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57D234A3-FB7B-404D-BB6B-74180EEBBBCB}" xr6:coauthVersionLast="47" xr6:coauthVersionMax="47" xr10:uidLastSave="{00000000-0000-0000-0000-000000000000}"/>
  <bookViews>
    <workbookView xWindow="-120" yWindow="-120" windowWidth="20730" windowHeight="11160" tabRatio="945" firstSheet="34" activeTab="42" xr2:uid="{00000000-000D-0000-FFFF-FFFF00000000}"/>
  </bookViews>
  <sheets>
    <sheet name="Part W-PBI" sheetId="26" state="hidden" r:id="rId1"/>
    <sheet name="salario nominal - UMN" sheetId="72" r:id="rId2"/>
    <sheet name="IPC (2005 o 2010)" sheetId="76" r:id="rId3"/>
    <sheet name="Codificacion_iso3" sheetId="96" r:id="rId4"/>
    <sheet name="ALEMANIA" sheetId="42" r:id="rId5"/>
    <sheet name="ARGENTINA" sheetId="7" r:id="rId6"/>
    <sheet name="AUSTRALIA" sheetId="38" r:id="rId7"/>
    <sheet name="BÉLGICA" sheetId="63" r:id="rId8"/>
    <sheet name="BULGARIA" sheetId="83" r:id="rId9"/>
    <sheet name="BRASIL" sheetId="60" r:id="rId10"/>
    <sheet name="CANADÁ" sheetId="50" r:id="rId11"/>
    <sheet name="CHILE" sheetId="79" r:id="rId12"/>
    <sheet name="CHINA" sheetId="33" r:id="rId13"/>
    <sheet name="COLOMBIA" sheetId="57" r:id="rId14"/>
    <sheet name="COREA" sheetId="55" r:id="rId15"/>
    <sheet name="DINAMARCA" sheetId="51" r:id="rId16"/>
    <sheet name="ECUADOR" sheetId="85" r:id="rId17"/>
    <sheet name="ESPAÑA" sheetId="32" r:id="rId18"/>
    <sheet name="EUA" sheetId="4" r:id="rId19"/>
    <sheet name="ESTONIA" sheetId="65" r:id="rId20"/>
    <sheet name="FINLANDIA" sheetId="62" r:id="rId21"/>
    <sheet name="FRANCIA" sheetId="30" r:id="rId22"/>
    <sheet name="GRECIA" sheetId="44" r:id="rId23"/>
    <sheet name="HOLANDA" sheetId="41" r:id="rId24"/>
    <sheet name="HUNGRÍA" sheetId="66" r:id="rId25"/>
    <sheet name="IRLANDA" sheetId="52" r:id="rId26"/>
    <sheet name="ITALIA" sheetId="31" r:id="rId27"/>
    <sheet name="JAPÓN" sheetId="56" r:id="rId28"/>
    <sheet name="MÉXICO" sheetId="21" r:id="rId29"/>
    <sheet name="NORUEGA" sheetId="40" r:id="rId30"/>
    <sheet name="N.ZELANDA" sheetId="54" r:id="rId31"/>
    <sheet name="PERU" sheetId="86" r:id="rId32"/>
    <sheet name="POLONIA" sheetId="67" r:id="rId33"/>
    <sheet name="PORTUGAL" sheetId="43" r:id="rId34"/>
    <sheet name="REINO UNIDO" sheetId="37" r:id="rId35"/>
    <sheet name="REP. CHECA" sheetId="64" r:id="rId36"/>
    <sheet name="RUMANIA" sheetId="69" r:id="rId37"/>
    <sheet name="RUSIA" sheetId="70" r:id="rId38"/>
    <sheet name="SUDÁFRICA" sheetId="71" r:id="rId39"/>
    <sheet name="SUECIA" sheetId="53" r:id="rId40"/>
    <sheet name="TURQUÍA" sheetId="68" r:id="rId41"/>
    <sheet name="COSTA RICA" sheetId="90" r:id="rId42"/>
    <sheet name="PANAMÁ" sheetId="91" r:id="rId43"/>
    <sheet name="GUATEMALA" sheetId="92" r:id="rId44"/>
    <sheet name="HONDURAS" sheetId="93" r:id="rId45"/>
    <sheet name="EL SALVADOR" sheetId="94" r:id="rId46"/>
    <sheet name="NICARAGUA" sheetId="95" r:id="rId47"/>
    <sheet name="URUGUAY" sheetId="87" r:id="rId48"/>
    <sheet name="PPP-AIC" sheetId="34" r:id="rId49"/>
    <sheet name="IPC (2015)" sheetId="75" r:id="rId50"/>
    <sheet name="salario real - UMN" sheetId="73" r:id="rId51"/>
    <sheet name="Salario PPP" sheetId="74" r:id="rId52"/>
    <sheet name="Salario PPP_GW nominal" sheetId="84" r:id="rId53"/>
    <sheet name="Euro Area" sheetId="89" r:id="rId54"/>
  </sheets>
  <externalReferences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7" i="91" l="1"/>
  <c r="T28" i="91"/>
  <c r="T29" i="91"/>
  <c r="T30" i="91"/>
  <c r="T31" i="91"/>
  <c r="T32" i="91"/>
  <c r="T33" i="91"/>
  <c r="T34" i="91"/>
  <c r="T35" i="91"/>
  <c r="T36" i="91"/>
  <c r="T37" i="91"/>
  <c r="T38" i="91"/>
  <c r="T39" i="91"/>
  <c r="T40" i="91"/>
  <c r="T41" i="91"/>
  <c r="T42" i="91"/>
  <c r="T43" i="91"/>
  <c r="T44" i="91"/>
  <c r="T45" i="91"/>
  <c r="T46" i="91"/>
  <c r="T26" i="91"/>
  <c r="AO85" i="72"/>
  <c r="AO84" i="72"/>
  <c r="AO83" i="72"/>
  <c r="AO82" i="72"/>
  <c r="AO81" i="72"/>
  <c r="AO80" i="72"/>
  <c r="AO79" i="72"/>
  <c r="AO78" i="72"/>
  <c r="AO77" i="72"/>
  <c r="AO76" i="72"/>
  <c r="AO75" i="72"/>
  <c r="AO74" i="72"/>
  <c r="AO73" i="72"/>
  <c r="AO72" i="72"/>
  <c r="AO71" i="72"/>
  <c r="AO70" i="72"/>
  <c r="AO69" i="72"/>
  <c r="AO68" i="72"/>
  <c r="AO67" i="72"/>
  <c r="AO66" i="72"/>
  <c r="AO86" i="72"/>
  <c r="K4" i="91"/>
  <c r="K5" i="91"/>
  <c r="K6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4" i="91"/>
  <c r="K37" i="91"/>
  <c r="K36" i="91"/>
  <c r="K40" i="91"/>
  <c r="K42" i="91"/>
  <c r="K43" i="91" l="1"/>
  <c r="K44" i="91"/>
  <c r="K45" i="91"/>
  <c r="N45" i="91" s="1"/>
  <c r="K46" i="91"/>
  <c r="N46" i="91" s="1"/>
  <c r="S26" i="91"/>
  <c r="S44" i="91"/>
  <c r="S38" i="91"/>
  <c r="S6" i="91"/>
  <c r="S42" i="91"/>
  <c r="S43" i="91"/>
  <c r="S39" i="91"/>
  <c r="S3" i="91"/>
  <c r="S4" i="91"/>
  <c r="S5" i="91"/>
  <c r="S7" i="91"/>
  <c r="S8" i="91"/>
  <c r="S9" i="91"/>
  <c r="S10" i="91"/>
  <c r="S11" i="91"/>
  <c r="S12" i="91"/>
  <c r="S13" i="91"/>
  <c r="S14" i="91"/>
  <c r="S15" i="91"/>
  <c r="S16" i="91"/>
  <c r="S17" i="91"/>
  <c r="S18" i="91"/>
  <c r="S19" i="91"/>
  <c r="S20" i="91"/>
  <c r="S21" i="91"/>
  <c r="S22" i="91"/>
  <c r="S23" i="91"/>
  <c r="S24" i="91"/>
  <c r="S25" i="91"/>
  <c r="S27" i="91"/>
  <c r="S28" i="91"/>
  <c r="S29" i="91"/>
  <c r="S30" i="91"/>
  <c r="S31" i="91"/>
  <c r="S32" i="91"/>
  <c r="S33" i="91"/>
  <c r="S34" i="91"/>
  <c r="S35" i="91"/>
  <c r="S36" i="91"/>
  <c r="S37" i="91"/>
  <c r="S40" i="91"/>
  <c r="S41" i="91"/>
  <c r="S45" i="91"/>
  <c r="S46" i="91"/>
  <c r="I45" i="72"/>
  <c r="I46" i="72"/>
  <c r="I47" i="72"/>
  <c r="I48" i="72"/>
  <c r="I49" i="72"/>
  <c r="I50" i="72"/>
  <c r="I51" i="72"/>
  <c r="I52" i="72"/>
  <c r="I53" i="72"/>
  <c r="I54" i="72"/>
  <c r="I55" i="72"/>
  <c r="I56" i="72"/>
  <c r="I57" i="72"/>
  <c r="J64" i="33"/>
  <c r="J76" i="33"/>
  <c r="J103" i="33"/>
  <c r="AS85" i="72"/>
  <c r="AS84" i="72"/>
  <c r="AS83" i="72"/>
  <c r="AS82" i="72"/>
  <c r="AS81" i="72"/>
  <c r="AS80" i="72"/>
  <c r="AS79" i="72"/>
  <c r="AS78" i="72"/>
  <c r="AS77" i="72"/>
  <c r="AS76" i="72"/>
  <c r="AS75" i="72"/>
  <c r="AS74" i="72"/>
  <c r="AS73" i="72"/>
  <c r="AS86" i="72"/>
  <c r="AR85" i="72"/>
  <c r="AR84" i="72"/>
  <c r="AR83" i="72"/>
  <c r="AR82" i="72"/>
  <c r="AR81" i="72"/>
  <c r="AR80" i="72"/>
  <c r="AR79" i="72"/>
  <c r="AR78" i="72"/>
  <c r="AR77" i="72"/>
  <c r="AR76" i="72"/>
  <c r="AR75" i="72"/>
  <c r="AR74" i="72"/>
  <c r="AR73" i="72"/>
  <c r="AR72" i="72"/>
  <c r="AR86" i="72"/>
  <c r="AQ84" i="72"/>
  <c r="AQ83" i="72"/>
  <c r="AQ82" i="72"/>
  <c r="AQ81" i="72"/>
  <c r="AQ80" i="72"/>
  <c r="AQ79" i="72"/>
  <c r="AQ78" i="72"/>
  <c r="AQ77" i="72"/>
  <c r="AQ76" i="72"/>
  <c r="AQ75" i="72"/>
  <c r="AQ74" i="72"/>
  <c r="AQ73" i="72"/>
  <c r="AQ72" i="72"/>
  <c r="AQ71" i="72"/>
  <c r="AQ70" i="72"/>
  <c r="AQ69" i="72"/>
  <c r="AQ68" i="72"/>
  <c r="AQ67" i="72"/>
  <c r="AQ86" i="72"/>
  <c r="AQ85" i="72"/>
  <c r="AP84" i="72"/>
  <c r="AP83" i="72"/>
  <c r="AP82" i="72"/>
  <c r="AP81" i="72"/>
  <c r="AP80" i="72"/>
  <c r="AP79" i="72"/>
  <c r="AP78" i="72"/>
  <c r="AP77" i="72"/>
  <c r="AP76" i="72"/>
  <c r="AP75" i="72"/>
  <c r="AP74" i="72"/>
  <c r="AP73" i="72"/>
  <c r="AP72" i="72"/>
  <c r="AP71" i="72"/>
  <c r="AP70" i="72"/>
  <c r="AP69" i="72"/>
  <c r="AP68" i="72"/>
  <c r="AP85" i="72"/>
  <c r="AN58" i="72"/>
  <c r="AN59" i="72"/>
  <c r="AN60" i="72"/>
  <c r="AN61" i="72"/>
  <c r="AN62" i="72"/>
  <c r="AN63" i="72"/>
  <c r="AN64" i="72"/>
  <c r="AN65" i="72"/>
  <c r="AN66" i="72"/>
  <c r="AN67" i="72"/>
  <c r="AN68" i="72"/>
  <c r="AN69" i="72"/>
  <c r="AN70" i="72"/>
  <c r="AN71" i="72"/>
  <c r="AN72" i="72"/>
  <c r="AN73" i="72"/>
  <c r="AN74" i="72"/>
  <c r="AN75" i="72"/>
  <c r="AN76" i="72"/>
  <c r="AN77" i="72"/>
  <c r="AN78" i="72"/>
  <c r="AN79" i="72"/>
  <c r="AN80" i="72"/>
  <c r="AN81" i="72"/>
  <c r="AN82" i="72"/>
  <c r="AN83" i="72"/>
  <c r="AN84" i="72"/>
  <c r="AN85" i="72"/>
  <c r="E46" i="95"/>
  <c r="E45" i="95"/>
  <c r="E44" i="95"/>
  <c r="E43" i="95"/>
  <c r="E42" i="95"/>
  <c r="E41" i="95"/>
  <c r="E40" i="95"/>
  <c r="E39" i="95"/>
  <c r="E38" i="95"/>
  <c r="E37" i="95"/>
  <c r="E36" i="95"/>
  <c r="E35" i="95"/>
  <c r="E34" i="95"/>
  <c r="E33" i="95"/>
  <c r="E46" i="94"/>
  <c r="E45" i="94"/>
  <c r="E44" i="94"/>
  <c r="E43" i="94"/>
  <c r="E42" i="94"/>
  <c r="E41" i="94"/>
  <c r="E40" i="94"/>
  <c r="E39" i="94"/>
  <c r="E38" i="94"/>
  <c r="E37" i="94"/>
  <c r="E36" i="94"/>
  <c r="E35" i="94"/>
  <c r="E34" i="94"/>
  <c r="E33" i="94"/>
  <c r="E32" i="94"/>
  <c r="E46" i="93"/>
  <c r="E45" i="93"/>
  <c r="E44" i="93"/>
  <c r="E43" i="93"/>
  <c r="E42" i="93"/>
  <c r="E41" i="93"/>
  <c r="E40" i="93"/>
  <c r="E39" i="93"/>
  <c r="E38" i="93"/>
  <c r="E37" i="93"/>
  <c r="E36" i="93"/>
  <c r="E35" i="93"/>
  <c r="E34" i="93"/>
  <c r="E33" i="93"/>
  <c r="E32" i="93"/>
  <c r="E31" i="93"/>
  <c r="E30" i="93"/>
  <c r="E29" i="93"/>
  <c r="E28" i="93"/>
  <c r="E27" i="93"/>
  <c r="E46" i="92"/>
  <c r="E45" i="92"/>
  <c r="E44" i="92"/>
  <c r="E43" i="92"/>
  <c r="E42" i="92"/>
  <c r="E41" i="92"/>
  <c r="E40" i="92"/>
  <c r="E39" i="92"/>
  <c r="E38" i="92"/>
  <c r="E37" i="92"/>
  <c r="E36" i="92"/>
  <c r="E35" i="92"/>
  <c r="E34" i="92"/>
  <c r="E33" i="92"/>
  <c r="E32" i="92"/>
  <c r="E31" i="92"/>
  <c r="E30" i="92"/>
  <c r="E28" i="92"/>
  <c r="E29" i="92"/>
  <c r="H18" i="90"/>
  <c r="H19" i="90"/>
  <c r="H20" i="90"/>
  <c r="H21" i="90"/>
  <c r="H22" i="90"/>
  <c r="H23" i="90"/>
  <c r="H24" i="90"/>
  <c r="H25" i="90"/>
  <c r="H26" i="90"/>
  <c r="H27" i="90"/>
  <c r="H28" i="90"/>
  <c r="H29" i="90"/>
  <c r="H30" i="90"/>
  <c r="H31" i="90"/>
  <c r="H32" i="90"/>
  <c r="H33" i="90"/>
  <c r="H34" i="90"/>
  <c r="H35" i="90"/>
  <c r="H36" i="90"/>
  <c r="H37" i="90"/>
  <c r="H38" i="90"/>
  <c r="H39" i="90"/>
  <c r="H40" i="90"/>
  <c r="H41" i="90"/>
  <c r="H42" i="90"/>
  <c r="H43" i="90"/>
  <c r="H44" i="90"/>
  <c r="H45" i="90"/>
  <c r="H46" i="90"/>
  <c r="AN86" i="72" s="1"/>
  <c r="D46" i="95"/>
  <c r="D45" i="95"/>
  <c r="D44" i="95"/>
  <c r="D43" i="95"/>
  <c r="D42" i="95"/>
  <c r="D41" i="95"/>
  <c r="D40" i="95"/>
  <c r="D39" i="95"/>
  <c r="D38" i="95"/>
  <c r="D37" i="95"/>
  <c r="D36" i="95"/>
  <c r="D35" i="95"/>
  <c r="D34" i="95"/>
  <c r="D33" i="95"/>
  <c r="D32" i="95"/>
  <c r="D31" i="95"/>
  <c r="D30" i="95"/>
  <c r="D29" i="95"/>
  <c r="D28" i="95"/>
  <c r="D27" i="95"/>
  <c r="D26" i="95"/>
  <c r="D25" i="95"/>
  <c r="D24" i="95"/>
  <c r="D23" i="95"/>
  <c r="D22" i="95"/>
  <c r="A22" i="95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34" i="95" s="1"/>
  <c r="A35" i="95" s="1"/>
  <c r="A36" i="95" s="1"/>
  <c r="A37" i="95" s="1"/>
  <c r="A38" i="95" s="1"/>
  <c r="A39" i="95" s="1"/>
  <c r="A40" i="95" s="1"/>
  <c r="A41" i="95" s="1"/>
  <c r="A42" i="95" s="1"/>
  <c r="A43" i="95" s="1"/>
  <c r="A44" i="95" s="1"/>
  <c r="A45" i="95" s="1"/>
  <c r="A46" i="95" s="1"/>
  <c r="D21" i="95"/>
  <c r="D20" i="95"/>
  <c r="D46" i="94"/>
  <c r="D45" i="94"/>
  <c r="D44" i="94"/>
  <c r="D43" i="94"/>
  <c r="D42" i="94"/>
  <c r="D41" i="94"/>
  <c r="D40" i="94"/>
  <c r="D39" i="94"/>
  <c r="D38" i="94"/>
  <c r="D37" i="94"/>
  <c r="D36" i="94"/>
  <c r="D35" i="94"/>
  <c r="D34" i="94"/>
  <c r="D33" i="94"/>
  <c r="D32" i="94"/>
  <c r="D31" i="94"/>
  <c r="D30" i="94"/>
  <c r="D29" i="94"/>
  <c r="D28" i="94"/>
  <c r="D27" i="94"/>
  <c r="D26" i="94"/>
  <c r="D25" i="94"/>
  <c r="D24" i="94"/>
  <c r="D23" i="94"/>
  <c r="D22" i="94"/>
  <c r="D21" i="94"/>
  <c r="D20" i="94"/>
  <c r="D46" i="93"/>
  <c r="D45" i="93"/>
  <c r="D44" i="93"/>
  <c r="D43" i="93"/>
  <c r="D42" i="93"/>
  <c r="D41" i="93"/>
  <c r="D40" i="93"/>
  <c r="D39" i="93"/>
  <c r="D38" i="93"/>
  <c r="D37" i="93"/>
  <c r="D36" i="93"/>
  <c r="D35" i="93"/>
  <c r="D34" i="93"/>
  <c r="D33" i="93"/>
  <c r="D32" i="93"/>
  <c r="D31" i="93"/>
  <c r="D30" i="93"/>
  <c r="D29" i="93"/>
  <c r="D28" i="93"/>
  <c r="D27" i="93"/>
  <c r="D26" i="93"/>
  <c r="D25" i="93"/>
  <c r="D24" i="93"/>
  <c r="D23" i="93"/>
  <c r="D22" i="93"/>
  <c r="D21" i="93"/>
  <c r="D20" i="93"/>
  <c r="A5" i="93"/>
  <c r="A6" i="93" s="1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" i="93"/>
  <c r="D46" i="92"/>
  <c r="D45" i="92"/>
  <c r="D44" i="92"/>
  <c r="D43" i="92"/>
  <c r="D42" i="92"/>
  <c r="D41" i="92"/>
  <c r="D40" i="92"/>
  <c r="D39" i="92"/>
  <c r="D38" i="92"/>
  <c r="D37" i="92"/>
  <c r="D36" i="92"/>
  <c r="D35" i="92"/>
  <c r="D34" i="92"/>
  <c r="D33" i="92"/>
  <c r="D32" i="92"/>
  <c r="D31" i="92"/>
  <c r="D30" i="92"/>
  <c r="D29" i="92"/>
  <c r="D28" i="92"/>
  <c r="D27" i="92"/>
  <c r="D26" i="92"/>
  <c r="D25" i="92"/>
  <c r="D24" i="92"/>
  <c r="D23" i="92"/>
  <c r="D22" i="92"/>
  <c r="D21" i="92"/>
  <c r="D20" i="92"/>
  <c r="A4" i="92"/>
  <c r="A5" i="92" s="1"/>
  <c r="A6" i="92" s="1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M46" i="91"/>
  <c r="M45" i="91"/>
  <c r="M44" i="91"/>
  <c r="M43" i="91"/>
  <c r="M42" i="91"/>
  <c r="N42" i="91" s="1"/>
  <c r="M41" i="91"/>
  <c r="N41" i="91" s="1"/>
  <c r="M40" i="91"/>
  <c r="N40" i="91" s="1"/>
  <c r="M39" i="91"/>
  <c r="N39" i="91" s="1"/>
  <c r="M38" i="91"/>
  <c r="N38" i="91" s="1"/>
  <c r="M37" i="91"/>
  <c r="N37" i="91" s="1"/>
  <c r="M36" i="91"/>
  <c r="N36" i="91" s="1"/>
  <c r="M35" i="91"/>
  <c r="N35" i="91" s="1"/>
  <c r="M34" i="91"/>
  <c r="N34" i="91" s="1"/>
  <c r="M33" i="91"/>
  <c r="N33" i="91" s="1"/>
  <c r="M32" i="91"/>
  <c r="N32" i="91" s="1"/>
  <c r="M31" i="91"/>
  <c r="N31" i="91" s="1"/>
  <c r="M30" i="91"/>
  <c r="N30" i="91" s="1"/>
  <c r="M29" i="91"/>
  <c r="N29" i="91" s="1"/>
  <c r="M28" i="91"/>
  <c r="N28" i="91" s="1"/>
  <c r="M27" i="91"/>
  <c r="N27" i="91" s="1"/>
  <c r="M26" i="91"/>
  <c r="N26" i="91" s="1"/>
  <c r="M25" i="91"/>
  <c r="N25" i="91" s="1"/>
  <c r="M24" i="91"/>
  <c r="N24" i="91" s="1"/>
  <c r="M23" i="91"/>
  <c r="N23" i="91" s="1"/>
  <c r="M22" i="91"/>
  <c r="N22" i="91" s="1"/>
  <c r="M21" i="91"/>
  <c r="N21" i="91" s="1"/>
  <c r="M20" i="91"/>
  <c r="N20" i="91" s="1"/>
  <c r="A4" i="91"/>
  <c r="A5" i="91" s="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G46" i="90"/>
  <c r="G45" i="90"/>
  <c r="G44" i="90"/>
  <c r="G43" i="90"/>
  <c r="G42" i="90"/>
  <c r="G41" i="90"/>
  <c r="G40" i="90"/>
  <c r="G39" i="90"/>
  <c r="G38" i="90"/>
  <c r="G37" i="90"/>
  <c r="G36" i="90"/>
  <c r="G35" i="90"/>
  <c r="G34" i="90"/>
  <c r="G33" i="90"/>
  <c r="G32" i="90"/>
  <c r="G31" i="90"/>
  <c r="G30" i="90"/>
  <c r="G29" i="90"/>
  <c r="G28" i="90"/>
  <c r="G27" i="90"/>
  <c r="G26" i="90"/>
  <c r="G25" i="90"/>
  <c r="G24" i="90"/>
  <c r="G23" i="90"/>
  <c r="G22" i="90"/>
  <c r="G21" i="90"/>
  <c r="G20" i="90"/>
  <c r="A4" i="90"/>
  <c r="A5" i="90" s="1"/>
  <c r="A6" i="90" s="1"/>
  <c r="A7" i="90" s="1"/>
  <c r="A8" i="90" s="1"/>
  <c r="A9" i="90" s="1"/>
  <c r="A10" i="90" s="1"/>
  <c r="A11" i="90" s="1"/>
  <c r="A12" i="90" s="1"/>
  <c r="A13" i="90" s="1"/>
  <c r="A14" i="90" s="1"/>
  <c r="A15" i="90" s="1"/>
  <c r="A16" i="90" s="1"/>
  <c r="A17" i="90" s="1"/>
  <c r="A18" i="90" s="1"/>
  <c r="A19" i="90" s="1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A34" i="90" s="1"/>
  <c r="A35" i="90" s="1"/>
  <c r="A36" i="90" s="1"/>
  <c r="A37" i="90" s="1"/>
  <c r="A38" i="90" s="1"/>
  <c r="A39" i="90" s="1"/>
  <c r="A40" i="90" s="1"/>
  <c r="A41" i="90" s="1"/>
  <c r="A42" i="90" s="1"/>
  <c r="A43" i="90" s="1"/>
  <c r="A44" i="90" s="1"/>
  <c r="A45" i="90" s="1"/>
  <c r="A46" i="90" s="1"/>
  <c r="N44" i="91" l="1"/>
  <c r="Q44" i="91" s="1"/>
  <c r="N43" i="91"/>
  <c r="F143" i="86"/>
  <c r="F144" i="86"/>
  <c r="J78" i="33"/>
  <c r="J77" i="33"/>
  <c r="J75" i="33"/>
  <c r="Q45" i="91" l="1"/>
  <c r="Q43" i="91"/>
  <c r="Q46" i="91"/>
  <c r="Q42" i="91"/>
  <c r="Q41" i="91"/>
  <c r="F144" i="42"/>
  <c r="E142" i="42"/>
  <c r="I84" i="72"/>
  <c r="J102" i="33"/>
  <c r="I83" i="72" s="1"/>
  <c r="J101" i="33"/>
  <c r="I82" i="72" s="1"/>
  <c r="J100" i="33"/>
  <c r="I81" i="72" s="1"/>
  <c r="J99" i="33"/>
  <c r="I80" i="72" s="1"/>
  <c r="J98" i="33"/>
  <c r="I79" i="72" s="1"/>
  <c r="J97" i="33"/>
  <c r="I78" i="72" s="1"/>
  <c r="J96" i="33"/>
  <c r="I77" i="72" s="1"/>
  <c r="J95" i="33"/>
  <c r="I76" i="72" s="1"/>
  <c r="J94" i="33"/>
  <c r="I75" i="72" s="1"/>
  <c r="J93" i="33"/>
  <c r="I74" i="72" s="1"/>
  <c r="J92" i="33"/>
  <c r="I73" i="72" s="1"/>
  <c r="J91" i="33"/>
  <c r="I72" i="72" s="1"/>
  <c r="J90" i="33"/>
  <c r="I71" i="72" s="1"/>
  <c r="J89" i="33"/>
  <c r="I70" i="72" s="1"/>
  <c r="J88" i="33"/>
  <c r="I69" i="72" s="1"/>
  <c r="J87" i="33"/>
  <c r="I68" i="72" s="1"/>
  <c r="J86" i="33"/>
  <c r="I67" i="72" s="1"/>
  <c r="J85" i="33"/>
  <c r="I66" i="72" s="1"/>
  <c r="J84" i="33"/>
  <c r="I65" i="72" s="1"/>
  <c r="J83" i="33"/>
  <c r="I64" i="72" s="1"/>
  <c r="J82" i="33"/>
  <c r="I63" i="72" s="1"/>
  <c r="J81" i="33"/>
  <c r="I62" i="72" s="1"/>
  <c r="J80" i="33"/>
  <c r="I61" i="72" s="1"/>
  <c r="J79" i="33"/>
  <c r="I60" i="72" s="1"/>
  <c r="I59" i="72"/>
  <c r="I58" i="72"/>
  <c r="J74" i="33"/>
  <c r="J73" i="33"/>
  <c r="J72" i="33"/>
  <c r="J71" i="33"/>
  <c r="J70" i="33"/>
  <c r="J69" i="33"/>
  <c r="J68" i="33"/>
  <c r="J67" i="33"/>
  <c r="J66" i="33"/>
  <c r="J65" i="33"/>
  <c r="AM86" i="72"/>
  <c r="AM85" i="72"/>
  <c r="AM84" i="72"/>
  <c r="AM83" i="72"/>
  <c r="AM82" i="72"/>
  <c r="AM81" i="72"/>
  <c r="AM80" i="72"/>
  <c r="AM79" i="72"/>
  <c r="AM78" i="72"/>
  <c r="AM77" i="72"/>
  <c r="AL83" i="72"/>
  <c r="AL82" i="72"/>
  <c r="AL81" i="72"/>
  <c r="AL80" i="72"/>
  <c r="AL79" i="72"/>
  <c r="AL78" i="72"/>
  <c r="AL77" i="72"/>
  <c r="AK83" i="72"/>
  <c r="AK82" i="72"/>
  <c r="AK81" i="72"/>
  <c r="AK80" i="72"/>
  <c r="AK79" i="72"/>
  <c r="AK78" i="72"/>
  <c r="AK77" i="72"/>
  <c r="AF85" i="72"/>
  <c r="H145" i="87"/>
  <c r="H144" i="87"/>
  <c r="H143" i="87"/>
  <c r="G143" i="87"/>
  <c r="H142" i="87"/>
  <c r="G142" i="87"/>
  <c r="H141" i="87"/>
  <c r="G141" i="87"/>
  <c r="H140" i="87"/>
  <c r="G140" i="87"/>
  <c r="H139" i="87"/>
  <c r="G139" i="87"/>
  <c r="H138" i="87"/>
  <c r="G138" i="87"/>
  <c r="H137" i="87"/>
  <c r="G137" i="87"/>
  <c r="A143" i="87"/>
  <c r="A144" i="87" s="1"/>
  <c r="A138" i="87"/>
  <c r="A139" i="87" s="1"/>
  <c r="A140" i="87" s="1"/>
  <c r="A141" i="87" s="1"/>
  <c r="G146" i="86"/>
  <c r="F146" i="86"/>
  <c r="G145" i="86"/>
  <c r="F145" i="86"/>
  <c r="G144" i="86"/>
  <c r="G143" i="86"/>
  <c r="G142" i="86"/>
  <c r="F142" i="86"/>
  <c r="G141" i="86"/>
  <c r="F141" i="86"/>
  <c r="G140" i="86"/>
  <c r="F140" i="86"/>
  <c r="G139" i="86"/>
  <c r="F139" i="86"/>
  <c r="G138" i="86"/>
  <c r="F138" i="86"/>
  <c r="G137" i="86"/>
  <c r="F137" i="86"/>
  <c r="A143" i="86"/>
  <c r="A144" i="86" s="1"/>
  <c r="A138" i="86"/>
  <c r="A139" i="86" s="1"/>
  <c r="A140" i="86" s="1"/>
  <c r="A141" i="86" s="1"/>
  <c r="G146" i="85"/>
  <c r="F146" i="85"/>
  <c r="G145" i="85"/>
  <c r="F145" i="85"/>
  <c r="G144" i="85"/>
  <c r="F144" i="85"/>
  <c r="G143" i="85"/>
  <c r="F143" i="85"/>
  <c r="G142" i="85"/>
  <c r="F142" i="85"/>
  <c r="G141" i="85"/>
  <c r="F141" i="85"/>
  <c r="G140" i="85"/>
  <c r="F140" i="85"/>
  <c r="G139" i="85"/>
  <c r="F139" i="85"/>
  <c r="G138" i="85"/>
  <c r="F138" i="85"/>
  <c r="G137" i="85"/>
  <c r="F137" i="85"/>
  <c r="A138" i="85"/>
  <c r="A139" i="85" s="1"/>
  <c r="A140" i="85" s="1"/>
  <c r="A141" i="85" s="1"/>
  <c r="A143" i="85"/>
  <c r="A144" i="85" s="1"/>
  <c r="AJ103" i="34"/>
  <c r="AJ102" i="34"/>
  <c r="AJ101" i="34"/>
  <c r="AJ100" i="34"/>
  <c r="AJ99" i="34"/>
  <c r="AJ98" i="34"/>
  <c r="AJ97" i="34"/>
  <c r="AJ96" i="34"/>
  <c r="AJ95" i="34"/>
  <c r="AJ94" i="34"/>
  <c r="AJ93" i="34"/>
  <c r="Q40" i="91" l="1"/>
  <c r="AG71" i="84"/>
  <c r="AG70" i="84"/>
  <c r="AG69" i="84"/>
  <c r="AG68" i="84"/>
  <c r="AG67" i="84"/>
  <c r="AG66" i="84"/>
  <c r="AA66" i="84"/>
  <c r="AG65" i="84"/>
  <c r="AF65" i="84"/>
  <c r="AJ64" i="84"/>
  <c r="AI64" i="84"/>
  <c r="AG64" i="84"/>
  <c r="AF64" i="84"/>
  <c r="O64" i="84"/>
  <c r="AJ63" i="84"/>
  <c r="AI63" i="84"/>
  <c r="AG63" i="84"/>
  <c r="AF63" i="84"/>
  <c r="O63" i="84"/>
  <c r="AJ62" i="84"/>
  <c r="AI62" i="84"/>
  <c r="AG62" i="84"/>
  <c r="AF62" i="84"/>
  <c r="O62" i="84"/>
  <c r="AJ61" i="84"/>
  <c r="AI61" i="84"/>
  <c r="AG61" i="84"/>
  <c r="AF61" i="84"/>
  <c r="AE61" i="84"/>
  <c r="T61" i="84"/>
  <c r="O61" i="84"/>
  <c r="AJ60" i="84"/>
  <c r="AI60" i="84"/>
  <c r="AG60" i="84"/>
  <c r="AF60" i="84"/>
  <c r="AE60" i="84"/>
  <c r="T60" i="84"/>
  <c r="O60" i="84"/>
  <c r="AJ59" i="84"/>
  <c r="AI59" i="84"/>
  <c r="AG59" i="84"/>
  <c r="AF59" i="84"/>
  <c r="AE59" i="84"/>
  <c r="AD59" i="84"/>
  <c r="T59" i="84"/>
  <c r="O59" i="84"/>
  <c r="AJ58" i="84"/>
  <c r="AI58" i="84"/>
  <c r="AG58" i="84"/>
  <c r="AF58" i="84"/>
  <c r="AE58" i="84"/>
  <c r="AD58" i="84"/>
  <c r="T58" i="84"/>
  <c r="O58" i="84"/>
  <c r="AJ57" i="84"/>
  <c r="AI57" i="84"/>
  <c r="AG57" i="84"/>
  <c r="AF57" i="84"/>
  <c r="AE57" i="84"/>
  <c r="AD57" i="84"/>
  <c r="AA57" i="84"/>
  <c r="T57" i="84"/>
  <c r="O57" i="84"/>
  <c r="J57" i="84"/>
  <c r="F57" i="84"/>
  <c r="AJ56" i="84"/>
  <c r="AI56" i="84"/>
  <c r="AG56" i="84"/>
  <c r="AF56" i="84"/>
  <c r="AE56" i="84"/>
  <c r="AD56" i="84"/>
  <c r="AA56" i="84"/>
  <c r="T56" i="84"/>
  <c r="O56" i="84"/>
  <c r="J56" i="84"/>
  <c r="F56" i="84"/>
  <c r="AJ55" i="84"/>
  <c r="AI55" i="84"/>
  <c r="AG55" i="84"/>
  <c r="AF55" i="84"/>
  <c r="AE55" i="84"/>
  <c r="AD55" i="84"/>
  <c r="AA55" i="84"/>
  <c r="T55" i="84"/>
  <c r="O55" i="84"/>
  <c r="J55" i="84"/>
  <c r="F55" i="84"/>
  <c r="AJ54" i="84"/>
  <c r="AI54" i="84"/>
  <c r="AG54" i="84"/>
  <c r="AF54" i="84"/>
  <c r="AE54" i="84"/>
  <c r="AD54" i="84"/>
  <c r="AA54" i="84"/>
  <c r="T54" i="84"/>
  <c r="O54" i="84"/>
  <c r="J54" i="84"/>
  <c r="F54" i="84"/>
  <c r="AJ53" i="84"/>
  <c r="AI53" i="84"/>
  <c r="AG53" i="84"/>
  <c r="AF53" i="84"/>
  <c r="AE53" i="84"/>
  <c r="AD53" i="84"/>
  <c r="AA53" i="84"/>
  <c r="T53" i="84"/>
  <c r="O53" i="84"/>
  <c r="J53" i="84"/>
  <c r="F53" i="84"/>
  <c r="AJ52" i="84"/>
  <c r="AI52" i="84"/>
  <c r="AG52" i="84"/>
  <c r="AF52" i="84"/>
  <c r="AE52" i="84"/>
  <c r="AD52" i="84"/>
  <c r="AA52" i="84"/>
  <c r="Z52" i="84"/>
  <c r="T52" i="84"/>
  <c r="O52" i="84"/>
  <c r="J52" i="84"/>
  <c r="F52" i="84"/>
  <c r="AJ51" i="84"/>
  <c r="AI51" i="84"/>
  <c r="AG51" i="84"/>
  <c r="AF51" i="84"/>
  <c r="AE51" i="84"/>
  <c r="AD51" i="84"/>
  <c r="AA51" i="84"/>
  <c r="Z51" i="84"/>
  <c r="T51" i="84"/>
  <c r="O51" i="84"/>
  <c r="J51" i="84"/>
  <c r="F51" i="84"/>
  <c r="AJ50" i="84"/>
  <c r="AI50" i="84"/>
  <c r="AG50" i="84"/>
  <c r="AF50" i="84"/>
  <c r="AE50" i="84"/>
  <c r="AD50" i="84"/>
  <c r="AA50" i="84"/>
  <c r="Z50" i="84"/>
  <c r="T50" i="84"/>
  <c r="O50" i="84"/>
  <c r="J50" i="84"/>
  <c r="F50" i="84"/>
  <c r="AJ49" i="84"/>
  <c r="AI49" i="84"/>
  <c r="AG49" i="84"/>
  <c r="AF49" i="84"/>
  <c r="AE49" i="84"/>
  <c r="AD49" i="84"/>
  <c r="AA49" i="84"/>
  <c r="Z49" i="84"/>
  <c r="T49" i="84"/>
  <c r="O49" i="84"/>
  <c r="J49" i="84"/>
  <c r="F49" i="84"/>
  <c r="AJ48" i="84"/>
  <c r="AI48" i="84"/>
  <c r="AG48" i="84"/>
  <c r="AF48" i="84"/>
  <c r="AE48" i="84"/>
  <c r="AD48" i="84"/>
  <c r="AA48" i="84"/>
  <c r="T48" i="84"/>
  <c r="O48" i="84"/>
  <c r="J48" i="84"/>
  <c r="F48" i="84"/>
  <c r="AJ47" i="84"/>
  <c r="AI47" i="84"/>
  <c r="AG47" i="84"/>
  <c r="AF47" i="84"/>
  <c r="AE47" i="84"/>
  <c r="AD47" i="84"/>
  <c r="AA47" i="84"/>
  <c r="T47" i="84"/>
  <c r="O47" i="84"/>
  <c r="J47" i="84"/>
  <c r="F47" i="84"/>
  <c r="AJ46" i="84"/>
  <c r="AI46" i="84"/>
  <c r="AG46" i="84"/>
  <c r="AF46" i="84"/>
  <c r="AE46" i="84"/>
  <c r="AD46" i="84"/>
  <c r="AA46" i="84"/>
  <c r="T46" i="84"/>
  <c r="O46" i="84"/>
  <c r="J46" i="84"/>
  <c r="F46" i="84"/>
  <c r="AJ45" i="84"/>
  <c r="AI45" i="84"/>
  <c r="AG45" i="84"/>
  <c r="AF45" i="84"/>
  <c r="AE45" i="84"/>
  <c r="AD45" i="84"/>
  <c r="AA45" i="84"/>
  <c r="Z45" i="84"/>
  <c r="T45" i="84"/>
  <c r="O45" i="84"/>
  <c r="J45" i="84"/>
  <c r="F45" i="84"/>
  <c r="AJ44" i="84"/>
  <c r="AI44" i="84"/>
  <c r="AG44" i="84"/>
  <c r="AF44" i="84"/>
  <c r="AE44" i="84"/>
  <c r="AD44" i="84"/>
  <c r="AA44" i="84"/>
  <c r="Z44" i="84"/>
  <c r="T44" i="84"/>
  <c r="O44" i="84"/>
  <c r="J44" i="84"/>
  <c r="I44" i="84"/>
  <c r="F44" i="84"/>
  <c r="AJ43" i="84"/>
  <c r="AI43" i="84"/>
  <c r="AG43" i="84"/>
  <c r="AF43" i="84"/>
  <c r="AE43" i="84"/>
  <c r="AD43" i="84"/>
  <c r="AA43" i="84"/>
  <c r="T43" i="84"/>
  <c r="R43" i="84"/>
  <c r="O43" i="84"/>
  <c r="J43" i="84"/>
  <c r="I43" i="84"/>
  <c r="F43" i="84"/>
  <c r="AJ42" i="84"/>
  <c r="AI42" i="84"/>
  <c r="AG42" i="84"/>
  <c r="AF42" i="84"/>
  <c r="AE42" i="84"/>
  <c r="AD42" i="84"/>
  <c r="AA42" i="84"/>
  <c r="Z42" i="84"/>
  <c r="U42" i="84"/>
  <c r="T42" i="84"/>
  <c r="R42" i="84"/>
  <c r="O42" i="84"/>
  <c r="J42" i="84"/>
  <c r="I42" i="84"/>
  <c r="F42" i="84"/>
  <c r="AJ41" i="84"/>
  <c r="AI41" i="84"/>
  <c r="AG41" i="84"/>
  <c r="AF41" i="84"/>
  <c r="AE41" i="84"/>
  <c r="AD41" i="84"/>
  <c r="AA41" i="84"/>
  <c r="Z41" i="84"/>
  <c r="U41" i="84"/>
  <c r="T41" i="84"/>
  <c r="S41" i="84"/>
  <c r="R41" i="84"/>
  <c r="O41" i="84"/>
  <c r="J41" i="84"/>
  <c r="I41" i="84"/>
  <c r="F41" i="84"/>
  <c r="AJ40" i="84"/>
  <c r="AI40" i="84"/>
  <c r="AG40" i="84"/>
  <c r="AF40" i="84"/>
  <c r="AE40" i="84"/>
  <c r="AD40" i="84"/>
  <c r="AA40" i="84"/>
  <c r="Z40" i="84"/>
  <c r="U40" i="84"/>
  <c r="T40" i="84"/>
  <c r="S40" i="84"/>
  <c r="R40" i="84"/>
  <c r="O40" i="84"/>
  <c r="J40" i="84"/>
  <c r="I40" i="84"/>
  <c r="H40" i="84"/>
  <c r="F40" i="84"/>
  <c r="AJ39" i="84"/>
  <c r="AI39" i="84"/>
  <c r="AG39" i="84"/>
  <c r="AF39" i="84"/>
  <c r="AE39" i="84"/>
  <c r="AD39" i="84"/>
  <c r="AA39" i="84"/>
  <c r="Z39" i="84"/>
  <c r="U39" i="84"/>
  <c r="T39" i="84"/>
  <c r="S39" i="84"/>
  <c r="R39" i="84"/>
  <c r="O39" i="84"/>
  <c r="J39" i="84"/>
  <c r="I39" i="84"/>
  <c r="H39" i="84"/>
  <c r="F39" i="84"/>
  <c r="AJ38" i="84"/>
  <c r="AI38" i="84"/>
  <c r="AG38" i="84"/>
  <c r="AF38" i="84"/>
  <c r="AE38" i="84"/>
  <c r="AD38" i="84"/>
  <c r="AA38" i="84"/>
  <c r="U38" i="84"/>
  <c r="T38" i="84"/>
  <c r="S38" i="84"/>
  <c r="O38" i="84"/>
  <c r="J38" i="84"/>
  <c r="I38" i="84"/>
  <c r="H38" i="84"/>
  <c r="F38" i="84"/>
  <c r="AJ37" i="84"/>
  <c r="AI37" i="84"/>
  <c r="AG37" i="84"/>
  <c r="AF37" i="84"/>
  <c r="AE37" i="84"/>
  <c r="AD37" i="84"/>
  <c r="AA37" i="84"/>
  <c r="Z37" i="84"/>
  <c r="U37" i="84"/>
  <c r="T37" i="84"/>
  <c r="S37" i="84"/>
  <c r="R37" i="84"/>
  <c r="O37" i="84"/>
  <c r="J37" i="84"/>
  <c r="I37" i="84"/>
  <c r="H37" i="84"/>
  <c r="F37" i="84"/>
  <c r="AJ36" i="84"/>
  <c r="AI36" i="84"/>
  <c r="AH36" i="84"/>
  <c r="AG36" i="84"/>
  <c r="AF36" i="84"/>
  <c r="AE36" i="84"/>
  <c r="AD36" i="84"/>
  <c r="AC36" i="84"/>
  <c r="AB36" i="84"/>
  <c r="AA36" i="84"/>
  <c r="Z36" i="84"/>
  <c r="Y36" i="84"/>
  <c r="X36" i="84"/>
  <c r="W36" i="84"/>
  <c r="V36" i="84"/>
  <c r="U36" i="84"/>
  <c r="T36" i="84"/>
  <c r="S36" i="84"/>
  <c r="R36" i="84"/>
  <c r="P36" i="84"/>
  <c r="O36" i="84"/>
  <c r="M36" i="84"/>
  <c r="K36" i="84"/>
  <c r="J36" i="84"/>
  <c r="I36" i="84"/>
  <c r="H36" i="84"/>
  <c r="G36" i="84"/>
  <c r="F36" i="84"/>
  <c r="E36" i="84"/>
  <c r="B36" i="84"/>
  <c r="AJ35" i="84"/>
  <c r="AI35" i="84"/>
  <c r="AH35" i="84"/>
  <c r="AG35" i="84"/>
  <c r="AF35" i="84"/>
  <c r="AE35" i="84"/>
  <c r="AD35" i="84"/>
  <c r="AC35" i="84"/>
  <c r="AB35" i="84"/>
  <c r="AA35" i="84"/>
  <c r="Z35" i="84"/>
  <c r="Y35" i="84"/>
  <c r="X35" i="84"/>
  <c r="W35" i="84"/>
  <c r="V35" i="84"/>
  <c r="U35" i="84"/>
  <c r="T35" i="84"/>
  <c r="S35" i="84"/>
  <c r="R35" i="84"/>
  <c r="P35" i="84"/>
  <c r="O35" i="84"/>
  <c r="M35" i="84"/>
  <c r="K35" i="84"/>
  <c r="J35" i="84"/>
  <c r="I35" i="84"/>
  <c r="H35" i="84"/>
  <c r="G35" i="84"/>
  <c r="F35" i="84"/>
  <c r="E35" i="84"/>
  <c r="B35" i="84"/>
  <c r="AJ34" i="84"/>
  <c r="AI34" i="84"/>
  <c r="AH34" i="84"/>
  <c r="AG34" i="84"/>
  <c r="AF34" i="84"/>
  <c r="AE34" i="84"/>
  <c r="AD34" i="84"/>
  <c r="AC34" i="84"/>
  <c r="AB34" i="84"/>
  <c r="AA34" i="84"/>
  <c r="Z34" i="84"/>
  <c r="Y34" i="84"/>
  <c r="X34" i="84"/>
  <c r="W34" i="84"/>
  <c r="V34" i="84"/>
  <c r="U34" i="84"/>
  <c r="T34" i="84"/>
  <c r="S34" i="84"/>
  <c r="R34" i="84"/>
  <c r="P34" i="84"/>
  <c r="O34" i="84"/>
  <c r="M34" i="84"/>
  <c r="K34" i="84"/>
  <c r="J34" i="84"/>
  <c r="I34" i="84"/>
  <c r="H34" i="84"/>
  <c r="G34" i="84"/>
  <c r="F34" i="84"/>
  <c r="E34" i="84"/>
  <c r="B34" i="84"/>
  <c r="AJ33" i="84"/>
  <c r="AI33" i="84"/>
  <c r="AH33" i="84"/>
  <c r="AG33" i="84"/>
  <c r="AF33" i="84"/>
  <c r="AE33" i="84"/>
  <c r="AD33" i="84"/>
  <c r="AC33" i="84"/>
  <c r="AB33" i="84"/>
  <c r="AA33" i="84"/>
  <c r="Z33" i="84"/>
  <c r="Y33" i="84"/>
  <c r="X33" i="84"/>
  <c r="W33" i="84"/>
  <c r="V33" i="84"/>
  <c r="U33" i="84"/>
  <c r="T33" i="84"/>
  <c r="S33" i="84"/>
  <c r="R33" i="84"/>
  <c r="P33" i="84"/>
  <c r="O33" i="84"/>
  <c r="M33" i="84"/>
  <c r="L33" i="84"/>
  <c r="K33" i="84"/>
  <c r="J33" i="84"/>
  <c r="I33" i="84"/>
  <c r="H33" i="84"/>
  <c r="G33" i="84"/>
  <c r="F33" i="84"/>
  <c r="E33" i="84"/>
  <c r="B33" i="84"/>
  <c r="AJ32" i="84"/>
  <c r="AI32" i="84"/>
  <c r="AH32" i="84"/>
  <c r="AG32" i="84"/>
  <c r="AF32" i="84"/>
  <c r="AE32" i="84"/>
  <c r="AD32" i="84"/>
  <c r="AC32" i="84"/>
  <c r="AB32" i="84"/>
  <c r="AA32" i="84"/>
  <c r="Z32" i="84"/>
  <c r="Y32" i="84"/>
  <c r="X32" i="84"/>
  <c r="W32" i="84"/>
  <c r="V32" i="84"/>
  <c r="U32" i="84"/>
  <c r="T32" i="84"/>
  <c r="S32" i="84"/>
  <c r="R32" i="84"/>
  <c r="P32" i="84"/>
  <c r="O32" i="84"/>
  <c r="M32" i="84"/>
  <c r="L32" i="84"/>
  <c r="K32" i="84"/>
  <c r="J32" i="84"/>
  <c r="I32" i="84"/>
  <c r="H32" i="84"/>
  <c r="G32" i="84"/>
  <c r="F32" i="84"/>
  <c r="E32" i="84"/>
  <c r="B32" i="84"/>
  <c r="AJ31" i="84"/>
  <c r="AI31" i="84"/>
  <c r="AH31" i="84"/>
  <c r="AG31" i="84"/>
  <c r="AF31" i="84"/>
  <c r="AE31" i="84"/>
  <c r="AD31" i="84"/>
  <c r="AC31" i="84"/>
  <c r="AB31" i="84"/>
  <c r="AA31" i="84"/>
  <c r="Z31" i="84"/>
  <c r="Y31" i="84"/>
  <c r="X31" i="84"/>
  <c r="W31" i="84"/>
  <c r="V31" i="84"/>
  <c r="U31" i="84"/>
  <c r="T31" i="84"/>
  <c r="S31" i="84"/>
  <c r="R31" i="84"/>
  <c r="P31" i="84"/>
  <c r="O31" i="84"/>
  <c r="M31" i="84"/>
  <c r="L31" i="84"/>
  <c r="K31" i="84"/>
  <c r="J31" i="84"/>
  <c r="I31" i="84"/>
  <c r="H31" i="84"/>
  <c r="G31" i="84"/>
  <c r="F31" i="84"/>
  <c r="E31" i="84"/>
  <c r="B31" i="84"/>
  <c r="AJ30" i="84"/>
  <c r="AI30" i="84"/>
  <c r="AH30" i="84"/>
  <c r="AG30" i="84"/>
  <c r="AF30" i="84"/>
  <c r="AE30" i="84"/>
  <c r="AD30" i="84"/>
  <c r="AC30" i="84"/>
  <c r="AB30" i="84"/>
  <c r="AA30" i="84"/>
  <c r="Z30" i="84"/>
  <c r="Y30" i="84"/>
  <c r="X30" i="84"/>
  <c r="W30" i="84"/>
  <c r="V30" i="84"/>
  <c r="U30" i="84"/>
  <c r="T30" i="84"/>
  <c r="S30" i="84"/>
  <c r="R30" i="84"/>
  <c r="P30" i="84"/>
  <c r="O30" i="84"/>
  <c r="M30" i="84"/>
  <c r="L30" i="84"/>
  <c r="K30" i="84"/>
  <c r="J30" i="84"/>
  <c r="I30" i="84"/>
  <c r="H30" i="84"/>
  <c r="G30" i="84"/>
  <c r="F30" i="84"/>
  <c r="E30" i="84"/>
  <c r="D30" i="84"/>
  <c r="B30" i="84"/>
  <c r="AJ29" i="84"/>
  <c r="AI29" i="84"/>
  <c r="AH29" i="84"/>
  <c r="AG29" i="84"/>
  <c r="AF29" i="84"/>
  <c r="AE29" i="84"/>
  <c r="AD29" i="84"/>
  <c r="AC29" i="84"/>
  <c r="AB29" i="84"/>
  <c r="AA29" i="84"/>
  <c r="Z29" i="84"/>
  <c r="Y29" i="84"/>
  <c r="X29" i="84"/>
  <c r="W29" i="84"/>
  <c r="V29" i="84"/>
  <c r="U29" i="84"/>
  <c r="T29" i="84"/>
  <c r="S29" i="84"/>
  <c r="R29" i="84"/>
  <c r="P29" i="84"/>
  <c r="O29" i="84"/>
  <c r="M29" i="84"/>
  <c r="L29" i="84"/>
  <c r="K29" i="84"/>
  <c r="J29" i="84"/>
  <c r="I29" i="84"/>
  <c r="H29" i="84"/>
  <c r="G29" i="84"/>
  <c r="F29" i="84"/>
  <c r="E29" i="84"/>
  <c r="D29" i="84"/>
  <c r="B29" i="84"/>
  <c r="AJ28" i="84"/>
  <c r="AI28" i="84"/>
  <c r="AH28" i="84"/>
  <c r="AG28" i="84"/>
  <c r="AF28" i="84"/>
  <c r="AE28" i="84"/>
  <c r="AD28" i="84"/>
  <c r="AC28" i="84"/>
  <c r="AB28" i="84"/>
  <c r="AA28" i="84"/>
  <c r="Z28" i="84"/>
  <c r="Y28" i="84"/>
  <c r="X28" i="84"/>
  <c r="W28" i="84"/>
  <c r="V28" i="84"/>
  <c r="U28" i="84"/>
  <c r="T28" i="84"/>
  <c r="S28" i="84"/>
  <c r="R28" i="84"/>
  <c r="P28" i="84"/>
  <c r="O28" i="84"/>
  <c r="M28" i="84"/>
  <c r="L28" i="84"/>
  <c r="K28" i="84"/>
  <c r="J28" i="84"/>
  <c r="I28" i="84"/>
  <c r="H28" i="84"/>
  <c r="G28" i="84"/>
  <c r="F28" i="84"/>
  <c r="E28" i="84"/>
  <c r="D28" i="84"/>
  <c r="B28" i="84"/>
  <c r="AJ27" i="84"/>
  <c r="AI27" i="84"/>
  <c r="AH27" i="84"/>
  <c r="AG27" i="84"/>
  <c r="AF27" i="84"/>
  <c r="AE27" i="84"/>
  <c r="AD27" i="84"/>
  <c r="AC27" i="84"/>
  <c r="AB27" i="84"/>
  <c r="AA27" i="84"/>
  <c r="Z27" i="84"/>
  <c r="Y27" i="84"/>
  <c r="X27" i="84"/>
  <c r="W27" i="84"/>
  <c r="V27" i="84"/>
  <c r="U27" i="84"/>
  <c r="T27" i="84"/>
  <c r="S27" i="84"/>
  <c r="R27" i="84"/>
  <c r="P27" i="84"/>
  <c r="O27" i="84"/>
  <c r="M27" i="84"/>
  <c r="L27" i="84"/>
  <c r="K27" i="84"/>
  <c r="J27" i="84"/>
  <c r="I27" i="84"/>
  <c r="H27" i="84"/>
  <c r="G27" i="84"/>
  <c r="F27" i="84"/>
  <c r="E27" i="84"/>
  <c r="D27" i="84"/>
  <c r="B27" i="84"/>
  <c r="AJ26" i="84"/>
  <c r="AI26" i="84"/>
  <c r="AH26" i="84"/>
  <c r="AG26" i="84"/>
  <c r="AF26" i="84"/>
  <c r="AE26" i="84"/>
  <c r="AD26" i="84"/>
  <c r="AC26" i="84"/>
  <c r="AB26" i="84"/>
  <c r="AA26" i="84"/>
  <c r="Z26" i="84"/>
  <c r="Y26" i="84"/>
  <c r="X26" i="84"/>
  <c r="W26" i="84"/>
  <c r="V26" i="84"/>
  <c r="U26" i="84"/>
  <c r="T26" i="84"/>
  <c r="S26" i="84"/>
  <c r="R26" i="84"/>
  <c r="P26" i="84"/>
  <c r="O26" i="84"/>
  <c r="M26" i="84"/>
  <c r="L26" i="84"/>
  <c r="K26" i="84"/>
  <c r="J26" i="84"/>
  <c r="I26" i="84"/>
  <c r="H26" i="84"/>
  <c r="G26" i="84"/>
  <c r="F26" i="84"/>
  <c r="E26" i="84"/>
  <c r="D26" i="84"/>
  <c r="B26" i="84"/>
  <c r="AJ25" i="84"/>
  <c r="AI25" i="84"/>
  <c r="AH25" i="84"/>
  <c r="AG25" i="84"/>
  <c r="AF25" i="84"/>
  <c r="AE25" i="84"/>
  <c r="AD25" i="84"/>
  <c r="AC25" i="84"/>
  <c r="AB25" i="84"/>
  <c r="AA25" i="84"/>
  <c r="Z25" i="84"/>
  <c r="Y25" i="84"/>
  <c r="X25" i="84"/>
  <c r="W25" i="84"/>
  <c r="V25" i="84"/>
  <c r="U25" i="84"/>
  <c r="T25" i="84"/>
  <c r="S25" i="84"/>
  <c r="R25" i="84"/>
  <c r="P25" i="84"/>
  <c r="O25" i="84"/>
  <c r="M25" i="84"/>
  <c r="L25" i="84"/>
  <c r="K25" i="84"/>
  <c r="J25" i="84"/>
  <c r="I25" i="84"/>
  <c r="H25" i="84"/>
  <c r="G25" i="84"/>
  <c r="F25" i="84"/>
  <c r="E25" i="84"/>
  <c r="D25" i="84"/>
  <c r="B25" i="84"/>
  <c r="AJ24" i="84"/>
  <c r="AI24" i="84"/>
  <c r="AH24" i="84"/>
  <c r="AG24" i="84"/>
  <c r="AF24" i="84"/>
  <c r="AE24" i="84"/>
  <c r="AD24" i="84"/>
  <c r="AC24" i="84"/>
  <c r="AB24" i="84"/>
  <c r="AA24" i="84"/>
  <c r="Z24" i="84"/>
  <c r="Y24" i="84"/>
  <c r="X24" i="84"/>
  <c r="W24" i="84"/>
  <c r="V24" i="84"/>
  <c r="U24" i="84"/>
  <c r="T24" i="84"/>
  <c r="S24" i="84"/>
  <c r="R24" i="84"/>
  <c r="P24" i="84"/>
  <c r="O24" i="84"/>
  <c r="M24" i="84"/>
  <c r="L24" i="84"/>
  <c r="K24" i="84"/>
  <c r="J24" i="84"/>
  <c r="I24" i="84"/>
  <c r="H24" i="84"/>
  <c r="G24" i="84"/>
  <c r="F24" i="84"/>
  <c r="E24" i="84"/>
  <c r="D24" i="84"/>
  <c r="B24" i="84"/>
  <c r="Z86" i="84"/>
  <c r="A83" i="84"/>
  <c r="A84" i="84" s="1"/>
  <c r="A78" i="84"/>
  <c r="A79" i="84" s="1"/>
  <c r="A80" i="84" s="1"/>
  <c r="A81" i="84" s="1"/>
  <c r="AI23" i="84"/>
  <c r="AH23" i="84"/>
  <c r="AG23" i="84"/>
  <c r="AF23" i="84"/>
  <c r="AE23" i="84"/>
  <c r="AD23" i="84"/>
  <c r="AC23" i="84"/>
  <c r="AB23" i="84"/>
  <c r="AA23" i="84"/>
  <c r="Z23" i="84"/>
  <c r="Y23" i="84"/>
  <c r="X23" i="84"/>
  <c r="W23" i="84"/>
  <c r="V23" i="84"/>
  <c r="U23" i="84"/>
  <c r="T23" i="84"/>
  <c r="S23" i="84"/>
  <c r="R23" i="84"/>
  <c r="P23" i="84"/>
  <c r="O23" i="84"/>
  <c r="M23" i="84"/>
  <c r="L23" i="84"/>
  <c r="K23" i="84"/>
  <c r="J23" i="84"/>
  <c r="I23" i="84"/>
  <c r="H23" i="84"/>
  <c r="G23" i="84"/>
  <c r="F23" i="84"/>
  <c r="E23" i="84"/>
  <c r="D23" i="84"/>
  <c r="B23" i="84"/>
  <c r="AI22" i="84"/>
  <c r="AH22" i="84"/>
  <c r="AG22" i="84"/>
  <c r="AF22" i="84"/>
  <c r="AE22" i="84"/>
  <c r="AD22" i="84"/>
  <c r="AC22" i="84"/>
  <c r="AB22" i="84"/>
  <c r="AA22" i="84"/>
  <c r="Z22" i="84"/>
  <c r="Y22" i="84"/>
  <c r="X22" i="84"/>
  <c r="W22" i="84"/>
  <c r="V22" i="84"/>
  <c r="U22" i="84"/>
  <c r="T22" i="84"/>
  <c r="S22" i="84"/>
  <c r="R22" i="84"/>
  <c r="P22" i="84"/>
  <c r="O22" i="84"/>
  <c r="M22" i="84"/>
  <c r="L22" i="84"/>
  <c r="K22" i="84"/>
  <c r="J22" i="84"/>
  <c r="I22" i="84"/>
  <c r="H22" i="84"/>
  <c r="G22" i="84"/>
  <c r="F22" i="84"/>
  <c r="E22" i="84"/>
  <c r="D22" i="84"/>
  <c r="B22" i="84"/>
  <c r="N124" i="34"/>
  <c r="AJ73" i="76"/>
  <c r="AH2" i="34"/>
  <c r="AJ84" i="76"/>
  <c r="AJ77" i="72"/>
  <c r="AJ81" i="72"/>
  <c r="AJ82" i="72"/>
  <c r="AJ86" i="72"/>
  <c r="J93" i="83"/>
  <c r="J92" i="83"/>
  <c r="AJ85" i="72" s="1"/>
  <c r="J74" i="83"/>
  <c r="AJ67" i="72" s="1"/>
  <c r="J75" i="83"/>
  <c r="AJ68" i="72" s="1"/>
  <c r="J76" i="83"/>
  <c r="AJ69" i="72" s="1"/>
  <c r="J77" i="83"/>
  <c r="AJ70" i="72" s="1"/>
  <c r="J78" i="83"/>
  <c r="AJ71" i="72" s="1"/>
  <c r="J79" i="83"/>
  <c r="AJ72" i="72" s="1"/>
  <c r="J80" i="83"/>
  <c r="AJ73" i="72" s="1"/>
  <c r="J81" i="83"/>
  <c r="AJ74" i="72" s="1"/>
  <c r="J82" i="83"/>
  <c r="AJ75" i="72" s="1"/>
  <c r="J83" i="83"/>
  <c r="AJ76" i="72" s="1"/>
  <c r="J84" i="83"/>
  <c r="J85" i="83"/>
  <c r="AJ78" i="72" s="1"/>
  <c r="J86" i="83"/>
  <c r="AJ79" i="72" s="1"/>
  <c r="J87" i="83"/>
  <c r="AJ80" i="72" s="1"/>
  <c r="J88" i="83"/>
  <c r="J89" i="83"/>
  <c r="J90" i="83"/>
  <c r="AJ83" i="72" s="1"/>
  <c r="J91" i="83"/>
  <c r="AJ84" i="72" s="1"/>
  <c r="AJ84" i="73" s="1"/>
  <c r="A90" i="83"/>
  <c r="A91" i="83" s="1"/>
  <c r="A92" i="83" s="1"/>
  <c r="A93" i="83" s="1"/>
  <c r="A85" i="83"/>
  <c r="A86" i="83" s="1"/>
  <c r="A87" i="83" s="1"/>
  <c r="A88" i="83" s="1"/>
  <c r="Q39" i="91" l="1"/>
  <c r="AJ73" i="73"/>
  <c r="Q38" i="91" l="1"/>
  <c r="AE59" i="74"/>
  <c r="AE60" i="74"/>
  <c r="AE61" i="74"/>
  <c r="AJ52" i="76"/>
  <c r="AJ53" i="76"/>
  <c r="AJ54" i="76"/>
  <c r="AJ55" i="76"/>
  <c r="AJ56" i="76"/>
  <c r="AJ57" i="76"/>
  <c r="AJ58" i="76"/>
  <c r="AJ59" i="76"/>
  <c r="AJ60" i="76"/>
  <c r="AJ61" i="76"/>
  <c r="AJ62" i="76"/>
  <c r="AJ63" i="76"/>
  <c r="AJ64" i="76"/>
  <c r="AJ65" i="76"/>
  <c r="AJ66" i="76"/>
  <c r="AJ67" i="76"/>
  <c r="AJ68" i="76"/>
  <c r="AJ69" i="76"/>
  <c r="AJ70" i="76"/>
  <c r="AJ71" i="76"/>
  <c r="AJ72" i="76"/>
  <c r="AJ74" i="76"/>
  <c r="AJ75" i="76"/>
  <c r="AJ76" i="76"/>
  <c r="AJ77" i="76"/>
  <c r="AJ78" i="76"/>
  <c r="AJ79" i="76"/>
  <c r="AJ80" i="76"/>
  <c r="AJ81" i="76"/>
  <c r="AJ82" i="76"/>
  <c r="AJ83" i="76"/>
  <c r="AJ85" i="76"/>
  <c r="AJ86" i="76"/>
  <c r="AE57" i="76"/>
  <c r="AE58" i="76"/>
  <c r="AE59" i="76"/>
  <c r="AE60" i="76"/>
  <c r="AE61" i="76"/>
  <c r="AE62" i="76"/>
  <c r="AE63" i="76"/>
  <c r="AE64" i="76"/>
  <c r="AE65" i="76"/>
  <c r="AE66" i="76"/>
  <c r="AE67" i="76"/>
  <c r="AE68" i="76"/>
  <c r="AE69" i="76"/>
  <c r="AE70" i="76"/>
  <c r="AE71" i="76"/>
  <c r="AE72" i="76"/>
  <c r="AE73" i="76"/>
  <c r="AE74" i="76"/>
  <c r="AE75" i="76"/>
  <c r="AE76" i="76"/>
  <c r="AE77" i="76"/>
  <c r="AE78" i="76"/>
  <c r="AE79" i="76"/>
  <c r="AE80" i="76"/>
  <c r="AE81" i="76"/>
  <c r="AE82" i="76"/>
  <c r="AE83" i="76"/>
  <c r="AE84" i="76"/>
  <c r="AE85" i="76"/>
  <c r="D71" i="69"/>
  <c r="AE63" i="72" s="1"/>
  <c r="AE63" i="73" s="1"/>
  <c r="D72" i="69"/>
  <c r="AE64" i="72" s="1"/>
  <c r="AE64" i="73" s="1"/>
  <c r="D73" i="69"/>
  <c r="AE65" i="72" s="1"/>
  <c r="AE65" i="73" s="1"/>
  <c r="D74" i="69"/>
  <c r="AE66" i="72" s="1"/>
  <c r="AE66" i="73" s="1"/>
  <c r="D75" i="69"/>
  <c r="AE67" i="72" s="1"/>
  <c r="AE67" i="73" s="1"/>
  <c r="D76" i="69"/>
  <c r="AE68" i="72" s="1"/>
  <c r="AE68" i="73" s="1"/>
  <c r="D77" i="69"/>
  <c r="AE69" i="72" s="1"/>
  <c r="AE69" i="73" s="1"/>
  <c r="D78" i="69"/>
  <c r="AE70" i="72" s="1"/>
  <c r="AE70" i="73" s="1"/>
  <c r="D79" i="69"/>
  <c r="AE71" i="72" s="1"/>
  <c r="AE71" i="73" s="1"/>
  <c r="D80" i="69"/>
  <c r="AE72" i="72" s="1"/>
  <c r="D81" i="69"/>
  <c r="AE73" i="72" s="1"/>
  <c r="D82" i="69"/>
  <c r="AE74" i="72" s="1"/>
  <c r="D83" i="69"/>
  <c r="AE75" i="72" s="1"/>
  <c r="D84" i="69"/>
  <c r="AE76" i="72" s="1"/>
  <c r="D85" i="69"/>
  <c r="AE77" i="72" s="1"/>
  <c r="D86" i="69"/>
  <c r="AE78" i="72" s="1"/>
  <c r="D87" i="69"/>
  <c r="AE79" i="72" s="1"/>
  <c r="D88" i="69"/>
  <c r="AE80" i="72" s="1"/>
  <c r="D89" i="69"/>
  <c r="AE81" i="72" s="1"/>
  <c r="D90" i="69"/>
  <c r="AE82" i="72" s="1"/>
  <c r="D91" i="69"/>
  <c r="AE83" i="72" s="1"/>
  <c r="D92" i="69"/>
  <c r="AE84" i="72" s="1"/>
  <c r="D93" i="69"/>
  <c r="AE85" i="72" s="1"/>
  <c r="D70" i="69"/>
  <c r="AE62" i="72" s="1"/>
  <c r="AE62" i="73" s="1"/>
  <c r="Q37" i="91" l="1"/>
  <c r="AE83" i="73"/>
  <c r="AE79" i="73"/>
  <c r="AE75" i="73"/>
  <c r="AE82" i="73"/>
  <c r="AE78" i="73"/>
  <c r="AE74" i="73"/>
  <c r="AE85" i="73"/>
  <c r="AE81" i="73"/>
  <c r="AE77" i="73"/>
  <c r="AE77" i="84"/>
  <c r="AE73" i="73"/>
  <c r="AE65" i="84"/>
  <c r="AE84" i="73"/>
  <c r="AE80" i="73"/>
  <c r="AE76" i="73"/>
  <c r="AE72" i="73"/>
  <c r="AJ82" i="73"/>
  <c r="AJ78" i="73"/>
  <c r="AJ126" i="34"/>
  <c r="AJ74" i="84" s="1"/>
  <c r="AJ74" i="73"/>
  <c r="AJ69" i="73"/>
  <c r="AJ117" i="34"/>
  <c r="AJ65" i="73"/>
  <c r="AJ133" i="34"/>
  <c r="AJ81" i="84" s="1"/>
  <c r="AJ81" i="73"/>
  <c r="AJ129" i="34"/>
  <c r="AJ77" i="84" s="1"/>
  <c r="AJ77" i="73"/>
  <c r="AJ124" i="34"/>
  <c r="AJ72" i="73"/>
  <c r="AJ68" i="73"/>
  <c r="AJ116" i="34"/>
  <c r="AJ104" i="34"/>
  <c r="AJ137" i="34"/>
  <c r="AJ85" i="84" s="1"/>
  <c r="AJ85" i="73"/>
  <c r="AJ132" i="34"/>
  <c r="AJ80" i="84" s="1"/>
  <c r="AJ80" i="73"/>
  <c r="AJ128" i="34"/>
  <c r="AJ76" i="84" s="1"/>
  <c r="AJ76" i="73"/>
  <c r="AJ71" i="73"/>
  <c r="AJ119" i="34"/>
  <c r="AJ67" i="73"/>
  <c r="AJ111" i="34"/>
  <c r="AJ83" i="73"/>
  <c r="AJ79" i="73"/>
  <c r="AJ75" i="73"/>
  <c r="AJ70" i="73"/>
  <c r="AJ66" i="73"/>
  <c r="AJ110" i="34"/>
  <c r="F62" i="54"/>
  <c r="Z54" i="72"/>
  <c r="Z54" i="76"/>
  <c r="F63" i="54"/>
  <c r="Z55" i="72"/>
  <c r="Z55" i="76"/>
  <c r="Z55" i="73"/>
  <c r="F64" i="54"/>
  <c r="Z56" i="72"/>
  <c r="Z56" i="76"/>
  <c r="Z56" i="73"/>
  <c r="F65" i="54"/>
  <c r="Z57" i="72"/>
  <c r="Z57" i="76"/>
  <c r="Z57" i="73"/>
  <c r="F66" i="54"/>
  <c r="Z58" i="72"/>
  <c r="Z58" i="76"/>
  <c r="Z58" i="73"/>
  <c r="F67" i="54"/>
  <c r="Z59" i="72"/>
  <c r="Z59" i="76"/>
  <c r="Z59" i="73"/>
  <c r="F68" i="54"/>
  <c r="Z60" i="72"/>
  <c r="Z60" i="76"/>
  <c r="Z60" i="73"/>
  <c r="F69" i="54"/>
  <c r="Z61" i="72"/>
  <c r="Z61" i="76"/>
  <c r="Z61" i="73"/>
  <c r="F70" i="54"/>
  <c r="Z62" i="72"/>
  <c r="Z62" i="76"/>
  <c r="Z62" i="73"/>
  <c r="F71" i="54"/>
  <c r="Z63" i="72"/>
  <c r="Z63" i="76"/>
  <c r="Z63" i="73"/>
  <c r="F72" i="54"/>
  <c r="Z64" i="72"/>
  <c r="Z64" i="76"/>
  <c r="Z64" i="73"/>
  <c r="F73" i="54"/>
  <c r="Z65" i="72"/>
  <c r="Z65" i="76"/>
  <c r="Z65" i="73"/>
  <c r="F74" i="54"/>
  <c r="Z66" i="72"/>
  <c r="Z66" i="76"/>
  <c r="Z66" i="73"/>
  <c r="F75" i="54"/>
  <c r="Z67" i="72"/>
  <c r="Z67" i="76"/>
  <c r="Z67" i="73"/>
  <c r="F76" i="54"/>
  <c r="Z68" i="72"/>
  <c r="Z68" i="76"/>
  <c r="Z68" i="73"/>
  <c r="F77" i="54"/>
  <c r="Z69" i="72"/>
  <c r="Z69" i="76"/>
  <c r="Z69" i="73"/>
  <c r="F78" i="54"/>
  <c r="Z70" i="72"/>
  <c r="Z70" i="76"/>
  <c r="Z70" i="73"/>
  <c r="F79" i="54"/>
  <c r="Z71" i="72"/>
  <c r="Z71" i="76"/>
  <c r="Z71" i="73"/>
  <c r="F80" i="54"/>
  <c r="Z72" i="72"/>
  <c r="Z72" i="76"/>
  <c r="Z72" i="73"/>
  <c r="F81" i="54"/>
  <c r="Z73" i="72"/>
  <c r="Z73" i="76"/>
  <c r="Z73" i="73"/>
  <c r="F82" i="54"/>
  <c r="Z74" i="72"/>
  <c r="Z74" i="76"/>
  <c r="Z74" i="73"/>
  <c r="F83" i="54"/>
  <c r="Z75" i="72"/>
  <c r="Z75" i="76"/>
  <c r="Z75" i="73"/>
  <c r="F84" i="54"/>
  <c r="Z76" i="72"/>
  <c r="Z76" i="76"/>
  <c r="Z76" i="73"/>
  <c r="F85" i="54"/>
  <c r="Z77" i="72"/>
  <c r="Z77" i="76"/>
  <c r="Z77" i="73"/>
  <c r="F86" i="54"/>
  <c r="Z78" i="72"/>
  <c r="Z78" i="76"/>
  <c r="Z78" i="73"/>
  <c r="F87" i="54"/>
  <c r="Z79" i="72"/>
  <c r="Z79" i="76"/>
  <c r="Z79" i="73"/>
  <c r="F88" i="54"/>
  <c r="Z80" i="72"/>
  <c r="Z80" i="76"/>
  <c r="Z80" i="73"/>
  <c r="F89" i="54"/>
  <c r="Z81" i="72"/>
  <c r="Z81" i="76"/>
  <c r="Z81" i="73"/>
  <c r="F90" i="54"/>
  <c r="Z82" i="72"/>
  <c r="Z82" i="76"/>
  <c r="Z82" i="73"/>
  <c r="F91" i="54"/>
  <c r="Z83" i="72"/>
  <c r="Z83" i="76"/>
  <c r="Z83" i="73"/>
  <c r="F92" i="54"/>
  <c r="Z84" i="72"/>
  <c r="Z84" i="76"/>
  <c r="Z84" i="73"/>
  <c r="F93" i="54"/>
  <c r="Z85" i="72"/>
  <c r="Z85" i="76"/>
  <c r="Z85" i="73"/>
  <c r="F61" i="54"/>
  <c r="Z53" i="72"/>
  <c r="Z53" i="76"/>
  <c r="Z53" i="73"/>
  <c r="F56" i="54"/>
  <c r="Z48" i="72"/>
  <c r="Z48" i="76"/>
  <c r="Z48" i="73"/>
  <c r="F55" i="54"/>
  <c r="Z47" i="72"/>
  <c r="Z47" i="76"/>
  <c r="Z47" i="73"/>
  <c r="F54" i="54"/>
  <c r="Z46" i="72"/>
  <c r="Z46" i="76"/>
  <c r="Z46" i="73"/>
  <c r="F46" i="54"/>
  <c r="Z38" i="72"/>
  <c r="Z38" i="76"/>
  <c r="Z38" i="73"/>
  <c r="F51" i="54"/>
  <c r="Z43" i="72"/>
  <c r="Z43" i="76"/>
  <c r="Z43" i="73"/>
  <c r="J66" i="21"/>
  <c r="K66" i="21"/>
  <c r="X44" i="76"/>
  <c r="X96" i="34" s="1"/>
  <c r="X45" i="76"/>
  <c r="J67" i="21"/>
  <c r="K67" i="21" s="1"/>
  <c r="X58" i="72" s="1"/>
  <c r="J68" i="21"/>
  <c r="K68" i="21"/>
  <c r="X59" i="72"/>
  <c r="X59" i="73" s="1"/>
  <c r="X59" i="84" s="1"/>
  <c r="J69" i="21"/>
  <c r="K69" i="21"/>
  <c r="X60" i="72"/>
  <c r="X60" i="73" s="1"/>
  <c r="J70" i="21"/>
  <c r="K70" i="21" s="1"/>
  <c r="X61" i="72" s="1"/>
  <c r="X61" i="73" s="1"/>
  <c r="X61" i="84" s="1"/>
  <c r="J71" i="21"/>
  <c r="K71" i="21"/>
  <c r="X62" i="72" s="1"/>
  <c r="J72" i="21"/>
  <c r="K72" i="21"/>
  <c r="X63" i="72" s="1"/>
  <c r="X63" i="73" s="1"/>
  <c r="J73" i="21"/>
  <c r="K73" i="21"/>
  <c r="X64" i="72"/>
  <c r="X64" i="73" s="1"/>
  <c r="X64" i="84" s="1"/>
  <c r="J74" i="21"/>
  <c r="K74" i="21" s="1"/>
  <c r="X65" i="72" s="1"/>
  <c r="J75" i="21"/>
  <c r="K75" i="21"/>
  <c r="X66" i="72" s="1"/>
  <c r="X66" i="73" s="1"/>
  <c r="J76" i="21"/>
  <c r="K76" i="21"/>
  <c r="X67" i="72"/>
  <c r="J77" i="21"/>
  <c r="K77" i="21"/>
  <c r="X68" i="72"/>
  <c r="J78" i="21"/>
  <c r="K78" i="21" s="1"/>
  <c r="X69" i="72" s="1"/>
  <c r="J79" i="21"/>
  <c r="K79" i="21"/>
  <c r="X70" i="72" s="1"/>
  <c r="J80" i="21"/>
  <c r="K80" i="21"/>
  <c r="X71" i="72"/>
  <c r="X71" i="73" s="1"/>
  <c r="X71" i="84" s="1"/>
  <c r="J81" i="21"/>
  <c r="K81" i="21"/>
  <c r="X72" i="72"/>
  <c r="J82" i="21"/>
  <c r="K82" i="21" s="1"/>
  <c r="X73" i="72" s="1"/>
  <c r="J83" i="21"/>
  <c r="K83" i="21" s="1"/>
  <c r="X74" i="72" s="1"/>
  <c r="J84" i="21"/>
  <c r="K84" i="21"/>
  <c r="X75" i="72"/>
  <c r="J85" i="21"/>
  <c r="K85" i="21"/>
  <c r="X76" i="72"/>
  <c r="J86" i="21"/>
  <c r="K86" i="21" s="1"/>
  <c r="X77" i="72" s="1"/>
  <c r="X77" i="84" s="1"/>
  <c r="J87" i="21"/>
  <c r="K87" i="21"/>
  <c r="X78" i="72" s="1"/>
  <c r="J88" i="21"/>
  <c r="K88" i="21"/>
  <c r="X79" i="72" s="1"/>
  <c r="J89" i="21"/>
  <c r="K89" i="21"/>
  <c r="X80" i="72"/>
  <c r="J90" i="21"/>
  <c r="K90" i="21" s="1"/>
  <c r="X81" i="72" s="1"/>
  <c r="J91" i="21"/>
  <c r="K91" i="21"/>
  <c r="X82" i="72" s="1"/>
  <c r="J92" i="21"/>
  <c r="K92" i="21"/>
  <c r="X83" i="72"/>
  <c r="J93" i="21"/>
  <c r="K93" i="21"/>
  <c r="X84" i="72"/>
  <c r="J94" i="21"/>
  <c r="K94" i="21" s="1"/>
  <c r="X85" i="72" s="1"/>
  <c r="X37" i="76"/>
  <c r="X38" i="76"/>
  <c r="X39" i="76"/>
  <c r="X91" i="34" s="1"/>
  <c r="X40" i="76"/>
  <c r="X41" i="76"/>
  <c r="X42" i="76"/>
  <c r="X43" i="76"/>
  <c r="X46" i="76"/>
  <c r="X47" i="76"/>
  <c r="X48" i="76"/>
  <c r="X49" i="76"/>
  <c r="X50" i="76"/>
  <c r="X36" i="76"/>
  <c r="N47" i="76"/>
  <c r="N48" i="76"/>
  <c r="N41" i="76"/>
  <c r="N42" i="76"/>
  <c r="N43" i="76"/>
  <c r="C95" i="34" s="1"/>
  <c r="N44" i="76"/>
  <c r="N45" i="76"/>
  <c r="N46" i="76"/>
  <c r="N49" i="76"/>
  <c r="N50" i="76"/>
  <c r="X102" i="34"/>
  <c r="G49" i="79"/>
  <c r="H41" i="72" s="1"/>
  <c r="H41" i="73" s="1"/>
  <c r="H41" i="84" s="1"/>
  <c r="G50" i="79"/>
  <c r="G51" i="79"/>
  <c r="G52" i="79"/>
  <c r="H44" i="72" s="1"/>
  <c r="G53" i="79"/>
  <c r="H45" i="72" s="1"/>
  <c r="G54" i="79"/>
  <c r="G55" i="79"/>
  <c r="G56" i="79"/>
  <c r="H48" i="72" s="1"/>
  <c r="G57" i="79"/>
  <c r="H49" i="72" s="1"/>
  <c r="G58" i="79"/>
  <c r="G59" i="79"/>
  <c r="G60" i="79"/>
  <c r="H52" i="72" s="1"/>
  <c r="H52" i="73" s="1"/>
  <c r="G61" i="79"/>
  <c r="H53" i="72" s="1"/>
  <c r="G62" i="79"/>
  <c r="G63" i="79"/>
  <c r="G64" i="79"/>
  <c r="H56" i="72" s="1"/>
  <c r="G65" i="79"/>
  <c r="H57" i="72" s="1"/>
  <c r="G66" i="79"/>
  <c r="G67" i="79"/>
  <c r="G68" i="79"/>
  <c r="H60" i="72" s="1"/>
  <c r="G69" i="79"/>
  <c r="H61" i="72" s="1"/>
  <c r="G70" i="79"/>
  <c r="G71" i="79"/>
  <c r="G72" i="79"/>
  <c r="H64" i="72" s="1"/>
  <c r="G73" i="79"/>
  <c r="H65" i="72" s="1"/>
  <c r="G74" i="79"/>
  <c r="G75" i="79"/>
  <c r="G76" i="79"/>
  <c r="H68" i="72" s="1"/>
  <c r="H68" i="73" s="1"/>
  <c r="G77" i="79"/>
  <c r="H69" i="72" s="1"/>
  <c r="H69" i="73" s="1"/>
  <c r="H69" i="84" s="1"/>
  <c r="G78" i="79"/>
  <c r="G79" i="79"/>
  <c r="G80" i="79"/>
  <c r="H72" i="72" s="1"/>
  <c r="G81" i="79"/>
  <c r="H73" i="72" s="1"/>
  <c r="H73" i="84" s="1"/>
  <c r="G82" i="79"/>
  <c r="G83" i="79"/>
  <c r="G84" i="79"/>
  <c r="G85" i="79"/>
  <c r="H77" i="72" s="1"/>
  <c r="G86" i="79"/>
  <c r="G87" i="79"/>
  <c r="G88" i="79"/>
  <c r="G89" i="79"/>
  <c r="H81" i="72" s="1"/>
  <c r="G90" i="79"/>
  <c r="G91" i="79"/>
  <c r="B92" i="79"/>
  <c r="B93" i="79" s="1"/>
  <c r="G93" i="79" s="1"/>
  <c r="G92" i="79"/>
  <c r="H84" i="72" s="1"/>
  <c r="C148" i="4"/>
  <c r="G148" i="4" s="1"/>
  <c r="N85" i="72" s="1"/>
  <c r="F85" i="76"/>
  <c r="F56" i="74"/>
  <c r="F57" i="74"/>
  <c r="F37" i="74"/>
  <c r="F38" i="74"/>
  <c r="F39" i="74"/>
  <c r="F40" i="74"/>
  <c r="F41" i="74"/>
  <c r="F42" i="74"/>
  <c r="F43" i="74"/>
  <c r="F44" i="74"/>
  <c r="F45" i="74"/>
  <c r="F46" i="74"/>
  <c r="F47" i="74"/>
  <c r="F48" i="74"/>
  <c r="F49" i="74"/>
  <c r="F50" i="74"/>
  <c r="F51" i="74"/>
  <c r="F52" i="74"/>
  <c r="F53" i="74"/>
  <c r="F54" i="74"/>
  <c r="F55" i="74"/>
  <c r="H42" i="72"/>
  <c r="H42" i="73" s="1"/>
  <c r="H43" i="72"/>
  <c r="H43" i="76"/>
  <c r="H95" i="34" s="1"/>
  <c r="H44" i="76"/>
  <c r="H45" i="76"/>
  <c r="H97" i="34" s="1"/>
  <c r="H46" i="72"/>
  <c r="H46" i="76"/>
  <c r="H47" i="72"/>
  <c r="H47" i="76"/>
  <c r="H48" i="76"/>
  <c r="H100" i="34" s="1"/>
  <c r="H49" i="76"/>
  <c r="H101" i="34" s="1"/>
  <c r="H50" i="72"/>
  <c r="H50" i="76"/>
  <c r="H51" i="72"/>
  <c r="H51" i="76"/>
  <c r="H52" i="76"/>
  <c r="H53" i="76"/>
  <c r="H54" i="72"/>
  <c r="H54" i="76"/>
  <c r="H55" i="72"/>
  <c r="H55" i="76"/>
  <c r="H107" i="34" s="1"/>
  <c r="H56" i="76"/>
  <c r="H57" i="76"/>
  <c r="H58" i="72"/>
  <c r="H58" i="76"/>
  <c r="H59" i="72"/>
  <c r="H59" i="76"/>
  <c r="H60" i="76"/>
  <c r="H61" i="76"/>
  <c r="H62" i="72"/>
  <c r="H62" i="76"/>
  <c r="H63" i="72"/>
  <c r="H63" i="76"/>
  <c r="H64" i="76"/>
  <c r="H65" i="76"/>
  <c r="H66" i="72"/>
  <c r="H66" i="76"/>
  <c r="H67" i="72"/>
  <c r="H67" i="73" s="1"/>
  <c r="H67" i="76"/>
  <c r="H68" i="76"/>
  <c r="H69" i="76"/>
  <c r="H70" i="72"/>
  <c r="H70" i="76"/>
  <c r="H71" i="72"/>
  <c r="H71" i="73" s="1"/>
  <c r="H71" i="84" s="1"/>
  <c r="H71" i="76"/>
  <c r="H123" i="34" s="1"/>
  <c r="H72" i="76"/>
  <c r="H73" i="76"/>
  <c r="H125" i="34" s="1"/>
  <c r="H74" i="72"/>
  <c r="H75" i="72"/>
  <c r="H76" i="72"/>
  <c r="H78" i="72"/>
  <c r="H79" i="72"/>
  <c r="H80" i="72"/>
  <c r="H82" i="72"/>
  <c r="H83" i="72"/>
  <c r="H85" i="72"/>
  <c r="C73" i="60"/>
  <c r="C72" i="60"/>
  <c r="C71" i="60"/>
  <c r="C70" i="60"/>
  <c r="C69" i="60" s="1"/>
  <c r="C68" i="60" s="1"/>
  <c r="C67" i="60"/>
  <c r="F82" i="79"/>
  <c r="F81" i="79"/>
  <c r="F80" i="79" s="1"/>
  <c r="F79" i="79" s="1"/>
  <c r="F78" i="79" s="1"/>
  <c r="F77" i="79" s="1"/>
  <c r="F76" i="79" s="1"/>
  <c r="F83" i="79"/>
  <c r="F84" i="79"/>
  <c r="F85" i="79"/>
  <c r="F86" i="79"/>
  <c r="F87" i="79"/>
  <c r="F88" i="79"/>
  <c r="F89" i="79"/>
  <c r="F90" i="79"/>
  <c r="F91" i="79"/>
  <c r="F92" i="79"/>
  <c r="F93" i="79"/>
  <c r="C84" i="76"/>
  <c r="C85" i="76" s="1"/>
  <c r="F75" i="79"/>
  <c r="F74" i="79"/>
  <c r="F73" i="79" s="1"/>
  <c r="F72" i="79" s="1"/>
  <c r="F71" i="79" s="1"/>
  <c r="F70" i="79" s="1"/>
  <c r="F69" i="79" s="1"/>
  <c r="F68" i="79" s="1"/>
  <c r="F67" i="79" s="1"/>
  <c r="F66" i="79" s="1"/>
  <c r="F65" i="79" s="1"/>
  <c r="F64" i="79" s="1"/>
  <c r="F63" i="79" s="1"/>
  <c r="F62" i="79" s="1"/>
  <c r="F61" i="79" s="1"/>
  <c r="F60" i="79" s="1"/>
  <c r="F59" i="79" s="1"/>
  <c r="F58" i="79" s="1"/>
  <c r="F57" i="79" s="1"/>
  <c r="F56" i="79" s="1"/>
  <c r="F55" i="79" s="1"/>
  <c r="F54" i="79" s="1"/>
  <c r="F53" i="79" s="1"/>
  <c r="F52" i="79" s="1"/>
  <c r="F51" i="79" s="1"/>
  <c r="F50" i="79" s="1"/>
  <c r="F49" i="79" s="1"/>
  <c r="F48" i="79" s="1"/>
  <c r="F47" i="79" s="1"/>
  <c r="F46" i="79" s="1"/>
  <c r="F45" i="79" s="1"/>
  <c r="F44" i="79" s="1"/>
  <c r="F43" i="79" s="1"/>
  <c r="F42" i="79" s="1"/>
  <c r="F41" i="79" s="1"/>
  <c r="F40" i="79" s="1"/>
  <c r="F39" i="79" s="1"/>
  <c r="F38" i="79" s="1"/>
  <c r="F37" i="79" s="1"/>
  <c r="F36" i="79" s="1"/>
  <c r="F35" i="79" s="1"/>
  <c r="Z86" i="74"/>
  <c r="Z86" i="72"/>
  <c r="AG72" i="74"/>
  <c r="AD72" i="34"/>
  <c r="AE72" i="34"/>
  <c r="AF72" i="34"/>
  <c r="AH72" i="34"/>
  <c r="AI72" i="34"/>
  <c r="AD73" i="34"/>
  <c r="AE73" i="34"/>
  <c r="AF73" i="34"/>
  <c r="AH73" i="34"/>
  <c r="AI73" i="34"/>
  <c r="AD74" i="34"/>
  <c r="AE74" i="34"/>
  <c r="AF74" i="34"/>
  <c r="AH22" i="76"/>
  <c r="N22" i="76"/>
  <c r="C74" i="34" s="1"/>
  <c r="AI74" i="34"/>
  <c r="AD75" i="34"/>
  <c r="AE75" i="34"/>
  <c r="AF75" i="34"/>
  <c r="AH23" i="76"/>
  <c r="N23" i="76"/>
  <c r="AI75" i="34"/>
  <c r="AD76" i="34"/>
  <c r="AE76" i="34"/>
  <c r="AF76" i="34"/>
  <c r="AH24" i="76"/>
  <c r="N24" i="76"/>
  <c r="AI76" i="34"/>
  <c r="AD77" i="34"/>
  <c r="AE77" i="34"/>
  <c r="AF77" i="34"/>
  <c r="AH25" i="76"/>
  <c r="N25" i="76"/>
  <c r="AI77" i="34"/>
  <c r="AD78" i="34"/>
  <c r="AE78" i="34"/>
  <c r="AF78" i="34"/>
  <c r="AH26" i="76"/>
  <c r="N26" i="76"/>
  <c r="AI78" i="34"/>
  <c r="AD79" i="34"/>
  <c r="AE79" i="34"/>
  <c r="AF79" i="34"/>
  <c r="AH27" i="76"/>
  <c r="N27" i="76"/>
  <c r="AI79" i="34"/>
  <c r="AD80" i="34"/>
  <c r="AE80" i="34"/>
  <c r="AF80" i="34"/>
  <c r="AH28" i="76"/>
  <c r="N28" i="76"/>
  <c r="AH80" i="34"/>
  <c r="AI80" i="34"/>
  <c r="AD81" i="34"/>
  <c r="AE81" i="34"/>
  <c r="AF81" i="34"/>
  <c r="AH29" i="76"/>
  <c r="N29" i="76"/>
  <c r="AI81" i="34"/>
  <c r="AD82" i="34"/>
  <c r="AE82" i="34"/>
  <c r="AF82" i="34"/>
  <c r="AH30" i="76"/>
  <c r="N30" i="76"/>
  <c r="AI82" i="34"/>
  <c r="AD83" i="34"/>
  <c r="AE83" i="34"/>
  <c r="AF83" i="34"/>
  <c r="AH31" i="76"/>
  <c r="N31" i="76"/>
  <c r="AI83" i="34"/>
  <c r="AD84" i="34"/>
  <c r="AE84" i="34"/>
  <c r="AF84" i="34"/>
  <c r="AH32" i="76"/>
  <c r="N32" i="76"/>
  <c r="AI84" i="34"/>
  <c r="AD85" i="34"/>
  <c r="AE85" i="34"/>
  <c r="AF85" i="34"/>
  <c r="AH33" i="76"/>
  <c r="N33" i="76"/>
  <c r="AI85" i="34"/>
  <c r="AD86" i="34"/>
  <c r="AE86" i="34"/>
  <c r="AF86" i="34"/>
  <c r="AH34" i="76"/>
  <c r="N34" i="76"/>
  <c r="AI86" i="34"/>
  <c r="AD87" i="34"/>
  <c r="AE87" i="34"/>
  <c r="AF87" i="34"/>
  <c r="AH35" i="76"/>
  <c r="N35" i="76"/>
  <c r="AI87" i="34"/>
  <c r="AD88" i="34"/>
  <c r="AE88" i="34"/>
  <c r="AF88" i="34"/>
  <c r="AH36" i="76"/>
  <c r="AH88" i="34" s="1"/>
  <c r="N36" i="76"/>
  <c r="AI88" i="34"/>
  <c r="AD89" i="34"/>
  <c r="AE89" i="34"/>
  <c r="AF89" i="34"/>
  <c r="AH37" i="76"/>
  <c r="N37" i="76"/>
  <c r="AI89" i="34"/>
  <c r="AD90" i="34"/>
  <c r="AE90" i="34"/>
  <c r="AF90" i="34"/>
  <c r="AH38" i="76"/>
  <c r="AH90" i="34" s="1"/>
  <c r="N38" i="76"/>
  <c r="AI90" i="34"/>
  <c r="AD91" i="34"/>
  <c r="AE91" i="34"/>
  <c r="AF91" i="34"/>
  <c r="AH39" i="76"/>
  <c r="N39" i="76"/>
  <c r="AI91" i="34"/>
  <c r="AD92" i="34"/>
  <c r="AE92" i="34"/>
  <c r="AF92" i="34"/>
  <c r="AH40" i="76"/>
  <c r="AH92" i="34" s="1"/>
  <c r="N40" i="76"/>
  <c r="AI92" i="34"/>
  <c r="AD93" i="34"/>
  <c r="AE93" i="34"/>
  <c r="AF93" i="34"/>
  <c r="AH41" i="76"/>
  <c r="AI93" i="34"/>
  <c r="AD94" i="34"/>
  <c r="AE94" i="34"/>
  <c r="AF94" i="34"/>
  <c r="AH42" i="76"/>
  <c r="AI94" i="34"/>
  <c r="AD95" i="34"/>
  <c r="AE95" i="34"/>
  <c r="AF95" i="34"/>
  <c r="AH43" i="76"/>
  <c r="AI95" i="34"/>
  <c r="AD96" i="34"/>
  <c r="AE96" i="34"/>
  <c r="AF96" i="34"/>
  <c r="AH44" i="76"/>
  <c r="AH96" i="34" s="1"/>
  <c r="AI96" i="34"/>
  <c r="AD97" i="34"/>
  <c r="AE97" i="34"/>
  <c r="AF97" i="34"/>
  <c r="AH45" i="76"/>
  <c r="AH97" i="34" s="1"/>
  <c r="AI97" i="34"/>
  <c r="AD98" i="34"/>
  <c r="AE98" i="34"/>
  <c r="AF98" i="34"/>
  <c r="AH46" i="76"/>
  <c r="AI98" i="34"/>
  <c r="AD99" i="34"/>
  <c r="AE99" i="34"/>
  <c r="AF99" i="34"/>
  <c r="AH47" i="76"/>
  <c r="AI99" i="34"/>
  <c r="AD100" i="34"/>
  <c r="AE100" i="34"/>
  <c r="AF100" i="34"/>
  <c r="AH48" i="76"/>
  <c r="AH100" i="34"/>
  <c r="AI100" i="34"/>
  <c r="AD101" i="34"/>
  <c r="AE101" i="34"/>
  <c r="AF101" i="34"/>
  <c r="AH49" i="76"/>
  <c r="AI101" i="34"/>
  <c r="AD102" i="34"/>
  <c r="AE102" i="34"/>
  <c r="AF102" i="34"/>
  <c r="AH50" i="76"/>
  <c r="AH102" i="34" s="1"/>
  <c r="AI102" i="34"/>
  <c r="AD103" i="34"/>
  <c r="AE103" i="34"/>
  <c r="AF103" i="34"/>
  <c r="AH51" i="76"/>
  <c r="N51" i="76"/>
  <c r="AI103" i="34"/>
  <c r="AD104" i="34"/>
  <c r="AE104" i="34"/>
  <c r="AF104" i="34"/>
  <c r="AH52" i="76"/>
  <c r="N52" i="76"/>
  <c r="AI104" i="34"/>
  <c r="AD105" i="34"/>
  <c r="AE105" i="34"/>
  <c r="AF105" i="34"/>
  <c r="AH53" i="76"/>
  <c r="N53" i="76"/>
  <c r="AI105" i="34"/>
  <c r="AD106" i="34"/>
  <c r="AE106" i="34"/>
  <c r="AF106" i="34"/>
  <c r="AH54" i="76"/>
  <c r="N54" i="76"/>
  <c r="AJ106" i="34" s="1"/>
  <c r="AI106" i="34"/>
  <c r="AD107" i="34"/>
  <c r="AE107" i="34"/>
  <c r="AF107" i="34"/>
  <c r="AH55" i="76"/>
  <c r="N55" i="76"/>
  <c r="AI107" i="34"/>
  <c r="AD108" i="34"/>
  <c r="AE108" i="34"/>
  <c r="AF108" i="34"/>
  <c r="AH56" i="76"/>
  <c r="N56" i="76"/>
  <c r="AJ108" i="34" s="1"/>
  <c r="AI108" i="34"/>
  <c r="AD109" i="34"/>
  <c r="AF109" i="34"/>
  <c r="AH57" i="76"/>
  <c r="N57" i="76"/>
  <c r="AI109" i="34"/>
  <c r="AD58" i="76"/>
  <c r="N58" i="76"/>
  <c r="AE110" i="34"/>
  <c r="AF110" i="34"/>
  <c r="AH58" i="76"/>
  <c r="AI110" i="34"/>
  <c r="AD59" i="76"/>
  <c r="N59" i="76"/>
  <c r="AE111" i="34"/>
  <c r="AF111" i="34"/>
  <c r="AH59" i="76"/>
  <c r="AI111" i="34"/>
  <c r="AD60" i="76"/>
  <c r="N60" i="76"/>
  <c r="AE112" i="34"/>
  <c r="AF60" i="76"/>
  <c r="AH60" i="76"/>
  <c r="AI60" i="76"/>
  <c r="AD61" i="76"/>
  <c r="N61" i="76"/>
  <c r="AE113" i="34"/>
  <c r="AF61" i="76"/>
  <c r="AH61" i="76"/>
  <c r="AI61" i="76"/>
  <c r="AD62" i="76"/>
  <c r="N62" i="76"/>
  <c r="AJ114" i="34" s="1"/>
  <c r="AD114" i="34"/>
  <c r="AF62" i="76"/>
  <c r="AH62" i="76"/>
  <c r="AH114" i="34" s="1"/>
  <c r="AI62" i="76"/>
  <c r="AI114" i="34" s="1"/>
  <c r="AD63" i="76"/>
  <c r="N63" i="76"/>
  <c r="AE115" i="34" s="1"/>
  <c r="AE63" i="84" s="1"/>
  <c r="AF63" i="76"/>
  <c r="AH63" i="76"/>
  <c r="AH115" i="34"/>
  <c r="AI63" i="76"/>
  <c r="AD64" i="76"/>
  <c r="N64" i="76"/>
  <c r="AD116" i="34" s="1"/>
  <c r="AE116" i="34"/>
  <c r="AE64" i="84" s="1"/>
  <c r="AF64" i="76"/>
  <c r="AF116" i="34" s="1"/>
  <c r="AH64" i="76"/>
  <c r="AH116" i="34" s="1"/>
  <c r="AI64" i="76"/>
  <c r="AI116" i="34"/>
  <c r="AD65" i="76"/>
  <c r="N65" i="76"/>
  <c r="AE117" i="34"/>
  <c r="AF65" i="76"/>
  <c r="AF117" i="34" s="1"/>
  <c r="AH65" i="76"/>
  <c r="AI65" i="76"/>
  <c r="AI117" i="34" s="1"/>
  <c r="AD66" i="76"/>
  <c r="N66" i="76"/>
  <c r="AF66" i="76"/>
  <c r="AH66" i="76"/>
  <c r="AI66" i="76"/>
  <c r="AD67" i="76"/>
  <c r="N67" i="76"/>
  <c r="AF67" i="76"/>
  <c r="AH67" i="76"/>
  <c r="AH119" i="34"/>
  <c r="AI67" i="76"/>
  <c r="AD68" i="76"/>
  <c r="N68" i="76"/>
  <c r="AD120" i="34" s="1"/>
  <c r="AE120" i="34"/>
  <c r="AE68" i="84" s="1"/>
  <c r="AF68" i="76"/>
  <c r="AF120" i="34" s="1"/>
  <c r="AH68" i="76"/>
  <c r="AI68" i="76"/>
  <c r="AI120" i="34" s="1"/>
  <c r="AD69" i="76"/>
  <c r="N69" i="76"/>
  <c r="AF69" i="76"/>
  <c r="AH69" i="76"/>
  <c r="AH121" i="34" s="1"/>
  <c r="AI69" i="76"/>
  <c r="AD70" i="76"/>
  <c r="N70" i="76"/>
  <c r="AF70" i="76"/>
  <c r="AH70" i="76"/>
  <c r="AI70" i="76"/>
  <c r="AD71" i="76"/>
  <c r="N71" i="76"/>
  <c r="AE123" i="34"/>
  <c r="AE71" i="84" s="1"/>
  <c r="AF71" i="76"/>
  <c r="AH71" i="76"/>
  <c r="AH123" i="34"/>
  <c r="AI71" i="76"/>
  <c r="AD72" i="76"/>
  <c r="N72" i="76"/>
  <c r="AE124" i="34" s="1"/>
  <c r="AF72" i="76"/>
  <c r="AF124" i="34" s="1"/>
  <c r="AH72" i="76"/>
  <c r="AH124" i="34" s="1"/>
  <c r="AI72" i="76"/>
  <c r="AD73" i="76"/>
  <c r="N73" i="76"/>
  <c r="AE125" i="34"/>
  <c r="AE73" i="84" s="1"/>
  <c r="AF73" i="76"/>
  <c r="AH73" i="76"/>
  <c r="AI73" i="76"/>
  <c r="AI125" i="34" s="1"/>
  <c r="AD74" i="76"/>
  <c r="AD126" i="34" s="1"/>
  <c r="N74" i="76"/>
  <c r="AE126" i="34"/>
  <c r="AE74" i="84" s="1"/>
  <c r="AF74" i="76"/>
  <c r="AF126" i="34" s="1"/>
  <c r="AH74" i="76"/>
  <c r="AH126" i="34" s="1"/>
  <c r="AI74" i="76"/>
  <c r="AI126" i="34"/>
  <c r="AD75" i="76"/>
  <c r="N75" i="76"/>
  <c r="AJ127" i="34" s="1"/>
  <c r="AJ75" i="84" s="1"/>
  <c r="AE127" i="34"/>
  <c r="AE75" i="84" s="1"/>
  <c r="AF75" i="76"/>
  <c r="AF127" i="34" s="1"/>
  <c r="AH75" i="76"/>
  <c r="AI75" i="76"/>
  <c r="AD76" i="76"/>
  <c r="N76" i="76"/>
  <c r="AF76" i="76"/>
  <c r="AF128" i="34"/>
  <c r="AH76" i="76"/>
  <c r="AH128" i="34" s="1"/>
  <c r="AI76" i="76"/>
  <c r="AD77" i="76"/>
  <c r="AD129" i="34" s="1"/>
  <c r="N77" i="76"/>
  <c r="AE129" i="34"/>
  <c r="AF77" i="76"/>
  <c r="AF129" i="34" s="1"/>
  <c r="AH77" i="76"/>
  <c r="AI77" i="76"/>
  <c r="AI129" i="34" s="1"/>
  <c r="AD78" i="76"/>
  <c r="N78" i="76"/>
  <c r="AD130" i="34"/>
  <c r="AF78" i="76"/>
  <c r="AH78" i="76"/>
  <c r="AI78" i="76"/>
  <c r="AI130" i="34" s="1"/>
  <c r="AD79" i="76"/>
  <c r="N79" i="76"/>
  <c r="I131" i="34" s="1"/>
  <c r="AF79" i="76"/>
  <c r="AH79" i="76"/>
  <c r="AI79" i="76"/>
  <c r="AD80" i="76"/>
  <c r="AD132" i="34" s="1"/>
  <c r="N80" i="76"/>
  <c r="AE132" i="34"/>
  <c r="AE80" i="84" s="1"/>
  <c r="AF80" i="76"/>
  <c r="AF132" i="34" s="1"/>
  <c r="AH80" i="76"/>
  <c r="AH132" i="34" s="1"/>
  <c r="AI80" i="76"/>
  <c r="AI132" i="34" s="1"/>
  <c r="AD81" i="76"/>
  <c r="N81" i="76"/>
  <c r="AE133" i="34"/>
  <c r="AE81" i="84" s="1"/>
  <c r="AF81" i="76"/>
  <c r="AF133" i="34"/>
  <c r="AH81" i="76"/>
  <c r="AI81" i="76"/>
  <c r="AI133" i="34" s="1"/>
  <c r="AD82" i="76"/>
  <c r="N82" i="76"/>
  <c r="AF82" i="76"/>
  <c r="AH82" i="76"/>
  <c r="AI82" i="76"/>
  <c r="AD83" i="76"/>
  <c r="N83" i="76"/>
  <c r="AF83" i="76"/>
  <c r="AH83" i="76"/>
  <c r="AI83" i="76"/>
  <c r="AD84" i="76"/>
  <c r="N84" i="76"/>
  <c r="AJ136" i="34" s="1"/>
  <c r="AJ84" i="84" s="1"/>
  <c r="AD136" i="34"/>
  <c r="AE136" i="34"/>
  <c r="AE84" i="84" s="1"/>
  <c r="AF84" i="76"/>
  <c r="AF136" i="34"/>
  <c r="AH84" i="76"/>
  <c r="AH136" i="34" s="1"/>
  <c r="AI84" i="76"/>
  <c r="AI136" i="34" s="1"/>
  <c r="AF85" i="76"/>
  <c r="N85" i="76"/>
  <c r="AH85" i="76"/>
  <c r="AI85" i="76"/>
  <c r="AI137" i="34" s="1"/>
  <c r="AD85" i="76"/>
  <c r="D22" i="74"/>
  <c r="E22" i="74"/>
  <c r="F22" i="74"/>
  <c r="G22" i="74"/>
  <c r="H22" i="74"/>
  <c r="I22" i="74"/>
  <c r="J22" i="74"/>
  <c r="K22" i="74"/>
  <c r="L22" i="74"/>
  <c r="M22" i="74"/>
  <c r="O22" i="74"/>
  <c r="P22" i="74"/>
  <c r="R22" i="74"/>
  <c r="S22" i="74"/>
  <c r="T22" i="74"/>
  <c r="U22" i="74"/>
  <c r="V22" i="74"/>
  <c r="W22" i="74"/>
  <c r="X22" i="74"/>
  <c r="Y22" i="74"/>
  <c r="Z22" i="74"/>
  <c r="AA22" i="74"/>
  <c r="AB22" i="74"/>
  <c r="AC22" i="74"/>
  <c r="AD22" i="74"/>
  <c r="AE22" i="74"/>
  <c r="AF22" i="74"/>
  <c r="AG22" i="74"/>
  <c r="AH22" i="74"/>
  <c r="AI22" i="74"/>
  <c r="D23" i="74"/>
  <c r="E23" i="74"/>
  <c r="F23" i="74"/>
  <c r="G23" i="74"/>
  <c r="H23" i="74"/>
  <c r="I23" i="74"/>
  <c r="J23" i="74"/>
  <c r="K23" i="74"/>
  <c r="L23" i="74"/>
  <c r="M23" i="74"/>
  <c r="O23" i="74"/>
  <c r="P23" i="74"/>
  <c r="R23" i="74"/>
  <c r="S23" i="74"/>
  <c r="T23" i="74"/>
  <c r="U23" i="74"/>
  <c r="V23" i="74"/>
  <c r="W23" i="74"/>
  <c r="X23" i="74"/>
  <c r="Y23" i="74"/>
  <c r="Z23" i="74"/>
  <c r="AA23" i="74"/>
  <c r="AB23" i="74"/>
  <c r="AC23" i="74"/>
  <c r="AD23" i="74"/>
  <c r="AE23" i="74"/>
  <c r="AF23" i="74"/>
  <c r="AG23" i="74"/>
  <c r="AH23" i="74"/>
  <c r="AI23" i="74"/>
  <c r="D24" i="74"/>
  <c r="E24" i="74"/>
  <c r="F24" i="74"/>
  <c r="G24" i="74"/>
  <c r="H24" i="74"/>
  <c r="I24" i="74"/>
  <c r="J24" i="74"/>
  <c r="K24" i="74"/>
  <c r="L24" i="74"/>
  <c r="M24" i="74"/>
  <c r="O24" i="74"/>
  <c r="P24" i="74"/>
  <c r="R24" i="74"/>
  <c r="S24" i="74"/>
  <c r="T24" i="74"/>
  <c r="U24" i="74"/>
  <c r="V24" i="74"/>
  <c r="W24" i="74"/>
  <c r="X24" i="74"/>
  <c r="Y24" i="74"/>
  <c r="Z24" i="74"/>
  <c r="AA24" i="74"/>
  <c r="AB24" i="74"/>
  <c r="AC24" i="74"/>
  <c r="AD24" i="74"/>
  <c r="AE24" i="74"/>
  <c r="AF24" i="74"/>
  <c r="AG24" i="74"/>
  <c r="AH24" i="74"/>
  <c r="AI24" i="74"/>
  <c r="D25" i="74"/>
  <c r="E25" i="74"/>
  <c r="F25" i="74"/>
  <c r="G25" i="74"/>
  <c r="H25" i="74"/>
  <c r="I25" i="74"/>
  <c r="J25" i="74"/>
  <c r="K25" i="74"/>
  <c r="L25" i="74"/>
  <c r="M25" i="74"/>
  <c r="O25" i="74"/>
  <c r="P25" i="74"/>
  <c r="R25" i="74"/>
  <c r="S25" i="74"/>
  <c r="T25" i="74"/>
  <c r="U25" i="74"/>
  <c r="V25" i="74"/>
  <c r="W25" i="74"/>
  <c r="X25" i="74"/>
  <c r="Y25" i="74"/>
  <c r="Z25" i="74"/>
  <c r="AA25" i="74"/>
  <c r="AB25" i="74"/>
  <c r="AC25" i="74"/>
  <c r="AD25" i="74"/>
  <c r="AE25" i="74"/>
  <c r="AF25" i="74"/>
  <c r="AG25" i="74"/>
  <c r="AH25" i="74"/>
  <c r="AI25" i="74"/>
  <c r="D26" i="74"/>
  <c r="E26" i="74"/>
  <c r="F26" i="74"/>
  <c r="G26" i="74"/>
  <c r="H26" i="74"/>
  <c r="I26" i="74"/>
  <c r="J26" i="74"/>
  <c r="K26" i="74"/>
  <c r="L26" i="74"/>
  <c r="M26" i="74"/>
  <c r="O26" i="74"/>
  <c r="P26" i="74"/>
  <c r="R26" i="74"/>
  <c r="S26" i="74"/>
  <c r="T26" i="74"/>
  <c r="U26" i="74"/>
  <c r="V26" i="74"/>
  <c r="W26" i="74"/>
  <c r="X26" i="74"/>
  <c r="Y26" i="74"/>
  <c r="Z26" i="74"/>
  <c r="AA26" i="74"/>
  <c r="AB26" i="74"/>
  <c r="AC26" i="74"/>
  <c r="AD26" i="74"/>
  <c r="AE26" i="74"/>
  <c r="AF26" i="74"/>
  <c r="AG26" i="74"/>
  <c r="AH26" i="74"/>
  <c r="AI26" i="74"/>
  <c r="D27" i="74"/>
  <c r="E27" i="74"/>
  <c r="F27" i="74"/>
  <c r="G27" i="74"/>
  <c r="H27" i="74"/>
  <c r="I27" i="74"/>
  <c r="J27" i="74"/>
  <c r="K27" i="74"/>
  <c r="L27" i="74"/>
  <c r="M27" i="74"/>
  <c r="O27" i="74"/>
  <c r="P27" i="74"/>
  <c r="R27" i="74"/>
  <c r="S27" i="74"/>
  <c r="T27" i="74"/>
  <c r="U27" i="74"/>
  <c r="V27" i="74"/>
  <c r="W27" i="74"/>
  <c r="X27" i="74"/>
  <c r="Y27" i="74"/>
  <c r="Z27" i="74"/>
  <c r="AA27" i="74"/>
  <c r="AB27" i="74"/>
  <c r="AC27" i="74"/>
  <c r="AD27" i="74"/>
  <c r="AE27" i="74"/>
  <c r="AF27" i="74"/>
  <c r="AG27" i="74"/>
  <c r="AH27" i="74"/>
  <c r="AI27" i="74"/>
  <c r="D28" i="74"/>
  <c r="E28" i="74"/>
  <c r="F28" i="74"/>
  <c r="G28" i="74"/>
  <c r="H28" i="74"/>
  <c r="I28" i="74"/>
  <c r="J28" i="74"/>
  <c r="K28" i="74"/>
  <c r="L28" i="74"/>
  <c r="M28" i="74"/>
  <c r="O28" i="74"/>
  <c r="P28" i="74"/>
  <c r="R28" i="74"/>
  <c r="S28" i="74"/>
  <c r="T28" i="74"/>
  <c r="U28" i="74"/>
  <c r="V28" i="74"/>
  <c r="W28" i="74"/>
  <c r="X28" i="74"/>
  <c r="Y28" i="74"/>
  <c r="Z28" i="74"/>
  <c r="AA28" i="74"/>
  <c r="AB28" i="74"/>
  <c r="AC28" i="74"/>
  <c r="AD28" i="74"/>
  <c r="AE28" i="74"/>
  <c r="AF28" i="74"/>
  <c r="AG28" i="74"/>
  <c r="AH28" i="74"/>
  <c r="AI28" i="74"/>
  <c r="D29" i="74"/>
  <c r="E29" i="74"/>
  <c r="F29" i="74"/>
  <c r="G29" i="74"/>
  <c r="H29" i="74"/>
  <c r="I29" i="74"/>
  <c r="J29" i="74"/>
  <c r="K29" i="74"/>
  <c r="L29" i="74"/>
  <c r="M29" i="74"/>
  <c r="O29" i="74"/>
  <c r="P29" i="74"/>
  <c r="R29" i="74"/>
  <c r="S29" i="74"/>
  <c r="T29" i="74"/>
  <c r="U29" i="74"/>
  <c r="V29" i="74"/>
  <c r="W29" i="74"/>
  <c r="X29" i="74"/>
  <c r="Y29" i="74"/>
  <c r="Z29" i="74"/>
  <c r="AA29" i="74"/>
  <c r="AB29" i="74"/>
  <c r="AC29" i="74"/>
  <c r="AD29" i="74"/>
  <c r="AE29" i="74"/>
  <c r="AF29" i="74"/>
  <c r="AG29" i="74"/>
  <c r="AH29" i="74"/>
  <c r="AI29" i="74"/>
  <c r="D30" i="74"/>
  <c r="E30" i="74"/>
  <c r="F30" i="74"/>
  <c r="G30" i="74"/>
  <c r="H30" i="74"/>
  <c r="I30" i="74"/>
  <c r="J30" i="74"/>
  <c r="K30" i="74"/>
  <c r="L30" i="74"/>
  <c r="M30" i="74"/>
  <c r="O30" i="74"/>
  <c r="P30" i="74"/>
  <c r="R30" i="74"/>
  <c r="S30" i="74"/>
  <c r="T30" i="74"/>
  <c r="U30" i="74"/>
  <c r="V30" i="74"/>
  <c r="W30" i="74"/>
  <c r="X30" i="74"/>
  <c r="Y30" i="74"/>
  <c r="Z30" i="74"/>
  <c r="AA30" i="74"/>
  <c r="AB30" i="74"/>
  <c r="AC30" i="74"/>
  <c r="AD30" i="74"/>
  <c r="AE30" i="74"/>
  <c r="AF30" i="74"/>
  <c r="AG30" i="74"/>
  <c r="AH30" i="74"/>
  <c r="AI30" i="74"/>
  <c r="E31" i="74"/>
  <c r="F31" i="74"/>
  <c r="G31" i="74"/>
  <c r="H31" i="74"/>
  <c r="I31" i="74"/>
  <c r="J31" i="74"/>
  <c r="K31" i="74"/>
  <c r="L31" i="74"/>
  <c r="M31" i="74"/>
  <c r="O31" i="74"/>
  <c r="P31" i="74"/>
  <c r="R31" i="74"/>
  <c r="S31" i="74"/>
  <c r="T31" i="74"/>
  <c r="U31" i="74"/>
  <c r="V31" i="74"/>
  <c r="W31" i="74"/>
  <c r="X31" i="74"/>
  <c r="Y31" i="74"/>
  <c r="Z31" i="74"/>
  <c r="AA31" i="74"/>
  <c r="AB31" i="74"/>
  <c r="AC31" i="74"/>
  <c r="AD31" i="74"/>
  <c r="AE31" i="74"/>
  <c r="AF31" i="74"/>
  <c r="AG31" i="74"/>
  <c r="AH31" i="74"/>
  <c r="AI31" i="74"/>
  <c r="E32" i="74"/>
  <c r="F32" i="74"/>
  <c r="G32" i="74"/>
  <c r="H32" i="74"/>
  <c r="I32" i="74"/>
  <c r="J32" i="74"/>
  <c r="K32" i="74"/>
  <c r="L32" i="74"/>
  <c r="M32" i="74"/>
  <c r="O32" i="74"/>
  <c r="P32" i="74"/>
  <c r="R32" i="74"/>
  <c r="S32" i="74"/>
  <c r="T32" i="74"/>
  <c r="U32" i="74"/>
  <c r="V32" i="74"/>
  <c r="W32" i="74"/>
  <c r="X32" i="74"/>
  <c r="Y32" i="74"/>
  <c r="Z32" i="74"/>
  <c r="AA32" i="74"/>
  <c r="AB32" i="74"/>
  <c r="AC32" i="74"/>
  <c r="AD32" i="74"/>
  <c r="AE32" i="74"/>
  <c r="AF32" i="74"/>
  <c r="AG32" i="74"/>
  <c r="AH32" i="74"/>
  <c r="AI32" i="74"/>
  <c r="E33" i="74"/>
  <c r="F33" i="74"/>
  <c r="G33" i="74"/>
  <c r="H33" i="74"/>
  <c r="I33" i="74"/>
  <c r="J33" i="74"/>
  <c r="K33" i="74"/>
  <c r="L33" i="74"/>
  <c r="M33" i="74"/>
  <c r="O33" i="74"/>
  <c r="P33" i="74"/>
  <c r="R33" i="74"/>
  <c r="S33" i="74"/>
  <c r="T33" i="74"/>
  <c r="U33" i="74"/>
  <c r="V33" i="74"/>
  <c r="W33" i="74"/>
  <c r="X33" i="74"/>
  <c r="Y33" i="74"/>
  <c r="Z33" i="74"/>
  <c r="AA33" i="74"/>
  <c r="AB33" i="74"/>
  <c r="AC33" i="74"/>
  <c r="AD33" i="74"/>
  <c r="AE33" i="74"/>
  <c r="AF33" i="74"/>
  <c r="AG33" i="74"/>
  <c r="AH33" i="74"/>
  <c r="AI33" i="74"/>
  <c r="E34" i="74"/>
  <c r="F34" i="74"/>
  <c r="G34" i="74"/>
  <c r="H34" i="74"/>
  <c r="I34" i="74"/>
  <c r="J34" i="74"/>
  <c r="K34" i="74"/>
  <c r="M34" i="74"/>
  <c r="O34" i="74"/>
  <c r="P34" i="74"/>
  <c r="R34" i="74"/>
  <c r="S34" i="74"/>
  <c r="T34" i="74"/>
  <c r="U34" i="74"/>
  <c r="V34" i="74"/>
  <c r="W34" i="74"/>
  <c r="X34" i="74"/>
  <c r="Y34" i="74"/>
  <c r="Z34" i="74"/>
  <c r="AA34" i="74"/>
  <c r="AB34" i="74"/>
  <c r="AC34" i="74"/>
  <c r="AD34" i="74"/>
  <c r="AE34" i="74"/>
  <c r="AF34" i="74"/>
  <c r="AG34" i="74"/>
  <c r="AH34" i="74"/>
  <c r="AI34" i="74"/>
  <c r="E35" i="74"/>
  <c r="F35" i="74"/>
  <c r="G35" i="74"/>
  <c r="H35" i="74"/>
  <c r="I35" i="74"/>
  <c r="J35" i="74"/>
  <c r="K35" i="74"/>
  <c r="M35" i="74"/>
  <c r="O35" i="74"/>
  <c r="P35" i="74"/>
  <c r="R35" i="74"/>
  <c r="S35" i="74"/>
  <c r="T35" i="74"/>
  <c r="U35" i="74"/>
  <c r="V35" i="74"/>
  <c r="W35" i="74"/>
  <c r="X35" i="74"/>
  <c r="Y35" i="74"/>
  <c r="Z35" i="74"/>
  <c r="AA35" i="74"/>
  <c r="AB35" i="74"/>
  <c r="AC35" i="74"/>
  <c r="AD35" i="74"/>
  <c r="AE35" i="74"/>
  <c r="AF35" i="74"/>
  <c r="AG35" i="74"/>
  <c r="AH35" i="74"/>
  <c r="AI35" i="74"/>
  <c r="E36" i="74"/>
  <c r="F36" i="74"/>
  <c r="G36" i="74"/>
  <c r="H36" i="74"/>
  <c r="I36" i="74"/>
  <c r="J36" i="74"/>
  <c r="K36" i="74"/>
  <c r="M36" i="74"/>
  <c r="O36" i="74"/>
  <c r="P36" i="74"/>
  <c r="R36" i="74"/>
  <c r="S36" i="74"/>
  <c r="T36" i="74"/>
  <c r="U36" i="74"/>
  <c r="V36" i="74"/>
  <c r="W36" i="74"/>
  <c r="X36" i="74"/>
  <c r="Y36" i="74"/>
  <c r="Z37" i="74"/>
  <c r="AA36" i="74"/>
  <c r="AB36" i="74"/>
  <c r="AC36" i="74"/>
  <c r="AD36" i="74"/>
  <c r="AE36" i="74"/>
  <c r="AF36" i="74"/>
  <c r="AG36" i="74"/>
  <c r="AH36" i="74"/>
  <c r="AI36" i="74"/>
  <c r="I37" i="74"/>
  <c r="J37" i="74"/>
  <c r="O37" i="74"/>
  <c r="R37" i="74"/>
  <c r="S37" i="74"/>
  <c r="T37" i="74"/>
  <c r="U37" i="74"/>
  <c r="AA37" i="74"/>
  <c r="AD37" i="74"/>
  <c r="AE37" i="74"/>
  <c r="AF37" i="74"/>
  <c r="AG37" i="74"/>
  <c r="AI37" i="74"/>
  <c r="I38" i="74"/>
  <c r="J38" i="74"/>
  <c r="O38" i="74"/>
  <c r="S38" i="74"/>
  <c r="T38" i="74"/>
  <c r="U38" i="74"/>
  <c r="Z39" i="74"/>
  <c r="AA38" i="74"/>
  <c r="AD38" i="74"/>
  <c r="AE38" i="74"/>
  <c r="AF38" i="74"/>
  <c r="AG38" i="74"/>
  <c r="AI38" i="74"/>
  <c r="I39" i="74"/>
  <c r="J39" i="74"/>
  <c r="O39" i="74"/>
  <c r="R39" i="74"/>
  <c r="S39" i="74"/>
  <c r="T39" i="74"/>
  <c r="U39" i="74"/>
  <c r="Z40" i="74"/>
  <c r="AA39" i="74"/>
  <c r="AD39" i="74"/>
  <c r="AE39" i="74"/>
  <c r="AF39" i="74"/>
  <c r="AG39" i="74"/>
  <c r="AI39" i="74"/>
  <c r="I40" i="74"/>
  <c r="J40" i="74"/>
  <c r="O40" i="74"/>
  <c r="R40" i="74"/>
  <c r="S40" i="74"/>
  <c r="T40" i="74"/>
  <c r="U40" i="74"/>
  <c r="Z41" i="74"/>
  <c r="AA40" i="74"/>
  <c r="AD40" i="74"/>
  <c r="AE40" i="74"/>
  <c r="AF40" i="74"/>
  <c r="AG40" i="74"/>
  <c r="AI40" i="74"/>
  <c r="I41" i="74"/>
  <c r="J41" i="74"/>
  <c r="O41" i="74"/>
  <c r="R41" i="74"/>
  <c r="S41" i="74"/>
  <c r="T41" i="74"/>
  <c r="U41" i="74"/>
  <c r="Z42" i="74"/>
  <c r="AA41" i="74"/>
  <c r="AD41" i="74"/>
  <c r="AE41" i="74"/>
  <c r="AF41" i="74"/>
  <c r="AG41" i="74"/>
  <c r="AI41" i="74"/>
  <c r="I42" i="74"/>
  <c r="J42" i="74"/>
  <c r="O42" i="74"/>
  <c r="R42" i="74"/>
  <c r="T42" i="74"/>
  <c r="U42" i="74"/>
  <c r="AA42" i="74"/>
  <c r="AD42" i="74"/>
  <c r="AE42" i="74"/>
  <c r="AF42" i="74"/>
  <c r="AG42" i="74"/>
  <c r="AI42" i="74"/>
  <c r="I43" i="74"/>
  <c r="J43" i="74"/>
  <c r="O43" i="74"/>
  <c r="R43" i="74"/>
  <c r="T43" i="74"/>
  <c r="Z44" i="74"/>
  <c r="AA43" i="74"/>
  <c r="AD43" i="74"/>
  <c r="AE43" i="74"/>
  <c r="AF43" i="74"/>
  <c r="AG43" i="74"/>
  <c r="AI43" i="74"/>
  <c r="I44" i="74"/>
  <c r="J44" i="74"/>
  <c r="O44" i="74"/>
  <c r="T44" i="74"/>
  <c r="Z45" i="74"/>
  <c r="AA44" i="74"/>
  <c r="AD44" i="74"/>
  <c r="AE44" i="74"/>
  <c r="AF44" i="74"/>
  <c r="AG44" i="74"/>
  <c r="AI44" i="74"/>
  <c r="J45" i="74"/>
  <c r="O45" i="74"/>
  <c r="T45" i="74"/>
  <c r="AA45" i="74"/>
  <c r="AD45" i="74"/>
  <c r="AE45" i="74"/>
  <c r="AF45" i="74"/>
  <c r="AG45" i="74"/>
  <c r="AI45" i="74"/>
  <c r="J46" i="74"/>
  <c r="O46" i="74"/>
  <c r="T46" i="74"/>
  <c r="AA46" i="74"/>
  <c r="AD46" i="74"/>
  <c r="AE46" i="74"/>
  <c r="AF46" i="74"/>
  <c r="AG46" i="74"/>
  <c r="AI46" i="74"/>
  <c r="J47" i="74"/>
  <c r="O47" i="74"/>
  <c r="T47" i="74"/>
  <c r="AA47" i="74"/>
  <c r="AD47" i="74"/>
  <c r="AE47" i="74"/>
  <c r="AF47" i="74"/>
  <c r="AG47" i="74"/>
  <c r="AI47" i="74"/>
  <c r="J48" i="74"/>
  <c r="O48" i="74"/>
  <c r="T48" i="74"/>
  <c r="Z49" i="74"/>
  <c r="AA48" i="74"/>
  <c r="AD48" i="74"/>
  <c r="AE48" i="74"/>
  <c r="AF48" i="74"/>
  <c r="AG48" i="74"/>
  <c r="AI48" i="74"/>
  <c r="J49" i="74"/>
  <c r="O49" i="74"/>
  <c r="T49" i="74"/>
  <c r="Z50" i="74"/>
  <c r="AA49" i="74"/>
  <c r="AD49" i="74"/>
  <c r="AE49" i="74"/>
  <c r="AF49" i="74"/>
  <c r="AG49" i="74"/>
  <c r="AI49" i="74"/>
  <c r="J50" i="74"/>
  <c r="O50" i="74"/>
  <c r="T50" i="74"/>
  <c r="Z51" i="74"/>
  <c r="AA50" i="74"/>
  <c r="AD50" i="74"/>
  <c r="AE50" i="74"/>
  <c r="AF50" i="74"/>
  <c r="AG50" i="74"/>
  <c r="AI50" i="74"/>
  <c r="J51" i="74"/>
  <c r="O51" i="74"/>
  <c r="T51" i="74"/>
  <c r="Z52" i="74"/>
  <c r="AA51" i="74"/>
  <c r="AD51" i="74"/>
  <c r="AE51" i="74"/>
  <c r="AF51" i="74"/>
  <c r="AG51" i="74"/>
  <c r="AI51" i="74"/>
  <c r="J52" i="74"/>
  <c r="O52" i="74"/>
  <c r="T52" i="74"/>
  <c r="AA52" i="74"/>
  <c r="AD52" i="74"/>
  <c r="AE52" i="74"/>
  <c r="AF52" i="74"/>
  <c r="AG52" i="74"/>
  <c r="AI52" i="74"/>
  <c r="J53" i="74"/>
  <c r="O53" i="74"/>
  <c r="T53" i="74"/>
  <c r="AA53" i="74"/>
  <c r="AD53" i="74"/>
  <c r="AE53" i="74"/>
  <c r="AF53" i="74"/>
  <c r="AG53" i="74"/>
  <c r="AI53" i="74"/>
  <c r="J54" i="74"/>
  <c r="O54" i="74"/>
  <c r="T54" i="74"/>
  <c r="AA54" i="74"/>
  <c r="AD54" i="74"/>
  <c r="AE54" i="74"/>
  <c r="AF54" i="74"/>
  <c r="AG54" i="74"/>
  <c r="AI54" i="74"/>
  <c r="J55" i="74"/>
  <c r="O55" i="74"/>
  <c r="T55" i="74"/>
  <c r="AA55" i="74"/>
  <c r="AD55" i="74"/>
  <c r="AE55" i="74"/>
  <c r="AF55" i="74"/>
  <c r="AG55" i="74"/>
  <c r="AI55" i="74"/>
  <c r="J56" i="74"/>
  <c r="O56" i="74"/>
  <c r="T56" i="74"/>
  <c r="AA56" i="74"/>
  <c r="AD56" i="74"/>
  <c r="AE56" i="74"/>
  <c r="AF56" i="74"/>
  <c r="AG56" i="74"/>
  <c r="AI56" i="74"/>
  <c r="J57" i="74"/>
  <c r="O57" i="74"/>
  <c r="T57" i="74"/>
  <c r="AA57" i="74"/>
  <c r="AD57" i="74"/>
  <c r="AE57" i="74"/>
  <c r="AF57" i="74"/>
  <c r="AG57" i="74"/>
  <c r="AI57" i="74"/>
  <c r="O58" i="74"/>
  <c r="T58" i="74"/>
  <c r="AD58" i="74"/>
  <c r="AE58" i="74"/>
  <c r="AF58" i="74"/>
  <c r="AG58" i="74"/>
  <c r="AI58" i="74"/>
  <c r="O59" i="74"/>
  <c r="T59" i="74"/>
  <c r="AD59" i="74"/>
  <c r="AF59" i="74"/>
  <c r="AG59" i="74"/>
  <c r="AI59" i="74"/>
  <c r="H124" i="34"/>
  <c r="O60" i="74"/>
  <c r="T60" i="74"/>
  <c r="AF60" i="74"/>
  <c r="AG60" i="74"/>
  <c r="AI60" i="74"/>
  <c r="O61" i="74"/>
  <c r="T61" i="74"/>
  <c r="AF61" i="74"/>
  <c r="AG61" i="74"/>
  <c r="AI61" i="74"/>
  <c r="O62" i="74"/>
  <c r="AF62" i="74"/>
  <c r="AG62" i="74"/>
  <c r="AI62" i="74"/>
  <c r="O63" i="74"/>
  <c r="AF63" i="74"/>
  <c r="AG63" i="74"/>
  <c r="AI63" i="74"/>
  <c r="O64" i="74"/>
  <c r="AF64" i="74"/>
  <c r="AG64" i="74"/>
  <c r="AI64" i="74"/>
  <c r="AF65" i="74"/>
  <c r="AG65" i="74"/>
  <c r="AA66" i="74"/>
  <c r="AG66" i="74"/>
  <c r="AG67" i="74"/>
  <c r="AG68" i="74"/>
  <c r="AG69" i="74"/>
  <c r="AG70" i="74"/>
  <c r="AG71" i="74"/>
  <c r="AG73" i="74"/>
  <c r="AG74" i="74"/>
  <c r="AG75" i="74"/>
  <c r="AG76" i="74"/>
  <c r="AG77" i="74"/>
  <c r="AG78" i="74"/>
  <c r="AG79" i="74"/>
  <c r="AG80" i="74"/>
  <c r="AG81" i="74"/>
  <c r="AG82" i="74"/>
  <c r="AG83" i="74"/>
  <c r="AG84" i="74"/>
  <c r="AG85" i="74"/>
  <c r="B23" i="74"/>
  <c r="B24" i="74"/>
  <c r="B25" i="74"/>
  <c r="B26" i="74"/>
  <c r="B27" i="74"/>
  <c r="B28" i="74"/>
  <c r="B29" i="74"/>
  <c r="B30" i="74"/>
  <c r="B31" i="74"/>
  <c r="B32" i="74"/>
  <c r="B33" i="74"/>
  <c r="B34" i="74"/>
  <c r="B35" i="74"/>
  <c r="B36" i="74"/>
  <c r="B22" i="74"/>
  <c r="C124" i="34"/>
  <c r="D124" i="34"/>
  <c r="E124" i="34"/>
  <c r="G124" i="34"/>
  <c r="I124" i="34"/>
  <c r="J124" i="34"/>
  <c r="M124" i="34"/>
  <c r="O124" i="34"/>
  <c r="P124" i="34"/>
  <c r="Q124" i="34"/>
  <c r="R124" i="34"/>
  <c r="T124" i="34"/>
  <c r="V124" i="34"/>
  <c r="W124" i="34"/>
  <c r="X124" i="34"/>
  <c r="Y124" i="34"/>
  <c r="AA124" i="34"/>
  <c r="AB124" i="34"/>
  <c r="D22" i="76"/>
  <c r="D74" i="34" s="1"/>
  <c r="E22" i="76"/>
  <c r="F74" i="34"/>
  <c r="G22" i="76"/>
  <c r="H74" i="34"/>
  <c r="I74" i="34"/>
  <c r="J74" i="34"/>
  <c r="L74" i="34"/>
  <c r="M22" i="76"/>
  <c r="O74" i="34"/>
  <c r="P22" i="76"/>
  <c r="Q22" i="76"/>
  <c r="R22" i="76"/>
  <c r="S74" i="34"/>
  <c r="T74" i="34"/>
  <c r="U74" i="34"/>
  <c r="V22" i="76"/>
  <c r="V74" i="34" s="1"/>
  <c r="W22" i="76"/>
  <c r="X74" i="34"/>
  <c r="Y22" i="76"/>
  <c r="AA74" i="34"/>
  <c r="AB22" i="76"/>
  <c r="AB74" i="34" s="1"/>
  <c r="D23" i="76"/>
  <c r="D75" i="34" s="1"/>
  <c r="E23" i="76"/>
  <c r="F75" i="34"/>
  <c r="G23" i="76"/>
  <c r="H75" i="34"/>
  <c r="I75" i="34"/>
  <c r="J75" i="34"/>
  <c r="L75" i="34"/>
  <c r="M23" i="76"/>
  <c r="M75" i="34" s="1"/>
  <c r="O75" i="34"/>
  <c r="P23" i="76"/>
  <c r="P75" i="34"/>
  <c r="Q23" i="76"/>
  <c r="R23" i="76"/>
  <c r="S75" i="34"/>
  <c r="T75" i="34"/>
  <c r="U75" i="34"/>
  <c r="V23" i="76"/>
  <c r="W23" i="76"/>
  <c r="X75" i="34"/>
  <c r="Y23" i="76"/>
  <c r="AA75" i="34"/>
  <c r="AB23" i="76"/>
  <c r="AB75" i="34" s="1"/>
  <c r="C76" i="34"/>
  <c r="D24" i="76"/>
  <c r="D76" i="34" s="1"/>
  <c r="E24" i="76"/>
  <c r="E76" i="34"/>
  <c r="F76" i="34"/>
  <c r="G24" i="76"/>
  <c r="G76" i="34" s="1"/>
  <c r="H76" i="34"/>
  <c r="I76" i="34"/>
  <c r="J76" i="34"/>
  <c r="L76" i="34"/>
  <c r="M24" i="76"/>
  <c r="M76" i="34"/>
  <c r="N76" i="34"/>
  <c r="O76" i="34"/>
  <c r="P24" i="76"/>
  <c r="P76" i="34" s="1"/>
  <c r="Q24" i="76"/>
  <c r="Q76" i="34" s="1"/>
  <c r="R24" i="76"/>
  <c r="R76" i="34" s="1"/>
  <c r="S76" i="34"/>
  <c r="T76" i="34"/>
  <c r="U76" i="34"/>
  <c r="V24" i="76"/>
  <c r="V76" i="34" s="1"/>
  <c r="W24" i="76"/>
  <c r="W76" i="34" s="1"/>
  <c r="X76" i="34"/>
  <c r="Y24" i="76"/>
  <c r="Y76" i="34" s="1"/>
  <c r="AA76" i="34"/>
  <c r="AB24" i="76"/>
  <c r="AB76" i="34" s="1"/>
  <c r="D25" i="76"/>
  <c r="D77" i="34" s="1"/>
  <c r="E25" i="76"/>
  <c r="F77" i="34"/>
  <c r="G25" i="76"/>
  <c r="H77" i="34"/>
  <c r="I77" i="34"/>
  <c r="J77" i="34"/>
  <c r="L77" i="34"/>
  <c r="M25" i="76"/>
  <c r="M77" i="34" s="1"/>
  <c r="O77" i="34"/>
  <c r="P25" i="76"/>
  <c r="Q25" i="76"/>
  <c r="R25" i="76"/>
  <c r="R77" i="34"/>
  <c r="S77" i="34"/>
  <c r="T77" i="34"/>
  <c r="U77" i="34"/>
  <c r="V25" i="76"/>
  <c r="V77" i="34" s="1"/>
  <c r="W25" i="76"/>
  <c r="X77" i="34"/>
  <c r="Y25" i="76"/>
  <c r="Y77" i="34" s="1"/>
  <c r="AA77" i="34"/>
  <c r="AB25" i="76"/>
  <c r="C78" i="34"/>
  <c r="D26" i="76"/>
  <c r="E26" i="76"/>
  <c r="E78" i="34" s="1"/>
  <c r="F78" i="34"/>
  <c r="G26" i="76"/>
  <c r="H78" i="34"/>
  <c r="I78" i="34"/>
  <c r="J78" i="34"/>
  <c r="L78" i="34"/>
  <c r="M26" i="76"/>
  <c r="M78" i="34" s="1"/>
  <c r="O78" i="34"/>
  <c r="P26" i="76"/>
  <c r="P78" i="34" s="1"/>
  <c r="Q26" i="76"/>
  <c r="Q78" i="34" s="1"/>
  <c r="R26" i="76"/>
  <c r="R78" i="34" s="1"/>
  <c r="S78" i="34"/>
  <c r="T78" i="34"/>
  <c r="U78" i="34"/>
  <c r="V26" i="76"/>
  <c r="W26" i="76"/>
  <c r="W78" i="34" s="1"/>
  <c r="X78" i="34"/>
  <c r="Y26" i="76"/>
  <c r="AA78" i="34"/>
  <c r="AB26" i="76"/>
  <c r="D27" i="76"/>
  <c r="E27" i="76"/>
  <c r="F79" i="34"/>
  <c r="G27" i="76"/>
  <c r="I79" i="34"/>
  <c r="J79" i="34"/>
  <c r="L79" i="34"/>
  <c r="M27" i="76"/>
  <c r="O79" i="34"/>
  <c r="P27" i="76"/>
  <c r="P79" i="34" s="1"/>
  <c r="Q27" i="76"/>
  <c r="R27" i="76"/>
  <c r="S79" i="34"/>
  <c r="T79" i="34"/>
  <c r="U79" i="34"/>
  <c r="V27" i="76"/>
  <c r="W27" i="76"/>
  <c r="X79" i="34"/>
  <c r="Y27" i="76"/>
  <c r="AA79" i="34"/>
  <c r="AB27" i="76"/>
  <c r="AB79" i="34" s="1"/>
  <c r="C80" i="34"/>
  <c r="D28" i="76"/>
  <c r="E28" i="76"/>
  <c r="E80" i="34"/>
  <c r="F80" i="34"/>
  <c r="G28" i="76"/>
  <c r="H80" i="34"/>
  <c r="I80" i="34"/>
  <c r="J80" i="34"/>
  <c r="L80" i="34"/>
  <c r="M28" i="76"/>
  <c r="M80" i="34" s="1"/>
  <c r="N80" i="34"/>
  <c r="O80" i="34"/>
  <c r="P28" i="76"/>
  <c r="P80" i="34"/>
  <c r="Q28" i="76"/>
  <c r="Q80" i="34" s="1"/>
  <c r="R28" i="76"/>
  <c r="T80" i="34"/>
  <c r="U80" i="34"/>
  <c r="V28" i="76"/>
  <c r="V80" i="34" s="1"/>
  <c r="W28" i="76"/>
  <c r="X80" i="34"/>
  <c r="Y28" i="76"/>
  <c r="Y80" i="34" s="1"/>
  <c r="AA80" i="34"/>
  <c r="AB28" i="76"/>
  <c r="C81" i="34"/>
  <c r="D29" i="76"/>
  <c r="D81" i="34" s="1"/>
  <c r="E29" i="76"/>
  <c r="E81" i="34" s="1"/>
  <c r="F81" i="34"/>
  <c r="G29" i="76"/>
  <c r="G81" i="34" s="1"/>
  <c r="H81" i="34"/>
  <c r="I81" i="34"/>
  <c r="J81" i="34"/>
  <c r="L81" i="34"/>
  <c r="M29" i="76"/>
  <c r="M81" i="34"/>
  <c r="N81" i="34"/>
  <c r="O81" i="34"/>
  <c r="P29" i="76"/>
  <c r="P81" i="34" s="1"/>
  <c r="Q29" i="76"/>
  <c r="Q81" i="34" s="1"/>
  <c r="R29" i="76"/>
  <c r="R81" i="34" s="1"/>
  <c r="T81" i="34"/>
  <c r="U81" i="34"/>
  <c r="V29" i="76"/>
  <c r="V81" i="34" s="1"/>
  <c r="W29" i="76"/>
  <c r="W81" i="34" s="1"/>
  <c r="X81" i="34"/>
  <c r="Y29" i="76"/>
  <c r="Y81" i="34" s="1"/>
  <c r="AA81" i="34"/>
  <c r="AB29" i="76"/>
  <c r="AB81" i="34" s="1"/>
  <c r="D30" i="76"/>
  <c r="E30" i="76"/>
  <c r="E82" i="34" s="1"/>
  <c r="F82" i="34"/>
  <c r="G30" i="76"/>
  <c r="I82" i="34"/>
  <c r="J82" i="34"/>
  <c r="L82" i="34"/>
  <c r="M30" i="76"/>
  <c r="N82" i="34"/>
  <c r="O82" i="34"/>
  <c r="P30" i="76"/>
  <c r="Q30" i="76"/>
  <c r="R30" i="76"/>
  <c r="R82" i="34"/>
  <c r="T82" i="34"/>
  <c r="U82" i="34"/>
  <c r="V30" i="76"/>
  <c r="V82" i="34" s="1"/>
  <c r="W30" i="76"/>
  <c r="W82" i="34" s="1"/>
  <c r="X82" i="34"/>
  <c r="Y30" i="76"/>
  <c r="Y82" i="34"/>
  <c r="AA82" i="34"/>
  <c r="AB30" i="76"/>
  <c r="C83" i="34"/>
  <c r="D31" i="76"/>
  <c r="D83" i="34" s="1"/>
  <c r="E31" i="76"/>
  <c r="E83" i="34" s="1"/>
  <c r="F83" i="34"/>
  <c r="G31" i="76"/>
  <c r="G83" i="34" s="1"/>
  <c r="H83" i="34"/>
  <c r="I83" i="34"/>
  <c r="J83" i="34"/>
  <c r="L83" i="34"/>
  <c r="M31" i="76"/>
  <c r="M83" i="34" s="1"/>
  <c r="N83" i="34"/>
  <c r="O83" i="34"/>
  <c r="P31" i="76"/>
  <c r="P83" i="34" s="1"/>
  <c r="Q31" i="76"/>
  <c r="Q83" i="34" s="1"/>
  <c r="R31" i="76"/>
  <c r="R83" i="34" s="1"/>
  <c r="T83" i="34"/>
  <c r="U83" i="34"/>
  <c r="V31" i="76"/>
  <c r="V83" i="34" s="1"/>
  <c r="W31" i="76"/>
  <c r="W83" i="34"/>
  <c r="X83" i="34"/>
  <c r="Y31" i="76"/>
  <c r="Y83" i="34" s="1"/>
  <c r="AA83" i="34"/>
  <c r="AB31" i="76"/>
  <c r="AB83" i="34" s="1"/>
  <c r="C84" i="34"/>
  <c r="D32" i="76"/>
  <c r="E32" i="76"/>
  <c r="E84" i="34" s="1"/>
  <c r="F84" i="34"/>
  <c r="G32" i="76"/>
  <c r="I84" i="34"/>
  <c r="J84" i="34"/>
  <c r="L84" i="34"/>
  <c r="M32" i="76"/>
  <c r="N84" i="34"/>
  <c r="O84" i="34"/>
  <c r="P32" i="76"/>
  <c r="Q32" i="76"/>
  <c r="Q84" i="34" s="1"/>
  <c r="R32" i="76"/>
  <c r="R84" i="34" s="1"/>
  <c r="T84" i="34"/>
  <c r="U84" i="34"/>
  <c r="V32" i="76"/>
  <c r="V84" i="34" s="1"/>
  <c r="W32" i="76"/>
  <c r="W84" i="34" s="1"/>
  <c r="X84" i="34"/>
  <c r="Y32" i="76"/>
  <c r="AA84" i="34"/>
  <c r="AB32" i="76"/>
  <c r="AB84" i="34" s="1"/>
  <c r="D33" i="76"/>
  <c r="E33" i="76"/>
  <c r="E85" i="34" s="1"/>
  <c r="F85" i="34"/>
  <c r="G33" i="76"/>
  <c r="H85" i="34"/>
  <c r="I85" i="34"/>
  <c r="J85" i="34"/>
  <c r="L85" i="34"/>
  <c r="M33" i="76"/>
  <c r="M85" i="34"/>
  <c r="O85" i="34"/>
  <c r="P33" i="76"/>
  <c r="Q33" i="76"/>
  <c r="Q85" i="34" s="1"/>
  <c r="R33" i="76"/>
  <c r="T85" i="34"/>
  <c r="U85" i="34"/>
  <c r="V33" i="76"/>
  <c r="V85" i="34" s="1"/>
  <c r="W33" i="76"/>
  <c r="X85" i="34"/>
  <c r="Y33" i="76"/>
  <c r="AA85" i="34"/>
  <c r="AB33" i="76"/>
  <c r="D34" i="76"/>
  <c r="E34" i="76"/>
  <c r="E86" i="34" s="1"/>
  <c r="F86" i="34"/>
  <c r="G34" i="76"/>
  <c r="I86" i="34"/>
  <c r="J86" i="34"/>
  <c r="M34" i="76"/>
  <c r="M86" i="34" s="1"/>
  <c r="O86" i="34"/>
  <c r="P34" i="76"/>
  <c r="Q34" i="76"/>
  <c r="R34" i="76"/>
  <c r="R86" i="34" s="1"/>
  <c r="T86" i="34"/>
  <c r="U86" i="34"/>
  <c r="V34" i="76"/>
  <c r="W34" i="76"/>
  <c r="X86" i="34"/>
  <c r="Y34" i="76"/>
  <c r="AA86" i="34"/>
  <c r="AB34" i="76"/>
  <c r="D35" i="76"/>
  <c r="E35" i="76"/>
  <c r="F87" i="34"/>
  <c r="G35" i="76"/>
  <c r="I87" i="34"/>
  <c r="J87" i="34"/>
  <c r="M35" i="76"/>
  <c r="O87" i="34"/>
  <c r="P35" i="76"/>
  <c r="P87" i="34" s="1"/>
  <c r="Q35" i="76"/>
  <c r="R35" i="76"/>
  <c r="T87" i="34"/>
  <c r="U87" i="34"/>
  <c r="V35" i="76"/>
  <c r="W35" i="76"/>
  <c r="X87" i="34"/>
  <c r="Y35" i="76"/>
  <c r="Y87" i="34" s="1"/>
  <c r="AA87" i="34"/>
  <c r="AB35" i="76"/>
  <c r="C88" i="34"/>
  <c r="D36" i="76"/>
  <c r="D88" i="34" s="1"/>
  <c r="E36" i="76"/>
  <c r="E88" i="34" s="1"/>
  <c r="F88" i="34"/>
  <c r="G36" i="76"/>
  <c r="G88" i="34" s="1"/>
  <c r="H88" i="34"/>
  <c r="I88" i="34"/>
  <c r="J88" i="34"/>
  <c r="M36" i="76"/>
  <c r="M88" i="34" s="1"/>
  <c r="N88" i="34"/>
  <c r="O88" i="34"/>
  <c r="P36" i="76"/>
  <c r="P88" i="34" s="1"/>
  <c r="Q36" i="76"/>
  <c r="Q88" i="34" s="1"/>
  <c r="R36" i="76"/>
  <c r="R88" i="34"/>
  <c r="T88" i="34"/>
  <c r="U88" i="34"/>
  <c r="V36" i="76"/>
  <c r="V88" i="34" s="1"/>
  <c r="W36" i="76"/>
  <c r="W88" i="34" s="1"/>
  <c r="X88" i="34"/>
  <c r="Y36" i="76"/>
  <c r="Y88" i="34" s="1"/>
  <c r="AA88" i="34"/>
  <c r="AB36" i="76"/>
  <c r="AB88" i="34" s="1"/>
  <c r="D37" i="76"/>
  <c r="E37" i="76"/>
  <c r="F89" i="34"/>
  <c r="G37" i="76"/>
  <c r="I89" i="34"/>
  <c r="J89" i="34"/>
  <c r="M37" i="76"/>
  <c r="O89" i="34"/>
  <c r="P37" i="76"/>
  <c r="Q37" i="76"/>
  <c r="R37" i="76"/>
  <c r="T89" i="34"/>
  <c r="U89" i="34"/>
  <c r="V37" i="76"/>
  <c r="W37" i="76"/>
  <c r="Y37" i="76"/>
  <c r="AA89" i="34"/>
  <c r="AB37" i="76"/>
  <c r="C90" i="34"/>
  <c r="D38" i="76"/>
  <c r="D90" i="34" s="1"/>
  <c r="E38" i="76"/>
  <c r="E90" i="34" s="1"/>
  <c r="F90" i="34"/>
  <c r="G38" i="76"/>
  <c r="G90" i="34" s="1"/>
  <c r="H90" i="34"/>
  <c r="I90" i="34"/>
  <c r="J90" i="34"/>
  <c r="M38" i="76"/>
  <c r="M90" i="34" s="1"/>
  <c r="N90" i="34"/>
  <c r="O90" i="34"/>
  <c r="P38" i="76"/>
  <c r="P90" i="34" s="1"/>
  <c r="Q38" i="76"/>
  <c r="Q90" i="34" s="1"/>
  <c r="R38" i="76"/>
  <c r="R90" i="34"/>
  <c r="T90" i="34"/>
  <c r="U90" i="34"/>
  <c r="V38" i="76"/>
  <c r="V90" i="34" s="1"/>
  <c r="W38" i="76"/>
  <c r="W90" i="34"/>
  <c r="X90" i="34"/>
  <c r="Y38" i="76"/>
  <c r="Y90" i="34" s="1"/>
  <c r="AA90" i="34"/>
  <c r="AB38" i="76"/>
  <c r="AB90" i="34" s="1"/>
  <c r="D39" i="76"/>
  <c r="E39" i="76"/>
  <c r="F91" i="34"/>
  <c r="G39" i="76"/>
  <c r="I91" i="34"/>
  <c r="J91" i="34"/>
  <c r="M39" i="76"/>
  <c r="O91" i="34"/>
  <c r="P39" i="76"/>
  <c r="Q39" i="76"/>
  <c r="R39" i="76"/>
  <c r="R91" i="34" s="1"/>
  <c r="T91" i="34"/>
  <c r="U91" i="34"/>
  <c r="V39" i="76"/>
  <c r="W39" i="76"/>
  <c r="W91" i="34" s="1"/>
  <c r="Y39" i="76"/>
  <c r="AA91" i="34"/>
  <c r="AB39" i="76"/>
  <c r="AB91" i="34" s="1"/>
  <c r="C92" i="34"/>
  <c r="D40" i="76"/>
  <c r="D92" i="34"/>
  <c r="E40" i="76"/>
  <c r="E92" i="34" s="1"/>
  <c r="F92" i="34"/>
  <c r="G40" i="76"/>
  <c r="G92" i="34" s="1"/>
  <c r="H92" i="34"/>
  <c r="I92" i="34"/>
  <c r="J92" i="34"/>
  <c r="M40" i="76"/>
  <c r="M92" i="34" s="1"/>
  <c r="N92" i="34"/>
  <c r="O92" i="34"/>
  <c r="P40" i="76"/>
  <c r="P92" i="34" s="1"/>
  <c r="Q40" i="76"/>
  <c r="Q92" i="34" s="1"/>
  <c r="R40" i="76"/>
  <c r="R92" i="34" s="1"/>
  <c r="T92" i="34"/>
  <c r="U92" i="34"/>
  <c r="V40" i="76"/>
  <c r="V92" i="34" s="1"/>
  <c r="W40" i="76"/>
  <c r="W92" i="34" s="1"/>
  <c r="X92" i="34"/>
  <c r="Y40" i="76"/>
  <c r="Y92" i="34" s="1"/>
  <c r="AA92" i="34"/>
  <c r="AB40" i="76"/>
  <c r="AB92" i="34" s="1"/>
  <c r="C93" i="34"/>
  <c r="D41" i="76"/>
  <c r="D93" i="34" s="1"/>
  <c r="E41" i="76"/>
  <c r="E93" i="34" s="1"/>
  <c r="F93" i="34"/>
  <c r="G41" i="76"/>
  <c r="G93" i="34" s="1"/>
  <c r="H93" i="34"/>
  <c r="I93" i="34"/>
  <c r="J93" i="34"/>
  <c r="M41" i="76"/>
  <c r="M93" i="34" s="1"/>
  <c r="N93" i="34"/>
  <c r="O93" i="34"/>
  <c r="P41" i="76"/>
  <c r="P93" i="34" s="1"/>
  <c r="Q41" i="76"/>
  <c r="Q93" i="34" s="1"/>
  <c r="R41" i="76"/>
  <c r="R93" i="34" s="1"/>
  <c r="T93" i="34"/>
  <c r="U93" i="34"/>
  <c r="V41" i="76"/>
  <c r="V93" i="34" s="1"/>
  <c r="W41" i="76"/>
  <c r="W93" i="34" s="1"/>
  <c r="Y41" i="76"/>
  <c r="Y93" i="34" s="1"/>
  <c r="AA93" i="34"/>
  <c r="AB41" i="76"/>
  <c r="AB93" i="34" s="1"/>
  <c r="D42" i="76"/>
  <c r="E42" i="76"/>
  <c r="F94" i="34"/>
  <c r="G42" i="76"/>
  <c r="I94" i="34"/>
  <c r="J94" i="34"/>
  <c r="M42" i="76"/>
  <c r="O94" i="34"/>
  <c r="P42" i="76"/>
  <c r="Q42" i="76"/>
  <c r="R42" i="76"/>
  <c r="T94" i="34"/>
  <c r="U94" i="34"/>
  <c r="V42" i="76"/>
  <c r="W42" i="76"/>
  <c r="Y42" i="76"/>
  <c r="AA94" i="34"/>
  <c r="AB42" i="76"/>
  <c r="D43" i="76"/>
  <c r="E43" i="76"/>
  <c r="E95" i="34" s="1"/>
  <c r="F95" i="34"/>
  <c r="G43" i="76"/>
  <c r="I95" i="34"/>
  <c r="J43" i="76"/>
  <c r="M43" i="76"/>
  <c r="N95" i="34"/>
  <c r="O95" i="34"/>
  <c r="P43" i="76"/>
  <c r="Q43" i="76"/>
  <c r="Q95" i="34"/>
  <c r="R43" i="76"/>
  <c r="T95" i="34"/>
  <c r="V43" i="76"/>
  <c r="W43" i="76"/>
  <c r="W95" i="34" s="1"/>
  <c r="Y43" i="76"/>
  <c r="AA95" i="34"/>
  <c r="AB43" i="76"/>
  <c r="C96" i="34"/>
  <c r="D44" i="76"/>
  <c r="D96" i="34" s="1"/>
  <c r="E44" i="76"/>
  <c r="E96" i="34" s="1"/>
  <c r="F96" i="34"/>
  <c r="G44" i="76"/>
  <c r="G96" i="34" s="1"/>
  <c r="H96" i="34"/>
  <c r="I96" i="34"/>
  <c r="J44" i="76"/>
  <c r="J96" i="34" s="1"/>
  <c r="M44" i="76"/>
  <c r="M96" i="34" s="1"/>
  <c r="N96" i="34"/>
  <c r="O96" i="34"/>
  <c r="P44" i="76"/>
  <c r="P96" i="34" s="1"/>
  <c r="Q44" i="76"/>
  <c r="Q96" i="34" s="1"/>
  <c r="R44" i="76"/>
  <c r="R96" i="34" s="1"/>
  <c r="T96" i="34"/>
  <c r="V44" i="76"/>
  <c r="V96" i="34" s="1"/>
  <c r="W44" i="76"/>
  <c r="W96" i="34" s="1"/>
  <c r="Y44" i="76"/>
  <c r="Y96" i="34" s="1"/>
  <c r="AA96" i="34"/>
  <c r="AB44" i="76"/>
  <c r="AB96" i="34" s="1"/>
  <c r="D45" i="76"/>
  <c r="E45" i="76"/>
  <c r="E97" i="34"/>
  <c r="F97" i="34"/>
  <c r="G45" i="76"/>
  <c r="I97" i="34"/>
  <c r="J45" i="76"/>
  <c r="J97" i="34" s="1"/>
  <c r="M45" i="76"/>
  <c r="N97" i="34"/>
  <c r="O97" i="34"/>
  <c r="P45" i="76"/>
  <c r="Q45" i="76"/>
  <c r="R45" i="76"/>
  <c r="R97" i="34" s="1"/>
  <c r="T97" i="34"/>
  <c r="V45" i="76"/>
  <c r="W45" i="76"/>
  <c r="Y45" i="76"/>
  <c r="Y97" i="34"/>
  <c r="AA97" i="34"/>
  <c r="AB45" i="76"/>
  <c r="AB97" i="34"/>
  <c r="D46" i="76"/>
  <c r="E46" i="76"/>
  <c r="F98" i="34"/>
  <c r="G46" i="76"/>
  <c r="J46" i="76"/>
  <c r="M46" i="76"/>
  <c r="O98" i="34"/>
  <c r="P46" i="76"/>
  <c r="Q46" i="76"/>
  <c r="R46" i="76"/>
  <c r="T98" i="34"/>
  <c r="V46" i="76"/>
  <c r="W46" i="76"/>
  <c r="Y46" i="76"/>
  <c r="AA98" i="34"/>
  <c r="AB46" i="76"/>
  <c r="D47" i="76"/>
  <c r="E47" i="76"/>
  <c r="F99" i="34"/>
  <c r="G47" i="76"/>
  <c r="J47" i="76"/>
  <c r="J99" i="34"/>
  <c r="M47" i="76"/>
  <c r="O99" i="34"/>
  <c r="P47" i="76"/>
  <c r="Q47" i="76"/>
  <c r="R47" i="76"/>
  <c r="T47" i="76"/>
  <c r="V47" i="76"/>
  <c r="W47" i="76"/>
  <c r="Y47" i="76"/>
  <c r="AA99" i="34"/>
  <c r="AB47" i="76"/>
  <c r="C100" i="34"/>
  <c r="D48" i="76"/>
  <c r="D100" i="34"/>
  <c r="E48" i="76"/>
  <c r="E100" i="34" s="1"/>
  <c r="F100" i="34"/>
  <c r="G48" i="76"/>
  <c r="G100" i="34" s="1"/>
  <c r="I100" i="34"/>
  <c r="J48" i="76"/>
  <c r="J100" i="34" s="1"/>
  <c r="M48" i="76"/>
  <c r="M100" i="34" s="1"/>
  <c r="N100" i="34"/>
  <c r="O100" i="34"/>
  <c r="P48" i="76"/>
  <c r="P100" i="34" s="1"/>
  <c r="Q48" i="76"/>
  <c r="Q100" i="34"/>
  <c r="R48" i="76"/>
  <c r="R100" i="34" s="1"/>
  <c r="T48" i="76"/>
  <c r="T100" i="34" s="1"/>
  <c r="V48" i="76"/>
  <c r="V100" i="34" s="1"/>
  <c r="W48" i="76"/>
  <c r="W100" i="34" s="1"/>
  <c r="Y48" i="76"/>
  <c r="Y100" i="34"/>
  <c r="AA100" i="34"/>
  <c r="AB48" i="76"/>
  <c r="AB100" i="34" s="1"/>
  <c r="D49" i="76"/>
  <c r="E49" i="76"/>
  <c r="E101" i="34" s="1"/>
  <c r="F101" i="34"/>
  <c r="G49" i="76"/>
  <c r="I101" i="34"/>
  <c r="J49" i="76"/>
  <c r="M49" i="76"/>
  <c r="O101" i="34"/>
  <c r="P49" i="76"/>
  <c r="Q49" i="76"/>
  <c r="Q101" i="34" s="1"/>
  <c r="R49" i="76"/>
  <c r="R101" i="34" s="1"/>
  <c r="T49" i="76"/>
  <c r="V49" i="76"/>
  <c r="W49" i="76"/>
  <c r="Y49" i="76"/>
  <c r="Y101" i="34"/>
  <c r="AA101" i="34"/>
  <c r="AB49" i="76"/>
  <c r="C102" i="34"/>
  <c r="D50" i="76"/>
  <c r="D102" i="34" s="1"/>
  <c r="E50" i="76"/>
  <c r="E102" i="34" s="1"/>
  <c r="F102" i="34"/>
  <c r="G50" i="76"/>
  <c r="G102" i="34" s="1"/>
  <c r="H102" i="34"/>
  <c r="I102" i="34"/>
  <c r="J50" i="76"/>
  <c r="J102" i="34" s="1"/>
  <c r="M50" i="76"/>
  <c r="M102" i="34" s="1"/>
  <c r="N102" i="34"/>
  <c r="O102" i="34"/>
  <c r="P50" i="76"/>
  <c r="P102" i="34" s="1"/>
  <c r="Q50" i="76"/>
  <c r="Q102" i="34" s="1"/>
  <c r="R50" i="76"/>
  <c r="R102" i="34" s="1"/>
  <c r="T50" i="76"/>
  <c r="T102" i="34" s="1"/>
  <c r="V50" i="76"/>
  <c r="V102" i="34" s="1"/>
  <c r="W50" i="76"/>
  <c r="W102" i="34"/>
  <c r="Y50" i="76"/>
  <c r="Y102" i="34" s="1"/>
  <c r="AA102" i="34"/>
  <c r="AB50" i="76"/>
  <c r="AB102" i="34"/>
  <c r="D51" i="76"/>
  <c r="E51" i="76"/>
  <c r="F103" i="34"/>
  <c r="G51" i="76"/>
  <c r="J51" i="76"/>
  <c r="M51" i="76"/>
  <c r="O103" i="34"/>
  <c r="P51" i="76"/>
  <c r="Q51" i="76"/>
  <c r="R51" i="76"/>
  <c r="T51" i="76"/>
  <c r="V51" i="76"/>
  <c r="W51" i="76"/>
  <c r="X51" i="76"/>
  <c r="Y51" i="76"/>
  <c r="AA103" i="34"/>
  <c r="AB51" i="76"/>
  <c r="C104" i="34"/>
  <c r="D52" i="76"/>
  <c r="D104" i="34"/>
  <c r="E52" i="76"/>
  <c r="E104" i="34" s="1"/>
  <c r="F104" i="34"/>
  <c r="G52" i="76"/>
  <c r="G104" i="34" s="1"/>
  <c r="H104" i="34"/>
  <c r="I104" i="34"/>
  <c r="J52" i="76"/>
  <c r="J104" i="34" s="1"/>
  <c r="M52" i="76"/>
  <c r="M104" i="34" s="1"/>
  <c r="N104" i="34"/>
  <c r="O104" i="34"/>
  <c r="P52" i="76"/>
  <c r="P104" i="34" s="1"/>
  <c r="Q52" i="76"/>
  <c r="Q104" i="34" s="1"/>
  <c r="R52" i="76"/>
  <c r="R104" i="34" s="1"/>
  <c r="T52" i="76"/>
  <c r="T104" i="34" s="1"/>
  <c r="V52" i="76"/>
  <c r="V104" i="34" s="1"/>
  <c r="W52" i="76"/>
  <c r="X52" i="76"/>
  <c r="X104" i="34" s="1"/>
  <c r="Y52" i="76"/>
  <c r="Y104" i="34" s="1"/>
  <c r="AA104" i="34"/>
  <c r="AB52" i="76"/>
  <c r="AB104" i="34"/>
  <c r="D53" i="76"/>
  <c r="E53" i="76"/>
  <c r="E105" i="34"/>
  <c r="F105" i="34"/>
  <c r="G53" i="76"/>
  <c r="H105" i="34"/>
  <c r="I105" i="34"/>
  <c r="J53" i="76"/>
  <c r="M53" i="76"/>
  <c r="M105" i="34"/>
  <c r="N105" i="34"/>
  <c r="O105" i="34"/>
  <c r="P53" i="76"/>
  <c r="Q53" i="76"/>
  <c r="Q105" i="34" s="1"/>
  <c r="R53" i="76"/>
  <c r="R105" i="34" s="1"/>
  <c r="T53" i="76"/>
  <c r="V53" i="76"/>
  <c r="W53" i="76"/>
  <c r="W105" i="34" s="1"/>
  <c r="X53" i="76"/>
  <c r="Y53" i="76"/>
  <c r="AA105" i="34"/>
  <c r="AB53" i="76"/>
  <c r="C106" i="34"/>
  <c r="D54" i="76"/>
  <c r="D106" i="34" s="1"/>
  <c r="E54" i="76"/>
  <c r="E106" i="34"/>
  <c r="F106" i="34"/>
  <c r="G54" i="76"/>
  <c r="G106" i="34" s="1"/>
  <c r="H106" i="34"/>
  <c r="I106" i="34"/>
  <c r="J54" i="76"/>
  <c r="J106" i="34" s="1"/>
  <c r="M54" i="76"/>
  <c r="M106" i="34" s="1"/>
  <c r="N106" i="34"/>
  <c r="O106" i="34"/>
  <c r="P54" i="76"/>
  <c r="P106" i="34" s="1"/>
  <c r="Q54" i="76"/>
  <c r="Q106" i="34" s="1"/>
  <c r="R54" i="76"/>
  <c r="R106" i="34" s="1"/>
  <c r="T54" i="76"/>
  <c r="T106" i="34" s="1"/>
  <c r="V54" i="76"/>
  <c r="V106" i="34" s="1"/>
  <c r="W54" i="76"/>
  <c r="W106" i="34" s="1"/>
  <c r="X54" i="76"/>
  <c r="X106" i="34" s="1"/>
  <c r="Y54" i="76"/>
  <c r="Y106" i="34" s="1"/>
  <c r="AA106" i="34"/>
  <c r="AB54" i="76"/>
  <c r="AB106" i="34"/>
  <c r="D55" i="76"/>
  <c r="E55" i="76"/>
  <c r="F107" i="34"/>
  <c r="G55" i="76"/>
  <c r="J55" i="76"/>
  <c r="M55" i="76"/>
  <c r="M107" i="34" s="1"/>
  <c r="O107" i="34"/>
  <c r="P55" i="76"/>
  <c r="P107" i="34"/>
  <c r="Q55" i="76"/>
  <c r="R55" i="76"/>
  <c r="T55" i="76"/>
  <c r="T107" i="34"/>
  <c r="V55" i="76"/>
  <c r="W55" i="76"/>
  <c r="X55" i="76"/>
  <c r="X107" i="34" s="1"/>
  <c r="Y55" i="76"/>
  <c r="Y107" i="34" s="1"/>
  <c r="AA107" i="34"/>
  <c r="AB55" i="76"/>
  <c r="D56" i="76"/>
  <c r="E56" i="76"/>
  <c r="G56" i="76"/>
  <c r="I108" i="34"/>
  <c r="J56" i="76"/>
  <c r="J108" i="34" s="1"/>
  <c r="M56" i="76"/>
  <c r="O108" i="34"/>
  <c r="P56" i="76"/>
  <c r="Q56" i="76"/>
  <c r="R56" i="76"/>
  <c r="R108" i="34" s="1"/>
  <c r="T56" i="76"/>
  <c r="T108" i="34" s="1"/>
  <c r="V56" i="76"/>
  <c r="W56" i="76"/>
  <c r="X56" i="76"/>
  <c r="Y56" i="76"/>
  <c r="AA56" i="76"/>
  <c r="AB56" i="76"/>
  <c r="C109" i="34"/>
  <c r="D57" i="76"/>
  <c r="E57" i="76"/>
  <c r="G57" i="76"/>
  <c r="G109" i="34" s="1"/>
  <c r="H109" i="34"/>
  <c r="J57" i="76"/>
  <c r="J109" i="34"/>
  <c r="M57" i="76"/>
  <c r="M109" i="34" s="1"/>
  <c r="O109" i="34"/>
  <c r="P57" i="76"/>
  <c r="P109" i="34"/>
  <c r="Q57" i="76"/>
  <c r="R57" i="76"/>
  <c r="R109" i="34" s="1"/>
  <c r="T57" i="76"/>
  <c r="T109" i="34" s="1"/>
  <c r="V57" i="76"/>
  <c r="W57" i="76"/>
  <c r="W109" i="34"/>
  <c r="X57" i="76"/>
  <c r="X109" i="34" s="1"/>
  <c r="Y57" i="76"/>
  <c r="AA57" i="76"/>
  <c r="AA109" i="34" s="1"/>
  <c r="AB57" i="76"/>
  <c r="AB109" i="34" s="1"/>
  <c r="D58" i="76"/>
  <c r="D110" i="34"/>
  <c r="E58" i="76"/>
  <c r="E110" i="34" s="1"/>
  <c r="G58" i="76"/>
  <c r="I110" i="34"/>
  <c r="J58" i="76"/>
  <c r="J110" i="34" s="1"/>
  <c r="M58" i="76"/>
  <c r="N110" i="34"/>
  <c r="O110" i="34"/>
  <c r="P58" i="76"/>
  <c r="Q58" i="76"/>
  <c r="R58" i="76"/>
  <c r="R110" i="34" s="1"/>
  <c r="T58" i="76"/>
  <c r="T110" i="34" s="1"/>
  <c r="V58" i="76"/>
  <c r="W58" i="76"/>
  <c r="W110" i="34" s="1"/>
  <c r="X58" i="76"/>
  <c r="Y58" i="76"/>
  <c r="AA58" i="76"/>
  <c r="AB58" i="76"/>
  <c r="AB110" i="34"/>
  <c r="D59" i="76"/>
  <c r="E59" i="76"/>
  <c r="G59" i="76"/>
  <c r="I111" i="34"/>
  <c r="J59" i="76"/>
  <c r="M59" i="76"/>
  <c r="O111" i="34"/>
  <c r="P59" i="76"/>
  <c r="P111" i="34" s="1"/>
  <c r="Q59" i="76"/>
  <c r="R59" i="76"/>
  <c r="R111" i="34" s="1"/>
  <c r="T59" i="76"/>
  <c r="V59" i="76"/>
  <c r="W59" i="76"/>
  <c r="X59" i="76"/>
  <c r="X111" i="34" s="1"/>
  <c r="Y59" i="76"/>
  <c r="AA59" i="76"/>
  <c r="AA111" i="34" s="1"/>
  <c r="AB59" i="76"/>
  <c r="D60" i="76"/>
  <c r="D112" i="34" s="1"/>
  <c r="E60" i="76"/>
  <c r="E112" i="34" s="1"/>
  <c r="G60" i="76"/>
  <c r="H112" i="34"/>
  <c r="I112" i="34"/>
  <c r="J60" i="76"/>
  <c r="M60" i="76"/>
  <c r="M112" i="34"/>
  <c r="N112" i="34"/>
  <c r="O112" i="34"/>
  <c r="P60" i="76"/>
  <c r="P112" i="34"/>
  <c r="Q60" i="76"/>
  <c r="Q112" i="34" s="1"/>
  <c r="R60" i="76"/>
  <c r="T60" i="76"/>
  <c r="T112" i="34"/>
  <c r="V60" i="76"/>
  <c r="V112" i="34" s="1"/>
  <c r="W60" i="76"/>
  <c r="X60" i="76"/>
  <c r="Y60" i="76"/>
  <c r="Y112" i="34"/>
  <c r="AA60" i="76"/>
  <c r="AB60" i="76"/>
  <c r="C113" i="34"/>
  <c r="D61" i="76"/>
  <c r="D113" i="34" s="1"/>
  <c r="E61" i="76"/>
  <c r="E113" i="34"/>
  <c r="G61" i="76"/>
  <c r="G113" i="34" s="1"/>
  <c r="H113" i="34"/>
  <c r="I113" i="34"/>
  <c r="J61" i="76"/>
  <c r="J113" i="34" s="1"/>
  <c r="M61" i="76"/>
  <c r="M113" i="34"/>
  <c r="N113" i="34"/>
  <c r="O113" i="34"/>
  <c r="P61" i="76"/>
  <c r="P113" i="34"/>
  <c r="Q61" i="76"/>
  <c r="Q113" i="34" s="1"/>
  <c r="R61" i="76"/>
  <c r="R113" i="34" s="1"/>
  <c r="T61" i="76"/>
  <c r="T113" i="34" s="1"/>
  <c r="V61" i="76"/>
  <c r="V113" i="34" s="1"/>
  <c r="W61" i="76"/>
  <c r="W113" i="34"/>
  <c r="X61" i="76"/>
  <c r="X113" i="34" s="1"/>
  <c r="Y61" i="76"/>
  <c r="Y113" i="34" s="1"/>
  <c r="AA61" i="76"/>
  <c r="AA113" i="34"/>
  <c r="AB61" i="76"/>
  <c r="AB113" i="34" s="1"/>
  <c r="C114" i="34"/>
  <c r="D62" i="76"/>
  <c r="E62" i="76"/>
  <c r="E114" i="34" s="1"/>
  <c r="G62" i="76"/>
  <c r="G114" i="34" s="1"/>
  <c r="J62" i="76"/>
  <c r="J114" i="34" s="1"/>
  <c r="M62" i="76"/>
  <c r="M114" i="34" s="1"/>
  <c r="O114" i="34"/>
  <c r="P62" i="76"/>
  <c r="P114" i="34" s="1"/>
  <c r="Q62" i="76"/>
  <c r="R62" i="76"/>
  <c r="R114" i="34"/>
  <c r="T62" i="76"/>
  <c r="V62" i="76"/>
  <c r="W62" i="76"/>
  <c r="W114" i="34" s="1"/>
  <c r="X62" i="76"/>
  <c r="X114" i="34" s="1"/>
  <c r="Y62" i="76"/>
  <c r="AA62" i="76"/>
  <c r="AA114" i="34"/>
  <c r="AB62" i="76"/>
  <c r="D63" i="76"/>
  <c r="E63" i="76"/>
  <c r="G63" i="76"/>
  <c r="G115" i="34"/>
  <c r="J63" i="76"/>
  <c r="M63" i="76"/>
  <c r="M115" i="34"/>
  <c r="O115" i="34"/>
  <c r="P63" i="76"/>
  <c r="Q63" i="76"/>
  <c r="Q115" i="34" s="1"/>
  <c r="R63" i="76"/>
  <c r="T63" i="76"/>
  <c r="V63" i="76"/>
  <c r="W63" i="76"/>
  <c r="W115" i="34"/>
  <c r="X63" i="76"/>
  <c r="Y63" i="76"/>
  <c r="AA63" i="76"/>
  <c r="AB63" i="76"/>
  <c r="AB115" i="34" s="1"/>
  <c r="C116" i="34"/>
  <c r="D64" i="76"/>
  <c r="D116" i="34"/>
  <c r="E64" i="76"/>
  <c r="E116" i="34" s="1"/>
  <c r="G64" i="76"/>
  <c r="G116" i="34" s="1"/>
  <c r="H116" i="34"/>
  <c r="I116" i="34"/>
  <c r="J64" i="76"/>
  <c r="J116" i="34" s="1"/>
  <c r="M64" i="76"/>
  <c r="M116" i="34" s="1"/>
  <c r="N116" i="34"/>
  <c r="O116" i="34"/>
  <c r="P64" i="76"/>
  <c r="P116" i="34" s="1"/>
  <c r="Q64" i="76"/>
  <c r="Q116" i="34" s="1"/>
  <c r="R64" i="76"/>
  <c r="R116" i="34"/>
  <c r="T64" i="76"/>
  <c r="T116" i="34" s="1"/>
  <c r="V64" i="76"/>
  <c r="V116" i="34" s="1"/>
  <c r="W64" i="76"/>
  <c r="W116" i="34" s="1"/>
  <c r="X64" i="76"/>
  <c r="X116" i="34" s="1"/>
  <c r="Y64" i="76"/>
  <c r="Y116" i="34" s="1"/>
  <c r="AA64" i="76"/>
  <c r="AA116" i="34"/>
  <c r="AB64" i="76"/>
  <c r="AB116" i="34" s="1"/>
  <c r="C117" i="34"/>
  <c r="D65" i="76"/>
  <c r="D117" i="34" s="1"/>
  <c r="E65" i="76"/>
  <c r="E117" i="34" s="1"/>
  <c r="G65" i="76"/>
  <c r="G117" i="34"/>
  <c r="H117" i="34"/>
  <c r="I117" i="34"/>
  <c r="J65" i="76"/>
  <c r="J117" i="34" s="1"/>
  <c r="M65" i="76"/>
  <c r="M117" i="34" s="1"/>
  <c r="N117" i="34"/>
  <c r="O65" i="76"/>
  <c r="O117" i="34" s="1"/>
  <c r="P65" i="76"/>
  <c r="P117" i="34" s="1"/>
  <c r="Q65" i="76"/>
  <c r="Q117" i="34" s="1"/>
  <c r="R65" i="76"/>
  <c r="R117" i="34" s="1"/>
  <c r="T65" i="76"/>
  <c r="T117" i="34"/>
  <c r="V65" i="76"/>
  <c r="V117" i="34" s="1"/>
  <c r="W65" i="76"/>
  <c r="W117" i="34" s="1"/>
  <c r="X65" i="76"/>
  <c r="X117" i="34" s="1"/>
  <c r="Y65" i="76"/>
  <c r="Y117" i="34" s="1"/>
  <c r="AA65" i="76"/>
  <c r="AA117" i="34" s="1"/>
  <c r="AB65" i="76"/>
  <c r="AB117" i="34" s="1"/>
  <c r="D66" i="76"/>
  <c r="D118" i="34" s="1"/>
  <c r="E66" i="76"/>
  <c r="G66" i="76"/>
  <c r="J66" i="76"/>
  <c r="J118" i="34" s="1"/>
  <c r="M66" i="76"/>
  <c r="O66" i="76"/>
  <c r="O118" i="34" s="1"/>
  <c r="P66" i="76"/>
  <c r="Q66" i="76"/>
  <c r="R66" i="76"/>
  <c r="T66" i="76"/>
  <c r="V66" i="76"/>
  <c r="W66" i="76"/>
  <c r="X66" i="76"/>
  <c r="Y66" i="76"/>
  <c r="Y118" i="34"/>
  <c r="AA66" i="76"/>
  <c r="AB66" i="76"/>
  <c r="D67" i="76"/>
  <c r="D119" i="34" s="1"/>
  <c r="E67" i="76"/>
  <c r="E119" i="34" s="1"/>
  <c r="G67" i="76"/>
  <c r="J67" i="76"/>
  <c r="J119" i="34" s="1"/>
  <c r="M67" i="76"/>
  <c r="O67" i="76"/>
  <c r="P67" i="76"/>
  <c r="Q67" i="76"/>
  <c r="Q119" i="34" s="1"/>
  <c r="R67" i="76"/>
  <c r="T67" i="76"/>
  <c r="V67" i="76"/>
  <c r="V119" i="34"/>
  <c r="W67" i="76"/>
  <c r="X67" i="76"/>
  <c r="Y67" i="76"/>
  <c r="AA67" i="76"/>
  <c r="AA119" i="34" s="1"/>
  <c r="AB67" i="76"/>
  <c r="C120" i="34"/>
  <c r="D68" i="76"/>
  <c r="D120" i="34" s="1"/>
  <c r="E68" i="76"/>
  <c r="E120" i="34" s="1"/>
  <c r="G68" i="76"/>
  <c r="G120" i="34"/>
  <c r="H120" i="34"/>
  <c r="I120" i="34"/>
  <c r="J68" i="76"/>
  <c r="J120" i="34"/>
  <c r="M68" i="76"/>
  <c r="M120" i="34" s="1"/>
  <c r="N120" i="34"/>
  <c r="O68" i="76"/>
  <c r="O120" i="34"/>
  <c r="P68" i="76"/>
  <c r="P120" i="34" s="1"/>
  <c r="Q68" i="76"/>
  <c r="Q120" i="34" s="1"/>
  <c r="R68" i="76"/>
  <c r="R120" i="34" s="1"/>
  <c r="T68" i="76"/>
  <c r="T120" i="34" s="1"/>
  <c r="V68" i="76"/>
  <c r="V120" i="34" s="1"/>
  <c r="W68" i="76"/>
  <c r="W120" i="34" s="1"/>
  <c r="X68" i="76"/>
  <c r="X120" i="34" s="1"/>
  <c r="Y68" i="76"/>
  <c r="Y120" i="34" s="1"/>
  <c r="AA68" i="76"/>
  <c r="AB68" i="76"/>
  <c r="AB120" i="34" s="1"/>
  <c r="D69" i="76"/>
  <c r="D121" i="34" s="1"/>
  <c r="E69" i="76"/>
  <c r="E121" i="34" s="1"/>
  <c r="G69" i="76"/>
  <c r="G121" i="34"/>
  <c r="H121" i="34"/>
  <c r="J69" i="76"/>
  <c r="M69" i="76"/>
  <c r="M121" i="34" s="1"/>
  <c r="N121" i="34"/>
  <c r="O69" i="76"/>
  <c r="P69" i="76"/>
  <c r="P121" i="34"/>
  <c r="Q69" i="76"/>
  <c r="Q121" i="34" s="1"/>
  <c r="R69" i="76"/>
  <c r="T69" i="76"/>
  <c r="V69" i="76"/>
  <c r="V121" i="34"/>
  <c r="W69" i="76"/>
  <c r="X69" i="76"/>
  <c r="Y69" i="76"/>
  <c r="Y121" i="34" s="1"/>
  <c r="AA69" i="76"/>
  <c r="AA121" i="34" s="1"/>
  <c r="AB69" i="76"/>
  <c r="D70" i="76"/>
  <c r="E70" i="76"/>
  <c r="G70" i="76"/>
  <c r="J70" i="76"/>
  <c r="M70" i="76"/>
  <c r="O70" i="76"/>
  <c r="P70" i="76"/>
  <c r="Q70" i="76"/>
  <c r="R70" i="76"/>
  <c r="T70" i="76"/>
  <c r="V70" i="76"/>
  <c r="W70" i="76"/>
  <c r="X70" i="76"/>
  <c r="Y70" i="76"/>
  <c r="AA70" i="76"/>
  <c r="AB70" i="76"/>
  <c r="C123" i="34"/>
  <c r="D71" i="76"/>
  <c r="D123" i="34" s="1"/>
  <c r="E71" i="76"/>
  <c r="E123" i="34" s="1"/>
  <c r="G71" i="76"/>
  <c r="G123" i="34"/>
  <c r="J71" i="76"/>
  <c r="J123" i="34" s="1"/>
  <c r="M71" i="76"/>
  <c r="M123" i="34" s="1"/>
  <c r="N123" i="34"/>
  <c r="O71" i="76"/>
  <c r="O123" i="34"/>
  <c r="P71" i="76"/>
  <c r="P123" i="34" s="1"/>
  <c r="Q71" i="76"/>
  <c r="Q123" i="34" s="1"/>
  <c r="R71" i="76"/>
  <c r="R123" i="34" s="1"/>
  <c r="T71" i="76"/>
  <c r="T123" i="34" s="1"/>
  <c r="V71" i="76"/>
  <c r="V123" i="34" s="1"/>
  <c r="W71" i="76"/>
  <c r="X71" i="76"/>
  <c r="X123" i="34" s="1"/>
  <c r="Y71" i="76"/>
  <c r="Y123" i="34"/>
  <c r="AA71" i="76"/>
  <c r="AB71" i="76"/>
  <c r="AB123" i="34" s="1"/>
  <c r="D73" i="76"/>
  <c r="D125" i="34" s="1"/>
  <c r="E73" i="76"/>
  <c r="E125" i="34" s="1"/>
  <c r="G73" i="76"/>
  <c r="I125" i="34"/>
  <c r="J73" i="76"/>
  <c r="J125" i="34" s="1"/>
  <c r="M73" i="76"/>
  <c r="M125" i="34" s="1"/>
  <c r="N125" i="34"/>
  <c r="O73" i="76"/>
  <c r="O125" i="34" s="1"/>
  <c r="P73" i="76"/>
  <c r="P125" i="34"/>
  <c r="Q73" i="76"/>
  <c r="R73" i="76"/>
  <c r="R125" i="34" s="1"/>
  <c r="T73" i="76"/>
  <c r="V73" i="76"/>
  <c r="V125" i="34" s="1"/>
  <c r="W73" i="76"/>
  <c r="W125" i="34" s="1"/>
  <c r="X73" i="76"/>
  <c r="Y73" i="76"/>
  <c r="Y125" i="34" s="1"/>
  <c r="AA73" i="76"/>
  <c r="AA125" i="34"/>
  <c r="AB73" i="76"/>
  <c r="C126" i="34"/>
  <c r="D74" i="76"/>
  <c r="D126" i="34" s="1"/>
  <c r="E74" i="76"/>
  <c r="E126" i="34" s="1"/>
  <c r="G74" i="76"/>
  <c r="G126" i="34" s="1"/>
  <c r="H74" i="76"/>
  <c r="H126" i="34" s="1"/>
  <c r="I126" i="34"/>
  <c r="J74" i="76"/>
  <c r="J126" i="34" s="1"/>
  <c r="M74" i="76"/>
  <c r="M126" i="34" s="1"/>
  <c r="N126" i="34"/>
  <c r="O74" i="76"/>
  <c r="O126" i="34" s="1"/>
  <c r="P74" i="76"/>
  <c r="P126" i="34" s="1"/>
  <c r="Q74" i="76"/>
  <c r="Q126" i="34" s="1"/>
  <c r="R74" i="76"/>
  <c r="R126" i="34" s="1"/>
  <c r="T74" i="76"/>
  <c r="T126" i="34" s="1"/>
  <c r="V74" i="76"/>
  <c r="V126" i="34" s="1"/>
  <c r="W74" i="76"/>
  <c r="W126" i="34"/>
  <c r="X74" i="76"/>
  <c r="Y74" i="76"/>
  <c r="Y126" i="34" s="1"/>
  <c r="AA74" i="76"/>
  <c r="AA126" i="34" s="1"/>
  <c r="AB74" i="76"/>
  <c r="AB126" i="34" s="1"/>
  <c r="C127" i="34"/>
  <c r="D75" i="76"/>
  <c r="D127" i="34" s="1"/>
  <c r="E75" i="76"/>
  <c r="E127" i="34" s="1"/>
  <c r="G75" i="76"/>
  <c r="G127" i="34" s="1"/>
  <c r="H75" i="76"/>
  <c r="H127" i="34" s="1"/>
  <c r="I127" i="34"/>
  <c r="J75" i="76"/>
  <c r="J127" i="34" s="1"/>
  <c r="M75" i="76"/>
  <c r="M127" i="34" s="1"/>
  <c r="N127" i="34"/>
  <c r="O75" i="76"/>
  <c r="O127" i="34" s="1"/>
  <c r="P75" i="76"/>
  <c r="P127" i="34" s="1"/>
  <c r="Q75" i="76"/>
  <c r="Q127" i="34" s="1"/>
  <c r="R75" i="76"/>
  <c r="R127" i="34" s="1"/>
  <c r="T75" i="76"/>
  <c r="T127" i="34" s="1"/>
  <c r="V75" i="76"/>
  <c r="V127" i="34" s="1"/>
  <c r="W75" i="76"/>
  <c r="W127" i="34" s="1"/>
  <c r="X75" i="76"/>
  <c r="X127" i="34" s="1"/>
  <c r="Y75" i="76"/>
  <c r="Y127" i="34" s="1"/>
  <c r="AA75" i="76"/>
  <c r="AA127" i="34" s="1"/>
  <c r="AB75" i="76"/>
  <c r="AB127" i="34" s="1"/>
  <c r="D76" i="76"/>
  <c r="E76" i="76"/>
  <c r="G76" i="76"/>
  <c r="G128" i="34" s="1"/>
  <c r="H76" i="76"/>
  <c r="I128" i="34"/>
  <c r="J76" i="76"/>
  <c r="J128" i="34" s="1"/>
  <c r="M76" i="76"/>
  <c r="O76" i="76"/>
  <c r="O128" i="34" s="1"/>
  <c r="P76" i="76"/>
  <c r="Q76" i="76"/>
  <c r="R76" i="76"/>
  <c r="T76" i="76"/>
  <c r="T128" i="34" s="1"/>
  <c r="V76" i="76"/>
  <c r="W76" i="76"/>
  <c r="X76" i="76"/>
  <c r="Y76" i="76"/>
  <c r="Y128" i="34" s="1"/>
  <c r="AA76" i="76"/>
  <c r="AB76" i="76"/>
  <c r="C129" i="34"/>
  <c r="D77" i="76"/>
  <c r="D129" i="34"/>
  <c r="E77" i="76"/>
  <c r="E129" i="34"/>
  <c r="G77" i="76"/>
  <c r="G129" i="34" s="1"/>
  <c r="H77" i="76"/>
  <c r="H129" i="34" s="1"/>
  <c r="I129" i="34"/>
  <c r="J77" i="76"/>
  <c r="J129" i="34" s="1"/>
  <c r="M77" i="76"/>
  <c r="M129" i="34" s="1"/>
  <c r="N129" i="34"/>
  <c r="O77" i="76"/>
  <c r="O129" i="34" s="1"/>
  <c r="P77" i="76"/>
  <c r="P129" i="34"/>
  <c r="Q77" i="76"/>
  <c r="Q129" i="34" s="1"/>
  <c r="R77" i="76"/>
  <c r="R129" i="34" s="1"/>
  <c r="T77" i="76"/>
  <c r="T129" i="34" s="1"/>
  <c r="V77" i="76"/>
  <c r="V129" i="34" s="1"/>
  <c r="W77" i="76"/>
  <c r="W129" i="34" s="1"/>
  <c r="X77" i="76"/>
  <c r="X129" i="34" s="1"/>
  <c r="Y77" i="76"/>
  <c r="Y129" i="34" s="1"/>
  <c r="AA77" i="76"/>
  <c r="AA129" i="34" s="1"/>
  <c r="AB77" i="76"/>
  <c r="D78" i="76"/>
  <c r="D130" i="34" s="1"/>
  <c r="E78" i="76"/>
  <c r="E130" i="34" s="1"/>
  <c r="G78" i="76"/>
  <c r="G130" i="34" s="1"/>
  <c r="H78" i="76"/>
  <c r="I130" i="34"/>
  <c r="J78" i="76"/>
  <c r="J130" i="34" s="1"/>
  <c r="M78" i="76"/>
  <c r="M130" i="34" s="1"/>
  <c r="O78" i="76"/>
  <c r="P78" i="76"/>
  <c r="P130" i="34" s="1"/>
  <c r="Q78" i="76"/>
  <c r="Q130" i="34" s="1"/>
  <c r="R78" i="76"/>
  <c r="R130" i="34"/>
  <c r="T78" i="76"/>
  <c r="T130" i="34" s="1"/>
  <c r="V78" i="76"/>
  <c r="W78" i="76"/>
  <c r="W130" i="34" s="1"/>
  <c r="X78" i="76"/>
  <c r="X130" i="34" s="1"/>
  <c r="Y78" i="76"/>
  <c r="Y130" i="34" s="1"/>
  <c r="AA78" i="76"/>
  <c r="AB78" i="76"/>
  <c r="AB130" i="34" s="1"/>
  <c r="D79" i="76"/>
  <c r="E79" i="76"/>
  <c r="G79" i="76"/>
  <c r="H79" i="76"/>
  <c r="J79" i="76"/>
  <c r="M79" i="76"/>
  <c r="O79" i="76"/>
  <c r="P79" i="76"/>
  <c r="Q79" i="76"/>
  <c r="R79" i="76"/>
  <c r="T79" i="76"/>
  <c r="V79" i="76"/>
  <c r="W79" i="76"/>
  <c r="X79" i="76"/>
  <c r="Y79" i="76"/>
  <c r="AA79" i="76"/>
  <c r="AB79" i="76"/>
  <c r="AB131" i="34" s="1"/>
  <c r="C132" i="34"/>
  <c r="D80" i="76"/>
  <c r="D132" i="34"/>
  <c r="E80" i="76"/>
  <c r="E132" i="34" s="1"/>
  <c r="G80" i="76"/>
  <c r="G132" i="34" s="1"/>
  <c r="H80" i="76"/>
  <c r="H132" i="34"/>
  <c r="I132" i="34"/>
  <c r="J80" i="76"/>
  <c r="J132" i="34" s="1"/>
  <c r="M80" i="76"/>
  <c r="M132" i="34" s="1"/>
  <c r="N132" i="34"/>
  <c r="O80" i="76"/>
  <c r="O132" i="34" s="1"/>
  <c r="P80" i="76"/>
  <c r="P132" i="34" s="1"/>
  <c r="Q80" i="76"/>
  <c r="Q132" i="34" s="1"/>
  <c r="R80" i="76"/>
  <c r="R132" i="34" s="1"/>
  <c r="T80" i="76"/>
  <c r="T132" i="34" s="1"/>
  <c r="V80" i="76"/>
  <c r="V132" i="34" s="1"/>
  <c r="W80" i="76"/>
  <c r="W132" i="34" s="1"/>
  <c r="X80" i="76"/>
  <c r="X132" i="34" s="1"/>
  <c r="Y80" i="76"/>
  <c r="AA80" i="76"/>
  <c r="AB80" i="76"/>
  <c r="AB132" i="34" s="1"/>
  <c r="C133" i="34"/>
  <c r="D81" i="76"/>
  <c r="D133" i="34" s="1"/>
  <c r="E81" i="76"/>
  <c r="E133" i="34" s="1"/>
  <c r="G81" i="76"/>
  <c r="G133" i="34" s="1"/>
  <c r="H81" i="76"/>
  <c r="H133" i="34"/>
  <c r="I133" i="34"/>
  <c r="J81" i="76"/>
  <c r="J133" i="34" s="1"/>
  <c r="M81" i="76"/>
  <c r="M133" i="34" s="1"/>
  <c r="N133" i="34"/>
  <c r="O81" i="76"/>
  <c r="O133" i="34" s="1"/>
  <c r="P81" i="76"/>
  <c r="P133" i="34" s="1"/>
  <c r="Q81" i="76"/>
  <c r="Q133" i="34"/>
  <c r="R81" i="76"/>
  <c r="R133" i="34" s="1"/>
  <c r="T81" i="76"/>
  <c r="T133" i="34" s="1"/>
  <c r="V81" i="76"/>
  <c r="W81" i="76"/>
  <c r="W133" i="34" s="1"/>
  <c r="X81" i="76"/>
  <c r="Y81" i="76"/>
  <c r="Y133" i="34" s="1"/>
  <c r="AA81" i="76"/>
  <c r="AA133" i="34" s="1"/>
  <c r="AB81" i="76"/>
  <c r="D82" i="76"/>
  <c r="E82" i="76"/>
  <c r="E134" i="34"/>
  <c r="G82" i="76"/>
  <c r="H82" i="76"/>
  <c r="I134" i="34"/>
  <c r="J82" i="76"/>
  <c r="J134" i="34" s="1"/>
  <c r="M82" i="76"/>
  <c r="O82" i="76"/>
  <c r="P82" i="76"/>
  <c r="P134" i="34" s="1"/>
  <c r="Q82" i="76"/>
  <c r="Q134" i="34" s="1"/>
  <c r="R82" i="76"/>
  <c r="T82" i="76"/>
  <c r="V82" i="76"/>
  <c r="V134" i="34" s="1"/>
  <c r="W82" i="76"/>
  <c r="X82" i="76"/>
  <c r="Y82" i="76"/>
  <c r="Y134" i="34" s="1"/>
  <c r="AA82" i="76"/>
  <c r="AB82" i="76"/>
  <c r="C135" i="34"/>
  <c r="D83" i="76"/>
  <c r="D135" i="34" s="1"/>
  <c r="E83" i="76"/>
  <c r="G83" i="76"/>
  <c r="H83" i="76"/>
  <c r="H135" i="34"/>
  <c r="J83" i="76"/>
  <c r="M83" i="76"/>
  <c r="N135" i="34"/>
  <c r="O83" i="76"/>
  <c r="P83" i="76"/>
  <c r="Q83" i="76"/>
  <c r="Q135" i="34" s="1"/>
  <c r="R83" i="76"/>
  <c r="R135" i="34" s="1"/>
  <c r="T83" i="76"/>
  <c r="T135" i="34"/>
  <c r="V83" i="76"/>
  <c r="V135" i="34" s="1"/>
  <c r="W83" i="76"/>
  <c r="W135" i="34" s="1"/>
  <c r="X83" i="76"/>
  <c r="Y83" i="76"/>
  <c r="Y135" i="34" s="1"/>
  <c r="AA83" i="76"/>
  <c r="AA135" i="34" s="1"/>
  <c r="AB83" i="76"/>
  <c r="AB135" i="34" s="1"/>
  <c r="C136" i="34"/>
  <c r="D84" i="76"/>
  <c r="D136" i="34" s="1"/>
  <c r="E84" i="76"/>
  <c r="G84" i="76"/>
  <c r="G136" i="34" s="1"/>
  <c r="H84" i="76"/>
  <c r="H136" i="34" s="1"/>
  <c r="I84" i="76"/>
  <c r="J84" i="76"/>
  <c r="J136" i="34" s="1"/>
  <c r="M84" i="76"/>
  <c r="M136" i="34" s="1"/>
  <c r="N136" i="34"/>
  <c r="O84" i="76"/>
  <c r="O136" i="34" s="1"/>
  <c r="P84" i="76"/>
  <c r="P136" i="34" s="1"/>
  <c r="Q84" i="76"/>
  <c r="Q136" i="34" s="1"/>
  <c r="R84" i="76"/>
  <c r="R136" i="34" s="1"/>
  <c r="T84" i="76"/>
  <c r="T136" i="34" s="1"/>
  <c r="V84" i="76"/>
  <c r="V136" i="34" s="1"/>
  <c r="W84" i="76"/>
  <c r="X84" i="76"/>
  <c r="X136" i="34" s="1"/>
  <c r="Y84" i="76"/>
  <c r="Y136" i="34" s="1"/>
  <c r="AA84" i="76"/>
  <c r="AA136" i="34" s="1"/>
  <c r="AB84" i="76"/>
  <c r="AB136" i="34" s="1"/>
  <c r="D85" i="76"/>
  <c r="D137" i="34" s="1"/>
  <c r="E85" i="76"/>
  <c r="G85" i="76"/>
  <c r="G137" i="34" s="1"/>
  <c r="H85" i="76"/>
  <c r="H137" i="34" s="1"/>
  <c r="I85" i="76"/>
  <c r="J85" i="76"/>
  <c r="J137" i="34" s="1"/>
  <c r="M85" i="76"/>
  <c r="M137" i="34" s="1"/>
  <c r="N137" i="34"/>
  <c r="O85" i="76"/>
  <c r="P85" i="76"/>
  <c r="P137" i="34" s="1"/>
  <c r="Q85" i="76"/>
  <c r="Q137" i="34" s="1"/>
  <c r="R85" i="76"/>
  <c r="R137" i="34" s="1"/>
  <c r="T85" i="76"/>
  <c r="V85" i="76"/>
  <c r="V137" i="34" s="1"/>
  <c r="W85" i="76"/>
  <c r="W137" i="34" s="1"/>
  <c r="X85" i="76"/>
  <c r="Y85" i="76"/>
  <c r="Y137" i="34" s="1"/>
  <c r="AA85" i="76"/>
  <c r="AA137" i="34" s="1"/>
  <c r="AB85" i="76"/>
  <c r="AB137" i="34" s="1"/>
  <c r="I85" i="73"/>
  <c r="I85" i="74" s="1"/>
  <c r="G135" i="4"/>
  <c r="N72" i="72" s="1"/>
  <c r="AG24" i="76"/>
  <c r="AG25" i="76"/>
  <c r="AG26" i="76"/>
  <c r="AG27" i="76"/>
  <c r="AG28" i="76"/>
  <c r="AG29" i="76"/>
  <c r="AG30" i="76"/>
  <c r="AG31" i="76"/>
  <c r="AG32" i="76"/>
  <c r="AG33" i="76"/>
  <c r="AG34" i="76"/>
  <c r="AG35" i="76"/>
  <c r="AG36" i="76"/>
  <c r="AG37" i="76"/>
  <c r="AG38" i="76"/>
  <c r="AG39" i="76"/>
  <c r="AG40" i="76"/>
  <c r="AG41" i="76"/>
  <c r="AG42" i="76"/>
  <c r="AG43" i="76"/>
  <c r="AG44" i="76"/>
  <c r="AG45" i="76"/>
  <c r="AG46" i="76"/>
  <c r="AG47" i="76"/>
  <c r="AG48" i="76"/>
  <c r="AG49" i="76"/>
  <c r="AG50" i="76"/>
  <c r="AG51" i="76"/>
  <c r="AG52" i="76"/>
  <c r="AG53" i="76"/>
  <c r="AG54" i="76"/>
  <c r="AG55" i="76"/>
  <c r="AG56" i="76"/>
  <c r="AG57" i="76"/>
  <c r="AG58" i="76"/>
  <c r="AG59" i="76"/>
  <c r="AG60" i="76"/>
  <c r="AG61" i="76"/>
  <c r="AG62" i="76"/>
  <c r="AG63" i="76"/>
  <c r="AG64" i="76"/>
  <c r="AG65" i="76"/>
  <c r="AG66" i="76"/>
  <c r="AG67" i="76"/>
  <c r="AG68" i="76"/>
  <c r="AG69" i="76"/>
  <c r="AG70" i="76"/>
  <c r="AG71" i="76"/>
  <c r="AG72" i="76"/>
  <c r="AG73" i="76"/>
  <c r="AG74" i="76"/>
  <c r="AG75" i="76"/>
  <c r="AG76" i="76"/>
  <c r="AG77" i="76"/>
  <c r="AG78" i="76"/>
  <c r="AG79" i="76"/>
  <c r="AG80" i="76"/>
  <c r="AG81" i="76"/>
  <c r="AG82" i="76"/>
  <c r="AG83" i="76"/>
  <c r="AG84" i="76"/>
  <c r="AG85" i="76"/>
  <c r="AF86" i="76"/>
  <c r="AG86" i="76"/>
  <c r="AH86" i="76"/>
  <c r="AI86" i="76"/>
  <c r="D16" i="76"/>
  <c r="G16" i="76"/>
  <c r="Z16" i="76"/>
  <c r="D17" i="76"/>
  <c r="G17" i="76"/>
  <c r="Z17" i="76"/>
  <c r="D18" i="76"/>
  <c r="G18" i="76"/>
  <c r="Z18" i="76"/>
  <c r="D19" i="76"/>
  <c r="G19" i="76"/>
  <c r="Z19" i="76"/>
  <c r="D20" i="76"/>
  <c r="G20" i="76"/>
  <c r="Z20" i="76"/>
  <c r="D21" i="76"/>
  <c r="G21" i="76"/>
  <c r="K21" i="76"/>
  <c r="Z21" i="76"/>
  <c r="K22" i="76"/>
  <c r="Z22" i="76"/>
  <c r="AC22" i="76"/>
  <c r="K23" i="76"/>
  <c r="Z23" i="76"/>
  <c r="AC23" i="76"/>
  <c r="K24" i="76"/>
  <c r="Z24" i="76"/>
  <c r="AC24" i="76"/>
  <c r="K25" i="76"/>
  <c r="Z25" i="76"/>
  <c r="AC25" i="76"/>
  <c r="K26" i="76"/>
  <c r="Z26" i="76"/>
  <c r="AC26" i="76"/>
  <c r="K27" i="76"/>
  <c r="Z27" i="76"/>
  <c r="AC27" i="76"/>
  <c r="K28" i="76"/>
  <c r="S28" i="76"/>
  <c r="Z28" i="76"/>
  <c r="AC28" i="76"/>
  <c r="K29" i="76"/>
  <c r="S29" i="76"/>
  <c r="Z29" i="76"/>
  <c r="AC29" i="76"/>
  <c r="K30" i="76"/>
  <c r="S30" i="76"/>
  <c r="Z30" i="76"/>
  <c r="AC30" i="76"/>
  <c r="K31" i="76"/>
  <c r="S31" i="76"/>
  <c r="Z31" i="76"/>
  <c r="AC31" i="76"/>
  <c r="K32" i="76"/>
  <c r="S32" i="76"/>
  <c r="Z32" i="76"/>
  <c r="AC32" i="76"/>
  <c r="K33" i="76"/>
  <c r="S33" i="76"/>
  <c r="Z33" i="76"/>
  <c r="AC33" i="76"/>
  <c r="K34" i="76"/>
  <c r="L34" i="76"/>
  <c r="S34" i="76"/>
  <c r="Z34" i="76"/>
  <c r="AC34" i="76"/>
  <c r="K35" i="76"/>
  <c r="L35" i="76"/>
  <c r="S35" i="76"/>
  <c r="Z35" i="76"/>
  <c r="AC35" i="76"/>
  <c r="K36" i="76"/>
  <c r="L36" i="76"/>
  <c r="S36" i="76"/>
  <c r="Z36" i="76"/>
  <c r="AC36" i="76"/>
  <c r="K37" i="76"/>
  <c r="L37" i="76"/>
  <c r="S37" i="76"/>
  <c r="Z37" i="76"/>
  <c r="AC37" i="76"/>
  <c r="K38" i="76"/>
  <c r="L38" i="76"/>
  <c r="S38" i="76"/>
  <c r="AC38" i="76"/>
  <c r="K39" i="76"/>
  <c r="L39" i="76"/>
  <c r="S39" i="76"/>
  <c r="Z39" i="76"/>
  <c r="AC39" i="76"/>
  <c r="K40" i="76"/>
  <c r="L40" i="76"/>
  <c r="S40" i="76"/>
  <c r="Z40" i="76"/>
  <c r="AC40" i="76"/>
  <c r="K41" i="76"/>
  <c r="L41" i="76"/>
  <c r="S41" i="76"/>
  <c r="Z41" i="76"/>
  <c r="AC41" i="76"/>
  <c r="K42" i="76"/>
  <c r="L42" i="76"/>
  <c r="S42" i="76"/>
  <c r="Z42" i="76"/>
  <c r="AC42" i="76"/>
  <c r="K43" i="76"/>
  <c r="L43" i="76"/>
  <c r="S43" i="76"/>
  <c r="U43" i="76"/>
  <c r="AC43" i="76"/>
  <c r="K44" i="76"/>
  <c r="L44" i="76"/>
  <c r="S44" i="76"/>
  <c r="U44" i="76"/>
  <c r="Z44" i="76"/>
  <c r="AC44" i="76"/>
  <c r="K45" i="76"/>
  <c r="L45" i="76"/>
  <c r="S45" i="76"/>
  <c r="U45" i="76"/>
  <c r="Z45" i="76"/>
  <c r="AC45" i="76"/>
  <c r="K46" i="76"/>
  <c r="L46" i="76"/>
  <c r="S46" i="76"/>
  <c r="U46" i="76"/>
  <c r="AC46" i="76"/>
  <c r="K47" i="76"/>
  <c r="L47" i="76"/>
  <c r="S47" i="76"/>
  <c r="U47" i="76"/>
  <c r="AC47" i="76"/>
  <c r="K48" i="76"/>
  <c r="L48" i="76"/>
  <c r="S48" i="76"/>
  <c r="U48" i="76"/>
  <c r="AC48" i="76"/>
  <c r="K49" i="76"/>
  <c r="L49" i="76"/>
  <c r="S49" i="76"/>
  <c r="U49" i="76"/>
  <c r="Z49" i="76"/>
  <c r="AC49" i="76"/>
  <c r="K50" i="76"/>
  <c r="L50" i="76"/>
  <c r="S50" i="76"/>
  <c r="U50" i="76"/>
  <c r="Z50" i="76"/>
  <c r="AC50" i="76"/>
  <c r="K51" i="76"/>
  <c r="L51" i="76"/>
  <c r="S51" i="76"/>
  <c r="U51" i="76"/>
  <c r="Z51" i="76"/>
  <c r="AC51" i="76"/>
  <c r="K52" i="76"/>
  <c r="L52" i="76"/>
  <c r="S52" i="76"/>
  <c r="U52" i="76"/>
  <c r="Z52" i="76"/>
  <c r="AC52" i="76"/>
  <c r="K53" i="76"/>
  <c r="L53" i="76"/>
  <c r="S53" i="76"/>
  <c r="U53" i="76"/>
  <c r="AC53" i="76"/>
  <c r="K54" i="76"/>
  <c r="L54" i="76"/>
  <c r="S54" i="76"/>
  <c r="U54" i="76"/>
  <c r="AC54" i="76"/>
  <c r="K55" i="76"/>
  <c r="L55" i="76"/>
  <c r="S55" i="76"/>
  <c r="U55" i="76"/>
  <c r="AC55" i="76"/>
  <c r="K56" i="76"/>
  <c r="L56" i="76"/>
  <c r="S56" i="76"/>
  <c r="U56" i="76"/>
  <c r="AC56" i="76"/>
  <c r="K57" i="76"/>
  <c r="L57" i="76"/>
  <c r="S57" i="76"/>
  <c r="U57" i="76"/>
  <c r="AC57" i="76"/>
  <c r="K58" i="76"/>
  <c r="L58" i="76"/>
  <c r="S58" i="76"/>
  <c r="U58" i="76"/>
  <c r="AC58" i="76"/>
  <c r="K59" i="76"/>
  <c r="L59" i="76"/>
  <c r="S59" i="76"/>
  <c r="U59" i="76"/>
  <c r="AC59" i="76"/>
  <c r="F60" i="76"/>
  <c r="K60" i="76"/>
  <c r="L60" i="76"/>
  <c r="S60" i="76"/>
  <c r="U60" i="76"/>
  <c r="AC60" i="76"/>
  <c r="F61" i="76"/>
  <c r="K61" i="76"/>
  <c r="L61" i="76"/>
  <c r="S61" i="76"/>
  <c r="U61" i="76"/>
  <c r="AC61" i="76"/>
  <c r="F62" i="76"/>
  <c r="K62" i="76"/>
  <c r="L62" i="76"/>
  <c r="S62" i="76"/>
  <c r="U62" i="76"/>
  <c r="AC62" i="76"/>
  <c r="F63" i="76"/>
  <c r="K63" i="76"/>
  <c r="L63" i="76"/>
  <c r="S63" i="76"/>
  <c r="U63" i="76"/>
  <c r="AC63" i="76"/>
  <c r="F64" i="76"/>
  <c r="K64" i="76"/>
  <c r="L64" i="76"/>
  <c r="S64" i="76"/>
  <c r="U64" i="76"/>
  <c r="AC64" i="76"/>
  <c r="F65" i="76"/>
  <c r="K65" i="76"/>
  <c r="L65" i="76"/>
  <c r="S65" i="76"/>
  <c r="U65" i="76"/>
  <c r="AC65" i="76"/>
  <c r="F66" i="76"/>
  <c r="K66" i="76"/>
  <c r="L66" i="76"/>
  <c r="S66" i="76"/>
  <c r="U66" i="76"/>
  <c r="AC66" i="76"/>
  <c r="F67" i="76"/>
  <c r="K67" i="76"/>
  <c r="L67" i="76"/>
  <c r="S67" i="76"/>
  <c r="U67" i="76"/>
  <c r="AC67" i="76"/>
  <c r="F68" i="76"/>
  <c r="K68" i="76"/>
  <c r="L68" i="76"/>
  <c r="S68" i="76"/>
  <c r="U68" i="76"/>
  <c r="AC68" i="76"/>
  <c r="F69" i="76"/>
  <c r="K69" i="76"/>
  <c r="L69" i="76"/>
  <c r="S69" i="76"/>
  <c r="U69" i="76"/>
  <c r="AC69" i="76"/>
  <c r="F70" i="76"/>
  <c r="K70" i="76"/>
  <c r="L70" i="76"/>
  <c r="S70" i="76"/>
  <c r="U70" i="76"/>
  <c r="AC70" i="76"/>
  <c r="F71" i="76"/>
  <c r="K71" i="76"/>
  <c r="L71" i="76"/>
  <c r="S71" i="76"/>
  <c r="U71" i="76"/>
  <c r="AC71" i="76"/>
  <c r="D72" i="76"/>
  <c r="E72" i="76"/>
  <c r="F72" i="76"/>
  <c r="G72" i="76"/>
  <c r="J72" i="76"/>
  <c r="K72" i="76"/>
  <c r="L72" i="76"/>
  <c r="M72" i="76"/>
  <c r="O72" i="76"/>
  <c r="P72" i="76"/>
  <c r="Q72" i="76"/>
  <c r="R72" i="76"/>
  <c r="S72" i="76"/>
  <c r="T72" i="76"/>
  <c r="U72" i="76"/>
  <c r="V72" i="76"/>
  <c r="W72" i="76"/>
  <c r="X72" i="76"/>
  <c r="X72" i="73" s="1"/>
  <c r="Y72" i="76"/>
  <c r="AA72" i="76"/>
  <c r="AB72" i="76"/>
  <c r="AC72" i="76"/>
  <c r="F73" i="76"/>
  <c r="K73" i="76"/>
  <c r="L73" i="76"/>
  <c r="S73" i="76"/>
  <c r="U73" i="76"/>
  <c r="AC73" i="76"/>
  <c r="F74" i="76"/>
  <c r="K74" i="76"/>
  <c r="L74" i="76"/>
  <c r="S74" i="76"/>
  <c r="U74" i="76"/>
  <c r="AC74" i="76"/>
  <c r="F75" i="76"/>
  <c r="K75" i="76"/>
  <c r="L75" i="76"/>
  <c r="S75" i="76"/>
  <c r="U75" i="76"/>
  <c r="AC75" i="76"/>
  <c r="F76" i="76"/>
  <c r="K76" i="76"/>
  <c r="L76" i="76"/>
  <c r="S76" i="76"/>
  <c r="U76" i="76"/>
  <c r="AC76" i="76"/>
  <c r="F77" i="76"/>
  <c r="K77" i="76"/>
  <c r="L77" i="76"/>
  <c r="S77" i="76"/>
  <c r="U77" i="76"/>
  <c r="AC77" i="76"/>
  <c r="F78" i="76"/>
  <c r="K78" i="76"/>
  <c r="L78" i="76"/>
  <c r="S78" i="76"/>
  <c r="U78" i="76"/>
  <c r="AC78" i="76"/>
  <c r="F79" i="76"/>
  <c r="K79" i="76"/>
  <c r="L79" i="76"/>
  <c r="S79" i="76"/>
  <c r="U79" i="76"/>
  <c r="AC79" i="76"/>
  <c r="F80" i="76"/>
  <c r="K80" i="76"/>
  <c r="L80" i="76"/>
  <c r="S80" i="76"/>
  <c r="U80" i="76"/>
  <c r="AC80" i="76"/>
  <c r="F81" i="76"/>
  <c r="K81" i="76"/>
  <c r="L81" i="76"/>
  <c r="S81" i="76"/>
  <c r="U81" i="76"/>
  <c r="AC81" i="76"/>
  <c r="F82" i="76"/>
  <c r="K82" i="76"/>
  <c r="L82" i="76"/>
  <c r="S82" i="76"/>
  <c r="U82" i="76"/>
  <c r="AC82" i="76"/>
  <c r="F83" i="76"/>
  <c r="K83" i="76"/>
  <c r="L83" i="76"/>
  <c r="S83" i="76"/>
  <c r="U83" i="76"/>
  <c r="AC83" i="76"/>
  <c r="F84" i="76"/>
  <c r="K84" i="76"/>
  <c r="L84" i="76"/>
  <c r="S84" i="76"/>
  <c r="U84" i="76"/>
  <c r="AC84" i="76"/>
  <c r="K85" i="76"/>
  <c r="L85" i="76"/>
  <c r="S85" i="76"/>
  <c r="U85" i="76"/>
  <c r="AC85" i="76"/>
  <c r="D86" i="76"/>
  <c r="E86" i="76"/>
  <c r="F86" i="76"/>
  <c r="G86" i="76"/>
  <c r="H86" i="76"/>
  <c r="I86" i="76"/>
  <c r="J86" i="76"/>
  <c r="K86" i="76"/>
  <c r="L86" i="76"/>
  <c r="M86" i="76"/>
  <c r="N86" i="76"/>
  <c r="O86" i="76"/>
  <c r="P86" i="76"/>
  <c r="Q86" i="76"/>
  <c r="R86" i="76"/>
  <c r="S86" i="76"/>
  <c r="T86" i="76"/>
  <c r="U86" i="76"/>
  <c r="V86" i="76"/>
  <c r="W86" i="76"/>
  <c r="X86" i="76"/>
  <c r="Y86" i="76"/>
  <c r="Z86" i="76"/>
  <c r="AA86" i="76"/>
  <c r="AB86" i="76"/>
  <c r="AC86" i="76"/>
  <c r="AD86" i="76"/>
  <c r="B22" i="76"/>
  <c r="B23" i="76"/>
  <c r="B24" i="76"/>
  <c r="B25" i="76"/>
  <c r="B26" i="76"/>
  <c r="B27" i="76"/>
  <c r="B28" i="76"/>
  <c r="B29" i="76"/>
  <c r="B30" i="76"/>
  <c r="B31" i="76"/>
  <c r="B32" i="76"/>
  <c r="B33" i="76"/>
  <c r="B34" i="76"/>
  <c r="B35" i="76"/>
  <c r="B36" i="76"/>
  <c r="B37" i="76"/>
  <c r="B38" i="76"/>
  <c r="B39" i="76"/>
  <c r="B40" i="76"/>
  <c r="B41" i="76"/>
  <c r="B42" i="76"/>
  <c r="B43" i="76"/>
  <c r="B44" i="76"/>
  <c r="B45" i="76"/>
  <c r="B46" i="76"/>
  <c r="B47" i="76"/>
  <c r="B48" i="76"/>
  <c r="B49" i="76"/>
  <c r="B50" i="76"/>
  <c r="B51" i="76"/>
  <c r="B52" i="76"/>
  <c r="B53" i="76"/>
  <c r="B54" i="76"/>
  <c r="B55" i="76"/>
  <c r="B56" i="76"/>
  <c r="B57" i="76"/>
  <c r="B58" i="76"/>
  <c r="B59" i="76"/>
  <c r="B60" i="76"/>
  <c r="B61" i="76"/>
  <c r="B62" i="76"/>
  <c r="B63" i="76"/>
  <c r="B64" i="76"/>
  <c r="B65" i="76"/>
  <c r="B66" i="76"/>
  <c r="B67" i="76"/>
  <c r="B68" i="76"/>
  <c r="B69" i="76"/>
  <c r="B70" i="76"/>
  <c r="B71" i="76"/>
  <c r="B73" i="76"/>
  <c r="B74" i="76"/>
  <c r="B75" i="76"/>
  <c r="B76" i="76"/>
  <c r="B77" i="76"/>
  <c r="B78" i="76"/>
  <c r="B79" i="76"/>
  <c r="B80" i="76"/>
  <c r="B81" i="76"/>
  <c r="B82" i="76"/>
  <c r="B83" i="76"/>
  <c r="B84" i="76"/>
  <c r="B85" i="76"/>
  <c r="B86" i="76"/>
  <c r="B72" i="76"/>
  <c r="A83" i="76"/>
  <c r="A84" i="76"/>
  <c r="A78" i="76"/>
  <c r="A79" i="76" s="1"/>
  <c r="A80" i="76" s="1"/>
  <c r="A81" i="76" s="1"/>
  <c r="C2" i="73"/>
  <c r="C3" i="73"/>
  <c r="C4" i="73"/>
  <c r="C5" i="73"/>
  <c r="C6" i="73"/>
  <c r="A83" i="75"/>
  <c r="A84" i="75" s="1"/>
  <c r="A78" i="75"/>
  <c r="A79" i="75" s="1"/>
  <c r="A80" i="75" s="1"/>
  <c r="A81" i="75" s="1"/>
  <c r="A83" i="74"/>
  <c r="A84" i="74" s="1"/>
  <c r="A78" i="74"/>
  <c r="A79" i="74" s="1"/>
  <c r="A80" i="74" s="1"/>
  <c r="A81" i="74" s="1"/>
  <c r="A83" i="73"/>
  <c r="A84" i="73" s="1"/>
  <c r="A78" i="73"/>
  <c r="A79" i="73" s="1"/>
  <c r="A80" i="73" s="1"/>
  <c r="A81" i="73"/>
  <c r="F75" i="68"/>
  <c r="AI66" i="72" s="1"/>
  <c r="AI66" i="73" s="1"/>
  <c r="F76" i="68"/>
  <c r="AI67" i="72" s="1"/>
  <c r="AI67" i="73" s="1"/>
  <c r="F77" i="68"/>
  <c r="AI68" i="72" s="1"/>
  <c r="F78" i="68"/>
  <c r="AI69" i="72" s="1"/>
  <c r="AI69" i="73" s="1"/>
  <c r="F79" i="68"/>
  <c r="AI70" i="72" s="1"/>
  <c r="F80" i="68"/>
  <c r="AI71" i="72"/>
  <c r="F81" i="68"/>
  <c r="AI72" i="72" s="1"/>
  <c r="F82" i="68"/>
  <c r="AI73" i="72"/>
  <c r="F83" i="68"/>
  <c r="AI74" i="72" s="1"/>
  <c r="F84" i="68"/>
  <c r="AI75" i="72" s="1"/>
  <c r="F85" i="68"/>
  <c r="AI76" i="72" s="1"/>
  <c r="F86" i="68"/>
  <c r="AI77" i="72" s="1"/>
  <c r="F87" i="68"/>
  <c r="AI78" i="72" s="1"/>
  <c r="F88" i="68"/>
  <c r="AI79" i="72"/>
  <c r="F89" i="68"/>
  <c r="AI80" i="72" s="1"/>
  <c r="F90" i="68"/>
  <c r="AI81" i="72"/>
  <c r="F91" i="68"/>
  <c r="AI82" i="72" s="1"/>
  <c r="F92" i="68"/>
  <c r="AI83" i="72" s="1"/>
  <c r="F93" i="68"/>
  <c r="AI84" i="72" s="1"/>
  <c r="F94" i="68"/>
  <c r="AI85" i="72" s="1"/>
  <c r="F74" i="68"/>
  <c r="AI65" i="72" s="1"/>
  <c r="AI65" i="73" s="1"/>
  <c r="AI65" i="84" s="1"/>
  <c r="G46" i="53"/>
  <c r="AH38" i="72"/>
  <c r="AH38" i="73" s="1"/>
  <c r="AH38" i="84" s="1"/>
  <c r="G47" i="53"/>
  <c r="AH39" i="72" s="1"/>
  <c r="AH39" i="73" s="1"/>
  <c r="G48" i="53"/>
  <c r="AH40" i="72"/>
  <c r="AH40" i="73" s="1"/>
  <c r="AH40" i="84" s="1"/>
  <c r="G49" i="53"/>
  <c r="AH41" i="72" s="1"/>
  <c r="G50" i="53"/>
  <c r="AH42" i="72" s="1"/>
  <c r="AH42" i="73" s="1"/>
  <c r="G51" i="53"/>
  <c r="AH43" i="72" s="1"/>
  <c r="AH43" i="73" s="1"/>
  <c r="G52" i="53"/>
  <c r="AH44" i="72" s="1"/>
  <c r="AH44" i="73" s="1"/>
  <c r="AH44" i="84" s="1"/>
  <c r="G53" i="53"/>
  <c r="AH45" i="72" s="1"/>
  <c r="G54" i="53"/>
  <c r="AH46" i="72"/>
  <c r="AH46" i="73" s="1"/>
  <c r="G55" i="53"/>
  <c r="AH47" i="72" s="1"/>
  <c r="AH47" i="73" s="1"/>
  <c r="G56" i="53"/>
  <c r="AH48" i="72"/>
  <c r="AH48" i="73" s="1"/>
  <c r="AH48" i="84" s="1"/>
  <c r="G57" i="53"/>
  <c r="AH49" i="72" s="1"/>
  <c r="AH49" i="73" s="1"/>
  <c r="G58" i="53"/>
  <c r="AH50" i="72"/>
  <c r="AH50" i="73" s="1"/>
  <c r="AH50" i="84" s="1"/>
  <c r="G59" i="53"/>
  <c r="AH51" i="72"/>
  <c r="AH51" i="73" s="1"/>
  <c r="G60" i="53"/>
  <c r="AH52" i="72"/>
  <c r="AH52" i="73" s="1"/>
  <c r="G61" i="53"/>
  <c r="AH53" i="72"/>
  <c r="AH53" i="73" s="1"/>
  <c r="G62" i="53"/>
  <c r="AH54" i="72"/>
  <c r="AH54" i="73" s="1"/>
  <c r="G63" i="53"/>
  <c r="AH55" i="72"/>
  <c r="G64" i="53"/>
  <c r="AH56" i="72"/>
  <c r="AH56" i="73" s="1"/>
  <c r="G65" i="53"/>
  <c r="AH57" i="72"/>
  <c r="AH57" i="73" s="1"/>
  <c r="G66" i="53"/>
  <c r="AH58" i="72"/>
  <c r="AH58" i="73" s="1"/>
  <c r="G67" i="53"/>
  <c r="AH59" i="72"/>
  <c r="G68" i="53"/>
  <c r="AH60" i="72"/>
  <c r="AH60" i="73" s="1"/>
  <c r="G69" i="53"/>
  <c r="AH61" i="72"/>
  <c r="AH61" i="73" s="1"/>
  <c r="G70" i="53"/>
  <c r="AH62" i="72"/>
  <c r="AH62" i="73" s="1"/>
  <c r="AH62" i="84" s="1"/>
  <c r="G71" i="53"/>
  <c r="AH63" i="72"/>
  <c r="AH63" i="73" s="1"/>
  <c r="G72" i="53"/>
  <c r="AH64" i="72"/>
  <c r="AH64" i="73" s="1"/>
  <c r="AH64" i="84" s="1"/>
  <c r="G73" i="53"/>
  <c r="AH65" i="72"/>
  <c r="AH65" i="73" s="1"/>
  <c r="G74" i="53"/>
  <c r="AH66" i="72"/>
  <c r="AH66" i="73" s="1"/>
  <c r="G75" i="53"/>
  <c r="AH67" i="72"/>
  <c r="AH67" i="73" s="1"/>
  <c r="G76" i="53"/>
  <c r="AH68" i="72"/>
  <c r="G77" i="53"/>
  <c r="AH69" i="72"/>
  <c r="G78" i="53"/>
  <c r="AH70" i="72"/>
  <c r="AH70" i="73" s="1"/>
  <c r="G79" i="53"/>
  <c r="AH71" i="72"/>
  <c r="AH71" i="73" s="1"/>
  <c r="AH71" i="84" s="1"/>
  <c r="G80" i="53"/>
  <c r="AH72" i="72"/>
  <c r="G81" i="53"/>
  <c r="AH73" i="72"/>
  <c r="G82" i="53"/>
  <c r="AH74" i="72"/>
  <c r="G83" i="53"/>
  <c r="AH75" i="72"/>
  <c r="G84" i="53"/>
  <c r="AH76" i="72"/>
  <c r="G85" i="53"/>
  <c r="AH77" i="72"/>
  <c r="AH77" i="73" s="1"/>
  <c r="G86" i="53"/>
  <c r="AH78" i="72" s="1"/>
  <c r="G87" i="53"/>
  <c r="AH79" i="72" s="1"/>
  <c r="G88" i="53"/>
  <c r="AH80" i="72" s="1"/>
  <c r="G89" i="53"/>
  <c r="AH81" i="72" s="1"/>
  <c r="G90" i="53"/>
  <c r="AH82" i="72" s="1"/>
  <c r="G91" i="53"/>
  <c r="AH83" i="72"/>
  <c r="G92" i="53"/>
  <c r="AH84" i="72" s="1"/>
  <c r="G93" i="53"/>
  <c r="AH85" i="72"/>
  <c r="G45" i="53"/>
  <c r="AH37" i="72"/>
  <c r="AH37" i="73" s="1"/>
  <c r="F127" i="70"/>
  <c r="AF66" i="72"/>
  <c r="AF66" i="73" s="1"/>
  <c r="F128" i="70"/>
  <c r="AF67" i="72"/>
  <c r="AF67" i="73" s="1"/>
  <c r="F129" i="70"/>
  <c r="AF68" i="72"/>
  <c r="AF68" i="73" s="1"/>
  <c r="AF68" i="84" s="1"/>
  <c r="F130" i="70"/>
  <c r="AF69" i="72"/>
  <c r="AF69" i="73" s="1"/>
  <c r="F131" i="70"/>
  <c r="AF70" i="72"/>
  <c r="AF70" i="73" s="1"/>
  <c r="F132" i="70"/>
  <c r="AF71" i="72"/>
  <c r="AF71" i="73" s="1"/>
  <c r="F133" i="70"/>
  <c r="AF72" i="72"/>
  <c r="F134" i="70"/>
  <c r="AF73" i="72"/>
  <c r="F135" i="70"/>
  <c r="AF74" i="72"/>
  <c r="F136" i="70"/>
  <c r="AF75" i="72"/>
  <c r="F137" i="70"/>
  <c r="AF76" i="72"/>
  <c r="F138" i="70"/>
  <c r="AF77" i="72"/>
  <c r="F139" i="70"/>
  <c r="AF78" i="72"/>
  <c r="F140" i="70"/>
  <c r="AF79" i="72"/>
  <c r="F141" i="70"/>
  <c r="AF80" i="72"/>
  <c r="F142" i="70"/>
  <c r="AF81" i="72"/>
  <c r="F143" i="70"/>
  <c r="AF82" i="72"/>
  <c r="F144" i="70"/>
  <c r="AF83" i="72"/>
  <c r="F145" i="70"/>
  <c r="AF84" i="72"/>
  <c r="F146" i="70"/>
  <c r="H69" i="64"/>
  <c r="AD60" i="72"/>
  <c r="AD60" i="73" s="1"/>
  <c r="H70" i="64"/>
  <c r="AD61" i="72"/>
  <c r="AD61" i="73" s="1"/>
  <c r="H71" i="64"/>
  <c r="AD62" i="72"/>
  <c r="AD62" i="73" s="1"/>
  <c r="AD62" i="84" s="1"/>
  <c r="H72" i="64"/>
  <c r="AD63" i="72"/>
  <c r="AD63" i="73" s="1"/>
  <c r="H73" i="64"/>
  <c r="AD64" i="72"/>
  <c r="AD64" i="73" s="1"/>
  <c r="AD64" i="84" s="1"/>
  <c r="H74" i="64"/>
  <c r="AD65" i="72"/>
  <c r="AD65" i="73" s="1"/>
  <c r="H75" i="64"/>
  <c r="AD66" i="72"/>
  <c r="AD66" i="73" s="1"/>
  <c r="H76" i="64"/>
  <c r="AD67" i="72"/>
  <c r="AD67" i="73" s="1"/>
  <c r="H77" i="64"/>
  <c r="AD68" i="72" s="1"/>
  <c r="AD68" i="73" s="1"/>
  <c r="AD68" i="84" s="1"/>
  <c r="H78" i="64"/>
  <c r="AD69" i="72" s="1"/>
  <c r="AD69" i="73" s="1"/>
  <c r="H79" i="64"/>
  <c r="AD70" i="72" s="1"/>
  <c r="AD70" i="73" s="1"/>
  <c r="H80" i="64"/>
  <c r="AD71" i="72"/>
  <c r="AD71" i="73" s="1"/>
  <c r="H81" i="64"/>
  <c r="AD72" i="72" s="1"/>
  <c r="H82" i="64"/>
  <c r="AD73" i="72"/>
  <c r="H83" i="64"/>
  <c r="AD74" i="72" s="1"/>
  <c r="H84" i="64"/>
  <c r="AD75" i="72" s="1"/>
  <c r="H85" i="64"/>
  <c r="AD76" i="72" s="1"/>
  <c r="H86" i="64"/>
  <c r="AD77" i="72" s="1"/>
  <c r="H87" i="64"/>
  <c r="AD78" i="72" s="1"/>
  <c r="H88" i="64"/>
  <c r="AD79" i="72"/>
  <c r="H89" i="64"/>
  <c r="AD80" i="72" s="1"/>
  <c r="AD80" i="84" s="1"/>
  <c r="H90" i="64"/>
  <c r="AD81" i="72"/>
  <c r="H91" i="64"/>
  <c r="AD82" i="72"/>
  <c r="H92" i="64"/>
  <c r="AD83" i="72"/>
  <c r="H93" i="64"/>
  <c r="AD84" i="72"/>
  <c r="H94" i="64"/>
  <c r="AD85" i="72"/>
  <c r="H98" i="37"/>
  <c r="AC38" i="72"/>
  <c r="H99" i="37"/>
  <c r="AC39" i="72"/>
  <c r="AC39" i="73" s="1"/>
  <c r="AC39" i="84" s="1"/>
  <c r="H100" i="37"/>
  <c r="AC40" i="72"/>
  <c r="H101" i="37"/>
  <c r="AC41" i="72"/>
  <c r="AC41" i="73" s="1"/>
  <c r="H102" i="37"/>
  <c r="AC42" i="72" s="1"/>
  <c r="AC42" i="73" s="1"/>
  <c r="H103" i="37"/>
  <c r="AC43" i="72"/>
  <c r="H104" i="37"/>
  <c r="AC44" i="72" s="1"/>
  <c r="AC44" i="73" s="1"/>
  <c r="H105" i="37"/>
  <c r="AC45" i="72" s="1"/>
  <c r="AC45" i="73" s="1"/>
  <c r="H106" i="37"/>
  <c r="AC46" i="72" s="1"/>
  <c r="H107" i="37"/>
  <c r="AC47" i="72"/>
  <c r="AC47" i="73" s="1"/>
  <c r="H108" i="37"/>
  <c r="AC48" i="72" s="1"/>
  <c r="AC48" i="73" s="1"/>
  <c r="H109" i="37"/>
  <c r="AC49" i="72"/>
  <c r="H110" i="37"/>
  <c r="AC50" i="72" s="1"/>
  <c r="AC50" i="73" s="1"/>
  <c r="AC50" i="84" s="1"/>
  <c r="H111" i="37"/>
  <c r="AC51" i="72"/>
  <c r="AC51" i="73" s="1"/>
  <c r="H112" i="37"/>
  <c r="AC52" i="72" s="1"/>
  <c r="H113" i="37"/>
  <c r="AC53" i="72" s="1"/>
  <c r="AC53" i="73" s="1"/>
  <c r="H114" i="37"/>
  <c r="AC54" i="72" s="1"/>
  <c r="H115" i="37"/>
  <c r="AC55" i="72"/>
  <c r="H116" i="37"/>
  <c r="AC56" i="72" s="1"/>
  <c r="AC56" i="73" s="1"/>
  <c r="H117" i="37"/>
  <c r="AC57" i="72"/>
  <c r="AC57" i="73" s="1"/>
  <c r="H118" i="37"/>
  <c r="AC58" i="72" s="1"/>
  <c r="H119" i="37"/>
  <c r="AC59" i="72"/>
  <c r="AC59" i="73" s="1"/>
  <c r="H120" i="37"/>
  <c r="AC60" i="72" s="1"/>
  <c r="AC60" i="73" s="1"/>
  <c r="H121" i="37"/>
  <c r="AC61" i="72" s="1"/>
  <c r="H122" i="37"/>
  <c r="AC62" i="72" s="1"/>
  <c r="AC62" i="73" s="1"/>
  <c r="H123" i="37"/>
  <c r="AC63" i="72"/>
  <c r="AC63" i="73" s="1"/>
  <c r="H124" i="37"/>
  <c r="AC64" i="72" s="1"/>
  <c r="AC64" i="73"/>
  <c r="H125" i="37"/>
  <c r="AC65" i="72" s="1"/>
  <c r="H126" i="37"/>
  <c r="AC66" i="72"/>
  <c r="AC66" i="73" s="1"/>
  <c r="H127" i="37"/>
  <c r="AC67" i="72" s="1"/>
  <c r="AC67" i="73" s="1"/>
  <c r="H128" i="37"/>
  <c r="AC68" i="72"/>
  <c r="H129" i="37"/>
  <c r="AC69" i="72" s="1"/>
  <c r="AC69" i="73" s="1"/>
  <c r="H130" i="37"/>
  <c r="AC70" i="72"/>
  <c r="H131" i="37"/>
  <c r="AC71" i="72" s="1"/>
  <c r="AC71" i="73" s="1"/>
  <c r="H132" i="37"/>
  <c r="AC72" i="72"/>
  <c r="H133" i="37"/>
  <c r="AC73" i="72" s="1"/>
  <c r="H134" i="37"/>
  <c r="AC74" i="72"/>
  <c r="H135" i="37"/>
  <c r="AC75" i="72" s="1"/>
  <c r="H136" i="37"/>
  <c r="AC76" i="72"/>
  <c r="H137" i="37"/>
  <c r="AC77" i="72" s="1"/>
  <c r="H138" i="37"/>
  <c r="AC78" i="72"/>
  <c r="AC78" i="84" s="1"/>
  <c r="H139" i="37"/>
  <c r="AC79" i="72" s="1"/>
  <c r="H140" i="37"/>
  <c r="AC80" i="72"/>
  <c r="H141" i="37"/>
  <c r="AC81" i="72" s="1"/>
  <c r="H142" i="37"/>
  <c r="AC82" i="72"/>
  <c r="H143" i="37"/>
  <c r="AC83" i="72" s="1"/>
  <c r="H144" i="37"/>
  <c r="AC84" i="72"/>
  <c r="H145" i="37"/>
  <c r="AC85" i="72" s="1"/>
  <c r="H97" i="37"/>
  <c r="AC37" i="72"/>
  <c r="AC37" i="73" s="1"/>
  <c r="F66" i="67"/>
  <c r="AA58" i="72" s="1"/>
  <c r="AA58" i="73" s="1"/>
  <c r="F67" i="67"/>
  <c r="AA59" i="72"/>
  <c r="F68" i="67"/>
  <c r="AA60" i="72" s="1"/>
  <c r="AA60" i="73" s="1"/>
  <c r="F69" i="67"/>
  <c r="AA61" i="72" s="1"/>
  <c r="AA61" i="73" s="1"/>
  <c r="AA61" i="84" s="1"/>
  <c r="F70" i="67"/>
  <c r="AA62" i="72" s="1"/>
  <c r="F71" i="67"/>
  <c r="AA63" i="72"/>
  <c r="F72" i="67"/>
  <c r="AA64" i="72" s="1"/>
  <c r="AA64" i="73" s="1"/>
  <c r="AA64" i="84" s="1"/>
  <c r="F73" i="67"/>
  <c r="AA65" i="72"/>
  <c r="AA65" i="73" s="1"/>
  <c r="AA65" i="84" s="1"/>
  <c r="F75" i="67"/>
  <c r="AA67" i="72" s="1"/>
  <c r="AA67" i="73" s="1"/>
  <c r="AA67" i="84" s="1"/>
  <c r="F76" i="67"/>
  <c r="AA68" i="72"/>
  <c r="F77" i="67"/>
  <c r="AA69" i="72" s="1"/>
  <c r="AA69" i="73" s="1"/>
  <c r="AA69" i="84" s="1"/>
  <c r="F78" i="67"/>
  <c r="AA70" i="72" s="1"/>
  <c r="AA70" i="73" s="1"/>
  <c r="F79" i="67"/>
  <c r="AA71" i="72" s="1"/>
  <c r="F80" i="67"/>
  <c r="AA72" i="72"/>
  <c r="F81" i="67"/>
  <c r="AA73" i="72" s="1"/>
  <c r="F82" i="67"/>
  <c r="AA74" i="72"/>
  <c r="F83" i="67"/>
  <c r="AA75" i="72" s="1"/>
  <c r="F84" i="67"/>
  <c r="AA76" i="72"/>
  <c r="F85" i="67"/>
  <c r="AA77" i="72" s="1"/>
  <c r="F86" i="67"/>
  <c r="AA78" i="72" s="1"/>
  <c r="F87" i="67"/>
  <c r="AA79" i="72" s="1"/>
  <c r="F88" i="67"/>
  <c r="AA80" i="72"/>
  <c r="F89" i="67"/>
  <c r="AA81" i="72" s="1"/>
  <c r="F90" i="67"/>
  <c r="AA82" i="72"/>
  <c r="F91" i="67"/>
  <c r="AA83" i="72" s="1"/>
  <c r="AA83" i="84" s="1"/>
  <c r="F92" i="67"/>
  <c r="AA84" i="72"/>
  <c r="F93" i="67"/>
  <c r="AA85" i="72" s="1"/>
  <c r="G45" i="43"/>
  <c r="AB38" i="72" s="1"/>
  <c r="AB38" i="73" s="1"/>
  <c r="AB38" i="84" s="1"/>
  <c r="G46" i="43"/>
  <c r="AB39" i="72" s="1"/>
  <c r="AB39" i="73" s="1"/>
  <c r="AB39" i="84" s="1"/>
  <c r="G47" i="43"/>
  <c r="AB40" i="72"/>
  <c r="AB40" i="73" s="1"/>
  <c r="AB40" i="84" s="1"/>
  <c r="G48" i="43"/>
  <c r="AB41" i="72" s="1"/>
  <c r="G49" i="43"/>
  <c r="AB42" i="72"/>
  <c r="AB42" i="73" s="1"/>
  <c r="G50" i="43"/>
  <c r="AB43" i="72" s="1"/>
  <c r="AB43" i="73" s="1"/>
  <c r="G51" i="43"/>
  <c r="AB44" i="72"/>
  <c r="G52" i="43"/>
  <c r="AB45" i="72" s="1"/>
  <c r="AB45" i="73" s="1"/>
  <c r="AB45" i="84" s="1"/>
  <c r="G53" i="43"/>
  <c r="AB46" i="72" s="1"/>
  <c r="G54" i="43"/>
  <c r="AB47" i="72" s="1"/>
  <c r="AB47" i="73" s="1"/>
  <c r="G55" i="43"/>
  <c r="AB48" i="72"/>
  <c r="AB48" i="73" s="1"/>
  <c r="AB48" i="84" s="1"/>
  <c r="G56" i="43"/>
  <c r="AB49" i="72" s="1"/>
  <c r="AB49" i="73" s="1"/>
  <c r="G57" i="43"/>
  <c r="AB50" i="72"/>
  <c r="AB50" i="73" s="1"/>
  <c r="AB50" i="84" s="1"/>
  <c r="G58" i="43"/>
  <c r="AB51" i="72" s="1"/>
  <c r="AB51" i="73" s="1"/>
  <c r="G59" i="43"/>
  <c r="AB52" i="72"/>
  <c r="AB52" i="73" s="1"/>
  <c r="AB52" i="84" s="1"/>
  <c r="G60" i="43"/>
  <c r="AB53" i="72" s="1"/>
  <c r="AB53" i="73" s="1"/>
  <c r="G61" i="43"/>
  <c r="AB54" i="72" s="1"/>
  <c r="AB54" i="73" s="1"/>
  <c r="AB54" i="84" s="1"/>
  <c r="G62" i="43"/>
  <c r="AB55" i="72" s="1"/>
  <c r="AB55" i="73" s="1"/>
  <c r="G63" i="43"/>
  <c r="AB56" i="72"/>
  <c r="AB56" i="73" s="1"/>
  <c r="G64" i="43"/>
  <c r="AB57" i="72" s="1"/>
  <c r="G65" i="43"/>
  <c r="AB58" i="72"/>
  <c r="AB58" i="73" s="1"/>
  <c r="G66" i="43"/>
  <c r="AB59" i="72" s="1"/>
  <c r="AB59" i="73" s="1"/>
  <c r="G67" i="43"/>
  <c r="AB60" i="72"/>
  <c r="G68" i="43"/>
  <c r="AB61" i="72" s="1"/>
  <c r="G69" i="43"/>
  <c r="AB62" i="72" s="1"/>
  <c r="AB62" i="73" s="1"/>
  <c r="G70" i="43"/>
  <c r="AB63" i="72" s="1"/>
  <c r="G71" i="43"/>
  <c r="AB64" i="72"/>
  <c r="AB64" i="73" s="1"/>
  <c r="AB64" i="84" s="1"/>
  <c r="G72" i="43"/>
  <c r="AB65" i="72" s="1"/>
  <c r="G73" i="43"/>
  <c r="AB66" i="72"/>
  <c r="AB66" i="73" s="1"/>
  <c r="G74" i="43"/>
  <c r="AB67" i="72" s="1"/>
  <c r="AB67" i="73" s="1"/>
  <c r="G75" i="43"/>
  <c r="AB68" i="72"/>
  <c r="AB68" i="73" s="1"/>
  <c r="AB68" i="84" s="1"/>
  <c r="G76" i="43"/>
  <c r="AB69" i="72" s="1"/>
  <c r="AB69" i="73" s="1"/>
  <c r="G77" i="43"/>
  <c r="AB70" i="72" s="1"/>
  <c r="AB70" i="73" s="1"/>
  <c r="G78" i="43"/>
  <c r="AB71" i="72" s="1"/>
  <c r="AB71" i="73" s="1"/>
  <c r="AB71" i="84" s="1"/>
  <c r="G79" i="43"/>
  <c r="AB72" i="72"/>
  <c r="G80" i="43"/>
  <c r="AB73" i="72" s="1"/>
  <c r="G81" i="43"/>
  <c r="AB74" i="72"/>
  <c r="AB74" i="84" s="1"/>
  <c r="G82" i="43"/>
  <c r="AB75" i="72" s="1"/>
  <c r="G83" i="43"/>
  <c r="AB76" i="72"/>
  <c r="G84" i="43"/>
  <c r="AB77" i="72" s="1"/>
  <c r="G85" i="43"/>
  <c r="AB78" i="72" s="1"/>
  <c r="G86" i="43"/>
  <c r="AB79" i="72" s="1"/>
  <c r="G87" i="43"/>
  <c r="AB80" i="72"/>
  <c r="AB80" i="84" s="1"/>
  <c r="G88" i="43"/>
  <c r="AB81" i="72" s="1"/>
  <c r="G89" i="43"/>
  <c r="AB82" i="72"/>
  <c r="G90" i="43"/>
  <c r="AB83" i="72" s="1"/>
  <c r="G91" i="43"/>
  <c r="AB84" i="72"/>
  <c r="G92" i="43"/>
  <c r="AB85" i="72" s="1"/>
  <c r="AB85" i="84" s="1"/>
  <c r="G44" i="43"/>
  <c r="AB37" i="72" s="1"/>
  <c r="AB37" i="73" s="1"/>
  <c r="G45" i="40"/>
  <c r="Y38" i="72" s="1"/>
  <c r="Y38" i="73" s="1"/>
  <c r="Y38" i="84" s="1"/>
  <c r="G46" i="40"/>
  <c r="Y39" i="72"/>
  <c r="Y39" i="73" s="1"/>
  <c r="G47" i="40"/>
  <c r="Y40" i="72" s="1"/>
  <c r="G48" i="40"/>
  <c r="Y41" i="72"/>
  <c r="Y41" i="73" s="1"/>
  <c r="Y41" i="84" s="1"/>
  <c r="G49" i="40"/>
  <c r="Y42" i="72" s="1"/>
  <c r="Y42" i="73" s="1"/>
  <c r="G50" i="40"/>
  <c r="Y43" i="72"/>
  <c r="Y43" i="73" s="1"/>
  <c r="G51" i="40"/>
  <c r="Y44" i="72" s="1"/>
  <c r="Y44" i="73" s="1"/>
  <c r="Y44" i="84" s="1"/>
  <c r="G52" i="40"/>
  <c r="Y45" i="72" s="1"/>
  <c r="Y45" i="73" s="1"/>
  <c r="Y45" i="84" s="1"/>
  <c r="G53" i="40"/>
  <c r="Y46" i="72" s="1"/>
  <c r="Y46" i="73" s="1"/>
  <c r="G54" i="40"/>
  <c r="Y47" i="72"/>
  <c r="Y47" i="73" s="1"/>
  <c r="G55" i="40"/>
  <c r="Y48" i="72" s="1"/>
  <c r="Y48" i="73" s="1"/>
  <c r="Y48" i="84" s="1"/>
  <c r="G56" i="40"/>
  <c r="Y49" i="72"/>
  <c r="Y49" i="73" s="1"/>
  <c r="Y49" i="84" s="1"/>
  <c r="G57" i="40"/>
  <c r="Y50" i="72" s="1"/>
  <c r="Y50" i="73" s="1"/>
  <c r="Y50" i="84" s="1"/>
  <c r="G58" i="40"/>
  <c r="Y51" i="72"/>
  <c r="Y51" i="73" s="1"/>
  <c r="G59" i="40"/>
  <c r="Y52" i="72" s="1"/>
  <c r="Y52" i="73" s="1"/>
  <c r="Y52" i="84" s="1"/>
  <c r="G60" i="40"/>
  <c r="Y53" i="72" s="1"/>
  <c r="Y53" i="73" s="1"/>
  <c r="G61" i="40"/>
  <c r="Y54" i="72" s="1"/>
  <c r="Y54" i="73" s="1"/>
  <c r="Y54" i="84" s="1"/>
  <c r="G62" i="40"/>
  <c r="Y55" i="72"/>
  <c r="Y55" i="73" s="1"/>
  <c r="Y55" i="84" s="1"/>
  <c r="G63" i="40"/>
  <c r="Y56" i="72" s="1"/>
  <c r="Y56" i="73" s="1"/>
  <c r="G64" i="40"/>
  <c r="Y57" i="72"/>
  <c r="Y57" i="73" s="1"/>
  <c r="G65" i="40"/>
  <c r="Y58" i="72" s="1"/>
  <c r="Y58" i="73" s="1"/>
  <c r="G66" i="40"/>
  <c r="Y59" i="72"/>
  <c r="G67" i="40"/>
  <c r="Y60" i="72" s="1"/>
  <c r="Y60" i="73" s="1"/>
  <c r="Y60" i="84" s="1"/>
  <c r="G68" i="40"/>
  <c r="Y61" i="72" s="1"/>
  <c r="Y61" i="73" s="1"/>
  <c r="Y61" i="84" s="1"/>
  <c r="G69" i="40"/>
  <c r="Y62" i="72" s="1"/>
  <c r="Y62" i="73" s="1"/>
  <c r="G70" i="40"/>
  <c r="Y63" i="72"/>
  <c r="G71" i="40"/>
  <c r="Y64" i="72" s="1"/>
  <c r="G72" i="40"/>
  <c r="Y65" i="72"/>
  <c r="Y65" i="73" s="1"/>
  <c r="Y65" i="84" s="1"/>
  <c r="G73" i="40"/>
  <c r="Y66" i="72" s="1"/>
  <c r="Y66" i="73" s="1"/>
  <c r="Y66" i="84" s="1"/>
  <c r="G74" i="40"/>
  <c r="Y67" i="72"/>
  <c r="Y67" i="73" s="1"/>
  <c r="G75" i="40"/>
  <c r="Y68" i="72" s="1"/>
  <c r="G76" i="40"/>
  <c r="Y69" i="72" s="1"/>
  <c r="Y69" i="73" s="1"/>
  <c r="Y69" i="84" s="1"/>
  <c r="G77" i="40"/>
  <c r="Y70" i="72" s="1"/>
  <c r="G78" i="40"/>
  <c r="Y71" i="72"/>
  <c r="Y71" i="73" s="1"/>
  <c r="Y71" i="84" s="1"/>
  <c r="G79" i="40"/>
  <c r="Y72" i="72" s="1"/>
  <c r="G80" i="40"/>
  <c r="Y73" i="72"/>
  <c r="G81" i="40"/>
  <c r="Y74" i="72" s="1"/>
  <c r="Y74" i="84" s="1"/>
  <c r="G82" i="40"/>
  <c r="Y75" i="72"/>
  <c r="Y75" i="84" s="1"/>
  <c r="G83" i="40"/>
  <c r="Y76" i="72" s="1"/>
  <c r="G84" i="40"/>
  <c r="Y77" i="72" s="1"/>
  <c r="G85" i="40"/>
  <c r="Y78" i="72" s="1"/>
  <c r="G86" i="40"/>
  <c r="Y79" i="72"/>
  <c r="G87" i="40"/>
  <c r="Y80" i="72" s="1"/>
  <c r="G88" i="40"/>
  <c r="Y81" i="72"/>
  <c r="G89" i="40"/>
  <c r="Y82" i="72" s="1"/>
  <c r="G90" i="40"/>
  <c r="Y83" i="72"/>
  <c r="Y83" i="84" s="1"/>
  <c r="G91" i="40"/>
  <c r="Y84" i="72" s="1"/>
  <c r="Y84" i="84" s="1"/>
  <c r="G92" i="40"/>
  <c r="Y85" i="72" s="1"/>
  <c r="G44" i="40"/>
  <c r="Y37" i="72" s="1"/>
  <c r="Y37" i="73" s="1"/>
  <c r="X65" i="73"/>
  <c r="X65" i="84" s="1"/>
  <c r="X67" i="73"/>
  <c r="X68" i="73"/>
  <c r="X68" i="84" s="1"/>
  <c r="X69" i="73"/>
  <c r="X77" i="73"/>
  <c r="X83" i="73"/>
  <c r="X84" i="73"/>
  <c r="I46" i="56"/>
  <c r="W38" i="72" s="1"/>
  <c r="W38" i="73" s="1"/>
  <c r="W38" i="84" s="1"/>
  <c r="I47" i="56"/>
  <c r="W39" i="72" s="1"/>
  <c r="I48" i="56"/>
  <c r="W40" i="72" s="1"/>
  <c r="W40" i="73" s="1"/>
  <c r="W40" i="84" s="1"/>
  <c r="I49" i="56"/>
  <c r="W41" i="72"/>
  <c r="W41" i="73" s="1"/>
  <c r="W41" i="84" s="1"/>
  <c r="I50" i="56"/>
  <c r="W42" i="72" s="1"/>
  <c r="W42" i="73"/>
  <c r="I51" i="56"/>
  <c r="W43" i="72" s="1"/>
  <c r="W43" i="73" s="1"/>
  <c r="W43" i="84" s="1"/>
  <c r="I52" i="56"/>
  <c r="W44" i="72"/>
  <c r="W44" i="73" s="1"/>
  <c r="W44" i="84" s="1"/>
  <c r="I53" i="56"/>
  <c r="W45" i="72" s="1"/>
  <c r="W45" i="73" s="1"/>
  <c r="I54" i="56"/>
  <c r="W46" i="72"/>
  <c r="W46" i="73" s="1"/>
  <c r="I55" i="56"/>
  <c r="W47" i="72" s="1"/>
  <c r="W47" i="73" s="1"/>
  <c r="I56" i="56"/>
  <c r="W48" i="72"/>
  <c r="W48" i="73" s="1"/>
  <c r="W48" i="84" s="1"/>
  <c r="I57" i="56"/>
  <c r="W49" i="72" s="1"/>
  <c r="W49" i="73" s="1"/>
  <c r="I58" i="56"/>
  <c r="W50" i="72"/>
  <c r="W50" i="73" s="1"/>
  <c r="W50" i="84" s="1"/>
  <c r="I59" i="56"/>
  <c r="W51" i="72" s="1"/>
  <c r="I60" i="56"/>
  <c r="W52" i="72"/>
  <c r="I61" i="56"/>
  <c r="W53" i="72" s="1"/>
  <c r="I62" i="56"/>
  <c r="W54" i="72"/>
  <c r="I63" i="56"/>
  <c r="W55" i="72" s="1"/>
  <c r="W55" i="73" s="1"/>
  <c r="I64" i="56"/>
  <c r="W56" i="72"/>
  <c r="W56" i="73" s="1"/>
  <c r="I65" i="56"/>
  <c r="W57" i="72" s="1"/>
  <c r="W57" i="73" s="1"/>
  <c r="W57" i="84" s="1"/>
  <c r="I66" i="56"/>
  <c r="W58" i="72"/>
  <c r="I67" i="56"/>
  <c r="W59" i="72" s="1"/>
  <c r="I68" i="56"/>
  <c r="W60" i="72"/>
  <c r="W60" i="73" s="1"/>
  <c r="I69" i="56"/>
  <c r="W61" i="72" s="1"/>
  <c r="W61" i="73" s="1"/>
  <c r="W61" i="84" s="1"/>
  <c r="I70" i="56"/>
  <c r="W62" i="72"/>
  <c r="W62" i="73" s="1"/>
  <c r="W62" i="84" s="1"/>
  <c r="I71" i="56"/>
  <c r="W63" i="72" s="1"/>
  <c r="W63" i="73" s="1"/>
  <c r="I72" i="56"/>
  <c r="W64" i="72"/>
  <c r="W64" i="73" s="1"/>
  <c r="W64" i="84" s="1"/>
  <c r="I73" i="56"/>
  <c r="W65" i="72" s="1"/>
  <c r="I74" i="56"/>
  <c r="W66" i="72"/>
  <c r="W66" i="73" s="1"/>
  <c r="I75" i="56"/>
  <c r="W67" i="72" s="1"/>
  <c r="W67" i="73" s="1"/>
  <c r="I76" i="56"/>
  <c r="W68" i="72"/>
  <c r="W68" i="73" s="1"/>
  <c r="W68" i="84" s="1"/>
  <c r="I77" i="56"/>
  <c r="W69" i="72" s="1"/>
  <c r="I78" i="56"/>
  <c r="W70" i="72"/>
  <c r="I79" i="56"/>
  <c r="W71" i="72" s="1"/>
  <c r="W71" i="73" s="1"/>
  <c r="I80" i="56"/>
  <c r="W72" i="72"/>
  <c r="I81" i="56"/>
  <c r="W73" i="72" s="1"/>
  <c r="I82" i="56"/>
  <c r="W74" i="72"/>
  <c r="I83" i="56"/>
  <c r="W75" i="72" s="1"/>
  <c r="I84" i="56"/>
  <c r="W76" i="72"/>
  <c r="I85" i="56"/>
  <c r="W77" i="72" s="1"/>
  <c r="I86" i="56"/>
  <c r="W78" i="72"/>
  <c r="I87" i="56"/>
  <c r="W79" i="72" s="1"/>
  <c r="I88" i="56"/>
  <c r="W80" i="72"/>
  <c r="W80" i="84" s="1"/>
  <c r="I89" i="56"/>
  <c r="W81" i="72" s="1"/>
  <c r="I90" i="56"/>
  <c r="W82" i="72"/>
  <c r="I91" i="56"/>
  <c r="W83" i="72" s="1"/>
  <c r="I92" i="56"/>
  <c r="W84" i="72" s="1"/>
  <c r="I93" i="56"/>
  <c r="W85" i="72" s="1"/>
  <c r="I45" i="56"/>
  <c r="W37" i="72"/>
  <c r="W37" i="73" s="1"/>
  <c r="J45" i="31"/>
  <c r="V38" i="72" s="1"/>
  <c r="V38" i="73" s="1"/>
  <c r="V38" i="84" s="1"/>
  <c r="J46" i="31"/>
  <c r="V39" i="72"/>
  <c r="V39" i="73" s="1"/>
  <c r="J47" i="31"/>
  <c r="V40" i="72" s="1"/>
  <c r="V40" i="73" s="1"/>
  <c r="V40" i="84" s="1"/>
  <c r="J48" i="31"/>
  <c r="V41" i="72"/>
  <c r="V41" i="73" s="1"/>
  <c r="V41" i="84" s="1"/>
  <c r="J49" i="31"/>
  <c r="V42" i="72" s="1"/>
  <c r="V42" i="73" s="1"/>
  <c r="J50" i="31"/>
  <c r="V43" i="72" s="1"/>
  <c r="V43" i="73" s="1"/>
  <c r="J51" i="31"/>
  <c r="V44" i="72" s="1"/>
  <c r="J52" i="31"/>
  <c r="V45" i="72"/>
  <c r="J53" i="31"/>
  <c r="V46" i="72" s="1"/>
  <c r="V46" i="73" s="1"/>
  <c r="J54" i="31"/>
  <c r="V47" i="72"/>
  <c r="V47" i="73" s="1"/>
  <c r="J55" i="31"/>
  <c r="V48" i="72" s="1"/>
  <c r="V48" i="73" s="1"/>
  <c r="V48" i="84" s="1"/>
  <c r="J56" i="31"/>
  <c r="V49" i="72"/>
  <c r="V49" i="73" s="1"/>
  <c r="J57" i="31"/>
  <c r="V50" i="72"/>
  <c r="J58" i="31"/>
  <c r="V51" i="72" s="1"/>
  <c r="V51" i="73" s="1"/>
  <c r="J59" i="31"/>
  <c r="V52" i="72"/>
  <c r="J60" i="31"/>
  <c r="V53" i="72" s="1"/>
  <c r="V53" i="73" s="1"/>
  <c r="J61" i="31"/>
  <c r="V54" i="72"/>
  <c r="V54" i="73" s="1"/>
  <c r="V54" i="84" s="1"/>
  <c r="J62" i="31"/>
  <c r="V55" i="72" s="1"/>
  <c r="J63" i="31"/>
  <c r="V56" i="72"/>
  <c r="V56" i="73" s="1"/>
  <c r="J64" i="31"/>
  <c r="V57" i="72" s="1"/>
  <c r="V57" i="73" s="1"/>
  <c r="J65" i="31"/>
  <c r="V58" i="72"/>
  <c r="V58" i="73" s="1"/>
  <c r="J66" i="31"/>
  <c r="V59" i="72" s="1"/>
  <c r="J67" i="31"/>
  <c r="V60" i="72"/>
  <c r="V60" i="73" s="1"/>
  <c r="V60" i="84" s="1"/>
  <c r="J68" i="31"/>
  <c r="V61" i="72" s="1"/>
  <c r="V61" i="73" s="1"/>
  <c r="V61" i="84" s="1"/>
  <c r="J69" i="31"/>
  <c r="V62" i="72"/>
  <c r="V62" i="73" s="1"/>
  <c r="J70" i="31"/>
  <c r="V63" i="72" s="1"/>
  <c r="V63" i="73" s="1"/>
  <c r="J71" i="31"/>
  <c r="V64" i="72"/>
  <c r="V64" i="73" s="1"/>
  <c r="V64" i="84" s="1"/>
  <c r="J72" i="31"/>
  <c r="V65" i="72" s="1"/>
  <c r="J73" i="31"/>
  <c r="V66" i="72"/>
  <c r="J74" i="31"/>
  <c r="V67" i="72" s="1"/>
  <c r="V67" i="73" s="1"/>
  <c r="V67" i="84" s="1"/>
  <c r="J75" i="31"/>
  <c r="V68" i="72"/>
  <c r="V68" i="73" s="1"/>
  <c r="V68" i="84" s="1"/>
  <c r="J76" i="31"/>
  <c r="V69" i="72" s="1"/>
  <c r="V69" i="73" s="1"/>
  <c r="V69" i="84" s="1"/>
  <c r="J77" i="31"/>
  <c r="V70" i="72"/>
  <c r="V70" i="73" s="1"/>
  <c r="J78" i="31"/>
  <c r="V71" i="72" s="1"/>
  <c r="V71" i="73" s="1"/>
  <c r="V71" i="84" s="1"/>
  <c r="J79" i="31"/>
  <c r="V72" i="72"/>
  <c r="J80" i="31"/>
  <c r="V73" i="72" s="1"/>
  <c r="J81" i="31"/>
  <c r="V74" i="72"/>
  <c r="J82" i="31"/>
  <c r="V75" i="72" s="1"/>
  <c r="J83" i="31"/>
  <c r="V76" i="72"/>
  <c r="J84" i="31"/>
  <c r="V77" i="72" s="1"/>
  <c r="J85" i="31"/>
  <c r="V78" i="72"/>
  <c r="J86" i="31"/>
  <c r="V79" i="72" s="1"/>
  <c r="J87" i="31"/>
  <c r="V80" i="72"/>
  <c r="V80" i="84" s="1"/>
  <c r="J88" i="31"/>
  <c r="V81" i="72" s="1"/>
  <c r="J89" i="31"/>
  <c r="V82" i="72"/>
  <c r="J90" i="31"/>
  <c r="V83" i="72" s="1"/>
  <c r="J91" i="31"/>
  <c r="V84" i="72"/>
  <c r="V84" i="84" s="1"/>
  <c r="J92" i="31"/>
  <c r="V85" i="72" s="1"/>
  <c r="J44" i="31"/>
  <c r="V37" i="72"/>
  <c r="V37" i="73" s="1"/>
  <c r="G69" i="66"/>
  <c r="T62" i="72" s="1"/>
  <c r="T62" i="73" s="1"/>
  <c r="G70" i="66"/>
  <c r="T63" i="72"/>
  <c r="G71" i="66"/>
  <c r="T64" i="72" s="1"/>
  <c r="T64" i="73" s="1"/>
  <c r="T64" i="84" s="1"/>
  <c r="G72" i="66"/>
  <c r="T65" i="72"/>
  <c r="T65" i="73" s="1"/>
  <c r="T65" i="84" s="1"/>
  <c r="G73" i="66"/>
  <c r="T66" i="72" s="1"/>
  <c r="T66" i="73" s="1"/>
  <c r="G74" i="66"/>
  <c r="T67" i="72"/>
  <c r="T67" i="73" s="1"/>
  <c r="G75" i="66"/>
  <c r="T68" i="72" s="1"/>
  <c r="T68" i="73" s="1"/>
  <c r="T68" i="84" s="1"/>
  <c r="G76" i="66"/>
  <c r="T69" i="72"/>
  <c r="T69" i="73" s="1"/>
  <c r="G77" i="66"/>
  <c r="T70" i="72" s="1"/>
  <c r="T70" i="73" s="1"/>
  <c r="G78" i="66"/>
  <c r="T71" i="72"/>
  <c r="T71" i="73" s="1"/>
  <c r="T71" i="84" s="1"/>
  <c r="G79" i="66"/>
  <c r="T72" i="72" s="1"/>
  <c r="G80" i="66"/>
  <c r="T73" i="72"/>
  <c r="G81" i="66"/>
  <c r="T74" i="72" s="1"/>
  <c r="G82" i="66"/>
  <c r="T75" i="72"/>
  <c r="G83" i="66"/>
  <c r="T76" i="72" s="1"/>
  <c r="G84" i="66"/>
  <c r="T77" i="72"/>
  <c r="G85" i="66"/>
  <c r="T78" i="72" s="1"/>
  <c r="G86" i="66"/>
  <c r="T79" i="72"/>
  <c r="G87" i="66"/>
  <c r="T80" i="72" s="1"/>
  <c r="G88" i="66"/>
  <c r="T81" i="72"/>
  <c r="G89" i="66"/>
  <c r="T82" i="72" s="1"/>
  <c r="G90" i="66"/>
  <c r="T83" i="72"/>
  <c r="G91" i="66"/>
  <c r="T84" i="72" s="1"/>
  <c r="G92" i="66"/>
  <c r="T85" i="72"/>
  <c r="H54" i="52"/>
  <c r="U45" i="72" s="1"/>
  <c r="H55" i="52"/>
  <c r="U46" i="72"/>
  <c r="U46" i="73" s="1"/>
  <c r="H56" i="52"/>
  <c r="U47" i="72" s="1"/>
  <c r="H57" i="52"/>
  <c r="U48" i="72"/>
  <c r="U48" i="73" s="1"/>
  <c r="U48" i="84" s="1"/>
  <c r="H58" i="52"/>
  <c r="U49" i="72" s="1"/>
  <c r="U49" i="73" s="1"/>
  <c r="H59" i="52"/>
  <c r="U50" i="72"/>
  <c r="H60" i="52"/>
  <c r="U51" i="72" s="1"/>
  <c r="H61" i="52"/>
  <c r="U52" i="72"/>
  <c r="U52" i="73" s="1"/>
  <c r="H62" i="52"/>
  <c r="U53" i="72" s="1"/>
  <c r="U53" i="73" s="1"/>
  <c r="H63" i="52"/>
  <c r="U54" i="72"/>
  <c r="U54" i="73" s="1"/>
  <c r="H64" i="52"/>
  <c r="U55" i="72" s="1"/>
  <c r="U55" i="73" s="1"/>
  <c r="H65" i="52"/>
  <c r="U56" i="72"/>
  <c r="U56" i="73" s="1"/>
  <c r="U56" i="84" s="1"/>
  <c r="H66" i="52"/>
  <c r="U57" i="72" s="1"/>
  <c r="H67" i="52"/>
  <c r="U58" i="72"/>
  <c r="U58" i="73" s="1"/>
  <c r="H68" i="52"/>
  <c r="U59" i="72" s="1"/>
  <c r="H69" i="52"/>
  <c r="U60" i="72"/>
  <c r="U60" i="73" s="1"/>
  <c r="H70" i="52"/>
  <c r="U61" i="72" s="1"/>
  <c r="H71" i="52"/>
  <c r="U62" i="72"/>
  <c r="U62" i="73" s="1"/>
  <c r="H72" i="52"/>
  <c r="U63" i="72" s="1"/>
  <c r="H73" i="52"/>
  <c r="U64" i="72"/>
  <c r="U64" i="73" s="1"/>
  <c r="U64" i="84" s="1"/>
  <c r="H74" i="52"/>
  <c r="U65" i="72" s="1"/>
  <c r="U65" i="73" s="1"/>
  <c r="H75" i="52"/>
  <c r="U66" i="72"/>
  <c r="U66" i="73" s="1"/>
  <c r="H76" i="52"/>
  <c r="U67" i="72" s="1"/>
  <c r="H77" i="52"/>
  <c r="U68" i="72"/>
  <c r="U68" i="73" s="1"/>
  <c r="H78" i="52"/>
  <c r="U69" i="72" s="1"/>
  <c r="U69" i="73" s="1"/>
  <c r="H79" i="52"/>
  <c r="U70" i="72"/>
  <c r="U70" i="73" s="1"/>
  <c r="H80" i="52"/>
  <c r="U71" i="72" s="1"/>
  <c r="H81" i="52"/>
  <c r="U72" i="72"/>
  <c r="H82" i="52"/>
  <c r="U73" i="72" s="1"/>
  <c r="H83" i="52"/>
  <c r="U74" i="72"/>
  <c r="H84" i="52"/>
  <c r="U75" i="72" s="1"/>
  <c r="H85" i="52"/>
  <c r="U76" i="72"/>
  <c r="H86" i="52"/>
  <c r="U77" i="72" s="1"/>
  <c r="H87" i="52"/>
  <c r="U78" i="72"/>
  <c r="H88" i="52"/>
  <c r="U79" i="72" s="1"/>
  <c r="H89" i="52"/>
  <c r="U80" i="72"/>
  <c r="H90" i="52"/>
  <c r="U81" i="72" s="1"/>
  <c r="H91" i="52"/>
  <c r="U82" i="72"/>
  <c r="H92" i="52"/>
  <c r="U83" i="72" s="1"/>
  <c r="H93" i="52"/>
  <c r="U84" i="72"/>
  <c r="H94" i="52"/>
  <c r="U85" i="72" s="1"/>
  <c r="H47" i="52"/>
  <c r="U38" i="72"/>
  <c r="H48" i="52"/>
  <c r="U39" i="72" s="1"/>
  <c r="H49" i="52"/>
  <c r="U40" i="72" s="1"/>
  <c r="H50" i="52"/>
  <c r="U41" i="72" s="1"/>
  <c r="H51" i="52"/>
  <c r="U42" i="72"/>
  <c r="H52" i="52"/>
  <c r="U43" i="72" s="1"/>
  <c r="U43" i="73" s="1"/>
  <c r="H53" i="52"/>
  <c r="U44" i="72"/>
  <c r="U44" i="73" s="1"/>
  <c r="U44" i="84" s="1"/>
  <c r="H46" i="52"/>
  <c r="U37" i="72" s="1"/>
  <c r="J102" i="41"/>
  <c r="S42" i="72"/>
  <c r="J103" i="41"/>
  <c r="S43" i="72" s="1"/>
  <c r="S43" i="73" s="1"/>
  <c r="J104" i="41"/>
  <c r="S44" i="72" s="1"/>
  <c r="S44" i="73" s="1"/>
  <c r="J105" i="41"/>
  <c r="S45" i="72" s="1"/>
  <c r="S45" i="73" s="1"/>
  <c r="J106" i="41"/>
  <c r="S46" i="72"/>
  <c r="S46" i="73" s="1"/>
  <c r="J107" i="41"/>
  <c r="S47" i="72" s="1"/>
  <c r="S47" i="73" s="1"/>
  <c r="J108" i="41"/>
  <c r="S48" i="72"/>
  <c r="S48" i="73" s="1"/>
  <c r="J109" i="41"/>
  <c r="S49" i="72" s="1"/>
  <c r="S49" i="73" s="1"/>
  <c r="J110" i="41"/>
  <c r="S50" i="72"/>
  <c r="S50" i="73" s="1"/>
  <c r="J111" i="41"/>
  <c r="S51" i="72" s="1"/>
  <c r="S51" i="73" s="1"/>
  <c r="J112" i="41"/>
  <c r="S52" i="72" s="1"/>
  <c r="J113" i="41"/>
  <c r="S53" i="72" s="1"/>
  <c r="S53" i="73" s="1"/>
  <c r="J114" i="41"/>
  <c r="S54" i="72"/>
  <c r="S54" i="73" s="1"/>
  <c r="J115" i="41"/>
  <c r="S55" i="72"/>
  <c r="S55" i="73" s="1"/>
  <c r="J116" i="41"/>
  <c r="S56" i="72" s="1"/>
  <c r="J117" i="41"/>
  <c r="S57" i="72"/>
  <c r="S57" i="73" s="1"/>
  <c r="J118" i="41"/>
  <c r="S58" i="72" s="1"/>
  <c r="J119" i="41"/>
  <c r="S59" i="72"/>
  <c r="S59" i="73" s="1"/>
  <c r="S59" i="84" s="1"/>
  <c r="J120" i="41"/>
  <c r="S60" i="72" s="1"/>
  <c r="J121" i="41"/>
  <c r="S61" i="72"/>
  <c r="S61" i="73" s="1"/>
  <c r="J122" i="41"/>
  <c r="S62" i="72" s="1"/>
  <c r="S62" i="73" s="1"/>
  <c r="J123" i="41"/>
  <c r="S63" i="72"/>
  <c r="S63" i="73"/>
  <c r="J124" i="41"/>
  <c r="S64" i="72" s="1"/>
  <c r="S64" i="73" s="1"/>
  <c r="J125" i="41"/>
  <c r="S65" i="72"/>
  <c r="S65" i="73" s="1"/>
  <c r="J126" i="41"/>
  <c r="S66" i="72" s="1"/>
  <c r="S66" i="73" s="1"/>
  <c r="J127" i="41"/>
  <c r="S67" i="72" s="1"/>
  <c r="S67" i="73" s="1"/>
  <c r="J128" i="41"/>
  <c r="S68" i="72" s="1"/>
  <c r="J129" i="41"/>
  <c r="S69" i="72"/>
  <c r="S69" i="73" s="1"/>
  <c r="S69" i="84" s="1"/>
  <c r="J130" i="41"/>
  <c r="S70" i="72"/>
  <c r="S70" i="73" s="1"/>
  <c r="J131" i="41"/>
  <c r="S71" i="72" s="1"/>
  <c r="S71" i="73" s="1"/>
  <c r="J132" i="41"/>
  <c r="S72" i="72"/>
  <c r="J133" i="41"/>
  <c r="S73" i="72" s="1"/>
  <c r="J134" i="41"/>
  <c r="S74" i="72"/>
  <c r="J135" i="41"/>
  <c r="S75" i="72" s="1"/>
  <c r="J136" i="41"/>
  <c r="S76" i="72"/>
  <c r="J137" i="41"/>
  <c r="S77" i="72" s="1"/>
  <c r="J138" i="41"/>
  <c r="S78" i="72"/>
  <c r="S78" i="73"/>
  <c r="J139" i="41"/>
  <c r="S79" i="72" s="1"/>
  <c r="J140" i="41"/>
  <c r="S80" i="72"/>
  <c r="J141" i="41"/>
  <c r="S81" i="72" s="1"/>
  <c r="J142" i="41"/>
  <c r="S82" i="72" s="1"/>
  <c r="J143" i="41"/>
  <c r="S83" i="72" s="1"/>
  <c r="J144" i="41"/>
  <c r="S84" i="72"/>
  <c r="J145" i="41"/>
  <c r="S85" i="72" s="1"/>
  <c r="H51" i="44"/>
  <c r="R44" i="72"/>
  <c r="R44" i="73" s="1"/>
  <c r="R44" i="84" s="1"/>
  <c r="H52" i="44"/>
  <c r="R45" i="72" s="1"/>
  <c r="R45" i="73" s="1"/>
  <c r="R45" i="84" s="1"/>
  <c r="H53" i="44"/>
  <c r="R46" i="72" s="1"/>
  <c r="R46" i="73" s="1"/>
  <c r="H54" i="44"/>
  <c r="R47" i="72"/>
  <c r="R47" i="73" s="1"/>
  <c r="H55" i="44"/>
  <c r="R48" i="72" s="1"/>
  <c r="R48" i="73" s="1"/>
  <c r="R48" i="84" s="1"/>
  <c r="H56" i="44"/>
  <c r="R49" i="72"/>
  <c r="R49" i="73" s="1"/>
  <c r="R49" i="84" s="1"/>
  <c r="H57" i="44"/>
  <c r="R50" i="72" s="1"/>
  <c r="R50" i="73" s="1"/>
  <c r="R50" i="84" s="1"/>
  <c r="H58" i="44"/>
  <c r="R51" i="72"/>
  <c r="R51" i="73" s="1"/>
  <c r="H59" i="44"/>
  <c r="R52" i="72" s="1"/>
  <c r="R52" i="73" s="1"/>
  <c r="R52" i="84" s="1"/>
  <c r="H60" i="44"/>
  <c r="R53" i="72"/>
  <c r="R53" i="73" s="1"/>
  <c r="R53" i="84" s="1"/>
  <c r="H61" i="44"/>
  <c r="R54" i="72" s="1"/>
  <c r="R54" i="73" s="1"/>
  <c r="R54" i="84" s="1"/>
  <c r="H62" i="44"/>
  <c r="R55" i="72"/>
  <c r="R55" i="73" s="1"/>
  <c r="H63" i="44"/>
  <c r="R56" i="72" s="1"/>
  <c r="H64" i="44"/>
  <c r="R57" i="72"/>
  <c r="H65" i="44"/>
  <c r="R58" i="72" s="1"/>
  <c r="H66" i="44"/>
  <c r="R59" i="72"/>
  <c r="R59" i="73" s="1"/>
  <c r="R59" i="84" s="1"/>
  <c r="H67" i="44"/>
  <c r="R60" i="72" s="1"/>
  <c r="R60" i="73" s="1"/>
  <c r="H68" i="44"/>
  <c r="R61" i="72"/>
  <c r="R61" i="73" s="1"/>
  <c r="R61" i="84" s="1"/>
  <c r="H69" i="44"/>
  <c r="R62" i="72" s="1"/>
  <c r="H70" i="44"/>
  <c r="R63" i="72"/>
  <c r="R63" i="73" s="1"/>
  <c r="H71" i="44"/>
  <c r="R64" i="72" s="1"/>
  <c r="H72" i="44"/>
  <c r="R65" i="72"/>
  <c r="R65" i="73" s="1"/>
  <c r="R65" i="84" s="1"/>
  <c r="H73" i="44"/>
  <c r="R66" i="72" s="1"/>
  <c r="R66" i="73" s="1"/>
  <c r="H74" i="44"/>
  <c r="R67" i="72"/>
  <c r="R67" i="73" s="1"/>
  <c r="H75" i="44"/>
  <c r="R68" i="72" s="1"/>
  <c r="R68" i="73" s="1"/>
  <c r="R68" i="84" s="1"/>
  <c r="H76" i="44"/>
  <c r="R69" i="72"/>
  <c r="R69" i="73" s="1"/>
  <c r="H77" i="44"/>
  <c r="R70" i="72" s="1"/>
  <c r="R70" i="73" s="1"/>
  <c r="H78" i="44"/>
  <c r="R71" i="72"/>
  <c r="R71" i="73" s="1"/>
  <c r="R71" i="84" s="1"/>
  <c r="H79" i="44"/>
  <c r="R72" i="72" s="1"/>
  <c r="R72" i="84" s="1"/>
  <c r="H80" i="44"/>
  <c r="R73" i="72"/>
  <c r="H81" i="44"/>
  <c r="R74" i="72" s="1"/>
  <c r="H82" i="44"/>
  <c r="R75" i="72"/>
  <c r="H83" i="44"/>
  <c r="R76" i="72" s="1"/>
  <c r="H84" i="44"/>
  <c r="R77" i="72"/>
  <c r="R77" i="84" s="1"/>
  <c r="H85" i="44"/>
  <c r="R78" i="72" s="1"/>
  <c r="H86" i="44"/>
  <c r="R79" i="72"/>
  <c r="H87" i="44"/>
  <c r="R80" i="72" s="1"/>
  <c r="H88" i="44"/>
  <c r="R81" i="72"/>
  <c r="H89" i="44"/>
  <c r="R82" i="72" s="1"/>
  <c r="H90" i="44"/>
  <c r="R83" i="72"/>
  <c r="H91" i="44"/>
  <c r="R84" i="72" s="1"/>
  <c r="H92" i="44"/>
  <c r="R85" i="72"/>
  <c r="H45" i="44"/>
  <c r="R38" i="72" s="1"/>
  <c r="R38" i="73" s="1"/>
  <c r="R38" i="84" s="1"/>
  <c r="K46" i="30"/>
  <c r="Q38" i="72"/>
  <c r="Q38" i="73" s="1"/>
  <c r="Q38" i="84" s="1"/>
  <c r="K47" i="30"/>
  <c r="Q39" i="72" s="1"/>
  <c r="Q39" i="73" s="1"/>
  <c r="K48" i="30"/>
  <c r="Q40" i="72"/>
  <c r="Q40" i="73" s="1"/>
  <c r="Q40" i="84" s="1"/>
  <c r="K49" i="30"/>
  <c r="Q41" i="72" s="1"/>
  <c r="Q41" i="73" s="1"/>
  <c r="Q41" i="84" s="1"/>
  <c r="K50" i="30"/>
  <c r="Q42" i="72"/>
  <c r="Q42" i="73" s="1"/>
  <c r="K51" i="30"/>
  <c r="Q43" i="72" s="1"/>
  <c r="Q43" i="73" s="1"/>
  <c r="Q43" i="84" s="1"/>
  <c r="K52" i="30"/>
  <c r="Q44" i="72"/>
  <c r="Q44" i="73" s="1"/>
  <c r="Q44" i="84" s="1"/>
  <c r="K53" i="30"/>
  <c r="Q45" i="72" s="1"/>
  <c r="Q45" i="73" s="1"/>
  <c r="K54" i="30"/>
  <c r="Q46" i="72"/>
  <c r="Q46" i="73" s="1"/>
  <c r="K55" i="30"/>
  <c r="Q47" i="72" s="1"/>
  <c r="Q47" i="73"/>
  <c r="K56" i="30"/>
  <c r="Q48" i="72" s="1"/>
  <c r="Q48" i="73" s="1"/>
  <c r="Q48" i="84" s="1"/>
  <c r="K57" i="30"/>
  <c r="Q49" i="72"/>
  <c r="Q49" i="73" s="1"/>
  <c r="Q49" i="84" s="1"/>
  <c r="K58" i="30"/>
  <c r="Q50" i="72" s="1"/>
  <c r="Q50" i="73" s="1"/>
  <c r="Q50" i="84" s="1"/>
  <c r="K59" i="30"/>
  <c r="Q51" i="72"/>
  <c r="K60" i="30"/>
  <c r="Q52" i="72" s="1"/>
  <c r="Q52" i="73" s="1"/>
  <c r="Q52" i="84" s="1"/>
  <c r="K61" i="30"/>
  <c r="Q53" i="72"/>
  <c r="K62" i="30"/>
  <c r="Q54" i="72" s="1"/>
  <c r="Q54" i="73" s="1"/>
  <c r="Q54" i="84" s="1"/>
  <c r="K63" i="30"/>
  <c r="Q55" i="72"/>
  <c r="Q55" i="73" s="1"/>
  <c r="K64" i="30"/>
  <c r="Q56" i="72" s="1"/>
  <c r="Q56" i="73" s="1"/>
  <c r="K65" i="30"/>
  <c r="Q57" i="72"/>
  <c r="Q57" i="73" s="1"/>
  <c r="K66" i="30"/>
  <c r="Q58" i="72" s="1"/>
  <c r="Q58" i="73" s="1"/>
  <c r="K67" i="30"/>
  <c r="Q59" i="72"/>
  <c r="K68" i="30"/>
  <c r="Q60" i="72" s="1"/>
  <c r="Q60" i="73" s="1"/>
  <c r="Q60" i="84" s="1"/>
  <c r="K69" i="30"/>
  <c r="Q61" i="72"/>
  <c r="Q61" i="73" s="1"/>
  <c r="Q61" i="84" s="1"/>
  <c r="K70" i="30"/>
  <c r="Q62" i="72" s="1"/>
  <c r="Q62" i="73" s="1"/>
  <c r="K71" i="30"/>
  <c r="Q63" i="72"/>
  <c r="Q63" i="73" s="1"/>
  <c r="Q63" i="84" s="1"/>
  <c r="K72" i="30"/>
  <c r="Q64" i="72" s="1"/>
  <c r="Q64" i="73" s="1"/>
  <c r="Q64" i="84" s="1"/>
  <c r="K73" i="30"/>
  <c r="Q65" i="72"/>
  <c r="K74" i="30"/>
  <c r="Q66" i="72" s="1"/>
  <c r="Q66" i="73" s="1"/>
  <c r="K75" i="30"/>
  <c r="Q67" i="72"/>
  <c r="Q67" i="73" s="1"/>
  <c r="Q67" i="84" s="1"/>
  <c r="K76" i="30"/>
  <c r="Q68" i="72" s="1"/>
  <c r="Q68" i="73" s="1"/>
  <c r="Q68" i="84" s="1"/>
  <c r="K77" i="30"/>
  <c r="Q69" i="72"/>
  <c r="Q69" i="73" s="1"/>
  <c r="Q69" i="84" s="1"/>
  <c r="K78" i="30"/>
  <c r="Q70" i="72" s="1"/>
  <c r="Q70" i="73" s="1"/>
  <c r="K79" i="30"/>
  <c r="Q71" i="72"/>
  <c r="Q71" i="73" s="1"/>
  <c r="Q71" i="84" s="1"/>
  <c r="K80" i="30"/>
  <c r="Q72" i="72" s="1"/>
  <c r="K81" i="30"/>
  <c r="Q73" i="72"/>
  <c r="K82" i="30"/>
  <c r="Q74" i="72" s="1"/>
  <c r="K83" i="30"/>
  <c r="Q75" i="72"/>
  <c r="K84" i="30"/>
  <c r="Q76" i="72" s="1"/>
  <c r="K85" i="30"/>
  <c r="Q77" i="72"/>
  <c r="K86" i="30"/>
  <c r="Q78" i="72" s="1"/>
  <c r="K87" i="30"/>
  <c r="Q79" i="72"/>
  <c r="K88" i="30"/>
  <c r="Q80" i="72" s="1"/>
  <c r="K89" i="30"/>
  <c r="Q81" i="72"/>
  <c r="K90" i="30"/>
  <c r="Q82" i="72" s="1"/>
  <c r="K91" i="30"/>
  <c r="Q83" i="72"/>
  <c r="K92" i="30"/>
  <c r="Q84" i="72" s="1"/>
  <c r="Q84" i="84" s="1"/>
  <c r="K93" i="30"/>
  <c r="Q85" i="72"/>
  <c r="Q85" i="84" s="1"/>
  <c r="Q85" i="73"/>
  <c r="E30" i="30"/>
  <c r="E29" i="30" s="1"/>
  <c r="E28" i="30"/>
  <c r="K28" i="30" s="1"/>
  <c r="Q20" i="72" s="1"/>
  <c r="E27" i="30"/>
  <c r="E26" i="30" s="1"/>
  <c r="K29" i="30"/>
  <c r="Q21" i="72" s="1"/>
  <c r="K30" i="30"/>
  <c r="Q22" i="72" s="1"/>
  <c r="Q22" i="73" s="1"/>
  <c r="K31" i="30"/>
  <c r="Q23" i="72"/>
  <c r="Q23" i="73" s="1"/>
  <c r="K32" i="30"/>
  <c r="Q24" i="72" s="1"/>
  <c r="Q24" i="73" s="1"/>
  <c r="K33" i="30"/>
  <c r="Q25" i="72"/>
  <c r="Q25" i="73" s="1"/>
  <c r="K34" i="30"/>
  <c r="Q26" i="72" s="1"/>
  <c r="Q26" i="73" s="1"/>
  <c r="Q26" i="84" s="1"/>
  <c r="K35" i="30"/>
  <c r="Q27" i="72"/>
  <c r="Q27" i="73" s="1"/>
  <c r="K36" i="30"/>
  <c r="Q28" i="72" s="1"/>
  <c r="Q28" i="73" s="1"/>
  <c r="K37" i="30"/>
  <c r="Q29" i="72" s="1"/>
  <c r="Q29" i="73" s="1"/>
  <c r="Q29" i="84" s="1"/>
  <c r="K38" i="30"/>
  <c r="Q30" i="72" s="1"/>
  <c r="Q30" i="73" s="1"/>
  <c r="K39" i="30"/>
  <c r="Q31" i="72"/>
  <c r="Q31" i="73" s="1"/>
  <c r="Q31" i="84" s="1"/>
  <c r="K40" i="30"/>
  <c r="Q32" i="72" s="1"/>
  <c r="Q32" i="73" s="1"/>
  <c r="Q32" i="84" s="1"/>
  <c r="K41" i="30"/>
  <c r="Q33" i="72"/>
  <c r="Q33" i="73" s="1"/>
  <c r="Q33" i="84" s="1"/>
  <c r="K42" i="30"/>
  <c r="Q34" i="72" s="1"/>
  <c r="Q34" i="73" s="1"/>
  <c r="K43" i="30"/>
  <c r="Q35" i="72"/>
  <c r="Q35" i="73" s="1"/>
  <c r="K44" i="30"/>
  <c r="Q36" i="72" s="1"/>
  <c r="Q36" i="73" s="1"/>
  <c r="Q36" i="84" s="1"/>
  <c r="K45" i="30"/>
  <c r="Q37" i="72" s="1"/>
  <c r="Q37" i="73" s="1"/>
  <c r="L46" i="62"/>
  <c r="P38" i="72" s="1"/>
  <c r="L47" i="62"/>
  <c r="P39" i="72"/>
  <c r="P39" i="73" s="1"/>
  <c r="L48" i="62"/>
  <c r="P40" i="72" s="1"/>
  <c r="L49" i="62"/>
  <c r="P41" i="72"/>
  <c r="P41" i="73" s="1"/>
  <c r="L50" i="62"/>
  <c r="P42" i="72" s="1"/>
  <c r="P42" i="73" s="1"/>
  <c r="L51" i="62"/>
  <c r="P43" i="72"/>
  <c r="P43" i="73" s="1"/>
  <c r="L52" i="62"/>
  <c r="P44" i="72" s="1"/>
  <c r="L53" i="62"/>
  <c r="P45" i="72" s="1"/>
  <c r="P45" i="73" s="1"/>
  <c r="L54" i="62"/>
  <c r="P46" i="72" s="1"/>
  <c r="P46" i="73" s="1"/>
  <c r="L55" i="62"/>
  <c r="P47" i="72"/>
  <c r="L56" i="62"/>
  <c r="P48" i="72" s="1"/>
  <c r="P48" i="73" s="1"/>
  <c r="P48" i="84" s="1"/>
  <c r="L57" i="62"/>
  <c r="P49" i="72"/>
  <c r="P49" i="73" s="1"/>
  <c r="L58" i="62"/>
  <c r="P50" i="72" s="1"/>
  <c r="P50" i="73" s="1"/>
  <c r="P50" i="84" s="1"/>
  <c r="L59" i="62"/>
  <c r="P51" i="72"/>
  <c r="P51" i="73" s="1"/>
  <c r="L60" i="62"/>
  <c r="P52" i="72" s="1"/>
  <c r="P52" i="73" s="1"/>
  <c r="P52" i="84" s="1"/>
  <c r="L61" i="62"/>
  <c r="P53" i="72" s="1"/>
  <c r="P53" i="73" s="1"/>
  <c r="L62" i="62"/>
  <c r="P54" i="72" s="1"/>
  <c r="P54" i="73" s="1"/>
  <c r="P54" i="84" s="1"/>
  <c r="L63" i="62"/>
  <c r="P55" i="72"/>
  <c r="P55" i="73" s="1"/>
  <c r="P55" i="84" s="1"/>
  <c r="L64" i="62"/>
  <c r="P56" i="72" s="1"/>
  <c r="P56" i="73" s="1"/>
  <c r="L65" i="62"/>
  <c r="P57" i="72"/>
  <c r="P57" i="73" s="1"/>
  <c r="P57" i="84" s="1"/>
  <c r="L66" i="62"/>
  <c r="P58" i="72" s="1"/>
  <c r="P58" i="73" s="1"/>
  <c r="L67" i="62"/>
  <c r="P59" i="72"/>
  <c r="L68" i="62"/>
  <c r="P60" i="72" s="1"/>
  <c r="P60" i="73" s="1"/>
  <c r="P60" i="84" s="1"/>
  <c r="L69" i="62"/>
  <c r="P61" i="72" s="1"/>
  <c r="P61" i="73" s="1"/>
  <c r="P61" i="84" s="1"/>
  <c r="L70" i="62"/>
  <c r="P62" i="72" s="1"/>
  <c r="P62" i="73" s="1"/>
  <c r="L71" i="62"/>
  <c r="P63" i="72"/>
  <c r="P63" i="73" s="1"/>
  <c r="L72" i="62"/>
  <c r="P64" i="72" s="1"/>
  <c r="L73" i="62"/>
  <c r="P65" i="72"/>
  <c r="P65" i="73" s="1"/>
  <c r="P65" i="84" s="1"/>
  <c r="L74" i="62"/>
  <c r="P66" i="72" s="1"/>
  <c r="P66" i="73" s="1"/>
  <c r="L75" i="62"/>
  <c r="P67" i="72"/>
  <c r="P67" i="73" s="1"/>
  <c r="L76" i="62"/>
  <c r="P68" i="72" s="1"/>
  <c r="P68" i="73" s="1"/>
  <c r="P68" i="84" s="1"/>
  <c r="L77" i="62"/>
  <c r="P69" i="72" s="1"/>
  <c r="P69" i="73" s="1"/>
  <c r="P69" i="84" s="1"/>
  <c r="L78" i="62"/>
  <c r="P70" i="72" s="1"/>
  <c r="P70" i="73" s="1"/>
  <c r="L79" i="62"/>
  <c r="P71" i="72"/>
  <c r="P71" i="73" s="1"/>
  <c r="P71" i="84" s="1"/>
  <c r="L80" i="62"/>
  <c r="P72" i="72" s="1"/>
  <c r="L81" i="62"/>
  <c r="P73" i="72"/>
  <c r="L82" i="62"/>
  <c r="P74" i="72" s="1"/>
  <c r="L83" i="62"/>
  <c r="P75" i="72" s="1"/>
  <c r="L84" i="62"/>
  <c r="P76" i="72"/>
  <c r="L85" i="62"/>
  <c r="P77" i="72" s="1"/>
  <c r="L86" i="62"/>
  <c r="P78" i="72"/>
  <c r="L87" i="62"/>
  <c r="P79" i="72" s="1"/>
  <c r="L88" i="62"/>
  <c r="P80" i="72"/>
  <c r="P80" i="84" s="1"/>
  <c r="L89" i="62"/>
  <c r="P81" i="72" s="1"/>
  <c r="L90" i="62"/>
  <c r="P82" i="72"/>
  <c r="L91" i="62"/>
  <c r="P83" i="72" s="1"/>
  <c r="L92" i="62"/>
  <c r="P84" i="72"/>
  <c r="L93" i="62"/>
  <c r="P85" i="72" s="1"/>
  <c r="L45" i="62"/>
  <c r="P37" i="72"/>
  <c r="P37" i="73" s="1"/>
  <c r="H71" i="65"/>
  <c r="O62" i="72" s="1"/>
  <c r="H72" i="65"/>
  <c r="O63" i="72"/>
  <c r="H73" i="65"/>
  <c r="O64" i="72" s="1"/>
  <c r="H74" i="65"/>
  <c r="O65" i="72"/>
  <c r="O65" i="73" s="1"/>
  <c r="O65" i="84" s="1"/>
  <c r="H75" i="65"/>
  <c r="O66" i="72" s="1"/>
  <c r="H76" i="65"/>
  <c r="O67" i="72"/>
  <c r="O67" i="73" s="1"/>
  <c r="H77" i="65"/>
  <c r="O68" i="72" s="1"/>
  <c r="O68" i="73" s="1"/>
  <c r="H78" i="65"/>
  <c r="O69" i="72"/>
  <c r="O69" i="73" s="1"/>
  <c r="H79" i="65"/>
  <c r="O70" i="72" s="1"/>
  <c r="O70" i="73" s="1"/>
  <c r="H80" i="65"/>
  <c r="O71" i="72"/>
  <c r="O71" i="73" s="1"/>
  <c r="O71" i="84" s="1"/>
  <c r="H81" i="65"/>
  <c r="O72" i="72" s="1"/>
  <c r="H82" i="65"/>
  <c r="O73" i="72"/>
  <c r="H83" i="65"/>
  <c r="O74" i="72" s="1"/>
  <c r="H84" i="65"/>
  <c r="O75" i="72"/>
  <c r="H85" i="65"/>
  <c r="O76" i="72" s="1"/>
  <c r="H86" i="65"/>
  <c r="O77" i="72"/>
  <c r="H87" i="65"/>
  <c r="O78" i="72" s="1"/>
  <c r="H88" i="65"/>
  <c r="O79" i="72"/>
  <c r="H89" i="65"/>
  <c r="O80" i="72" s="1"/>
  <c r="H90" i="65"/>
  <c r="O81" i="72"/>
  <c r="H91" i="65"/>
  <c r="O82" i="72" s="1"/>
  <c r="H92" i="65"/>
  <c r="O83" i="72"/>
  <c r="H93" i="65"/>
  <c r="O84" i="72" s="1"/>
  <c r="H94" i="65"/>
  <c r="O85" i="72"/>
  <c r="F99" i="32"/>
  <c r="M39" i="72" s="1"/>
  <c r="M39" i="73" s="1"/>
  <c r="F101" i="32"/>
  <c r="M41" i="72"/>
  <c r="M41" i="73" s="1"/>
  <c r="M41" i="84" s="1"/>
  <c r="F104" i="32"/>
  <c r="M44" i="72" s="1"/>
  <c r="M44" i="73" s="1"/>
  <c r="M44" i="84" s="1"/>
  <c r="F107" i="32"/>
  <c r="M47" i="72"/>
  <c r="M47" i="73" s="1"/>
  <c r="F109" i="32"/>
  <c r="M49" i="72" s="1"/>
  <c r="M49" i="73" s="1"/>
  <c r="F112" i="32"/>
  <c r="M52" i="72"/>
  <c r="M52" i="73" s="1"/>
  <c r="M52" i="84" s="1"/>
  <c r="F115" i="32"/>
  <c r="M55" i="72" s="1"/>
  <c r="M55" i="73" s="1"/>
  <c r="M55" i="84" s="1"/>
  <c r="F117" i="32"/>
  <c r="M57" i="72"/>
  <c r="M57" i="73" s="1"/>
  <c r="M57" i="84" s="1"/>
  <c r="F120" i="32"/>
  <c r="M60" i="72" s="1"/>
  <c r="M60" i="73" s="1"/>
  <c r="M60" i="84" s="1"/>
  <c r="F123" i="32"/>
  <c r="M63" i="72"/>
  <c r="M63" i="73" s="1"/>
  <c r="F125" i="32"/>
  <c r="M65" i="72" s="1"/>
  <c r="M65" i="73" s="1"/>
  <c r="M65" i="84" s="1"/>
  <c r="F128" i="32"/>
  <c r="M68" i="72"/>
  <c r="M68" i="73" s="1"/>
  <c r="M68" i="84" s="1"/>
  <c r="F131" i="32"/>
  <c r="M71" i="72" s="1"/>
  <c r="M71" i="73" s="1"/>
  <c r="M71" i="84" s="1"/>
  <c r="F133" i="32"/>
  <c r="M73" i="72"/>
  <c r="F136" i="32"/>
  <c r="M76" i="72" s="1"/>
  <c r="F139" i="32"/>
  <c r="M79" i="72"/>
  <c r="F141" i="32"/>
  <c r="M81" i="72" s="1"/>
  <c r="M81" i="84" s="1"/>
  <c r="F144" i="32"/>
  <c r="M84" i="72"/>
  <c r="H91" i="51"/>
  <c r="L82" i="72" s="1"/>
  <c r="H92" i="51"/>
  <c r="L83" i="72"/>
  <c r="H93" i="51"/>
  <c r="L84" i="72" s="1"/>
  <c r="H94" i="51"/>
  <c r="L85" i="72"/>
  <c r="E122" i="55"/>
  <c r="K62" i="72" s="1"/>
  <c r="K62" i="73" s="1"/>
  <c r="E130" i="55"/>
  <c r="K70" i="72"/>
  <c r="K70" i="73" s="1"/>
  <c r="E138" i="55"/>
  <c r="K78" i="72" s="1"/>
  <c r="B85" i="72"/>
  <c r="H75" i="73"/>
  <c r="H76" i="73"/>
  <c r="H79" i="73"/>
  <c r="H80" i="73"/>
  <c r="H83" i="73"/>
  <c r="A83" i="72"/>
  <c r="A84" i="72" s="1"/>
  <c r="A78" i="72"/>
  <c r="A79" i="72" s="1"/>
  <c r="A80" i="72" s="1"/>
  <c r="A81" i="72" s="1"/>
  <c r="G147" i="4"/>
  <c r="N84" i="72"/>
  <c r="G101" i="4"/>
  <c r="N38" i="72"/>
  <c r="N38" i="73" s="1"/>
  <c r="N38" i="84" s="1"/>
  <c r="G102" i="4"/>
  <c r="N39" i="72"/>
  <c r="G103" i="4"/>
  <c r="N40" i="72"/>
  <c r="N40" i="73" s="1"/>
  <c r="N40" i="84" s="1"/>
  <c r="G104" i="4"/>
  <c r="N41" i="72"/>
  <c r="N41" i="73" s="1"/>
  <c r="N41" i="84" s="1"/>
  <c r="G105" i="4"/>
  <c r="N42" i="72"/>
  <c r="G106" i="4"/>
  <c r="N43" i="72"/>
  <c r="G107" i="4"/>
  <c r="N44" i="72"/>
  <c r="N44" i="73" s="1"/>
  <c r="N44" i="84" s="1"/>
  <c r="G108" i="4"/>
  <c r="N45" i="72"/>
  <c r="N45" i="73" s="1"/>
  <c r="N45" i="84" s="1"/>
  <c r="G109" i="4"/>
  <c r="N46" i="72"/>
  <c r="G110" i="4"/>
  <c r="N47" i="72"/>
  <c r="G111" i="4"/>
  <c r="N48" i="72" s="1"/>
  <c r="N48" i="73" s="1"/>
  <c r="N48" i="84" s="1"/>
  <c r="G112" i="4"/>
  <c r="N49" i="72"/>
  <c r="N49" i="73" s="1"/>
  <c r="G113" i="4"/>
  <c r="N50" i="72" s="1"/>
  <c r="N50" i="73" s="1"/>
  <c r="N50" i="84" s="1"/>
  <c r="G114" i="4"/>
  <c r="N51" i="72"/>
  <c r="N51" i="73" s="1"/>
  <c r="G115" i="4"/>
  <c r="N52" i="72" s="1"/>
  <c r="N52" i="73" s="1"/>
  <c r="N52" i="84" s="1"/>
  <c r="G116" i="4"/>
  <c r="N53" i="72"/>
  <c r="N53" i="73" s="1"/>
  <c r="N53" i="84" s="1"/>
  <c r="G117" i="4"/>
  <c r="N54" i="72" s="1"/>
  <c r="N54" i="73" s="1"/>
  <c r="N54" i="84" s="1"/>
  <c r="G118" i="4"/>
  <c r="N55" i="72"/>
  <c r="N55" i="73" s="1"/>
  <c r="G119" i="4"/>
  <c r="N56" i="72" s="1"/>
  <c r="G120" i="4"/>
  <c r="N57" i="72"/>
  <c r="N57" i="73" s="1"/>
  <c r="G121" i="4"/>
  <c r="N58" i="72" s="1"/>
  <c r="N58" i="73" s="1"/>
  <c r="G122" i="4"/>
  <c r="N59" i="72"/>
  <c r="N59" i="73" s="1"/>
  <c r="G123" i="4"/>
  <c r="N60" i="72" s="1"/>
  <c r="N60" i="73" s="1"/>
  <c r="N60" i="84" s="1"/>
  <c r="G124" i="4"/>
  <c r="N61" i="72"/>
  <c r="N61" i="73" s="1"/>
  <c r="N61" i="84" s="1"/>
  <c r="G125" i="4"/>
  <c r="N62" i="72" s="1"/>
  <c r="N62" i="73" s="1"/>
  <c r="G126" i="4"/>
  <c r="N63" i="72"/>
  <c r="N63" i="73" s="1"/>
  <c r="G127" i="4"/>
  <c r="N64" i="72" s="1"/>
  <c r="N64" i="73" s="1"/>
  <c r="N64" i="84" s="1"/>
  <c r="G128" i="4"/>
  <c r="N65" i="72"/>
  <c r="N65" i="73" s="1"/>
  <c r="N65" i="84" s="1"/>
  <c r="G129" i="4"/>
  <c r="N66" i="72" s="1"/>
  <c r="N66" i="73" s="1"/>
  <c r="G130" i="4"/>
  <c r="N67" i="72"/>
  <c r="N67" i="73" s="1"/>
  <c r="G131" i="4"/>
  <c r="N68" i="72" s="1"/>
  <c r="N68" i="73" s="1"/>
  <c r="N68" i="84" s="1"/>
  <c r="G132" i="4"/>
  <c r="N69" i="72"/>
  <c r="N69" i="73" s="1"/>
  <c r="N69" i="84" s="1"/>
  <c r="G133" i="4"/>
  <c r="N70" i="72" s="1"/>
  <c r="G134" i="4"/>
  <c r="N71" i="72"/>
  <c r="N71" i="73" s="1"/>
  <c r="N71" i="84" s="1"/>
  <c r="G136" i="4"/>
  <c r="N73" i="72" s="1"/>
  <c r="G137" i="4"/>
  <c r="N74" i="72"/>
  <c r="G138" i="4"/>
  <c r="N75" i="72" s="1"/>
  <c r="G139" i="4"/>
  <c r="N76" i="72"/>
  <c r="G140" i="4"/>
  <c r="N77" i="72" s="1"/>
  <c r="G141" i="4"/>
  <c r="N78" i="72"/>
  <c r="G142" i="4"/>
  <c r="N79" i="72" s="1"/>
  <c r="G143" i="4"/>
  <c r="N80" i="72"/>
  <c r="G144" i="4"/>
  <c r="N81" i="72" s="1"/>
  <c r="G145" i="4"/>
  <c r="N82" i="72"/>
  <c r="G146" i="4"/>
  <c r="N83" i="72"/>
  <c r="G100" i="4"/>
  <c r="G99" i="4" s="1"/>
  <c r="N37" i="72"/>
  <c r="N37" i="73" s="1"/>
  <c r="F113" i="32"/>
  <c r="M53" i="72"/>
  <c r="M53" i="73" s="1"/>
  <c r="F114" i="32"/>
  <c r="M54" i="72"/>
  <c r="M54" i="73" s="1"/>
  <c r="M54" i="84" s="1"/>
  <c r="F116" i="32"/>
  <c r="M56" i="72"/>
  <c r="F118" i="32"/>
  <c r="M58" i="72"/>
  <c r="F119" i="32"/>
  <c r="M59" i="72"/>
  <c r="M59" i="73" s="1"/>
  <c r="F121" i="32"/>
  <c r="M61" i="72"/>
  <c r="M61" i="73" s="1"/>
  <c r="M61" i="84" s="1"/>
  <c r="F122" i="32"/>
  <c r="M62" i="72"/>
  <c r="F124" i="32"/>
  <c r="M64" i="72"/>
  <c r="M64" i="73" s="1"/>
  <c r="M64" i="84" s="1"/>
  <c r="F126" i="32"/>
  <c r="M66" i="72"/>
  <c r="M66" i="73" s="1"/>
  <c r="F127" i="32"/>
  <c r="M67" i="72"/>
  <c r="M67" i="73" s="1"/>
  <c r="F129" i="32"/>
  <c r="M69" i="72"/>
  <c r="M69" i="73" s="1"/>
  <c r="M69" i="84" s="1"/>
  <c r="F130" i="32"/>
  <c r="M70" i="72"/>
  <c r="M70" i="73" s="1"/>
  <c r="F132" i="32"/>
  <c r="M72" i="72"/>
  <c r="M72" i="84" s="1"/>
  <c r="F134" i="32"/>
  <c r="M74" i="72"/>
  <c r="F135" i="32"/>
  <c r="M75" i="72"/>
  <c r="F137" i="32"/>
  <c r="M77" i="72"/>
  <c r="F138" i="32"/>
  <c r="M78" i="72"/>
  <c r="F140" i="32"/>
  <c r="M80" i="72"/>
  <c r="F142" i="32"/>
  <c r="M82" i="72"/>
  <c r="F143" i="32"/>
  <c r="M83" i="72"/>
  <c r="F145" i="32"/>
  <c r="M85" i="72"/>
  <c r="F98" i="32"/>
  <c r="M38" i="72"/>
  <c r="M38" i="73" s="1"/>
  <c r="M38" i="84" s="1"/>
  <c r="F100" i="32"/>
  <c r="M40" i="72"/>
  <c r="M40" i="73" s="1"/>
  <c r="M40" i="84" s="1"/>
  <c r="F102" i="32"/>
  <c r="M42" i="72"/>
  <c r="M42" i="73" s="1"/>
  <c r="F103" i="32"/>
  <c r="M43" i="72"/>
  <c r="M43" i="73" s="1"/>
  <c r="F105" i="32"/>
  <c r="M45" i="72"/>
  <c r="M45" i="73" s="1"/>
  <c r="F106" i="32"/>
  <c r="M46" i="72"/>
  <c r="F108" i="32"/>
  <c r="M48" i="72"/>
  <c r="M48" i="73" s="1"/>
  <c r="M48" i="84" s="1"/>
  <c r="F110" i="32"/>
  <c r="M50" i="72"/>
  <c r="M50" i="73" s="1"/>
  <c r="M50" i="84" s="1"/>
  <c r="F111" i="32"/>
  <c r="M51" i="72"/>
  <c r="M51" i="73" s="1"/>
  <c r="F97" i="32"/>
  <c r="M37" i="72"/>
  <c r="M37" i="73" s="1"/>
  <c r="F74" i="67"/>
  <c r="X85" i="73"/>
  <c r="J56" i="21"/>
  <c r="J46" i="21"/>
  <c r="E116" i="55"/>
  <c r="K56" i="72"/>
  <c r="K56" i="73" s="1"/>
  <c r="E117" i="55"/>
  <c r="K57" i="72"/>
  <c r="E118" i="55"/>
  <c r="K58" i="72"/>
  <c r="E119" i="55"/>
  <c r="K59" i="72"/>
  <c r="K59" i="73" s="1"/>
  <c r="E120" i="55"/>
  <c r="K60" i="72"/>
  <c r="K60" i="73" s="1"/>
  <c r="E121" i="55"/>
  <c r="K61" i="72"/>
  <c r="K61" i="73" s="1"/>
  <c r="E123" i="55"/>
  <c r="K63" i="72" s="1"/>
  <c r="E124" i="55"/>
  <c r="K64" i="72"/>
  <c r="K64" i="73" s="1"/>
  <c r="E125" i="55"/>
  <c r="K65" i="72" s="1"/>
  <c r="K65" i="73" s="1"/>
  <c r="E126" i="55"/>
  <c r="K66" i="72"/>
  <c r="K66" i="73" s="1"/>
  <c r="E127" i="55"/>
  <c r="K67" i="72" s="1"/>
  <c r="K67" i="73" s="1"/>
  <c r="E128" i="55"/>
  <c r="K68" i="72"/>
  <c r="K68" i="73" s="1"/>
  <c r="E129" i="55"/>
  <c r="K69" i="72" s="1"/>
  <c r="K69" i="73" s="1"/>
  <c r="E131" i="55"/>
  <c r="K71" i="72"/>
  <c r="K71" i="73" s="1"/>
  <c r="E132" i="55"/>
  <c r="K72" i="72" s="1"/>
  <c r="E133" i="55"/>
  <c r="K73" i="72"/>
  <c r="E134" i="55"/>
  <c r="K74" i="72" s="1"/>
  <c r="E135" i="55"/>
  <c r="K75" i="72"/>
  <c r="E136" i="55"/>
  <c r="K76" i="72" s="1"/>
  <c r="E137" i="55"/>
  <c r="K77" i="72"/>
  <c r="E139" i="55"/>
  <c r="K79" i="72" s="1"/>
  <c r="E140" i="55"/>
  <c r="K80" i="72"/>
  <c r="E141" i="55"/>
  <c r="K81" i="72" s="1"/>
  <c r="E142" i="55"/>
  <c r="K82" i="72"/>
  <c r="E143" i="55"/>
  <c r="K83" i="72" s="1"/>
  <c r="E144" i="55"/>
  <c r="K84" i="72"/>
  <c r="D115" i="55"/>
  <c r="J93" i="31"/>
  <c r="F137" i="42"/>
  <c r="B78" i="72" s="1"/>
  <c r="F129" i="42"/>
  <c r="B70" i="72"/>
  <c r="B70" i="73" s="1"/>
  <c r="F130" i="42"/>
  <c r="B71" i="72" s="1"/>
  <c r="B71" i="73" s="1"/>
  <c r="F131" i="42"/>
  <c r="B72" i="72"/>
  <c r="F132" i="42"/>
  <c r="B73" i="72" s="1"/>
  <c r="F133" i="42"/>
  <c r="B74" i="72"/>
  <c r="F134" i="42"/>
  <c r="B75" i="72" s="1"/>
  <c r="B75" i="84" s="1"/>
  <c r="F135" i="42"/>
  <c r="B76" i="72"/>
  <c r="F136" i="42"/>
  <c r="B77" i="72" s="1"/>
  <c r="F138" i="42"/>
  <c r="B79" i="72"/>
  <c r="B79" i="73"/>
  <c r="F139" i="42"/>
  <c r="B80" i="72"/>
  <c r="F140" i="42"/>
  <c r="B81" i="72"/>
  <c r="F141" i="42"/>
  <c r="B82" i="72"/>
  <c r="F142" i="42"/>
  <c r="B83" i="72"/>
  <c r="F143" i="42"/>
  <c r="B84" i="72"/>
  <c r="F117" i="42"/>
  <c r="B58" i="72" s="1"/>
  <c r="B58" i="73" s="1"/>
  <c r="B58" i="84" s="1"/>
  <c r="F118" i="42"/>
  <c r="B59" i="72"/>
  <c r="B59" i="73" s="1"/>
  <c r="F119" i="42"/>
  <c r="B60" i="72" s="1"/>
  <c r="B60" i="73" s="1"/>
  <c r="B60" i="84" s="1"/>
  <c r="F120" i="42"/>
  <c r="B61" i="72"/>
  <c r="F121" i="42"/>
  <c r="B62" i="72" s="1"/>
  <c r="B62" i="73" s="1"/>
  <c r="F122" i="42"/>
  <c r="B63" i="72"/>
  <c r="B63" i="73" s="1"/>
  <c r="B63" i="84" s="1"/>
  <c r="F123" i="42"/>
  <c r="B64" i="72" s="1"/>
  <c r="B64" i="73" s="1"/>
  <c r="F124" i="42"/>
  <c r="B65" i="72"/>
  <c r="B65" i="73" s="1"/>
  <c r="B65" i="84" s="1"/>
  <c r="F125" i="42"/>
  <c r="B66" i="72" s="1"/>
  <c r="B66" i="73" s="1"/>
  <c r="B66" i="84" s="1"/>
  <c r="F126" i="42"/>
  <c r="B67" i="72"/>
  <c r="B67" i="73" s="1"/>
  <c r="F127" i="42"/>
  <c r="B68" i="72" s="1"/>
  <c r="B68" i="73" s="1"/>
  <c r="B68" i="84" s="1"/>
  <c r="F128" i="42"/>
  <c r="B69" i="72"/>
  <c r="H91" i="57"/>
  <c r="J85" i="72"/>
  <c r="H90" i="57"/>
  <c r="J84" i="72"/>
  <c r="J84" i="84" s="1"/>
  <c r="H89" i="57"/>
  <c r="J83" i="72"/>
  <c r="H88" i="57"/>
  <c r="J82" i="72"/>
  <c r="H87" i="57"/>
  <c r="J81" i="72"/>
  <c r="H86" i="57"/>
  <c r="J80" i="72"/>
  <c r="H85" i="57"/>
  <c r="J79" i="72"/>
  <c r="H84" i="57"/>
  <c r="J78" i="72"/>
  <c r="H83" i="57"/>
  <c r="J77" i="72"/>
  <c r="H82" i="57"/>
  <c r="J76" i="72"/>
  <c r="H81" i="57"/>
  <c r="J75" i="72"/>
  <c r="H80" i="57"/>
  <c r="J74" i="72"/>
  <c r="H79" i="57"/>
  <c r="J73" i="72"/>
  <c r="H78" i="57"/>
  <c r="J72" i="72"/>
  <c r="H77" i="57"/>
  <c r="J71" i="72"/>
  <c r="J71" i="73" s="1"/>
  <c r="J71" i="84" s="1"/>
  <c r="H76" i="57"/>
  <c r="J70" i="72"/>
  <c r="J70" i="73" s="1"/>
  <c r="H75" i="57"/>
  <c r="J69" i="72"/>
  <c r="J69" i="73" s="1"/>
  <c r="H74" i="57"/>
  <c r="J68" i="72"/>
  <c r="J68" i="73" s="1"/>
  <c r="J68" i="84" s="1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H76" i="37"/>
  <c r="H75" i="37"/>
  <c r="H74" i="37"/>
  <c r="H73" i="37"/>
  <c r="H72" i="37"/>
  <c r="H71" i="37"/>
  <c r="H70" i="37"/>
  <c r="H69" i="37"/>
  <c r="H68" i="37"/>
  <c r="H67" i="37"/>
  <c r="H66" i="37"/>
  <c r="H65" i="37"/>
  <c r="H64" i="37"/>
  <c r="H63" i="37"/>
  <c r="H62" i="37"/>
  <c r="H61" i="37"/>
  <c r="H60" i="37"/>
  <c r="H59" i="37"/>
  <c r="H58" i="37"/>
  <c r="H57" i="37"/>
  <c r="H56" i="37"/>
  <c r="H55" i="37"/>
  <c r="H54" i="37"/>
  <c r="H53" i="37"/>
  <c r="H52" i="37"/>
  <c r="H51" i="37"/>
  <c r="H50" i="37"/>
  <c r="H49" i="37"/>
  <c r="H48" i="37"/>
  <c r="H47" i="37"/>
  <c r="H46" i="37"/>
  <c r="H45" i="37"/>
  <c r="H44" i="37"/>
  <c r="H43" i="37"/>
  <c r="H42" i="37"/>
  <c r="H41" i="37"/>
  <c r="J82" i="41"/>
  <c r="J81" i="41"/>
  <c r="J80" i="41"/>
  <c r="J79" i="41"/>
  <c r="J78" i="41"/>
  <c r="J77" i="41"/>
  <c r="J76" i="41"/>
  <c r="J75" i="41"/>
  <c r="J74" i="41"/>
  <c r="J73" i="41"/>
  <c r="J72" i="41"/>
  <c r="J71" i="41"/>
  <c r="J70" i="41"/>
  <c r="J69" i="41"/>
  <c r="J68" i="41"/>
  <c r="J67" i="41"/>
  <c r="J66" i="41"/>
  <c r="J65" i="41"/>
  <c r="J64" i="41"/>
  <c r="J63" i="41"/>
  <c r="J62" i="41"/>
  <c r="J61" i="41"/>
  <c r="J60" i="41"/>
  <c r="J59" i="41"/>
  <c r="J58" i="41"/>
  <c r="J57" i="41"/>
  <c r="J56" i="41"/>
  <c r="J55" i="41"/>
  <c r="J54" i="41"/>
  <c r="J53" i="41"/>
  <c r="J52" i="41"/>
  <c r="J51" i="41"/>
  <c r="J50" i="41"/>
  <c r="J49" i="41"/>
  <c r="J48" i="41"/>
  <c r="J47" i="41"/>
  <c r="J46" i="41"/>
  <c r="J45" i="41"/>
  <c r="J44" i="41"/>
  <c r="J43" i="41"/>
  <c r="J42" i="41"/>
  <c r="E78" i="55"/>
  <c r="E77" i="55"/>
  <c r="E76" i="55"/>
  <c r="E75" i="55"/>
  <c r="E74" i="55"/>
  <c r="E73" i="55"/>
  <c r="E72" i="55"/>
  <c r="E71" i="55"/>
  <c r="E70" i="55"/>
  <c r="E69" i="55"/>
  <c r="E68" i="55"/>
  <c r="E67" i="55"/>
  <c r="E66" i="55"/>
  <c r="E65" i="55"/>
  <c r="E64" i="55"/>
  <c r="E63" i="55"/>
  <c r="E62" i="55"/>
  <c r="E61" i="55"/>
  <c r="E60" i="55"/>
  <c r="E59" i="55"/>
  <c r="E58" i="55"/>
  <c r="E57" i="55"/>
  <c r="E56" i="55"/>
  <c r="E55" i="55"/>
  <c r="E54" i="55"/>
  <c r="E53" i="55"/>
  <c r="E52" i="55"/>
  <c r="E51" i="55"/>
  <c r="E50" i="55"/>
  <c r="E49" i="55"/>
  <c r="E48" i="55"/>
  <c r="E47" i="55"/>
  <c r="E46" i="55"/>
  <c r="E45" i="55"/>
  <c r="E44" i="55"/>
  <c r="E43" i="55"/>
  <c r="E42" i="55"/>
  <c r="E41" i="55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D42" i="51"/>
  <c r="D44" i="51"/>
  <c r="F46" i="50"/>
  <c r="G38" i="72"/>
  <c r="F47" i="50"/>
  <c r="G39" i="72"/>
  <c r="G39" i="73" s="1"/>
  <c r="F48" i="50"/>
  <c r="G40" i="72"/>
  <c r="G40" i="73" s="1"/>
  <c r="G40" i="84" s="1"/>
  <c r="F49" i="50"/>
  <c r="G41" i="72"/>
  <c r="G41" i="73" s="1"/>
  <c r="G41" i="84" s="1"/>
  <c r="F50" i="50"/>
  <c r="G42" i="72"/>
  <c r="G42" i="73" s="1"/>
  <c r="F51" i="50"/>
  <c r="G43" i="72"/>
  <c r="G43" i="73" s="1"/>
  <c r="F52" i="50"/>
  <c r="G44" i="72"/>
  <c r="F53" i="50"/>
  <c r="G45" i="72"/>
  <c r="G45" i="73" s="1"/>
  <c r="F54" i="50"/>
  <c r="G46" i="72"/>
  <c r="G46" i="73" s="1"/>
  <c r="F55" i="50"/>
  <c r="G47" i="72"/>
  <c r="G47" i="73" s="1"/>
  <c r="F56" i="50"/>
  <c r="G48" i="72"/>
  <c r="G48" i="73" s="1"/>
  <c r="G48" i="84" s="1"/>
  <c r="F57" i="50"/>
  <c r="G49" i="72"/>
  <c r="G49" i="73" s="1"/>
  <c r="F58" i="50"/>
  <c r="G50" i="72"/>
  <c r="G50" i="73" s="1"/>
  <c r="G50" i="84" s="1"/>
  <c r="F59" i="50"/>
  <c r="G51" i="72"/>
  <c r="G51" i="73" s="1"/>
  <c r="F60" i="50"/>
  <c r="G52" i="72"/>
  <c r="G52" i="73" s="1"/>
  <c r="G52" i="84" s="1"/>
  <c r="F61" i="50"/>
  <c r="G53" i="72"/>
  <c r="G53" i="73" s="1"/>
  <c r="F62" i="50"/>
  <c r="G54" i="72"/>
  <c r="G54" i="73" s="1"/>
  <c r="G54" i="84" s="1"/>
  <c r="F63" i="50"/>
  <c r="G55" i="72"/>
  <c r="G55" i="73" s="1"/>
  <c r="F64" i="50"/>
  <c r="G56" i="72"/>
  <c r="G56" i="73" s="1"/>
  <c r="F65" i="50"/>
  <c r="G57" i="72"/>
  <c r="F66" i="50"/>
  <c r="G58" i="72"/>
  <c r="G58" i="73" s="1"/>
  <c r="F67" i="50"/>
  <c r="G59" i="72"/>
  <c r="F68" i="50"/>
  <c r="G60" i="72"/>
  <c r="G60" i="73" s="1"/>
  <c r="F69" i="50"/>
  <c r="G61" i="72"/>
  <c r="G61" i="73" s="1"/>
  <c r="G61" i="84" s="1"/>
  <c r="F70" i="50"/>
  <c r="G62" i="72"/>
  <c r="G62" i="73" s="1"/>
  <c r="G62" i="84" s="1"/>
  <c r="F71" i="50"/>
  <c r="G63" i="72"/>
  <c r="F72" i="50"/>
  <c r="G64" i="72"/>
  <c r="G64" i="73" s="1"/>
  <c r="G64" i="84" s="1"/>
  <c r="F73" i="50"/>
  <c r="G65" i="72"/>
  <c r="G65" i="73" s="1"/>
  <c r="G65" i="84" s="1"/>
  <c r="F74" i="50"/>
  <c r="G66" i="72"/>
  <c r="G66" i="73" s="1"/>
  <c r="F75" i="50"/>
  <c r="G67" i="72"/>
  <c r="G67" i="73" s="1"/>
  <c r="F76" i="50"/>
  <c r="G68" i="72"/>
  <c r="G68" i="73" s="1"/>
  <c r="G68" i="84" s="1"/>
  <c r="F77" i="50"/>
  <c r="G69" i="72" s="1"/>
  <c r="G69" i="73" s="1"/>
  <c r="G69" i="84" s="1"/>
  <c r="F78" i="50"/>
  <c r="G70" i="72"/>
  <c r="G70" i="73" s="1"/>
  <c r="F79" i="50"/>
  <c r="G71" i="72" s="1"/>
  <c r="G71" i="73" s="1"/>
  <c r="G71" i="84" s="1"/>
  <c r="F80" i="50"/>
  <c r="G72" i="72"/>
  <c r="F81" i="50"/>
  <c r="G73" i="72" s="1"/>
  <c r="F82" i="50"/>
  <c r="G74" i="72"/>
  <c r="F83" i="50"/>
  <c r="G75" i="72" s="1"/>
  <c r="F84" i="50"/>
  <c r="G76" i="72"/>
  <c r="F85" i="50"/>
  <c r="G77" i="72" s="1"/>
  <c r="F86" i="50"/>
  <c r="G78" i="72"/>
  <c r="F87" i="50"/>
  <c r="G79" i="72" s="1"/>
  <c r="F88" i="50"/>
  <c r="G80" i="72"/>
  <c r="F89" i="50"/>
  <c r="G81" i="72" s="1"/>
  <c r="F90" i="50"/>
  <c r="G82" i="72"/>
  <c r="F91" i="50"/>
  <c r="G83" i="72" s="1"/>
  <c r="F92" i="50"/>
  <c r="G84" i="72"/>
  <c r="F93" i="50"/>
  <c r="G85" i="72" s="1"/>
  <c r="F45" i="50"/>
  <c r="G37" i="72"/>
  <c r="G37" i="73" s="1"/>
  <c r="J92" i="38"/>
  <c r="D85" i="72" s="1"/>
  <c r="E92" i="63"/>
  <c r="E85" i="72"/>
  <c r="E44" i="63"/>
  <c r="E37" i="72" s="1"/>
  <c r="E37" i="73" s="1"/>
  <c r="E91" i="63"/>
  <c r="E84" i="72"/>
  <c r="E90" i="63"/>
  <c r="E83" i="72" s="1"/>
  <c r="E89" i="63"/>
  <c r="E82" i="72"/>
  <c r="E88" i="63"/>
  <c r="E81" i="72" s="1"/>
  <c r="E87" i="63"/>
  <c r="E80" i="72"/>
  <c r="E86" i="63"/>
  <c r="E79" i="72" s="1"/>
  <c r="E85" i="63"/>
  <c r="E78" i="72"/>
  <c r="E84" i="63"/>
  <c r="E77" i="72" s="1"/>
  <c r="E83" i="63"/>
  <c r="E76" i="72"/>
  <c r="E82" i="63"/>
  <c r="E75" i="72" s="1"/>
  <c r="E81" i="63"/>
  <c r="E74" i="72"/>
  <c r="E80" i="63"/>
  <c r="E73" i="72" s="1"/>
  <c r="E79" i="63"/>
  <c r="E72" i="72"/>
  <c r="E72" i="74" s="1"/>
  <c r="E78" i="63"/>
  <c r="E71" i="72" s="1"/>
  <c r="E71" i="73" s="1"/>
  <c r="E71" i="84" s="1"/>
  <c r="E77" i="63"/>
  <c r="E70" i="72"/>
  <c r="E70" i="73" s="1"/>
  <c r="E76" i="63"/>
  <c r="E69" i="72" s="1"/>
  <c r="E75" i="63"/>
  <c r="E68" i="72"/>
  <c r="E68" i="73" s="1"/>
  <c r="E68" i="84" s="1"/>
  <c r="E74" i="63"/>
  <c r="E67" i="72" s="1"/>
  <c r="E73" i="63"/>
  <c r="E66" i="72"/>
  <c r="E66" i="73" s="1"/>
  <c r="E72" i="63"/>
  <c r="E65" i="72" s="1"/>
  <c r="E65" i="73" s="1"/>
  <c r="E65" i="84" s="1"/>
  <c r="E71" i="63"/>
  <c r="E64" i="72"/>
  <c r="E70" i="63"/>
  <c r="E63" i="72" s="1"/>
  <c r="E63" i="73" s="1"/>
  <c r="E69" i="63"/>
  <c r="E62" i="72"/>
  <c r="E68" i="63"/>
  <c r="E61" i="72" s="1"/>
  <c r="E61" i="73" s="1"/>
  <c r="E61" i="84" s="1"/>
  <c r="E67" i="63"/>
  <c r="E60" i="72"/>
  <c r="E66" i="63"/>
  <c r="E59" i="72" s="1"/>
  <c r="E59" i="73" s="1"/>
  <c r="E65" i="63"/>
  <c r="E58" i="72"/>
  <c r="E64" i="63"/>
  <c r="E57" i="72" s="1"/>
  <c r="E57" i="73" s="1"/>
  <c r="E63" i="63"/>
  <c r="E56" i="72"/>
  <c r="E62" i="63"/>
  <c r="E55" i="72" s="1"/>
  <c r="E55" i="73" s="1"/>
  <c r="E61" i="63"/>
  <c r="E54" i="72"/>
  <c r="E54" i="73" s="1"/>
  <c r="E60" i="63"/>
  <c r="E53" i="72" s="1"/>
  <c r="E53" i="73" s="1"/>
  <c r="E53" i="84" s="1"/>
  <c r="E59" i="63"/>
  <c r="E52" i="72"/>
  <c r="E52" i="73" s="1"/>
  <c r="E52" i="84" s="1"/>
  <c r="E58" i="63"/>
  <c r="E51" i="72" s="1"/>
  <c r="E51" i="73" s="1"/>
  <c r="E57" i="63"/>
  <c r="E50" i="72"/>
  <c r="E50" i="73" s="1"/>
  <c r="E50" i="84" s="1"/>
  <c r="E56" i="63"/>
  <c r="E49" i="72" s="1"/>
  <c r="E49" i="73" s="1"/>
  <c r="E49" i="84" s="1"/>
  <c r="E55" i="63"/>
  <c r="E48" i="72"/>
  <c r="E54" i="63"/>
  <c r="E47" i="72" s="1"/>
  <c r="E47" i="73" s="1"/>
  <c r="E53" i="63"/>
  <c r="E46" i="72"/>
  <c r="E46" i="73" s="1"/>
  <c r="E52" i="63"/>
  <c r="E45" i="72" s="1"/>
  <c r="E45" i="73" s="1"/>
  <c r="E45" i="84" s="1"/>
  <c r="E51" i="63"/>
  <c r="E44" i="72"/>
  <c r="E44" i="73" s="1"/>
  <c r="E44" i="84" s="1"/>
  <c r="E50" i="63"/>
  <c r="E43" i="72" s="1"/>
  <c r="E43" i="73" s="1"/>
  <c r="E43" i="84" s="1"/>
  <c r="E49" i="63"/>
  <c r="E42" i="72"/>
  <c r="E42" i="73" s="1"/>
  <c r="E48" i="63"/>
  <c r="E41" i="72" s="1"/>
  <c r="E41" i="73" s="1"/>
  <c r="E41" i="84" s="1"/>
  <c r="E47" i="63"/>
  <c r="E40" i="72"/>
  <c r="E40" i="73" s="1"/>
  <c r="E40" i="84" s="1"/>
  <c r="E46" i="63"/>
  <c r="E39" i="72" s="1"/>
  <c r="E39" i="73" s="1"/>
  <c r="E45" i="63"/>
  <c r="E38" i="72"/>
  <c r="E38" i="73" s="1"/>
  <c r="E38" i="84" s="1"/>
  <c r="J88" i="38"/>
  <c r="D81" i="72" s="1"/>
  <c r="J89" i="38"/>
  <c r="D82" i="72"/>
  <c r="J90" i="38"/>
  <c r="D83" i="72" s="1"/>
  <c r="J91" i="38"/>
  <c r="D84" i="72"/>
  <c r="A91" i="62"/>
  <c r="A92" i="62" s="1"/>
  <c r="A93" i="62" s="1"/>
  <c r="A94" i="62"/>
  <c r="T72" i="74"/>
  <c r="AH72" i="73"/>
  <c r="AD72" i="73"/>
  <c r="AI72" i="73"/>
  <c r="R72" i="74"/>
  <c r="R72" i="73"/>
  <c r="R66" i="74" s="1"/>
  <c r="X72" i="74"/>
  <c r="A144" i="71"/>
  <c r="A145" i="71" s="1"/>
  <c r="A146" i="71" s="1"/>
  <c r="A139" i="71"/>
  <c r="A140" i="71" s="1"/>
  <c r="A141" i="71" s="1"/>
  <c r="A142" i="71" s="1"/>
  <c r="A144" i="70"/>
  <c r="A145" i="70"/>
  <c r="A139" i="70"/>
  <c r="A140" i="70"/>
  <c r="A141" i="70"/>
  <c r="A142" i="70"/>
  <c r="A91" i="69"/>
  <c r="A92" i="69" s="1"/>
  <c r="A93" i="69" s="1"/>
  <c r="A94" i="69" s="1"/>
  <c r="A86" i="69"/>
  <c r="A87" i="69" s="1"/>
  <c r="A88" i="69" s="1"/>
  <c r="A89" i="69" s="1"/>
  <c r="D74" i="60"/>
  <c r="F74" i="60" s="1"/>
  <c r="F67" i="72" s="1"/>
  <c r="F67" i="73" s="1"/>
  <c r="A91" i="67"/>
  <c r="A92" i="67" s="1"/>
  <c r="A93" i="67" s="1"/>
  <c r="A94" i="67"/>
  <c r="A86" i="67"/>
  <c r="A87" i="67" s="1"/>
  <c r="A88" i="67" s="1"/>
  <c r="A89" i="67"/>
  <c r="A90" i="66"/>
  <c r="A91" i="66" s="1"/>
  <c r="A92" i="66" s="1"/>
  <c r="A93" i="66"/>
  <c r="A85" i="66"/>
  <c r="A86" i="66" s="1"/>
  <c r="A87" i="66" s="1"/>
  <c r="A88" i="66"/>
  <c r="A90" i="44"/>
  <c r="A91" i="44" s="1"/>
  <c r="A92" i="44" s="1"/>
  <c r="A93" i="44"/>
  <c r="A93" i="63"/>
  <c r="A90" i="63"/>
  <c r="A91" i="63"/>
  <c r="A85" i="63"/>
  <c r="A86" i="63" s="1"/>
  <c r="A87" i="63" s="1"/>
  <c r="A88" i="63" s="1"/>
  <c r="A93" i="38"/>
  <c r="A146" i="55"/>
  <c r="G46" i="62"/>
  <c r="G47" i="62"/>
  <c r="G48" i="62"/>
  <c r="G49" i="62"/>
  <c r="G50" i="62"/>
  <c r="G51" i="62"/>
  <c r="G52" i="62"/>
  <c r="G53" i="62"/>
  <c r="G54" i="62"/>
  <c r="G55" i="62"/>
  <c r="G56" i="62"/>
  <c r="G57" i="62"/>
  <c r="G58" i="62"/>
  <c r="G59" i="62"/>
  <c r="G60" i="62"/>
  <c r="G61" i="62"/>
  <c r="G62" i="62"/>
  <c r="G63" i="62"/>
  <c r="G64" i="62"/>
  <c r="G65" i="62"/>
  <c r="G66" i="62"/>
  <c r="G67" i="62"/>
  <c r="G68" i="62"/>
  <c r="G69" i="62"/>
  <c r="G70" i="62"/>
  <c r="G71" i="62"/>
  <c r="G72" i="62"/>
  <c r="G73" i="62"/>
  <c r="G74" i="62"/>
  <c r="G75" i="62"/>
  <c r="G76" i="62"/>
  <c r="G77" i="62"/>
  <c r="G78" i="62"/>
  <c r="G79" i="62"/>
  <c r="G80" i="62"/>
  <c r="G81" i="62"/>
  <c r="G82" i="62"/>
  <c r="G83" i="62"/>
  <c r="G84" i="62"/>
  <c r="G85" i="62"/>
  <c r="G86" i="62"/>
  <c r="G87" i="62"/>
  <c r="G88" i="62"/>
  <c r="G89" i="62"/>
  <c r="G90" i="62"/>
  <c r="G91" i="62"/>
  <c r="G92" i="62"/>
  <c r="G45" i="62"/>
  <c r="F30" i="62"/>
  <c r="F31" i="62"/>
  <c r="F32" i="62"/>
  <c r="F33" i="62"/>
  <c r="F34" i="62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1" i="62"/>
  <c r="F82" i="62"/>
  <c r="F83" i="62"/>
  <c r="F84" i="62"/>
  <c r="F85" i="62"/>
  <c r="F86" i="62"/>
  <c r="F87" i="62"/>
  <c r="F88" i="62"/>
  <c r="F89" i="62"/>
  <c r="F90" i="62"/>
  <c r="F91" i="62"/>
  <c r="F92" i="62"/>
  <c r="F93" i="62"/>
  <c r="F80" i="62"/>
  <c r="A86" i="62"/>
  <c r="A87" i="62"/>
  <c r="A88" i="62" s="1"/>
  <c r="A89" i="62" s="1"/>
  <c r="F2" i="60"/>
  <c r="F2" i="34"/>
  <c r="F130" i="34" s="1"/>
  <c r="F111" i="34"/>
  <c r="F119" i="34"/>
  <c r="F120" i="34"/>
  <c r="F131" i="34"/>
  <c r="D66" i="60"/>
  <c r="D67" i="60"/>
  <c r="D68" i="60"/>
  <c r="F68" i="60"/>
  <c r="F61" i="72" s="1"/>
  <c r="D69" i="60"/>
  <c r="D70" i="60"/>
  <c r="F70" i="60" s="1"/>
  <c r="F63" i="72" s="1"/>
  <c r="F63" i="73" s="1"/>
  <c r="D71" i="60"/>
  <c r="F71" i="60" s="1"/>
  <c r="F64" i="72" s="1"/>
  <c r="F64" i="73" s="1"/>
  <c r="D72" i="60"/>
  <c r="F72" i="60" s="1"/>
  <c r="F65" i="72" s="1"/>
  <c r="F65" i="73" s="1"/>
  <c r="D73" i="60"/>
  <c r="F73" i="60" s="1"/>
  <c r="F66" i="72"/>
  <c r="F66" i="73" s="1"/>
  <c r="D75" i="60"/>
  <c r="F75" i="60" s="1"/>
  <c r="F68" i="72" s="1"/>
  <c r="F68" i="73" s="1"/>
  <c r="F68" i="84" s="1"/>
  <c r="D76" i="60"/>
  <c r="D77" i="60"/>
  <c r="D78" i="60"/>
  <c r="D79" i="60"/>
  <c r="F79" i="60" s="1"/>
  <c r="F72" i="72" s="1"/>
  <c r="D80" i="60"/>
  <c r="D81" i="60"/>
  <c r="D82" i="60"/>
  <c r="F82" i="60" s="1"/>
  <c r="F75" i="72" s="1"/>
  <c r="D83" i="60"/>
  <c r="F83" i="60" s="1"/>
  <c r="F76" i="72" s="1"/>
  <c r="D84" i="60"/>
  <c r="F84" i="60" s="1"/>
  <c r="F77" i="72" s="1"/>
  <c r="D85" i="60"/>
  <c r="F85" i="60" s="1"/>
  <c r="F78" i="72" s="1"/>
  <c r="D86" i="60"/>
  <c r="F86" i="60" s="1"/>
  <c r="F79" i="72" s="1"/>
  <c r="D87" i="60"/>
  <c r="F87" i="60" s="1"/>
  <c r="F80" i="72" s="1"/>
  <c r="D88" i="60"/>
  <c r="F88" i="60" s="1"/>
  <c r="F81" i="72" s="1"/>
  <c r="D89" i="60"/>
  <c r="D90" i="60"/>
  <c r="F90" i="60"/>
  <c r="F83" i="72" s="1"/>
  <c r="D91" i="60"/>
  <c r="D92" i="60" s="1"/>
  <c r="D65" i="60"/>
  <c r="F91" i="60"/>
  <c r="F84" i="72"/>
  <c r="F81" i="60"/>
  <c r="F74" i="72" s="1"/>
  <c r="F80" i="60"/>
  <c r="F73" i="72" s="1"/>
  <c r="F77" i="60"/>
  <c r="F70" i="72" s="1"/>
  <c r="F70" i="73" s="1"/>
  <c r="F76" i="60"/>
  <c r="F69" i="72" s="1"/>
  <c r="F89" i="60"/>
  <c r="F82" i="72" s="1"/>
  <c r="F78" i="60"/>
  <c r="F71" i="72"/>
  <c r="F71" i="73" s="1"/>
  <c r="A90" i="60"/>
  <c r="A91" i="60" s="1"/>
  <c r="A85" i="60"/>
  <c r="A86" i="60"/>
  <c r="A87" i="60"/>
  <c r="A88" i="60" s="1"/>
  <c r="E65" i="57"/>
  <c r="E66" i="57"/>
  <c r="E67" i="57"/>
  <c r="E68" i="57"/>
  <c r="E69" i="57"/>
  <c r="E70" i="57"/>
  <c r="E71" i="57"/>
  <c r="E72" i="57"/>
  <c r="E73" i="57"/>
  <c r="E74" i="57"/>
  <c r="E75" i="57"/>
  <c r="E76" i="57"/>
  <c r="E77" i="57"/>
  <c r="E78" i="57"/>
  <c r="E79" i="57"/>
  <c r="E80" i="57"/>
  <c r="G80" i="57" s="1"/>
  <c r="E81" i="57"/>
  <c r="E82" i="57"/>
  <c r="E83" i="57"/>
  <c r="E84" i="57"/>
  <c r="E85" i="57"/>
  <c r="E86" i="57"/>
  <c r="E87" i="57"/>
  <c r="E88" i="57"/>
  <c r="G88" i="57" s="1"/>
  <c r="E89" i="57"/>
  <c r="G89" i="57" s="1"/>
  <c r="E90" i="57"/>
  <c r="E64" i="57"/>
  <c r="B44" i="57"/>
  <c r="B45" i="57"/>
  <c r="B46" i="57"/>
  <c r="B47" i="57"/>
  <c r="B48" i="57"/>
  <c r="B49" i="57"/>
  <c r="B50" i="57"/>
  <c r="B51" i="57"/>
  <c r="B52" i="57"/>
  <c r="B53" i="57"/>
  <c r="B54" i="57"/>
  <c r="B55" i="57"/>
  <c r="B56" i="57"/>
  <c r="B57" i="57"/>
  <c r="B58" i="57"/>
  <c r="B59" i="57"/>
  <c r="B60" i="57"/>
  <c r="B61" i="57"/>
  <c r="B62" i="57"/>
  <c r="B63" i="57"/>
  <c r="B64" i="57"/>
  <c r="G64" i="57" s="1"/>
  <c r="B65" i="57"/>
  <c r="G65" i="57" s="1"/>
  <c r="B66" i="57"/>
  <c r="G66" i="57" s="1"/>
  <c r="B67" i="57"/>
  <c r="B68" i="57"/>
  <c r="G68" i="57"/>
  <c r="B69" i="57"/>
  <c r="B70" i="57"/>
  <c r="B71" i="57"/>
  <c r="G71" i="57" s="1"/>
  <c r="B72" i="57"/>
  <c r="C72" i="57" s="1"/>
  <c r="B73" i="57"/>
  <c r="B74" i="57"/>
  <c r="B75" i="57"/>
  <c r="G75" i="57" s="1"/>
  <c r="B76" i="57"/>
  <c r="G76" i="57" s="1"/>
  <c r="B77" i="57"/>
  <c r="B78" i="57"/>
  <c r="G78" i="57" s="1"/>
  <c r="B79" i="57"/>
  <c r="G79" i="57" s="1"/>
  <c r="B80" i="57"/>
  <c r="B81" i="57"/>
  <c r="B82" i="57"/>
  <c r="B83" i="57"/>
  <c r="G83" i="57" s="1"/>
  <c r="B84" i="57"/>
  <c r="B85" i="57"/>
  <c r="B86" i="57"/>
  <c r="G86" i="57"/>
  <c r="B87" i="57"/>
  <c r="G87" i="57"/>
  <c r="B88" i="57"/>
  <c r="B89" i="57"/>
  <c r="B43" i="57"/>
  <c r="A89" i="57"/>
  <c r="A90" i="57"/>
  <c r="A84" i="57"/>
  <c r="A85" i="57" s="1"/>
  <c r="A86" i="57" s="1"/>
  <c r="A87" i="57" s="1"/>
  <c r="G67" i="57"/>
  <c r="G82" i="57"/>
  <c r="G74" i="57"/>
  <c r="F31" i="56"/>
  <c r="F32" i="56"/>
  <c r="F33" i="56"/>
  <c r="F34" i="56"/>
  <c r="F35" i="56"/>
  <c r="F36" i="56"/>
  <c r="F37" i="56"/>
  <c r="F38" i="56"/>
  <c r="F39" i="56"/>
  <c r="F40" i="56"/>
  <c r="F41" i="56"/>
  <c r="F42" i="56"/>
  <c r="F43" i="56"/>
  <c r="F44" i="56"/>
  <c r="F45" i="56"/>
  <c r="F46" i="56"/>
  <c r="F47" i="56"/>
  <c r="F48" i="56"/>
  <c r="F49" i="56"/>
  <c r="F50" i="56"/>
  <c r="F51" i="56"/>
  <c r="G51" i="56" s="1"/>
  <c r="F52" i="56"/>
  <c r="F53" i="56"/>
  <c r="F54" i="56"/>
  <c r="F55" i="56"/>
  <c r="F56" i="56"/>
  <c r="F57" i="56"/>
  <c r="F58" i="56"/>
  <c r="F59" i="56"/>
  <c r="F60" i="56"/>
  <c r="F61" i="56"/>
  <c r="F62" i="56"/>
  <c r="F63" i="56"/>
  <c r="F64" i="56"/>
  <c r="F65" i="56"/>
  <c r="F66" i="56"/>
  <c r="F67" i="56"/>
  <c r="F68" i="56"/>
  <c r="F69" i="56"/>
  <c r="F70" i="56"/>
  <c r="F71" i="56"/>
  <c r="F72" i="56"/>
  <c r="F73" i="56"/>
  <c r="F74" i="56"/>
  <c r="F75" i="56"/>
  <c r="F76" i="56"/>
  <c r="F77" i="56"/>
  <c r="F78" i="56"/>
  <c r="F79" i="56"/>
  <c r="F80" i="56"/>
  <c r="F81" i="56"/>
  <c r="F82" i="56"/>
  <c r="F83" i="56"/>
  <c r="F84" i="56"/>
  <c r="F85" i="56"/>
  <c r="F86" i="56"/>
  <c r="F87" i="56"/>
  <c r="F88" i="56"/>
  <c r="G88" i="56" s="1"/>
  <c r="F89" i="56"/>
  <c r="F90" i="56"/>
  <c r="F91" i="56"/>
  <c r="F92" i="56"/>
  <c r="F30" i="56"/>
  <c r="G53" i="56"/>
  <c r="G45" i="56"/>
  <c r="H46" i="56"/>
  <c r="H47" i="56"/>
  <c r="H48" i="56"/>
  <c r="H49" i="56"/>
  <c r="H50" i="56"/>
  <c r="H51" i="56"/>
  <c r="H53" i="56"/>
  <c r="H54" i="56"/>
  <c r="H55" i="56"/>
  <c r="H56" i="56"/>
  <c r="H57" i="56"/>
  <c r="H58" i="56"/>
  <c r="H59" i="56"/>
  <c r="H61" i="56"/>
  <c r="H62" i="56"/>
  <c r="H63" i="56"/>
  <c r="H64" i="56"/>
  <c r="H65" i="56"/>
  <c r="H66" i="56"/>
  <c r="H67" i="56"/>
  <c r="H69" i="56"/>
  <c r="H70" i="56"/>
  <c r="H71" i="56"/>
  <c r="H72" i="56"/>
  <c r="H73" i="56"/>
  <c r="H74" i="56"/>
  <c r="H75" i="56"/>
  <c r="H77" i="56"/>
  <c r="H78" i="56"/>
  <c r="H79" i="56"/>
  <c r="H80" i="56"/>
  <c r="H81" i="56"/>
  <c r="H82" i="56"/>
  <c r="H83" i="56"/>
  <c r="C31" i="56"/>
  <c r="C32" i="56"/>
  <c r="C33" i="56"/>
  <c r="C34" i="56"/>
  <c r="C35" i="56"/>
  <c r="C36" i="56"/>
  <c r="C37" i="56"/>
  <c r="C38" i="56"/>
  <c r="C39" i="56"/>
  <c r="C40" i="56"/>
  <c r="C41" i="56"/>
  <c r="C42" i="56"/>
  <c r="C43" i="56"/>
  <c r="C44" i="56"/>
  <c r="C45" i="56"/>
  <c r="C46" i="56"/>
  <c r="C47" i="56"/>
  <c r="C48" i="56"/>
  <c r="C49" i="56"/>
  <c r="C50" i="56"/>
  <c r="C51" i="56"/>
  <c r="C52" i="56"/>
  <c r="C53" i="56"/>
  <c r="C54" i="56"/>
  <c r="C55" i="56"/>
  <c r="C56" i="56"/>
  <c r="C57" i="56"/>
  <c r="C58" i="56"/>
  <c r="C59" i="56"/>
  <c r="C60" i="56"/>
  <c r="C61" i="56"/>
  <c r="C62" i="56"/>
  <c r="C63" i="56"/>
  <c r="C64" i="56"/>
  <c r="C65" i="56"/>
  <c r="C66" i="56"/>
  <c r="C67" i="56"/>
  <c r="C68" i="56"/>
  <c r="C69" i="56"/>
  <c r="C70" i="56"/>
  <c r="C71" i="56"/>
  <c r="C72" i="56"/>
  <c r="C73" i="56"/>
  <c r="C74" i="56"/>
  <c r="C75" i="56"/>
  <c r="C76" i="56"/>
  <c r="C77" i="56"/>
  <c r="C78" i="56"/>
  <c r="C79" i="56"/>
  <c r="C80" i="56"/>
  <c r="C81" i="56"/>
  <c r="C82" i="56"/>
  <c r="C83" i="56"/>
  <c r="C84" i="56"/>
  <c r="D85" i="56" s="1"/>
  <c r="D86" i="56" s="1"/>
  <c r="H86" i="56" s="1"/>
  <c r="C85" i="56"/>
  <c r="C86" i="56"/>
  <c r="C87" i="56"/>
  <c r="C88" i="56"/>
  <c r="C89" i="56"/>
  <c r="C90" i="56"/>
  <c r="C91" i="56"/>
  <c r="C92" i="56"/>
  <c r="C30" i="56"/>
  <c r="H45" i="56"/>
  <c r="H84" i="56"/>
  <c r="H76" i="56"/>
  <c r="H68" i="56"/>
  <c r="H60" i="56"/>
  <c r="H52" i="56"/>
  <c r="K2" i="34"/>
  <c r="A138" i="55"/>
  <c r="A139" i="55" s="1"/>
  <c r="A140" i="55"/>
  <c r="A141" i="55"/>
  <c r="K117" i="34"/>
  <c r="K100" i="34"/>
  <c r="K108" i="34"/>
  <c r="K132" i="34"/>
  <c r="K122" i="34"/>
  <c r="K131" i="34"/>
  <c r="K129" i="34"/>
  <c r="K74" i="34"/>
  <c r="K75" i="34"/>
  <c r="K80" i="34"/>
  <c r="K84" i="34"/>
  <c r="K86" i="34"/>
  <c r="K91" i="34"/>
  <c r="K96" i="34"/>
  <c r="K97" i="34"/>
  <c r="K107" i="34"/>
  <c r="K135" i="34"/>
  <c r="Z2" i="34"/>
  <c r="Z102" i="34" s="1"/>
  <c r="C32" i="54"/>
  <c r="C33" i="54"/>
  <c r="C34" i="54"/>
  <c r="C35" i="54"/>
  <c r="C36" i="54"/>
  <c r="C37" i="54"/>
  <c r="C38" i="54"/>
  <c r="C39" i="54"/>
  <c r="C40" i="54"/>
  <c r="C41" i="54"/>
  <c r="C42" i="54"/>
  <c r="C43" i="54"/>
  <c r="C44" i="54"/>
  <c r="C45" i="54"/>
  <c r="E45" i="54" s="1"/>
  <c r="C46" i="54"/>
  <c r="E46" i="54" s="1"/>
  <c r="C47" i="54"/>
  <c r="E47" i="54" s="1"/>
  <c r="C48" i="54"/>
  <c r="C49" i="54"/>
  <c r="C50" i="54"/>
  <c r="E50" i="54" s="1"/>
  <c r="C51" i="54"/>
  <c r="E51" i="54" s="1"/>
  <c r="C52" i="54"/>
  <c r="E52" i="54" s="1"/>
  <c r="C53" i="54"/>
  <c r="E53" i="54" s="1"/>
  <c r="C54" i="54"/>
  <c r="E54" i="54" s="1"/>
  <c r="C55" i="54"/>
  <c r="E55" i="54" s="1"/>
  <c r="C56" i="54"/>
  <c r="C57" i="54"/>
  <c r="C58" i="54"/>
  <c r="E58" i="54" s="1"/>
  <c r="C59" i="54"/>
  <c r="E59" i="54" s="1"/>
  <c r="C60" i="54"/>
  <c r="E60" i="54" s="1"/>
  <c r="C61" i="54"/>
  <c r="E61" i="54" s="1"/>
  <c r="C62" i="54"/>
  <c r="C63" i="54"/>
  <c r="E63" i="54" s="1"/>
  <c r="C64" i="54"/>
  <c r="E64" i="54" s="1"/>
  <c r="C65" i="54"/>
  <c r="E65" i="54" s="1"/>
  <c r="C66" i="54"/>
  <c r="E66" i="54" s="1"/>
  <c r="C67" i="54"/>
  <c r="C68" i="54"/>
  <c r="E68" i="54" s="1"/>
  <c r="C69" i="54"/>
  <c r="E69" i="54" s="1"/>
  <c r="C70" i="54"/>
  <c r="E70" i="54" s="1"/>
  <c r="C71" i="54"/>
  <c r="E71" i="54" s="1"/>
  <c r="C72" i="54"/>
  <c r="E72" i="54" s="1"/>
  <c r="C73" i="54"/>
  <c r="E73" i="54" s="1"/>
  <c r="C74" i="54"/>
  <c r="C75" i="54"/>
  <c r="E75" i="54" s="1"/>
  <c r="C76" i="54"/>
  <c r="E76" i="54" s="1"/>
  <c r="C77" i="54"/>
  <c r="E77" i="54" s="1"/>
  <c r="C78" i="54"/>
  <c r="E78" i="54" s="1"/>
  <c r="C79" i="54"/>
  <c r="E79" i="54" s="1"/>
  <c r="C80" i="54"/>
  <c r="E80" i="54" s="1"/>
  <c r="C81" i="54"/>
  <c r="E81" i="54" s="1"/>
  <c r="C82" i="54"/>
  <c r="E82" i="54" s="1"/>
  <c r="C83" i="54"/>
  <c r="C84" i="54"/>
  <c r="E84" i="54"/>
  <c r="C85" i="54"/>
  <c r="E85" i="54" s="1"/>
  <c r="C86" i="54"/>
  <c r="E86" i="54" s="1"/>
  <c r="C87" i="54"/>
  <c r="E87" i="54" s="1"/>
  <c r="C88" i="54"/>
  <c r="E88" i="54" s="1"/>
  <c r="C89" i="54"/>
  <c r="E89" i="54" s="1"/>
  <c r="C90" i="54"/>
  <c r="E90" i="54" s="1"/>
  <c r="C91" i="54"/>
  <c r="E91" i="54" s="1"/>
  <c r="C92" i="54"/>
  <c r="E92" i="54" s="1"/>
  <c r="C31" i="54"/>
  <c r="E67" i="54"/>
  <c r="Z109" i="34"/>
  <c r="Z84" i="34"/>
  <c r="Z91" i="34"/>
  <c r="Z74" i="34"/>
  <c r="Z105" i="34"/>
  <c r="Z95" i="34"/>
  <c r="Z88" i="34"/>
  <c r="E56" i="54"/>
  <c r="E74" i="54"/>
  <c r="E62" i="54"/>
  <c r="E48" i="54"/>
  <c r="E83" i="54"/>
  <c r="E57" i="54"/>
  <c r="E49" i="54"/>
  <c r="U2" i="34"/>
  <c r="U105" i="34" s="1"/>
  <c r="L2" i="34"/>
  <c r="L102" i="34"/>
  <c r="L100" i="34"/>
  <c r="L130" i="34"/>
  <c r="L89" i="34"/>
  <c r="U124" i="34"/>
  <c r="U97" i="34"/>
  <c r="U96" i="34"/>
  <c r="U104" i="34"/>
  <c r="U95" i="34"/>
  <c r="U123" i="34"/>
  <c r="U128" i="34"/>
  <c r="U132" i="34"/>
  <c r="U109" i="34"/>
  <c r="U110" i="34"/>
  <c r="U101" i="34"/>
  <c r="U100" i="34"/>
  <c r="U108" i="34"/>
  <c r="U117" i="34"/>
  <c r="U125" i="34"/>
  <c r="U134" i="34"/>
  <c r="U116" i="34"/>
  <c r="U106" i="34"/>
  <c r="U118" i="34"/>
  <c r="U120" i="34"/>
  <c r="U135" i="34"/>
  <c r="U137" i="34"/>
  <c r="U107" i="34"/>
  <c r="U126" i="34"/>
  <c r="U133" i="34"/>
  <c r="U113" i="34"/>
  <c r="U121" i="34"/>
  <c r="U127" i="34"/>
  <c r="E31" i="53"/>
  <c r="E32" i="53"/>
  <c r="E33" i="53"/>
  <c r="E34" i="53"/>
  <c r="E35" i="53"/>
  <c r="E36" i="53"/>
  <c r="E37" i="53"/>
  <c r="E38" i="53"/>
  <c r="E39" i="53"/>
  <c r="E40" i="53"/>
  <c r="E41" i="53"/>
  <c r="E42" i="53"/>
  <c r="E43" i="53"/>
  <c r="E44" i="53"/>
  <c r="E45" i="53"/>
  <c r="E46" i="53"/>
  <c r="E47" i="53"/>
  <c r="E48" i="53"/>
  <c r="E49" i="53"/>
  <c r="E50" i="53"/>
  <c r="E51" i="53"/>
  <c r="E52" i="53"/>
  <c r="F52" i="53" s="1"/>
  <c r="E53" i="53"/>
  <c r="E54" i="53"/>
  <c r="E55" i="53"/>
  <c r="E56" i="53"/>
  <c r="E57" i="53"/>
  <c r="E58" i="53"/>
  <c r="E59" i="53"/>
  <c r="E60" i="53"/>
  <c r="E61" i="53"/>
  <c r="E62" i="53"/>
  <c r="E63" i="53"/>
  <c r="E64" i="53"/>
  <c r="E65" i="53"/>
  <c r="E66" i="53"/>
  <c r="E67" i="53"/>
  <c r="E68" i="53"/>
  <c r="F68" i="53" s="1"/>
  <c r="E69" i="53"/>
  <c r="E70" i="53"/>
  <c r="E71" i="53"/>
  <c r="E72" i="53"/>
  <c r="E73" i="53"/>
  <c r="E74" i="53"/>
  <c r="E75" i="53"/>
  <c r="E76" i="53"/>
  <c r="F76" i="53" s="1"/>
  <c r="E77" i="53"/>
  <c r="E78" i="53"/>
  <c r="E79" i="53"/>
  <c r="E80" i="53"/>
  <c r="F90" i="53" s="1"/>
  <c r="E81" i="53"/>
  <c r="E82" i="53"/>
  <c r="E83" i="53"/>
  <c r="E84" i="53"/>
  <c r="E85" i="53"/>
  <c r="E86" i="53"/>
  <c r="E87" i="53"/>
  <c r="E88" i="53"/>
  <c r="F88" i="53" s="1"/>
  <c r="E89" i="53"/>
  <c r="E90" i="53"/>
  <c r="E91" i="53"/>
  <c r="E92" i="53"/>
  <c r="E30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67" i="53"/>
  <c r="C68" i="53"/>
  <c r="C69" i="53"/>
  <c r="C70" i="53"/>
  <c r="C71" i="53"/>
  <c r="C72" i="53"/>
  <c r="C73" i="53"/>
  <c r="C74" i="53"/>
  <c r="C75" i="53"/>
  <c r="C76" i="53"/>
  <c r="C77" i="53"/>
  <c r="C78" i="53"/>
  <c r="C79" i="53"/>
  <c r="C80" i="53"/>
  <c r="C81" i="53"/>
  <c r="C82" i="53"/>
  <c r="C83" i="53"/>
  <c r="C84" i="53"/>
  <c r="C85" i="53"/>
  <c r="C86" i="53"/>
  <c r="C87" i="53"/>
  <c r="C88" i="53"/>
  <c r="C89" i="53"/>
  <c r="C90" i="53"/>
  <c r="C91" i="53"/>
  <c r="C92" i="53"/>
  <c r="C38" i="53"/>
  <c r="E53" i="52"/>
  <c r="E54" i="52"/>
  <c r="E55" i="52"/>
  <c r="E56" i="52"/>
  <c r="F56" i="52" s="1"/>
  <c r="E57" i="52"/>
  <c r="E58" i="52"/>
  <c r="E59" i="52"/>
  <c r="E60" i="52"/>
  <c r="E61" i="52"/>
  <c r="E62" i="52"/>
  <c r="E63" i="52"/>
  <c r="F63" i="52" s="1"/>
  <c r="E64" i="52"/>
  <c r="E65" i="52"/>
  <c r="E66" i="52"/>
  <c r="E67" i="52"/>
  <c r="E68" i="52"/>
  <c r="F68" i="52" s="1"/>
  <c r="E69" i="52"/>
  <c r="E70" i="52"/>
  <c r="E71" i="52"/>
  <c r="E72" i="52"/>
  <c r="F72" i="52" s="1"/>
  <c r="E73" i="52"/>
  <c r="E74" i="52"/>
  <c r="E75" i="52"/>
  <c r="F75" i="52" s="1"/>
  <c r="E76" i="52"/>
  <c r="F76" i="52" s="1"/>
  <c r="E77" i="52"/>
  <c r="E78" i="52"/>
  <c r="E79" i="52"/>
  <c r="E80" i="52"/>
  <c r="F80" i="52" s="1"/>
  <c r="E81" i="52"/>
  <c r="E82" i="52"/>
  <c r="F82" i="52" s="1"/>
  <c r="E83" i="52"/>
  <c r="F83" i="52" s="1"/>
  <c r="E84" i="52"/>
  <c r="F84" i="52" s="1"/>
  <c r="E85" i="52"/>
  <c r="E86" i="52"/>
  <c r="E87" i="52"/>
  <c r="E88" i="52"/>
  <c r="F88" i="52" s="1"/>
  <c r="E89" i="52"/>
  <c r="E90" i="52"/>
  <c r="E91" i="52"/>
  <c r="F91" i="52" s="1"/>
  <c r="E92" i="52"/>
  <c r="F92" i="52" s="1"/>
  <c r="E93" i="52"/>
  <c r="E52" i="52"/>
  <c r="C42" i="52"/>
  <c r="C43" i="52"/>
  <c r="C44" i="52"/>
  <c r="C45" i="52"/>
  <c r="C46" i="52"/>
  <c r="G46" i="52" s="1"/>
  <c r="C47" i="52"/>
  <c r="G47" i="52" s="1"/>
  <c r="C48" i="52"/>
  <c r="G48" i="52" s="1"/>
  <c r="C49" i="52"/>
  <c r="G49" i="52" s="1"/>
  <c r="C50" i="52"/>
  <c r="G50" i="52" s="1"/>
  <c r="C51" i="52"/>
  <c r="G51" i="52" s="1"/>
  <c r="C52" i="52"/>
  <c r="G52" i="52"/>
  <c r="C53" i="52"/>
  <c r="G53" i="52"/>
  <c r="C54" i="52"/>
  <c r="C55" i="52"/>
  <c r="C56" i="52"/>
  <c r="G56" i="52" s="1"/>
  <c r="C57" i="52"/>
  <c r="C58" i="52"/>
  <c r="C59" i="52"/>
  <c r="G59" i="52"/>
  <c r="C60" i="52"/>
  <c r="G60" i="52" s="1"/>
  <c r="C61" i="52"/>
  <c r="G61" i="52" s="1"/>
  <c r="C62" i="52"/>
  <c r="C63" i="52"/>
  <c r="G63" i="52"/>
  <c r="C64" i="52"/>
  <c r="G64" i="52" s="1"/>
  <c r="C65" i="52"/>
  <c r="G65" i="52"/>
  <c r="C66" i="52"/>
  <c r="G66" i="52" s="1"/>
  <c r="C67" i="52"/>
  <c r="G67" i="52"/>
  <c r="C68" i="52"/>
  <c r="G68" i="52"/>
  <c r="C69" i="52"/>
  <c r="G69" i="52" s="1"/>
  <c r="C70" i="52"/>
  <c r="G70" i="52" s="1"/>
  <c r="C71" i="52"/>
  <c r="G71" i="52" s="1"/>
  <c r="C72" i="52"/>
  <c r="G72" i="52" s="1"/>
  <c r="C73" i="52"/>
  <c r="G73" i="52" s="1"/>
  <c r="C74" i="52"/>
  <c r="G74" i="52" s="1"/>
  <c r="C75" i="52"/>
  <c r="G75" i="52" s="1"/>
  <c r="C76" i="52"/>
  <c r="G76" i="52" s="1"/>
  <c r="C77" i="52"/>
  <c r="G77" i="52"/>
  <c r="C78" i="52"/>
  <c r="C79" i="52"/>
  <c r="G79" i="52"/>
  <c r="C80" i="52"/>
  <c r="G80" i="52" s="1"/>
  <c r="C81" i="52"/>
  <c r="G81" i="52" s="1"/>
  <c r="C82" i="52"/>
  <c r="G82" i="52" s="1"/>
  <c r="C83" i="52"/>
  <c r="G83" i="52" s="1"/>
  <c r="C84" i="52"/>
  <c r="G84" i="52"/>
  <c r="C85" i="52"/>
  <c r="G85" i="52" s="1"/>
  <c r="C86" i="52"/>
  <c r="C87" i="52"/>
  <c r="G87" i="52" s="1"/>
  <c r="C88" i="52"/>
  <c r="G88" i="52" s="1"/>
  <c r="C89" i="52"/>
  <c r="G89" i="52" s="1"/>
  <c r="C90" i="52"/>
  <c r="C91" i="52"/>
  <c r="G91" i="52"/>
  <c r="C92" i="52"/>
  <c r="G92" i="52" s="1"/>
  <c r="C93" i="52"/>
  <c r="G93" i="52"/>
  <c r="C41" i="52"/>
  <c r="G54" i="52"/>
  <c r="G58" i="52"/>
  <c r="G62" i="52"/>
  <c r="G86" i="52"/>
  <c r="G90" i="52"/>
  <c r="E44" i="51"/>
  <c r="E45" i="51"/>
  <c r="E46" i="51"/>
  <c r="E47" i="51"/>
  <c r="E48" i="51"/>
  <c r="E49" i="51"/>
  <c r="E50" i="51"/>
  <c r="E51" i="51"/>
  <c r="F51" i="51" s="1"/>
  <c r="E52" i="51"/>
  <c r="E53" i="51"/>
  <c r="E54" i="51"/>
  <c r="E55" i="51"/>
  <c r="E56" i="51"/>
  <c r="E57" i="51"/>
  <c r="E58" i="51"/>
  <c r="E59" i="51"/>
  <c r="E60" i="51"/>
  <c r="E61" i="51"/>
  <c r="E62" i="51"/>
  <c r="E63" i="51"/>
  <c r="E64" i="51"/>
  <c r="E65" i="51"/>
  <c r="E66" i="51"/>
  <c r="E67" i="51"/>
  <c r="F67" i="51" s="1"/>
  <c r="E68" i="51"/>
  <c r="E69" i="51"/>
  <c r="E70" i="51"/>
  <c r="E71" i="51"/>
  <c r="E72" i="51"/>
  <c r="E73" i="51"/>
  <c r="E74" i="51"/>
  <c r="E75" i="51"/>
  <c r="E76" i="51"/>
  <c r="E77" i="51"/>
  <c r="E78" i="51"/>
  <c r="E79" i="51"/>
  <c r="E80" i="51"/>
  <c r="E81" i="51"/>
  <c r="E82" i="51"/>
  <c r="E83" i="51"/>
  <c r="E84" i="51"/>
  <c r="E85" i="51"/>
  <c r="E86" i="51"/>
  <c r="E87" i="51"/>
  <c r="E88" i="51"/>
  <c r="E89" i="51"/>
  <c r="F89" i="51" s="1"/>
  <c r="E90" i="51"/>
  <c r="F90" i="51" s="1"/>
  <c r="E91" i="51"/>
  <c r="E92" i="51"/>
  <c r="E93" i="51"/>
  <c r="F93" i="51" s="1"/>
  <c r="E43" i="51"/>
  <c r="C44" i="51"/>
  <c r="C45" i="51"/>
  <c r="C46" i="51"/>
  <c r="C47" i="51"/>
  <c r="C48" i="51"/>
  <c r="C49" i="51"/>
  <c r="C50" i="51"/>
  <c r="C51" i="51"/>
  <c r="G51" i="51" s="1"/>
  <c r="C52" i="51"/>
  <c r="C53" i="51"/>
  <c r="C54" i="51"/>
  <c r="C55" i="51"/>
  <c r="C56" i="51"/>
  <c r="C57" i="51"/>
  <c r="C58" i="51"/>
  <c r="C59" i="51"/>
  <c r="G59" i="51" s="1"/>
  <c r="C60" i="51"/>
  <c r="C61" i="51"/>
  <c r="C62" i="51"/>
  <c r="C63" i="51"/>
  <c r="C64" i="51"/>
  <c r="G64" i="51" s="1"/>
  <c r="C65" i="51"/>
  <c r="C66" i="51"/>
  <c r="C67" i="51"/>
  <c r="C68" i="51"/>
  <c r="C69" i="51"/>
  <c r="C70" i="51"/>
  <c r="G70" i="51" s="1"/>
  <c r="C71" i="51"/>
  <c r="C72" i="51"/>
  <c r="C73" i="51"/>
  <c r="C74" i="51"/>
  <c r="C75" i="51"/>
  <c r="C76" i="51"/>
  <c r="C77" i="51"/>
  <c r="C78" i="51"/>
  <c r="C79" i="51"/>
  <c r="C80" i="51"/>
  <c r="G80" i="51" s="1"/>
  <c r="C81" i="51"/>
  <c r="C82" i="51"/>
  <c r="C83" i="51"/>
  <c r="C84" i="51"/>
  <c r="C85" i="51"/>
  <c r="C86" i="51"/>
  <c r="C87" i="51"/>
  <c r="C89" i="51"/>
  <c r="C90" i="51"/>
  <c r="C91" i="51"/>
  <c r="G91" i="51" s="1"/>
  <c r="C92" i="51"/>
  <c r="G92" i="51" s="1"/>
  <c r="C43" i="51"/>
  <c r="G43" i="51" s="1"/>
  <c r="B43" i="51"/>
  <c r="H43" i="51" s="1"/>
  <c r="L34" i="72" s="1"/>
  <c r="L34" i="73" s="1"/>
  <c r="B44" i="51"/>
  <c r="H44" i="51" s="1"/>
  <c r="L35" i="72" s="1"/>
  <c r="L35" i="73" s="1"/>
  <c r="B45" i="51"/>
  <c r="G45" i="51" s="1"/>
  <c r="H45" i="51"/>
  <c r="L36" i="72" s="1"/>
  <c r="L36" i="73" s="1"/>
  <c r="B46" i="51"/>
  <c r="G46" i="51" s="1"/>
  <c r="H46" i="51"/>
  <c r="L37" i="72" s="1"/>
  <c r="L37" i="73" s="1"/>
  <c r="L37" i="84" s="1"/>
  <c r="B47" i="51"/>
  <c r="H47" i="51" s="1"/>
  <c r="L38" i="72" s="1"/>
  <c r="L38" i="73" s="1"/>
  <c r="B48" i="51"/>
  <c r="H48" i="51"/>
  <c r="L39" i="72" s="1"/>
  <c r="L39" i="73" s="1"/>
  <c r="B49" i="51"/>
  <c r="H49" i="51" s="1"/>
  <c r="L40" i="72" s="1"/>
  <c r="L40" i="73" s="1"/>
  <c r="B50" i="51"/>
  <c r="H50" i="51" s="1"/>
  <c r="L41" i="72" s="1"/>
  <c r="L41" i="73" s="1"/>
  <c r="B51" i="51"/>
  <c r="H51" i="51"/>
  <c r="L42" i="72" s="1"/>
  <c r="L42" i="73" s="1"/>
  <c r="B52" i="51"/>
  <c r="H52" i="51" s="1"/>
  <c r="L43" i="72" s="1"/>
  <c r="L43" i="73" s="1"/>
  <c r="B53" i="51"/>
  <c r="B54" i="51"/>
  <c r="B55" i="51"/>
  <c r="B56" i="51"/>
  <c r="H56" i="51"/>
  <c r="L47" i="72" s="1"/>
  <c r="L47" i="73" s="1"/>
  <c r="B57" i="51"/>
  <c r="B58" i="51"/>
  <c r="G58" i="51" s="1"/>
  <c r="B59" i="51"/>
  <c r="H59" i="51"/>
  <c r="L50" i="72" s="1"/>
  <c r="L50" i="73" s="1"/>
  <c r="B60" i="51"/>
  <c r="B61" i="51"/>
  <c r="H61" i="51" s="1"/>
  <c r="L52" i="72" s="1"/>
  <c r="L52" i="73" s="1"/>
  <c r="B62" i="51"/>
  <c r="B63" i="51"/>
  <c r="H63" i="51" s="1"/>
  <c r="L54" i="72" s="1"/>
  <c r="L54" i="73" s="1"/>
  <c r="B64" i="51"/>
  <c r="H64" i="51"/>
  <c r="L55" i="72" s="1"/>
  <c r="L55" i="73" s="1"/>
  <c r="B65" i="51"/>
  <c r="B66" i="51"/>
  <c r="B67" i="51"/>
  <c r="B68" i="51"/>
  <c r="H68" i="51" s="1"/>
  <c r="L59" i="72" s="1"/>
  <c r="L59" i="73" s="1"/>
  <c r="B69" i="51"/>
  <c r="H69" i="51" s="1"/>
  <c r="L60" i="72" s="1"/>
  <c r="L60" i="73" s="1"/>
  <c r="B70" i="51"/>
  <c r="H70" i="51"/>
  <c r="L61" i="72" s="1"/>
  <c r="L61" i="73" s="1"/>
  <c r="B71" i="51"/>
  <c r="G71" i="51" s="1"/>
  <c r="H71" i="51"/>
  <c r="L62" i="72" s="1"/>
  <c r="B72" i="51"/>
  <c r="H72" i="51" s="1"/>
  <c r="L63" i="72"/>
  <c r="L63" i="73" s="1"/>
  <c r="B73" i="51"/>
  <c r="H73" i="51" s="1"/>
  <c r="L64" i="72" s="1"/>
  <c r="L64" i="73" s="1"/>
  <c r="B74" i="51"/>
  <c r="G74" i="51" s="1"/>
  <c r="H74" i="51"/>
  <c r="L65" i="72" s="1"/>
  <c r="L65" i="73" s="1"/>
  <c r="B75" i="51"/>
  <c r="B76" i="51"/>
  <c r="B77" i="51"/>
  <c r="G77" i="51" s="1"/>
  <c r="H77" i="51"/>
  <c r="L68" i="72" s="1"/>
  <c r="L68" i="73" s="1"/>
  <c r="B78" i="51"/>
  <c r="H78" i="51" s="1"/>
  <c r="L69" i="72" s="1"/>
  <c r="L69" i="73" s="1"/>
  <c r="B79" i="51"/>
  <c r="G79" i="51" s="1"/>
  <c r="H79" i="51"/>
  <c r="L70" i="72" s="1"/>
  <c r="L70" i="73" s="1"/>
  <c r="B80" i="51"/>
  <c r="H80" i="51"/>
  <c r="L71" i="72" s="1"/>
  <c r="L71" i="73" s="1"/>
  <c r="B81" i="51"/>
  <c r="B82" i="51"/>
  <c r="H82" i="51" s="1"/>
  <c r="L73" i="72"/>
  <c r="B83" i="51"/>
  <c r="G83" i="51" s="1"/>
  <c r="H83" i="51"/>
  <c r="L74" i="72" s="1"/>
  <c r="B84" i="51"/>
  <c r="B85" i="51"/>
  <c r="H85" i="51"/>
  <c r="L76" i="72"/>
  <c r="B86" i="51"/>
  <c r="H86" i="51"/>
  <c r="L77" i="72" s="1"/>
  <c r="B87" i="51"/>
  <c r="H87" i="51" s="1"/>
  <c r="L78" i="72" s="1"/>
  <c r="B88" i="51"/>
  <c r="H88" i="51" s="1"/>
  <c r="L79" i="72" s="1"/>
  <c r="B89" i="51"/>
  <c r="H89" i="51"/>
  <c r="L80" i="72" s="1"/>
  <c r="B90" i="51"/>
  <c r="G90" i="51" s="1"/>
  <c r="B42" i="51"/>
  <c r="H42" i="51" s="1"/>
  <c r="L33" i="72" s="1"/>
  <c r="G78" i="52"/>
  <c r="G89" i="51"/>
  <c r="G73" i="51"/>
  <c r="G57" i="52"/>
  <c r="F87" i="52"/>
  <c r="F71" i="52"/>
  <c r="F89" i="52"/>
  <c r="F86" i="52"/>
  <c r="F57" i="51"/>
  <c r="F77" i="52"/>
  <c r="F69" i="52"/>
  <c r="F60" i="52"/>
  <c r="F90" i="52"/>
  <c r="F44" i="53"/>
  <c r="F79" i="51"/>
  <c r="F64" i="53"/>
  <c r="G55" i="52"/>
  <c r="F76" i="51"/>
  <c r="F60" i="51"/>
  <c r="F59" i="52"/>
  <c r="G47" i="51"/>
  <c r="F66" i="52"/>
  <c r="F58" i="52"/>
  <c r="G86" i="51"/>
  <c r="F66" i="51"/>
  <c r="F58" i="51"/>
  <c r="F57" i="52"/>
  <c r="F53" i="53"/>
  <c r="G44" i="51"/>
  <c r="F64" i="52"/>
  <c r="G82" i="51"/>
  <c r="G49" i="51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E45" i="50" s="1"/>
  <c r="C46" i="50"/>
  <c r="E46" i="50" s="1"/>
  <c r="C47" i="50"/>
  <c r="E47" i="50" s="1"/>
  <c r="C48" i="50"/>
  <c r="E48" i="50" s="1"/>
  <c r="C49" i="50"/>
  <c r="E49" i="50"/>
  <c r="C50" i="50"/>
  <c r="C51" i="50"/>
  <c r="E51" i="50"/>
  <c r="C52" i="50"/>
  <c r="E52" i="50" s="1"/>
  <c r="C53" i="50"/>
  <c r="E53" i="50" s="1"/>
  <c r="C54" i="50"/>
  <c r="E54" i="50"/>
  <c r="C55" i="50"/>
  <c r="E55" i="50" s="1"/>
  <c r="C56" i="50"/>
  <c r="E56" i="50" s="1"/>
  <c r="C57" i="50"/>
  <c r="E57" i="50"/>
  <c r="C58" i="50"/>
  <c r="E58" i="50" s="1"/>
  <c r="C59" i="50"/>
  <c r="E59" i="50" s="1"/>
  <c r="C60" i="50"/>
  <c r="E60" i="50"/>
  <c r="C61" i="50"/>
  <c r="E61" i="50" s="1"/>
  <c r="C62" i="50"/>
  <c r="E62" i="50" s="1"/>
  <c r="C63" i="50"/>
  <c r="E63" i="50"/>
  <c r="C64" i="50"/>
  <c r="E64" i="50"/>
  <c r="C65" i="50"/>
  <c r="E65" i="50" s="1"/>
  <c r="C66" i="50"/>
  <c r="E66" i="50" s="1"/>
  <c r="C67" i="50"/>
  <c r="C68" i="50"/>
  <c r="E68" i="50"/>
  <c r="C69" i="50"/>
  <c r="E69" i="50" s="1"/>
  <c r="C70" i="50"/>
  <c r="E70" i="50" s="1"/>
  <c r="C71" i="50"/>
  <c r="E71" i="50" s="1"/>
  <c r="C72" i="50"/>
  <c r="E72" i="50" s="1"/>
  <c r="C73" i="50"/>
  <c r="E73" i="50"/>
  <c r="C74" i="50"/>
  <c r="E74" i="50"/>
  <c r="C75" i="50"/>
  <c r="E75" i="50" s="1"/>
  <c r="C76" i="50"/>
  <c r="E76" i="50"/>
  <c r="C77" i="50"/>
  <c r="E77" i="50" s="1"/>
  <c r="C78" i="50"/>
  <c r="E78" i="50" s="1"/>
  <c r="C79" i="50"/>
  <c r="C80" i="50"/>
  <c r="E80" i="50"/>
  <c r="C81" i="50"/>
  <c r="C82" i="50"/>
  <c r="E82" i="50" s="1"/>
  <c r="C83" i="50"/>
  <c r="E83" i="50" s="1"/>
  <c r="C84" i="50"/>
  <c r="E84" i="50" s="1"/>
  <c r="C85" i="50"/>
  <c r="E85" i="50" s="1"/>
  <c r="C86" i="50"/>
  <c r="E86" i="50" s="1"/>
  <c r="C87" i="50"/>
  <c r="E87" i="50" s="1"/>
  <c r="C88" i="50"/>
  <c r="E88" i="50" s="1"/>
  <c r="C89" i="50"/>
  <c r="E89" i="50" s="1"/>
  <c r="C90" i="50"/>
  <c r="E90" i="50"/>
  <c r="C91" i="50"/>
  <c r="E91" i="50" s="1"/>
  <c r="C92" i="50"/>
  <c r="E92" i="50" s="1"/>
  <c r="C30" i="50"/>
  <c r="E50" i="50"/>
  <c r="E67" i="50"/>
  <c r="E79" i="50"/>
  <c r="E81" i="50"/>
  <c r="AC3" i="34"/>
  <c r="M3" i="34"/>
  <c r="AB3" i="34"/>
  <c r="Y3" i="34"/>
  <c r="S3" i="34"/>
  <c r="X3" i="34"/>
  <c r="V3" i="34"/>
  <c r="R3" i="34"/>
  <c r="B3" i="34"/>
  <c r="Q3" i="34"/>
  <c r="D3" i="34"/>
  <c r="E30" i="44"/>
  <c r="E31" i="44"/>
  <c r="E32" i="44"/>
  <c r="E33" i="44"/>
  <c r="E34" i="44"/>
  <c r="E35" i="44"/>
  <c r="F35" i="44" s="1"/>
  <c r="E36" i="44"/>
  <c r="E37" i="44"/>
  <c r="E38" i="44"/>
  <c r="E39" i="44"/>
  <c r="E40" i="44"/>
  <c r="E41" i="44"/>
  <c r="E42" i="44"/>
  <c r="E43" i="44"/>
  <c r="E44" i="44"/>
  <c r="E45" i="44"/>
  <c r="E46" i="44"/>
  <c r="E47" i="44"/>
  <c r="F47" i="44" s="1"/>
  <c r="E48" i="44"/>
  <c r="E49" i="44"/>
  <c r="E50" i="44"/>
  <c r="E51" i="44"/>
  <c r="E52" i="44"/>
  <c r="E53" i="44"/>
  <c r="E54" i="44"/>
  <c r="E55" i="44"/>
  <c r="F55" i="44" s="1"/>
  <c r="E56" i="44"/>
  <c r="E57" i="44"/>
  <c r="E58" i="44"/>
  <c r="F58" i="44" s="1"/>
  <c r="E59" i="44"/>
  <c r="E60" i="44"/>
  <c r="E61" i="44"/>
  <c r="E62" i="44"/>
  <c r="F62" i="44" s="1"/>
  <c r="E63" i="44"/>
  <c r="E64" i="44"/>
  <c r="E65" i="44"/>
  <c r="E66" i="44"/>
  <c r="E67" i="44"/>
  <c r="E68" i="44"/>
  <c r="E69" i="44"/>
  <c r="E70" i="44"/>
  <c r="E71" i="44"/>
  <c r="E72" i="44"/>
  <c r="E73" i="44"/>
  <c r="E74" i="44"/>
  <c r="E75" i="44"/>
  <c r="F75" i="44" s="1"/>
  <c r="E76" i="44"/>
  <c r="E77" i="44"/>
  <c r="E78" i="44"/>
  <c r="E79" i="44"/>
  <c r="F48" i="44" s="1"/>
  <c r="E80" i="44"/>
  <c r="E81" i="44"/>
  <c r="E82" i="44"/>
  <c r="E83" i="44"/>
  <c r="E84" i="44"/>
  <c r="E85" i="44"/>
  <c r="E86" i="44"/>
  <c r="E87" i="44"/>
  <c r="F87" i="44" s="1"/>
  <c r="E88" i="44"/>
  <c r="E89" i="44"/>
  <c r="E90" i="44"/>
  <c r="E91" i="44"/>
  <c r="F91" i="44" s="1"/>
  <c r="E29" i="44"/>
  <c r="C45" i="44"/>
  <c r="C46" i="44"/>
  <c r="C47" i="44"/>
  <c r="C48" i="44"/>
  <c r="C49" i="44"/>
  <c r="G49" i="44" s="1"/>
  <c r="C50" i="44"/>
  <c r="G50" i="44" s="1"/>
  <c r="C51" i="44"/>
  <c r="G51" i="44" s="1"/>
  <c r="C52" i="44"/>
  <c r="G52" i="44" s="1"/>
  <c r="C53" i="44"/>
  <c r="G53" i="44" s="1"/>
  <c r="C54" i="44"/>
  <c r="G54" i="44" s="1"/>
  <c r="C55" i="44"/>
  <c r="G55" i="44" s="1"/>
  <c r="C56" i="44"/>
  <c r="G56" i="44" s="1"/>
  <c r="C57" i="44"/>
  <c r="C58" i="44"/>
  <c r="G58" i="44" s="1"/>
  <c r="C59" i="44"/>
  <c r="G59" i="44" s="1"/>
  <c r="C60" i="44"/>
  <c r="G60" i="44"/>
  <c r="C61" i="44"/>
  <c r="G61" i="44" s="1"/>
  <c r="C62" i="44"/>
  <c r="G62" i="44" s="1"/>
  <c r="C63" i="44"/>
  <c r="C64" i="44"/>
  <c r="G64" i="44"/>
  <c r="C65" i="44"/>
  <c r="G65" i="44" s="1"/>
  <c r="C66" i="44"/>
  <c r="G66" i="44"/>
  <c r="C67" i="44"/>
  <c r="G67" i="44" s="1"/>
  <c r="C68" i="44"/>
  <c r="G68" i="44" s="1"/>
  <c r="C69" i="44"/>
  <c r="G69" i="44" s="1"/>
  <c r="C70" i="44"/>
  <c r="G70" i="44" s="1"/>
  <c r="C71" i="44"/>
  <c r="G71" i="44" s="1"/>
  <c r="C72" i="44"/>
  <c r="G72" i="44"/>
  <c r="C73" i="44"/>
  <c r="G73" i="44" s="1"/>
  <c r="C74" i="44"/>
  <c r="G74" i="44" s="1"/>
  <c r="C75" i="44"/>
  <c r="G75" i="44"/>
  <c r="C76" i="44"/>
  <c r="G76" i="44" s="1"/>
  <c r="C77" i="44"/>
  <c r="G77" i="44" s="1"/>
  <c r="C78" i="44"/>
  <c r="C79" i="44"/>
  <c r="C80" i="44"/>
  <c r="G80" i="44"/>
  <c r="C81" i="44"/>
  <c r="C82" i="44"/>
  <c r="G82" i="44" s="1"/>
  <c r="C83" i="44"/>
  <c r="C84" i="44"/>
  <c r="G84" i="44" s="1"/>
  <c r="C85" i="44"/>
  <c r="G85" i="44"/>
  <c r="C86" i="44"/>
  <c r="G86" i="44" s="1"/>
  <c r="C87" i="44"/>
  <c r="C88" i="44"/>
  <c r="G88" i="44" s="1"/>
  <c r="C89" i="44"/>
  <c r="G89" i="44" s="1"/>
  <c r="C90" i="44"/>
  <c r="G90" i="44" s="1"/>
  <c r="C91" i="44"/>
  <c r="C44" i="44"/>
  <c r="A85" i="44"/>
  <c r="A86" i="44"/>
  <c r="A87" i="44"/>
  <c r="A88" i="44"/>
  <c r="E30" i="43"/>
  <c r="E31" i="43"/>
  <c r="E32" i="43"/>
  <c r="F32" i="43" s="1"/>
  <c r="E33" i="43"/>
  <c r="F33" i="43" s="1"/>
  <c r="E34" i="43"/>
  <c r="E35" i="43"/>
  <c r="E36" i="43"/>
  <c r="F36" i="43" s="1"/>
  <c r="E37" i="43"/>
  <c r="F37" i="43" s="1"/>
  <c r="E38" i="43"/>
  <c r="E39" i="43"/>
  <c r="E40" i="43"/>
  <c r="F40" i="43" s="1"/>
  <c r="E41" i="43"/>
  <c r="F41" i="43" s="1"/>
  <c r="E42" i="43"/>
  <c r="E43" i="43"/>
  <c r="E44" i="43"/>
  <c r="E45" i="43"/>
  <c r="F45" i="43" s="1"/>
  <c r="E46" i="43"/>
  <c r="E47" i="43"/>
  <c r="E48" i="43"/>
  <c r="E49" i="43"/>
  <c r="F49" i="43" s="1"/>
  <c r="E50" i="43"/>
  <c r="E51" i="43"/>
  <c r="E52" i="43"/>
  <c r="E53" i="43"/>
  <c r="F53" i="43" s="1"/>
  <c r="E54" i="43"/>
  <c r="E55" i="43"/>
  <c r="F55" i="43" s="1"/>
  <c r="E56" i="43"/>
  <c r="E57" i="43"/>
  <c r="F57" i="43" s="1"/>
  <c r="E58" i="43"/>
  <c r="E59" i="43"/>
  <c r="E60" i="43"/>
  <c r="F60" i="43" s="1"/>
  <c r="E61" i="43"/>
  <c r="E62" i="43"/>
  <c r="E63" i="43"/>
  <c r="E64" i="43"/>
  <c r="F64" i="43" s="1"/>
  <c r="E65" i="43"/>
  <c r="F65" i="43" s="1"/>
  <c r="E66" i="43"/>
  <c r="E67" i="43"/>
  <c r="E68" i="43"/>
  <c r="E69" i="43"/>
  <c r="E70" i="43"/>
  <c r="E71" i="43"/>
  <c r="E72" i="43"/>
  <c r="F72" i="43" s="1"/>
  <c r="E73" i="43"/>
  <c r="F73" i="43" s="1"/>
  <c r="E74" i="43"/>
  <c r="E75" i="43"/>
  <c r="E76" i="43"/>
  <c r="F76" i="43" s="1"/>
  <c r="E77" i="43"/>
  <c r="F77" i="43" s="1"/>
  <c r="E78" i="43"/>
  <c r="E79" i="43"/>
  <c r="F38" i="43" s="1"/>
  <c r="E80" i="43"/>
  <c r="E81" i="43"/>
  <c r="F81" i="43" s="1"/>
  <c r="E82" i="43"/>
  <c r="E83" i="43"/>
  <c r="F83" i="43" s="1"/>
  <c r="E84" i="43"/>
  <c r="E85" i="43"/>
  <c r="F85" i="43" s="1"/>
  <c r="E86" i="43"/>
  <c r="E87" i="43"/>
  <c r="F87" i="43" s="1"/>
  <c r="E88" i="43"/>
  <c r="F88" i="43" s="1"/>
  <c r="E89" i="43"/>
  <c r="F89" i="43" s="1"/>
  <c r="E90" i="43"/>
  <c r="E91" i="43"/>
  <c r="E29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1" i="43"/>
  <c r="C62" i="43"/>
  <c r="C63" i="43"/>
  <c r="C64" i="43"/>
  <c r="C65" i="43"/>
  <c r="C66" i="43"/>
  <c r="C67" i="43"/>
  <c r="C68" i="43"/>
  <c r="C69" i="43"/>
  <c r="C70" i="43"/>
  <c r="C71" i="43"/>
  <c r="C72" i="43"/>
  <c r="C73" i="43"/>
  <c r="C74" i="43"/>
  <c r="C75" i="43"/>
  <c r="C76" i="43"/>
  <c r="C77" i="43"/>
  <c r="C78" i="43"/>
  <c r="C79" i="43"/>
  <c r="C80" i="43"/>
  <c r="C81" i="43"/>
  <c r="C82" i="43"/>
  <c r="C83" i="43"/>
  <c r="C84" i="43"/>
  <c r="C85" i="43"/>
  <c r="C86" i="43"/>
  <c r="C87" i="43"/>
  <c r="C88" i="43"/>
  <c r="C89" i="43"/>
  <c r="C90" i="43"/>
  <c r="C91" i="43"/>
  <c r="C48" i="43"/>
  <c r="A90" i="43"/>
  <c r="A91" i="43" s="1"/>
  <c r="A92" i="43" s="1"/>
  <c r="A93" i="43"/>
  <c r="A85" i="43"/>
  <c r="A86" i="43" s="1"/>
  <c r="A87" i="43" s="1"/>
  <c r="A88" i="43" s="1"/>
  <c r="F80" i="43"/>
  <c r="G83" i="44"/>
  <c r="F86" i="43"/>
  <c r="F69" i="43"/>
  <c r="F61" i="43"/>
  <c r="G87" i="44"/>
  <c r="G79" i="44"/>
  <c r="F35" i="43"/>
  <c r="G81" i="44"/>
  <c r="G57" i="44"/>
  <c r="G91" i="44"/>
  <c r="F79" i="44"/>
  <c r="G63" i="44"/>
  <c r="F71" i="43"/>
  <c r="F63" i="43"/>
  <c r="F47" i="43"/>
  <c r="F39" i="43"/>
  <c r="F31" i="43"/>
  <c r="F78" i="43"/>
  <c r="F54" i="43"/>
  <c r="F30" i="43"/>
  <c r="F44" i="43"/>
  <c r="F29" i="43"/>
  <c r="F74" i="43"/>
  <c r="F82" i="43"/>
  <c r="F91" i="43"/>
  <c r="F59" i="43"/>
  <c r="F79" i="43"/>
  <c r="F84" i="43"/>
  <c r="F48" i="43"/>
  <c r="F52" i="43"/>
  <c r="F56" i="43"/>
  <c r="F68" i="43"/>
  <c r="G78" i="44"/>
  <c r="F30" i="44"/>
  <c r="F68" i="44"/>
  <c r="G48" i="44"/>
  <c r="F83" i="44"/>
  <c r="F49" i="44"/>
  <c r="F78" i="44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I44" i="31" s="1"/>
  <c r="E45" i="31"/>
  <c r="E46" i="31"/>
  <c r="E47" i="31"/>
  <c r="I47" i="31" s="1"/>
  <c r="E48" i="31"/>
  <c r="I48" i="31" s="1"/>
  <c r="E49" i="31"/>
  <c r="E50" i="31"/>
  <c r="E51" i="31"/>
  <c r="E52" i="31"/>
  <c r="I52" i="31" s="1"/>
  <c r="E53" i="31"/>
  <c r="I53" i="31" s="1"/>
  <c r="E54" i="31"/>
  <c r="E55" i="31"/>
  <c r="E56" i="31"/>
  <c r="I56" i="31" s="1"/>
  <c r="E57" i="31"/>
  <c r="I57" i="31" s="1"/>
  <c r="E58" i="31"/>
  <c r="E59" i="31"/>
  <c r="E60" i="31"/>
  <c r="I60" i="31" s="1"/>
  <c r="E61" i="31"/>
  <c r="I61" i="31" s="1"/>
  <c r="E62" i="31"/>
  <c r="E63" i="31"/>
  <c r="E64" i="31"/>
  <c r="I64" i="31" s="1"/>
  <c r="E65" i="31"/>
  <c r="I65" i="31" s="1"/>
  <c r="E66" i="31"/>
  <c r="E67" i="31"/>
  <c r="E68" i="31"/>
  <c r="I68" i="31" s="1"/>
  <c r="E69" i="31"/>
  <c r="I69" i="31" s="1"/>
  <c r="E70" i="31"/>
  <c r="E71" i="31"/>
  <c r="E72" i="31"/>
  <c r="I72" i="31" s="1"/>
  <c r="E73" i="31"/>
  <c r="I73" i="31" s="1"/>
  <c r="E74" i="31"/>
  <c r="E75" i="31"/>
  <c r="E76" i="31"/>
  <c r="I76" i="31" s="1"/>
  <c r="E77" i="31"/>
  <c r="I77" i="31" s="1"/>
  <c r="E78" i="31"/>
  <c r="E79" i="31"/>
  <c r="E80" i="31"/>
  <c r="I80" i="31" s="1"/>
  <c r="E81" i="31"/>
  <c r="I81" i="31" s="1"/>
  <c r="E82" i="31"/>
  <c r="E83" i="31"/>
  <c r="E84" i="31"/>
  <c r="I84" i="31" s="1"/>
  <c r="E85" i="31"/>
  <c r="I85" i="31" s="1"/>
  <c r="E86" i="31"/>
  <c r="E87" i="31"/>
  <c r="E88" i="31"/>
  <c r="I88" i="31" s="1"/>
  <c r="E89" i="31"/>
  <c r="E90" i="31"/>
  <c r="E30" i="31"/>
  <c r="C92" i="32"/>
  <c r="C93" i="32"/>
  <c r="C94" i="32"/>
  <c r="C95" i="32"/>
  <c r="C96" i="32"/>
  <c r="C97" i="32"/>
  <c r="E97" i="32" s="1"/>
  <c r="C98" i="32"/>
  <c r="C99" i="32"/>
  <c r="C100" i="32"/>
  <c r="E100" i="32" s="1"/>
  <c r="C101" i="32"/>
  <c r="E101" i="32" s="1"/>
  <c r="C102" i="32"/>
  <c r="C103" i="32"/>
  <c r="C104" i="32"/>
  <c r="E104" i="32" s="1"/>
  <c r="C105" i="32"/>
  <c r="E105" i="32" s="1"/>
  <c r="C106" i="32"/>
  <c r="C107" i="32"/>
  <c r="C108" i="32"/>
  <c r="E108" i="32" s="1"/>
  <c r="C109" i="32"/>
  <c r="E109" i="32" s="1"/>
  <c r="C110" i="32"/>
  <c r="C111" i="32"/>
  <c r="C112" i="32"/>
  <c r="E112" i="32" s="1"/>
  <c r="C113" i="32"/>
  <c r="E113" i="32" s="1"/>
  <c r="C114" i="32"/>
  <c r="C115" i="32"/>
  <c r="C116" i="32"/>
  <c r="E116" i="32" s="1"/>
  <c r="C117" i="32"/>
  <c r="E117" i="32" s="1"/>
  <c r="C118" i="32"/>
  <c r="C119" i="32"/>
  <c r="C120" i="32"/>
  <c r="E120" i="32" s="1"/>
  <c r="C121" i="32"/>
  <c r="E121" i="32" s="1"/>
  <c r="C122" i="32"/>
  <c r="C123" i="32"/>
  <c r="C124" i="32"/>
  <c r="E124" i="32" s="1"/>
  <c r="C125" i="32"/>
  <c r="E125" i="32" s="1"/>
  <c r="C126" i="32"/>
  <c r="C127" i="32"/>
  <c r="C128" i="32"/>
  <c r="E128" i="32" s="1"/>
  <c r="C129" i="32"/>
  <c r="E129" i="32" s="1"/>
  <c r="C130" i="32"/>
  <c r="C131" i="32"/>
  <c r="C132" i="32"/>
  <c r="E132" i="32" s="1"/>
  <c r="C133" i="32"/>
  <c r="E133" i="32" s="1"/>
  <c r="C134" i="32"/>
  <c r="C135" i="32"/>
  <c r="C136" i="32"/>
  <c r="E136" i="32" s="1"/>
  <c r="C137" i="32"/>
  <c r="E137" i="32" s="1"/>
  <c r="C138" i="32"/>
  <c r="C139" i="32"/>
  <c r="C140" i="32"/>
  <c r="E140" i="32" s="1"/>
  <c r="C141" i="32"/>
  <c r="C142" i="32"/>
  <c r="C143" i="32"/>
  <c r="C91" i="32"/>
  <c r="S2" i="34"/>
  <c r="B2" i="34"/>
  <c r="AC2" i="34"/>
  <c r="AC124" i="34" s="1"/>
  <c r="C142" i="42"/>
  <c r="A142" i="42"/>
  <c r="A143" i="42" s="1"/>
  <c r="A144" i="42" s="1"/>
  <c r="A145" i="42" s="1"/>
  <c r="C141" i="42"/>
  <c r="E141" i="42" s="1"/>
  <c r="C140" i="42"/>
  <c r="E140" i="42" s="1"/>
  <c r="C139" i="42"/>
  <c r="C138" i="42"/>
  <c r="C137" i="42"/>
  <c r="A137" i="42"/>
  <c r="A138" i="42"/>
  <c r="A139" i="42" s="1"/>
  <c r="A140" i="42" s="1"/>
  <c r="C136" i="42"/>
  <c r="E136" i="42" s="1"/>
  <c r="C135" i="42"/>
  <c r="C134" i="42"/>
  <c r="C133" i="42"/>
  <c r="C132" i="42"/>
  <c r="E132" i="42" s="1"/>
  <c r="C131" i="42"/>
  <c r="E131" i="42" s="1"/>
  <c r="C130" i="42"/>
  <c r="C129" i="42"/>
  <c r="C128" i="42"/>
  <c r="C127" i="42"/>
  <c r="E127" i="42" s="1"/>
  <c r="C126" i="42"/>
  <c r="E126" i="42" s="1"/>
  <c r="C125" i="42"/>
  <c r="E125" i="42" s="1"/>
  <c r="C124" i="42"/>
  <c r="C123" i="42"/>
  <c r="E123" i="42" s="1"/>
  <c r="C122" i="42"/>
  <c r="C121" i="42"/>
  <c r="E121" i="42" s="1"/>
  <c r="C120" i="42"/>
  <c r="C119" i="42"/>
  <c r="C118" i="42"/>
  <c r="C117" i="42"/>
  <c r="E117" i="42" s="1"/>
  <c r="C116" i="42"/>
  <c r="C109" i="42"/>
  <c r="E109" i="42" s="1"/>
  <c r="C108" i="42"/>
  <c r="E108" i="42" s="1"/>
  <c r="C107" i="42"/>
  <c r="E107" i="42" s="1"/>
  <c r="C106" i="42"/>
  <c r="C105" i="42"/>
  <c r="E105" i="42" s="1"/>
  <c r="C95" i="42"/>
  <c r="C94" i="42"/>
  <c r="C93" i="42"/>
  <c r="C92" i="42"/>
  <c r="C91" i="42"/>
  <c r="C90" i="42"/>
  <c r="C89" i="42"/>
  <c r="C88" i="42"/>
  <c r="AC81" i="34"/>
  <c r="AC89" i="34"/>
  <c r="AC97" i="34"/>
  <c r="AC80" i="34"/>
  <c r="AC88" i="34"/>
  <c r="AC96" i="34"/>
  <c r="AC85" i="34"/>
  <c r="AC93" i="34"/>
  <c r="AC101" i="34"/>
  <c r="AC87" i="34"/>
  <c r="AC95" i="34"/>
  <c r="AC111" i="34"/>
  <c r="AC119" i="34"/>
  <c r="AC123" i="34"/>
  <c r="AC77" i="34"/>
  <c r="AC114" i="34"/>
  <c r="AC78" i="34"/>
  <c r="AC86" i="34"/>
  <c r="AC102" i="34"/>
  <c r="AC110" i="34"/>
  <c r="AC76" i="34"/>
  <c r="AC92" i="34"/>
  <c r="AC100" i="34"/>
  <c r="AC108" i="34"/>
  <c r="AC121" i="34"/>
  <c r="AC134" i="34"/>
  <c r="AC91" i="34"/>
  <c r="AC106" i="34"/>
  <c r="AC118" i="34"/>
  <c r="AC130" i="34"/>
  <c r="AC135" i="34"/>
  <c r="AC137" i="34"/>
  <c r="AC127" i="34"/>
  <c r="AC74" i="34"/>
  <c r="AC116" i="34"/>
  <c r="AC125" i="34"/>
  <c r="AC126" i="34"/>
  <c r="AC133" i="34"/>
  <c r="AC107" i="34"/>
  <c r="AC113" i="34"/>
  <c r="AC129" i="34"/>
  <c r="AC90" i="34"/>
  <c r="AC117" i="34"/>
  <c r="S103" i="34"/>
  <c r="S86" i="34"/>
  <c r="S110" i="34"/>
  <c r="S107" i="34"/>
  <c r="S93" i="34"/>
  <c r="S101" i="34"/>
  <c r="S118" i="34"/>
  <c r="S122" i="34"/>
  <c r="S135" i="34"/>
  <c r="S84" i="34"/>
  <c r="S108" i="34"/>
  <c r="S83" i="34"/>
  <c r="S82" i="34"/>
  <c r="S90" i="34"/>
  <c r="S80" i="34"/>
  <c r="S120" i="34"/>
  <c r="S137" i="34"/>
  <c r="S111" i="34"/>
  <c r="S88" i="34"/>
  <c r="S89" i="34"/>
  <c r="S123" i="34"/>
  <c r="S126" i="34"/>
  <c r="S116" i="34"/>
  <c r="S121" i="34"/>
  <c r="S115" i="34"/>
  <c r="S124" i="34"/>
  <c r="S72" i="74" s="1"/>
  <c r="S105" i="34"/>
  <c r="S117" i="34"/>
  <c r="S134" i="34"/>
  <c r="B83" i="34"/>
  <c r="B91" i="34"/>
  <c r="B107" i="34"/>
  <c r="B115" i="34"/>
  <c r="B123" i="34"/>
  <c r="B136" i="34"/>
  <c r="B98" i="34"/>
  <c r="B131" i="34"/>
  <c r="B76" i="34"/>
  <c r="B84" i="34"/>
  <c r="B92" i="34"/>
  <c r="B100" i="34"/>
  <c r="B108" i="34"/>
  <c r="B116" i="34"/>
  <c r="B105" i="34"/>
  <c r="B129" i="34"/>
  <c r="B90" i="34"/>
  <c r="B114" i="34"/>
  <c r="B132" i="34"/>
  <c r="B77" i="34"/>
  <c r="B85" i="34"/>
  <c r="B93" i="34"/>
  <c r="B101" i="34"/>
  <c r="B109" i="34"/>
  <c r="B117" i="34"/>
  <c r="B75" i="34"/>
  <c r="B122" i="34"/>
  <c r="B124" i="34"/>
  <c r="B133" i="34"/>
  <c r="B78" i="34"/>
  <c r="B86" i="34"/>
  <c r="B94" i="34"/>
  <c r="B102" i="34"/>
  <c r="B110" i="34"/>
  <c r="B118" i="34"/>
  <c r="B74" i="34"/>
  <c r="B137" i="34"/>
  <c r="B126" i="34"/>
  <c r="B134" i="34"/>
  <c r="B79" i="34"/>
  <c r="B87" i="34"/>
  <c r="B95" i="34"/>
  <c r="B103" i="34"/>
  <c r="B111" i="34"/>
  <c r="B119" i="34"/>
  <c r="B128" i="34"/>
  <c r="B127" i="34"/>
  <c r="B135" i="34"/>
  <c r="B80" i="34"/>
  <c r="B88" i="34"/>
  <c r="B96" i="34"/>
  <c r="B104" i="34"/>
  <c r="B112" i="34"/>
  <c r="B120" i="34"/>
  <c r="B81" i="34"/>
  <c r="B113" i="34"/>
  <c r="B82" i="34"/>
  <c r="B106" i="34"/>
  <c r="E106" i="42"/>
  <c r="E118" i="42"/>
  <c r="E119" i="42"/>
  <c r="E120" i="42"/>
  <c r="E122" i="42"/>
  <c r="E137" i="42"/>
  <c r="E139" i="42"/>
  <c r="E124" i="42"/>
  <c r="E128" i="42"/>
  <c r="E129" i="42"/>
  <c r="E130" i="42"/>
  <c r="E133" i="42"/>
  <c r="E134" i="42"/>
  <c r="E135" i="42"/>
  <c r="E138" i="42"/>
  <c r="C104" i="42"/>
  <c r="E104" i="42"/>
  <c r="C115" i="42"/>
  <c r="E115" i="42" s="1"/>
  <c r="C114" i="42"/>
  <c r="E114" i="42" s="1"/>
  <c r="C103" i="42"/>
  <c r="E103" i="42" s="1"/>
  <c r="C102" i="42"/>
  <c r="E102" i="42" s="1"/>
  <c r="C113" i="42"/>
  <c r="E113" i="42"/>
  <c r="E30" i="40"/>
  <c r="F30" i="40" s="1"/>
  <c r="E31" i="40"/>
  <c r="E32" i="40"/>
  <c r="F32" i="40" s="1"/>
  <c r="E33" i="40"/>
  <c r="F33" i="40" s="1"/>
  <c r="E34" i="40"/>
  <c r="E35" i="40"/>
  <c r="E36" i="40"/>
  <c r="F36" i="40" s="1"/>
  <c r="E37" i="40"/>
  <c r="F37" i="40" s="1"/>
  <c r="E38" i="40"/>
  <c r="F38" i="40" s="1"/>
  <c r="E39" i="40"/>
  <c r="E40" i="40"/>
  <c r="E41" i="40"/>
  <c r="F41" i="40" s="1"/>
  <c r="E42" i="40"/>
  <c r="F42" i="40" s="1"/>
  <c r="E43" i="40"/>
  <c r="E44" i="40"/>
  <c r="F44" i="40" s="1"/>
  <c r="E45" i="40"/>
  <c r="F45" i="40" s="1"/>
  <c r="E46" i="40"/>
  <c r="F46" i="40" s="1"/>
  <c r="E47" i="40"/>
  <c r="E48" i="40"/>
  <c r="F48" i="40" s="1"/>
  <c r="E49" i="40"/>
  <c r="F49" i="40" s="1"/>
  <c r="E50" i="40"/>
  <c r="F50" i="40" s="1"/>
  <c r="E51" i="40"/>
  <c r="E52" i="40"/>
  <c r="E53" i="40"/>
  <c r="F53" i="40" s="1"/>
  <c r="E54" i="40"/>
  <c r="F54" i="40" s="1"/>
  <c r="E55" i="40"/>
  <c r="E56" i="40"/>
  <c r="E57" i="40"/>
  <c r="F57" i="40" s="1"/>
  <c r="E58" i="40"/>
  <c r="F58" i="40" s="1"/>
  <c r="E59" i="40"/>
  <c r="E60" i="40"/>
  <c r="F60" i="40" s="1"/>
  <c r="E61" i="40"/>
  <c r="F61" i="40" s="1"/>
  <c r="E62" i="40"/>
  <c r="F62" i="40" s="1"/>
  <c r="E63" i="40"/>
  <c r="E64" i="40"/>
  <c r="F64" i="40" s="1"/>
  <c r="E65" i="40"/>
  <c r="F65" i="40" s="1"/>
  <c r="E66" i="40"/>
  <c r="F66" i="40" s="1"/>
  <c r="E67" i="40"/>
  <c r="E68" i="40"/>
  <c r="F68" i="40" s="1"/>
  <c r="E69" i="40"/>
  <c r="F69" i="40" s="1"/>
  <c r="E70" i="40"/>
  <c r="F70" i="40" s="1"/>
  <c r="E71" i="40"/>
  <c r="E72" i="40"/>
  <c r="F72" i="40" s="1"/>
  <c r="E73" i="40"/>
  <c r="F73" i="40" s="1"/>
  <c r="E74" i="40"/>
  <c r="F74" i="40" s="1"/>
  <c r="E75" i="40"/>
  <c r="E76" i="40"/>
  <c r="F76" i="40" s="1"/>
  <c r="E77" i="40"/>
  <c r="F77" i="40" s="1"/>
  <c r="E78" i="40"/>
  <c r="E79" i="40"/>
  <c r="F79" i="40"/>
  <c r="E80" i="40"/>
  <c r="F80" i="40" s="1"/>
  <c r="E81" i="40"/>
  <c r="E82" i="40"/>
  <c r="E83" i="40"/>
  <c r="F83" i="40" s="1"/>
  <c r="E84" i="40"/>
  <c r="F84" i="40" s="1"/>
  <c r="E85" i="40"/>
  <c r="F85" i="40" s="1"/>
  <c r="E86" i="40"/>
  <c r="E87" i="40"/>
  <c r="F87" i="40" s="1"/>
  <c r="E88" i="40"/>
  <c r="F88" i="40" s="1"/>
  <c r="E89" i="40"/>
  <c r="F89" i="40" s="1"/>
  <c r="E90" i="40"/>
  <c r="F90" i="40" s="1"/>
  <c r="E91" i="40"/>
  <c r="F91" i="40" s="1"/>
  <c r="E29" i="40"/>
  <c r="F81" i="40"/>
  <c r="F63" i="40"/>
  <c r="F59" i="40"/>
  <c r="F55" i="40"/>
  <c r="F47" i="40"/>
  <c r="F39" i="40"/>
  <c r="F35" i="40"/>
  <c r="F31" i="40"/>
  <c r="F29" i="40"/>
  <c r="F86" i="40"/>
  <c r="F71" i="40"/>
  <c r="F67" i="40"/>
  <c r="F82" i="40"/>
  <c r="F78" i="40"/>
  <c r="F56" i="40"/>
  <c r="F52" i="40"/>
  <c r="F40" i="40"/>
  <c r="F34" i="40"/>
  <c r="C112" i="42"/>
  <c r="E112" i="42"/>
  <c r="C101" i="42"/>
  <c r="E101" i="42" s="1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85" i="40"/>
  <c r="C86" i="40"/>
  <c r="C87" i="40"/>
  <c r="C88" i="40"/>
  <c r="C89" i="40"/>
  <c r="C90" i="40"/>
  <c r="C91" i="40"/>
  <c r="C30" i="40"/>
  <c r="C100" i="42"/>
  <c r="E100" i="42" s="1"/>
  <c r="C111" i="42"/>
  <c r="E111" i="42" s="1"/>
  <c r="C110" i="42"/>
  <c r="E110" i="42"/>
  <c r="C99" i="42"/>
  <c r="E99" i="42" s="1"/>
  <c r="C98" i="42"/>
  <c r="E98" i="42" s="1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E90" i="38" s="1"/>
  <c r="C91" i="38"/>
  <c r="C38" i="38"/>
  <c r="E38" i="38" s="1"/>
  <c r="C97" i="42"/>
  <c r="E97" i="42" s="1"/>
  <c r="B34" i="38"/>
  <c r="B35" i="38"/>
  <c r="B36" i="38"/>
  <c r="B37" i="38"/>
  <c r="B38" i="38"/>
  <c r="J38" i="38" s="1"/>
  <c r="D31" i="72" s="1"/>
  <c r="D31" i="73" s="1"/>
  <c r="D31" i="84" s="1"/>
  <c r="B39" i="38"/>
  <c r="J39" i="38" s="1"/>
  <c r="D32" i="72" s="1"/>
  <c r="D32" i="73" s="1"/>
  <c r="B40" i="38"/>
  <c r="B41" i="38"/>
  <c r="B42" i="38"/>
  <c r="B43" i="38"/>
  <c r="J43" i="38" s="1"/>
  <c r="D36" i="72" s="1"/>
  <c r="D36" i="73" s="1"/>
  <c r="D36" i="84" s="1"/>
  <c r="B44" i="38"/>
  <c r="J44" i="38" s="1"/>
  <c r="D37" i="72" s="1"/>
  <c r="D37" i="73" s="1"/>
  <c r="B45" i="38"/>
  <c r="J45" i="38" s="1"/>
  <c r="D38" i="72" s="1"/>
  <c r="D38" i="73" s="1"/>
  <c r="D38" i="84" s="1"/>
  <c r="B46" i="38"/>
  <c r="J46" i="38" s="1"/>
  <c r="D39" i="72" s="1"/>
  <c r="D39" i="73" s="1"/>
  <c r="B47" i="38"/>
  <c r="B48" i="38"/>
  <c r="J48" i="38" s="1"/>
  <c r="D41" i="72" s="1"/>
  <c r="D41" i="73" s="1"/>
  <c r="D41" i="84" s="1"/>
  <c r="B49" i="38"/>
  <c r="B50" i="38"/>
  <c r="B51" i="38"/>
  <c r="J51" i="38" s="1"/>
  <c r="D44" i="72" s="1"/>
  <c r="D44" i="73" s="1"/>
  <c r="D44" i="84" s="1"/>
  <c r="B52" i="38"/>
  <c r="J52" i="38" s="1"/>
  <c r="D45" i="72" s="1"/>
  <c r="D45" i="73" s="1"/>
  <c r="B53" i="38"/>
  <c r="J53" i="38" s="1"/>
  <c r="D46" i="72" s="1"/>
  <c r="B54" i="38"/>
  <c r="J54" i="38" s="1"/>
  <c r="D47" i="72" s="1"/>
  <c r="D47" i="73" s="1"/>
  <c r="B55" i="38"/>
  <c r="B56" i="38"/>
  <c r="E56" i="38" s="1"/>
  <c r="B57" i="38"/>
  <c r="B58" i="38"/>
  <c r="B59" i="38"/>
  <c r="B60" i="38"/>
  <c r="J60" i="38" s="1"/>
  <c r="D53" i="72" s="1"/>
  <c r="D53" i="73" s="1"/>
  <c r="B61" i="38"/>
  <c r="J61" i="38" s="1"/>
  <c r="B62" i="38"/>
  <c r="E62" i="38" s="1"/>
  <c r="B63" i="38"/>
  <c r="B64" i="38"/>
  <c r="B65" i="38"/>
  <c r="B66" i="38"/>
  <c r="B67" i="38"/>
  <c r="J67" i="38" s="1"/>
  <c r="D60" i="72" s="1"/>
  <c r="D60" i="73" s="1"/>
  <c r="D60" i="84" s="1"/>
  <c r="B68" i="38"/>
  <c r="J68" i="38" s="1"/>
  <c r="B69" i="38"/>
  <c r="B70" i="38"/>
  <c r="E70" i="38" s="1"/>
  <c r="B71" i="38"/>
  <c r="E71" i="38" s="1"/>
  <c r="B72" i="38"/>
  <c r="E72" i="38" s="1"/>
  <c r="B73" i="38"/>
  <c r="B74" i="38"/>
  <c r="B75" i="38"/>
  <c r="B76" i="38"/>
  <c r="J76" i="38" s="1"/>
  <c r="D69" i="72" s="1"/>
  <c r="D69" i="73" s="1"/>
  <c r="D69" i="84" s="1"/>
  <c r="B77" i="38"/>
  <c r="B78" i="38"/>
  <c r="E78" i="38" s="1"/>
  <c r="B79" i="38"/>
  <c r="B80" i="38"/>
  <c r="E80" i="38" s="1"/>
  <c r="B81" i="38"/>
  <c r="B82" i="38"/>
  <c r="E82" i="38" s="1"/>
  <c r="B83" i="38"/>
  <c r="E83" i="38" s="1"/>
  <c r="B84" i="38"/>
  <c r="J84" i="38" s="1"/>
  <c r="D77" i="72" s="1"/>
  <c r="B85" i="38"/>
  <c r="E85" i="38" s="1"/>
  <c r="B86" i="38"/>
  <c r="J86" i="38" s="1"/>
  <c r="D79" i="72" s="1"/>
  <c r="B87" i="38"/>
  <c r="E87" i="38" s="1"/>
  <c r="E88" i="38"/>
  <c r="E89" i="38"/>
  <c r="B33" i="38"/>
  <c r="J83" i="38"/>
  <c r="D76" i="72"/>
  <c r="J82" i="38"/>
  <c r="D75" i="72" s="1"/>
  <c r="E51" i="38"/>
  <c r="E74" i="38"/>
  <c r="J74" i="38"/>
  <c r="D67" i="72" s="1"/>
  <c r="D67" i="73" s="1"/>
  <c r="D67" i="84" s="1"/>
  <c r="E58" i="38"/>
  <c r="J58" i="38"/>
  <c r="D51" i="72" s="1"/>
  <c r="D51" i="73" s="1"/>
  <c r="E73" i="38"/>
  <c r="J73" i="38"/>
  <c r="D66" i="72" s="1"/>
  <c r="D66" i="73" s="1"/>
  <c r="D66" i="84" s="1"/>
  <c r="E57" i="38"/>
  <c r="J57" i="38"/>
  <c r="D50" i="72"/>
  <c r="D50" i="73" s="1"/>
  <c r="D50" i="84" s="1"/>
  <c r="J62" i="38"/>
  <c r="D55" i="72" s="1"/>
  <c r="D55" i="73" s="1"/>
  <c r="E43" i="38"/>
  <c r="E66" i="38"/>
  <c r="J66" i="38"/>
  <c r="D59" i="72" s="1"/>
  <c r="D59" i="73" s="1"/>
  <c r="J50" i="38"/>
  <c r="D43" i="72" s="1"/>
  <c r="D43" i="73" s="1"/>
  <c r="J42" i="38"/>
  <c r="D35" i="72" s="1"/>
  <c r="D35" i="73" s="1"/>
  <c r="E81" i="38"/>
  <c r="J81" i="38"/>
  <c r="D74" i="72" s="1"/>
  <c r="E41" i="38"/>
  <c r="J41" i="38"/>
  <c r="D34" i="72"/>
  <c r="D34" i="73" s="1"/>
  <c r="E46" i="38"/>
  <c r="J77" i="38"/>
  <c r="D70" i="72" s="1"/>
  <c r="D70" i="73" s="1"/>
  <c r="J69" i="38"/>
  <c r="D62" i="72" s="1"/>
  <c r="D62" i="73" s="1"/>
  <c r="D54" i="72"/>
  <c r="D54" i="73" s="1"/>
  <c r="D54" i="84" s="1"/>
  <c r="E45" i="38"/>
  <c r="E65" i="38"/>
  <c r="J65" i="38"/>
  <c r="D58" i="72" s="1"/>
  <c r="D58" i="73" s="1"/>
  <c r="D58" i="84" s="1"/>
  <c r="E49" i="38"/>
  <c r="J49" i="38"/>
  <c r="D42" i="72"/>
  <c r="D42" i="73" s="1"/>
  <c r="J78" i="38"/>
  <c r="D71" i="72" s="1"/>
  <c r="D71" i="73" s="1"/>
  <c r="D71" i="84" s="1"/>
  <c r="D61" i="72"/>
  <c r="D61" i="73" s="1"/>
  <c r="D61" i="84" s="1"/>
  <c r="C96" i="42"/>
  <c r="A90" i="40"/>
  <c r="A91" i="40"/>
  <c r="A85" i="40"/>
  <c r="A86" i="40"/>
  <c r="A87" i="40"/>
  <c r="A88" i="40"/>
  <c r="A90" i="38"/>
  <c r="A91" i="38"/>
  <c r="A85" i="38"/>
  <c r="A86" i="38"/>
  <c r="A87" i="38" s="1"/>
  <c r="A88" i="38" s="1"/>
  <c r="E144" i="37"/>
  <c r="E143" i="37"/>
  <c r="F143" i="37" s="1"/>
  <c r="C143" i="37"/>
  <c r="A143" i="37"/>
  <c r="A144" i="37"/>
  <c r="E142" i="37"/>
  <c r="F142" i="37" s="1"/>
  <c r="C142" i="37"/>
  <c r="E141" i="37"/>
  <c r="C141" i="37"/>
  <c r="G141" i="37" s="1"/>
  <c r="E140" i="37"/>
  <c r="C140" i="37"/>
  <c r="E139" i="37"/>
  <c r="C139" i="37"/>
  <c r="G139" i="37" s="1"/>
  <c r="E138" i="37"/>
  <c r="F138" i="37" s="1"/>
  <c r="C138" i="37"/>
  <c r="A138" i="37"/>
  <c r="A139" i="37"/>
  <c r="A140" i="37"/>
  <c r="A141" i="37" s="1"/>
  <c r="E137" i="37"/>
  <c r="C137" i="37"/>
  <c r="G137" i="37" s="1"/>
  <c r="E136" i="37"/>
  <c r="C136" i="37"/>
  <c r="E135" i="37"/>
  <c r="C135" i="37"/>
  <c r="G135" i="37" s="1"/>
  <c r="E134" i="37"/>
  <c r="C134" i="37"/>
  <c r="E133" i="37"/>
  <c r="C133" i="37"/>
  <c r="G133" i="37" s="1"/>
  <c r="E132" i="37"/>
  <c r="F111" i="37" s="1"/>
  <c r="C132" i="37"/>
  <c r="E131" i="37"/>
  <c r="C131" i="37"/>
  <c r="E130" i="37"/>
  <c r="C130" i="37"/>
  <c r="E129" i="37"/>
  <c r="C129" i="37"/>
  <c r="G129" i="37" s="1"/>
  <c r="E128" i="37"/>
  <c r="F128" i="37" s="1"/>
  <c r="C128" i="37"/>
  <c r="E127" i="37"/>
  <c r="C127" i="37"/>
  <c r="G127" i="37" s="1"/>
  <c r="E126" i="37"/>
  <c r="C126" i="37"/>
  <c r="E125" i="37"/>
  <c r="C125" i="37"/>
  <c r="G125" i="37" s="1"/>
  <c r="E124" i="37"/>
  <c r="F124" i="37" s="1"/>
  <c r="C124" i="37"/>
  <c r="G124" i="37" s="1"/>
  <c r="E123" i="37"/>
  <c r="C123" i="37"/>
  <c r="G123" i="37" s="1"/>
  <c r="E122" i="37"/>
  <c r="C122" i="37"/>
  <c r="E121" i="37"/>
  <c r="C121" i="37"/>
  <c r="G121" i="37" s="1"/>
  <c r="E120" i="37"/>
  <c r="C120" i="37"/>
  <c r="G120" i="37" s="1"/>
  <c r="E119" i="37"/>
  <c r="C119" i="37"/>
  <c r="E118" i="37"/>
  <c r="F118" i="37" s="1"/>
  <c r="C118" i="37"/>
  <c r="E117" i="37"/>
  <c r="C117" i="37"/>
  <c r="G117" i="37" s="1"/>
  <c r="E116" i="37"/>
  <c r="F116" i="37" s="1"/>
  <c r="C116" i="37"/>
  <c r="G116" i="37" s="1"/>
  <c r="E115" i="37"/>
  <c r="C115" i="37"/>
  <c r="G115" i="37" s="1"/>
  <c r="E114" i="37"/>
  <c r="C114" i="37"/>
  <c r="G114" i="37" s="1"/>
  <c r="E113" i="37"/>
  <c r="C113" i="37"/>
  <c r="E112" i="37"/>
  <c r="C112" i="37"/>
  <c r="G112" i="37" s="1"/>
  <c r="E111" i="37"/>
  <c r="C111" i="37"/>
  <c r="E110" i="37"/>
  <c r="C110" i="37"/>
  <c r="E109" i="37"/>
  <c r="C109" i="37"/>
  <c r="G109" i="37" s="1"/>
  <c r="E108" i="37"/>
  <c r="C108" i="37"/>
  <c r="G108" i="37" s="1"/>
  <c r="E107" i="37"/>
  <c r="C107" i="37"/>
  <c r="E106" i="37"/>
  <c r="C106" i="37"/>
  <c r="G106" i="37" s="1"/>
  <c r="E105" i="37"/>
  <c r="C105" i="37"/>
  <c r="G105" i="37" s="1"/>
  <c r="E104" i="37"/>
  <c r="C104" i="37"/>
  <c r="G104" i="37" s="1"/>
  <c r="E103" i="37"/>
  <c r="C103" i="37"/>
  <c r="G103" i="37" s="1"/>
  <c r="E102" i="37"/>
  <c r="C102" i="37"/>
  <c r="G102" i="37" s="1"/>
  <c r="E101" i="37"/>
  <c r="C101" i="37"/>
  <c r="G101" i="37" s="1"/>
  <c r="E100" i="37"/>
  <c r="C100" i="37"/>
  <c r="G100" i="37" s="1"/>
  <c r="E99" i="37"/>
  <c r="C99" i="37"/>
  <c r="G99" i="37" s="1"/>
  <c r="E98" i="37"/>
  <c r="F98" i="37" s="1"/>
  <c r="C98" i="37"/>
  <c r="G98" i="37" s="1"/>
  <c r="E97" i="37"/>
  <c r="C97" i="37"/>
  <c r="G97" i="37" s="1"/>
  <c r="E96" i="37"/>
  <c r="C96" i="37"/>
  <c r="E95" i="37"/>
  <c r="C95" i="37"/>
  <c r="E94" i="37"/>
  <c r="C94" i="37"/>
  <c r="E93" i="37"/>
  <c r="C93" i="37"/>
  <c r="E92" i="37"/>
  <c r="C92" i="37"/>
  <c r="E91" i="37"/>
  <c r="C91" i="37"/>
  <c r="E90" i="37"/>
  <c r="C90" i="37"/>
  <c r="E89" i="37"/>
  <c r="C89" i="37"/>
  <c r="E88" i="37"/>
  <c r="F88" i="37" s="1"/>
  <c r="C88" i="37"/>
  <c r="E87" i="37"/>
  <c r="C87" i="37"/>
  <c r="E86" i="37"/>
  <c r="C86" i="37"/>
  <c r="E85" i="37"/>
  <c r="C85" i="37"/>
  <c r="E84" i="37"/>
  <c r="C84" i="37"/>
  <c r="E83" i="37"/>
  <c r="C83" i="37"/>
  <c r="E82" i="37"/>
  <c r="F82" i="37"/>
  <c r="F106" i="37"/>
  <c r="F130" i="37"/>
  <c r="F86" i="37"/>
  <c r="F83" i="37"/>
  <c r="G107" i="37"/>
  <c r="G110" i="37"/>
  <c r="G111" i="37"/>
  <c r="G113" i="37"/>
  <c r="G118" i="37"/>
  <c r="G119" i="37"/>
  <c r="G122" i="37"/>
  <c r="G138" i="37"/>
  <c r="G140" i="37"/>
  <c r="G143" i="37"/>
  <c r="G126" i="37"/>
  <c r="G128" i="37"/>
  <c r="G130" i="37"/>
  <c r="G131" i="37"/>
  <c r="G132" i="37"/>
  <c r="G134" i="37"/>
  <c r="G136" i="37"/>
  <c r="G142" i="37"/>
  <c r="C84" i="7"/>
  <c r="C76" i="7"/>
  <c r="C69" i="7"/>
  <c r="C57" i="7"/>
  <c r="C55" i="7"/>
  <c r="C21" i="7"/>
  <c r="C19" i="7"/>
  <c r="C17" i="7"/>
  <c r="C15" i="7"/>
  <c r="C13" i="7"/>
  <c r="C11" i="7"/>
  <c r="E14" i="7"/>
  <c r="C8" i="72" s="1"/>
  <c r="C8" i="73" s="1"/>
  <c r="E15" i="7"/>
  <c r="C9" i="72" s="1"/>
  <c r="C9" i="73" s="1"/>
  <c r="E16" i="7"/>
  <c r="C10" i="72" s="1"/>
  <c r="C10" i="73" s="1"/>
  <c r="E17" i="7"/>
  <c r="C11" i="72" s="1"/>
  <c r="C11" i="73" s="1"/>
  <c r="E18" i="7"/>
  <c r="C12" i="72"/>
  <c r="C12" i="73" s="1"/>
  <c r="E19" i="7"/>
  <c r="C13" i="72" s="1"/>
  <c r="C13" i="73" s="1"/>
  <c r="E20" i="7"/>
  <c r="C14" i="72"/>
  <c r="C14" i="73" s="1"/>
  <c r="E21" i="7"/>
  <c r="C15" i="72" s="1"/>
  <c r="C15" i="73" s="1"/>
  <c r="E22" i="7"/>
  <c r="C16" i="72" s="1"/>
  <c r="C16" i="73" s="1"/>
  <c r="E23" i="7"/>
  <c r="C17" i="72"/>
  <c r="C17" i="73" s="1"/>
  <c r="E24" i="7"/>
  <c r="C18" i="72"/>
  <c r="C18" i="73" s="1"/>
  <c r="E25" i="7"/>
  <c r="C19" i="72" s="1"/>
  <c r="C19" i="73" s="1"/>
  <c r="E26" i="7"/>
  <c r="C20" i="72" s="1"/>
  <c r="C20" i="73" s="1"/>
  <c r="E27" i="7"/>
  <c r="C21" i="72" s="1"/>
  <c r="C21" i="73" s="1"/>
  <c r="E28" i="7"/>
  <c r="C22" i="72"/>
  <c r="C22" i="73" s="1"/>
  <c r="E29" i="7"/>
  <c r="C23" i="72" s="1"/>
  <c r="C23" i="73" s="1"/>
  <c r="E30" i="7"/>
  <c r="C24" i="72"/>
  <c r="C24" i="73" s="1"/>
  <c r="C24" i="84" s="1"/>
  <c r="E31" i="7"/>
  <c r="C25" i="72" s="1"/>
  <c r="C25" i="73" s="1"/>
  <c r="E32" i="7"/>
  <c r="C26" i="72"/>
  <c r="C26" i="73" s="1"/>
  <c r="C26" i="84" s="1"/>
  <c r="E33" i="7"/>
  <c r="C27" i="72" s="1"/>
  <c r="C27" i="73" s="1"/>
  <c r="E34" i="7"/>
  <c r="C28" i="72" s="1"/>
  <c r="C28" i="73" s="1"/>
  <c r="C28" i="84" s="1"/>
  <c r="E35" i="7"/>
  <c r="C29" i="72" s="1"/>
  <c r="C29" i="73" s="1"/>
  <c r="C29" i="84" s="1"/>
  <c r="E36" i="7"/>
  <c r="C30" i="72" s="1"/>
  <c r="C30" i="73" s="1"/>
  <c r="E37" i="7"/>
  <c r="C31" i="72" s="1"/>
  <c r="C31" i="73" s="1"/>
  <c r="C31" i="84" s="1"/>
  <c r="E38" i="7"/>
  <c r="C32" i="72"/>
  <c r="C32" i="73" s="1"/>
  <c r="C32" i="84" s="1"/>
  <c r="E39" i="7"/>
  <c r="C33" i="72" s="1"/>
  <c r="C33" i="73" s="1"/>
  <c r="E40" i="7"/>
  <c r="C34" i="72"/>
  <c r="C34" i="73" s="1"/>
  <c r="E41" i="7"/>
  <c r="C35" i="72" s="1"/>
  <c r="C35" i="73" s="1"/>
  <c r="E42" i="7"/>
  <c r="C36" i="72" s="1"/>
  <c r="C36" i="73" s="1"/>
  <c r="C36" i="84" s="1"/>
  <c r="E43" i="7"/>
  <c r="C37" i="72" s="1"/>
  <c r="C37" i="73" s="1"/>
  <c r="E44" i="7"/>
  <c r="C38" i="72" s="1"/>
  <c r="C38" i="73" s="1"/>
  <c r="C38" i="84" s="1"/>
  <c r="E45" i="7"/>
  <c r="C39" i="72" s="1"/>
  <c r="C39" i="73" s="1"/>
  <c r="E46" i="7"/>
  <c r="C40" i="72" s="1"/>
  <c r="C40" i="73" s="1"/>
  <c r="E47" i="7"/>
  <c r="C41" i="72"/>
  <c r="C41" i="73" s="1"/>
  <c r="C41" i="84" s="1"/>
  <c r="E48" i="7"/>
  <c r="C42" i="72" s="1"/>
  <c r="C42" i="73" s="1"/>
  <c r="E49" i="7"/>
  <c r="C43" i="72"/>
  <c r="C43" i="73" s="1"/>
  <c r="C43" i="84" s="1"/>
  <c r="E50" i="7"/>
  <c r="C44" i="72" s="1"/>
  <c r="C44" i="73" s="1"/>
  <c r="C44" i="84" s="1"/>
  <c r="E51" i="7"/>
  <c r="C45" i="72" s="1"/>
  <c r="C45" i="73" s="1"/>
  <c r="E52" i="7"/>
  <c r="C46" i="72" s="1"/>
  <c r="C46" i="73" s="1"/>
  <c r="E53" i="7"/>
  <c r="C47" i="72" s="1"/>
  <c r="C47" i="73" s="1"/>
  <c r="E54" i="7"/>
  <c r="C48" i="72" s="1"/>
  <c r="C48" i="73" s="1"/>
  <c r="C48" i="84" s="1"/>
  <c r="E55" i="7"/>
  <c r="C49" i="72" s="1"/>
  <c r="C49" i="73" s="1"/>
  <c r="E56" i="7"/>
  <c r="C50" i="72" s="1"/>
  <c r="C50" i="73" s="1"/>
  <c r="C50" i="84" s="1"/>
  <c r="E57" i="7"/>
  <c r="C51" i="72"/>
  <c r="C51" i="73" s="1"/>
  <c r="E58" i="7"/>
  <c r="C52" i="72" s="1"/>
  <c r="C52" i="73" s="1"/>
  <c r="C52" i="84" s="1"/>
  <c r="E59" i="7"/>
  <c r="C53" i="72" s="1"/>
  <c r="C53" i="73" s="1"/>
  <c r="E60" i="7"/>
  <c r="C54" i="72" s="1"/>
  <c r="C54" i="73" s="1"/>
  <c r="C54" i="84" s="1"/>
  <c r="E61" i="7"/>
  <c r="C55" i="72" s="1"/>
  <c r="C55" i="73" s="1"/>
  <c r="E62" i="7"/>
  <c r="C56" i="72" s="1"/>
  <c r="C56" i="73" s="1"/>
  <c r="E63" i="7"/>
  <c r="C57" i="72"/>
  <c r="C57" i="73" s="1"/>
  <c r="C57" i="84" s="1"/>
  <c r="E64" i="7"/>
  <c r="C58" i="72" s="1"/>
  <c r="C58" i="73" s="1"/>
  <c r="E65" i="7"/>
  <c r="C59" i="72"/>
  <c r="C59" i="73" s="1"/>
  <c r="E66" i="7"/>
  <c r="C60" i="72" s="1"/>
  <c r="C60" i="73" s="1"/>
  <c r="E67" i="7"/>
  <c r="C61" i="72" s="1"/>
  <c r="C61" i="73" s="1"/>
  <c r="C61" i="84" s="1"/>
  <c r="E68" i="7"/>
  <c r="C62" i="72" s="1"/>
  <c r="C62" i="73" s="1"/>
  <c r="C62" i="84" s="1"/>
  <c r="E69" i="7"/>
  <c r="C63" i="72" s="1"/>
  <c r="C63" i="73" s="1"/>
  <c r="E70" i="7"/>
  <c r="C64" i="72" s="1"/>
  <c r="C64" i="73" s="1"/>
  <c r="C64" i="84" s="1"/>
  <c r="E71" i="7"/>
  <c r="C65" i="72" s="1"/>
  <c r="C65" i="73" s="1"/>
  <c r="C65" i="84" s="1"/>
  <c r="E72" i="7"/>
  <c r="C66" i="72" s="1"/>
  <c r="C66" i="73" s="1"/>
  <c r="E73" i="7"/>
  <c r="C67" i="72"/>
  <c r="C67" i="73" s="1"/>
  <c r="E74" i="7"/>
  <c r="C68" i="72" s="1"/>
  <c r="C68" i="73" s="1"/>
  <c r="C68" i="84" s="1"/>
  <c r="E75" i="7"/>
  <c r="C69" i="72" s="1"/>
  <c r="C69" i="73" s="1"/>
  <c r="E76" i="7"/>
  <c r="C70" i="72" s="1"/>
  <c r="C70" i="73" s="1"/>
  <c r="E77" i="7"/>
  <c r="C71" i="72" s="1"/>
  <c r="C71" i="73" s="1"/>
  <c r="C71" i="84" s="1"/>
  <c r="E78" i="7"/>
  <c r="C72" i="72" s="1"/>
  <c r="C72" i="84" s="1"/>
  <c r="E79" i="7"/>
  <c r="C73" i="72"/>
  <c r="E80" i="7"/>
  <c r="C74" i="72" s="1"/>
  <c r="E81" i="7"/>
  <c r="C75" i="72"/>
  <c r="E82" i="7"/>
  <c r="C76" i="72" s="1"/>
  <c r="E83" i="7"/>
  <c r="C77" i="72" s="1"/>
  <c r="E84" i="7"/>
  <c r="C78" i="72" s="1"/>
  <c r="E85" i="7"/>
  <c r="C79" i="72" s="1"/>
  <c r="E86" i="7"/>
  <c r="C80" i="72" s="1"/>
  <c r="E87" i="7"/>
  <c r="C81" i="72" s="1"/>
  <c r="E88" i="7"/>
  <c r="C82" i="72" s="1"/>
  <c r="E13" i="7"/>
  <c r="C7" i="72"/>
  <c r="C7" i="73" s="1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8" i="7"/>
  <c r="C63" i="7"/>
  <c r="C65" i="7"/>
  <c r="C67" i="7"/>
  <c r="C71" i="7"/>
  <c r="C80" i="7"/>
  <c r="C9" i="7"/>
  <c r="C88" i="7"/>
  <c r="C51" i="7"/>
  <c r="C53" i="7"/>
  <c r="C74" i="7"/>
  <c r="C82" i="7"/>
  <c r="C10" i="7"/>
  <c r="C12" i="7"/>
  <c r="C14" i="7"/>
  <c r="C16" i="7"/>
  <c r="C18" i="7"/>
  <c r="C20" i="7"/>
  <c r="C22" i="7"/>
  <c r="C24" i="7"/>
  <c r="C26" i="7"/>
  <c r="C28" i="7"/>
  <c r="C30" i="7"/>
  <c r="C32" i="7"/>
  <c r="C34" i="7"/>
  <c r="C36" i="7"/>
  <c r="C38" i="7"/>
  <c r="C40" i="7"/>
  <c r="C42" i="7"/>
  <c r="C44" i="7"/>
  <c r="C46" i="7"/>
  <c r="C48" i="7"/>
  <c r="C59" i="7"/>
  <c r="C61" i="7"/>
  <c r="C78" i="7"/>
  <c r="C86" i="7"/>
  <c r="C8" i="7"/>
  <c r="C87" i="7"/>
  <c r="C85" i="7"/>
  <c r="C81" i="7"/>
  <c r="C77" i="7"/>
  <c r="C73" i="7"/>
  <c r="C64" i="7"/>
  <c r="C60" i="7"/>
  <c r="C56" i="7"/>
  <c r="C52" i="7"/>
  <c r="C83" i="7"/>
  <c r="C79" i="7"/>
  <c r="C75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72" i="7"/>
  <c r="C70" i="7"/>
  <c r="C68" i="7"/>
  <c r="C66" i="7"/>
  <c r="C62" i="7"/>
  <c r="C58" i="7"/>
  <c r="C54" i="7"/>
  <c r="C50" i="7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92" i="26"/>
  <c r="G139" i="26"/>
  <c r="A135" i="34"/>
  <c r="A136" i="34" s="1"/>
  <c r="A137" i="34" s="1"/>
  <c r="A130" i="34"/>
  <c r="A131" i="34"/>
  <c r="A132" i="34" s="1"/>
  <c r="A133" i="34" s="1"/>
  <c r="I60" i="73"/>
  <c r="I60" i="84" s="1"/>
  <c r="I61" i="73"/>
  <c r="I61" i="84" s="1"/>
  <c r="I63" i="73"/>
  <c r="I64" i="73"/>
  <c r="I64" i="84" s="1"/>
  <c r="I66" i="73"/>
  <c r="I67" i="73"/>
  <c r="I68" i="73"/>
  <c r="I68" i="84" s="1"/>
  <c r="I69" i="73"/>
  <c r="I70" i="73"/>
  <c r="I71" i="73"/>
  <c r="I106" i="26"/>
  <c r="I110" i="26"/>
  <c r="I114" i="26"/>
  <c r="I118" i="26"/>
  <c r="I122" i="26"/>
  <c r="I126" i="26"/>
  <c r="I130" i="26"/>
  <c r="I133" i="26"/>
  <c r="I134" i="26"/>
  <c r="I138" i="26"/>
  <c r="I137" i="26"/>
  <c r="I129" i="26"/>
  <c r="I125" i="26"/>
  <c r="I121" i="26"/>
  <c r="I117" i="26"/>
  <c r="I113" i="26"/>
  <c r="I109" i="26"/>
  <c r="I105" i="26"/>
  <c r="I103" i="26"/>
  <c r="I101" i="26"/>
  <c r="I102" i="26"/>
  <c r="I132" i="26"/>
  <c r="I124" i="26"/>
  <c r="I120" i="26"/>
  <c r="I112" i="26"/>
  <c r="I108" i="26"/>
  <c r="I104" i="26"/>
  <c r="I135" i="26"/>
  <c r="I127" i="26"/>
  <c r="I119" i="26"/>
  <c r="I136" i="26"/>
  <c r="I128" i="26"/>
  <c r="I116" i="26"/>
  <c r="I100" i="26"/>
  <c r="I131" i="26"/>
  <c r="I123" i="26"/>
  <c r="I115" i="26"/>
  <c r="I111" i="26"/>
  <c r="I107" i="26"/>
  <c r="G138" i="26"/>
  <c r="G137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92" i="26"/>
  <c r="G90" i="31"/>
  <c r="G91" i="31"/>
  <c r="H91" i="31" s="1"/>
  <c r="G30" i="31"/>
  <c r="G31" i="31"/>
  <c r="G32" i="31"/>
  <c r="H32" i="31" s="1"/>
  <c r="G33" i="31"/>
  <c r="H33" i="31" s="1"/>
  <c r="G34" i="31"/>
  <c r="G35" i="31"/>
  <c r="G36" i="31"/>
  <c r="H36" i="31" s="1"/>
  <c r="G37" i="31"/>
  <c r="H37" i="31" s="1"/>
  <c r="G38" i="31"/>
  <c r="G39" i="31"/>
  <c r="G40" i="31"/>
  <c r="H40" i="31" s="1"/>
  <c r="G41" i="31"/>
  <c r="H41" i="31" s="1"/>
  <c r="G42" i="31"/>
  <c r="G43" i="31"/>
  <c r="G44" i="31"/>
  <c r="H44" i="31" s="1"/>
  <c r="G45" i="31"/>
  <c r="H45" i="31" s="1"/>
  <c r="G46" i="31"/>
  <c r="G47" i="31"/>
  <c r="G48" i="31"/>
  <c r="H48" i="31" s="1"/>
  <c r="G49" i="31"/>
  <c r="H49" i="31" s="1"/>
  <c r="G50" i="31"/>
  <c r="G51" i="31"/>
  <c r="G52" i="31"/>
  <c r="H52" i="31" s="1"/>
  <c r="G53" i="31"/>
  <c r="H53" i="31" s="1"/>
  <c r="G54" i="31"/>
  <c r="G55" i="31"/>
  <c r="G56" i="31"/>
  <c r="H56" i="31" s="1"/>
  <c r="G57" i="31"/>
  <c r="H57" i="31" s="1"/>
  <c r="G58" i="31"/>
  <c r="G59" i="31"/>
  <c r="G60" i="31"/>
  <c r="H60" i="31" s="1"/>
  <c r="G61" i="31"/>
  <c r="H61" i="31" s="1"/>
  <c r="G62" i="31"/>
  <c r="G63" i="31"/>
  <c r="G64" i="31"/>
  <c r="H64" i="31" s="1"/>
  <c r="G65" i="31"/>
  <c r="H65" i="31" s="1"/>
  <c r="G66" i="31"/>
  <c r="G67" i="31"/>
  <c r="G68" i="31"/>
  <c r="H68" i="31" s="1"/>
  <c r="G69" i="31"/>
  <c r="H69" i="31" s="1"/>
  <c r="G70" i="31"/>
  <c r="G71" i="31"/>
  <c r="G72" i="31"/>
  <c r="H72" i="31" s="1"/>
  <c r="G73" i="31"/>
  <c r="H73" i="31" s="1"/>
  <c r="G74" i="31"/>
  <c r="G75" i="31"/>
  <c r="G76" i="31"/>
  <c r="H76" i="31" s="1"/>
  <c r="G77" i="31"/>
  <c r="H77" i="31" s="1"/>
  <c r="G78" i="31"/>
  <c r="G79" i="31"/>
  <c r="H86" i="31" s="1"/>
  <c r="G80" i="31"/>
  <c r="H80" i="31" s="1"/>
  <c r="G81" i="31"/>
  <c r="H81" i="31" s="1"/>
  <c r="G82" i="31"/>
  <c r="G83" i="31"/>
  <c r="G84" i="31"/>
  <c r="H84" i="31" s="1"/>
  <c r="G85" i="31"/>
  <c r="H85" i="31" s="1"/>
  <c r="G86" i="31"/>
  <c r="G87" i="31"/>
  <c r="G88" i="31"/>
  <c r="G89" i="31"/>
  <c r="H89" i="31" s="1"/>
  <c r="G29" i="31"/>
  <c r="H90" i="31"/>
  <c r="I89" i="31"/>
  <c r="I90" i="31"/>
  <c r="I54" i="31"/>
  <c r="I55" i="31"/>
  <c r="I58" i="31"/>
  <c r="I59" i="31"/>
  <c r="I62" i="31"/>
  <c r="I63" i="31"/>
  <c r="I66" i="31"/>
  <c r="I67" i="31"/>
  <c r="I70" i="31"/>
  <c r="I71" i="31"/>
  <c r="I74" i="31"/>
  <c r="I75" i="31"/>
  <c r="I78" i="31"/>
  <c r="I79" i="31"/>
  <c r="I82" i="31"/>
  <c r="I83" i="31"/>
  <c r="I86" i="31"/>
  <c r="I87" i="31"/>
  <c r="I45" i="31"/>
  <c r="I46" i="31"/>
  <c r="I49" i="31"/>
  <c r="I50" i="31"/>
  <c r="I51" i="31"/>
  <c r="A143" i="32"/>
  <c r="A144" i="32"/>
  <c r="E141" i="32"/>
  <c r="E142" i="32"/>
  <c r="E139" i="32"/>
  <c r="E138" i="32"/>
  <c r="A138" i="32"/>
  <c r="A139" i="32"/>
  <c r="A140" i="32"/>
  <c r="A141" i="32"/>
  <c r="E135" i="32"/>
  <c r="E134" i="32"/>
  <c r="E131" i="32"/>
  <c r="E130" i="32"/>
  <c r="E127" i="32"/>
  <c r="E126" i="32"/>
  <c r="E123" i="32"/>
  <c r="E122" i="32"/>
  <c r="E119" i="32"/>
  <c r="E118" i="32"/>
  <c r="E115" i="32"/>
  <c r="E114" i="32"/>
  <c r="E111" i="32"/>
  <c r="E110" i="32"/>
  <c r="E107" i="32"/>
  <c r="E106" i="32"/>
  <c r="E103" i="32"/>
  <c r="E102" i="32"/>
  <c r="E99" i="32"/>
  <c r="E98" i="32"/>
  <c r="A90" i="31"/>
  <c r="A91" i="31"/>
  <c r="A92" i="31"/>
  <c r="A93" i="31" s="1"/>
  <c r="H88" i="31"/>
  <c r="H87" i="31"/>
  <c r="C85" i="31"/>
  <c r="C86" i="31" s="1"/>
  <c r="A85" i="31"/>
  <c r="A86" i="31"/>
  <c r="A87" i="31"/>
  <c r="A88" i="31" s="1"/>
  <c r="H83" i="31"/>
  <c r="H82" i="31"/>
  <c r="H79" i="31"/>
  <c r="H78" i="31"/>
  <c r="H75" i="31"/>
  <c r="H74" i="31"/>
  <c r="H71" i="31"/>
  <c r="H70" i="31"/>
  <c r="H67" i="31"/>
  <c r="H66" i="31"/>
  <c r="H63" i="31"/>
  <c r="H62" i="31"/>
  <c r="H59" i="31"/>
  <c r="H58" i="31"/>
  <c r="H55" i="31"/>
  <c r="H54" i="31"/>
  <c r="H51" i="31"/>
  <c r="H50" i="31"/>
  <c r="H47" i="31"/>
  <c r="H46" i="31"/>
  <c r="H43" i="31"/>
  <c r="H42" i="31"/>
  <c r="H39" i="31"/>
  <c r="H38" i="31"/>
  <c r="H35" i="31"/>
  <c r="H34" i="31"/>
  <c r="H31" i="31"/>
  <c r="H30" i="31"/>
  <c r="H91" i="30"/>
  <c r="H92" i="30"/>
  <c r="I92" i="30" s="1"/>
  <c r="H33" i="30"/>
  <c r="H34" i="30"/>
  <c r="H35" i="30"/>
  <c r="H36" i="30"/>
  <c r="H37" i="30"/>
  <c r="H38" i="30"/>
  <c r="H39" i="30"/>
  <c r="H40" i="30"/>
  <c r="I40" i="30" s="1"/>
  <c r="H41" i="30"/>
  <c r="H42" i="30"/>
  <c r="H43" i="30"/>
  <c r="H44" i="30"/>
  <c r="H45" i="30"/>
  <c r="H46" i="30"/>
  <c r="H47" i="30"/>
  <c r="H48" i="30"/>
  <c r="I48" i="30" s="1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I76" i="30" s="1"/>
  <c r="H77" i="30"/>
  <c r="H78" i="30"/>
  <c r="H79" i="30"/>
  <c r="H80" i="30"/>
  <c r="H81" i="30"/>
  <c r="H82" i="30"/>
  <c r="H83" i="30"/>
  <c r="H84" i="30"/>
  <c r="H85" i="30"/>
  <c r="H86" i="30"/>
  <c r="H87" i="30"/>
  <c r="H88" i="30"/>
  <c r="I88" i="30" s="1"/>
  <c r="H89" i="30"/>
  <c r="H90" i="30"/>
  <c r="H32" i="30"/>
  <c r="I32" i="30" s="1"/>
  <c r="H31" i="30"/>
  <c r="H30" i="30"/>
  <c r="F89" i="30"/>
  <c r="F90" i="30"/>
  <c r="J90" i="30" s="1"/>
  <c r="F91" i="30"/>
  <c r="J91" i="30" s="1"/>
  <c r="F32" i="30"/>
  <c r="F33" i="30"/>
  <c r="F34" i="30"/>
  <c r="J34" i="30" s="1"/>
  <c r="F35" i="30"/>
  <c r="J35" i="30" s="1"/>
  <c r="F36" i="30"/>
  <c r="F37" i="30"/>
  <c r="J37" i="30" s="1"/>
  <c r="F38" i="30"/>
  <c r="J38" i="30" s="1"/>
  <c r="F39" i="30"/>
  <c r="F40" i="30"/>
  <c r="F41" i="30"/>
  <c r="F42" i="30"/>
  <c r="J42" i="30" s="1"/>
  <c r="F43" i="30"/>
  <c r="J43" i="30" s="1"/>
  <c r="F44" i="30"/>
  <c r="F45" i="30"/>
  <c r="F46" i="30"/>
  <c r="J46" i="30" s="1"/>
  <c r="F47" i="30"/>
  <c r="F48" i="30"/>
  <c r="F49" i="30"/>
  <c r="F50" i="30"/>
  <c r="J50" i="30" s="1"/>
  <c r="F51" i="30"/>
  <c r="J51" i="30" s="1"/>
  <c r="F52" i="30"/>
  <c r="F53" i="30"/>
  <c r="F54" i="30"/>
  <c r="J54" i="30" s="1"/>
  <c r="F55" i="30"/>
  <c r="F56" i="30"/>
  <c r="F57" i="30"/>
  <c r="J57" i="30" s="1"/>
  <c r="F58" i="30"/>
  <c r="J58" i="30" s="1"/>
  <c r="F59" i="30"/>
  <c r="J59" i="30" s="1"/>
  <c r="F60" i="30"/>
  <c r="F61" i="30"/>
  <c r="J61" i="30" s="1"/>
  <c r="F62" i="30"/>
  <c r="F63" i="30"/>
  <c r="F64" i="30"/>
  <c r="F65" i="30"/>
  <c r="F66" i="30"/>
  <c r="J66" i="30" s="1"/>
  <c r="F67" i="30"/>
  <c r="J67" i="30" s="1"/>
  <c r="F68" i="30"/>
  <c r="F69" i="30"/>
  <c r="F70" i="30"/>
  <c r="J70" i="30" s="1"/>
  <c r="F71" i="30"/>
  <c r="F72" i="30"/>
  <c r="F73" i="30"/>
  <c r="F74" i="30"/>
  <c r="J74" i="30" s="1"/>
  <c r="F75" i="30"/>
  <c r="J75" i="30" s="1"/>
  <c r="F76" i="30"/>
  <c r="F77" i="30"/>
  <c r="F78" i="30"/>
  <c r="J78" i="30" s="1"/>
  <c r="F79" i="30"/>
  <c r="J79" i="30" s="1"/>
  <c r="F80" i="30"/>
  <c r="F81" i="30"/>
  <c r="J81" i="30" s="1"/>
  <c r="F82" i="30"/>
  <c r="J82" i="30" s="1"/>
  <c r="F83" i="30"/>
  <c r="J83" i="30" s="1"/>
  <c r="F84" i="30"/>
  <c r="F85" i="30"/>
  <c r="F86" i="30"/>
  <c r="J86" i="30" s="1"/>
  <c r="F87" i="30"/>
  <c r="F88" i="30"/>
  <c r="F31" i="30"/>
  <c r="F30" i="30"/>
  <c r="J30" i="30" s="1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58" i="30"/>
  <c r="J36" i="30"/>
  <c r="J44" i="30"/>
  <c r="J52" i="30"/>
  <c r="J60" i="30"/>
  <c r="J68" i="30"/>
  <c r="J76" i="30"/>
  <c r="J84" i="30"/>
  <c r="B24" i="30"/>
  <c r="A91" i="30"/>
  <c r="A92" i="30"/>
  <c r="A86" i="30"/>
  <c r="A87" i="30" s="1"/>
  <c r="A88" i="30" s="1"/>
  <c r="A89" i="30" s="1"/>
  <c r="J88" i="30"/>
  <c r="J80" i="30"/>
  <c r="J72" i="30"/>
  <c r="J64" i="30"/>
  <c r="J56" i="30"/>
  <c r="J48" i="30"/>
  <c r="J40" i="30"/>
  <c r="J32" i="30"/>
  <c r="I56" i="30"/>
  <c r="I84" i="30"/>
  <c r="I52" i="30"/>
  <c r="I44" i="30"/>
  <c r="I30" i="30"/>
  <c r="I29" i="30" s="1"/>
  <c r="I28" i="30" s="1"/>
  <c r="I27" i="30" s="1"/>
  <c r="I26" i="30" s="1"/>
  <c r="I25" i="30" s="1"/>
  <c r="I78" i="30"/>
  <c r="I46" i="30"/>
  <c r="F137" i="26"/>
  <c r="J89" i="30"/>
  <c r="F129" i="26"/>
  <c r="F117" i="26"/>
  <c r="J69" i="30"/>
  <c r="F105" i="26"/>
  <c r="F97" i="26"/>
  <c r="J49" i="30"/>
  <c r="F85" i="26"/>
  <c r="F77" i="26"/>
  <c r="F139" i="26"/>
  <c r="I45" i="30"/>
  <c r="F133" i="26"/>
  <c r="J85" i="30"/>
  <c r="F125" i="26"/>
  <c r="J77" i="30"/>
  <c r="F113" i="26"/>
  <c r="J65" i="30"/>
  <c r="F101" i="26"/>
  <c r="J53" i="30"/>
  <c r="F93" i="26"/>
  <c r="J45" i="30"/>
  <c r="F81" i="26"/>
  <c r="J33" i="30"/>
  <c r="F135" i="26"/>
  <c r="J87" i="30"/>
  <c r="F131" i="26"/>
  <c r="F127" i="26"/>
  <c r="F123" i="26"/>
  <c r="F119" i="26"/>
  <c r="J71" i="30"/>
  <c r="F115" i="26"/>
  <c r="F111" i="26"/>
  <c r="J63" i="30"/>
  <c r="F107" i="26"/>
  <c r="F103" i="26"/>
  <c r="J55" i="30"/>
  <c r="F99" i="26"/>
  <c r="F95" i="26"/>
  <c r="J47" i="30"/>
  <c r="F91" i="26"/>
  <c r="F87" i="26"/>
  <c r="J39" i="30"/>
  <c r="F83" i="26"/>
  <c r="F79" i="26"/>
  <c r="J31" i="30"/>
  <c r="F75" i="26"/>
  <c r="F121" i="26"/>
  <c r="J73" i="30"/>
  <c r="F109" i="26"/>
  <c r="F89" i="26"/>
  <c r="J41" i="30"/>
  <c r="F73" i="26"/>
  <c r="F130" i="26"/>
  <c r="F126" i="26"/>
  <c r="F122" i="26"/>
  <c r="F118" i="26"/>
  <c r="F114" i="26"/>
  <c r="F110" i="26"/>
  <c r="J62" i="30"/>
  <c r="F106" i="26"/>
  <c r="F102" i="26"/>
  <c r="F98" i="26"/>
  <c r="F94" i="26"/>
  <c r="F78" i="26"/>
  <c r="F74" i="26"/>
  <c r="F132" i="26"/>
  <c r="F128" i="26"/>
  <c r="F124" i="26"/>
  <c r="F120" i="26"/>
  <c r="F116" i="26"/>
  <c r="F112" i="26"/>
  <c r="F108" i="26"/>
  <c r="F104" i="26"/>
  <c r="F100" i="26"/>
  <c r="F96" i="26"/>
  <c r="F92" i="26"/>
  <c r="F76" i="26"/>
  <c r="F72" i="26"/>
  <c r="F136" i="26"/>
  <c r="F134" i="26"/>
  <c r="F90" i="26"/>
  <c r="F88" i="26"/>
  <c r="F86" i="26"/>
  <c r="F84" i="26"/>
  <c r="F82" i="26"/>
  <c r="F80" i="26"/>
  <c r="F138" i="26"/>
  <c r="C87" i="31"/>
  <c r="C88" i="31" s="1"/>
  <c r="C89" i="31" s="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45" i="21"/>
  <c r="D72" i="21"/>
  <c r="I72" i="21" s="1"/>
  <c r="D73" i="21"/>
  <c r="I73" i="21"/>
  <c r="D74" i="21"/>
  <c r="I74" i="21" s="1"/>
  <c r="D75" i="21"/>
  <c r="I75" i="21"/>
  <c r="D76" i="21"/>
  <c r="I76" i="21" s="1"/>
  <c r="D77" i="21"/>
  <c r="I77" i="21"/>
  <c r="D78" i="21"/>
  <c r="D79" i="21"/>
  <c r="I79" i="21"/>
  <c r="D80" i="21"/>
  <c r="I80" i="21" s="1"/>
  <c r="D81" i="21"/>
  <c r="I81" i="21"/>
  <c r="D82" i="21"/>
  <c r="D83" i="21"/>
  <c r="I83" i="21"/>
  <c r="D84" i="21"/>
  <c r="I84" i="21" s="1"/>
  <c r="D85" i="21"/>
  <c r="I85" i="21"/>
  <c r="D86" i="21"/>
  <c r="I86" i="21" s="1"/>
  <c r="D87" i="21"/>
  <c r="I87" i="21"/>
  <c r="D88" i="21"/>
  <c r="I88" i="21" s="1"/>
  <c r="D89" i="21"/>
  <c r="I89" i="21"/>
  <c r="D90" i="21"/>
  <c r="I90" i="21" s="1"/>
  <c r="D91" i="21"/>
  <c r="I91" i="21"/>
  <c r="D92" i="21"/>
  <c r="H92" i="21" s="1"/>
  <c r="D93" i="21"/>
  <c r="B92" i="21"/>
  <c r="B56" i="21"/>
  <c r="H56" i="21" s="1"/>
  <c r="B57" i="21"/>
  <c r="H57" i="21" s="1"/>
  <c r="J57" i="21" s="1"/>
  <c r="B58" i="21"/>
  <c r="B59" i="21"/>
  <c r="B60" i="21"/>
  <c r="H60" i="21" s="1"/>
  <c r="B61" i="21"/>
  <c r="H61" i="21" s="1"/>
  <c r="B62" i="21"/>
  <c r="B63" i="21"/>
  <c r="B64" i="21"/>
  <c r="B65" i="21"/>
  <c r="H65" i="21" s="1"/>
  <c r="B66" i="21"/>
  <c r="B67" i="21"/>
  <c r="B68" i="21"/>
  <c r="H68" i="21" s="1"/>
  <c r="B69" i="21"/>
  <c r="H69" i="21" s="1"/>
  <c r="B70" i="21"/>
  <c r="B71" i="21"/>
  <c r="B72" i="21"/>
  <c r="H72" i="21" s="1"/>
  <c r="B73" i="21"/>
  <c r="H73" i="21" s="1"/>
  <c r="B74" i="21"/>
  <c r="B75" i="21"/>
  <c r="H75" i="21" s="1"/>
  <c r="B76" i="21"/>
  <c r="B77" i="21"/>
  <c r="H77" i="21" s="1"/>
  <c r="B78" i="21"/>
  <c r="B79" i="21"/>
  <c r="B80" i="21"/>
  <c r="H80" i="21" s="1"/>
  <c r="B81" i="21"/>
  <c r="H81" i="21" s="1"/>
  <c r="B82" i="21"/>
  <c r="B83" i="21"/>
  <c r="H83" i="21" s="1"/>
  <c r="B84" i="21"/>
  <c r="B85" i="21"/>
  <c r="B86" i="21"/>
  <c r="B87" i="21"/>
  <c r="B88" i="21"/>
  <c r="H88" i="21" s="1"/>
  <c r="B89" i="21"/>
  <c r="H89" i="21" s="1"/>
  <c r="B90" i="21"/>
  <c r="B91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D100" i="26"/>
  <c r="D108" i="26"/>
  <c r="H90" i="21"/>
  <c r="D99" i="26"/>
  <c r="H91" i="21"/>
  <c r="H87" i="21"/>
  <c r="D136" i="26"/>
  <c r="D134" i="26"/>
  <c r="D130" i="26"/>
  <c r="D126" i="26"/>
  <c r="D122" i="26"/>
  <c r="D120" i="26"/>
  <c r="D114" i="26"/>
  <c r="D112" i="26"/>
  <c r="D110" i="26"/>
  <c r="D102" i="26"/>
  <c r="D107" i="26"/>
  <c r="D123" i="26"/>
  <c r="D115" i="26"/>
  <c r="D131" i="26"/>
  <c r="D133" i="26"/>
  <c r="D98" i="26"/>
  <c r="D119" i="26"/>
  <c r="D96" i="26"/>
  <c r="D94" i="26"/>
  <c r="D118" i="26"/>
  <c r="D116" i="26"/>
  <c r="D106" i="26"/>
  <c r="D104" i="26"/>
  <c r="D132" i="26"/>
  <c r="D128" i="26"/>
  <c r="D124" i="26"/>
  <c r="D111" i="26"/>
  <c r="D103" i="26"/>
  <c r="D95" i="26"/>
  <c r="D137" i="26"/>
  <c r="D135" i="26"/>
  <c r="D129" i="26"/>
  <c r="D127" i="26"/>
  <c r="D125" i="26"/>
  <c r="D121" i="26"/>
  <c r="D117" i="26"/>
  <c r="D113" i="26"/>
  <c r="D109" i="26"/>
  <c r="D105" i="26"/>
  <c r="D101" i="26"/>
  <c r="D97" i="26"/>
  <c r="D93" i="26"/>
  <c r="H79" i="21"/>
  <c r="H74" i="21"/>
  <c r="H86" i="21"/>
  <c r="H85" i="21"/>
  <c r="D92" i="26"/>
  <c r="D71" i="21"/>
  <c r="I71" i="21" s="1"/>
  <c r="B55" i="21"/>
  <c r="B54" i="21"/>
  <c r="H54" i="21" s="1"/>
  <c r="D70" i="21"/>
  <c r="I70" i="21"/>
  <c r="H71" i="21"/>
  <c r="A138" i="26"/>
  <c r="A139" i="26"/>
  <c r="A133" i="26"/>
  <c r="A134" i="26" s="1"/>
  <c r="A135" i="26" s="1"/>
  <c r="A136" i="26" s="1"/>
  <c r="D69" i="21"/>
  <c r="I69" i="21"/>
  <c r="B53" i="21"/>
  <c r="H70" i="21"/>
  <c r="C138" i="26"/>
  <c r="D89" i="7"/>
  <c r="C137" i="26"/>
  <c r="D88" i="7"/>
  <c r="C136" i="26"/>
  <c r="D87" i="7"/>
  <c r="C135" i="26"/>
  <c r="D86" i="7"/>
  <c r="C134" i="26"/>
  <c r="D85" i="7"/>
  <c r="C133" i="26"/>
  <c r="D84" i="7"/>
  <c r="C132" i="26"/>
  <c r="D83" i="7"/>
  <c r="C131" i="26"/>
  <c r="D82" i="7"/>
  <c r="C130" i="26"/>
  <c r="D81" i="7"/>
  <c r="C129" i="26"/>
  <c r="D80" i="7"/>
  <c r="C128" i="26"/>
  <c r="D79" i="7"/>
  <c r="C127" i="26"/>
  <c r="D78" i="7"/>
  <c r="C126" i="26"/>
  <c r="D77" i="7"/>
  <c r="C125" i="26"/>
  <c r="D76" i="7"/>
  <c r="C124" i="26"/>
  <c r="D75" i="7"/>
  <c r="C123" i="26"/>
  <c r="D74" i="7"/>
  <c r="C122" i="26"/>
  <c r="D73" i="7"/>
  <c r="C121" i="26"/>
  <c r="D72" i="7"/>
  <c r="C120" i="26"/>
  <c r="D71" i="7"/>
  <c r="C119" i="26"/>
  <c r="D70" i="7"/>
  <c r="C118" i="26"/>
  <c r="D69" i="7"/>
  <c r="C117" i="26"/>
  <c r="D68" i="7"/>
  <c r="C116" i="26"/>
  <c r="D67" i="7"/>
  <c r="C115" i="26"/>
  <c r="D66" i="7"/>
  <c r="C114" i="26"/>
  <c r="D65" i="7"/>
  <c r="C113" i="26"/>
  <c r="D64" i="7"/>
  <c r="C112" i="26"/>
  <c r="D63" i="7"/>
  <c r="C111" i="26"/>
  <c r="D62" i="7"/>
  <c r="C110" i="26"/>
  <c r="D61" i="7"/>
  <c r="C109" i="26"/>
  <c r="D60" i="7"/>
  <c r="C108" i="26"/>
  <c r="D59" i="7"/>
  <c r="C107" i="26"/>
  <c r="D58" i="7"/>
  <c r="C106" i="26"/>
  <c r="D57" i="7"/>
  <c r="C105" i="26"/>
  <c r="D56" i="7"/>
  <c r="C104" i="26"/>
  <c r="D55" i="7"/>
  <c r="C103" i="26"/>
  <c r="D54" i="7"/>
  <c r="C102" i="26"/>
  <c r="D53" i="7"/>
  <c r="C101" i="26"/>
  <c r="D52" i="7"/>
  <c r="C100" i="26"/>
  <c r="D51" i="7"/>
  <c r="C99" i="26"/>
  <c r="D50" i="7"/>
  <c r="C98" i="26"/>
  <c r="D49" i="7"/>
  <c r="C97" i="26"/>
  <c r="D48" i="7"/>
  <c r="C96" i="26"/>
  <c r="D47" i="7"/>
  <c r="C95" i="26"/>
  <c r="D46" i="7"/>
  <c r="C94" i="26"/>
  <c r="D45" i="7"/>
  <c r="C93" i="26"/>
  <c r="D44" i="7"/>
  <c r="C92" i="26"/>
  <c r="D43" i="7"/>
  <c r="C91" i="26"/>
  <c r="D42" i="7"/>
  <c r="C90" i="26"/>
  <c r="D41" i="7"/>
  <c r="C89" i="26"/>
  <c r="D40" i="7"/>
  <c r="C88" i="26"/>
  <c r="D39" i="7"/>
  <c r="C87" i="26"/>
  <c r="D38" i="7"/>
  <c r="C86" i="26"/>
  <c r="D37" i="7"/>
  <c r="C85" i="26"/>
  <c r="D36" i="7"/>
  <c r="C84" i="26"/>
  <c r="D35" i="7"/>
  <c r="C83" i="26"/>
  <c r="D34" i="7"/>
  <c r="C82" i="26"/>
  <c r="D33" i="7"/>
  <c r="C81" i="26"/>
  <c r="D32" i="7"/>
  <c r="C80" i="26"/>
  <c r="D31" i="7"/>
  <c r="C79" i="26"/>
  <c r="D30" i="7"/>
  <c r="C78" i="26"/>
  <c r="D29" i="7"/>
  <c r="C77" i="26"/>
  <c r="D28" i="7"/>
  <c r="C76" i="26"/>
  <c r="D27" i="7"/>
  <c r="C75" i="26"/>
  <c r="D26" i="7"/>
  <c r="C74" i="26"/>
  <c r="D25" i="7"/>
  <c r="C73" i="26"/>
  <c r="D24" i="7"/>
  <c r="C72" i="26"/>
  <c r="D23" i="7"/>
  <c r="C71" i="26"/>
  <c r="D22" i="7"/>
  <c r="C70" i="26"/>
  <c r="D21" i="7"/>
  <c r="C69" i="26"/>
  <c r="D20" i="7"/>
  <c r="C68" i="26"/>
  <c r="D19" i="7"/>
  <c r="C67" i="26"/>
  <c r="D18" i="7"/>
  <c r="C66" i="26"/>
  <c r="D17" i="7"/>
  <c r="C65" i="26"/>
  <c r="D16" i="7"/>
  <c r="C64" i="26"/>
  <c r="D15" i="7"/>
  <c r="C63" i="26"/>
  <c r="D14" i="7"/>
  <c r="C62" i="26"/>
  <c r="D13" i="7"/>
  <c r="C61" i="26"/>
  <c r="C60" i="26"/>
  <c r="C59" i="26"/>
  <c r="C58" i="26"/>
  <c r="C57" i="26"/>
  <c r="B138" i="26"/>
  <c r="D146" i="4"/>
  <c r="F146" i="4"/>
  <c r="B137" i="26"/>
  <c r="D145" i="4"/>
  <c r="F145" i="4" s="1"/>
  <c r="B136" i="26"/>
  <c r="D144" i="4"/>
  <c r="F144" i="4" s="1"/>
  <c r="B135" i="26"/>
  <c r="D143" i="4"/>
  <c r="F143" i="4"/>
  <c r="B134" i="26"/>
  <c r="D142" i="4"/>
  <c r="F142" i="4"/>
  <c r="B133" i="26"/>
  <c r="D141" i="4"/>
  <c r="F141" i="4" s="1"/>
  <c r="B132" i="26"/>
  <c r="D140" i="4"/>
  <c r="F140" i="4"/>
  <c r="B131" i="26"/>
  <c r="D139" i="4"/>
  <c r="F139" i="4"/>
  <c r="B130" i="26"/>
  <c r="D138" i="4"/>
  <c r="F138" i="4"/>
  <c r="B129" i="26"/>
  <c r="D137" i="4"/>
  <c r="F137" i="4" s="1"/>
  <c r="B128" i="26"/>
  <c r="D136" i="4"/>
  <c r="F136" i="4"/>
  <c r="B127" i="26"/>
  <c r="D135" i="4"/>
  <c r="F135" i="4"/>
  <c r="B126" i="26"/>
  <c r="D134" i="4"/>
  <c r="F134" i="4"/>
  <c r="B125" i="26"/>
  <c r="D133" i="4"/>
  <c r="F133" i="4" s="1"/>
  <c r="B124" i="26"/>
  <c r="D132" i="4"/>
  <c r="F132" i="4"/>
  <c r="B123" i="26"/>
  <c r="D131" i="4"/>
  <c r="F131" i="4"/>
  <c r="B122" i="26"/>
  <c r="D130" i="4"/>
  <c r="F130" i="4"/>
  <c r="B121" i="26"/>
  <c r="D129" i="4"/>
  <c r="F129" i="4" s="1"/>
  <c r="B120" i="26"/>
  <c r="D128" i="4"/>
  <c r="F128" i="4" s="1"/>
  <c r="B119" i="26"/>
  <c r="D127" i="4"/>
  <c r="F127" i="4"/>
  <c r="B118" i="26"/>
  <c r="D126" i="4"/>
  <c r="F126" i="4"/>
  <c r="B117" i="26"/>
  <c r="D125" i="4"/>
  <c r="F125" i="4" s="1"/>
  <c r="B116" i="26"/>
  <c r="D124" i="4"/>
  <c r="F124" i="4"/>
  <c r="B115" i="26"/>
  <c r="D123" i="4"/>
  <c r="F123" i="4"/>
  <c r="B114" i="26"/>
  <c r="D122" i="4"/>
  <c r="F122" i="4"/>
  <c r="B113" i="26"/>
  <c r="D121" i="4"/>
  <c r="F121" i="4" s="1"/>
  <c r="B112" i="26"/>
  <c r="D120" i="4"/>
  <c r="F120" i="4"/>
  <c r="B111" i="26"/>
  <c r="D119" i="4"/>
  <c r="F119" i="4"/>
  <c r="B110" i="26"/>
  <c r="D118" i="4"/>
  <c r="F118" i="4"/>
  <c r="B109" i="26"/>
  <c r="D117" i="4"/>
  <c r="F117" i="4" s="1"/>
  <c r="B108" i="26"/>
  <c r="D116" i="4"/>
  <c r="F116" i="4"/>
  <c r="B107" i="26"/>
  <c r="D115" i="4"/>
  <c r="F115" i="4"/>
  <c r="B106" i="26"/>
  <c r="D114" i="4"/>
  <c r="F114" i="4"/>
  <c r="B105" i="26"/>
  <c r="D113" i="4"/>
  <c r="F113" i="4" s="1"/>
  <c r="B104" i="26"/>
  <c r="D112" i="4"/>
  <c r="F112" i="4" s="1"/>
  <c r="B103" i="26"/>
  <c r="D111" i="4"/>
  <c r="F111" i="4"/>
  <c r="B102" i="26"/>
  <c r="D110" i="4"/>
  <c r="F110" i="4"/>
  <c r="B101" i="26"/>
  <c r="D109" i="4"/>
  <c r="F109" i="4" s="1"/>
  <c r="B100" i="26"/>
  <c r="D108" i="4"/>
  <c r="F108" i="4"/>
  <c r="B99" i="26"/>
  <c r="D107" i="4"/>
  <c r="F107" i="4"/>
  <c r="B98" i="26"/>
  <c r="D106" i="4"/>
  <c r="F106" i="4"/>
  <c r="B97" i="26"/>
  <c r="D105" i="4"/>
  <c r="F105" i="4" s="1"/>
  <c r="B96" i="26"/>
  <c r="D104" i="4"/>
  <c r="F104" i="4"/>
  <c r="B95" i="26"/>
  <c r="D103" i="4"/>
  <c r="F103" i="4"/>
  <c r="B94" i="26"/>
  <c r="D102" i="4"/>
  <c r="F102" i="4"/>
  <c r="B93" i="26"/>
  <c r="D101" i="4"/>
  <c r="F101" i="4" s="1"/>
  <c r="B92" i="26"/>
  <c r="D100" i="4"/>
  <c r="F100" i="4"/>
  <c r="B91" i="26"/>
  <c r="D99" i="4"/>
  <c r="F99" i="4"/>
  <c r="B90" i="26"/>
  <c r="D98" i="4"/>
  <c r="F98" i="4"/>
  <c r="B89" i="26"/>
  <c r="D97" i="4"/>
  <c r="F97" i="4" s="1"/>
  <c r="B88" i="26"/>
  <c r="D96" i="4"/>
  <c r="F96" i="4" s="1"/>
  <c r="B87" i="26"/>
  <c r="D95" i="4"/>
  <c r="F95" i="4"/>
  <c r="B86" i="26"/>
  <c r="D94" i="4"/>
  <c r="F94" i="4"/>
  <c r="B85" i="26"/>
  <c r="D93" i="4"/>
  <c r="F93" i="4" s="1"/>
  <c r="B84" i="26"/>
  <c r="D92" i="4"/>
  <c r="F92" i="4"/>
  <c r="B83" i="26"/>
  <c r="D91" i="4"/>
  <c r="F91" i="4"/>
  <c r="B82" i="26"/>
  <c r="D90" i="4"/>
  <c r="F90" i="4"/>
  <c r="B81" i="26"/>
  <c r="D89" i="4"/>
  <c r="F89" i="4" s="1"/>
  <c r="B80" i="26"/>
  <c r="D88" i="4"/>
  <c r="F88" i="4"/>
  <c r="B79" i="26"/>
  <c r="D87" i="4"/>
  <c r="F87" i="4"/>
  <c r="B78" i="26"/>
  <c r="D86" i="4"/>
  <c r="F86" i="4"/>
  <c r="B77" i="26"/>
  <c r="D85" i="4"/>
  <c r="F85" i="4" s="1"/>
  <c r="B76" i="26"/>
  <c r="D84" i="4"/>
  <c r="F84" i="4"/>
  <c r="B75" i="26"/>
  <c r="D83" i="4"/>
  <c r="F83" i="4"/>
  <c r="B74" i="26"/>
  <c r="D82" i="4"/>
  <c r="F82" i="4"/>
  <c r="B73" i="26"/>
  <c r="D81" i="4"/>
  <c r="F81" i="4" s="1"/>
  <c r="B72" i="26"/>
  <c r="D80" i="4"/>
  <c r="F80" i="4" s="1"/>
  <c r="B71" i="26"/>
  <c r="D79" i="4"/>
  <c r="F79" i="4"/>
  <c r="B70" i="26"/>
  <c r="D78" i="4"/>
  <c r="F78" i="4"/>
  <c r="B69" i="26"/>
  <c r="D77" i="4"/>
  <c r="F77" i="4" s="1"/>
  <c r="B68" i="26"/>
  <c r="D76" i="4"/>
  <c r="F76" i="4"/>
  <c r="B67" i="26"/>
  <c r="D75" i="4"/>
  <c r="F75" i="4"/>
  <c r="B66" i="26"/>
  <c r="D74" i="4"/>
  <c r="F74" i="4"/>
  <c r="B65" i="26"/>
  <c r="D73" i="4"/>
  <c r="F73" i="4" s="1"/>
  <c r="B64" i="26"/>
  <c r="D72" i="4"/>
  <c r="F72" i="4"/>
  <c r="B63" i="26"/>
  <c r="D71" i="4"/>
  <c r="F71" i="4"/>
  <c r="B62" i="26"/>
  <c r="D70" i="4"/>
  <c r="F70" i="4"/>
  <c r="B61" i="26"/>
  <c r="D69" i="4"/>
  <c r="F69" i="4" s="1"/>
  <c r="B60" i="26"/>
  <c r="D68" i="4"/>
  <c r="F68" i="4"/>
  <c r="B59" i="26"/>
  <c r="D67" i="4"/>
  <c r="F67" i="4"/>
  <c r="B58" i="26"/>
  <c r="D66" i="4"/>
  <c r="B57" i="26"/>
  <c r="D65" i="4"/>
  <c r="F65" i="4" s="1"/>
  <c r="D64" i="4"/>
  <c r="D63" i="4"/>
  <c r="D62" i="4"/>
  <c r="D61" i="4"/>
  <c r="D60" i="4"/>
  <c r="D59" i="4"/>
  <c r="D90" i="7"/>
  <c r="E89" i="7"/>
  <c r="C83" i="72"/>
  <c r="F66" i="4"/>
  <c r="D68" i="21"/>
  <c r="I68" i="21" s="1"/>
  <c r="B52" i="21"/>
  <c r="D91" i="7"/>
  <c r="E91" i="7" s="1"/>
  <c r="C85" i="72" s="1"/>
  <c r="E90" i="7"/>
  <c r="C84" i="72"/>
  <c r="B51" i="21"/>
  <c r="D67" i="21"/>
  <c r="I67" i="21"/>
  <c r="D66" i="21"/>
  <c r="I66" i="21"/>
  <c r="B50" i="21"/>
  <c r="H50" i="21" s="1"/>
  <c r="H67" i="21"/>
  <c r="B49" i="21"/>
  <c r="H49" i="21" s="1"/>
  <c r="H66" i="21"/>
  <c r="B48" i="21"/>
  <c r="B46" i="21"/>
  <c r="B47" i="21"/>
  <c r="H47" i="21" s="1"/>
  <c r="J47" i="21" s="1"/>
  <c r="J48" i="21" s="1"/>
  <c r="J49" i="21" s="1"/>
  <c r="J50" i="21" s="1"/>
  <c r="J51" i="21" s="1"/>
  <c r="J52" i="21" s="1"/>
  <c r="J53" i="21" s="1"/>
  <c r="J54" i="21" s="1"/>
  <c r="J55" i="21" s="1"/>
  <c r="D65" i="21"/>
  <c r="I65" i="21"/>
  <c r="D64" i="21"/>
  <c r="I64" i="21"/>
  <c r="H64" i="21"/>
  <c r="D63" i="21"/>
  <c r="I63" i="21" s="1"/>
  <c r="D62" i="21"/>
  <c r="I62" i="21"/>
  <c r="H62" i="21"/>
  <c r="D61" i="21"/>
  <c r="I61" i="21"/>
  <c r="D60" i="21"/>
  <c r="I60" i="21"/>
  <c r="D59" i="21"/>
  <c r="D58" i="21"/>
  <c r="I58" i="21" s="1"/>
  <c r="D57" i="21"/>
  <c r="I57" i="21"/>
  <c r="D56" i="21"/>
  <c r="I56" i="21"/>
  <c r="D55" i="21"/>
  <c r="I55" i="21" s="1"/>
  <c r="D54" i="21"/>
  <c r="I54" i="21"/>
  <c r="H55" i="21"/>
  <c r="D53" i="21"/>
  <c r="I53" i="21"/>
  <c r="D52" i="21"/>
  <c r="I52" i="21"/>
  <c r="H53" i="21"/>
  <c r="H52" i="21"/>
  <c r="D51" i="21"/>
  <c r="I51" i="21" s="1"/>
  <c r="D50" i="21"/>
  <c r="I50" i="21"/>
  <c r="H51" i="21"/>
  <c r="D49" i="21"/>
  <c r="I49" i="21" s="1"/>
  <c r="D48" i="21"/>
  <c r="I48" i="21"/>
  <c r="D47" i="21"/>
  <c r="I47" i="21"/>
  <c r="H48" i="21"/>
  <c r="D46" i="21"/>
  <c r="I46" i="21"/>
  <c r="H46" i="21"/>
  <c r="C88" i="51"/>
  <c r="G88" i="51"/>
  <c r="Q36" i="91" l="1"/>
  <c r="C81" i="73"/>
  <c r="C81" i="84"/>
  <c r="C49" i="84"/>
  <c r="D77" i="73"/>
  <c r="D77" i="84"/>
  <c r="AI76" i="73"/>
  <c r="X128" i="34"/>
  <c r="X76" i="73"/>
  <c r="X76" i="74" s="1"/>
  <c r="AE122" i="34"/>
  <c r="AE70" i="84" s="1"/>
  <c r="I122" i="34"/>
  <c r="N122" i="34"/>
  <c r="H122" i="34"/>
  <c r="AD122" i="34"/>
  <c r="AJ122" i="34"/>
  <c r="J122" i="34"/>
  <c r="C84" i="73"/>
  <c r="C84" i="84"/>
  <c r="I86" i="30"/>
  <c r="I82" i="30"/>
  <c r="I70" i="30"/>
  <c r="I54" i="30"/>
  <c r="I34" i="30"/>
  <c r="I35" i="30"/>
  <c r="I38" i="30"/>
  <c r="I39" i="30"/>
  <c r="I55" i="30"/>
  <c r="I43" i="30"/>
  <c r="I90" i="30"/>
  <c r="I59" i="30"/>
  <c r="I66" i="30"/>
  <c r="I50" i="30"/>
  <c r="I72" i="30"/>
  <c r="I64" i="30"/>
  <c r="I36" i="30"/>
  <c r="I79" i="73"/>
  <c r="I79" i="84"/>
  <c r="I76" i="73"/>
  <c r="I76" i="84"/>
  <c r="I63" i="84"/>
  <c r="D76" i="73"/>
  <c r="D76" i="84"/>
  <c r="E84" i="38"/>
  <c r="E52" i="38"/>
  <c r="E44" i="38"/>
  <c r="F67" i="44"/>
  <c r="F59" i="44"/>
  <c r="F43" i="44"/>
  <c r="F31" i="44"/>
  <c r="L69" i="84"/>
  <c r="H60" i="51"/>
  <c r="L51" i="72" s="1"/>
  <c r="L51" i="73" s="1"/>
  <c r="G60" i="51"/>
  <c r="L96" i="34"/>
  <c r="L111" i="34"/>
  <c r="L128" i="34"/>
  <c r="L86" i="34"/>
  <c r="L34" i="84" s="1"/>
  <c r="L108" i="34"/>
  <c r="L131" i="34"/>
  <c r="L99" i="34"/>
  <c r="L121" i="34"/>
  <c r="L129" i="34"/>
  <c r="L77" i="84" s="1"/>
  <c r="L106" i="34"/>
  <c r="L133" i="34"/>
  <c r="L124" i="34"/>
  <c r="L104" i="34"/>
  <c r="L52" i="84" s="1"/>
  <c r="L115" i="34"/>
  <c r="L132" i="34"/>
  <c r="L94" i="34"/>
  <c r="L93" i="34"/>
  <c r="L41" i="84" s="1"/>
  <c r="L135" i="34"/>
  <c r="L107" i="34"/>
  <c r="L126" i="34"/>
  <c r="L74" i="84" s="1"/>
  <c r="L125" i="34"/>
  <c r="L73" i="84" s="1"/>
  <c r="L112" i="34"/>
  <c r="L116" i="34"/>
  <c r="F84" i="73"/>
  <c r="F84" i="84"/>
  <c r="K84" i="73"/>
  <c r="K69" i="84"/>
  <c r="K60" i="84"/>
  <c r="M80" i="73"/>
  <c r="M80" i="84"/>
  <c r="M74" i="73"/>
  <c r="M74" i="84"/>
  <c r="M67" i="84"/>
  <c r="N82" i="73"/>
  <c r="S62" i="84"/>
  <c r="S54" i="84"/>
  <c r="U75" i="73"/>
  <c r="U75" i="84"/>
  <c r="U72" i="73"/>
  <c r="U72" i="84"/>
  <c r="T84" i="73"/>
  <c r="T84" i="84"/>
  <c r="T76" i="73"/>
  <c r="T76" i="84"/>
  <c r="T73" i="73"/>
  <c r="V82" i="73"/>
  <c r="V82" i="84"/>
  <c r="H84" i="21"/>
  <c r="I78" i="21"/>
  <c r="H78" i="21"/>
  <c r="I57" i="30"/>
  <c r="I77" i="30"/>
  <c r="I80" i="30"/>
  <c r="I83" i="30"/>
  <c r="I91" i="30"/>
  <c r="F144" i="37"/>
  <c r="E76" i="38"/>
  <c r="E79" i="38"/>
  <c r="J79" i="38"/>
  <c r="D72" i="72" s="1"/>
  <c r="E63" i="38"/>
  <c r="J63" i="38"/>
  <c r="D56" i="72" s="1"/>
  <c r="D56" i="73" s="1"/>
  <c r="J59" i="38"/>
  <c r="D52" i="72" s="1"/>
  <c r="D52" i="73" s="1"/>
  <c r="D52" i="84" s="1"/>
  <c r="E59" i="38"/>
  <c r="E55" i="38"/>
  <c r="J55" i="38"/>
  <c r="D48" i="72" s="1"/>
  <c r="D48" i="73" s="1"/>
  <c r="D48" i="84" s="1"/>
  <c r="F56" i="44"/>
  <c r="F86" i="44"/>
  <c r="F66" i="44"/>
  <c r="F50" i="44"/>
  <c r="F42" i="44"/>
  <c r="F34" i="44"/>
  <c r="F77" i="53"/>
  <c r="F65" i="53"/>
  <c r="F89" i="53"/>
  <c r="L50" i="84"/>
  <c r="U72" i="74"/>
  <c r="L137" i="34"/>
  <c r="L127" i="34"/>
  <c r="L103" i="34"/>
  <c r="Z119" i="34"/>
  <c r="Z81" i="34"/>
  <c r="Z121" i="34"/>
  <c r="Z69" i="84" s="1"/>
  <c r="Z77" i="34"/>
  <c r="F83" i="73"/>
  <c r="F76" i="73"/>
  <c r="E39" i="84"/>
  <c r="E79" i="73"/>
  <c r="D85" i="73"/>
  <c r="D85" i="84"/>
  <c r="G84" i="73"/>
  <c r="G84" i="84"/>
  <c r="P74" i="84"/>
  <c r="P74" i="73"/>
  <c r="P45" i="84"/>
  <c r="U85" i="73"/>
  <c r="U85" i="84"/>
  <c r="AB75" i="73"/>
  <c r="AB75" i="84"/>
  <c r="AA58" i="84"/>
  <c r="AH81" i="73"/>
  <c r="AI82" i="73"/>
  <c r="I59" i="21"/>
  <c r="H59" i="21"/>
  <c r="H63" i="21"/>
  <c r="C85" i="73"/>
  <c r="C83" i="73"/>
  <c r="C83" i="84"/>
  <c r="I61" i="30"/>
  <c r="I62" i="30"/>
  <c r="I81" i="30"/>
  <c r="I89" i="30"/>
  <c r="I67" i="30"/>
  <c r="I51" i="30"/>
  <c r="D85" i="31"/>
  <c r="D86" i="31" s="1"/>
  <c r="D87" i="31" s="1"/>
  <c r="D88" i="31" s="1"/>
  <c r="I72" i="73"/>
  <c r="I72" i="84"/>
  <c r="I70" i="84"/>
  <c r="C79" i="73"/>
  <c r="C75" i="73"/>
  <c r="C75" i="84"/>
  <c r="C47" i="84"/>
  <c r="C25" i="84"/>
  <c r="F141" i="37"/>
  <c r="J87" i="38"/>
  <c r="D80" i="72" s="1"/>
  <c r="D74" i="73"/>
  <c r="D74" i="84"/>
  <c r="J71" i="38"/>
  <c r="D64" i="72" s="1"/>
  <c r="D64" i="73" s="1"/>
  <c r="D64" i="84" s="1"/>
  <c r="E67" i="38"/>
  <c r="F88" i="44"/>
  <c r="F81" i="44"/>
  <c r="F65" i="44"/>
  <c r="F39" i="53"/>
  <c r="G52" i="51"/>
  <c r="F80" i="53"/>
  <c r="G63" i="51"/>
  <c r="L79" i="73"/>
  <c r="L79" i="84"/>
  <c r="L76" i="73"/>
  <c r="L76" i="84"/>
  <c r="L74" i="73"/>
  <c r="L60" i="84"/>
  <c r="L47" i="84"/>
  <c r="L105" i="34"/>
  <c r="L120" i="34"/>
  <c r="L68" i="84" s="1"/>
  <c r="L113" i="34"/>
  <c r="L109" i="34"/>
  <c r="L136" i="34"/>
  <c r="L87" i="34"/>
  <c r="L35" i="84" s="1"/>
  <c r="Z128" i="34"/>
  <c r="Z115" i="34"/>
  <c r="Z125" i="34"/>
  <c r="Z117" i="34"/>
  <c r="Z65" i="84" s="1"/>
  <c r="Z82" i="34"/>
  <c r="Z127" i="34"/>
  <c r="K115" i="34"/>
  <c r="K113" i="34"/>
  <c r="K61" i="84" s="1"/>
  <c r="K99" i="34"/>
  <c r="K104" i="34"/>
  <c r="K119" i="34"/>
  <c r="K125" i="34"/>
  <c r="K73" i="84" s="1"/>
  <c r="K118" i="34"/>
  <c r="K66" i="84" s="1"/>
  <c r="K106" i="34"/>
  <c r="K121" i="34"/>
  <c r="K137" i="34"/>
  <c r="K76" i="34"/>
  <c r="K82" i="34"/>
  <c r="K87" i="34"/>
  <c r="K93" i="34"/>
  <c r="K101" i="34"/>
  <c r="K109" i="34"/>
  <c r="K133" i="34"/>
  <c r="K127" i="34"/>
  <c r="K75" i="84" s="1"/>
  <c r="K114" i="34"/>
  <c r="K62" i="84" s="1"/>
  <c r="K128" i="34"/>
  <c r="K124" i="34"/>
  <c r="K78" i="34"/>
  <c r="K83" i="34"/>
  <c r="K88" i="34"/>
  <c r="K95" i="34"/>
  <c r="K102" i="34"/>
  <c r="K111" i="34"/>
  <c r="K59" i="84" s="1"/>
  <c r="H85" i="56"/>
  <c r="L85" i="73"/>
  <c r="L85" i="84"/>
  <c r="M73" i="73"/>
  <c r="M73" i="84"/>
  <c r="O83" i="73"/>
  <c r="O83" i="84"/>
  <c r="O75" i="73"/>
  <c r="O75" i="84"/>
  <c r="O67" i="84"/>
  <c r="P84" i="73"/>
  <c r="P84" i="84"/>
  <c r="P79" i="84"/>
  <c r="P76" i="84"/>
  <c r="S44" i="84"/>
  <c r="W81" i="73"/>
  <c r="W81" i="84"/>
  <c r="W78" i="73"/>
  <c r="W78" i="84"/>
  <c r="W73" i="73"/>
  <c r="W73" i="84"/>
  <c r="AB37" i="84"/>
  <c r="AB83" i="73"/>
  <c r="AB83" i="84"/>
  <c r="AC45" i="84"/>
  <c r="AD79" i="73"/>
  <c r="AD76" i="73"/>
  <c r="AH83" i="73"/>
  <c r="N72" i="74"/>
  <c r="N72" i="84"/>
  <c r="AI122" i="34"/>
  <c r="I99" i="34"/>
  <c r="N99" i="34"/>
  <c r="V99" i="34"/>
  <c r="C99" i="34"/>
  <c r="G99" i="34"/>
  <c r="W99" i="34"/>
  <c r="W47" i="84" s="1"/>
  <c r="AB99" i="34"/>
  <c r="X99" i="34"/>
  <c r="N47" i="73"/>
  <c r="AC99" i="34"/>
  <c r="AC47" i="84" s="1"/>
  <c r="B99" i="34"/>
  <c r="T99" i="34"/>
  <c r="I68" i="30"/>
  <c r="I60" i="30"/>
  <c r="I81" i="73"/>
  <c r="I81" i="84"/>
  <c r="I65" i="73"/>
  <c r="I65" i="84" s="1"/>
  <c r="D70" i="84"/>
  <c r="E64" i="38"/>
  <c r="J64" i="38"/>
  <c r="D57" i="72" s="1"/>
  <c r="D57" i="73" s="1"/>
  <c r="E40" i="38"/>
  <c r="J40" i="38"/>
  <c r="D33" i="72" s="1"/>
  <c r="D33" i="73" s="1"/>
  <c r="D33" i="84" s="1"/>
  <c r="E68" i="38"/>
  <c r="E60" i="38"/>
  <c r="F32" i="44"/>
  <c r="F60" i="44"/>
  <c r="F45" i="44"/>
  <c r="F36" i="44"/>
  <c r="F64" i="44"/>
  <c r="F53" i="44"/>
  <c r="F71" i="44"/>
  <c r="F63" i="44"/>
  <c r="F51" i="44"/>
  <c r="F39" i="44"/>
  <c r="L80" i="73"/>
  <c r="L80" i="84"/>
  <c r="L73" i="73"/>
  <c r="L63" i="84"/>
  <c r="G55" i="51"/>
  <c r="H55" i="51"/>
  <c r="L46" i="72" s="1"/>
  <c r="L46" i="73" s="1"/>
  <c r="F34" i="53"/>
  <c r="F54" i="53"/>
  <c r="F43" i="53"/>
  <c r="F38" i="53"/>
  <c r="F47" i="53"/>
  <c r="F56" i="53"/>
  <c r="L119" i="34"/>
  <c r="Z86" i="34"/>
  <c r="Z85" i="34"/>
  <c r="Z118" i="34"/>
  <c r="Z66" i="84" s="1"/>
  <c r="Z135" i="34"/>
  <c r="Z100" i="34"/>
  <c r="Z75" i="34"/>
  <c r="Z107" i="34"/>
  <c r="Z126" i="34"/>
  <c r="Z106" i="34"/>
  <c r="Z89" i="34"/>
  <c r="Z116" i="34"/>
  <c r="Z64" i="84" s="1"/>
  <c r="Z133" i="34"/>
  <c r="Z123" i="34"/>
  <c r="Z136" i="34"/>
  <c r="Z110" i="34"/>
  <c r="Z58" i="84" s="1"/>
  <c r="Z87" i="34"/>
  <c r="Z94" i="34"/>
  <c r="Z101" i="34"/>
  <c r="Z122" i="34"/>
  <c r="Z70" i="84" s="1"/>
  <c r="Z134" i="34"/>
  <c r="Z108" i="34"/>
  <c r="Z83" i="34"/>
  <c r="Z113" i="34"/>
  <c r="Z61" i="84" s="1"/>
  <c r="Z130" i="34"/>
  <c r="Z124" i="34"/>
  <c r="Z73" i="74" s="1"/>
  <c r="Z55" i="74" s="1"/>
  <c r="Z97" i="34"/>
  <c r="Z120" i="34"/>
  <c r="Z68" i="84" s="1"/>
  <c r="Z137" i="34"/>
  <c r="Z79" i="34"/>
  <c r="Z111" i="34"/>
  <c r="Z132" i="34"/>
  <c r="B72" i="73"/>
  <c r="B72" i="84"/>
  <c r="K79" i="73"/>
  <c r="K79" i="84"/>
  <c r="K75" i="73"/>
  <c r="K56" i="84"/>
  <c r="M83" i="73"/>
  <c r="M83" i="84"/>
  <c r="M77" i="73"/>
  <c r="M77" i="84"/>
  <c r="N37" i="84"/>
  <c r="N77" i="73"/>
  <c r="N77" i="84"/>
  <c r="N74" i="73"/>
  <c r="N74" i="84"/>
  <c r="N49" i="84"/>
  <c r="S64" i="84"/>
  <c r="U80" i="84"/>
  <c r="U80" i="73"/>
  <c r="T81" i="73"/>
  <c r="T81" i="84"/>
  <c r="V85" i="73"/>
  <c r="V85" i="84"/>
  <c r="V77" i="73"/>
  <c r="V77" i="84"/>
  <c r="V74" i="73"/>
  <c r="V74" i="84"/>
  <c r="V53" i="84"/>
  <c r="Y85" i="73"/>
  <c r="Y85" i="84"/>
  <c r="Y82" i="73"/>
  <c r="Y82" i="84"/>
  <c r="Y79" i="73"/>
  <c r="X63" i="84"/>
  <c r="H76" i="21"/>
  <c r="I58" i="30"/>
  <c r="I31" i="30"/>
  <c r="I87" i="30"/>
  <c r="I75" i="30"/>
  <c r="I47" i="30"/>
  <c r="I80" i="73"/>
  <c r="I80" i="84"/>
  <c r="C76" i="73"/>
  <c r="C73" i="73"/>
  <c r="C60" i="84"/>
  <c r="F84" i="37"/>
  <c r="F114" i="37"/>
  <c r="F108" i="37"/>
  <c r="F136" i="37"/>
  <c r="D43" i="84"/>
  <c r="E75" i="38"/>
  <c r="J75" i="38"/>
  <c r="D68" i="72" s="1"/>
  <c r="D68" i="73" s="1"/>
  <c r="D68" i="84" s="1"/>
  <c r="J47" i="38"/>
  <c r="D40" i="72" s="1"/>
  <c r="D40" i="73" s="1"/>
  <c r="D40" i="84" s="1"/>
  <c r="E47" i="38"/>
  <c r="F74" i="44"/>
  <c r="F80" i="44"/>
  <c r="F90" i="44"/>
  <c r="F82" i="44"/>
  <c r="F70" i="44"/>
  <c r="F54" i="44"/>
  <c r="F46" i="44"/>
  <c r="F38" i="44"/>
  <c r="G84" i="51"/>
  <c r="H84" i="51"/>
  <c r="L75" i="72" s="1"/>
  <c r="L65" i="84"/>
  <c r="L54" i="84"/>
  <c r="H57" i="51"/>
  <c r="L48" i="72" s="1"/>
  <c r="L48" i="73" s="1"/>
  <c r="L48" i="84" s="1"/>
  <c r="G57" i="51"/>
  <c r="L98" i="34"/>
  <c r="L117" i="34"/>
  <c r="L92" i="34"/>
  <c r="L40" i="84" s="1"/>
  <c r="Z80" i="34"/>
  <c r="Z129" i="34"/>
  <c r="Z90" i="34"/>
  <c r="Z131" i="34"/>
  <c r="F80" i="73"/>
  <c r="F72" i="73"/>
  <c r="F72" i="84"/>
  <c r="D84" i="73"/>
  <c r="D84" i="84"/>
  <c r="E74" i="73"/>
  <c r="E74" i="84"/>
  <c r="E82" i="73"/>
  <c r="E82" i="84"/>
  <c r="G79" i="73"/>
  <c r="G76" i="73"/>
  <c r="G76" i="84"/>
  <c r="N36" i="72"/>
  <c r="N36" i="73" s="1"/>
  <c r="N36" i="84" s="1"/>
  <c r="G98" i="4"/>
  <c r="S82" i="73"/>
  <c r="S82" i="84"/>
  <c r="S77" i="73"/>
  <c r="S74" i="84"/>
  <c r="U82" i="73"/>
  <c r="U82" i="74" s="1"/>
  <c r="U82" i="84"/>
  <c r="AB78" i="73"/>
  <c r="AB78" i="84"/>
  <c r="AB72" i="84"/>
  <c r="AB72" i="73"/>
  <c r="AB72" i="74"/>
  <c r="AB55" i="74" s="1"/>
  <c r="AC84" i="84"/>
  <c r="AC71" i="84"/>
  <c r="AI79" i="73"/>
  <c r="AI79" i="84"/>
  <c r="H58" i="21"/>
  <c r="J58" i="21" s="1"/>
  <c r="J59" i="21" s="1"/>
  <c r="J60" i="21" s="1"/>
  <c r="J61" i="21" s="1"/>
  <c r="J62" i="21" s="1"/>
  <c r="J63" i="21" s="1"/>
  <c r="J64" i="21" s="1"/>
  <c r="J65" i="21" s="1"/>
  <c r="I82" i="21"/>
  <c r="H82" i="21"/>
  <c r="I41" i="30"/>
  <c r="I42" i="30"/>
  <c r="I74" i="30"/>
  <c r="I71" i="30"/>
  <c r="I79" i="30"/>
  <c r="I63" i="30"/>
  <c r="F29" i="30"/>
  <c r="I85" i="30"/>
  <c r="I73" i="30"/>
  <c r="I69" i="30"/>
  <c r="I65" i="30"/>
  <c r="I53" i="30"/>
  <c r="I49" i="30"/>
  <c r="I37" i="30"/>
  <c r="I33" i="30"/>
  <c r="I82" i="73"/>
  <c r="I82" i="84"/>
  <c r="I75" i="73"/>
  <c r="I75" i="84"/>
  <c r="C78" i="73"/>
  <c r="C78" i="84"/>
  <c r="F139" i="37"/>
  <c r="F105" i="37"/>
  <c r="F102" i="37"/>
  <c r="F85" i="37"/>
  <c r="F87" i="37"/>
  <c r="F89" i="37"/>
  <c r="F91" i="37"/>
  <c r="F93" i="37"/>
  <c r="F97" i="37"/>
  <c r="F101" i="37"/>
  <c r="F107" i="37"/>
  <c r="F109" i="37"/>
  <c r="F113" i="37"/>
  <c r="F125" i="37"/>
  <c r="J80" i="38"/>
  <c r="D73" i="72" s="1"/>
  <c r="D34" i="84"/>
  <c r="E39" i="38"/>
  <c r="E116" i="42"/>
  <c r="D116" i="42"/>
  <c r="S87" i="34"/>
  <c r="S94" i="34"/>
  <c r="S113" i="34"/>
  <c r="S109" i="34"/>
  <c r="S57" i="84" s="1"/>
  <c r="S127" i="34"/>
  <c r="S75" i="84" s="1"/>
  <c r="S92" i="34"/>
  <c r="S91" i="34"/>
  <c r="S98" i="34"/>
  <c r="S46" i="84" s="1"/>
  <c r="S128" i="34"/>
  <c r="S112" i="34"/>
  <c r="S97" i="34"/>
  <c r="S133" i="34"/>
  <c r="S81" i="84" s="1"/>
  <c r="S136" i="34"/>
  <c r="S84" i="84" s="1"/>
  <c r="S125" i="34"/>
  <c r="S95" i="34"/>
  <c r="S102" i="34"/>
  <c r="S85" i="34"/>
  <c r="S114" i="34"/>
  <c r="S131" i="34"/>
  <c r="S79" i="84" s="1"/>
  <c r="S100" i="34"/>
  <c r="S99" i="34"/>
  <c r="S47" i="84" s="1"/>
  <c r="S106" i="34"/>
  <c r="S130" i="34"/>
  <c r="S129" i="34"/>
  <c r="S77" i="84" s="1"/>
  <c r="S104" i="34"/>
  <c r="S119" i="34"/>
  <c r="S67" i="84" s="1"/>
  <c r="S81" i="34"/>
  <c r="S96" i="34"/>
  <c r="S132" i="34"/>
  <c r="S80" i="84" s="1"/>
  <c r="F33" i="44"/>
  <c r="F76" i="44"/>
  <c r="G69" i="51"/>
  <c r="F87" i="53"/>
  <c r="L78" i="73"/>
  <c r="L78" i="84"/>
  <c r="L64" i="84"/>
  <c r="L59" i="84"/>
  <c r="L55" i="84"/>
  <c r="H58" i="51"/>
  <c r="L49" i="72" s="1"/>
  <c r="L38" i="84"/>
  <c r="F81" i="52"/>
  <c r="F78" i="52"/>
  <c r="F93" i="52"/>
  <c r="F55" i="52"/>
  <c r="F62" i="52"/>
  <c r="F85" i="52"/>
  <c r="F74" i="52"/>
  <c r="F67" i="52"/>
  <c r="F73" i="52"/>
  <c r="F65" i="52"/>
  <c r="F61" i="52"/>
  <c r="F53" i="52"/>
  <c r="F73" i="53"/>
  <c r="F69" i="53"/>
  <c r="F61" i="53"/>
  <c r="L97" i="34"/>
  <c r="L134" i="34"/>
  <c r="L91" i="34"/>
  <c r="L110" i="34"/>
  <c r="L123" i="34"/>
  <c r="L71" i="84" s="1"/>
  <c r="L88" i="34"/>
  <c r="L36" i="84" s="1"/>
  <c r="Z103" i="34"/>
  <c r="Z104" i="34"/>
  <c r="Z112" i="34"/>
  <c r="Z60" i="84" s="1"/>
  <c r="Z98" i="34"/>
  <c r="Z99" i="34"/>
  <c r="Z92" i="34"/>
  <c r="Z114" i="34"/>
  <c r="Z62" i="84" s="1"/>
  <c r="Z78" i="34"/>
  <c r="K103" i="34"/>
  <c r="K90" i="34"/>
  <c r="K79" i="34"/>
  <c r="K112" i="34"/>
  <c r="K123" i="34"/>
  <c r="D87" i="56"/>
  <c r="G57" i="56"/>
  <c r="G58" i="56"/>
  <c r="F82" i="73"/>
  <c r="F74" i="73"/>
  <c r="P58" i="84"/>
  <c r="Q83" i="73"/>
  <c r="Q83" i="84"/>
  <c r="Q78" i="73"/>
  <c r="Q78" i="84"/>
  <c r="Q75" i="73"/>
  <c r="Q75" i="84"/>
  <c r="R82" i="73"/>
  <c r="R82" i="84"/>
  <c r="R79" i="73"/>
  <c r="R79" i="74" s="1"/>
  <c r="R74" i="73"/>
  <c r="R74" i="84"/>
  <c r="R66" i="84"/>
  <c r="S49" i="84"/>
  <c r="W37" i="84"/>
  <c r="Y77" i="73"/>
  <c r="Y77" i="84"/>
  <c r="Y39" i="84"/>
  <c r="AB62" i="84"/>
  <c r="AA78" i="73"/>
  <c r="AA78" i="84"/>
  <c r="AA75" i="73"/>
  <c r="AA75" i="84"/>
  <c r="AA72" i="73"/>
  <c r="AA72" i="84"/>
  <c r="AA72" i="74"/>
  <c r="G122" i="34"/>
  <c r="C122" i="34"/>
  <c r="C70" i="84" s="1"/>
  <c r="H84" i="84"/>
  <c r="H84" i="73"/>
  <c r="H81" i="84"/>
  <c r="H81" i="73"/>
  <c r="H77" i="73"/>
  <c r="H77" i="84"/>
  <c r="X98" i="34"/>
  <c r="H98" i="34"/>
  <c r="N98" i="34"/>
  <c r="I98" i="34"/>
  <c r="Q98" i="34"/>
  <c r="Q46" i="84" s="1"/>
  <c r="C98" i="34"/>
  <c r="C46" i="84" s="1"/>
  <c r="Y98" i="34"/>
  <c r="P98" i="34"/>
  <c r="P46" i="84" s="1"/>
  <c r="U98" i="34"/>
  <c r="U46" i="84" s="1"/>
  <c r="AC98" i="34"/>
  <c r="X94" i="34"/>
  <c r="E94" i="34"/>
  <c r="E42" i="84" s="1"/>
  <c r="N79" i="73"/>
  <c r="N76" i="73"/>
  <c r="N76" i="84"/>
  <c r="N70" i="73"/>
  <c r="N70" i="84" s="1"/>
  <c r="K70" i="84"/>
  <c r="O80" i="73"/>
  <c r="O80" i="84"/>
  <c r="O77" i="73"/>
  <c r="O77" i="84"/>
  <c r="O72" i="73"/>
  <c r="O72" i="84"/>
  <c r="O72" i="74"/>
  <c r="P81" i="73"/>
  <c r="P81" i="84"/>
  <c r="P73" i="73"/>
  <c r="P73" i="84"/>
  <c r="P41" i="84"/>
  <c r="Q77" i="73"/>
  <c r="Q77" i="84"/>
  <c r="R81" i="73"/>
  <c r="R81" i="74" s="1"/>
  <c r="R81" i="84"/>
  <c r="R57" i="73"/>
  <c r="R57" i="84" s="1"/>
  <c r="S71" i="84"/>
  <c r="S61" i="84"/>
  <c r="S51" i="84"/>
  <c r="S43" i="84"/>
  <c r="U77" i="84"/>
  <c r="U69" i="84"/>
  <c r="U58" i="84"/>
  <c r="T78" i="73"/>
  <c r="T78" i="84"/>
  <c r="T75" i="73"/>
  <c r="T75" i="84"/>
  <c r="V79" i="84"/>
  <c r="V76" i="73"/>
  <c r="V47" i="84"/>
  <c r="V39" i="84"/>
  <c r="W83" i="84"/>
  <c r="W83" i="73"/>
  <c r="W75" i="73"/>
  <c r="W75" i="84"/>
  <c r="W72" i="73"/>
  <c r="W72" i="84"/>
  <c r="W72" i="74"/>
  <c r="Y73" i="73"/>
  <c r="Y73" i="84"/>
  <c r="Y68" i="73"/>
  <c r="Y68" i="84" s="1"/>
  <c r="AB82" i="73"/>
  <c r="AB82" i="84"/>
  <c r="AB58" i="84"/>
  <c r="AB42" i="84"/>
  <c r="AA85" i="73"/>
  <c r="AA85" i="84"/>
  <c r="AA82" i="73"/>
  <c r="AA82" i="74" s="1"/>
  <c r="AA82" i="84"/>
  <c r="AA77" i="73"/>
  <c r="AA77" i="84"/>
  <c r="AA60" i="84"/>
  <c r="AC73" i="84"/>
  <c r="AC41" i="84"/>
  <c r="AD83" i="73"/>
  <c r="AD83" i="84"/>
  <c r="AF84" i="73"/>
  <c r="AF84" i="84"/>
  <c r="AF82" i="73"/>
  <c r="AF78" i="73"/>
  <c r="AF78" i="84"/>
  <c r="AF76" i="73"/>
  <c r="AF76" i="84"/>
  <c r="AF74" i="73"/>
  <c r="AF74" i="84"/>
  <c r="AF72" i="84"/>
  <c r="AF72" i="73"/>
  <c r="AH85" i="73"/>
  <c r="AH85" i="84"/>
  <c r="AI85" i="73"/>
  <c r="AI85" i="84"/>
  <c r="AI75" i="73"/>
  <c r="AI75" i="84"/>
  <c r="X122" i="34"/>
  <c r="F137" i="34"/>
  <c r="X74" i="84"/>
  <c r="X60" i="84"/>
  <c r="AJ131" i="34"/>
  <c r="AJ79" i="84" s="1"/>
  <c r="I78" i="73"/>
  <c r="I78" i="84"/>
  <c r="I73" i="73"/>
  <c r="I73" i="84"/>
  <c r="C80" i="73"/>
  <c r="C80" i="84"/>
  <c r="C77" i="73"/>
  <c r="C77" i="84"/>
  <c r="C69" i="84"/>
  <c r="C45" i="84"/>
  <c r="C40" i="84"/>
  <c r="F94" i="37"/>
  <c r="F100" i="37"/>
  <c r="F104" i="37"/>
  <c r="F117" i="37"/>
  <c r="F119" i="37"/>
  <c r="F123" i="37"/>
  <c r="F127" i="37"/>
  <c r="F129" i="37"/>
  <c r="F131" i="37"/>
  <c r="F135" i="37"/>
  <c r="F137" i="37"/>
  <c r="E96" i="42"/>
  <c r="F96" i="42"/>
  <c r="B37" i="72" s="1"/>
  <c r="D75" i="73"/>
  <c r="D75" i="84"/>
  <c r="D79" i="73"/>
  <c r="D39" i="84"/>
  <c r="E50" i="38"/>
  <c r="F75" i="43"/>
  <c r="F67" i="43"/>
  <c r="F51" i="43"/>
  <c r="F43" i="43"/>
  <c r="F89" i="44"/>
  <c r="F85" i="44"/>
  <c r="F77" i="44"/>
  <c r="F73" i="44"/>
  <c r="F69" i="44"/>
  <c r="F61" i="44"/>
  <c r="F57" i="44"/>
  <c r="F41" i="44"/>
  <c r="F37" i="44"/>
  <c r="L77" i="73"/>
  <c r="L61" i="84"/>
  <c r="G67" i="51"/>
  <c r="G56" i="51"/>
  <c r="L42" i="84"/>
  <c r="L39" i="84"/>
  <c r="G78" i="51"/>
  <c r="F71" i="51"/>
  <c r="F52" i="52"/>
  <c r="F79" i="52"/>
  <c r="G85" i="57"/>
  <c r="F67" i="84"/>
  <c r="D83" i="73"/>
  <c r="D83" i="84"/>
  <c r="E54" i="84"/>
  <c r="E62" i="73"/>
  <c r="E62" i="84" s="1"/>
  <c r="E67" i="73"/>
  <c r="E67" i="84" s="1"/>
  <c r="E75" i="73"/>
  <c r="E75" i="84"/>
  <c r="E78" i="73"/>
  <c r="E78" i="84"/>
  <c r="E83" i="73"/>
  <c r="E85" i="73"/>
  <c r="G83" i="73"/>
  <c r="G80" i="73"/>
  <c r="G80" i="84"/>
  <c r="G75" i="73"/>
  <c r="G75" i="84"/>
  <c r="G72" i="74"/>
  <c r="G72" i="84"/>
  <c r="G67" i="84"/>
  <c r="G59" i="73"/>
  <c r="G57" i="73"/>
  <c r="G57" i="84" s="1"/>
  <c r="G53" i="84"/>
  <c r="G47" i="84"/>
  <c r="G45" i="84"/>
  <c r="J70" i="84"/>
  <c r="J72" i="74"/>
  <c r="J72" i="84"/>
  <c r="J74" i="73"/>
  <c r="J74" i="84"/>
  <c r="J76" i="73"/>
  <c r="J76" i="84"/>
  <c r="J78" i="73"/>
  <c r="J78" i="84"/>
  <c r="J80" i="73"/>
  <c r="J80" i="84"/>
  <c r="J82" i="73"/>
  <c r="J82" i="84"/>
  <c r="B67" i="84"/>
  <c r="B62" i="84"/>
  <c r="B59" i="84"/>
  <c r="B83" i="73"/>
  <c r="B83" i="84"/>
  <c r="B81" i="73"/>
  <c r="B81" i="84"/>
  <c r="B76" i="73"/>
  <c r="B76" i="84"/>
  <c r="B71" i="84"/>
  <c r="K83" i="73"/>
  <c r="K83" i="84"/>
  <c r="K80" i="73"/>
  <c r="K80" i="84"/>
  <c r="K71" i="84"/>
  <c r="K65" i="84"/>
  <c r="N81" i="84"/>
  <c r="N81" i="73"/>
  <c r="N78" i="73"/>
  <c r="N73" i="73"/>
  <c r="N73" i="84"/>
  <c r="N46" i="73"/>
  <c r="N46" i="84" s="1"/>
  <c r="N42" i="73"/>
  <c r="B85" i="73"/>
  <c r="B85" i="84"/>
  <c r="L84" i="73"/>
  <c r="L84" i="84"/>
  <c r="M84" i="73"/>
  <c r="M84" i="84"/>
  <c r="M63" i="84"/>
  <c r="O82" i="73"/>
  <c r="O79" i="84"/>
  <c r="O74" i="73"/>
  <c r="O74" i="84"/>
  <c r="P83" i="84"/>
  <c r="P75" i="73"/>
  <c r="P75" i="84"/>
  <c r="P67" i="84"/>
  <c r="P62" i="84"/>
  <c r="P59" i="73"/>
  <c r="P59" i="84" s="1"/>
  <c r="P38" i="73"/>
  <c r="P38" i="84" s="1"/>
  <c r="Q27" i="84"/>
  <c r="K27" i="30"/>
  <c r="Q19" i="72" s="1"/>
  <c r="Q82" i="73"/>
  <c r="Q82" i="84"/>
  <c r="Q79" i="73"/>
  <c r="Q74" i="73"/>
  <c r="Q74" i="84"/>
  <c r="Q66" i="84"/>
  <c r="Q47" i="84"/>
  <c r="Q45" i="84"/>
  <c r="R83" i="73"/>
  <c r="R83" i="84"/>
  <c r="R78" i="73"/>
  <c r="R78" i="74" s="1"/>
  <c r="R78" i="84"/>
  <c r="R75" i="73"/>
  <c r="R75" i="84"/>
  <c r="R70" i="84"/>
  <c r="R62" i="73"/>
  <c r="R62" i="84" s="1"/>
  <c r="R51" i="84"/>
  <c r="R46" i="84"/>
  <c r="S83" i="84"/>
  <c r="S80" i="73"/>
  <c r="S78" i="84"/>
  <c r="S73" i="73"/>
  <c r="S73" i="84"/>
  <c r="S70" i="84"/>
  <c r="S65" i="84"/>
  <c r="S55" i="84"/>
  <c r="S53" i="84"/>
  <c r="S50" i="84"/>
  <c r="S45" i="84"/>
  <c r="U81" i="73"/>
  <c r="U81" i="84"/>
  <c r="U79" i="73"/>
  <c r="U79" i="74" s="1"/>
  <c r="U79" i="84"/>
  <c r="U76" i="73"/>
  <c r="U76" i="84"/>
  <c r="U68" i="84"/>
  <c r="U60" i="84"/>
  <c r="U55" i="84"/>
  <c r="U52" i="84"/>
  <c r="T85" i="73"/>
  <c r="T80" i="73"/>
  <c r="T80" i="84"/>
  <c r="T77" i="73"/>
  <c r="T77" i="84"/>
  <c r="T72" i="84"/>
  <c r="V37" i="84"/>
  <c r="V81" i="84"/>
  <c r="V78" i="73"/>
  <c r="V73" i="73"/>
  <c r="V73" i="84"/>
  <c r="V65" i="73"/>
  <c r="V65" i="84" s="1"/>
  <c r="V44" i="73"/>
  <c r="V44" i="84" s="1"/>
  <c r="W85" i="84"/>
  <c r="W82" i="73"/>
  <c r="W82" i="74" s="1"/>
  <c r="W77" i="73"/>
  <c r="W77" i="84"/>
  <c r="W74" i="73"/>
  <c r="W74" i="74" s="1"/>
  <c r="W74" i="84"/>
  <c r="W58" i="73"/>
  <c r="W58" i="84" s="1"/>
  <c r="Y37" i="84"/>
  <c r="Y78" i="73"/>
  <c r="Y78" i="84"/>
  <c r="Y62" i="84"/>
  <c r="Y59" i="73"/>
  <c r="Y46" i="84"/>
  <c r="Y43" i="84"/>
  <c r="AB84" i="73"/>
  <c r="AB84" i="84"/>
  <c r="AB79" i="73"/>
  <c r="AB79" i="74" s="1"/>
  <c r="AB79" i="84"/>
  <c r="AB76" i="73"/>
  <c r="AB76" i="74" s="1"/>
  <c r="AB63" i="73"/>
  <c r="AB63" i="84" s="1"/>
  <c r="AB55" i="84"/>
  <c r="AB47" i="84"/>
  <c r="AB44" i="73"/>
  <c r="AB44" i="84" s="1"/>
  <c r="AA84" i="73"/>
  <c r="AA84" i="74" s="1"/>
  <c r="AA84" i="84"/>
  <c r="AA79" i="73"/>
  <c r="AA76" i="73"/>
  <c r="AA76" i="74" s="1"/>
  <c r="AA59" i="73"/>
  <c r="AA59" i="84" s="1"/>
  <c r="AC83" i="84"/>
  <c r="AC83" i="73"/>
  <c r="AC80" i="73"/>
  <c r="AC75" i="73"/>
  <c r="AC75" i="84"/>
  <c r="AC72" i="74"/>
  <c r="AC72" i="84"/>
  <c r="AC67" i="84"/>
  <c r="AC64" i="84"/>
  <c r="AC62" i="84"/>
  <c r="AC59" i="84"/>
  <c r="AD74" i="73"/>
  <c r="AD74" i="84"/>
  <c r="AH79" i="73"/>
  <c r="AH76" i="73"/>
  <c r="AH76" i="74" s="1"/>
  <c r="AH76" i="84"/>
  <c r="AH74" i="73"/>
  <c r="AH74" i="84"/>
  <c r="AH72" i="84"/>
  <c r="AH72" i="74"/>
  <c r="AH66" i="84"/>
  <c r="AH60" i="84"/>
  <c r="AI84" i="73"/>
  <c r="AI84" i="84"/>
  <c r="AI74" i="73"/>
  <c r="AI74" i="84"/>
  <c r="B130" i="34"/>
  <c r="B121" i="34"/>
  <c r="B97" i="34"/>
  <c r="B89" i="34"/>
  <c r="AC136" i="34"/>
  <c r="K136" i="34"/>
  <c r="K84" i="84" s="1"/>
  <c r="AC132" i="34"/>
  <c r="AC80" i="84" s="1"/>
  <c r="K130" i="34"/>
  <c r="K78" i="84" s="1"/>
  <c r="AC128" i="34"/>
  <c r="AC76" i="84" s="1"/>
  <c r="K126" i="34"/>
  <c r="K74" i="84" s="1"/>
  <c r="K120" i="34"/>
  <c r="K116" i="34"/>
  <c r="K105" i="34"/>
  <c r="K85" i="34"/>
  <c r="K81" i="34"/>
  <c r="D131" i="34"/>
  <c r="D79" i="84" s="1"/>
  <c r="J98" i="34"/>
  <c r="AF134" i="34"/>
  <c r="AF82" i="84" s="1"/>
  <c r="AI131" i="34"/>
  <c r="C119" i="34"/>
  <c r="C67" i="84" s="1"/>
  <c r="M119" i="34"/>
  <c r="P119" i="34"/>
  <c r="AE119" i="34"/>
  <c r="AE67" i="84" s="1"/>
  <c r="N119" i="34"/>
  <c r="N67" i="84" s="1"/>
  <c r="I119" i="34"/>
  <c r="I67" i="84" s="1"/>
  <c r="AI115" i="34"/>
  <c r="AH98" i="34"/>
  <c r="AH46" i="84" s="1"/>
  <c r="AH94" i="34"/>
  <c r="AH91" i="34"/>
  <c r="C91" i="34"/>
  <c r="C39" i="84" s="1"/>
  <c r="H91" i="34"/>
  <c r="N91" i="34"/>
  <c r="C87" i="34"/>
  <c r="C35" i="84" s="1"/>
  <c r="N87" i="34"/>
  <c r="W87" i="34"/>
  <c r="G87" i="34"/>
  <c r="E87" i="34"/>
  <c r="H87" i="34"/>
  <c r="M87" i="34"/>
  <c r="C85" i="34"/>
  <c r="C33" i="84" s="1"/>
  <c r="N85" i="34"/>
  <c r="G85" i="34"/>
  <c r="H85" i="73"/>
  <c r="H85" i="84"/>
  <c r="X79" i="73"/>
  <c r="X75" i="84"/>
  <c r="X75" i="73"/>
  <c r="F79" i="73"/>
  <c r="F79" i="84"/>
  <c r="F75" i="73"/>
  <c r="F108" i="34"/>
  <c r="F124" i="34"/>
  <c r="D81" i="73"/>
  <c r="D81" i="84"/>
  <c r="E56" i="73"/>
  <c r="E56" i="84" s="1"/>
  <c r="E69" i="73"/>
  <c r="E69" i="84" s="1"/>
  <c r="E72" i="73"/>
  <c r="E54" i="74" s="1"/>
  <c r="E72" i="84"/>
  <c r="E77" i="73"/>
  <c r="E77" i="84"/>
  <c r="E80" i="73"/>
  <c r="E80" i="74" s="1"/>
  <c r="E80" i="84"/>
  <c r="E37" i="84"/>
  <c r="G81" i="73"/>
  <c r="G81" i="84"/>
  <c r="G78" i="73"/>
  <c r="G78" i="84"/>
  <c r="G73" i="73"/>
  <c r="G70" i="84"/>
  <c r="B77" i="73"/>
  <c r="B77" i="84"/>
  <c r="B74" i="73"/>
  <c r="B74" i="84"/>
  <c r="B78" i="84"/>
  <c r="K81" i="73"/>
  <c r="K81" i="84"/>
  <c r="K77" i="73"/>
  <c r="K77" i="84"/>
  <c r="K72" i="84"/>
  <c r="K72" i="74"/>
  <c r="K68" i="84"/>
  <c r="N51" i="84"/>
  <c r="L82" i="73"/>
  <c r="L82" i="84"/>
  <c r="M79" i="73"/>
  <c r="O85" i="73"/>
  <c r="O85" i="74" s="1"/>
  <c r="P37" i="84"/>
  <c r="P78" i="73"/>
  <c r="P78" i="84"/>
  <c r="P44" i="73"/>
  <c r="P44" i="84" s="1"/>
  <c r="Q28" i="84"/>
  <c r="K26" i="30"/>
  <c r="Q18" i="72" s="1"/>
  <c r="E25" i="30"/>
  <c r="Q80" i="73"/>
  <c r="Q80" i="84"/>
  <c r="Q72" i="73"/>
  <c r="Q72" i="84"/>
  <c r="Q53" i="73"/>
  <c r="Q53" i="84" s="1"/>
  <c r="R84" i="73"/>
  <c r="R84" i="74" s="1"/>
  <c r="R84" i="84"/>
  <c r="R76" i="73"/>
  <c r="R76" i="74" s="1"/>
  <c r="R73" i="73"/>
  <c r="R73" i="84"/>
  <c r="S76" i="73"/>
  <c r="S76" i="84"/>
  <c r="S66" i="84"/>
  <c r="S63" i="84"/>
  <c r="S48" i="84"/>
  <c r="U84" i="73"/>
  <c r="U84" i="74" s="1"/>
  <c r="U74" i="73"/>
  <c r="U74" i="84"/>
  <c r="U66" i="84"/>
  <c r="U53" i="84"/>
  <c r="T83" i="73"/>
  <c r="T83" i="84"/>
  <c r="T70" i="84"/>
  <c r="V52" i="73"/>
  <c r="V52" i="84" s="1"/>
  <c r="Y81" i="73"/>
  <c r="Y81" i="84"/>
  <c r="Y76" i="73"/>
  <c r="Y76" i="84"/>
  <c r="AA74" i="73"/>
  <c r="AA74" i="84"/>
  <c r="AC37" i="84"/>
  <c r="AC81" i="73"/>
  <c r="AC81" i="84"/>
  <c r="AC57" i="84"/>
  <c r="AC44" i="84"/>
  <c r="AD85" i="73"/>
  <c r="AD81" i="73"/>
  <c r="AD81" i="84"/>
  <c r="AD75" i="73"/>
  <c r="AF80" i="73"/>
  <c r="AF80" i="84"/>
  <c r="AH42" i="84"/>
  <c r="AI81" i="73"/>
  <c r="AI81" i="84"/>
  <c r="M122" i="34"/>
  <c r="M70" i="84" s="1"/>
  <c r="P99" i="34"/>
  <c r="M98" i="34"/>
  <c r="AE131" i="34"/>
  <c r="AE79" i="84" s="1"/>
  <c r="Y131" i="34"/>
  <c r="Y79" i="84" s="1"/>
  <c r="C131" i="34"/>
  <c r="C79" i="84" s="1"/>
  <c r="M131" i="34"/>
  <c r="M79" i="84" s="1"/>
  <c r="C66" i="60"/>
  <c r="F67" i="60"/>
  <c r="F60" i="72" s="1"/>
  <c r="F60" i="73" s="1"/>
  <c r="X70" i="73"/>
  <c r="X70" i="84" s="1"/>
  <c r="AJ70" i="84"/>
  <c r="AJ72" i="84"/>
  <c r="AJ72" i="74"/>
  <c r="AJ73" i="74" s="1"/>
  <c r="H29" i="31"/>
  <c r="I77" i="73"/>
  <c r="I77" i="84"/>
  <c r="C82" i="73"/>
  <c r="C74" i="73"/>
  <c r="C74" i="84"/>
  <c r="C42" i="84"/>
  <c r="F112" i="37"/>
  <c r="E54" i="38"/>
  <c r="E69" i="38"/>
  <c r="E53" i="38"/>
  <c r="F75" i="40"/>
  <c r="F51" i="40"/>
  <c r="F43" i="40"/>
  <c r="AC122" i="34"/>
  <c r="AC131" i="34"/>
  <c r="AC79" i="84" s="1"/>
  <c r="AC112" i="34"/>
  <c r="AC60" i="84" s="1"/>
  <c r="AC83" i="34"/>
  <c r="AC120" i="34"/>
  <c r="AC82" i="34"/>
  <c r="AC75" i="34"/>
  <c r="AC84" i="34"/>
  <c r="AC94" i="34"/>
  <c r="AC42" i="84" s="1"/>
  <c r="AC109" i="34"/>
  <c r="AC115" i="34"/>
  <c r="AC63" i="84" s="1"/>
  <c r="AC79" i="34"/>
  <c r="AC104" i="34"/>
  <c r="AC105" i="34"/>
  <c r="AC53" i="84" s="1"/>
  <c r="F34" i="43"/>
  <c r="F90" i="43"/>
  <c r="F70" i="43"/>
  <c r="F66" i="43"/>
  <c r="F62" i="43"/>
  <c r="F58" i="43"/>
  <c r="F50" i="43"/>
  <c r="F46" i="43"/>
  <c r="F42" i="43"/>
  <c r="F29" i="44"/>
  <c r="F84" i="44"/>
  <c r="F72" i="44"/>
  <c r="F52" i="44"/>
  <c r="F44" i="44"/>
  <c r="F40" i="44"/>
  <c r="F80" i="51"/>
  <c r="G72" i="51"/>
  <c r="G48" i="51"/>
  <c r="G85" i="51"/>
  <c r="F70" i="52"/>
  <c r="F54" i="52"/>
  <c r="U129" i="34"/>
  <c r="U131" i="34"/>
  <c r="U112" i="34"/>
  <c r="U130" i="34"/>
  <c r="U78" i="84" s="1"/>
  <c r="U99" i="34"/>
  <c r="U122" i="34"/>
  <c r="U114" i="34"/>
  <c r="U136" i="34"/>
  <c r="U84" i="84" s="1"/>
  <c r="U103" i="34"/>
  <c r="G84" i="57"/>
  <c r="G69" i="57"/>
  <c r="F73" i="73"/>
  <c r="F81" i="73"/>
  <c r="F81" i="84"/>
  <c r="F77" i="73"/>
  <c r="F129" i="34"/>
  <c r="F77" i="84" s="1"/>
  <c r="AF72" i="74"/>
  <c r="D82" i="73"/>
  <c r="E57" i="84"/>
  <c r="E60" i="73"/>
  <c r="E60" i="84" s="1"/>
  <c r="E73" i="73"/>
  <c r="E73" i="74" s="1"/>
  <c r="E73" i="84"/>
  <c r="E81" i="73"/>
  <c r="E81" i="84"/>
  <c r="G85" i="73"/>
  <c r="G85" i="84"/>
  <c r="G82" i="73"/>
  <c r="G77" i="73"/>
  <c r="G77" i="84"/>
  <c r="G74" i="73"/>
  <c r="G74" i="84"/>
  <c r="B64" i="84"/>
  <c r="B79" i="84"/>
  <c r="B73" i="73"/>
  <c r="B70" i="84"/>
  <c r="E115" i="55"/>
  <c r="K55" i="72" s="1"/>
  <c r="K55" i="73" s="1"/>
  <c r="K55" i="84" s="1"/>
  <c r="D114" i="55"/>
  <c r="K76" i="73"/>
  <c r="K76" i="84"/>
  <c r="K73" i="73"/>
  <c r="K67" i="84"/>
  <c r="K64" i="84"/>
  <c r="N80" i="73"/>
  <c r="N80" i="84"/>
  <c r="N75" i="73"/>
  <c r="N75" i="84"/>
  <c r="N58" i="84"/>
  <c r="N55" i="84"/>
  <c r="L83" i="73"/>
  <c r="L83" i="84"/>
  <c r="M76" i="73"/>
  <c r="O84" i="73"/>
  <c r="O84" i="74" s="1"/>
  <c r="O84" i="84"/>
  <c r="O81" i="73"/>
  <c r="O81" i="84"/>
  <c r="O76" i="73"/>
  <c r="O76" i="84"/>
  <c r="O73" i="73"/>
  <c r="O73" i="84"/>
  <c r="O68" i="84"/>
  <c r="P85" i="73"/>
  <c r="P85" i="84"/>
  <c r="P82" i="73"/>
  <c r="P82" i="84"/>
  <c r="P77" i="73"/>
  <c r="P77" i="84"/>
  <c r="P72" i="73"/>
  <c r="P72" i="84"/>
  <c r="P72" i="74"/>
  <c r="P68" i="74" s="1"/>
  <c r="P64" i="73"/>
  <c r="P64" i="84" s="1"/>
  <c r="P40" i="73"/>
  <c r="P40" i="84" s="1"/>
  <c r="Q24" i="84"/>
  <c r="Q81" i="73"/>
  <c r="Q81" i="84"/>
  <c r="Q73" i="84"/>
  <c r="Q57" i="84"/>
  <c r="R85" i="73"/>
  <c r="R85" i="74" s="1"/>
  <c r="R85" i="84"/>
  <c r="R80" i="73"/>
  <c r="R80" i="84"/>
  <c r="R69" i="84"/>
  <c r="S85" i="73"/>
  <c r="S85" i="84"/>
  <c r="S72" i="73"/>
  <c r="S47" i="74" s="1"/>
  <c r="S72" i="84"/>
  <c r="U43" i="84"/>
  <c r="U83" i="73"/>
  <c r="U83" i="84"/>
  <c r="U78" i="73"/>
  <c r="U78" i="74" s="1"/>
  <c r="U73" i="84"/>
  <c r="U70" i="84"/>
  <c r="U65" i="84"/>
  <c r="U62" i="84"/>
  <c r="U54" i="84"/>
  <c r="U49" i="84"/>
  <c r="T74" i="73"/>
  <c r="T74" i="84"/>
  <c r="T66" i="84"/>
  <c r="V83" i="73"/>
  <c r="V83" i="84"/>
  <c r="V75" i="73"/>
  <c r="V75" i="84"/>
  <c r="V72" i="73"/>
  <c r="V72" i="84"/>
  <c r="V72" i="74"/>
  <c r="V39" i="74" s="1"/>
  <c r="V59" i="73"/>
  <c r="V59" i="84" s="1"/>
  <c r="V56" i="84"/>
  <c r="W79" i="73"/>
  <c r="W79" i="84"/>
  <c r="W63" i="84"/>
  <c r="W60" i="84"/>
  <c r="Y80" i="84"/>
  <c r="Y72" i="74"/>
  <c r="Y71" i="74" s="1"/>
  <c r="Y72" i="84"/>
  <c r="Y72" i="73"/>
  <c r="Y56" i="84"/>
  <c r="Y40" i="73"/>
  <c r="Y40" i="84" s="1"/>
  <c r="AB57" i="73"/>
  <c r="AB57" i="84" s="1"/>
  <c r="AA81" i="73"/>
  <c r="AA81" i="84"/>
  <c r="AA73" i="73"/>
  <c r="AA73" i="74" s="1"/>
  <c r="AA73" i="84"/>
  <c r="AC85" i="84"/>
  <c r="AC82" i="84"/>
  <c r="AC77" i="73"/>
  <c r="AC77" i="84"/>
  <c r="AC74" i="73"/>
  <c r="AC74" i="84"/>
  <c r="AC69" i="84"/>
  <c r="AC66" i="84"/>
  <c r="AC56" i="84"/>
  <c r="AC48" i="84"/>
  <c r="AD77" i="73"/>
  <c r="AD77" i="84"/>
  <c r="AD73" i="73"/>
  <c r="AH84" i="84"/>
  <c r="AH84" i="73"/>
  <c r="AH78" i="73"/>
  <c r="AI83" i="73"/>
  <c r="AI77" i="73"/>
  <c r="AI77" i="84"/>
  <c r="AI73" i="73"/>
  <c r="AI73" i="84"/>
  <c r="B125" i="34"/>
  <c r="B73" i="84" s="1"/>
  <c r="F122" i="34"/>
  <c r="F70" i="84" s="1"/>
  <c r="F112" i="34"/>
  <c r="K94" i="34"/>
  <c r="K89" i="34"/>
  <c r="K77" i="34"/>
  <c r="X131" i="34"/>
  <c r="X79" i="84" s="1"/>
  <c r="R131" i="34"/>
  <c r="R79" i="84" s="1"/>
  <c r="N131" i="34"/>
  <c r="N79" i="84" s="1"/>
  <c r="M94" i="34"/>
  <c r="M42" i="84" s="1"/>
  <c r="N134" i="34"/>
  <c r="N82" i="84" s="1"/>
  <c r="AE134" i="34"/>
  <c r="AE82" i="84" s="1"/>
  <c r="C134" i="34"/>
  <c r="C82" i="84" s="1"/>
  <c r="W134" i="34"/>
  <c r="W82" i="84" s="1"/>
  <c r="AJ134" i="34"/>
  <c r="AJ82" i="84" s="1"/>
  <c r="AE128" i="34"/>
  <c r="AE76" i="84" s="1"/>
  <c r="AD128" i="34"/>
  <c r="AD76" i="84" s="1"/>
  <c r="C128" i="34"/>
  <c r="C76" i="84" s="1"/>
  <c r="AI128" i="34"/>
  <c r="AI76" i="84" s="1"/>
  <c r="N128" i="34"/>
  <c r="AE72" i="74"/>
  <c r="AE71" i="74" s="1"/>
  <c r="AE72" i="84"/>
  <c r="AJ118" i="34"/>
  <c r="H118" i="34"/>
  <c r="AE118" i="34"/>
  <c r="AE66" i="84" s="1"/>
  <c r="E118" i="34"/>
  <c r="E66" i="84" s="1"/>
  <c r="I118" i="34"/>
  <c r="I66" i="84" s="1"/>
  <c r="M118" i="34"/>
  <c r="C118" i="34"/>
  <c r="C66" i="84" s="1"/>
  <c r="G118" i="34"/>
  <c r="G66" i="84" s="1"/>
  <c r="N118" i="34"/>
  <c r="N66" i="84" s="1"/>
  <c r="I115" i="34"/>
  <c r="N115" i="34"/>
  <c r="N63" i="84" s="1"/>
  <c r="AJ115" i="34"/>
  <c r="C115" i="34"/>
  <c r="C63" i="84" s="1"/>
  <c r="H115" i="34"/>
  <c r="C107" i="34"/>
  <c r="C55" i="84" s="1"/>
  <c r="G107" i="34"/>
  <c r="G55" i="84" s="1"/>
  <c r="J107" i="34"/>
  <c r="N107" i="34"/>
  <c r="AJ107" i="34"/>
  <c r="I107" i="34"/>
  <c r="AH105" i="34"/>
  <c r="G105" i="34"/>
  <c r="T105" i="34"/>
  <c r="X105" i="34"/>
  <c r="C105" i="34"/>
  <c r="C53" i="84" s="1"/>
  <c r="AJ105" i="34"/>
  <c r="Y105" i="34"/>
  <c r="Y53" i="84" s="1"/>
  <c r="C103" i="34"/>
  <c r="C51" i="84" s="1"/>
  <c r="I103" i="34"/>
  <c r="N79" i="34"/>
  <c r="C79" i="34"/>
  <c r="C27" i="84" s="1"/>
  <c r="H79" i="34"/>
  <c r="M79" i="34"/>
  <c r="N77" i="34"/>
  <c r="C77" i="34"/>
  <c r="AH75" i="34"/>
  <c r="C75" i="34"/>
  <c r="N75" i="34"/>
  <c r="N85" i="73"/>
  <c r="N85" i="84"/>
  <c r="X80" i="84"/>
  <c r="X80" i="73"/>
  <c r="X80" i="74" s="1"/>
  <c r="X76" i="84"/>
  <c r="G60" i="84"/>
  <c r="G58" i="84"/>
  <c r="G44" i="73"/>
  <c r="G44" i="84" s="1"/>
  <c r="G42" i="84"/>
  <c r="G38" i="73"/>
  <c r="G38" i="84" s="1"/>
  <c r="J73" i="73"/>
  <c r="J73" i="84"/>
  <c r="J75" i="73"/>
  <c r="J75" i="84"/>
  <c r="J77" i="73"/>
  <c r="J77" i="84"/>
  <c r="J79" i="73"/>
  <c r="J81" i="73"/>
  <c r="J81" i="84"/>
  <c r="J83" i="73"/>
  <c r="J85" i="84"/>
  <c r="B84" i="73"/>
  <c r="B84" i="84"/>
  <c r="B82" i="73"/>
  <c r="B82" i="84"/>
  <c r="B80" i="73"/>
  <c r="B80" i="84"/>
  <c r="K57" i="73"/>
  <c r="K57" i="84" s="1"/>
  <c r="M37" i="84"/>
  <c r="M46" i="73"/>
  <c r="M85" i="73"/>
  <c r="M85" i="84"/>
  <c r="M82" i="73"/>
  <c r="M78" i="73"/>
  <c r="M78" i="84"/>
  <c r="M75" i="73"/>
  <c r="M75" i="84"/>
  <c r="M66" i="84"/>
  <c r="M62" i="73"/>
  <c r="M62" i="84" s="1"/>
  <c r="M56" i="73"/>
  <c r="M53" i="84"/>
  <c r="N83" i="73"/>
  <c r="N83" i="84"/>
  <c r="N43" i="73"/>
  <c r="N43" i="84" s="1"/>
  <c r="N39" i="73"/>
  <c r="N84" i="73"/>
  <c r="N84" i="84"/>
  <c r="K85" i="73"/>
  <c r="K85" i="74" s="1"/>
  <c r="K85" i="84"/>
  <c r="X67" i="84"/>
  <c r="AC38" i="73"/>
  <c r="AC38" i="84" s="1"/>
  <c r="AD84" i="73"/>
  <c r="AD84" i="84"/>
  <c r="AD82" i="73"/>
  <c r="AD80" i="73"/>
  <c r="AD78" i="73"/>
  <c r="AD78" i="84"/>
  <c r="AD70" i="84"/>
  <c r="AH80" i="73"/>
  <c r="AH80" i="84"/>
  <c r="AH45" i="73"/>
  <c r="AH45" i="84" s="1"/>
  <c r="AI78" i="73"/>
  <c r="AI78" i="84"/>
  <c r="AI70" i="73"/>
  <c r="AI70" i="84" s="1"/>
  <c r="O134" i="34"/>
  <c r="O82" i="84" s="1"/>
  <c r="D134" i="34"/>
  <c r="D82" i="84" s="1"/>
  <c r="AA131" i="34"/>
  <c r="AA79" i="84" s="1"/>
  <c r="W131" i="34"/>
  <c r="Q131" i="34"/>
  <c r="Q79" i="84" s="1"/>
  <c r="H131" i="34"/>
  <c r="AB128" i="34"/>
  <c r="AB76" i="84" s="1"/>
  <c r="R128" i="34"/>
  <c r="R76" i="84" s="1"/>
  <c r="AA122" i="34"/>
  <c r="AA70" i="84" s="1"/>
  <c r="V122" i="34"/>
  <c r="V70" i="84" s="1"/>
  <c r="P122" i="34"/>
  <c r="P70" i="84" s="1"/>
  <c r="O119" i="34"/>
  <c r="X118" i="34"/>
  <c r="X66" i="84" s="1"/>
  <c r="R118" i="34"/>
  <c r="V115" i="34"/>
  <c r="V63" i="84" s="1"/>
  <c r="P115" i="34"/>
  <c r="P63" i="84" s="1"/>
  <c r="E115" i="34"/>
  <c r="E63" i="84" s="1"/>
  <c r="E107" i="34"/>
  <c r="E55" i="84" s="1"/>
  <c r="V105" i="34"/>
  <c r="D103" i="34"/>
  <c r="D51" i="84" s="1"/>
  <c r="D99" i="34"/>
  <c r="D47" i="84" s="1"/>
  <c r="G98" i="34"/>
  <c r="G46" i="84" s="1"/>
  <c r="E91" i="34"/>
  <c r="D89" i="34"/>
  <c r="D37" i="84" s="1"/>
  <c r="AB87" i="34"/>
  <c r="Y85" i="34"/>
  <c r="P85" i="34"/>
  <c r="E79" i="34"/>
  <c r="G77" i="34"/>
  <c r="AE137" i="34"/>
  <c r="AE85" i="84" s="1"/>
  <c r="AH137" i="34"/>
  <c r="AD134" i="34"/>
  <c r="AD82" i="84" s="1"/>
  <c r="AJ130" i="34"/>
  <c r="AJ78" i="84" s="1"/>
  <c r="AE130" i="34"/>
  <c r="AE78" i="84" s="1"/>
  <c r="C130" i="34"/>
  <c r="N130" i="34"/>
  <c r="N78" i="84" s="1"/>
  <c r="AH122" i="34"/>
  <c r="AH70" i="84" s="1"/>
  <c r="AD118" i="34"/>
  <c r="AD66" i="84" s="1"/>
  <c r="AE109" i="34"/>
  <c r="I109" i="34"/>
  <c r="N109" i="34"/>
  <c r="N57" i="84" s="1"/>
  <c r="AJ109" i="34"/>
  <c r="Q109" i="34"/>
  <c r="Y109" i="34"/>
  <c r="Y57" i="84" s="1"/>
  <c r="AH107" i="34"/>
  <c r="D84" i="34"/>
  <c r="D32" i="84" s="1"/>
  <c r="H84" i="34"/>
  <c r="P84" i="34"/>
  <c r="C82" i="34"/>
  <c r="C30" i="84" s="1"/>
  <c r="H82" i="34"/>
  <c r="AH79" i="34"/>
  <c r="AH77" i="34"/>
  <c r="H80" i="84"/>
  <c r="H99" i="34"/>
  <c r="H43" i="73"/>
  <c r="H43" i="84" s="1"/>
  <c r="H72" i="73"/>
  <c r="H72" i="84"/>
  <c r="H68" i="84"/>
  <c r="H52" i="84"/>
  <c r="X97" i="34"/>
  <c r="C97" i="34"/>
  <c r="X78" i="73"/>
  <c r="X78" i="74" s="1"/>
  <c r="X78" i="84"/>
  <c r="X72" i="84"/>
  <c r="X62" i="73"/>
  <c r="X62" i="84" s="1"/>
  <c r="K65" i="21"/>
  <c r="X57" i="72"/>
  <c r="X57" i="73" s="1"/>
  <c r="X57" i="84" s="1"/>
  <c r="Z43" i="84"/>
  <c r="Z38" i="84"/>
  <c r="Z46" i="84"/>
  <c r="Z47" i="84"/>
  <c r="Z48" i="84"/>
  <c r="Z53" i="84"/>
  <c r="Z71" i="84"/>
  <c r="Z67" i="84"/>
  <c r="Z63" i="84"/>
  <c r="Z59" i="84"/>
  <c r="Z57" i="84"/>
  <c r="Z56" i="84"/>
  <c r="Z55" i="84"/>
  <c r="G77" i="57"/>
  <c r="G70" i="57"/>
  <c r="F78" i="73"/>
  <c r="F78" i="84"/>
  <c r="F69" i="60"/>
  <c r="F62" i="72" s="1"/>
  <c r="F62" i="73" s="1"/>
  <c r="AD63" i="84"/>
  <c r="AF85" i="73"/>
  <c r="AF83" i="73"/>
  <c r="AF83" i="84"/>
  <c r="AF81" i="73"/>
  <c r="AF81" i="84"/>
  <c r="AF79" i="73"/>
  <c r="AF79" i="84"/>
  <c r="AF77" i="73"/>
  <c r="AF77" i="84"/>
  <c r="AF75" i="73"/>
  <c r="AF75" i="84"/>
  <c r="AF73" i="73"/>
  <c r="AF69" i="84"/>
  <c r="AH82" i="73"/>
  <c r="AH82" i="74" s="1"/>
  <c r="AH82" i="84"/>
  <c r="AH75" i="73"/>
  <c r="AH75" i="74" s="1"/>
  <c r="AH75" i="84"/>
  <c r="AH73" i="73"/>
  <c r="AH73" i="74" s="1"/>
  <c r="AH69" i="73"/>
  <c r="AH69" i="84" s="1"/>
  <c r="AH67" i="84"/>
  <c r="AH65" i="84"/>
  <c r="AH63" i="84"/>
  <c r="AH57" i="84"/>
  <c r="AH53" i="84"/>
  <c r="AH39" i="84"/>
  <c r="AI80" i="73"/>
  <c r="AI80" i="84"/>
  <c r="F125" i="34"/>
  <c r="F73" i="84" s="1"/>
  <c r="L122" i="34"/>
  <c r="L70" i="84" s="1"/>
  <c r="U119" i="34"/>
  <c r="L118" i="34"/>
  <c r="U115" i="34"/>
  <c r="L114" i="34"/>
  <c r="U111" i="34"/>
  <c r="K110" i="34"/>
  <c r="AC103" i="34"/>
  <c r="AC51" i="84" s="1"/>
  <c r="U102" i="34"/>
  <c r="L101" i="34"/>
  <c r="K98" i="34"/>
  <c r="Z96" i="34"/>
  <c r="L95" i="34"/>
  <c r="L43" i="84" s="1"/>
  <c r="Z93" i="34"/>
  <c r="K92" i="34"/>
  <c r="L90" i="34"/>
  <c r="Z76" i="34"/>
  <c r="AB134" i="34"/>
  <c r="R134" i="34"/>
  <c r="M134" i="34"/>
  <c r="M82" i="84" s="1"/>
  <c r="G134" i="34"/>
  <c r="G82" i="84" s="1"/>
  <c r="V131" i="34"/>
  <c r="P131" i="34"/>
  <c r="G131" i="34"/>
  <c r="G79" i="84" s="1"/>
  <c r="AA128" i="34"/>
  <c r="AA76" i="84" s="1"/>
  <c r="M128" i="34"/>
  <c r="M76" i="84" s="1"/>
  <c r="Y122" i="34"/>
  <c r="T122" i="34"/>
  <c r="O122" i="34"/>
  <c r="O70" i="84" s="1"/>
  <c r="D122" i="34"/>
  <c r="W119" i="34"/>
  <c r="W67" i="84" s="1"/>
  <c r="R119" i="34"/>
  <c r="R67" i="84" s="1"/>
  <c r="AA118" i="34"/>
  <c r="W118" i="34"/>
  <c r="W66" i="84" s="1"/>
  <c r="Q118" i="34"/>
  <c r="X115" i="34"/>
  <c r="T115" i="34"/>
  <c r="D115" i="34"/>
  <c r="V107" i="34"/>
  <c r="Q107" i="34"/>
  <c r="Q55" i="84" s="1"/>
  <c r="Y103" i="34"/>
  <c r="Y51" i="84" s="1"/>
  <c r="G103" i="34"/>
  <c r="G51" i="84" s="1"/>
  <c r="R98" i="34"/>
  <c r="Y95" i="34"/>
  <c r="R95" i="34"/>
  <c r="P91" i="34"/>
  <c r="P39" i="84" s="1"/>
  <c r="V87" i="34"/>
  <c r="Q87" i="34"/>
  <c r="Q35" i="84" s="1"/>
  <c r="Y79" i="34"/>
  <c r="Q79" i="34"/>
  <c r="D79" i="34"/>
  <c r="P77" i="34"/>
  <c r="Y75" i="34"/>
  <c r="Q75" i="34"/>
  <c r="E75" i="34"/>
  <c r="AF137" i="34"/>
  <c r="AF85" i="84" s="1"/>
  <c r="AJ135" i="34"/>
  <c r="AJ83" i="84" s="1"/>
  <c r="AE135" i="34"/>
  <c r="AE83" i="84" s="1"/>
  <c r="I135" i="34"/>
  <c r="AH130" i="34"/>
  <c r="AH78" i="84" s="1"/>
  <c r="C125" i="34"/>
  <c r="C73" i="84" s="1"/>
  <c r="AJ125" i="34"/>
  <c r="AJ73" i="84" s="1"/>
  <c r="I123" i="34"/>
  <c r="I71" i="84" s="1"/>
  <c r="AJ123" i="34"/>
  <c r="AJ71" i="84" s="1"/>
  <c r="AJ121" i="34"/>
  <c r="AJ69" i="84" s="1"/>
  <c r="AE121" i="34"/>
  <c r="AE69" i="84" s="1"/>
  <c r="I121" i="34"/>
  <c r="I69" i="84" s="1"/>
  <c r="C121" i="34"/>
  <c r="AI119" i="34"/>
  <c r="AI67" i="84" s="1"/>
  <c r="AH118" i="34"/>
  <c r="AE114" i="34"/>
  <c r="AE62" i="84" s="1"/>
  <c r="H114" i="34"/>
  <c r="D114" i="34"/>
  <c r="D62" i="84" s="1"/>
  <c r="I114" i="34"/>
  <c r="N114" i="34"/>
  <c r="N62" i="84" s="1"/>
  <c r="Y114" i="34"/>
  <c r="AD112" i="34"/>
  <c r="AD60" i="84" s="1"/>
  <c r="AJ112" i="34"/>
  <c r="C112" i="34"/>
  <c r="C110" i="34"/>
  <c r="C58" i="84" s="1"/>
  <c r="H110" i="34"/>
  <c r="V110" i="34"/>
  <c r="V58" i="84" s="1"/>
  <c r="AH109" i="34"/>
  <c r="AH84" i="34"/>
  <c r="AH82" i="34"/>
  <c r="G80" i="34"/>
  <c r="AB80" i="34"/>
  <c r="H119" i="34"/>
  <c r="H67" i="84" s="1"/>
  <c r="H47" i="73"/>
  <c r="H47" i="84" s="1"/>
  <c r="X84" i="84"/>
  <c r="AJ68" i="84"/>
  <c r="AJ65" i="84"/>
  <c r="AJ65" i="74"/>
  <c r="R122" i="34"/>
  <c r="AB121" i="34"/>
  <c r="AB69" i="84" s="1"/>
  <c r="X121" i="34"/>
  <c r="X69" i="84" s="1"/>
  <c r="T121" i="34"/>
  <c r="T69" i="84" s="1"/>
  <c r="J121" i="34"/>
  <c r="J69" i="84" s="1"/>
  <c r="Y119" i="34"/>
  <c r="Y67" i="84" s="1"/>
  <c r="P118" i="34"/>
  <c r="P66" i="84" s="1"/>
  <c r="R115" i="34"/>
  <c r="R63" i="84" s="1"/>
  <c r="J115" i="34"/>
  <c r="V114" i="34"/>
  <c r="V62" i="84" s="1"/>
  <c r="Q114" i="34"/>
  <c r="Q62" i="84" s="1"/>
  <c r="X112" i="34"/>
  <c r="G112" i="34"/>
  <c r="AA110" i="34"/>
  <c r="Q110" i="34"/>
  <c r="Q58" i="84" s="1"/>
  <c r="E109" i="34"/>
  <c r="AB107" i="34"/>
  <c r="W107" i="34"/>
  <c r="W55" i="84" s="1"/>
  <c r="D107" i="34"/>
  <c r="D55" i="84" s="1"/>
  <c r="AB105" i="34"/>
  <c r="AB53" i="84" s="1"/>
  <c r="P105" i="34"/>
  <c r="P53" i="84" s="1"/>
  <c r="M103" i="34"/>
  <c r="M51" i="84" s="1"/>
  <c r="R99" i="34"/>
  <c r="R47" i="84" s="1"/>
  <c r="AB98" i="34"/>
  <c r="W98" i="34"/>
  <c r="W46" i="84" s="1"/>
  <c r="E98" i="34"/>
  <c r="E46" i="84" s="1"/>
  <c r="W97" i="34"/>
  <c r="W45" i="84" s="1"/>
  <c r="Q97" i="34"/>
  <c r="M97" i="34"/>
  <c r="M45" i="84" s="1"/>
  <c r="G97" i="34"/>
  <c r="D97" i="34"/>
  <c r="D45" i="84" s="1"/>
  <c r="AB95" i="34"/>
  <c r="AB43" i="84" s="1"/>
  <c r="V95" i="34"/>
  <c r="V43" i="84" s="1"/>
  <c r="M95" i="34"/>
  <c r="M43" i="84" s="1"/>
  <c r="G95" i="34"/>
  <c r="G43" i="84" s="1"/>
  <c r="D95" i="34"/>
  <c r="Y94" i="34"/>
  <c r="Y42" i="84" s="1"/>
  <c r="V91" i="34"/>
  <c r="Q91" i="34"/>
  <c r="Q39" i="84" s="1"/>
  <c r="D91" i="34"/>
  <c r="W89" i="34"/>
  <c r="M89" i="34"/>
  <c r="D87" i="34"/>
  <c r="D35" i="84" s="1"/>
  <c r="D85" i="34"/>
  <c r="Y84" i="34"/>
  <c r="M84" i="34"/>
  <c r="Q82" i="34"/>
  <c r="Q30" i="84" s="1"/>
  <c r="M82" i="34"/>
  <c r="D82" i="34"/>
  <c r="W79" i="34"/>
  <c r="G79" i="34"/>
  <c r="AB77" i="34"/>
  <c r="W77" i="34"/>
  <c r="Q77" i="34"/>
  <c r="Q25" i="84" s="1"/>
  <c r="W75" i="34"/>
  <c r="G75" i="34"/>
  <c r="AI134" i="34"/>
  <c r="AI82" i="84" s="1"/>
  <c r="AD123" i="34"/>
  <c r="AD71" i="84" s="1"/>
  <c r="AD119" i="34"/>
  <c r="AD67" i="84" s="1"/>
  <c r="AD115" i="34"/>
  <c r="AH110" i="34"/>
  <c r="AH58" i="84" s="1"/>
  <c r="AH99" i="34"/>
  <c r="AH47" i="84" s="1"/>
  <c r="AH87" i="34"/>
  <c r="AH85" i="34"/>
  <c r="H83" i="84"/>
  <c r="H79" i="84"/>
  <c r="H75" i="84"/>
  <c r="F85" i="84"/>
  <c r="AJ66" i="84"/>
  <c r="AJ66" i="74"/>
  <c r="AJ120" i="34"/>
  <c r="X137" i="34"/>
  <c r="X85" i="84" s="1"/>
  <c r="T137" i="34"/>
  <c r="T85" i="84" s="1"/>
  <c r="O137" i="34"/>
  <c r="O85" i="84" s="1"/>
  <c r="I137" i="34"/>
  <c r="I85" i="84" s="1"/>
  <c r="E137" i="34"/>
  <c r="E85" i="84" s="1"/>
  <c r="X135" i="34"/>
  <c r="X83" i="84" s="1"/>
  <c r="O135" i="34"/>
  <c r="AA134" i="34"/>
  <c r="H134" i="34"/>
  <c r="H82" i="84" s="1"/>
  <c r="T131" i="34"/>
  <c r="T79" i="84" s="1"/>
  <c r="J131" i="34"/>
  <c r="J79" i="84" s="1"/>
  <c r="E131" i="34"/>
  <c r="E79" i="84" s="1"/>
  <c r="AA130" i="34"/>
  <c r="V130" i="34"/>
  <c r="V78" i="84" s="1"/>
  <c r="H130" i="34"/>
  <c r="V128" i="34"/>
  <c r="V76" i="84" s="1"/>
  <c r="Q128" i="34"/>
  <c r="Q76" i="84" s="1"/>
  <c r="H128" i="34"/>
  <c r="H76" i="84" s="1"/>
  <c r="D128" i="34"/>
  <c r="T125" i="34"/>
  <c r="T73" i="84" s="1"/>
  <c r="G125" i="34"/>
  <c r="G73" i="84" s="1"/>
  <c r="W123" i="34"/>
  <c r="W71" i="84" s="1"/>
  <c r="AB122" i="34"/>
  <c r="AB70" i="84" s="1"/>
  <c r="W122" i="34"/>
  <c r="Q122" i="34"/>
  <c r="Q70" i="84" s="1"/>
  <c r="E122" i="34"/>
  <c r="E70" i="84" s="1"/>
  <c r="W121" i="34"/>
  <c r="R121" i="34"/>
  <c r="O121" i="34"/>
  <c r="O69" i="84" s="1"/>
  <c r="AB119" i="34"/>
  <c r="AB67" i="84" s="1"/>
  <c r="X119" i="34"/>
  <c r="T119" i="34"/>
  <c r="T67" i="84" s="1"/>
  <c r="G119" i="34"/>
  <c r="AB118" i="34"/>
  <c r="AB66" i="84" s="1"/>
  <c r="T118" i="34"/>
  <c r="Y115" i="34"/>
  <c r="AB114" i="34"/>
  <c r="T114" i="34"/>
  <c r="T62" i="84" s="1"/>
  <c r="AA112" i="34"/>
  <c r="W112" i="34"/>
  <c r="R112" i="34"/>
  <c r="R60" i="84" s="1"/>
  <c r="J112" i="34"/>
  <c r="Y110" i="34"/>
  <c r="Y58" i="84" s="1"/>
  <c r="P110" i="34"/>
  <c r="G110" i="34"/>
  <c r="V109" i="34"/>
  <c r="V57" i="84" s="1"/>
  <c r="D109" i="34"/>
  <c r="R107" i="34"/>
  <c r="R55" i="84" s="1"/>
  <c r="J105" i="34"/>
  <c r="D105" i="34"/>
  <c r="D53" i="84" s="1"/>
  <c r="AB103" i="34"/>
  <c r="AB51" i="84" s="1"/>
  <c r="Q103" i="34"/>
  <c r="J103" i="34"/>
  <c r="Y99" i="34"/>
  <c r="Y47" i="84" s="1"/>
  <c r="Q99" i="34"/>
  <c r="M99" i="34"/>
  <c r="M47" i="84" s="1"/>
  <c r="E99" i="34"/>
  <c r="E47" i="84" s="1"/>
  <c r="V98" i="34"/>
  <c r="V46" i="84" s="1"/>
  <c r="D98" i="34"/>
  <c r="V97" i="34"/>
  <c r="P97" i="34"/>
  <c r="P95" i="34"/>
  <c r="P43" i="84" s="1"/>
  <c r="J95" i="34"/>
  <c r="Y91" i="34"/>
  <c r="M91" i="34"/>
  <c r="M39" i="84" s="1"/>
  <c r="G91" i="34"/>
  <c r="G39" i="84" s="1"/>
  <c r="AB89" i="34"/>
  <c r="V89" i="34"/>
  <c r="Q89" i="34"/>
  <c r="Q37" i="84" s="1"/>
  <c r="R87" i="34"/>
  <c r="AB85" i="34"/>
  <c r="W85" i="34"/>
  <c r="R85" i="34"/>
  <c r="G84" i="34"/>
  <c r="AB82" i="34"/>
  <c r="P82" i="34"/>
  <c r="G82" i="34"/>
  <c r="W80" i="34"/>
  <c r="R80" i="34"/>
  <c r="D80" i="34"/>
  <c r="V79" i="34"/>
  <c r="R79" i="34"/>
  <c r="E77" i="34"/>
  <c r="V75" i="34"/>
  <c r="R75" i="34"/>
  <c r="AD137" i="34"/>
  <c r="AD85" i="84" s="1"/>
  <c r="AH134" i="34"/>
  <c r="AH133" i="34"/>
  <c r="AH81" i="84" s="1"/>
  <c r="AF131" i="34"/>
  <c r="AH129" i="34"/>
  <c r="AH77" i="84" s="1"/>
  <c r="AF125" i="34"/>
  <c r="AF73" i="84" s="1"/>
  <c r="AI124" i="34"/>
  <c r="AI72" i="74" s="1"/>
  <c r="AI85" i="74" s="1"/>
  <c r="AF123" i="34"/>
  <c r="AF71" i="84" s="1"/>
  <c r="AI121" i="34"/>
  <c r="AI69" i="84" s="1"/>
  <c r="AF119" i="34"/>
  <c r="AF67" i="84" s="1"/>
  <c r="AI118" i="34"/>
  <c r="AI66" i="84" s="1"/>
  <c r="AH117" i="34"/>
  <c r="AD117" i="34"/>
  <c r="AD65" i="84" s="1"/>
  <c r="AF115" i="34"/>
  <c r="AH113" i="34"/>
  <c r="AH61" i="84" s="1"/>
  <c r="AH106" i="34"/>
  <c r="AH54" i="84" s="1"/>
  <c r="AH104" i="34"/>
  <c r="AH52" i="84" s="1"/>
  <c r="AH95" i="34"/>
  <c r="AH43" i="84" s="1"/>
  <c r="AH81" i="34"/>
  <c r="AH78" i="34"/>
  <c r="AH76" i="34"/>
  <c r="H82" i="73"/>
  <c r="H78" i="73"/>
  <c r="H78" i="84"/>
  <c r="H74" i="73"/>
  <c r="H74" i="84"/>
  <c r="H70" i="73"/>
  <c r="H58" i="73"/>
  <c r="H58" i="84" s="1"/>
  <c r="H50" i="73"/>
  <c r="H50" i="84" s="1"/>
  <c r="H46" i="73"/>
  <c r="H46" i="84" s="1"/>
  <c r="X101" i="34"/>
  <c r="X93" i="34"/>
  <c r="AJ67" i="84"/>
  <c r="AJ113" i="34"/>
  <c r="S77" i="74"/>
  <c r="S62" i="74"/>
  <c r="U65" i="74"/>
  <c r="E50" i="74"/>
  <c r="R73" i="74"/>
  <c r="Y81" i="74"/>
  <c r="S54" i="74"/>
  <c r="S57" i="74"/>
  <c r="E66" i="74"/>
  <c r="X60" i="74"/>
  <c r="J72" i="73"/>
  <c r="R47" i="74"/>
  <c r="AH49" i="74"/>
  <c r="D72" i="74"/>
  <c r="S59" i="74"/>
  <c r="S55" i="74"/>
  <c r="W79" i="74"/>
  <c r="W57" i="74"/>
  <c r="E63" i="74"/>
  <c r="B72" i="74"/>
  <c r="B67" i="74" s="1"/>
  <c r="E51" i="74"/>
  <c r="X84" i="74"/>
  <c r="X68" i="74"/>
  <c r="E44" i="74"/>
  <c r="S80" i="74"/>
  <c r="U52" i="74"/>
  <c r="X79" i="74"/>
  <c r="AB43" i="74"/>
  <c r="H72" i="74"/>
  <c r="H46" i="74" s="1"/>
  <c r="H63" i="73"/>
  <c r="H63" i="84" s="1"/>
  <c r="H59" i="73"/>
  <c r="H59" i="84" s="1"/>
  <c r="S45" i="74"/>
  <c r="S85" i="74"/>
  <c r="U73" i="73"/>
  <c r="AC54" i="73"/>
  <c r="AC54" i="84" s="1"/>
  <c r="U47" i="73"/>
  <c r="U47" i="84" s="1"/>
  <c r="V81" i="73"/>
  <c r="R64" i="73"/>
  <c r="R64" i="84" s="1"/>
  <c r="X69" i="74"/>
  <c r="X65" i="74"/>
  <c r="AB48" i="74"/>
  <c r="V63" i="74"/>
  <c r="X83" i="74"/>
  <c r="X59" i="74"/>
  <c r="X61" i="74"/>
  <c r="X66" i="74"/>
  <c r="S58" i="73"/>
  <c r="S58" i="84" s="1"/>
  <c r="AC52" i="73"/>
  <c r="AC52" i="84" s="1"/>
  <c r="AA71" i="73"/>
  <c r="H66" i="73"/>
  <c r="H62" i="73"/>
  <c r="H62" i="84" s="1"/>
  <c r="H60" i="73"/>
  <c r="H60" i="84" s="1"/>
  <c r="H51" i="73"/>
  <c r="X77" i="74"/>
  <c r="X70" i="74"/>
  <c r="X57" i="74"/>
  <c r="AA85" i="74"/>
  <c r="AH85" i="74"/>
  <c r="U49" i="74"/>
  <c r="U83" i="74"/>
  <c r="R52" i="74"/>
  <c r="R65" i="74"/>
  <c r="AE62" i="74"/>
  <c r="AE67" i="74"/>
  <c r="AE74" i="74"/>
  <c r="AE76" i="74"/>
  <c r="AE82" i="74"/>
  <c r="AE84" i="74"/>
  <c r="AE81" i="74"/>
  <c r="AE70" i="74"/>
  <c r="AE77" i="74"/>
  <c r="AE85" i="74"/>
  <c r="U56" i="74"/>
  <c r="Z62" i="74"/>
  <c r="R69" i="74"/>
  <c r="AB47" i="74"/>
  <c r="V44" i="74"/>
  <c r="M72" i="73"/>
  <c r="M72" i="74"/>
  <c r="B68" i="74"/>
  <c r="B71" i="74"/>
  <c r="B83" i="74"/>
  <c r="U55" i="74"/>
  <c r="J71" i="74"/>
  <c r="R59" i="74"/>
  <c r="R46" i="74"/>
  <c r="R51" i="74"/>
  <c r="R50" i="74"/>
  <c r="R38" i="74"/>
  <c r="Q72" i="74"/>
  <c r="Q28" i="74" s="1"/>
  <c r="E78" i="74"/>
  <c r="AB58" i="74"/>
  <c r="AB62" i="74"/>
  <c r="AB45" i="74"/>
  <c r="AB84" i="74"/>
  <c r="B59" i="74"/>
  <c r="B81" i="74"/>
  <c r="U66" i="74"/>
  <c r="W67" i="74"/>
  <c r="AB75" i="74"/>
  <c r="AB64" i="74"/>
  <c r="R45" i="74"/>
  <c r="W64" i="74"/>
  <c r="U71" i="73"/>
  <c r="AC58" i="73"/>
  <c r="AC58" i="84" s="1"/>
  <c r="AC46" i="73"/>
  <c r="AC46" i="84" s="1"/>
  <c r="S42" i="73"/>
  <c r="AC40" i="73"/>
  <c r="AC40" i="84" s="1"/>
  <c r="AA80" i="73"/>
  <c r="O79" i="73"/>
  <c r="O79" i="74" s="1"/>
  <c r="X85" i="74"/>
  <c r="W66" i="74"/>
  <c r="X75" i="74"/>
  <c r="X64" i="74"/>
  <c r="AA65" i="74"/>
  <c r="AH79" i="74"/>
  <c r="AH44" i="74"/>
  <c r="R55" i="74"/>
  <c r="AH66" i="74"/>
  <c r="U57" i="73"/>
  <c r="U57" i="84" s="1"/>
  <c r="X82" i="73"/>
  <c r="X82" i="74" s="1"/>
  <c r="AB77" i="73"/>
  <c r="P76" i="73"/>
  <c r="P76" i="74" s="1"/>
  <c r="W59" i="73"/>
  <c r="U76" i="74"/>
  <c r="X71" i="74"/>
  <c r="X67" i="74"/>
  <c r="X63" i="74"/>
  <c r="B61" i="73"/>
  <c r="AC82" i="73"/>
  <c r="K82" i="73"/>
  <c r="S79" i="73"/>
  <c r="S79" i="74" s="1"/>
  <c r="AC78" i="73"/>
  <c r="AC72" i="73"/>
  <c r="AC45" i="74" s="1"/>
  <c r="T72" i="73"/>
  <c r="K72" i="73"/>
  <c r="K57" i="74" s="1"/>
  <c r="AC70" i="73"/>
  <c r="AC68" i="73"/>
  <c r="AC68" i="84" s="1"/>
  <c r="AC43" i="73"/>
  <c r="X74" i="73"/>
  <c r="AB73" i="73"/>
  <c r="G63" i="73"/>
  <c r="G63" i="84" s="1"/>
  <c r="H54" i="73"/>
  <c r="U53" i="74"/>
  <c r="S74" i="73"/>
  <c r="S74" i="74" s="1"/>
  <c r="AB81" i="73"/>
  <c r="Q73" i="73"/>
  <c r="O66" i="73"/>
  <c r="O66" i="84" s="1"/>
  <c r="H55" i="73"/>
  <c r="H55" i="84" s="1"/>
  <c r="I62" i="73"/>
  <c r="I62" i="84" s="1"/>
  <c r="C72" i="73"/>
  <c r="C72" i="74"/>
  <c r="C77" i="74" s="1"/>
  <c r="H62" i="51"/>
  <c r="L53" i="72" s="1"/>
  <c r="L53" i="73" s="1"/>
  <c r="L53" i="84" s="1"/>
  <c r="G62" i="51"/>
  <c r="F132" i="37"/>
  <c r="F140" i="37"/>
  <c r="F126" i="37"/>
  <c r="F103" i="37"/>
  <c r="E48" i="38"/>
  <c r="G50" i="51"/>
  <c r="F74" i="51"/>
  <c r="G87" i="51"/>
  <c r="F84" i="51"/>
  <c r="F43" i="51"/>
  <c r="G54" i="56"/>
  <c r="J72" i="38"/>
  <c r="D65" i="72" s="1"/>
  <c r="D65" i="73" s="1"/>
  <c r="F134" i="37"/>
  <c r="F121" i="37"/>
  <c r="F120" i="37"/>
  <c r="F110" i="37"/>
  <c r="J70" i="38"/>
  <c r="D63" i="72" s="1"/>
  <c r="D63" i="73" s="1"/>
  <c r="D63" i="84" s="1"/>
  <c r="E77" i="38"/>
  <c r="F59" i="51"/>
  <c r="F66" i="53"/>
  <c r="F60" i="53"/>
  <c r="F57" i="53"/>
  <c r="F45" i="53"/>
  <c r="F75" i="53"/>
  <c r="F82" i="53"/>
  <c r="F81" i="53"/>
  <c r="F92" i="53"/>
  <c r="F36" i="53"/>
  <c r="F42" i="53"/>
  <c r="F33" i="53"/>
  <c r="F35" i="53"/>
  <c r="F91" i="53"/>
  <c r="F74" i="53"/>
  <c r="F83" i="53"/>
  <c r="F49" i="53"/>
  <c r="F37" i="53"/>
  <c r="F67" i="53"/>
  <c r="F41" i="53"/>
  <c r="F78" i="53"/>
  <c r="F79" i="53"/>
  <c r="F59" i="53"/>
  <c r="F85" i="53"/>
  <c r="F58" i="53"/>
  <c r="F70" i="53"/>
  <c r="F71" i="53"/>
  <c r="F31" i="53"/>
  <c r="F51" i="53"/>
  <c r="F84" i="53"/>
  <c r="F50" i="53"/>
  <c r="F62" i="53"/>
  <c r="F63" i="53"/>
  <c r="F72" i="53"/>
  <c r="F48" i="53"/>
  <c r="F40" i="53"/>
  <c r="F32" i="53"/>
  <c r="G33" i="56"/>
  <c r="F95" i="37"/>
  <c r="F133" i="37"/>
  <c r="F96" i="37"/>
  <c r="F99" i="37"/>
  <c r="J56" i="38"/>
  <c r="D49" i="72" s="1"/>
  <c r="D49" i="73" s="1"/>
  <c r="G76" i="51"/>
  <c r="H76" i="51"/>
  <c r="L67" i="72" s="1"/>
  <c r="L67" i="73" s="1"/>
  <c r="L67" i="84" s="1"/>
  <c r="F48" i="51"/>
  <c r="F47" i="51"/>
  <c r="F92" i="51"/>
  <c r="F81" i="51"/>
  <c r="F87" i="51"/>
  <c r="F68" i="51"/>
  <c r="F88" i="51"/>
  <c r="F72" i="51"/>
  <c r="F56" i="51"/>
  <c r="F78" i="51"/>
  <c r="F64" i="51"/>
  <c r="F63" i="51"/>
  <c r="F44" i="51"/>
  <c r="F50" i="51"/>
  <c r="F70" i="51"/>
  <c r="F55" i="51"/>
  <c r="F53" i="51"/>
  <c r="F45" i="51"/>
  <c r="F54" i="51"/>
  <c r="F85" i="51"/>
  <c r="F46" i="51"/>
  <c r="F91" i="51"/>
  <c r="F77" i="51"/>
  <c r="F75" i="51"/>
  <c r="F73" i="51"/>
  <c r="F65" i="51"/>
  <c r="F49" i="51"/>
  <c r="G42" i="56"/>
  <c r="G73" i="56"/>
  <c r="G49" i="56"/>
  <c r="G92" i="56"/>
  <c r="G34" i="56"/>
  <c r="G85" i="56"/>
  <c r="G90" i="56"/>
  <c r="G91" i="56"/>
  <c r="G67" i="56"/>
  <c r="G41" i="56"/>
  <c r="G77" i="56"/>
  <c r="G76" i="56"/>
  <c r="G82" i="56"/>
  <c r="G89" i="56"/>
  <c r="G65" i="56"/>
  <c r="G69" i="56"/>
  <c r="G68" i="56"/>
  <c r="G80" i="56"/>
  <c r="G74" i="56"/>
  <c r="G61" i="56"/>
  <c r="G60" i="56"/>
  <c r="G50" i="56"/>
  <c r="G52" i="56"/>
  <c r="G81" i="56"/>
  <c r="G44" i="56"/>
  <c r="G36" i="56"/>
  <c r="G75" i="56"/>
  <c r="G70" i="56"/>
  <c r="G59" i="56"/>
  <c r="G38" i="56"/>
  <c r="G72" i="56"/>
  <c r="G64" i="56"/>
  <c r="G56" i="56"/>
  <c r="G48" i="56"/>
  <c r="G40" i="56"/>
  <c r="G32" i="56"/>
  <c r="F90" i="37"/>
  <c r="F92" i="37"/>
  <c r="E61" i="38"/>
  <c r="J85" i="38"/>
  <c r="D78" i="72" s="1"/>
  <c r="E86" i="38"/>
  <c r="F61" i="51"/>
  <c r="G87" i="56"/>
  <c r="G66" i="56"/>
  <c r="G79" i="56"/>
  <c r="G71" i="56"/>
  <c r="G63" i="56"/>
  <c r="G55" i="56"/>
  <c r="G47" i="56"/>
  <c r="G39" i="56"/>
  <c r="G31" i="56"/>
  <c r="G73" i="57"/>
  <c r="F73" i="57"/>
  <c r="F115" i="37"/>
  <c r="F122" i="37"/>
  <c r="E42" i="38"/>
  <c r="G61" i="51"/>
  <c r="F52" i="51"/>
  <c r="F69" i="51"/>
  <c r="H81" i="51"/>
  <c r="L72" i="72" s="1"/>
  <c r="L72" i="84" s="1"/>
  <c r="G81" i="51"/>
  <c r="H75" i="51"/>
  <c r="L66" i="72" s="1"/>
  <c r="L66" i="73" s="1"/>
  <c r="L66" i="84" s="1"/>
  <c r="G75" i="51"/>
  <c r="H67" i="51"/>
  <c r="L58" i="72" s="1"/>
  <c r="L58" i="73" s="1"/>
  <c r="G37" i="56"/>
  <c r="F86" i="51"/>
  <c r="F62" i="51"/>
  <c r="F55" i="53"/>
  <c r="G86" i="56"/>
  <c r="G78" i="56"/>
  <c r="G62" i="56"/>
  <c r="G46" i="56"/>
  <c r="F110" i="34"/>
  <c r="F114" i="34"/>
  <c r="F123" i="34"/>
  <c r="F71" i="84" s="1"/>
  <c r="F132" i="34"/>
  <c r="F80" i="84" s="1"/>
  <c r="F109" i="34"/>
  <c r="F115" i="34"/>
  <c r="F63" i="84" s="1"/>
  <c r="F133" i="34"/>
  <c r="F116" i="34"/>
  <c r="F64" i="84" s="1"/>
  <c r="F126" i="34"/>
  <c r="F74" i="84" s="1"/>
  <c r="F134" i="34"/>
  <c r="F82" i="84" s="1"/>
  <c r="F117" i="34"/>
  <c r="F65" i="84" s="1"/>
  <c r="F127" i="34"/>
  <c r="F75" i="84" s="1"/>
  <c r="F135" i="34"/>
  <c r="F83" i="84" s="1"/>
  <c r="F118" i="34"/>
  <c r="F66" i="84" s="1"/>
  <c r="F128" i="34"/>
  <c r="F76" i="84" s="1"/>
  <c r="F136" i="34"/>
  <c r="H66" i="51"/>
  <c r="L57" i="72" s="1"/>
  <c r="L57" i="73" s="1"/>
  <c r="L57" i="84" s="1"/>
  <c r="G66" i="51"/>
  <c r="F86" i="53"/>
  <c r="F46" i="53"/>
  <c r="G30" i="56"/>
  <c r="F30" i="53"/>
  <c r="G84" i="56"/>
  <c r="G81" i="57"/>
  <c r="G68" i="51"/>
  <c r="H90" i="51"/>
  <c r="L81" i="72" s="1"/>
  <c r="H65" i="51"/>
  <c r="L56" i="72" s="1"/>
  <c r="L56" i="73" s="1"/>
  <c r="G65" i="51"/>
  <c r="G54" i="51"/>
  <c r="F83" i="51"/>
  <c r="G83" i="56"/>
  <c r="G43" i="56"/>
  <c r="G35" i="56"/>
  <c r="C71" i="57"/>
  <c r="H53" i="51"/>
  <c r="L44" i="72" s="1"/>
  <c r="L44" i="73" s="1"/>
  <c r="G53" i="51"/>
  <c r="F82" i="51"/>
  <c r="G72" i="57"/>
  <c r="H54" i="51"/>
  <c r="L45" i="72" s="1"/>
  <c r="L45" i="73" s="1"/>
  <c r="F121" i="34"/>
  <c r="F113" i="34"/>
  <c r="AH59" i="73"/>
  <c r="T68" i="74"/>
  <c r="K65" i="74"/>
  <c r="K79" i="74"/>
  <c r="K73" i="74"/>
  <c r="U74" i="74"/>
  <c r="U81" i="74"/>
  <c r="U62" i="74"/>
  <c r="AH83" i="74"/>
  <c r="U50" i="73"/>
  <c r="W70" i="73"/>
  <c r="W70" i="84" s="1"/>
  <c r="AC84" i="73"/>
  <c r="I136" i="34"/>
  <c r="I84" i="84" s="1"/>
  <c r="I84" i="73"/>
  <c r="Y80" i="73"/>
  <c r="Y132" i="34"/>
  <c r="AH111" i="34"/>
  <c r="T103" i="34"/>
  <c r="N103" i="34"/>
  <c r="H103" i="34"/>
  <c r="X103" i="34"/>
  <c r="AH62" i="74"/>
  <c r="AI81" i="74"/>
  <c r="B69" i="73"/>
  <c r="B37" i="73"/>
  <c r="K58" i="73"/>
  <c r="S75" i="73"/>
  <c r="U63" i="73"/>
  <c r="U54" i="74"/>
  <c r="U85" i="74"/>
  <c r="U57" i="74"/>
  <c r="K134" i="34"/>
  <c r="K82" i="84" s="1"/>
  <c r="AH38" i="74"/>
  <c r="AH69" i="74"/>
  <c r="B78" i="73"/>
  <c r="K78" i="73"/>
  <c r="U59" i="73"/>
  <c r="AC76" i="73"/>
  <c r="AD111" i="34"/>
  <c r="C111" i="34"/>
  <c r="C59" i="84" s="1"/>
  <c r="D111" i="34"/>
  <c r="D59" i="84" s="1"/>
  <c r="N111" i="34"/>
  <c r="N59" i="84" s="1"/>
  <c r="V111" i="34"/>
  <c r="AB111" i="34"/>
  <c r="AB59" i="84" s="1"/>
  <c r="E111" i="34"/>
  <c r="E59" i="84" s="1"/>
  <c r="H111" i="34"/>
  <c r="U43" i="74"/>
  <c r="L49" i="73"/>
  <c r="L49" i="84" s="1"/>
  <c r="AH77" i="74"/>
  <c r="AA61" i="74"/>
  <c r="AA69" i="74"/>
  <c r="U46" i="74"/>
  <c r="U60" i="74"/>
  <c r="F69" i="73"/>
  <c r="F69" i="84" s="1"/>
  <c r="AH37" i="74"/>
  <c r="AH61" i="74"/>
  <c r="AH64" i="74"/>
  <c r="R44" i="74"/>
  <c r="S83" i="73"/>
  <c r="U44" i="74"/>
  <c r="U68" i="74"/>
  <c r="U58" i="74"/>
  <c r="U48" i="74"/>
  <c r="V50" i="73"/>
  <c r="AB56" i="74"/>
  <c r="AI68" i="73"/>
  <c r="N89" i="34"/>
  <c r="P89" i="34"/>
  <c r="H89" i="34"/>
  <c r="C89" i="34"/>
  <c r="C37" i="84" s="1"/>
  <c r="Y89" i="34"/>
  <c r="C86" i="76"/>
  <c r="C137" i="34"/>
  <c r="C85" i="84" s="1"/>
  <c r="U64" i="74"/>
  <c r="U70" i="74"/>
  <c r="U69" i="74"/>
  <c r="F61" i="73"/>
  <c r="F61" i="84" s="1"/>
  <c r="AH63" i="74"/>
  <c r="AH39" i="74"/>
  <c r="AH42" i="74"/>
  <c r="AH80" i="74"/>
  <c r="K70" i="74"/>
  <c r="M81" i="73"/>
  <c r="R80" i="74"/>
  <c r="R74" i="74"/>
  <c r="R60" i="74"/>
  <c r="S56" i="73"/>
  <c r="AB59" i="74"/>
  <c r="U73" i="74"/>
  <c r="L62" i="73"/>
  <c r="AH67" i="74"/>
  <c r="E48" i="73"/>
  <c r="E58" i="73"/>
  <c r="E64" i="73"/>
  <c r="K74" i="73"/>
  <c r="R77" i="73"/>
  <c r="R77" i="74" s="1"/>
  <c r="U67" i="73"/>
  <c r="Q125" i="34"/>
  <c r="Y111" i="34"/>
  <c r="Q111" i="34"/>
  <c r="P103" i="34"/>
  <c r="P51" i="84" s="1"/>
  <c r="P101" i="34"/>
  <c r="P49" i="84" s="1"/>
  <c r="G101" i="34"/>
  <c r="G49" i="84" s="1"/>
  <c r="AB94" i="34"/>
  <c r="R89" i="34"/>
  <c r="N74" i="34"/>
  <c r="E74" i="34"/>
  <c r="AH103" i="34"/>
  <c r="AH51" i="84" s="1"/>
  <c r="AH89" i="34"/>
  <c r="AH37" i="84" s="1"/>
  <c r="H48" i="73"/>
  <c r="H48" i="84" s="1"/>
  <c r="H45" i="73"/>
  <c r="H45" i="84" s="1"/>
  <c r="G111" i="34"/>
  <c r="W101" i="34"/>
  <c r="W49" i="84" s="1"/>
  <c r="R94" i="34"/>
  <c r="D94" i="34"/>
  <c r="D42" i="84" s="1"/>
  <c r="M74" i="34"/>
  <c r="AH127" i="34"/>
  <c r="AD125" i="34"/>
  <c r="AD73" i="84" s="1"/>
  <c r="AF114" i="34"/>
  <c r="AD113" i="34"/>
  <c r="AD61" i="84" s="1"/>
  <c r="AH74" i="34"/>
  <c r="H65" i="73"/>
  <c r="H65" i="84" s="1"/>
  <c r="F85" i="73"/>
  <c r="F85" i="74" s="1"/>
  <c r="X100" i="34"/>
  <c r="V101" i="34"/>
  <c r="V49" i="84" s="1"/>
  <c r="C94" i="34"/>
  <c r="Y74" i="34"/>
  <c r="AH131" i="34"/>
  <c r="AH79" i="84" s="1"/>
  <c r="AF130" i="34"/>
  <c r="AF121" i="34"/>
  <c r="AI112" i="34"/>
  <c r="X74" i="74"/>
  <c r="V103" i="34"/>
  <c r="V51" i="84" s="1"/>
  <c r="N101" i="34"/>
  <c r="Q94" i="34"/>
  <c r="Q42" i="84" s="1"/>
  <c r="H94" i="34"/>
  <c r="H42" i="84" s="1"/>
  <c r="G89" i="34"/>
  <c r="G37" i="84" s="1"/>
  <c r="R74" i="34"/>
  <c r="AD133" i="34"/>
  <c r="AF118" i="34"/>
  <c r="AF66" i="84" s="1"/>
  <c r="AI113" i="34"/>
  <c r="AH101" i="34"/>
  <c r="AH49" i="84" s="1"/>
  <c r="H57" i="73"/>
  <c r="H57" i="84" s="1"/>
  <c r="E103" i="34"/>
  <c r="E51" i="84" s="1"/>
  <c r="T101" i="34"/>
  <c r="M101" i="34"/>
  <c r="M49" i="84" s="1"/>
  <c r="D101" i="34"/>
  <c r="P94" i="34"/>
  <c r="P42" i="84" s="1"/>
  <c r="G94" i="34"/>
  <c r="W74" i="34"/>
  <c r="Q74" i="34"/>
  <c r="AH125" i="34"/>
  <c r="AH73" i="84" s="1"/>
  <c r="AH112" i="34"/>
  <c r="X134" i="34"/>
  <c r="X82" i="84" s="1"/>
  <c r="V133" i="34"/>
  <c r="AB125" i="34"/>
  <c r="AB73" i="84" s="1"/>
  <c r="M111" i="34"/>
  <c r="M59" i="84" s="1"/>
  <c r="AB101" i="34"/>
  <c r="AB49" i="84" s="1"/>
  <c r="J101" i="34"/>
  <c r="W94" i="34"/>
  <c r="W42" i="84" s="1"/>
  <c r="E89" i="34"/>
  <c r="AF122" i="34"/>
  <c r="AF70" i="84" s="1"/>
  <c r="AD121" i="34"/>
  <c r="AD69" i="84" s="1"/>
  <c r="AF112" i="34"/>
  <c r="X95" i="34"/>
  <c r="T111" i="34"/>
  <c r="J111" i="34"/>
  <c r="R103" i="34"/>
  <c r="C101" i="34"/>
  <c r="V94" i="34"/>
  <c r="V42" i="84" s="1"/>
  <c r="N94" i="34"/>
  <c r="P74" i="34"/>
  <c r="G74" i="34"/>
  <c r="AD124" i="34"/>
  <c r="AD72" i="74" s="1"/>
  <c r="AD75" i="74" s="1"/>
  <c r="AF113" i="34"/>
  <c r="AD110" i="34"/>
  <c r="AH83" i="34"/>
  <c r="AB46" i="73"/>
  <c r="AA78" i="74"/>
  <c r="V118" i="34"/>
  <c r="V66" i="73"/>
  <c r="AI123" i="34"/>
  <c r="AI71" i="73"/>
  <c r="AH120" i="34"/>
  <c r="AH68" i="73"/>
  <c r="H108" i="34"/>
  <c r="C108" i="34"/>
  <c r="C56" i="84" s="1"/>
  <c r="P108" i="34"/>
  <c r="P56" i="84" s="1"/>
  <c r="V108" i="34"/>
  <c r="AA108" i="34"/>
  <c r="M108" i="34"/>
  <c r="Y108" i="34"/>
  <c r="N108" i="34"/>
  <c r="G108" i="34"/>
  <c r="G56" i="84" s="1"/>
  <c r="AB108" i="34"/>
  <c r="AB56" i="84" s="1"/>
  <c r="W108" i="34"/>
  <c r="W56" i="84" s="1"/>
  <c r="N56" i="73"/>
  <c r="N56" i="84" s="1"/>
  <c r="X108" i="34"/>
  <c r="Q108" i="34"/>
  <c r="Q56" i="84" s="1"/>
  <c r="AA79" i="74"/>
  <c r="AA64" i="74"/>
  <c r="AH50" i="74"/>
  <c r="AH70" i="74"/>
  <c r="AH48" i="74"/>
  <c r="AH47" i="74"/>
  <c r="AH43" i="74"/>
  <c r="AH58" i="74"/>
  <c r="R56" i="73"/>
  <c r="AB133" i="34"/>
  <c r="AB81" i="84" s="1"/>
  <c r="O130" i="34"/>
  <c r="O78" i="84" s="1"/>
  <c r="O78" i="73"/>
  <c r="X126" i="34"/>
  <c r="X125" i="34"/>
  <c r="X73" i="84" s="1"/>
  <c r="X73" i="73"/>
  <c r="X73" i="74" s="1"/>
  <c r="M110" i="34"/>
  <c r="M58" i="73"/>
  <c r="X89" i="34"/>
  <c r="M74" i="74"/>
  <c r="AA58" i="74"/>
  <c r="W136" i="34"/>
  <c r="W84" i="84" s="1"/>
  <c r="W84" i="73"/>
  <c r="AA120" i="34"/>
  <c r="AA68" i="73"/>
  <c r="W103" i="34"/>
  <c r="W51" i="73"/>
  <c r="AA75" i="74"/>
  <c r="V45" i="73"/>
  <c r="V45" i="84" s="1"/>
  <c r="O131" i="34"/>
  <c r="E128" i="34"/>
  <c r="E76" i="84" s="1"/>
  <c r="E76" i="73"/>
  <c r="W128" i="34"/>
  <c r="W76" i="84" s="1"/>
  <c r="W76" i="73"/>
  <c r="M38" i="74"/>
  <c r="O76" i="74"/>
  <c r="AA59" i="74"/>
  <c r="J84" i="73"/>
  <c r="T134" i="34"/>
  <c r="T82" i="84" s="1"/>
  <c r="T82" i="73"/>
  <c r="D46" i="73"/>
  <c r="D46" i="84" s="1"/>
  <c r="M68" i="74"/>
  <c r="O66" i="74"/>
  <c r="R61" i="74"/>
  <c r="R83" i="74"/>
  <c r="R62" i="74"/>
  <c r="R75" i="74"/>
  <c r="R49" i="74"/>
  <c r="R82" i="74"/>
  <c r="E85" i="74"/>
  <c r="Q61" i="74"/>
  <c r="R71" i="74"/>
  <c r="P128" i="34"/>
  <c r="AA77" i="74"/>
  <c r="AH93" i="34"/>
  <c r="AH41" i="73"/>
  <c r="AH41" i="84" s="1"/>
  <c r="P54" i="74"/>
  <c r="E136" i="34"/>
  <c r="E84" i="84" s="1"/>
  <c r="E84" i="73"/>
  <c r="P135" i="34"/>
  <c r="P83" i="73"/>
  <c r="O65" i="74"/>
  <c r="AH46" i="74"/>
  <c r="P80" i="73"/>
  <c r="Q76" i="73"/>
  <c r="S60" i="73"/>
  <c r="T79" i="73"/>
  <c r="AB85" i="73"/>
  <c r="AB65" i="73"/>
  <c r="AA132" i="34"/>
  <c r="AA80" i="84" s="1"/>
  <c r="AB129" i="34"/>
  <c r="AB77" i="84" s="1"/>
  <c r="AA115" i="34"/>
  <c r="AA63" i="73"/>
  <c r="W111" i="34"/>
  <c r="V80" i="73"/>
  <c r="AH55" i="73"/>
  <c r="E108" i="34"/>
  <c r="AH135" i="34"/>
  <c r="AH83" i="84" s="1"/>
  <c r="E135" i="34"/>
  <c r="E83" i="84" s="1"/>
  <c r="J135" i="34"/>
  <c r="J83" i="84" s="1"/>
  <c r="AI135" i="34"/>
  <c r="AI83" i="84" s="1"/>
  <c r="G135" i="34"/>
  <c r="G83" i="84" s="1"/>
  <c r="M135" i="34"/>
  <c r="P79" i="73"/>
  <c r="Q59" i="73"/>
  <c r="W85" i="73"/>
  <c r="W65" i="73"/>
  <c r="W54" i="73"/>
  <c r="Y75" i="73"/>
  <c r="AA62" i="73"/>
  <c r="AC65" i="73"/>
  <c r="AB112" i="34"/>
  <c r="AB60" i="73"/>
  <c r="X110" i="34"/>
  <c r="X58" i="73"/>
  <c r="D108" i="34"/>
  <c r="W47" i="74"/>
  <c r="E52" i="74"/>
  <c r="J85" i="73"/>
  <c r="P47" i="73"/>
  <c r="Q65" i="73"/>
  <c r="Q65" i="84" s="1"/>
  <c r="V79" i="73"/>
  <c r="X133" i="34"/>
  <c r="X81" i="84" s="1"/>
  <c r="X81" i="73"/>
  <c r="X81" i="74" s="1"/>
  <c r="AA123" i="34"/>
  <c r="B75" i="73"/>
  <c r="B75" i="74" s="1"/>
  <c r="K63" i="73"/>
  <c r="Q84" i="73"/>
  <c r="S81" i="73"/>
  <c r="W104" i="34"/>
  <c r="W52" i="73"/>
  <c r="AD135" i="34"/>
  <c r="AH108" i="34"/>
  <c r="AH56" i="84" s="1"/>
  <c r="AD131" i="34"/>
  <c r="AD79" i="84" s="1"/>
  <c r="AD127" i="34"/>
  <c r="AD75" i="84" s="1"/>
  <c r="C86" i="34"/>
  <c r="C34" i="84" s="1"/>
  <c r="H86" i="34"/>
  <c r="P86" i="34"/>
  <c r="V86" i="34"/>
  <c r="AB86" i="34"/>
  <c r="D86" i="34"/>
  <c r="Q86" i="34"/>
  <c r="Q34" i="84" s="1"/>
  <c r="W86" i="34"/>
  <c r="N86" i="34"/>
  <c r="Y86" i="34"/>
  <c r="Q51" i="73"/>
  <c r="R58" i="73"/>
  <c r="S84" i="73"/>
  <c r="S68" i="73"/>
  <c r="S52" i="73"/>
  <c r="U77" i="73"/>
  <c r="U77" i="74" s="1"/>
  <c r="U61" i="73"/>
  <c r="U51" i="73"/>
  <c r="U45" i="73"/>
  <c r="T63" i="73"/>
  <c r="T63" i="84" s="1"/>
  <c r="V84" i="73"/>
  <c r="V55" i="73"/>
  <c r="W53" i="73"/>
  <c r="Y84" i="73"/>
  <c r="Y84" i="74" s="1"/>
  <c r="Y74" i="73"/>
  <c r="Y70" i="73"/>
  <c r="Y64" i="73"/>
  <c r="AB74" i="73"/>
  <c r="AB74" i="74" s="1"/>
  <c r="AB61" i="73"/>
  <c r="G86" i="34"/>
  <c r="AI127" i="34"/>
  <c r="AH86" i="34"/>
  <c r="W80" i="73"/>
  <c r="AB80" i="73"/>
  <c r="AA83" i="73"/>
  <c r="AA83" i="74" s="1"/>
  <c r="AC61" i="73"/>
  <c r="AC55" i="73"/>
  <c r="AC49" i="73"/>
  <c r="W69" i="73"/>
  <c r="W69" i="84" s="1"/>
  <c r="W39" i="73"/>
  <c r="Y83" i="73"/>
  <c r="Y63" i="73"/>
  <c r="AB41" i="73"/>
  <c r="AC85" i="73"/>
  <c r="AC85" i="74" s="1"/>
  <c r="AC79" i="73"/>
  <c r="AC73" i="73"/>
  <c r="AF135" i="34"/>
  <c r="D78" i="34"/>
  <c r="V78" i="34"/>
  <c r="AB78" i="34"/>
  <c r="N78" i="34"/>
  <c r="G78" i="34"/>
  <c r="Y78" i="34"/>
  <c r="H64" i="73"/>
  <c r="H61" i="73"/>
  <c r="H49" i="73"/>
  <c r="H49" i="84" s="1"/>
  <c r="H73" i="73"/>
  <c r="H44" i="73"/>
  <c r="Z54" i="73"/>
  <c r="H56" i="73"/>
  <c r="H53" i="73"/>
  <c r="C33" i="74"/>
  <c r="C56" i="74"/>
  <c r="C48" i="74"/>
  <c r="C27" i="74"/>
  <c r="S64" i="74"/>
  <c r="Z79" i="74"/>
  <c r="I72" i="74"/>
  <c r="I64" i="74" s="1"/>
  <c r="Z65" i="74"/>
  <c r="S82" i="74"/>
  <c r="Z72" i="74"/>
  <c r="Z38" i="74" s="1"/>
  <c r="C75" i="74"/>
  <c r="Z71" i="74"/>
  <c r="Z70" i="74"/>
  <c r="Z85" i="74"/>
  <c r="Z64" i="74"/>
  <c r="Z57" i="74"/>
  <c r="L72" i="73"/>
  <c r="L72" i="74"/>
  <c r="AD70" i="74"/>
  <c r="AH65" i="74"/>
  <c r="AH60" i="74"/>
  <c r="AH51" i="74"/>
  <c r="AH74" i="74"/>
  <c r="AH84" i="74"/>
  <c r="AD67" i="74"/>
  <c r="W41" i="74"/>
  <c r="W62" i="74"/>
  <c r="R53" i="74"/>
  <c r="T62" i="74"/>
  <c r="O71" i="74"/>
  <c r="AB38" i="74"/>
  <c r="AB49" i="74"/>
  <c r="AB57" i="74"/>
  <c r="AB77" i="74"/>
  <c r="AB67" i="74"/>
  <c r="AB82" i="74"/>
  <c r="F72" i="74"/>
  <c r="R54" i="74"/>
  <c r="W42" i="74"/>
  <c r="W56" i="74"/>
  <c r="AH40" i="74"/>
  <c r="AH78" i="74"/>
  <c r="O68" i="74"/>
  <c r="O80" i="74"/>
  <c r="W71" i="74"/>
  <c r="R70" i="74"/>
  <c r="O77" i="74"/>
  <c r="W49" i="74"/>
  <c r="W61" i="74"/>
  <c r="P39" i="74"/>
  <c r="K61" i="74"/>
  <c r="R68" i="74"/>
  <c r="R48" i="74"/>
  <c r="AH53" i="74"/>
  <c r="AH71" i="74"/>
  <c r="AH52" i="74"/>
  <c r="AH54" i="74"/>
  <c r="AH56" i="74"/>
  <c r="AH57" i="74"/>
  <c r="W63" i="74"/>
  <c r="O83" i="74"/>
  <c r="O82" i="74"/>
  <c r="W73" i="74"/>
  <c r="G72" i="73"/>
  <c r="G82" i="74" s="1"/>
  <c r="W75" i="74"/>
  <c r="W50" i="74"/>
  <c r="W55" i="74"/>
  <c r="W46" i="74"/>
  <c r="W69" i="74"/>
  <c r="W83" i="74"/>
  <c r="W78" i="74"/>
  <c r="W37" i="74"/>
  <c r="R67" i="74"/>
  <c r="R63" i="74"/>
  <c r="AA71" i="74"/>
  <c r="H41" i="74"/>
  <c r="H71" i="74"/>
  <c r="N72" i="73"/>
  <c r="Q35" i="91" l="1"/>
  <c r="AC83" i="74"/>
  <c r="M66" i="74"/>
  <c r="U75" i="74"/>
  <c r="K77" i="74"/>
  <c r="AI84" i="74"/>
  <c r="AD83" i="74"/>
  <c r="S48" i="74"/>
  <c r="AB83" i="74"/>
  <c r="AH81" i="74"/>
  <c r="H70" i="74"/>
  <c r="AD77" i="74"/>
  <c r="P77" i="74"/>
  <c r="AC74" i="74"/>
  <c r="AF81" i="74"/>
  <c r="AF80" i="74"/>
  <c r="E74" i="74"/>
  <c r="H65" i="74"/>
  <c r="V37" i="74"/>
  <c r="AI67" i="74"/>
  <c r="AI66" i="74"/>
  <c r="Z60" i="74"/>
  <c r="Z83" i="74"/>
  <c r="Z80" i="74"/>
  <c r="Z82" i="74"/>
  <c r="Z74" i="74"/>
  <c r="Z84" i="74"/>
  <c r="Y75" i="74"/>
  <c r="W70" i="74"/>
  <c r="E84" i="74"/>
  <c r="Y56" i="74"/>
  <c r="E82" i="74"/>
  <c r="AC69" i="74"/>
  <c r="AC46" i="74"/>
  <c r="V77" i="74"/>
  <c r="V70" i="74"/>
  <c r="P40" i="74"/>
  <c r="Y47" i="74"/>
  <c r="Z67" i="74"/>
  <c r="V61" i="74"/>
  <c r="E68" i="74"/>
  <c r="V56" i="74"/>
  <c r="E70" i="74"/>
  <c r="E43" i="74"/>
  <c r="E62" i="74"/>
  <c r="E40" i="74"/>
  <c r="Y49" i="74"/>
  <c r="P57" i="74"/>
  <c r="S76" i="74"/>
  <c r="Q22" i="84"/>
  <c r="P78" i="74"/>
  <c r="K66" i="74"/>
  <c r="AC44" i="74"/>
  <c r="K80" i="74"/>
  <c r="J75" i="74"/>
  <c r="E83" i="74"/>
  <c r="E75" i="74"/>
  <c r="W77" i="74"/>
  <c r="AB78" i="74"/>
  <c r="Y79" i="74"/>
  <c r="V67" i="74"/>
  <c r="Y60" i="74"/>
  <c r="Y46" i="74"/>
  <c r="Z77" i="74"/>
  <c r="Z58" i="74"/>
  <c r="Z53" i="74"/>
  <c r="Z59" i="74"/>
  <c r="AC71" i="74"/>
  <c r="E65" i="74"/>
  <c r="Y43" i="74"/>
  <c r="M52" i="74"/>
  <c r="AF79" i="74"/>
  <c r="V60" i="74"/>
  <c r="AI79" i="74"/>
  <c r="AC64" i="74"/>
  <c r="AC62" i="74"/>
  <c r="C78" i="74"/>
  <c r="E46" i="74"/>
  <c r="V41" i="74"/>
  <c r="Y66" i="74"/>
  <c r="Z47" i="74"/>
  <c r="E45" i="74"/>
  <c r="Z68" i="74"/>
  <c r="V57" i="74"/>
  <c r="E57" i="74"/>
  <c r="E61" i="74"/>
  <c r="E47" i="74"/>
  <c r="E41" i="74"/>
  <c r="E79" i="74"/>
  <c r="E37" i="74"/>
  <c r="P73" i="74"/>
  <c r="AI65" i="74"/>
  <c r="AI80" i="74"/>
  <c r="AF75" i="74"/>
  <c r="H48" i="74"/>
  <c r="AI83" i="74"/>
  <c r="V53" i="74"/>
  <c r="V83" i="74"/>
  <c r="E81" i="74"/>
  <c r="E77" i="74"/>
  <c r="AI74" i="74"/>
  <c r="V73" i="74"/>
  <c r="P75" i="74"/>
  <c r="AF84" i="74"/>
  <c r="E39" i="74"/>
  <c r="AI76" i="74"/>
  <c r="AC77" i="74"/>
  <c r="P85" i="74"/>
  <c r="Y73" i="74"/>
  <c r="Y85" i="74"/>
  <c r="H62" i="74"/>
  <c r="V65" i="74"/>
  <c r="W58" i="74"/>
  <c r="E71" i="74"/>
  <c r="Z69" i="74"/>
  <c r="Z46" i="74"/>
  <c r="Z56" i="74"/>
  <c r="Z63" i="74"/>
  <c r="Z76" i="74"/>
  <c r="Z81" i="74"/>
  <c r="Z66" i="74"/>
  <c r="E49" i="74"/>
  <c r="P43" i="74"/>
  <c r="Y40" i="74"/>
  <c r="E76" i="74"/>
  <c r="E53" i="74"/>
  <c r="M59" i="74"/>
  <c r="AD85" i="74"/>
  <c r="AI77" i="74"/>
  <c r="AC54" i="74"/>
  <c r="T77" i="74"/>
  <c r="E42" i="74"/>
  <c r="E55" i="74"/>
  <c r="E38" i="74"/>
  <c r="E69" i="74"/>
  <c r="E59" i="74"/>
  <c r="E67" i="74"/>
  <c r="AF85" i="74"/>
  <c r="J77" i="74"/>
  <c r="AI73" i="74"/>
  <c r="AI69" i="74"/>
  <c r="AD81" i="74"/>
  <c r="AI75" i="74"/>
  <c r="AF74" i="74"/>
  <c r="AF78" i="74"/>
  <c r="O74" i="74"/>
  <c r="AA74" i="74"/>
  <c r="Y77" i="74"/>
  <c r="Q78" i="74"/>
  <c r="W81" i="74"/>
  <c r="AI82" i="74"/>
  <c r="I84" i="74"/>
  <c r="U59" i="74"/>
  <c r="U59" i="84"/>
  <c r="B37" i="74"/>
  <c r="B37" i="84"/>
  <c r="U50" i="74"/>
  <c r="U50" i="84"/>
  <c r="AH59" i="74"/>
  <c r="AH59" i="84"/>
  <c r="I83" i="73"/>
  <c r="I83" i="84"/>
  <c r="D80" i="73"/>
  <c r="D80" i="74" s="1"/>
  <c r="D80" i="84"/>
  <c r="D72" i="73"/>
  <c r="D72" i="84"/>
  <c r="W39" i="74"/>
  <c r="W39" i="84"/>
  <c r="K63" i="74"/>
  <c r="K63" i="84"/>
  <c r="P47" i="74"/>
  <c r="P47" i="84"/>
  <c r="AB60" i="74"/>
  <c r="AB60" i="84"/>
  <c r="Q59" i="74"/>
  <c r="Q59" i="84"/>
  <c r="AI71" i="74"/>
  <c r="AI71" i="84"/>
  <c r="U67" i="74"/>
  <c r="U67" i="84"/>
  <c r="S42" i="74"/>
  <c r="S42" i="84"/>
  <c r="X56" i="72"/>
  <c r="X56" i="73" s="1"/>
  <c r="K64" i="21"/>
  <c r="P41" i="74"/>
  <c r="Q23" i="84"/>
  <c r="AD64" i="74"/>
  <c r="AD65" i="74"/>
  <c r="Y57" i="74"/>
  <c r="K71" i="74"/>
  <c r="C37" i="74"/>
  <c r="C30" i="74"/>
  <c r="C31" i="74"/>
  <c r="C62" i="74"/>
  <c r="H44" i="74"/>
  <c r="H44" i="84"/>
  <c r="W53" i="74"/>
  <c r="W53" i="84"/>
  <c r="S52" i="74"/>
  <c r="S52" i="84"/>
  <c r="AD63" i="74"/>
  <c r="W54" i="74"/>
  <c r="W54" i="84"/>
  <c r="AB65" i="74"/>
  <c r="AB65" i="84"/>
  <c r="P83" i="74"/>
  <c r="P37" i="74"/>
  <c r="Y69" i="74"/>
  <c r="Q39" i="74"/>
  <c r="AB46" i="74"/>
  <c r="AB46" i="84"/>
  <c r="K78" i="74"/>
  <c r="B69" i="74"/>
  <c r="B69" i="84"/>
  <c r="K68" i="74"/>
  <c r="K81" i="74"/>
  <c r="AC42" i="74"/>
  <c r="AC40" i="74"/>
  <c r="AC82" i="74"/>
  <c r="H54" i="74"/>
  <c r="H54" i="84"/>
  <c r="AF83" i="74"/>
  <c r="V40" i="74"/>
  <c r="V38" i="74"/>
  <c r="Y67" i="74"/>
  <c r="V62" i="74"/>
  <c r="P44" i="74"/>
  <c r="P42" i="74"/>
  <c r="H70" i="84"/>
  <c r="N39" i="84"/>
  <c r="D88" i="56"/>
  <c r="H87" i="56"/>
  <c r="F28" i="30"/>
  <c r="J29" i="30"/>
  <c r="N47" i="84"/>
  <c r="M73" i="74"/>
  <c r="H69" i="74"/>
  <c r="H68" i="74"/>
  <c r="H60" i="74"/>
  <c r="H58" i="74"/>
  <c r="H45" i="74"/>
  <c r="H42" i="74"/>
  <c r="AA60" i="74"/>
  <c r="O67" i="74"/>
  <c r="W43" i="74"/>
  <c r="W68" i="74"/>
  <c r="V45" i="74"/>
  <c r="V76" i="74"/>
  <c r="W76" i="74"/>
  <c r="AB54" i="74"/>
  <c r="P71" i="74"/>
  <c r="AI70" i="74"/>
  <c r="W44" i="74"/>
  <c r="O75" i="74"/>
  <c r="O81" i="74"/>
  <c r="O73" i="74"/>
  <c r="P52" i="74"/>
  <c r="AB63" i="74"/>
  <c r="AB44" i="74"/>
  <c r="AB39" i="74"/>
  <c r="Y78" i="74"/>
  <c r="AF68" i="74"/>
  <c r="AH41" i="74"/>
  <c r="K74" i="74"/>
  <c r="L43" i="74"/>
  <c r="S69" i="74"/>
  <c r="S66" i="74"/>
  <c r="S58" i="74"/>
  <c r="C61" i="74"/>
  <c r="C38" i="74"/>
  <c r="C46" i="74"/>
  <c r="C66" i="74"/>
  <c r="H56" i="74"/>
  <c r="H56" i="84"/>
  <c r="H73" i="74"/>
  <c r="H64" i="74"/>
  <c r="H64" i="84"/>
  <c r="AC73" i="74"/>
  <c r="Y63" i="74"/>
  <c r="Y63" i="84"/>
  <c r="AC49" i="74"/>
  <c r="AC49" i="84"/>
  <c r="AB80" i="74"/>
  <c r="Y70" i="74"/>
  <c r="Y70" i="84"/>
  <c r="V55" i="74"/>
  <c r="V55" i="84"/>
  <c r="U51" i="74"/>
  <c r="U51" i="84"/>
  <c r="S68" i="74"/>
  <c r="S68" i="84"/>
  <c r="S81" i="74"/>
  <c r="V79" i="74"/>
  <c r="X58" i="74"/>
  <c r="X58" i="84"/>
  <c r="AC65" i="74"/>
  <c r="AC65" i="84"/>
  <c r="W65" i="74"/>
  <c r="W65" i="84"/>
  <c r="AH55" i="74"/>
  <c r="AH55" i="84"/>
  <c r="AB85" i="74"/>
  <c r="P80" i="74"/>
  <c r="Q83" i="74"/>
  <c r="P63" i="74"/>
  <c r="P64" i="74"/>
  <c r="AA81" i="74"/>
  <c r="Y82" i="74"/>
  <c r="AA67" i="74"/>
  <c r="Y54" i="74"/>
  <c r="Y42" i="74"/>
  <c r="Q74" i="74"/>
  <c r="R64" i="74"/>
  <c r="AA70" i="74"/>
  <c r="M58" i="74"/>
  <c r="M58" i="84"/>
  <c r="R56" i="74"/>
  <c r="R56" i="84"/>
  <c r="M75" i="74"/>
  <c r="AH68" i="74"/>
  <c r="AH68" i="84"/>
  <c r="V66" i="74"/>
  <c r="V66" i="84"/>
  <c r="M61" i="74"/>
  <c r="AF73" i="74"/>
  <c r="S56" i="74"/>
  <c r="S56" i="84"/>
  <c r="Q57" i="74"/>
  <c r="AB66" i="74"/>
  <c r="S50" i="74"/>
  <c r="AC57" i="74"/>
  <c r="AB40" i="74"/>
  <c r="D64" i="74"/>
  <c r="B78" i="74"/>
  <c r="AC68" i="74"/>
  <c r="S75" i="74"/>
  <c r="AB70" i="74"/>
  <c r="AC84" i="74"/>
  <c r="AC67" i="74"/>
  <c r="K75" i="74"/>
  <c r="K60" i="74"/>
  <c r="K83" i="74"/>
  <c r="T71" i="74"/>
  <c r="AC41" i="74"/>
  <c r="AC53" i="74"/>
  <c r="AC39" i="74"/>
  <c r="AC52" i="74"/>
  <c r="AC47" i="74"/>
  <c r="AC37" i="74"/>
  <c r="L58" i="84"/>
  <c r="I74" i="73"/>
  <c r="I74" i="84"/>
  <c r="AC80" i="74"/>
  <c r="S63" i="74"/>
  <c r="P70" i="74"/>
  <c r="AA80" i="74"/>
  <c r="U47" i="74"/>
  <c r="AB51" i="74"/>
  <c r="Y52" i="74"/>
  <c r="V48" i="74"/>
  <c r="V54" i="74"/>
  <c r="V52" i="74"/>
  <c r="AB37" i="74"/>
  <c r="AB42" i="74"/>
  <c r="Y38" i="74"/>
  <c r="W60" i="74"/>
  <c r="B79" i="74"/>
  <c r="V71" i="74"/>
  <c r="AB71" i="74"/>
  <c r="AE68" i="74"/>
  <c r="AE73" i="74"/>
  <c r="AE80" i="74"/>
  <c r="AB69" i="74"/>
  <c r="O69" i="74"/>
  <c r="H66" i="74"/>
  <c r="H66" i="84"/>
  <c r="J79" i="74"/>
  <c r="V81" i="74"/>
  <c r="S78" i="74"/>
  <c r="S46" i="74"/>
  <c r="H82" i="74"/>
  <c r="Y50" i="74"/>
  <c r="Y45" i="74"/>
  <c r="B66" i="74"/>
  <c r="P65" i="74"/>
  <c r="S65" i="74"/>
  <c r="P45" i="74"/>
  <c r="D55" i="74"/>
  <c r="J78" i="74"/>
  <c r="Y44" i="74"/>
  <c r="P56" i="74"/>
  <c r="X62" i="74"/>
  <c r="AI72" i="84"/>
  <c r="M56" i="84"/>
  <c r="P46" i="74"/>
  <c r="D73" i="73"/>
  <c r="D73" i="74" s="1"/>
  <c r="D73" i="84"/>
  <c r="S67" i="74"/>
  <c r="U80" i="74"/>
  <c r="Z75" i="74"/>
  <c r="Z61" i="74"/>
  <c r="Z48" i="74"/>
  <c r="Z43" i="74"/>
  <c r="Z78" i="74"/>
  <c r="L46" i="84"/>
  <c r="P53" i="74"/>
  <c r="AC61" i="74"/>
  <c r="AC61" i="84"/>
  <c r="R58" i="74"/>
  <c r="R58" i="84"/>
  <c r="W52" i="74"/>
  <c r="W52" i="84"/>
  <c r="S60" i="74"/>
  <c r="S60" i="84"/>
  <c r="E58" i="74"/>
  <c r="E58" i="84"/>
  <c r="AI68" i="74"/>
  <c r="AI68" i="84"/>
  <c r="L81" i="73"/>
  <c r="L81" i="84"/>
  <c r="D65" i="74"/>
  <c r="D65" i="84"/>
  <c r="U71" i="74"/>
  <c r="U71" i="84"/>
  <c r="C65" i="60"/>
  <c r="F66" i="60"/>
  <c r="F59" i="72" s="1"/>
  <c r="F59" i="73" s="1"/>
  <c r="F59" i="84" s="1"/>
  <c r="P51" i="74"/>
  <c r="L75" i="73"/>
  <c r="L75" i="84"/>
  <c r="P66" i="74"/>
  <c r="H57" i="74"/>
  <c r="H59" i="74"/>
  <c r="H55" i="74"/>
  <c r="H52" i="74"/>
  <c r="H51" i="74"/>
  <c r="H49" i="74"/>
  <c r="AF67" i="74"/>
  <c r="V74" i="74"/>
  <c r="V78" i="74"/>
  <c r="V59" i="74"/>
  <c r="P38" i="74"/>
  <c r="K62" i="74"/>
  <c r="C69" i="74"/>
  <c r="C51" i="74"/>
  <c r="C40" i="74"/>
  <c r="H53" i="74"/>
  <c r="H53" i="84"/>
  <c r="H61" i="74"/>
  <c r="H61" i="84"/>
  <c r="AB41" i="74"/>
  <c r="AB41" i="84"/>
  <c r="Y64" i="74"/>
  <c r="Y64" i="84"/>
  <c r="U45" i="74"/>
  <c r="U45" i="84"/>
  <c r="Q51" i="74"/>
  <c r="Q51" i="84"/>
  <c r="P79" i="74"/>
  <c r="AA63" i="74"/>
  <c r="AA63" i="84"/>
  <c r="P55" i="74"/>
  <c r="Y80" i="74"/>
  <c r="AA68" i="74"/>
  <c r="AA68" i="84"/>
  <c r="AF69" i="74"/>
  <c r="AF82" i="74"/>
  <c r="AF70" i="74"/>
  <c r="E48" i="74"/>
  <c r="E48" i="84"/>
  <c r="U63" i="74"/>
  <c r="U63" i="84"/>
  <c r="K76" i="74"/>
  <c r="K56" i="74"/>
  <c r="AC81" i="74"/>
  <c r="AC66" i="74"/>
  <c r="AC58" i="74"/>
  <c r="AC51" i="74"/>
  <c r="C55" i="74"/>
  <c r="D49" i="84"/>
  <c r="AC43" i="74"/>
  <c r="AC43" i="84"/>
  <c r="K82" i="74"/>
  <c r="Y76" i="74"/>
  <c r="P67" i="74"/>
  <c r="V51" i="74"/>
  <c r="V42" i="74"/>
  <c r="V43" i="74"/>
  <c r="Y61" i="74"/>
  <c r="V64" i="74"/>
  <c r="Y53" i="74"/>
  <c r="V82" i="74"/>
  <c r="P59" i="74"/>
  <c r="Y65" i="74"/>
  <c r="P50" i="74"/>
  <c r="P74" i="74"/>
  <c r="F62" i="84"/>
  <c r="AE75" i="74"/>
  <c r="AE83" i="74"/>
  <c r="AE64" i="74"/>
  <c r="AE65" i="74"/>
  <c r="AE66" i="74"/>
  <c r="Y37" i="74"/>
  <c r="D115" i="42"/>
  <c r="F116" i="42"/>
  <c r="B57" i="72" s="1"/>
  <c r="B57" i="73" s="1"/>
  <c r="H50" i="74"/>
  <c r="H47" i="74"/>
  <c r="H67" i="74"/>
  <c r="H63" i="74"/>
  <c r="H43" i="74"/>
  <c r="AF66" i="74"/>
  <c r="W45" i="74"/>
  <c r="O70" i="74"/>
  <c r="W38" i="74"/>
  <c r="W40" i="74"/>
  <c r="V75" i="74"/>
  <c r="V85" i="74"/>
  <c r="V58" i="74"/>
  <c r="P49" i="74"/>
  <c r="AB81" i="74"/>
  <c r="K55" i="74"/>
  <c r="P84" i="74"/>
  <c r="AB53" i="74"/>
  <c r="W48" i="74"/>
  <c r="T84" i="74"/>
  <c r="R57" i="74"/>
  <c r="P81" i="74"/>
  <c r="AB68" i="74"/>
  <c r="AD80" i="74"/>
  <c r="K84" i="74"/>
  <c r="C45" i="74"/>
  <c r="S53" i="74"/>
  <c r="S43" i="74"/>
  <c r="C23" i="74"/>
  <c r="C42" i="74"/>
  <c r="C50" i="74"/>
  <c r="C43" i="74"/>
  <c r="Z54" i="74"/>
  <c r="Z54" i="84"/>
  <c r="AC79" i="74"/>
  <c r="Y83" i="74"/>
  <c r="AC55" i="74"/>
  <c r="AC55" i="84"/>
  <c r="W80" i="74"/>
  <c r="AB61" i="74"/>
  <c r="AB61" i="84"/>
  <c r="Y74" i="74"/>
  <c r="V84" i="74"/>
  <c r="U61" i="74"/>
  <c r="U61" i="84"/>
  <c r="S84" i="74"/>
  <c r="E56" i="74"/>
  <c r="AA62" i="74"/>
  <c r="AA62" i="84"/>
  <c r="W85" i="74"/>
  <c r="V80" i="74"/>
  <c r="T79" i="74"/>
  <c r="P69" i="74"/>
  <c r="P82" i="74"/>
  <c r="P48" i="74"/>
  <c r="M43" i="74"/>
  <c r="Y41" i="74"/>
  <c r="Y58" i="74"/>
  <c r="Y55" i="74"/>
  <c r="W51" i="74"/>
  <c r="W51" i="84"/>
  <c r="W84" i="74"/>
  <c r="AF77" i="74"/>
  <c r="O78" i="74"/>
  <c r="AF76" i="74"/>
  <c r="AF71" i="74"/>
  <c r="E64" i="74"/>
  <c r="E64" i="84"/>
  <c r="L62" i="84"/>
  <c r="V50" i="74"/>
  <c r="V50" i="84"/>
  <c r="S83" i="74"/>
  <c r="AC60" i="74"/>
  <c r="AC76" i="74"/>
  <c r="K58" i="74"/>
  <c r="K58" i="84"/>
  <c r="AC48" i="74"/>
  <c r="K59" i="74"/>
  <c r="K64" i="74"/>
  <c r="K69" i="74"/>
  <c r="K67" i="74"/>
  <c r="T70" i="74"/>
  <c r="AC56" i="74"/>
  <c r="AC50" i="74"/>
  <c r="AC63" i="74"/>
  <c r="AC38" i="74"/>
  <c r="AC75" i="74"/>
  <c r="AC59" i="74"/>
  <c r="L45" i="84"/>
  <c r="L44" i="84"/>
  <c r="L56" i="84"/>
  <c r="D78" i="73"/>
  <c r="D78" i="74" s="1"/>
  <c r="D78" i="84"/>
  <c r="C79" i="74"/>
  <c r="C32" i="74"/>
  <c r="AB73" i="74"/>
  <c r="AC70" i="74"/>
  <c r="AC70" i="84"/>
  <c r="AC78" i="74"/>
  <c r="B61" i="74"/>
  <c r="B61" i="84"/>
  <c r="V68" i="74"/>
  <c r="W59" i="74"/>
  <c r="W59" i="84"/>
  <c r="Q81" i="74"/>
  <c r="B85" i="74"/>
  <c r="Y62" i="74"/>
  <c r="Y59" i="74"/>
  <c r="S73" i="74"/>
  <c r="V69" i="74"/>
  <c r="V49" i="74"/>
  <c r="AB52" i="74"/>
  <c r="Y48" i="74"/>
  <c r="B58" i="74"/>
  <c r="V47" i="74"/>
  <c r="V46" i="74"/>
  <c r="AE79" i="74"/>
  <c r="AE63" i="74"/>
  <c r="AE78" i="74"/>
  <c r="AE69" i="74"/>
  <c r="AB50" i="74"/>
  <c r="H51" i="84"/>
  <c r="AA71" i="84"/>
  <c r="E60" i="74"/>
  <c r="S49" i="74"/>
  <c r="S70" i="74"/>
  <c r="Y39" i="74"/>
  <c r="Y51" i="74"/>
  <c r="B62" i="74"/>
  <c r="P61" i="74"/>
  <c r="S51" i="74"/>
  <c r="S71" i="74"/>
  <c r="P58" i="74"/>
  <c r="S61" i="74"/>
  <c r="Y68" i="74"/>
  <c r="AD72" i="84"/>
  <c r="AI78" i="74"/>
  <c r="M46" i="84"/>
  <c r="D113" i="55"/>
  <c r="E114" i="55"/>
  <c r="K54" i="72" s="1"/>
  <c r="K54" i="73" s="1"/>
  <c r="C23" i="84"/>
  <c r="F60" i="84"/>
  <c r="E24" i="30"/>
  <c r="K24" i="30" s="1"/>
  <c r="Q16" i="72" s="1"/>
  <c r="K25" i="30"/>
  <c r="Q17" i="72" s="1"/>
  <c r="AH45" i="74"/>
  <c r="Y59" i="84"/>
  <c r="P62" i="74"/>
  <c r="N42" i="84"/>
  <c r="G59" i="84"/>
  <c r="P60" i="74"/>
  <c r="G97" i="4"/>
  <c r="N35" i="72"/>
  <c r="N35" i="73" s="1"/>
  <c r="N35" i="84" s="1"/>
  <c r="D57" i="84"/>
  <c r="S44" i="74"/>
  <c r="C22" i="84"/>
  <c r="D56" i="84"/>
  <c r="L51" i="84"/>
  <c r="AD84" i="74"/>
  <c r="B63" i="74"/>
  <c r="M49" i="74"/>
  <c r="B65" i="74"/>
  <c r="Q80" i="74"/>
  <c r="T83" i="74"/>
  <c r="D58" i="74"/>
  <c r="D70" i="74"/>
  <c r="D84" i="74"/>
  <c r="J85" i="74"/>
  <c r="M84" i="74"/>
  <c r="D57" i="74"/>
  <c r="D77" i="74"/>
  <c r="Q64" i="74"/>
  <c r="Q37" i="74"/>
  <c r="Q46" i="74"/>
  <c r="M41" i="74"/>
  <c r="D46" i="74"/>
  <c r="M42" i="74"/>
  <c r="M70" i="74"/>
  <c r="D75" i="74"/>
  <c r="D62" i="74"/>
  <c r="M56" i="74"/>
  <c r="M37" i="74"/>
  <c r="D47" i="74"/>
  <c r="M85" i="74"/>
  <c r="Q79" i="74"/>
  <c r="J73" i="74"/>
  <c r="M71" i="74"/>
  <c r="D56" i="74"/>
  <c r="M67" i="74"/>
  <c r="M39" i="74"/>
  <c r="Q63" i="74"/>
  <c r="D79" i="74"/>
  <c r="J76" i="74"/>
  <c r="T66" i="74"/>
  <c r="T64" i="74"/>
  <c r="D42" i="74"/>
  <c r="Q27" i="74"/>
  <c r="J69" i="74"/>
  <c r="J70" i="74"/>
  <c r="J82" i="74"/>
  <c r="T69" i="74"/>
  <c r="Q84" i="74"/>
  <c r="Q76" i="74"/>
  <c r="M44" i="74"/>
  <c r="D50" i="74"/>
  <c r="D71" i="74"/>
  <c r="Q49" i="74"/>
  <c r="Q68" i="74"/>
  <c r="Q82" i="74"/>
  <c r="M54" i="74"/>
  <c r="D44" i="74"/>
  <c r="D37" i="74"/>
  <c r="M48" i="74"/>
  <c r="M65" i="74"/>
  <c r="D40" i="74"/>
  <c r="D53" i="74"/>
  <c r="M76" i="74"/>
  <c r="M50" i="74"/>
  <c r="D67" i="74"/>
  <c r="D38" i="74"/>
  <c r="M40" i="74"/>
  <c r="M62" i="74"/>
  <c r="D60" i="74"/>
  <c r="M45" i="74"/>
  <c r="M60" i="74"/>
  <c r="T75" i="74"/>
  <c r="M63" i="74"/>
  <c r="D35" i="74"/>
  <c r="D48" i="74"/>
  <c r="T67" i="74"/>
  <c r="T76" i="74"/>
  <c r="D49" i="74"/>
  <c r="D61" i="74"/>
  <c r="Q55" i="74"/>
  <c r="Q42" i="74"/>
  <c r="D39" i="74"/>
  <c r="J68" i="74"/>
  <c r="B84" i="74"/>
  <c r="B64" i="74"/>
  <c r="B70" i="74"/>
  <c r="B60" i="74"/>
  <c r="B82" i="74"/>
  <c r="B80" i="74"/>
  <c r="B77" i="74"/>
  <c r="J80" i="74"/>
  <c r="J81" i="74"/>
  <c r="D81" i="74"/>
  <c r="D85" i="74"/>
  <c r="D82" i="74"/>
  <c r="T65" i="74"/>
  <c r="T73" i="74"/>
  <c r="T74" i="74"/>
  <c r="T78" i="74"/>
  <c r="T63" i="74"/>
  <c r="Q65" i="74"/>
  <c r="T85" i="74"/>
  <c r="M57" i="74"/>
  <c r="D43" i="74"/>
  <c r="Q48" i="74"/>
  <c r="Q33" i="74"/>
  <c r="Q67" i="74"/>
  <c r="Q40" i="74"/>
  <c r="M46" i="74"/>
  <c r="D51" i="74"/>
  <c r="T82" i="74"/>
  <c r="J84" i="74"/>
  <c r="M82" i="74"/>
  <c r="D31" i="74"/>
  <c r="Q58" i="74"/>
  <c r="M83" i="74"/>
  <c r="M80" i="74"/>
  <c r="D59" i="74"/>
  <c r="M69" i="74"/>
  <c r="M79" i="74"/>
  <c r="M53" i="74"/>
  <c r="D66" i="74"/>
  <c r="Q47" i="74"/>
  <c r="M81" i="74"/>
  <c r="D33" i="74"/>
  <c r="T81" i="74"/>
  <c r="T80" i="74"/>
  <c r="C84" i="74"/>
  <c r="D76" i="74"/>
  <c r="C39" i="74"/>
  <c r="Q73" i="74"/>
  <c r="Q71" i="74"/>
  <c r="Q60" i="74"/>
  <c r="J74" i="74"/>
  <c r="D83" i="74"/>
  <c r="B73" i="74"/>
  <c r="J83" i="74"/>
  <c r="B76" i="74"/>
  <c r="B74" i="74"/>
  <c r="M55" i="74"/>
  <c r="H83" i="74"/>
  <c r="C53" i="74"/>
  <c r="H85" i="74"/>
  <c r="H74" i="74"/>
  <c r="H77" i="74"/>
  <c r="H76" i="74"/>
  <c r="H75" i="74"/>
  <c r="H78" i="74"/>
  <c r="H81" i="74"/>
  <c r="H80" i="74"/>
  <c r="H84" i="74"/>
  <c r="H79" i="74"/>
  <c r="C70" i="74"/>
  <c r="C81" i="74"/>
  <c r="C74" i="74"/>
  <c r="Q38" i="74"/>
  <c r="Q35" i="74"/>
  <c r="Q43" i="74"/>
  <c r="Q29" i="74"/>
  <c r="Q22" i="74"/>
  <c r="Q24" i="74"/>
  <c r="Q62" i="74"/>
  <c r="Q66" i="74"/>
  <c r="Q30" i="74"/>
  <c r="Q56" i="74"/>
  <c r="Q85" i="74"/>
  <c r="Q50" i="74"/>
  <c r="Q75" i="74"/>
  <c r="Q32" i="74"/>
  <c r="Q25" i="74"/>
  <c r="Q69" i="74"/>
  <c r="Q41" i="74"/>
  <c r="Q52" i="74"/>
  <c r="Q70" i="74"/>
  <c r="Q54" i="74"/>
  <c r="Q44" i="74"/>
  <c r="Q45" i="74"/>
  <c r="Q36" i="74"/>
  <c r="Q53" i="74"/>
  <c r="Q23" i="74"/>
  <c r="Q34" i="74"/>
  <c r="C28" i="74"/>
  <c r="C58" i="74"/>
  <c r="C29" i="74"/>
  <c r="Q26" i="74"/>
  <c r="M51" i="74"/>
  <c r="M78" i="74"/>
  <c r="M47" i="74"/>
  <c r="M77" i="74"/>
  <c r="M64" i="74"/>
  <c r="Q77" i="74"/>
  <c r="Q31" i="74"/>
  <c r="I59" i="73"/>
  <c r="I63" i="74"/>
  <c r="I65" i="74"/>
  <c r="I79" i="74"/>
  <c r="I81" i="74"/>
  <c r="I71" i="74"/>
  <c r="I78" i="74"/>
  <c r="I83" i="74"/>
  <c r="I75" i="74"/>
  <c r="I77" i="74"/>
  <c r="I73" i="74"/>
  <c r="I82" i="74"/>
  <c r="I66" i="74"/>
  <c r="F73" i="74"/>
  <c r="F72" i="57"/>
  <c r="H73" i="57"/>
  <c r="J67" i="72" s="1"/>
  <c r="J67" i="73" s="1"/>
  <c r="C49" i="74"/>
  <c r="C85" i="74"/>
  <c r="C44" i="74"/>
  <c r="C34" i="74"/>
  <c r="C80" i="74"/>
  <c r="C70" i="57"/>
  <c r="C41" i="74"/>
  <c r="C65" i="74"/>
  <c r="C83" i="74"/>
  <c r="C47" i="74"/>
  <c r="C54" i="74"/>
  <c r="C67" i="74"/>
  <c r="C60" i="74"/>
  <c r="C68" i="74"/>
  <c r="C57" i="74"/>
  <c r="C63" i="74"/>
  <c r="C59" i="74"/>
  <c r="C25" i="74"/>
  <c r="C73" i="74"/>
  <c r="C52" i="74"/>
  <c r="C24" i="74"/>
  <c r="C71" i="74"/>
  <c r="C76" i="74"/>
  <c r="C64" i="74"/>
  <c r="C26" i="74"/>
  <c r="F82" i="74"/>
  <c r="F60" i="74"/>
  <c r="F66" i="74"/>
  <c r="F71" i="74"/>
  <c r="L75" i="74"/>
  <c r="C36" i="74"/>
  <c r="C22" i="74"/>
  <c r="C35" i="74"/>
  <c r="C82" i="74"/>
  <c r="AD79" i="74"/>
  <c r="AD73" i="74"/>
  <c r="AD71" i="74"/>
  <c r="AD69" i="74"/>
  <c r="AD61" i="74"/>
  <c r="AD76" i="74"/>
  <c r="AD60" i="74"/>
  <c r="AD68" i="74"/>
  <c r="AD78" i="74"/>
  <c r="AD74" i="74"/>
  <c r="AD66" i="74"/>
  <c r="AD62" i="74"/>
  <c r="AD82" i="74"/>
  <c r="N85" i="74"/>
  <c r="G71" i="74"/>
  <c r="G54" i="74"/>
  <c r="N36" i="74"/>
  <c r="N67" i="74"/>
  <c r="G69" i="74"/>
  <c r="G57" i="74"/>
  <c r="G48" i="74"/>
  <c r="G55" i="74"/>
  <c r="G44" i="74"/>
  <c r="G50" i="74"/>
  <c r="G79" i="74"/>
  <c r="G51" i="74"/>
  <c r="G64" i="74"/>
  <c r="G63" i="74"/>
  <c r="G47" i="74"/>
  <c r="G42" i="74"/>
  <c r="G39" i="74"/>
  <c r="G68" i="74"/>
  <c r="G58" i="74"/>
  <c r="G37" i="74"/>
  <c r="G66" i="74"/>
  <c r="G59" i="74"/>
  <c r="G75" i="74"/>
  <c r="G81" i="74"/>
  <c r="G46" i="74"/>
  <c r="G49" i="74"/>
  <c r="G43" i="74"/>
  <c r="G60" i="74"/>
  <c r="G76" i="74"/>
  <c r="G45" i="74"/>
  <c r="G80" i="74"/>
  <c r="G78" i="74"/>
  <c r="G74" i="74"/>
  <c r="G61" i="74"/>
  <c r="G38" i="74"/>
  <c r="G73" i="74"/>
  <c r="G65" i="74"/>
  <c r="G53" i="74"/>
  <c r="G77" i="74"/>
  <c r="G85" i="74"/>
  <c r="G40" i="74"/>
  <c r="G67" i="74"/>
  <c r="G70" i="74"/>
  <c r="G83" i="74"/>
  <c r="G62" i="74"/>
  <c r="G52" i="74"/>
  <c r="G41" i="74"/>
  <c r="G84" i="74"/>
  <c r="G56" i="74"/>
  <c r="F68" i="74"/>
  <c r="F84" i="74"/>
  <c r="F79" i="74"/>
  <c r="F76" i="74"/>
  <c r="F64" i="74"/>
  <c r="I74" i="74"/>
  <c r="I62" i="74"/>
  <c r="I60" i="74"/>
  <c r="I76" i="74"/>
  <c r="I70" i="74"/>
  <c r="I80" i="74"/>
  <c r="N35" i="74"/>
  <c r="L81" i="74"/>
  <c r="I67" i="74"/>
  <c r="N74" i="74"/>
  <c r="F75" i="74"/>
  <c r="L56" i="74"/>
  <c r="L52" i="74"/>
  <c r="F69" i="74"/>
  <c r="F62" i="74"/>
  <c r="I68" i="74"/>
  <c r="L82" i="74"/>
  <c r="L83" i="74"/>
  <c r="L41" i="74"/>
  <c r="L85" i="74"/>
  <c r="L58" i="74"/>
  <c r="L45" i="74"/>
  <c r="L51" i="74"/>
  <c r="L57" i="74"/>
  <c r="L74" i="74"/>
  <c r="L40" i="74"/>
  <c r="L65" i="74"/>
  <c r="L47" i="74"/>
  <c r="L54" i="74"/>
  <c r="L62" i="74"/>
  <c r="L73" i="74"/>
  <c r="L46" i="74"/>
  <c r="L39" i="74"/>
  <c r="L42" i="74"/>
  <c r="L60" i="74"/>
  <c r="L44" i="74"/>
  <c r="L80" i="74"/>
  <c r="L61" i="74"/>
  <c r="L59" i="74"/>
  <c r="L67" i="74"/>
  <c r="L49" i="74"/>
  <c r="L76" i="74"/>
  <c r="L53" i="74"/>
  <c r="L78" i="74"/>
  <c r="L48" i="74"/>
  <c r="L35" i="74"/>
  <c r="L84" i="74"/>
  <c r="L71" i="74"/>
  <c r="L79" i="74"/>
  <c r="L63" i="74"/>
  <c r="L69" i="74"/>
  <c r="L55" i="74"/>
  <c r="L77" i="74"/>
  <c r="L50" i="74"/>
  <c r="L34" i="74"/>
  <c r="F70" i="74"/>
  <c r="F67" i="74"/>
  <c r="F78" i="74"/>
  <c r="L38" i="74"/>
  <c r="L66" i="74"/>
  <c r="F83" i="74"/>
  <c r="L36" i="74"/>
  <c r="N66" i="74"/>
  <c r="F63" i="74"/>
  <c r="L70" i="74"/>
  <c r="F61" i="74"/>
  <c r="L64" i="74"/>
  <c r="F81" i="74"/>
  <c r="L37" i="74"/>
  <c r="I61" i="74"/>
  <c r="L68" i="74"/>
  <c r="I69" i="74"/>
  <c r="F74" i="74"/>
  <c r="N79" i="74"/>
  <c r="N40" i="74"/>
  <c r="N54" i="74"/>
  <c r="N46" i="74"/>
  <c r="N48" i="74"/>
  <c r="N80" i="74"/>
  <c r="N78" i="74"/>
  <c r="N37" i="74"/>
  <c r="N65" i="74"/>
  <c r="N57" i="74"/>
  <c r="N45" i="74"/>
  <c r="N50" i="74"/>
  <c r="N61" i="74"/>
  <c r="N68" i="74"/>
  <c r="N38" i="74"/>
  <c r="N49" i="74"/>
  <c r="N63" i="74"/>
  <c r="N75" i="74"/>
  <c r="N52" i="74"/>
  <c r="N76" i="74"/>
  <c r="N56" i="74"/>
  <c r="N70" i="74"/>
  <c r="N82" i="74"/>
  <c r="N59" i="74"/>
  <c r="N64" i="74"/>
  <c r="N69" i="74"/>
  <c r="N53" i="74"/>
  <c r="N73" i="74"/>
  <c r="N51" i="74"/>
  <c r="N83" i="74"/>
  <c r="N55" i="74"/>
  <c r="N43" i="74"/>
  <c r="N58" i="74"/>
  <c r="N39" i="74"/>
  <c r="N44" i="74"/>
  <c r="N41" i="74"/>
  <c r="N81" i="74"/>
  <c r="N60" i="74"/>
  <c r="N77" i="74"/>
  <c r="N62" i="74"/>
  <c r="N71" i="74"/>
  <c r="N47" i="74"/>
  <c r="N42" i="74"/>
  <c r="N84" i="74"/>
  <c r="F65" i="74"/>
  <c r="F77" i="74"/>
  <c r="F80" i="74"/>
  <c r="Q34" i="91" l="1"/>
  <c r="C64" i="60"/>
  <c r="F65" i="60"/>
  <c r="F58" i="72" s="1"/>
  <c r="F58" i="73" s="1"/>
  <c r="F27" i="30"/>
  <c r="J28" i="30"/>
  <c r="G96" i="4"/>
  <c r="N34" i="72"/>
  <c r="N34" i="73" s="1"/>
  <c r="E113" i="55"/>
  <c r="K53" i="72" s="1"/>
  <c r="K53" i="73" s="1"/>
  <c r="D112" i="55"/>
  <c r="D114" i="42"/>
  <c r="F115" i="42"/>
  <c r="B56" i="72" s="1"/>
  <c r="B56" i="73" s="1"/>
  <c r="K63" i="21"/>
  <c r="X55" i="72"/>
  <c r="X55" i="73" s="1"/>
  <c r="D69" i="74"/>
  <c r="D52" i="74"/>
  <c r="D32" i="74"/>
  <c r="D41" i="74"/>
  <c r="D63" i="74"/>
  <c r="D36" i="74"/>
  <c r="D45" i="74"/>
  <c r="D34" i="74"/>
  <c r="D68" i="74"/>
  <c r="D54" i="74"/>
  <c r="J67" i="74"/>
  <c r="J67" i="84"/>
  <c r="K54" i="84"/>
  <c r="K54" i="74"/>
  <c r="B57" i="84"/>
  <c r="B57" i="74"/>
  <c r="I59" i="74"/>
  <c r="I59" i="84"/>
  <c r="F59" i="74"/>
  <c r="D89" i="56"/>
  <c r="H88" i="56"/>
  <c r="X56" i="84"/>
  <c r="X56" i="74"/>
  <c r="D74" i="74"/>
  <c r="I58" i="73"/>
  <c r="F71" i="57"/>
  <c r="H72" i="57"/>
  <c r="J66" i="72" s="1"/>
  <c r="J66" i="73" s="1"/>
  <c r="C69" i="57"/>
  <c r="Q33" i="91" l="1"/>
  <c r="H89" i="56"/>
  <c r="D90" i="56"/>
  <c r="K53" i="84"/>
  <c r="K53" i="74"/>
  <c r="I58" i="74"/>
  <c r="I58" i="84"/>
  <c r="B56" i="84"/>
  <c r="B56" i="74"/>
  <c r="N34" i="84"/>
  <c r="N34" i="74"/>
  <c r="F58" i="84"/>
  <c r="F58" i="74"/>
  <c r="J66" i="74"/>
  <c r="J66" i="84"/>
  <c r="X55" i="84"/>
  <c r="X55" i="74"/>
  <c r="D111" i="55"/>
  <c r="E112" i="55"/>
  <c r="K52" i="72" s="1"/>
  <c r="K52" i="73" s="1"/>
  <c r="X54" i="72"/>
  <c r="X54" i="73" s="1"/>
  <c r="K62" i="21"/>
  <c r="F26" i="30"/>
  <c r="J27" i="30"/>
  <c r="D113" i="42"/>
  <c r="F114" i="42"/>
  <c r="B55" i="72" s="1"/>
  <c r="B55" i="73" s="1"/>
  <c r="G95" i="4"/>
  <c r="N33" i="72"/>
  <c r="N33" i="73" s="1"/>
  <c r="I57" i="73"/>
  <c r="C68" i="57"/>
  <c r="F70" i="57"/>
  <c r="H71" i="57"/>
  <c r="J65" i="72" s="1"/>
  <c r="J65" i="73" s="1"/>
  <c r="Q32" i="91" l="1"/>
  <c r="I57" i="74"/>
  <c r="I57" i="84"/>
  <c r="K61" i="21"/>
  <c r="X53" i="72"/>
  <c r="X53" i="73" s="1"/>
  <c r="D112" i="42"/>
  <c r="F113" i="42"/>
  <c r="B54" i="72" s="1"/>
  <c r="B54" i="73" s="1"/>
  <c r="N33" i="84"/>
  <c r="N33" i="74"/>
  <c r="K52" i="84"/>
  <c r="K52" i="74"/>
  <c r="H90" i="56"/>
  <c r="D91" i="56"/>
  <c r="B55" i="84"/>
  <c r="B55" i="74"/>
  <c r="J65" i="74"/>
  <c r="J65" i="84"/>
  <c r="X54" i="84"/>
  <c r="X54" i="74"/>
  <c r="N32" i="72"/>
  <c r="N32" i="73" s="1"/>
  <c r="G94" i="4"/>
  <c r="J26" i="30"/>
  <c r="F25" i="30"/>
  <c r="E111" i="55"/>
  <c r="K51" i="72" s="1"/>
  <c r="K51" i="73" s="1"/>
  <c r="D110" i="55"/>
  <c r="I56" i="73"/>
  <c r="F69" i="57"/>
  <c r="H70" i="57"/>
  <c r="J64" i="72" s="1"/>
  <c r="J64" i="73" s="1"/>
  <c r="C67" i="57"/>
  <c r="Q31" i="91" l="1"/>
  <c r="J64" i="74"/>
  <c r="J64" i="84"/>
  <c r="N31" i="72"/>
  <c r="N31" i="73" s="1"/>
  <c r="G93" i="4"/>
  <c r="H91" i="56"/>
  <c r="D92" i="56"/>
  <c r="X53" i="84"/>
  <c r="X53" i="74"/>
  <c r="K51" i="84"/>
  <c r="K51" i="74"/>
  <c r="X52" i="72"/>
  <c r="X52" i="73" s="1"/>
  <c r="K60" i="21"/>
  <c r="B54" i="84"/>
  <c r="B54" i="74"/>
  <c r="E110" i="55"/>
  <c r="K50" i="72" s="1"/>
  <c r="K50" i="73" s="1"/>
  <c r="D109" i="55"/>
  <c r="N32" i="84"/>
  <c r="N32" i="74"/>
  <c r="I56" i="74"/>
  <c r="I56" i="84"/>
  <c r="J25" i="30"/>
  <c r="F24" i="30"/>
  <c r="J24" i="30" s="1"/>
  <c r="D111" i="42"/>
  <c r="F112" i="42"/>
  <c r="B53" i="72" s="1"/>
  <c r="B53" i="73" s="1"/>
  <c r="I55" i="73"/>
  <c r="F68" i="57"/>
  <c r="H69" i="57"/>
  <c r="J63" i="72" s="1"/>
  <c r="J63" i="73" s="1"/>
  <c r="C66" i="57"/>
  <c r="Q30" i="91" l="1"/>
  <c r="J63" i="74"/>
  <c r="J63" i="84"/>
  <c r="B53" i="74"/>
  <c r="B53" i="84"/>
  <c r="D108" i="55"/>
  <c r="E109" i="55"/>
  <c r="K49" i="72" s="1"/>
  <c r="K49" i="73" s="1"/>
  <c r="K59" i="21"/>
  <c r="X51" i="72"/>
  <c r="X51" i="73" s="1"/>
  <c r="N30" i="72"/>
  <c r="N30" i="73" s="1"/>
  <c r="G92" i="4"/>
  <c r="D110" i="42"/>
  <c r="F111" i="42"/>
  <c r="B52" i="72" s="1"/>
  <c r="B52" i="73" s="1"/>
  <c r="K50" i="84"/>
  <c r="K50" i="74"/>
  <c r="X52" i="84"/>
  <c r="X52" i="74"/>
  <c r="N31" i="84"/>
  <c r="N31" i="74"/>
  <c r="I55" i="74"/>
  <c r="I55" i="84"/>
  <c r="I54" i="73"/>
  <c r="C65" i="57"/>
  <c r="F67" i="57"/>
  <c r="H68" i="57"/>
  <c r="J62" i="72" s="1"/>
  <c r="J62" i="73" s="1"/>
  <c r="Q29" i="91" l="1"/>
  <c r="B52" i="84"/>
  <c r="B52" i="74"/>
  <c r="D109" i="42"/>
  <c r="F110" i="42"/>
  <c r="B51" i="72" s="1"/>
  <c r="B51" i="73" s="1"/>
  <c r="G91" i="4"/>
  <c r="N29" i="72"/>
  <c r="N29" i="73" s="1"/>
  <c r="K49" i="84"/>
  <c r="K49" i="74"/>
  <c r="X51" i="84"/>
  <c r="X51" i="74"/>
  <c r="K58" i="21"/>
  <c r="X50" i="72"/>
  <c r="X50" i="73" s="1"/>
  <c r="J62" i="74"/>
  <c r="J62" i="84"/>
  <c r="I54" i="74"/>
  <c r="I54" i="84"/>
  <c r="N30" i="84"/>
  <c r="N30" i="74"/>
  <c r="D107" i="55"/>
  <c r="E108" i="55"/>
  <c r="K48" i="72" s="1"/>
  <c r="K48" i="73" s="1"/>
  <c r="I53" i="73"/>
  <c r="F66" i="57"/>
  <c r="H67" i="57"/>
  <c r="J61" i="72" s="1"/>
  <c r="J61" i="73" s="1"/>
  <c r="C64" i="57"/>
  <c r="Q28" i="91" l="1"/>
  <c r="K48" i="84"/>
  <c r="K48" i="74"/>
  <c r="X50" i="74"/>
  <c r="X50" i="84"/>
  <c r="E107" i="55"/>
  <c r="K47" i="72" s="1"/>
  <c r="K47" i="73" s="1"/>
  <c r="D106" i="55"/>
  <c r="K57" i="21"/>
  <c r="X49" i="72"/>
  <c r="X49" i="73" s="1"/>
  <c r="I53" i="74"/>
  <c r="I53" i="84"/>
  <c r="N29" i="84"/>
  <c r="N29" i="74"/>
  <c r="J61" i="74"/>
  <c r="J61" i="84"/>
  <c r="B51" i="84"/>
  <c r="B51" i="74"/>
  <c r="D108" i="42"/>
  <c r="F109" i="42"/>
  <c r="B50" i="72" s="1"/>
  <c r="B50" i="73" s="1"/>
  <c r="G90" i="4"/>
  <c r="N28" i="72"/>
  <c r="N28" i="73" s="1"/>
  <c r="I52" i="73"/>
  <c r="C63" i="57"/>
  <c r="C62" i="57" s="1"/>
  <c r="C61" i="57" s="1"/>
  <c r="C60" i="57" s="1"/>
  <c r="C59" i="57" s="1"/>
  <c r="C58" i="57" s="1"/>
  <c r="C57" i="57" s="1"/>
  <c r="C56" i="57" s="1"/>
  <c r="C55" i="57" s="1"/>
  <c r="C54" i="57" s="1"/>
  <c r="C53" i="57" s="1"/>
  <c r="C52" i="57" s="1"/>
  <c r="C51" i="57" s="1"/>
  <c r="C50" i="57" s="1"/>
  <c r="C49" i="57" s="1"/>
  <c r="C48" i="57" s="1"/>
  <c r="C47" i="57" s="1"/>
  <c r="C46" i="57" s="1"/>
  <c r="C45" i="57" s="1"/>
  <c r="C44" i="57" s="1"/>
  <c r="C43" i="57" s="1"/>
  <c r="F65" i="57"/>
  <c r="H66" i="57"/>
  <c r="J60" i="72" s="1"/>
  <c r="J60" i="73" s="1"/>
  <c r="Q27" i="91" l="1"/>
  <c r="X48" i="72"/>
  <c r="X48" i="73" s="1"/>
  <c r="K56" i="21"/>
  <c r="B50" i="84"/>
  <c r="B50" i="74"/>
  <c r="D105" i="55"/>
  <c r="E106" i="55"/>
  <c r="K46" i="72" s="1"/>
  <c r="K46" i="73" s="1"/>
  <c r="N28" i="84"/>
  <c r="N28" i="74"/>
  <c r="X49" i="84"/>
  <c r="X49" i="74"/>
  <c r="G89" i="4"/>
  <c r="N27" i="72"/>
  <c r="N27" i="73" s="1"/>
  <c r="J60" i="74"/>
  <c r="J60" i="84"/>
  <c r="I52" i="74"/>
  <c r="I52" i="84"/>
  <c r="D107" i="42"/>
  <c r="F108" i="42"/>
  <c r="B49" i="72" s="1"/>
  <c r="B49" i="73" s="1"/>
  <c r="K47" i="84"/>
  <c r="K47" i="74"/>
  <c r="I51" i="73"/>
  <c r="F64" i="57"/>
  <c r="H64" i="57" s="1"/>
  <c r="J58" i="72" s="1"/>
  <c r="J58" i="73" s="1"/>
  <c r="H65" i="57"/>
  <c r="J59" i="72" s="1"/>
  <c r="J59" i="73" s="1"/>
  <c r="Q26" i="91" l="1"/>
  <c r="J59" i="74"/>
  <c r="J59" i="84"/>
  <c r="J58" i="74"/>
  <c r="J58" i="84"/>
  <c r="B49" i="84"/>
  <c r="B49" i="74"/>
  <c r="K46" i="74"/>
  <c r="K46" i="84"/>
  <c r="X47" i="72"/>
  <c r="X47" i="73" s="1"/>
  <c r="K55" i="21"/>
  <c r="N27" i="84"/>
  <c r="N27" i="74"/>
  <c r="N26" i="72"/>
  <c r="N26" i="73" s="1"/>
  <c r="G88" i="4"/>
  <c r="I51" i="74"/>
  <c r="I51" i="84"/>
  <c r="D106" i="42"/>
  <c r="F107" i="42"/>
  <c r="B48" i="72" s="1"/>
  <c r="B48" i="73" s="1"/>
  <c r="E105" i="55"/>
  <c r="K45" i="72" s="1"/>
  <c r="K45" i="73" s="1"/>
  <c r="D104" i="55"/>
  <c r="X48" i="74"/>
  <c r="X48" i="84"/>
  <c r="I50" i="73"/>
  <c r="B48" i="84" l="1"/>
  <c r="B48" i="74"/>
  <c r="G87" i="4"/>
  <c r="N25" i="72"/>
  <c r="N25" i="73" s="1"/>
  <c r="X46" i="72"/>
  <c r="X46" i="73" s="1"/>
  <c r="K54" i="21"/>
  <c r="E104" i="55"/>
  <c r="K44" i="72" s="1"/>
  <c r="K44" i="73" s="1"/>
  <c r="D103" i="55"/>
  <c r="I50" i="74"/>
  <c r="I50" i="84"/>
  <c r="K45" i="84"/>
  <c r="K45" i="74"/>
  <c r="D105" i="42"/>
  <c r="F106" i="42"/>
  <c r="B47" i="72" s="1"/>
  <c r="B47" i="73" s="1"/>
  <c r="N26" i="84"/>
  <c r="N26" i="74"/>
  <c r="X47" i="84"/>
  <c r="X47" i="74"/>
  <c r="I49" i="73"/>
  <c r="I49" i="74" l="1"/>
  <c r="I49" i="84"/>
  <c r="N25" i="84"/>
  <c r="N25" i="74"/>
  <c r="G86" i="4"/>
  <c r="N24" i="72"/>
  <c r="N24" i="73" s="1"/>
  <c r="K53" i="21"/>
  <c r="X45" i="72"/>
  <c r="X45" i="73" s="1"/>
  <c r="E103" i="55"/>
  <c r="K43" i="72" s="1"/>
  <c r="K43" i="73" s="1"/>
  <c r="D102" i="55"/>
  <c r="K44" i="84"/>
  <c r="K44" i="74"/>
  <c r="B47" i="84"/>
  <c r="B47" i="74"/>
  <c r="D104" i="42"/>
  <c r="F105" i="42"/>
  <c r="B46" i="72" s="1"/>
  <c r="B46" i="73" s="1"/>
  <c r="X46" i="74"/>
  <c r="X46" i="84"/>
  <c r="I48" i="73"/>
  <c r="X45" i="74" l="1"/>
  <c r="X45" i="84"/>
  <c r="I48" i="74"/>
  <c r="I48" i="84"/>
  <c r="D103" i="42"/>
  <c r="F104" i="42"/>
  <c r="B45" i="72" s="1"/>
  <c r="B45" i="73" s="1"/>
  <c r="K52" i="21"/>
  <c r="X44" i="72"/>
  <c r="X44" i="73" s="1"/>
  <c r="E102" i="55"/>
  <c r="K42" i="72" s="1"/>
  <c r="K42" i="73" s="1"/>
  <c r="D101" i="55"/>
  <c r="N24" i="84"/>
  <c r="N24" i="74"/>
  <c r="B46" i="84"/>
  <c r="B46" i="74"/>
  <c r="K43" i="84"/>
  <c r="K43" i="74"/>
  <c r="G85" i="4"/>
  <c r="N23" i="72"/>
  <c r="N23" i="73" s="1"/>
  <c r="I47" i="73"/>
  <c r="I47" i="74" l="1"/>
  <c r="I47" i="84"/>
  <c r="X44" i="84"/>
  <c r="X44" i="74"/>
  <c r="E101" i="55"/>
  <c r="K41" i="72" s="1"/>
  <c r="K41" i="73" s="1"/>
  <c r="D100" i="55"/>
  <c r="B45" i="74"/>
  <c r="B45" i="84"/>
  <c r="X43" i="72"/>
  <c r="X43" i="73" s="1"/>
  <c r="K51" i="21"/>
  <c r="N23" i="84"/>
  <c r="N23" i="74"/>
  <c r="N22" i="72"/>
  <c r="N22" i="73" s="1"/>
  <c r="G84" i="4"/>
  <c r="K42" i="84"/>
  <c r="K42" i="74"/>
  <c r="D102" i="42"/>
  <c r="F103" i="42"/>
  <c r="B44" i="72" s="1"/>
  <c r="B44" i="73" s="1"/>
  <c r="I45" i="73"/>
  <c r="I46" i="73"/>
  <c r="AJ79" i="74"/>
  <c r="AJ74" i="74"/>
  <c r="AJ81" i="74"/>
  <c r="AJ76" i="74"/>
  <c r="AJ80" i="74"/>
  <c r="AJ85" i="74"/>
  <c r="AJ77" i="74"/>
  <c r="AJ71" i="74"/>
  <c r="AJ75" i="74"/>
  <c r="AJ84" i="74"/>
  <c r="AJ82" i="74"/>
  <c r="AJ67" i="74"/>
  <c r="AJ70" i="74"/>
  <c r="AJ68" i="74"/>
  <c r="AJ78" i="74"/>
  <c r="AJ69" i="74"/>
  <c r="AJ83" i="74"/>
  <c r="I46" i="74" l="1"/>
  <c r="I46" i="84"/>
  <c r="I45" i="74"/>
  <c r="I45" i="84"/>
  <c r="B44" i="84"/>
  <c r="B44" i="74"/>
  <c r="G83" i="4"/>
  <c r="N21" i="72"/>
  <c r="K50" i="21"/>
  <c r="X42" i="72"/>
  <c r="X42" i="73" s="1"/>
  <c r="D99" i="55"/>
  <c r="E100" i="55"/>
  <c r="K40" i="72" s="1"/>
  <c r="K40" i="73" s="1"/>
  <c r="D101" i="42"/>
  <c r="F102" i="42"/>
  <c r="B43" i="72" s="1"/>
  <c r="B43" i="73" s="1"/>
  <c r="N22" i="84"/>
  <c r="N22" i="74"/>
  <c r="X43" i="74"/>
  <c r="X43" i="84"/>
  <c r="K41" i="84"/>
  <c r="K41" i="74"/>
  <c r="K40" i="74" l="1"/>
  <c r="K40" i="84"/>
  <c r="E99" i="55"/>
  <c r="K39" i="72" s="1"/>
  <c r="K39" i="73" s="1"/>
  <c r="D98" i="55"/>
  <c r="G82" i="4"/>
  <c r="N20" i="72"/>
  <c r="B43" i="84"/>
  <c r="B43" i="74"/>
  <c r="X42" i="74"/>
  <c r="X42" i="84"/>
  <c r="D100" i="42"/>
  <c r="F101" i="42"/>
  <c r="B42" i="72" s="1"/>
  <c r="B42" i="73" s="1"/>
  <c r="K49" i="21"/>
  <c r="X41" i="72"/>
  <c r="X41" i="73" s="1"/>
  <c r="K39" i="84" l="1"/>
  <c r="K39" i="74"/>
  <c r="X41" i="84"/>
  <c r="X41" i="74"/>
  <c r="B42" i="84"/>
  <c r="B42" i="74"/>
  <c r="E98" i="55"/>
  <c r="K38" i="72" s="1"/>
  <c r="K38" i="73" s="1"/>
  <c r="D97" i="55"/>
  <c r="E97" i="55" s="1"/>
  <c r="K37" i="72" s="1"/>
  <c r="K37" i="73" s="1"/>
  <c r="D99" i="42"/>
  <c r="F100" i="42"/>
  <c r="B41" i="72" s="1"/>
  <c r="B41" i="73" s="1"/>
  <c r="K48" i="21"/>
  <c r="X40" i="72"/>
  <c r="X40" i="73" s="1"/>
  <c r="G81" i="4"/>
  <c r="N19" i="72"/>
  <c r="X40" i="84" l="1"/>
  <c r="X40" i="74"/>
  <c r="X39" i="72"/>
  <c r="X39" i="73" s="1"/>
  <c r="K47" i="21"/>
  <c r="K38" i="84"/>
  <c r="K38" i="74"/>
  <c r="B41" i="84"/>
  <c r="B41" i="74"/>
  <c r="K37" i="84"/>
  <c r="K37" i="74"/>
  <c r="G80" i="4"/>
  <c r="N18" i="72"/>
  <c r="D98" i="42"/>
  <c r="F99" i="42"/>
  <c r="B40" i="72" s="1"/>
  <c r="B40" i="73" s="1"/>
  <c r="X38" i="72" l="1"/>
  <c r="X38" i="73" s="1"/>
  <c r="K46" i="21"/>
  <c r="X37" i="72" s="1"/>
  <c r="X37" i="73" s="1"/>
  <c r="X39" i="74"/>
  <c r="X39" i="84"/>
  <c r="N17" i="72"/>
  <c r="G79" i="4"/>
  <c r="B40" i="84"/>
  <c r="B40" i="74"/>
  <c r="D97" i="42"/>
  <c r="F98" i="42"/>
  <c r="B39" i="72" s="1"/>
  <c r="B39" i="73" s="1"/>
  <c r="X37" i="74" l="1"/>
  <c r="X37" i="84"/>
  <c r="B39" i="84"/>
  <c r="B39" i="74"/>
  <c r="N16" i="72"/>
  <c r="G78" i="4"/>
  <c r="D96" i="42"/>
  <c r="D95" i="42" s="1"/>
  <c r="D94" i="42" s="1"/>
  <c r="D93" i="42" s="1"/>
  <c r="D92" i="42" s="1"/>
  <c r="D91" i="42" s="1"/>
  <c r="D90" i="42" s="1"/>
  <c r="D89" i="42" s="1"/>
  <c r="D88" i="42" s="1"/>
  <c r="F97" i="42"/>
  <c r="B38" i="72" s="1"/>
  <c r="B38" i="73" s="1"/>
  <c r="X38" i="74"/>
  <c r="X38" i="84"/>
  <c r="B38" i="84" l="1"/>
  <c r="B38" i="74"/>
  <c r="G77" i="4"/>
  <c r="N15" i="72"/>
  <c r="N14" i="72" l="1"/>
  <c r="G76" i="4"/>
  <c r="N13" i="72" l="1"/>
  <c r="G75" i="4"/>
  <c r="N12" i="72" l="1"/>
  <c r="G74" i="4"/>
  <c r="G73" i="4" l="1"/>
  <c r="N11" i="72"/>
  <c r="G72" i="4" l="1"/>
  <c r="N10" i="72"/>
  <c r="N9" i="72" l="1"/>
  <c r="G71" i="4"/>
  <c r="G70" i="4" l="1"/>
  <c r="N8" i="72"/>
  <c r="G69" i="4" l="1"/>
  <c r="N7" i="72"/>
  <c r="G68" i="4" l="1"/>
  <c r="N6" i="72"/>
  <c r="G67" i="4" l="1"/>
  <c r="N5" i="72"/>
  <c r="G66" i="4" l="1"/>
  <c r="N4" i="72"/>
  <c r="N3" i="72" l="1"/>
  <c r="G65" i="4"/>
  <c r="N2" i="72" s="1"/>
  <c r="Z74" i="84"/>
  <c r="Z82" i="84"/>
  <c r="Z79" i="84"/>
  <c r="Z84" i="84"/>
  <c r="Z75" i="84"/>
  <c r="Z78" i="84"/>
  <c r="Z81" i="84"/>
  <c r="Z85" i="84"/>
  <c r="Z80" i="84"/>
  <c r="Z77" i="84"/>
  <c r="Z83" i="84"/>
  <c r="Z76" i="84"/>
  <c r="Z73" i="84"/>
  <c r="Z72" i="8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Jaccoud, Florencia</author>
  </authors>
  <commentList>
    <comment ref="H85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G.H::</t>
        </r>
        <r>
          <rPr>
            <sz val="9"/>
            <color indexed="81"/>
            <rFont val="Tahoma"/>
            <family val="2"/>
          </rPr>
          <t xml:space="preserve">
Cambia el largo de la jornada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C8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SACADO A PARTIR DEL TOTAL DE EMSELFEMPLOYMENT Y EL % DEL SELF EN EL EMPLEO "CIVILIAN EMPLOYMENT"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5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dato empalmado</t>
        </r>
      </text>
    </comment>
    <comment ref="I25" authorId="0" shapeId="0" xr:uid="{00000000-0006-0000-1B00-000002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MyOECD</author>
  </authors>
  <commentList>
    <comment ref="Q47" authorId="0" shapeId="0" xr:uid="{00000000-0006-0000-2200-000001000000}">
      <text>
        <r>
          <rPr>
            <sz val="9"/>
            <color indexed="81"/>
            <rFont val="Tahoma"/>
            <family val="2"/>
          </rPr>
          <t xml:space="preserve">P: Provisional value </t>
        </r>
      </text>
    </comment>
    <comment ref="R47" authorId="0" shapeId="0" xr:uid="{00000000-0006-0000-2200-000002000000}">
      <text>
        <r>
          <rPr>
            <sz val="9"/>
            <color indexed="81"/>
            <rFont val="Tahoma"/>
            <family val="2"/>
          </rPr>
          <t xml:space="preserve">P: Provisional value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E25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Damián Kennedy</author>
  </authors>
  <commentList>
    <comment ref="F24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Damián Kennedy:</t>
        </r>
        <r>
          <rPr>
            <sz val="9"/>
            <color indexed="81"/>
            <rFont val="Tahoma"/>
            <family val="2"/>
          </rPr>
          <t xml:space="preserve">
verde = empalmado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</author>
  </authors>
  <commentList>
    <comment ref="I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Laura:</t>
        </r>
        <r>
          <rPr>
            <sz val="9"/>
            <color indexed="81"/>
            <rFont val="Tahoma"/>
            <family val="2"/>
          </rPr>
          <t xml:space="preserve">
dato del BM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MyOECD</author>
  </authors>
  <commentList>
    <comment ref="AC55" authorId="0" shapeId="0" xr:uid="{00000000-0006-0000-2E00-000001000000}">
      <text>
        <r>
          <rPr>
            <sz val="9"/>
            <color indexed="81"/>
            <rFont val="Tahoma"/>
            <family val="2"/>
          </rPr>
          <t xml:space="preserve">B: Break </t>
        </r>
      </text>
    </comment>
  </commentList>
</comments>
</file>

<file path=xl/sharedStrings.xml><?xml version="1.0" encoding="utf-8"?>
<sst xmlns="http://schemas.openxmlformats.org/spreadsheetml/2006/main" count="1360" uniqueCount="413">
  <si>
    <t>IPC</t>
  </si>
  <si>
    <t>IPI</t>
  </si>
  <si>
    <t>AÑO</t>
  </si>
  <si>
    <t>OCDE</t>
  </si>
  <si>
    <t>CEPED</t>
  </si>
  <si>
    <t>México</t>
  </si>
  <si>
    <t>Argentina</t>
  </si>
  <si>
    <t>Chile</t>
  </si>
  <si>
    <t>Brasil</t>
  </si>
  <si>
    <t>China</t>
  </si>
  <si>
    <t>EUA</t>
  </si>
  <si>
    <t>Masa salarial</t>
  </si>
  <si>
    <t>INEGI</t>
  </si>
  <si>
    <t>Asalariados</t>
  </si>
  <si>
    <t>2005=100</t>
  </si>
  <si>
    <t>(mill $ mexicanos)</t>
  </si>
  <si>
    <t>(bill U$)</t>
  </si>
  <si>
    <t>SALARIO Y COSTO LABORAL</t>
  </si>
  <si>
    <t>SALARIO  Y COSTO LABORAL</t>
  </si>
  <si>
    <t>Salario Nominal</t>
  </si>
  <si>
    <t>Participación de la masa w sobre PBI</t>
  </si>
  <si>
    <t xml:space="preserve"> Compensation of employees</t>
  </si>
  <si>
    <t>ASALARIADOS</t>
  </si>
  <si>
    <t>SALARIO</t>
  </si>
  <si>
    <t>SALARIOS OCDE (dato anual / 12)</t>
  </si>
  <si>
    <t>pr corrientes</t>
  </si>
  <si>
    <t>corriente</t>
  </si>
  <si>
    <t>Current prices in NCU</t>
  </si>
  <si>
    <t>2014 constant prices and NCU</t>
  </si>
  <si>
    <t>In 2014 constant prices at 2014 USD PPPs</t>
  </si>
  <si>
    <t>In 2014 constant prices at 2014 USD exchange rates</t>
  </si>
  <si>
    <t>base 2010</t>
  </si>
  <si>
    <t>2005 = 100</t>
  </si>
  <si>
    <t>2010 = 100</t>
  </si>
  <si>
    <t>Dato CEPED</t>
  </si>
  <si>
    <t>Cálculo</t>
  </si>
  <si>
    <t>euros</t>
  </si>
  <si>
    <t>Euro</t>
  </si>
  <si>
    <t>Euro, 2014</t>
  </si>
  <si>
    <t>US Dollar, 2014</t>
  </si>
  <si>
    <t>Pero distinto al de los chicos (no sólo por tomar Employment en vez de Total, sino por los números mismos)</t>
  </si>
  <si>
    <t>mill euros</t>
  </si>
  <si>
    <t>ilo</t>
  </si>
  <si>
    <t>Employees</t>
  </si>
  <si>
    <t>Redditi da lavoro dipendente</t>
  </si>
  <si>
    <t>Valori a prezzi correnti</t>
  </si>
  <si>
    <t>(milioni di euro dal 1999</t>
  </si>
  <si>
    <t>miles</t>
  </si>
  <si>
    <t>ISTAT</t>
  </si>
  <si>
    <t>no coincide con el de ocde calculado por los chicos</t>
  </si>
  <si>
    <t>Compensation of employees</t>
  </si>
  <si>
    <t>no coincide con el de ocde calculado por juan y Dami</t>
  </si>
  <si>
    <t>Employment - Selfemployment</t>
  </si>
  <si>
    <t>Francia</t>
  </si>
  <si>
    <t>Italia</t>
  </si>
  <si>
    <t>España</t>
  </si>
  <si>
    <t>mill pesos corrientes</t>
  </si>
  <si>
    <t>trabajo cepal juan y dami</t>
  </si>
  <si>
    <t>falta actualizar</t>
  </si>
  <si>
    <t>mill de pesos pod adq const 2005</t>
  </si>
  <si>
    <t>sobre el VAB</t>
  </si>
  <si>
    <t>mill libras</t>
  </si>
  <si>
    <t>libras</t>
  </si>
  <si>
    <t>MASA SALARIAL</t>
  </si>
  <si>
    <t>SALARIO MEDIO</t>
  </si>
  <si>
    <t>precios corrientes</t>
  </si>
  <si>
    <t>millones</t>
  </si>
  <si>
    <t>millones de dólares australianos</t>
  </si>
  <si>
    <t>Krone noruego corriente</t>
  </si>
  <si>
    <t>Australia</t>
  </si>
  <si>
    <t>Noruega</t>
  </si>
  <si>
    <t>Holanda</t>
  </si>
  <si>
    <t>Alemania</t>
  </si>
  <si>
    <t>Reino Unido</t>
  </si>
  <si>
    <t>millones de euros</t>
  </si>
  <si>
    <t>PORTUGAL</t>
  </si>
  <si>
    <t>GRECIA</t>
  </si>
  <si>
    <t>Grecia</t>
  </si>
  <si>
    <t>Portugal</t>
  </si>
  <si>
    <t>INE</t>
  </si>
  <si>
    <t>Canadian Dollar, Millions</t>
  </si>
  <si>
    <t>CANADÁ</t>
  </si>
  <si>
    <t>DINAMARCA</t>
  </si>
  <si>
    <t>IRLANDA</t>
  </si>
  <si>
    <t>SUECIA</t>
  </si>
  <si>
    <t>Danish Krone, Millions</t>
  </si>
  <si>
    <t>Euro, Millions</t>
  </si>
  <si>
    <t>Swedish Krona, Millions</t>
  </si>
  <si>
    <t>Canadá</t>
  </si>
  <si>
    <t>Dinamarca</t>
  </si>
  <si>
    <t>Irlanda</t>
  </si>
  <si>
    <t>Suecia</t>
  </si>
  <si>
    <t>NUEVA ZELANDA</t>
  </si>
  <si>
    <t>New Zealand Dollar, Millions</t>
  </si>
  <si>
    <t>Nueva Zelanda</t>
  </si>
  <si>
    <t>Cambio metodológico entre 1985 y 1986 que genera fuerte caída en el salario medio por "break" en número de asalariados</t>
  </si>
  <si>
    <t>D1: Compensation of employees</t>
  </si>
  <si>
    <t>mill WON</t>
  </si>
  <si>
    <t>Corea del Sur</t>
  </si>
  <si>
    <t>JAPÓN</t>
  </si>
  <si>
    <t>Yen, Millions</t>
  </si>
  <si>
    <t>2015 = 100</t>
  </si>
  <si>
    <t>Japón</t>
  </si>
  <si>
    <t>ceped</t>
  </si>
  <si>
    <t>Colombia</t>
  </si>
  <si>
    <t>ILOstat</t>
  </si>
  <si>
    <t>Banco Mundial</t>
  </si>
  <si>
    <t>Perú</t>
  </si>
  <si>
    <t>Finlandia</t>
  </si>
  <si>
    <t>SALARIO Promedio</t>
  </si>
  <si>
    <t>nominal</t>
  </si>
  <si>
    <t>doble bruto</t>
  </si>
  <si>
    <t>BÉLGICA</t>
  </si>
  <si>
    <t>REPÚBLICA CHECA</t>
  </si>
  <si>
    <t>millones de corona checa</t>
  </si>
  <si>
    <t>ESTONIA</t>
  </si>
  <si>
    <t>FINLANDIA</t>
  </si>
  <si>
    <t>FRANCIA</t>
  </si>
  <si>
    <t>ALEMANIA</t>
  </si>
  <si>
    <t>HUNGRÍA</t>
  </si>
  <si>
    <t>forinto húngaro</t>
  </si>
  <si>
    <t>NORUEGA</t>
  </si>
  <si>
    <t>POLONIA</t>
  </si>
  <si>
    <t>millones de zloty</t>
  </si>
  <si>
    <t>TURQUÍA</t>
  </si>
  <si>
    <t>millones de liras turcas</t>
  </si>
  <si>
    <t>millones de dólares</t>
  </si>
  <si>
    <t>COLOMBIA</t>
  </si>
  <si>
    <t>millones de pesos colombianos</t>
  </si>
  <si>
    <t>RUMANIA</t>
  </si>
  <si>
    <t>millones de Leu rumanos</t>
  </si>
  <si>
    <t>RUSIA</t>
  </si>
  <si>
    <t>millones de rublos rusos</t>
  </si>
  <si>
    <t>SUDÁFRICA</t>
  </si>
  <si>
    <t>Rand millions</t>
  </si>
  <si>
    <t>AUSTRALIA</t>
  </si>
  <si>
    <t>employees</t>
  </si>
  <si>
    <t>..</t>
  </si>
  <si>
    <t>ITALIA</t>
  </si>
  <si>
    <t>HOLANDA</t>
  </si>
  <si>
    <t>ESPAÑA</t>
  </si>
  <si>
    <t>REINO UNIDO</t>
  </si>
  <si>
    <t>ESTADOS UNIDOS</t>
  </si>
  <si>
    <t>BRASIL</t>
  </si>
  <si>
    <t>asalariados</t>
  </si>
  <si>
    <t>CHINA</t>
  </si>
  <si>
    <t>masa/employees</t>
  </si>
  <si>
    <t>fornitos</t>
  </si>
  <si>
    <t>yenes</t>
  </si>
  <si>
    <t>SALARIO PROMEDIO</t>
  </si>
  <si>
    <t>WONES</t>
  </si>
  <si>
    <t>nomial</t>
  </si>
  <si>
    <t>PESOS</t>
  </si>
  <si>
    <t>New Zealand Dollar</t>
  </si>
  <si>
    <t>KRONES</t>
  </si>
  <si>
    <t>ZLOTYS</t>
  </si>
  <si>
    <t>employment-selfemployment</t>
  </si>
  <si>
    <t>Swedish Kronas</t>
  </si>
  <si>
    <t>liras</t>
  </si>
  <si>
    <t>dólares</t>
  </si>
  <si>
    <t>leus rumanos</t>
  </si>
  <si>
    <t>rublos</t>
  </si>
  <si>
    <t>rands</t>
  </si>
  <si>
    <t>Bélgica</t>
  </si>
  <si>
    <t>Estonia</t>
  </si>
  <si>
    <t>Hungría</t>
  </si>
  <si>
    <t>Polonia</t>
  </si>
  <si>
    <t>República Checa</t>
  </si>
  <si>
    <t>Rumania</t>
  </si>
  <si>
    <t>Rusia</t>
  </si>
  <si>
    <t>Sudáfrica</t>
  </si>
  <si>
    <t>Turquía</t>
  </si>
  <si>
    <t xml:space="preserve">Coeficientes </t>
  </si>
  <si>
    <t>Canadian Dollar</t>
  </si>
  <si>
    <t>pesos</t>
  </si>
  <si>
    <t>Tasa de crecimiento asalariados para total urbano</t>
  </si>
  <si>
    <t>ANEXO datos</t>
  </si>
  <si>
    <t>CHILE</t>
  </si>
  <si>
    <t>millones de pesos chilenos</t>
  </si>
  <si>
    <t>empalme</t>
  </si>
  <si>
    <t>pesos chilenos</t>
  </si>
  <si>
    <t>CEPAL</t>
  </si>
  <si>
    <t>miles de millones de pesos colom</t>
  </si>
  <si>
    <t>miles de pesos chilenos</t>
  </si>
  <si>
    <t>hay problema con el IPC</t>
  </si>
  <si>
    <t>tasa de crecimiento masa salarial corriente BM</t>
  </si>
  <si>
    <t>Bulgaria</t>
  </si>
  <si>
    <t>OCDE-ILO</t>
  </si>
  <si>
    <t>WORLD BANK</t>
  </si>
  <si>
    <t>BULGARIA</t>
  </si>
  <si>
    <t>Self-employed</t>
  </si>
  <si>
    <t>Compensation to employees</t>
  </si>
  <si>
    <t>NSI Bulgaria</t>
  </si>
  <si>
    <t>Compensation of employees (millions)</t>
  </si>
  <si>
    <t>Employed</t>
  </si>
  <si>
    <t>Ecuador</t>
  </si>
  <si>
    <t>Valor agregado total</t>
  </si>
  <si>
    <t>Ocupados</t>
  </si>
  <si>
    <t>Salarios</t>
  </si>
  <si>
    <t>Productividad</t>
  </si>
  <si>
    <t>[AÑO BASE 2007]</t>
  </si>
  <si>
    <t>Banco central de ecuador</t>
  </si>
  <si>
    <t>ILOSTAT</t>
  </si>
  <si>
    <t>Salario</t>
  </si>
  <si>
    <t>Participación asalariada</t>
  </si>
  <si>
    <t>URUGUAY</t>
  </si>
  <si>
    <t>[AÑO BASE 2005]</t>
  </si>
  <si>
    <t>[AÑO BASE 2016]</t>
  </si>
  <si>
    <t>Uruguay</t>
  </si>
  <si>
    <t>OCUPADOS (miles)</t>
  </si>
  <si>
    <t xml:space="preserve">Asalariados </t>
  </si>
  <si>
    <t>SALARIO MEDIO CCNN (Masa/Asalariados)</t>
  </si>
  <si>
    <t>Salario Urbano</t>
  </si>
  <si>
    <t>NBSC China + empalme (100 millones de yuanes)</t>
  </si>
  <si>
    <t>OCDE (millones de yuanes)</t>
  </si>
  <si>
    <t>OIT - dato absoluto (modelado)</t>
  </si>
  <si>
    <t>NBSC</t>
  </si>
  <si>
    <t>OIT (tasa asal) * OCUP NBSC</t>
  </si>
  <si>
    <t>Empalme GW (OIT abs +  TC ocup. urbanos)</t>
  </si>
  <si>
    <t>Empalme EM</t>
  </si>
  <si>
    <t>NBSC/GW</t>
  </si>
  <si>
    <t>NBSC/EM</t>
  </si>
  <si>
    <t>OCDE/EM</t>
  </si>
  <si>
    <t>NBSC (Average Wage of Employed Persons in Urban Units and Related Indices)</t>
  </si>
  <si>
    <t>Estados Unidos</t>
  </si>
  <si>
    <t>DEU</t>
  </si>
  <si>
    <t>BEL</t>
  </si>
  <si>
    <t>BGR</t>
  </si>
  <si>
    <t>DNK</t>
  </si>
  <si>
    <t>ESP</t>
  </si>
  <si>
    <t>EST</t>
  </si>
  <si>
    <t>FIN</t>
  </si>
  <si>
    <t>FRA</t>
  </si>
  <si>
    <t>GRC</t>
  </si>
  <si>
    <t>NLD</t>
  </si>
  <si>
    <t>HUN</t>
  </si>
  <si>
    <t>IRL</t>
  </si>
  <si>
    <t>ITA</t>
  </si>
  <si>
    <t>POL</t>
  </si>
  <si>
    <t>PRT</t>
  </si>
  <si>
    <t>CZE</t>
  </si>
  <si>
    <t>ROU</t>
  </si>
  <si>
    <t>SWE</t>
  </si>
  <si>
    <t>Code</t>
  </si>
  <si>
    <t>Country</t>
  </si>
  <si>
    <t>Alpha-2</t>
  </si>
  <si>
    <t>Alpha-3</t>
  </si>
  <si>
    <t>Austria</t>
  </si>
  <si>
    <t>AT</t>
  </si>
  <si>
    <t>AUT</t>
  </si>
  <si>
    <t>Belgium</t>
  </si>
  <si>
    <t>BE</t>
  </si>
  <si>
    <t>BG</t>
  </si>
  <si>
    <t>Croatia</t>
  </si>
  <si>
    <t>HR</t>
  </si>
  <si>
    <t>HRV</t>
  </si>
  <si>
    <t>Cyprus</t>
  </si>
  <si>
    <t>CY</t>
  </si>
  <si>
    <t>CYP</t>
  </si>
  <si>
    <t>Czech Republic</t>
  </si>
  <si>
    <t>CZ</t>
  </si>
  <si>
    <t>Denmark</t>
  </si>
  <si>
    <t>DK</t>
  </si>
  <si>
    <t>EE</t>
  </si>
  <si>
    <t>Finland</t>
  </si>
  <si>
    <t>FI</t>
  </si>
  <si>
    <t>France</t>
  </si>
  <si>
    <t>FR</t>
  </si>
  <si>
    <t>Germany</t>
  </si>
  <si>
    <t>DE</t>
  </si>
  <si>
    <t>Greece</t>
  </si>
  <si>
    <t>GR</t>
  </si>
  <si>
    <t>Hungary</t>
  </si>
  <si>
    <t>HU</t>
  </si>
  <si>
    <t>Ireland, Republic of (EIRE)</t>
  </si>
  <si>
    <t>IE</t>
  </si>
  <si>
    <t>Italy</t>
  </si>
  <si>
    <t>IT</t>
  </si>
  <si>
    <t>Latvia</t>
  </si>
  <si>
    <t>LV</t>
  </si>
  <si>
    <t>LVA</t>
  </si>
  <si>
    <t>Lithuania</t>
  </si>
  <si>
    <t>LT</t>
  </si>
  <si>
    <t>LTU</t>
  </si>
  <si>
    <t>Luxembourg</t>
  </si>
  <si>
    <t>LU</t>
  </si>
  <si>
    <t>LUX</t>
  </si>
  <si>
    <t>Malta</t>
  </si>
  <si>
    <t>MT</t>
  </si>
  <si>
    <t>MLT</t>
  </si>
  <si>
    <t>Netherlands</t>
  </si>
  <si>
    <t>NL</t>
  </si>
  <si>
    <t>Poland</t>
  </si>
  <si>
    <t>PL</t>
  </si>
  <si>
    <t>PT</t>
  </si>
  <si>
    <t>Romania</t>
  </si>
  <si>
    <t>RO</t>
  </si>
  <si>
    <t>Slovakia</t>
  </si>
  <si>
    <t>SK</t>
  </si>
  <si>
    <t>SVK</t>
  </si>
  <si>
    <t>Slovenia</t>
  </si>
  <si>
    <t>SI</t>
  </si>
  <si>
    <t>SVN</t>
  </si>
  <si>
    <t>Spain</t>
  </si>
  <si>
    <t>ES</t>
  </si>
  <si>
    <t>Sweden</t>
  </si>
  <si>
    <t>SE</t>
  </si>
  <si>
    <t>Masa salarial (millones de colones)</t>
  </si>
  <si>
    <t>Salario Nominal Anual doble bruto</t>
  </si>
  <si>
    <t>Remuneraciones (IICE)</t>
  </si>
  <si>
    <t>Remuneraciones (BCCR)</t>
  </si>
  <si>
    <t>Remuneraciones (BCCR  base 17) - GW</t>
  </si>
  <si>
    <t>Asalariados BCCR base 17</t>
  </si>
  <si>
    <t>Asalariados OIT</t>
  </si>
  <si>
    <t>Remun. (empalme)/Asal</t>
  </si>
  <si>
    <t>819 128,4</t>
  </si>
  <si>
    <t>901 226,7</t>
  </si>
  <si>
    <t>100,0</t>
  </si>
  <si>
    <t>Remuneraciones 1</t>
  </si>
  <si>
    <t>Remuneraciones 2</t>
  </si>
  <si>
    <t>Remuneraciones 3</t>
  </si>
  <si>
    <t>Remuneraciones 4</t>
  </si>
  <si>
    <t>Remuneraciones 5</t>
  </si>
  <si>
    <t>Remuneraciones 6</t>
  </si>
  <si>
    <t>Remuneraciones 7</t>
  </si>
  <si>
    <t>Remuneraciones 8</t>
  </si>
  <si>
    <t>101,7</t>
  </si>
  <si>
    <t>Remuneraciones</t>
  </si>
  <si>
    <t>OIT</t>
  </si>
  <si>
    <t>122,5</t>
  </si>
  <si>
    <t>Masa salarial (millones de dolares)</t>
  </si>
  <si>
    <t>2020*</t>
  </si>
  <si>
    <t>2021*</t>
  </si>
  <si>
    <t>Indice Salario Real (CEPAL)</t>
  </si>
  <si>
    <t>100,8</t>
  </si>
  <si>
    <t>101,8</t>
  </si>
  <si>
    <t>106,0</t>
  </si>
  <si>
    <t>106,4</t>
  </si>
  <si>
    <t>103,6</t>
  </si>
  <si>
    <t>103,2</t>
  </si>
  <si>
    <t>104,6</t>
  </si>
  <si>
    <t>102,5</t>
  </si>
  <si>
    <t>110,4</t>
  </si>
  <si>
    <t>112,7</t>
  </si>
  <si>
    <t>119,1</t>
  </si>
  <si>
    <t>120,7</t>
  </si>
  <si>
    <t>122,3</t>
  </si>
  <si>
    <t>124,8</t>
  </si>
  <si>
    <t>129,9</t>
  </si>
  <si>
    <t>133,3</t>
  </si>
  <si>
    <t>134,9</t>
  </si>
  <si>
    <t>137,2</t>
  </si>
  <si>
    <t>138,9</t>
  </si>
  <si>
    <t>IPC (CEPAL)</t>
  </si>
  <si>
    <t>101,0</t>
  </si>
  <si>
    <t>106,7</t>
  </si>
  <si>
    <t>104,4</t>
  </si>
  <si>
    <t>100,2</t>
  </si>
  <si>
    <t>106,1</t>
  </si>
  <si>
    <t>107,4</t>
  </si>
  <si>
    <t>107,6</t>
  </si>
  <si>
    <t>107,9</t>
  </si>
  <si>
    <t>108,2</t>
  </si>
  <si>
    <t>110,0</t>
  </si>
  <si>
    <t>112,9</t>
  </si>
  <si>
    <t>115,5</t>
  </si>
  <si>
    <t>117,2</t>
  </si>
  <si>
    <t>121,9</t>
  </si>
  <si>
    <t>Salario real 2017</t>
  </si>
  <si>
    <t>IPC 2017</t>
  </si>
  <si>
    <t>Panamá</t>
  </si>
  <si>
    <t>Guatemala</t>
  </si>
  <si>
    <t>Honduras</t>
  </si>
  <si>
    <t>El Salvador</t>
  </si>
  <si>
    <t>Costa Rica</t>
  </si>
  <si>
    <t>Nicaragua</t>
  </si>
  <si>
    <t>Salario Nominal mensual doble bruto</t>
  </si>
  <si>
    <t>Salario Nominal mensual</t>
  </si>
  <si>
    <t>Salario Nominal mensua doble bruto</t>
  </si>
  <si>
    <t>ARG</t>
  </si>
  <si>
    <t>AUS</t>
  </si>
  <si>
    <t>CAN</t>
  </si>
  <si>
    <t>CHI</t>
  </si>
  <si>
    <t>CHN</t>
  </si>
  <si>
    <t>COL</t>
  </si>
  <si>
    <t>KOR</t>
  </si>
  <si>
    <t>USA</t>
  </si>
  <si>
    <t>JPN</t>
  </si>
  <si>
    <t>MEX</t>
  </si>
  <si>
    <t>NOR</t>
  </si>
  <si>
    <t>NZL</t>
  </si>
  <si>
    <t>GBR</t>
  </si>
  <si>
    <t>RUS</t>
  </si>
  <si>
    <t>ZAF</t>
  </si>
  <si>
    <t>TUR</t>
  </si>
  <si>
    <t>URU</t>
  </si>
  <si>
    <t>BRA</t>
  </si>
  <si>
    <t>PER</t>
  </si>
  <si>
    <t>ECU</t>
  </si>
  <si>
    <t>PAN</t>
  </si>
  <si>
    <t>NIC</t>
  </si>
  <si>
    <t>HND</t>
  </si>
  <si>
    <t>SLV</t>
  </si>
  <si>
    <t>alpha_3</t>
  </si>
  <si>
    <t>Pais</t>
  </si>
  <si>
    <t>CRI</t>
  </si>
  <si>
    <t>GTM</t>
  </si>
  <si>
    <t>CHL</t>
  </si>
  <si>
    <t>URY</t>
  </si>
  <si>
    <t>Salario Nominal mensual doble bruto (base 2017)</t>
  </si>
  <si>
    <t>IPC 2010</t>
  </si>
  <si>
    <t>AUX2</t>
  </si>
  <si>
    <t>EMPALME - INTERPOL GEOM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</si>
</sst>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#,##0.0"/>
    <numFmt numFmtId="168" formatCode="_(* #,##0.0_);_(* \(#,##0.0\);_(* &quot;-&quot;_);_(@_)"/>
    <numFmt numFmtId="169" formatCode="#,##0.000"/>
    <numFmt numFmtId="170" formatCode="0.00000%"/>
    <numFmt numFmtId="171" formatCode="#,##0.000000"/>
    <numFmt numFmtId="172" formatCode="0.0"/>
    <numFmt numFmtId="173" formatCode="_(* #,##0.00_);_(* \(#,##0.00\);_(* &quot;-&quot;_);_(@_)"/>
    <numFmt numFmtId="174" formatCode="0.000"/>
    <numFmt numFmtId="175" formatCode="#,##0.0_ ;\-#,##0.0\ "/>
    <numFmt numFmtId="176" formatCode="_ * #,##0_ ;_ * \-#,##0_ ;_ * &quot;-&quot;??_ ;_ @_ "/>
    <numFmt numFmtId="177" formatCode="_ * #,##0.0_ ;_ * \-#,##0.0_ ;_ * &quot;-&quot;??_ ;_ @_ "/>
    <numFmt numFmtId="178" formatCode="_ * #,##0.000000_ ;_ * \-#,##0.000000_ ;_ * &quot;-&quot;??_ ;_ @_ "/>
    <numFmt numFmtId="179" formatCode="_-* #,##0.00\ _$_-;\-* #,##0.00\ _$_-;_-* &quot;-&quot;??\ _$_-;_-@_-"/>
    <numFmt numFmtId="180" formatCode="_-* #,##0\ _$_-;\-* #,##0\ _$_-;_-* &quot;-&quot;??\ _$_-;_-@_-"/>
    <numFmt numFmtId="181" formatCode="_-* #,##0_-;\-* #,##0_-;_-* &quot;-&quot;??_-;_-@_-"/>
    <numFmt numFmtId="182" formatCode="_-* #,##0_-;\-* #,##0_-;_-* &quot;-&quot;?_-;_-@_-"/>
    <numFmt numFmtId="183" formatCode="0.0%"/>
    <numFmt numFmtId="184" formatCode="_-* #,##0_-;\-* #,##0_-;_-* &quot;-&quot;??_-;_-@"/>
    <numFmt numFmtId="185" formatCode="_-* #,##0.00_-;\-* #,##0.00_-;_-* &quot;-&quot;??_-;_-@"/>
    <numFmt numFmtId="186" formatCode="_(* #,##0_);_(* \(#,##0\);_(* &quot;-&quot;??_);_(@_)"/>
    <numFmt numFmtId="187" formatCode="_-* #,##0.0_-;\-* #,##0.0_-;_-* &quot;-&quot;??_-;_-@"/>
  </numFmts>
  <fonts count="7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Book Antiqua"/>
      <family val="1"/>
    </font>
    <font>
      <sz val="9"/>
      <name val="Book Antiqua"/>
      <family val="1"/>
    </font>
    <font>
      <sz val="11"/>
      <color theme="1"/>
      <name val="Calibri"/>
      <family val="2"/>
      <scheme val="minor"/>
    </font>
    <font>
      <b/>
      <sz val="9"/>
      <color theme="1"/>
      <name val="Book Antiqua"/>
      <family val="1"/>
    </font>
    <font>
      <sz val="9"/>
      <color theme="1"/>
      <name val="Book Antiqua"/>
      <family val="1"/>
    </font>
    <font>
      <u/>
      <sz val="10"/>
      <color indexed="12"/>
      <name val="Arial"/>
      <family val="2"/>
    </font>
    <font>
      <i/>
      <sz val="9"/>
      <color theme="1"/>
      <name val="Book Antiqua"/>
      <family val="1"/>
    </font>
    <font>
      <b/>
      <sz val="9"/>
      <color indexed="8"/>
      <name val="Book Antiqua"/>
      <family val="1"/>
    </font>
    <font>
      <sz val="9"/>
      <color indexed="8"/>
      <name val="Book Antiqua"/>
      <family val="1"/>
    </font>
    <font>
      <b/>
      <i/>
      <sz val="9"/>
      <color indexed="8"/>
      <name val="Book Antiqua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9"/>
      <color theme="1"/>
      <name val="Book Antiqua"/>
      <family val="1"/>
    </font>
    <font>
      <i/>
      <u/>
      <sz val="9"/>
      <color theme="10"/>
      <name val="Book Antiqua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Garamond"/>
      <family val="1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666666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b/>
      <sz val="8"/>
      <color theme="1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10"/>
      <name val="Tahoma"/>
      <family val="2"/>
    </font>
    <font>
      <b/>
      <sz val="10"/>
      <name val="Arial"/>
      <family val="2"/>
      <charset val="204"/>
    </font>
    <font>
      <sz val="8"/>
      <name val="Tahoma"/>
      <family val="2"/>
      <charset val="204"/>
    </font>
    <font>
      <sz val="10"/>
      <name val="Tahoma"/>
      <family val="2"/>
      <charset val="204"/>
    </font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7"/>
      <color rgb="FF000000"/>
      <name val="Segoe UI"/>
      <family val="2"/>
    </font>
    <font>
      <b/>
      <sz val="13"/>
      <color theme="1"/>
      <name val="Calibri"/>
      <family val="2"/>
      <scheme val="minor"/>
    </font>
    <font>
      <b/>
      <sz val="10"/>
      <color indexed="8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indexed="63"/>
      <name val="Calibri"/>
      <family val="2"/>
    </font>
    <font>
      <sz val="11"/>
      <color rgb="FF000000"/>
      <name val="Calibri"/>
      <family val="2"/>
      <scheme val="minor"/>
    </font>
    <font>
      <sz val="10"/>
      <color rgb="FF000000"/>
      <name val="Calibri"/>
      <scheme val="minor"/>
    </font>
    <font>
      <sz val="10"/>
      <color rgb="FF000000"/>
      <name val="Arial"/>
    </font>
    <font>
      <sz val="10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b/>
      <sz val="10"/>
      <color rgb="FFFFFFFF"/>
      <name val="Arial"/>
    </font>
    <font>
      <b/>
      <sz val="10"/>
      <color theme="0"/>
      <name val="Arial"/>
    </font>
    <font>
      <sz val="10"/>
      <color theme="1"/>
      <name val="Calibri"/>
      <scheme val="minor"/>
    </font>
    <font>
      <b/>
      <sz val="10"/>
      <color rgb="FF000000"/>
      <name val="Arial"/>
    </font>
    <font>
      <sz val="10"/>
      <color theme="1"/>
      <name val="Arial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rgb="FF000000"/>
      <name val="Arial"/>
      <family val="2"/>
    </font>
  </fonts>
  <fills count="8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lightUp">
        <fgColor indexed="22"/>
        <bgColor theme="0"/>
      </patternFill>
    </fill>
    <fill>
      <patternFill patternType="lightUp">
        <fgColor theme="0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22"/>
      </patternFill>
    </fill>
    <fill>
      <patternFill patternType="lightUp">
        <fgColor indexed="22"/>
        <bgColor indexed="9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9"/>
      </patternFill>
    </fill>
    <fill>
      <patternFill patternType="solid">
        <fgColor theme="6" tint="0.79998168889431442"/>
        <bgColor indexed="22"/>
      </patternFill>
    </fill>
    <fill>
      <patternFill patternType="solid">
        <fgColor theme="6" tint="0.79998168889431442"/>
        <bgColor indexed="9"/>
      </patternFill>
    </fill>
    <fill>
      <patternFill patternType="solid">
        <fgColor theme="6" tint="0.39997558519241921"/>
        <bgColor indexed="9"/>
      </patternFill>
    </fill>
    <fill>
      <patternFill patternType="lightUp">
        <fgColor indexed="9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lightUp">
        <fgColor indexed="9"/>
        <bgColor theme="3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22"/>
      </patternFill>
    </fill>
    <fill>
      <patternFill patternType="lightUp">
        <fgColor theme="0"/>
        <bgColor theme="6" tint="0.79998168889431442"/>
      </patternFill>
    </fill>
    <fill>
      <patternFill patternType="solid">
        <fgColor theme="6" tint="0.79998168889431442"/>
        <bgColor theme="0"/>
      </patternFill>
    </fill>
    <fill>
      <patternFill patternType="lightUp">
        <fgColor indexed="22"/>
        <bgColor rgb="FF92D050"/>
      </patternFill>
    </fill>
    <fill>
      <patternFill patternType="lightUp">
        <fgColor indexed="22"/>
        <bgColor theme="6" tint="0.39997558519241921"/>
      </patternFill>
    </fill>
    <fill>
      <patternFill patternType="lightUp">
        <fgColor theme="0"/>
        <bgColor theme="7" tint="0.59999389629810485"/>
      </patternFill>
    </fill>
    <fill>
      <patternFill patternType="lightUp">
        <fgColor theme="0"/>
        <bgColor rgb="FFFFFF00"/>
      </patternFill>
    </fill>
    <fill>
      <patternFill patternType="solid">
        <fgColor theme="6" tint="0.39997558519241921"/>
        <bgColor theme="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theme="0"/>
      </patternFill>
    </fill>
    <fill>
      <patternFill patternType="lightUp">
        <fgColor theme="0"/>
        <bgColor theme="0" tint="-4.9989318521683403E-2"/>
      </patternFill>
    </fill>
    <fill>
      <patternFill patternType="lightUp">
        <fgColor theme="0"/>
        <bgColor theme="7" tint="0.79998168889431442"/>
      </patternFill>
    </fill>
    <fill>
      <patternFill patternType="solid">
        <fgColor theme="7" tint="0.79998168889431442"/>
        <bgColor theme="0"/>
      </patternFill>
    </fill>
    <fill>
      <patternFill patternType="solid">
        <fgColor rgb="FFFFFF00"/>
        <bgColor indexed="22"/>
      </patternFill>
    </fill>
    <fill>
      <patternFill patternType="solid">
        <fgColor rgb="FFFFFFFF"/>
        <bgColor rgb="FFFFFFFF"/>
      </patternFill>
    </fill>
    <fill>
      <patternFill patternType="solid">
        <fgColor indexed="41"/>
        <bgColor indexed="64"/>
      </patternFill>
    </fill>
    <fill>
      <patternFill patternType="solid">
        <fgColor rgb="FFBFBFB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22"/>
      </patternFill>
    </fill>
    <fill>
      <patternFill patternType="solid">
        <fgColor rgb="FFD9F1F3"/>
        <bgColor rgb="FFD9F1F3"/>
      </patternFill>
    </fill>
    <fill>
      <patternFill patternType="solid">
        <fgColor rgb="FFA6E3B6"/>
        <bgColor rgb="FFA6E3B6"/>
      </patternFill>
    </fill>
    <fill>
      <patternFill patternType="solid">
        <fgColor rgb="FF8FD7DC"/>
        <bgColor rgb="FF8FD7DC"/>
      </patternFill>
    </fill>
    <fill>
      <patternFill patternType="solid">
        <fgColor theme="4"/>
        <bgColor theme="4"/>
      </patternFill>
    </fill>
    <fill>
      <patternFill patternType="solid">
        <fgColor rgb="FF1F497D"/>
        <bgColor rgb="FF1F497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04">
    <border>
      <left/>
      <right/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/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1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5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9" fillId="0" borderId="0" applyNumberFormat="0" applyFill="0" applyBorder="0" applyAlignment="0" applyProtection="0"/>
    <xf numFmtId="0" fontId="20" fillId="0" borderId="64" applyNumberFormat="0" applyFill="0" applyAlignment="0" applyProtection="0"/>
    <xf numFmtId="0" fontId="21" fillId="0" borderId="65" applyNumberFormat="0" applyFill="0" applyAlignment="0" applyProtection="0"/>
    <xf numFmtId="0" fontId="22" fillId="0" borderId="66" applyNumberFormat="0" applyFill="0" applyAlignment="0" applyProtection="0"/>
    <xf numFmtId="0" fontId="22" fillId="0" borderId="0" applyNumberFormat="0" applyFill="0" applyBorder="0" applyAlignment="0" applyProtection="0"/>
    <xf numFmtId="0" fontId="23" fillId="28" borderId="0" applyNumberFormat="0" applyBorder="0" applyAlignment="0" applyProtection="0"/>
    <xf numFmtId="0" fontId="24" fillId="29" borderId="0" applyNumberFormat="0" applyBorder="0" applyAlignment="0" applyProtection="0"/>
    <xf numFmtId="0" fontId="25" fillId="30" borderId="0" applyNumberFormat="0" applyBorder="0" applyAlignment="0" applyProtection="0"/>
    <xf numFmtId="0" fontId="26" fillId="31" borderId="67" applyNumberFormat="0" applyAlignment="0" applyProtection="0"/>
    <xf numFmtId="0" fontId="27" fillId="32" borderId="68" applyNumberFormat="0" applyAlignment="0" applyProtection="0"/>
    <xf numFmtId="0" fontId="28" fillId="32" borderId="67" applyNumberFormat="0" applyAlignment="0" applyProtection="0"/>
    <xf numFmtId="0" fontId="29" fillId="0" borderId="69" applyNumberFormat="0" applyFill="0" applyAlignment="0" applyProtection="0"/>
    <xf numFmtId="0" fontId="30" fillId="33" borderId="70" applyNumberFormat="0" applyAlignment="0" applyProtection="0"/>
    <xf numFmtId="0" fontId="31" fillId="0" borderId="0" applyNumberFormat="0" applyFill="0" applyBorder="0" applyAlignment="0" applyProtection="0"/>
    <xf numFmtId="0" fontId="4" fillId="34" borderId="71" applyNumberFormat="0" applyFont="0" applyAlignment="0" applyProtection="0"/>
    <xf numFmtId="0" fontId="32" fillId="0" borderId="0" applyNumberFormat="0" applyFill="0" applyBorder="0" applyAlignment="0" applyProtection="0"/>
    <xf numFmtId="0" fontId="12" fillId="0" borderId="72" applyNumberFormat="0" applyFill="0" applyAlignment="0" applyProtection="0"/>
    <xf numFmtId="0" fontId="33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4" fillId="56" borderId="0" applyNumberFormat="0" applyBorder="0" applyAlignment="0" applyProtection="0"/>
    <xf numFmtId="0" fontId="4" fillId="57" borderId="0" applyNumberFormat="0" applyBorder="0" applyAlignment="0" applyProtection="0"/>
    <xf numFmtId="0" fontId="33" fillId="58" borderId="0" applyNumberFormat="0" applyBorder="0" applyAlignment="0" applyProtection="0"/>
    <xf numFmtId="0" fontId="36" fillId="0" borderId="0"/>
    <xf numFmtId="0" fontId="37" fillId="0" borderId="0" applyNumberFormat="0" applyFill="0" applyBorder="0" applyAlignment="0" applyProtection="0"/>
    <xf numFmtId="0" fontId="38" fillId="30" borderId="0" applyNumberFormat="0" applyBorder="0" applyAlignment="0" applyProtection="0"/>
    <xf numFmtId="0" fontId="4" fillId="38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1" fillId="0" borderId="0"/>
    <xf numFmtId="0" fontId="39" fillId="0" borderId="0"/>
    <xf numFmtId="9" fontId="42" fillId="0" borderId="0" applyFont="0" applyFill="0" applyBorder="0" applyAlignment="0" applyProtection="0"/>
    <xf numFmtId="0" fontId="4" fillId="0" borderId="0"/>
    <xf numFmtId="0" fontId="40" fillId="0" borderId="0"/>
    <xf numFmtId="9" fontId="42" fillId="0" borderId="0" applyFont="0" applyFill="0" applyBorder="0" applyAlignment="0" applyProtection="0"/>
    <xf numFmtId="0" fontId="44" fillId="0" borderId="0"/>
    <xf numFmtId="0" fontId="48" fillId="0" borderId="0"/>
    <xf numFmtId="0" fontId="48" fillId="0" borderId="0" applyNumberFormat="0" applyFill="0" applyBorder="0" applyAlignment="0" applyProtection="0"/>
    <xf numFmtId="0" fontId="49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/>
    <xf numFmtId="0" fontId="47" fillId="0" borderId="0"/>
    <xf numFmtId="179" fontId="4" fillId="0" borderId="0" applyFont="0" applyFill="0" applyBorder="0" applyAlignment="0" applyProtection="0"/>
    <xf numFmtId="0" fontId="56" fillId="0" borderId="0"/>
    <xf numFmtId="0" fontId="57" fillId="0" borderId="0"/>
    <xf numFmtId="9" fontId="57" fillId="0" borderId="0" applyFont="0" applyFill="0" applyBorder="0" applyAlignment="0" applyProtection="0"/>
  </cellStyleXfs>
  <cellXfs count="587">
    <xf numFmtId="0" fontId="0" fillId="0" borderId="0" xfId="0"/>
    <xf numFmtId="0" fontId="2" fillId="2" borderId="0" xfId="1" applyFont="1" applyFill="1" applyAlignment="1">
      <alignment vertical="center"/>
    </xf>
    <xf numFmtId="0" fontId="3" fillId="2" borderId="0" xfId="1" applyFont="1" applyFill="1" applyAlignment="1">
      <alignment vertical="center"/>
    </xf>
    <xf numFmtId="0" fontId="2" fillId="2" borderId="3" xfId="1" applyFont="1" applyFill="1" applyBorder="1" applyAlignment="1">
      <alignment horizontal="center" vertical="center"/>
    </xf>
    <xf numFmtId="164" fontId="3" fillId="3" borderId="11" xfId="2" applyFont="1" applyFill="1" applyBorder="1" applyAlignment="1">
      <alignment horizontal="right" vertical="center"/>
    </xf>
    <xf numFmtId="164" fontId="3" fillId="3" borderId="12" xfId="2" applyFont="1" applyFill="1" applyBorder="1" applyAlignment="1">
      <alignment horizontal="right" vertical="center"/>
    </xf>
    <xf numFmtId="0" fontId="2" fillId="2" borderId="0" xfId="1" applyFont="1" applyFill="1" applyAlignment="1">
      <alignment horizontal="center" vertical="center"/>
    </xf>
    <xf numFmtId="0" fontId="6" fillId="2" borderId="0" xfId="5" applyFont="1" applyFill="1"/>
    <xf numFmtId="0" fontId="5" fillId="0" borderId="4" xfId="5" applyFont="1" applyBorder="1" applyAlignment="1">
      <alignment horizontal="center" vertical="center" wrapText="1"/>
    </xf>
    <xf numFmtId="164" fontId="3" fillId="3" borderId="0" xfId="2" applyFont="1" applyFill="1" applyBorder="1" applyAlignment="1">
      <alignment horizontal="right" vertical="center"/>
    </xf>
    <xf numFmtId="167" fontId="3" fillId="4" borderId="0" xfId="2" applyNumberFormat="1" applyFont="1" applyFill="1" applyBorder="1" applyAlignment="1">
      <alignment horizontal="right" vertical="center"/>
    </xf>
    <xf numFmtId="0" fontId="8" fillId="0" borderId="9" xfId="5" applyFont="1" applyBorder="1" applyAlignment="1">
      <alignment horizontal="center" vertical="center" wrapText="1"/>
    </xf>
    <xf numFmtId="0" fontId="5" fillId="0" borderId="19" xfId="5" applyFont="1" applyBorder="1" applyAlignment="1">
      <alignment horizontal="center" vertical="center" wrapText="1"/>
    </xf>
    <xf numFmtId="0" fontId="8" fillId="0" borderId="8" xfId="5" applyFont="1" applyBorder="1" applyAlignment="1">
      <alignment horizontal="center" vertical="center" wrapText="1"/>
    </xf>
    <xf numFmtId="0" fontId="8" fillId="0" borderId="7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/>
    </xf>
    <xf numFmtId="0" fontId="6" fillId="2" borderId="0" xfId="5" applyFont="1" applyFill="1" applyAlignment="1">
      <alignment horizontal="center"/>
    </xf>
    <xf numFmtId="0" fontId="2" fillId="2" borderId="0" xfId="1" applyFont="1" applyFill="1" applyBorder="1" applyAlignment="1">
      <alignment vertical="center"/>
    </xf>
    <xf numFmtId="167" fontId="3" fillId="4" borderId="11" xfId="2" applyNumberFormat="1" applyFont="1" applyFill="1" applyBorder="1" applyAlignment="1">
      <alignment horizontal="right" vertical="center"/>
    </xf>
    <xf numFmtId="167" fontId="3" fillId="5" borderId="12" xfId="2" applyNumberFormat="1" applyFont="1" applyFill="1" applyBorder="1" applyAlignment="1">
      <alignment horizontal="right" vertical="center"/>
    </xf>
    <xf numFmtId="0" fontId="5" fillId="0" borderId="5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10" fillId="7" borderId="0" xfId="5" applyFont="1" applyFill="1"/>
    <xf numFmtId="0" fontId="9" fillId="0" borderId="4" xfId="5" applyFont="1" applyFill="1" applyBorder="1" applyAlignment="1">
      <alignment horizontal="center" vertical="center" wrapText="1"/>
    </xf>
    <xf numFmtId="0" fontId="9" fillId="0" borderId="27" xfId="5" applyFont="1" applyFill="1" applyBorder="1" applyAlignment="1">
      <alignment horizontal="center" vertical="center" wrapText="1"/>
    </xf>
    <xf numFmtId="0" fontId="3" fillId="7" borderId="0" xfId="1" applyFont="1" applyFill="1" applyAlignment="1">
      <alignment vertical="center"/>
    </xf>
    <xf numFmtId="0" fontId="2" fillId="7" borderId="3" xfId="1" applyFont="1" applyFill="1" applyBorder="1" applyAlignment="1">
      <alignment horizontal="center" vertical="center"/>
    </xf>
    <xf numFmtId="164" fontId="3" fillId="10" borderId="11" xfId="2" applyFont="1" applyFill="1" applyBorder="1" applyAlignment="1">
      <alignment horizontal="center" vertical="center"/>
    </xf>
    <xf numFmtId="164" fontId="3" fillId="10" borderId="12" xfId="2" applyFont="1" applyFill="1" applyBorder="1" applyAlignment="1">
      <alignment horizontal="right" vertical="center"/>
    </xf>
    <xf numFmtId="2" fontId="3" fillId="11" borderId="12" xfId="2" applyNumberFormat="1" applyFont="1" applyFill="1" applyBorder="1" applyAlignment="1">
      <alignment horizontal="right" vertical="center"/>
    </xf>
    <xf numFmtId="167" fontId="3" fillId="9" borderId="11" xfId="2" applyNumberFormat="1" applyFont="1" applyFill="1" applyBorder="1" applyAlignment="1">
      <alignment vertical="center"/>
    </xf>
    <xf numFmtId="167" fontId="3" fillId="13" borderId="11" xfId="2" applyNumberFormat="1" applyFont="1" applyFill="1" applyBorder="1" applyAlignment="1">
      <alignment vertical="center"/>
    </xf>
    <xf numFmtId="0" fontId="2" fillId="7" borderId="0" xfId="1" applyFont="1" applyFill="1" applyAlignment="1">
      <alignment horizontal="center" vertical="center"/>
    </xf>
    <xf numFmtId="0" fontId="2" fillId="7" borderId="0" xfId="1" applyFont="1" applyFill="1" applyAlignment="1">
      <alignment vertical="center"/>
    </xf>
    <xf numFmtId="0" fontId="3" fillId="7" borderId="0" xfId="1" applyFont="1" applyFill="1" applyAlignment="1">
      <alignment horizontal="center" vertical="center"/>
    </xf>
    <xf numFmtId="0" fontId="2" fillId="7" borderId="3" xfId="1" applyFont="1" applyFill="1" applyBorder="1" applyAlignment="1">
      <alignment horizontal="center" vertical="center" wrapText="1"/>
    </xf>
    <xf numFmtId="0" fontId="9" fillId="0" borderId="3" xfId="5" applyFont="1" applyBorder="1" applyAlignment="1">
      <alignment horizontal="center" vertical="center" wrapText="1"/>
    </xf>
    <xf numFmtId="0" fontId="9" fillId="0" borderId="7" xfId="5" applyFont="1" applyBorder="1" applyAlignment="1">
      <alignment horizontal="center" vertical="center" wrapText="1"/>
    </xf>
    <xf numFmtId="0" fontId="5" fillId="0" borderId="36" xfId="5" applyFont="1" applyBorder="1" applyAlignment="1">
      <alignment horizontal="center" vertical="center" wrapText="1"/>
    </xf>
    <xf numFmtId="164" fontId="3" fillId="10" borderId="15" xfId="2" applyFont="1" applyFill="1" applyBorder="1" applyAlignment="1">
      <alignment horizontal="right" vertical="center"/>
    </xf>
    <xf numFmtId="3" fontId="10" fillId="7" borderId="0" xfId="5" applyNumberFormat="1" applyFont="1" applyFill="1"/>
    <xf numFmtId="170" fontId="10" fillId="7" borderId="0" xfId="7" applyNumberFormat="1" applyFont="1" applyFill="1"/>
    <xf numFmtId="166" fontId="10" fillId="7" borderId="0" xfId="6" applyFont="1" applyFill="1"/>
    <xf numFmtId="164" fontId="3" fillId="2" borderId="11" xfId="2" applyFont="1" applyFill="1" applyBorder="1" applyAlignment="1">
      <alignment horizontal="center" vertical="center"/>
    </xf>
    <xf numFmtId="164" fontId="3" fillId="2" borderId="12" xfId="2" applyFont="1" applyFill="1" applyBorder="1" applyAlignment="1">
      <alignment horizontal="right" vertical="center"/>
    </xf>
    <xf numFmtId="2" fontId="3" fillId="15" borderId="12" xfId="2" applyNumberFormat="1" applyFont="1" applyFill="1" applyBorder="1" applyAlignment="1">
      <alignment horizontal="right" vertical="center"/>
    </xf>
    <xf numFmtId="0" fontId="2" fillId="2" borderId="0" xfId="1" applyFont="1" applyFill="1" applyBorder="1" applyAlignment="1">
      <alignment horizontal="center" vertical="center"/>
    </xf>
    <xf numFmtId="2" fontId="2" fillId="6" borderId="22" xfId="1" applyNumberFormat="1" applyFont="1" applyFill="1" applyBorder="1" applyAlignment="1">
      <alignment horizontal="center" vertical="center" wrapText="1"/>
    </xf>
    <xf numFmtId="0" fontId="5" fillId="8" borderId="21" xfId="5" applyFont="1" applyFill="1" applyBorder="1" applyAlignment="1">
      <alignment horizontal="center" vertical="center" wrapText="1"/>
    </xf>
    <xf numFmtId="164" fontId="3" fillId="10" borderId="32" xfId="2" applyFont="1" applyFill="1" applyBorder="1" applyAlignment="1">
      <alignment horizontal="center" vertical="center"/>
    </xf>
    <xf numFmtId="167" fontId="3" fillId="9" borderId="32" xfId="2" applyNumberFormat="1" applyFont="1" applyFill="1" applyBorder="1" applyAlignment="1">
      <alignment vertical="center"/>
    </xf>
    <xf numFmtId="167" fontId="3" fillId="13" borderId="32" xfId="2" applyNumberFormat="1" applyFont="1" applyFill="1" applyBorder="1" applyAlignment="1">
      <alignment vertical="center"/>
    </xf>
    <xf numFmtId="164" fontId="3" fillId="10" borderId="34" xfId="2" applyFont="1" applyFill="1" applyBorder="1" applyAlignment="1">
      <alignment horizontal="right" vertical="center"/>
    </xf>
    <xf numFmtId="3" fontId="3" fillId="12" borderId="34" xfId="2" applyNumberFormat="1" applyFont="1" applyFill="1" applyBorder="1" applyAlignment="1">
      <alignment horizontal="right" vertical="center"/>
    </xf>
    <xf numFmtId="0" fontId="9" fillId="0" borderId="48" xfId="5" applyFont="1" applyFill="1" applyBorder="1" applyAlignment="1">
      <alignment horizontal="center" vertical="center" wrapText="1"/>
    </xf>
    <xf numFmtId="0" fontId="9" fillId="0" borderId="46" xfId="5" applyFont="1" applyFill="1" applyBorder="1" applyAlignment="1">
      <alignment horizontal="center" vertical="center" wrapText="1"/>
    </xf>
    <xf numFmtId="164" fontId="3" fillId="10" borderId="43" xfId="2" applyFont="1" applyFill="1" applyBorder="1" applyAlignment="1">
      <alignment horizontal="right" vertical="center"/>
    </xf>
    <xf numFmtId="164" fontId="3" fillId="10" borderId="32" xfId="2" applyFont="1" applyFill="1" applyBorder="1" applyAlignment="1">
      <alignment horizontal="right" vertical="center"/>
    </xf>
    <xf numFmtId="2" fontId="3" fillId="11" borderId="32" xfId="2" applyNumberFormat="1" applyFont="1" applyFill="1" applyBorder="1" applyAlignment="1">
      <alignment horizontal="right" vertical="center"/>
    </xf>
    <xf numFmtId="2" fontId="3" fillId="11" borderId="43" xfId="2" applyNumberFormat="1" applyFont="1" applyFill="1" applyBorder="1" applyAlignment="1">
      <alignment horizontal="right" vertical="center"/>
    </xf>
    <xf numFmtId="2" fontId="3" fillId="14" borderId="32" xfId="2" applyNumberFormat="1" applyFont="1" applyFill="1" applyBorder="1" applyAlignment="1">
      <alignment horizontal="right" vertical="center"/>
    </xf>
    <xf numFmtId="167" fontId="3" fillId="12" borderId="43" xfId="2" applyNumberFormat="1" applyFont="1" applyFill="1" applyBorder="1" applyAlignment="1">
      <alignment horizontal="right" vertical="center"/>
    </xf>
    <xf numFmtId="167" fontId="3" fillId="16" borderId="43" xfId="2" applyNumberFormat="1" applyFont="1" applyFill="1" applyBorder="1" applyAlignment="1">
      <alignment horizontal="right" vertical="center"/>
    </xf>
    <xf numFmtId="0" fontId="4" fillId="0" borderId="49" xfId="5" applyBorder="1" applyAlignment="1">
      <alignment vertical="center" wrapText="1"/>
    </xf>
    <xf numFmtId="171" fontId="2" fillId="6" borderId="22" xfId="1" applyNumberFormat="1" applyFont="1" applyFill="1" applyBorder="1" applyAlignment="1">
      <alignment horizontal="center" vertical="center" wrapText="1"/>
    </xf>
    <xf numFmtId="0" fontId="9" fillId="0" borderId="10" xfId="5" applyFont="1" applyBorder="1" applyAlignment="1">
      <alignment horizontal="center" vertical="center" wrapText="1"/>
    </xf>
    <xf numFmtId="0" fontId="11" fillId="0" borderId="8" xfId="5" applyFont="1" applyBorder="1" applyAlignment="1">
      <alignment horizontal="center" vertical="center" wrapText="1"/>
    </xf>
    <xf numFmtId="0" fontId="9" fillId="0" borderId="5" xfId="5" applyFont="1" applyFill="1" applyBorder="1" applyAlignment="1">
      <alignment horizontal="center" vertical="center" wrapText="1"/>
    </xf>
    <xf numFmtId="0" fontId="9" fillId="0" borderId="53" xfId="5" applyFont="1" applyBorder="1" applyAlignment="1">
      <alignment horizontal="center" vertical="center" wrapText="1"/>
    </xf>
    <xf numFmtId="164" fontId="3" fillId="10" borderId="52" xfId="2" applyFont="1" applyFill="1" applyBorder="1" applyAlignment="1">
      <alignment horizontal="right" vertical="center"/>
    </xf>
    <xf numFmtId="166" fontId="3" fillId="9" borderId="52" xfId="6" applyFont="1" applyFill="1" applyBorder="1" applyAlignment="1">
      <alignment horizontal="right" vertical="center"/>
    </xf>
    <xf numFmtId="167" fontId="3" fillId="18" borderId="43" xfId="2" applyNumberFormat="1" applyFont="1" applyFill="1" applyBorder="1" applyAlignment="1">
      <alignment horizontal="right" vertical="center"/>
    </xf>
    <xf numFmtId="0" fontId="3" fillId="7" borderId="3" xfId="1" applyFont="1" applyFill="1" applyBorder="1" applyAlignment="1">
      <alignment horizontal="center" vertical="center"/>
    </xf>
    <xf numFmtId="0" fontId="3" fillId="7" borderId="0" xfId="1" applyFont="1" applyFill="1" applyBorder="1" applyAlignment="1">
      <alignment vertical="center"/>
    </xf>
    <xf numFmtId="164" fontId="3" fillId="0" borderId="12" xfId="2" applyFont="1" applyFill="1" applyBorder="1" applyAlignment="1">
      <alignment horizontal="right" vertical="center"/>
    </xf>
    <xf numFmtId="167" fontId="3" fillId="0" borderId="11" xfId="2" applyNumberFormat="1" applyFont="1" applyFill="1" applyBorder="1" applyAlignment="1">
      <alignment vertical="center"/>
    </xf>
    <xf numFmtId="0" fontId="2" fillId="2" borderId="0" xfId="1" applyFont="1" applyFill="1" applyAlignment="1">
      <alignment vertical="center" wrapText="1"/>
    </xf>
    <xf numFmtId="0" fontId="3" fillId="2" borderId="0" xfId="1" applyFont="1" applyFill="1" applyAlignment="1">
      <alignment vertical="center" wrapText="1"/>
    </xf>
    <xf numFmtId="0" fontId="6" fillId="2" borderId="0" xfId="5" applyFont="1" applyFill="1" applyAlignment="1">
      <alignment vertical="center" wrapText="1"/>
    </xf>
    <xf numFmtId="0" fontId="2" fillId="6" borderId="22" xfId="1" applyFont="1" applyFill="1" applyBorder="1" applyAlignment="1">
      <alignment horizontal="center" vertical="center" wrapText="1"/>
    </xf>
    <xf numFmtId="0" fontId="6" fillId="2" borderId="2" xfId="5" applyFont="1" applyFill="1" applyBorder="1" applyAlignment="1">
      <alignment vertical="center" wrapText="1"/>
    </xf>
    <xf numFmtId="0" fontId="6" fillId="2" borderId="0" xfId="5" applyFont="1" applyFill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0" fontId="5" fillId="19" borderId="5" xfId="5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14" fillId="0" borderId="20" xfId="5" applyFont="1" applyBorder="1" applyAlignment="1">
      <alignment horizontal="center" vertical="center" wrapText="1"/>
    </xf>
    <xf numFmtId="0" fontId="15" fillId="0" borderId="9" xfId="8" applyFont="1" applyBorder="1" applyAlignment="1" applyProtection="1">
      <alignment horizontal="center" vertical="center" wrapText="1"/>
    </xf>
    <xf numFmtId="0" fontId="6" fillId="0" borderId="9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right" vertical="center" wrapText="1"/>
    </xf>
    <xf numFmtId="167" fontId="3" fillId="20" borderId="12" xfId="2" applyNumberFormat="1" applyFont="1" applyFill="1" applyBorder="1" applyAlignment="1">
      <alignment horizontal="right" vertical="center" wrapText="1"/>
    </xf>
    <xf numFmtId="3" fontId="3" fillId="4" borderId="12" xfId="2" applyNumberFormat="1" applyFont="1" applyFill="1" applyBorder="1" applyAlignment="1">
      <alignment horizontal="right" vertical="center" wrapText="1"/>
    </xf>
    <xf numFmtId="3" fontId="3" fillId="21" borderId="12" xfId="2" applyNumberFormat="1" applyFont="1" applyFill="1" applyBorder="1" applyAlignment="1">
      <alignment horizontal="right" vertical="center" wrapText="1"/>
    </xf>
    <xf numFmtId="2" fontId="3" fillId="5" borderId="12" xfId="2" applyNumberFormat="1" applyFont="1" applyFill="1" applyBorder="1" applyAlignment="1">
      <alignment horizontal="right" vertical="center" wrapText="1"/>
    </xf>
    <xf numFmtId="167" fontId="3" fillId="5" borderId="12" xfId="2" applyNumberFormat="1" applyFont="1" applyFill="1" applyBorder="1" applyAlignment="1">
      <alignment horizontal="right" vertical="center" wrapText="1"/>
    </xf>
    <xf numFmtId="2" fontId="3" fillId="22" borderId="12" xfId="2" applyNumberFormat="1" applyFont="1" applyFill="1" applyBorder="1" applyAlignment="1">
      <alignment horizontal="right" vertical="center" wrapText="1"/>
    </xf>
    <xf numFmtId="167" fontId="3" fillId="4" borderId="12" xfId="2" applyNumberFormat="1" applyFont="1" applyFill="1" applyBorder="1" applyAlignment="1">
      <alignment horizontal="right" vertical="center" wrapText="1"/>
    </xf>
    <xf numFmtId="0" fontId="2" fillId="2" borderId="0" xfId="1" applyFont="1" applyFill="1" applyAlignment="1">
      <alignment horizontal="center" vertical="center" wrapText="1"/>
    </xf>
    <xf numFmtId="164" fontId="3" fillId="24" borderId="12" xfId="2" applyFont="1" applyFill="1" applyBorder="1" applyAlignment="1">
      <alignment horizontal="right" vertical="center" wrapText="1"/>
    </xf>
    <xf numFmtId="3" fontId="3" fillId="25" borderId="12" xfId="2" applyNumberFormat="1" applyFont="1" applyFill="1" applyBorder="1" applyAlignment="1">
      <alignment horizontal="right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2" fontId="3" fillId="14" borderId="43" xfId="2" applyNumberFormat="1" applyFont="1" applyFill="1" applyBorder="1" applyAlignment="1">
      <alignment horizontal="right" vertical="center"/>
    </xf>
    <xf numFmtId="167" fontId="3" fillId="22" borderId="12" xfId="2" applyNumberFormat="1" applyFont="1" applyFill="1" applyBorder="1" applyAlignment="1">
      <alignment horizontal="right" vertical="center" wrapText="1"/>
    </xf>
    <xf numFmtId="169" fontId="3" fillId="4" borderId="0" xfId="2" applyNumberFormat="1" applyFont="1" applyFill="1" applyBorder="1" applyAlignment="1">
      <alignment horizontal="right" vertical="center"/>
    </xf>
    <xf numFmtId="169" fontId="3" fillId="3" borderId="12" xfId="2" applyNumberFormat="1" applyFont="1" applyFill="1" applyBorder="1" applyAlignment="1">
      <alignment horizontal="right" vertical="center"/>
    </xf>
    <xf numFmtId="0" fontId="9" fillId="0" borderId="30" xfId="5" applyFont="1" applyFill="1" applyBorder="1" applyAlignment="1">
      <alignment horizontal="center" vertical="center" wrapText="1"/>
    </xf>
    <xf numFmtId="0" fontId="5" fillId="0" borderId="0" xfId="5" applyFont="1" applyBorder="1" applyAlignment="1">
      <alignment horizontal="center" vertical="center" wrapText="1"/>
    </xf>
    <xf numFmtId="0" fontId="11" fillId="0" borderId="10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3" fillId="7" borderId="0" xfId="1" applyFont="1" applyFill="1" applyBorder="1" applyAlignment="1">
      <alignment horizontal="center" vertical="center"/>
    </xf>
    <xf numFmtId="173" fontId="3" fillId="2" borderId="15" xfId="2" applyNumberFormat="1" applyFont="1" applyFill="1" applyBorder="1" applyAlignment="1">
      <alignment horizontal="center" vertical="center"/>
    </xf>
    <xf numFmtId="172" fontId="3" fillId="2" borderId="0" xfId="1" applyNumberFormat="1" applyFont="1" applyFill="1" applyAlignment="1">
      <alignment vertical="center"/>
    </xf>
    <xf numFmtId="172" fontId="0" fillId="0" borderId="0" xfId="0" applyNumberFormat="1"/>
    <xf numFmtId="164" fontId="3" fillId="8" borderId="12" xfId="2" applyFont="1" applyFill="1" applyBorder="1" applyAlignment="1">
      <alignment horizontal="right" vertical="center"/>
    </xf>
    <xf numFmtId="164" fontId="3" fillId="17" borderId="11" xfId="2" applyFont="1" applyFill="1" applyBorder="1" applyAlignment="1">
      <alignment horizontal="center" vertical="center"/>
    </xf>
    <xf numFmtId="173" fontId="3" fillId="17" borderId="15" xfId="2" applyNumberFormat="1" applyFont="1" applyFill="1" applyBorder="1" applyAlignment="1">
      <alignment horizontal="center" vertical="center"/>
    </xf>
    <xf numFmtId="0" fontId="5" fillId="0" borderId="5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174" fontId="2" fillId="6" borderId="22" xfId="1" applyNumberFormat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173" fontId="3" fillId="4" borderId="12" xfId="2" applyNumberFormat="1" applyFont="1" applyFill="1" applyBorder="1" applyAlignment="1">
      <alignment horizontal="right" vertical="center" wrapText="1"/>
    </xf>
    <xf numFmtId="1" fontId="3" fillId="2" borderId="0" xfId="1" applyNumberFormat="1" applyFont="1" applyFill="1" applyAlignment="1">
      <alignment vertical="center" wrapText="1"/>
    </xf>
    <xf numFmtId="164" fontId="3" fillId="2" borderId="12" xfId="2" applyFont="1" applyFill="1" applyBorder="1" applyAlignment="1">
      <alignment horizontal="right" vertical="center" wrapText="1"/>
    </xf>
    <xf numFmtId="2" fontId="3" fillId="27" borderId="12" xfId="2" applyNumberFormat="1" applyFont="1" applyFill="1" applyBorder="1" applyAlignment="1">
      <alignment horizontal="right" vertical="center" wrapText="1"/>
    </xf>
    <xf numFmtId="168" fontId="3" fillId="2" borderId="12" xfId="2" applyNumberFormat="1" applyFont="1" applyFill="1" applyBorder="1" applyAlignment="1">
      <alignment horizontal="right" vertical="center" wrapText="1"/>
    </xf>
    <xf numFmtId="0" fontId="6" fillId="0" borderId="60" xfId="5" applyFont="1" applyBorder="1" applyAlignment="1">
      <alignment horizontal="center" vertical="center" wrapText="1"/>
    </xf>
    <xf numFmtId="0" fontId="5" fillId="0" borderId="60" xfId="5" applyFont="1" applyBorder="1" applyAlignment="1">
      <alignment vertical="center" wrapText="1"/>
    </xf>
    <xf numFmtId="0" fontId="6" fillId="2" borderId="60" xfId="5" applyFont="1" applyFill="1" applyBorder="1" applyAlignment="1">
      <alignment vertical="center" wrapText="1"/>
    </xf>
    <xf numFmtId="0" fontId="8" fillId="0" borderId="60" xfId="5" applyFont="1" applyBorder="1" applyAlignment="1">
      <alignment horizontal="center" vertical="center" wrapText="1"/>
    </xf>
    <xf numFmtId="172" fontId="3" fillId="5" borderId="12" xfId="2" applyNumberFormat="1" applyFont="1" applyFill="1" applyBorder="1" applyAlignment="1">
      <alignment horizontal="right" vertical="center" wrapText="1"/>
    </xf>
    <xf numFmtId="172" fontId="3" fillId="2" borderId="12" xfId="2" applyNumberFormat="1" applyFont="1" applyFill="1" applyBorder="1" applyAlignment="1">
      <alignment horizontal="right" vertical="center" wrapText="1"/>
    </xf>
    <xf numFmtId="174" fontId="6" fillId="2" borderId="0" xfId="5" applyNumberFormat="1" applyFont="1" applyFill="1"/>
    <xf numFmtId="0" fontId="0" fillId="0" borderId="0" xfId="0"/>
    <xf numFmtId="0" fontId="2" fillId="2" borderId="0" xfId="1" applyFont="1" applyFill="1" applyAlignment="1">
      <alignment vertical="center" wrapText="1"/>
    </xf>
    <xf numFmtId="0" fontId="3" fillId="2" borderId="0" xfId="1" applyFont="1" applyFill="1" applyAlignment="1">
      <alignment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8" fillId="0" borderId="7" xfId="5" applyFont="1" applyBorder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0" fontId="2" fillId="2" borderId="0" xfId="1" applyFont="1" applyFill="1" applyAlignment="1">
      <alignment horizontal="center" vertical="center" wrapText="1"/>
    </xf>
    <xf numFmtId="0" fontId="6" fillId="2" borderId="0" xfId="5" applyFont="1" applyFill="1" applyAlignment="1">
      <alignment vertical="center" wrapText="1"/>
    </xf>
    <xf numFmtId="0" fontId="5" fillId="0" borderId="5" xfId="5" applyFont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6" fillId="2" borderId="0" xfId="5" applyFont="1" applyFill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center" vertical="center" wrapText="1"/>
    </xf>
    <xf numFmtId="0" fontId="14" fillId="0" borderId="20" xfId="5" applyFont="1" applyBorder="1" applyAlignment="1">
      <alignment horizontal="center" vertical="center" wrapText="1"/>
    </xf>
    <xf numFmtId="0" fontId="5" fillId="0" borderId="14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15" fillId="0" borderId="9" xfId="8" applyFont="1" applyBorder="1" applyAlignment="1" applyProtection="1">
      <alignment horizontal="center" vertical="center" wrapText="1"/>
    </xf>
    <xf numFmtId="0" fontId="6" fillId="0" borderId="9" xfId="5" applyFont="1" applyBorder="1" applyAlignment="1">
      <alignment horizontal="center" vertical="center" wrapText="1"/>
    </xf>
    <xf numFmtId="0" fontId="8" fillId="0" borderId="9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8" fillId="2" borderId="0" xfId="5" applyFont="1" applyFill="1" applyAlignment="1">
      <alignment horizontal="center" vertical="center" wrapText="1"/>
    </xf>
    <xf numFmtId="164" fontId="3" fillId="3" borderId="12" xfId="2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right" vertical="center" wrapText="1"/>
    </xf>
    <xf numFmtId="2" fontId="3" fillId="5" borderId="12" xfId="2" applyNumberFormat="1" applyFont="1" applyFill="1" applyBorder="1" applyAlignment="1">
      <alignment horizontal="right" vertical="center" wrapText="1"/>
    </xf>
    <xf numFmtId="3" fontId="3" fillId="4" borderId="12" xfId="2" applyNumberFormat="1" applyFont="1" applyFill="1" applyBorder="1" applyAlignment="1">
      <alignment horizontal="right" vertical="center" wrapText="1"/>
    </xf>
    <xf numFmtId="167" fontId="3" fillId="20" borderId="12" xfId="2" applyNumberFormat="1" applyFont="1" applyFill="1" applyBorder="1" applyAlignment="1">
      <alignment horizontal="right" vertical="center" wrapText="1"/>
    </xf>
    <xf numFmtId="167" fontId="3" fillId="5" borderId="12" xfId="2" applyNumberFormat="1" applyFont="1" applyFill="1" applyBorder="1" applyAlignment="1">
      <alignment horizontal="right" vertical="center" wrapText="1"/>
    </xf>
    <xf numFmtId="167" fontId="3" fillId="4" borderId="12" xfId="2" applyNumberFormat="1" applyFont="1" applyFill="1" applyBorder="1" applyAlignment="1">
      <alignment horizontal="right" vertical="center" wrapText="1"/>
    </xf>
    <xf numFmtId="164" fontId="3" fillId="2" borderId="12" xfId="2" applyFont="1" applyFill="1" applyBorder="1" applyAlignment="1">
      <alignment horizontal="right" vertical="center" wrapText="1"/>
    </xf>
    <xf numFmtId="2" fontId="3" fillId="27" borderId="12" xfId="2" applyNumberFormat="1" applyFont="1" applyFill="1" applyBorder="1" applyAlignment="1">
      <alignment horizontal="right" vertical="center" wrapText="1"/>
    </xf>
    <xf numFmtId="173" fontId="3" fillId="2" borderId="12" xfId="2" applyNumberFormat="1" applyFont="1" applyFill="1" applyBorder="1" applyAlignment="1">
      <alignment horizontal="right" vertical="center" wrapText="1"/>
    </xf>
    <xf numFmtId="164" fontId="3" fillId="5" borderId="12" xfId="2" applyFont="1" applyFill="1" applyBorder="1" applyAlignment="1">
      <alignment horizontal="right" vertical="center" wrapText="1"/>
    </xf>
    <xf numFmtId="174" fontId="2" fillId="6" borderId="22" xfId="1" applyNumberFormat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1" fontId="3" fillId="59" borderId="12" xfId="2" applyNumberFormat="1" applyFont="1" applyFill="1" applyBorder="1" applyAlignment="1">
      <alignment horizontal="right" vertical="center" wrapText="1"/>
    </xf>
    <xf numFmtId="164" fontId="3" fillId="59" borderId="12" xfId="2" applyNumberFormat="1" applyFont="1" applyFill="1" applyBorder="1" applyAlignment="1">
      <alignment horizontal="right" vertical="center" wrapText="1"/>
    </xf>
    <xf numFmtId="0" fontId="5" fillId="8" borderId="20" xfId="5" applyFont="1" applyFill="1" applyBorder="1" applyAlignment="1">
      <alignment horizontal="center" vertical="center" wrapText="1"/>
    </xf>
    <xf numFmtId="0" fontId="10" fillId="7" borderId="0" xfId="5" applyFont="1" applyFill="1" applyAlignment="1">
      <alignment horizontal="center" vertical="center"/>
    </xf>
    <xf numFmtId="169" fontId="5" fillId="0" borderId="20" xfId="5" applyNumberFormat="1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" fontId="0" fillId="0" borderId="0" xfId="0" applyNumberFormat="1"/>
    <xf numFmtId="0" fontId="34" fillId="0" borderId="0" xfId="0" applyFont="1"/>
    <xf numFmtId="0" fontId="5" fillId="0" borderId="5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9" fontId="0" fillId="0" borderId="0" xfId="7" applyFont="1"/>
    <xf numFmtId="167" fontId="3" fillId="60" borderId="12" xfId="2" applyNumberFormat="1" applyFont="1" applyFill="1" applyBorder="1" applyAlignment="1">
      <alignment horizontal="right" vertical="center" wrapText="1"/>
    </xf>
    <xf numFmtId="167" fontId="3" fillId="61" borderId="12" xfId="2" applyNumberFormat="1" applyFont="1" applyFill="1" applyBorder="1" applyAlignment="1">
      <alignment horizontal="right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75" fontId="35" fillId="0" borderId="74" xfId="51" applyNumberFormat="1" applyFont="1" applyBorder="1" applyAlignment="1">
      <alignment horizontal="right"/>
    </xf>
    <xf numFmtId="0" fontId="9" fillId="0" borderId="0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3" fontId="18" fillId="2" borderId="43" xfId="0" applyNumberFormat="1" applyFont="1" applyFill="1" applyBorder="1" applyAlignment="1">
      <alignment vertical="center"/>
    </xf>
    <xf numFmtId="0" fontId="5" fillId="2" borderId="61" xfId="5" applyFont="1" applyFill="1" applyBorder="1" applyAlignment="1">
      <alignment vertical="center" wrapText="1"/>
    </xf>
    <xf numFmtId="0" fontId="5" fillId="2" borderId="38" xfId="5" applyFont="1" applyFill="1" applyBorder="1" applyAlignment="1">
      <alignment vertical="center" wrapText="1"/>
    </xf>
    <xf numFmtId="0" fontId="9" fillId="0" borderId="0" xfId="5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2" borderId="37" xfId="5" applyFont="1" applyFill="1" applyBorder="1" applyAlignment="1">
      <alignment vertical="center" wrapText="1"/>
    </xf>
    <xf numFmtId="2" fontId="5" fillId="0" borderId="20" xfId="5" applyNumberFormat="1" applyFont="1" applyBorder="1" applyAlignment="1">
      <alignment horizontal="center" vertical="center" wrapText="1"/>
    </xf>
    <xf numFmtId="0" fontId="5" fillId="0" borderId="59" xfId="5" applyFont="1" applyBorder="1" applyAlignment="1">
      <alignment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9" fillId="0" borderId="48" xfId="5" applyFont="1" applyFill="1" applyBorder="1" applyAlignment="1">
      <alignment horizontal="center" vertical="center" wrapText="1"/>
    </xf>
    <xf numFmtId="0" fontId="15" fillId="0" borderId="10" xfId="8" applyFont="1" applyBorder="1" applyAlignment="1" applyProtection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14" fillId="0" borderId="60" xfId="5" applyFont="1" applyBorder="1" applyAlignment="1">
      <alignment horizontal="center" vertical="center" wrapText="1"/>
    </xf>
    <xf numFmtId="3" fontId="3" fillId="5" borderId="12" xfId="2" applyNumberFormat="1" applyFont="1" applyFill="1" applyBorder="1" applyAlignment="1">
      <alignment horizontal="right" vertical="center" wrapText="1"/>
    </xf>
    <xf numFmtId="0" fontId="5" fillId="0" borderId="60" xfId="5" applyFont="1" applyBorder="1" applyAlignment="1">
      <alignment horizontal="center" vertical="center" wrapText="1"/>
    </xf>
    <xf numFmtId="164" fontId="3" fillId="3" borderId="75" xfId="2" applyFont="1" applyFill="1" applyBorder="1" applyAlignment="1">
      <alignment vertical="center" wrapText="1"/>
    </xf>
    <xf numFmtId="0" fontId="6" fillId="2" borderId="37" xfId="5" applyFont="1" applyFill="1" applyBorder="1" applyAlignment="1">
      <alignment horizontal="center" vertical="center" wrapText="1"/>
    </xf>
    <xf numFmtId="0" fontId="8" fillId="2" borderId="60" xfId="5" applyFont="1" applyFill="1" applyBorder="1" applyAlignment="1">
      <alignment vertical="center" wrapText="1"/>
    </xf>
    <xf numFmtId="0" fontId="9" fillId="0" borderId="29" xfId="5" applyFont="1" applyBorder="1" applyAlignment="1">
      <alignment horizontal="center" vertical="center" wrapText="1"/>
    </xf>
    <xf numFmtId="3" fontId="3" fillId="2" borderId="0" xfId="1" applyNumberFormat="1" applyFont="1" applyFill="1" applyAlignment="1">
      <alignment vertical="center" wrapText="1"/>
    </xf>
    <xf numFmtId="0" fontId="9" fillId="0" borderId="80" xfId="5" applyFont="1" applyBorder="1" applyAlignment="1">
      <alignment horizontal="center" vertical="center" wrapText="1"/>
    </xf>
    <xf numFmtId="166" fontId="3" fillId="9" borderId="33" xfId="6" applyFont="1" applyFill="1" applyBorder="1" applyAlignment="1">
      <alignment horizontal="right" vertical="center"/>
    </xf>
    <xf numFmtId="164" fontId="3" fillId="10" borderId="33" xfId="2" applyFont="1" applyFill="1" applyBorder="1" applyAlignment="1">
      <alignment horizontal="right" vertical="center"/>
    </xf>
    <xf numFmtId="0" fontId="9" fillId="0" borderId="79" xfId="5" applyFont="1" applyBorder="1" applyAlignment="1">
      <alignment horizontal="center" vertical="center" wrapText="1"/>
    </xf>
    <xf numFmtId="3" fontId="3" fillId="20" borderId="12" xfId="2" applyNumberFormat="1" applyFont="1" applyFill="1" applyBorder="1" applyAlignment="1">
      <alignment horizontal="right" vertical="center" wrapText="1"/>
    </xf>
    <xf numFmtId="0" fontId="2" fillId="2" borderId="0" xfId="1" applyFont="1" applyFill="1" applyBorder="1" applyAlignment="1">
      <alignment horizontal="center" vertical="center"/>
    </xf>
    <xf numFmtId="0" fontId="5" fillId="0" borderId="60" xfId="5" applyFont="1" applyBorder="1" applyAlignment="1">
      <alignment horizontal="center" vertical="center" wrapText="1"/>
    </xf>
    <xf numFmtId="0" fontId="5" fillId="0" borderId="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63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164" fontId="3" fillId="23" borderId="12" xfId="2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0" fontId="5" fillId="0" borderId="75" xfId="5" applyFont="1" applyBorder="1" applyAlignment="1">
      <alignment horizontal="center" vertical="center" wrapText="1"/>
    </xf>
    <xf numFmtId="0" fontId="5" fillId="0" borderId="78" xfId="5" applyFont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3" fontId="3" fillId="4" borderId="0" xfId="2" applyNumberFormat="1" applyFont="1" applyFill="1" applyBorder="1" applyAlignment="1">
      <alignment horizontal="right" vertical="center" wrapText="1"/>
    </xf>
    <xf numFmtId="164" fontId="3" fillId="3" borderId="15" xfId="2" applyFont="1" applyFill="1" applyBorder="1" applyAlignment="1">
      <alignment horizontal="center" vertical="center" wrapText="1"/>
    </xf>
    <xf numFmtId="0" fontId="5" fillId="0" borderId="81" xfId="5" applyFont="1" applyBorder="1" applyAlignment="1">
      <alignment horizontal="center" vertical="center" wrapText="1"/>
    </xf>
    <xf numFmtId="3" fontId="18" fillId="2" borderId="15" xfId="0" applyNumberFormat="1" applyFont="1" applyFill="1" applyBorder="1" applyAlignment="1">
      <alignment vertical="center"/>
    </xf>
    <xf numFmtId="167" fontId="3" fillId="60" borderId="15" xfId="2" applyNumberFormat="1" applyFont="1" applyFill="1" applyBorder="1" applyAlignment="1">
      <alignment horizontal="right" vertical="center" wrapText="1"/>
    </xf>
    <xf numFmtId="0" fontId="4" fillId="0" borderId="35" xfId="5" applyBorder="1" applyAlignment="1">
      <alignment vertical="center" wrapText="1"/>
    </xf>
    <xf numFmtId="0" fontId="9" fillId="0" borderId="82" xfId="5" applyFont="1" applyFill="1" applyBorder="1" applyAlignment="1">
      <alignment horizontal="center" vertical="center" wrapText="1"/>
    </xf>
    <xf numFmtId="0" fontId="9" fillId="0" borderId="83" xfId="5" applyFont="1" applyFill="1" applyBorder="1" applyAlignment="1">
      <alignment horizontal="center" vertical="center" wrapText="1"/>
    </xf>
    <xf numFmtId="164" fontId="3" fillId="10" borderId="59" xfId="2" applyFont="1" applyFill="1" applyBorder="1" applyAlignment="1">
      <alignment horizontal="right" vertical="center"/>
    </xf>
    <xf numFmtId="3" fontId="3" fillId="12" borderId="59" xfId="2" applyNumberFormat="1" applyFont="1" applyFill="1" applyBorder="1" applyAlignment="1">
      <alignment horizontal="right" vertical="center"/>
    </xf>
    <xf numFmtId="0" fontId="9" fillId="0" borderId="82" xfId="5" applyFont="1" applyBorder="1" applyAlignment="1">
      <alignment horizontal="center" vertical="center" wrapText="1"/>
    </xf>
    <xf numFmtId="0" fontId="4" fillId="0" borderId="84" xfId="5" applyBorder="1" applyAlignment="1">
      <alignment horizontal="center" vertical="center" wrapText="1"/>
    </xf>
    <xf numFmtId="0" fontId="9" fillId="0" borderId="55" xfId="5" applyFont="1" applyBorder="1" applyAlignment="1">
      <alignment vertical="center" wrapText="1"/>
    </xf>
    <xf numFmtId="0" fontId="4" fillId="0" borderId="47" xfId="5" applyBorder="1" applyAlignment="1">
      <alignment vertical="center" wrapText="1"/>
    </xf>
    <xf numFmtId="164" fontId="6" fillId="2" borderId="0" xfId="5" applyNumberFormat="1" applyFont="1" applyFill="1" applyAlignment="1">
      <alignment vertical="center" wrapText="1"/>
    </xf>
    <xf numFmtId="167" fontId="3" fillId="62" borderId="12" xfId="2" applyNumberFormat="1" applyFont="1" applyFill="1" applyBorder="1" applyAlignment="1">
      <alignment horizontal="right" vertical="center" wrapText="1"/>
    </xf>
    <xf numFmtId="164" fontId="3" fillId="8" borderId="12" xfId="2" applyFont="1" applyFill="1" applyBorder="1" applyAlignment="1">
      <alignment horizontal="right" vertical="center" wrapText="1"/>
    </xf>
    <xf numFmtId="0" fontId="3" fillId="8" borderId="0" xfId="1" applyFont="1" applyFill="1" applyAlignment="1">
      <alignment vertical="center" wrapText="1"/>
    </xf>
    <xf numFmtId="0" fontId="9" fillId="0" borderId="57" xfId="5" applyFont="1" applyBorder="1" applyAlignment="1">
      <alignment vertical="center" wrapText="1"/>
    </xf>
    <xf numFmtId="0" fontId="9" fillId="0" borderId="45" xfId="5" applyFont="1" applyBorder="1" applyAlignment="1">
      <alignment vertical="center" wrapText="1"/>
    </xf>
    <xf numFmtId="167" fontId="3" fillId="63" borderId="12" xfId="2" applyNumberFormat="1" applyFont="1" applyFill="1" applyBorder="1" applyAlignment="1">
      <alignment horizontal="right" vertical="center" wrapText="1"/>
    </xf>
    <xf numFmtId="166" fontId="3" fillId="64" borderId="33" xfId="6" applyFont="1" applyFill="1" applyBorder="1" applyAlignment="1">
      <alignment horizontal="right" vertical="center"/>
    </xf>
    <xf numFmtId="3" fontId="3" fillId="26" borderId="12" xfId="2" applyNumberFormat="1" applyFont="1" applyFill="1" applyBorder="1" applyAlignment="1">
      <alignment horizontal="right" vertical="center" wrapText="1"/>
    </xf>
    <xf numFmtId="0" fontId="3" fillId="8" borderId="0" xfId="1" applyFont="1" applyFill="1" applyAlignment="1">
      <alignment vertical="center"/>
    </xf>
    <xf numFmtId="0" fontId="5" fillId="2" borderId="21" xfId="5" applyFont="1" applyFill="1" applyBorder="1" applyAlignment="1">
      <alignment horizontal="center" vertical="center" wrapText="1"/>
    </xf>
    <xf numFmtId="0" fontId="0" fillId="2" borderId="0" xfId="0" applyFill="1"/>
    <xf numFmtId="0" fontId="5" fillId="2" borderId="12" xfId="5" applyFont="1" applyFill="1" applyBorder="1" applyAlignment="1">
      <alignment horizontal="center" vertical="center" wrapText="1"/>
    </xf>
    <xf numFmtId="0" fontId="2" fillId="2" borderId="12" xfId="1" applyFont="1" applyFill="1" applyBorder="1" applyAlignment="1">
      <alignment horizontal="center" vertical="center"/>
    </xf>
    <xf numFmtId="0" fontId="0" fillId="2" borderId="12" xfId="0" applyFill="1" applyBorder="1"/>
    <xf numFmtId="0" fontId="6" fillId="2" borderId="12" xfId="5" applyFont="1" applyFill="1" applyBorder="1" applyAlignment="1">
      <alignment horizontal="center"/>
    </xf>
    <xf numFmtId="176" fontId="6" fillId="2" borderId="12" xfId="6" applyNumberFormat="1" applyFont="1" applyFill="1" applyBorder="1"/>
    <xf numFmtId="176" fontId="6" fillId="8" borderId="12" xfId="6" applyNumberFormat="1" applyFont="1" applyFill="1" applyBorder="1"/>
    <xf numFmtId="176" fontId="6" fillId="0" borderId="12" xfId="6" applyNumberFormat="1" applyFont="1" applyFill="1" applyBorder="1"/>
    <xf numFmtId="176" fontId="6" fillId="2" borderId="73" xfId="6" applyNumberFormat="1" applyFont="1" applyFill="1" applyBorder="1"/>
    <xf numFmtId="176" fontId="5" fillId="2" borderId="21" xfId="6" applyNumberFormat="1" applyFont="1" applyFill="1" applyBorder="1" applyAlignment="1">
      <alignment horizontal="center" vertical="center" wrapText="1"/>
    </xf>
    <xf numFmtId="176" fontId="3" fillId="3" borderId="12" xfId="6" applyNumberFormat="1" applyFont="1" applyFill="1" applyBorder="1" applyAlignment="1">
      <alignment horizontal="right" vertical="center"/>
    </xf>
    <xf numFmtId="2" fontId="5" fillId="0" borderId="20" xfId="5" applyNumberFormat="1" applyFont="1" applyFill="1" applyBorder="1" applyAlignment="1">
      <alignment horizontal="center" vertical="center" wrapText="1"/>
    </xf>
    <xf numFmtId="0" fontId="5" fillId="0" borderId="20" xfId="5" applyFont="1" applyFill="1" applyBorder="1" applyAlignment="1">
      <alignment horizontal="center" vertical="center" wrapText="1"/>
    </xf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2" fillId="2" borderId="60" xfId="1" applyFont="1" applyFill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8" fillId="0" borderId="38" xfId="5" applyFont="1" applyBorder="1" applyAlignment="1">
      <alignment horizontal="center" vertical="center" wrapText="1"/>
    </xf>
    <xf numFmtId="169" fontId="3" fillId="3" borderId="0" xfId="2" applyNumberFormat="1" applyFont="1" applyFill="1" applyBorder="1" applyAlignment="1">
      <alignment horizontal="right" vertical="center"/>
    </xf>
    <xf numFmtId="0" fontId="0" fillId="0" borderId="0" xfId="0"/>
    <xf numFmtId="164" fontId="3" fillId="7" borderId="0" xfId="1" applyNumberFormat="1" applyFont="1" applyFill="1" applyAlignment="1">
      <alignment vertical="center"/>
    </xf>
    <xf numFmtId="2" fontId="2" fillId="6" borderId="0" xfId="1" applyNumberFormat="1" applyFont="1" applyFill="1" applyBorder="1" applyAlignment="1">
      <alignment horizontal="center" vertical="center" wrapText="1"/>
    </xf>
    <xf numFmtId="2" fontId="3" fillId="11" borderId="0" xfId="2" applyNumberFormat="1" applyFont="1" applyFill="1" applyBorder="1" applyAlignment="1">
      <alignment horizontal="right" vertical="center"/>
    </xf>
    <xf numFmtId="0" fontId="10" fillId="7" borderId="60" xfId="5" applyFont="1" applyFill="1" applyBorder="1"/>
    <xf numFmtId="172" fontId="41" fillId="0" borderId="60" xfId="0" applyNumberFormat="1" applyFont="1" applyBorder="1" applyAlignment="1">
      <alignment horizontal="center"/>
    </xf>
    <xf numFmtId="1" fontId="6" fillId="2" borderId="0" xfId="5" applyNumberFormat="1" applyFont="1" applyFill="1" applyAlignment="1">
      <alignment vertical="center" wrapText="1"/>
    </xf>
    <xf numFmtId="0" fontId="2" fillId="2" borderId="37" xfId="1" applyFont="1" applyFill="1" applyBorder="1" applyAlignment="1">
      <alignment horizontal="center" vertical="center" wrapText="1"/>
    </xf>
    <xf numFmtId="177" fontId="6" fillId="2" borderId="12" xfId="6" applyNumberFormat="1" applyFont="1" applyFill="1" applyBorder="1"/>
    <xf numFmtId="178" fontId="6" fillId="2" borderId="12" xfId="6" applyNumberFormat="1" applyFont="1" applyFill="1" applyBorder="1"/>
    <xf numFmtId="178" fontId="6" fillId="8" borderId="12" xfId="6" applyNumberFormat="1" applyFont="1" applyFill="1" applyBorder="1"/>
    <xf numFmtId="0" fontId="43" fillId="8" borderId="0" xfId="0" applyFont="1" applyFill="1"/>
    <xf numFmtId="0" fontId="9" fillId="0" borderId="86" xfId="5" applyFont="1" applyBorder="1" applyAlignment="1">
      <alignment horizontal="center" vertical="center" wrapText="1"/>
    </xf>
    <xf numFmtId="0" fontId="9" fillId="0" borderId="44" xfId="5" applyFont="1" applyBorder="1" applyAlignment="1">
      <alignment horizontal="center" vertical="center" wrapText="1"/>
    </xf>
    <xf numFmtId="0" fontId="6" fillId="2" borderId="12" xfId="0" applyFont="1" applyFill="1" applyBorder="1"/>
    <xf numFmtId="0" fontId="5" fillId="2" borderId="15" xfId="5" applyFont="1" applyFill="1" applyBorder="1" applyAlignment="1">
      <alignment horizontal="center" vertical="center" wrapText="1"/>
    </xf>
    <xf numFmtId="0" fontId="6" fillId="0" borderId="12" xfId="0" applyFont="1" applyBorder="1"/>
    <xf numFmtId="0" fontId="2" fillId="2" borderId="15" xfId="1" applyFont="1" applyFill="1" applyBorder="1" applyAlignment="1">
      <alignment horizontal="center" vertical="center"/>
    </xf>
    <xf numFmtId="176" fontId="6" fillId="0" borderId="12" xfId="6" applyNumberFormat="1" applyFont="1" applyBorder="1"/>
    <xf numFmtId="0" fontId="6" fillId="2" borderId="15" xfId="5" applyFont="1" applyFill="1" applyBorder="1" applyAlignment="1">
      <alignment horizontal="center"/>
    </xf>
    <xf numFmtId="0" fontId="6" fillId="2" borderId="15" xfId="0" applyFont="1" applyFill="1" applyBorder="1"/>
    <xf numFmtId="167" fontId="10" fillId="7" borderId="0" xfId="5" applyNumberFormat="1" applyFont="1" applyFill="1"/>
    <xf numFmtId="172" fontId="10" fillId="7" borderId="0" xfId="5" applyNumberFormat="1" applyFont="1" applyFill="1"/>
    <xf numFmtId="0" fontId="2" fillId="2" borderId="0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0" fillId="0" borderId="0" xfId="0"/>
    <xf numFmtId="0" fontId="5" fillId="0" borderId="60" xfId="5" applyFont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9" fillId="0" borderId="16" xfId="5" applyFont="1" applyBorder="1" applyAlignment="1">
      <alignment vertical="center" wrapText="1"/>
    </xf>
    <xf numFmtId="0" fontId="9" fillId="0" borderId="17" xfId="5" applyFont="1" applyBorder="1" applyAlignment="1">
      <alignment vertical="center" wrapText="1"/>
    </xf>
    <xf numFmtId="1" fontId="3" fillId="65" borderId="43" xfId="2" applyNumberFormat="1" applyFont="1" applyFill="1" applyBorder="1" applyAlignment="1">
      <alignment horizontal="right" vertical="center"/>
    </xf>
    <xf numFmtId="0" fontId="0" fillId="0" borderId="0" xfId="0" applyAlignment="1">
      <alignment vertical="center" wrapText="1"/>
    </xf>
    <xf numFmtId="3" fontId="45" fillId="2" borderId="0" xfId="70" applyNumberFormat="1" applyFont="1" applyFill="1" applyBorder="1" applyAlignment="1">
      <alignment horizontal="right"/>
    </xf>
    <xf numFmtId="0" fontId="6" fillId="2" borderId="63" xfId="5" applyFont="1" applyFill="1" applyBorder="1" applyAlignment="1">
      <alignment vertical="center" wrapText="1"/>
    </xf>
    <xf numFmtId="0" fontId="5" fillId="2" borderId="22" xfId="5" applyFont="1" applyFill="1" applyBorder="1" applyAlignment="1">
      <alignment horizontal="center" vertical="center" wrapText="1"/>
    </xf>
    <xf numFmtId="0" fontId="5" fillId="2" borderId="0" xfId="5" applyFont="1" applyFill="1" applyBorder="1" applyAlignment="1">
      <alignment horizontal="center" vertical="center" wrapText="1"/>
    </xf>
    <xf numFmtId="0" fontId="46" fillId="66" borderId="60" xfId="0" applyFont="1" applyFill="1" applyBorder="1" applyAlignment="1">
      <alignment horizontal="right" wrapText="1"/>
    </xf>
    <xf numFmtId="0" fontId="40" fillId="67" borderId="87" xfId="64" applyFill="1" applyBorder="1" applyAlignment="1">
      <alignment horizontal="center" vertical="center" wrapText="1"/>
    </xf>
    <xf numFmtId="176" fontId="5" fillId="2" borderId="12" xfId="6" applyNumberFormat="1" applyFont="1" applyFill="1" applyBorder="1" applyAlignment="1">
      <alignment horizontal="center" vertical="center" wrapText="1"/>
    </xf>
    <xf numFmtId="0" fontId="5" fillId="2" borderId="0" xfId="5" applyFont="1" applyFill="1" applyAlignment="1">
      <alignment horizontal="center" vertical="center"/>
    </xf>
    <xf numFmtId="0" fontId="50" fillId="68" borderId="88" xfId="0" applyFont="1" applyFill="1" applyBorder="1" applyAlignment="1">
      <alignment vertical="center"/>
    </xf>
    <xf numFmtId="0" fontId="2" fillId="2" borderId="0" xfId="1" applyFont="1" applyFill="1" applyBorder="1" applyAlignment="1">
      <alignment horizontal="center" vertical="center" wrapText="1"/>
    </xf>
    <xf numFmtId="0" fontId="0" fillId="0" borderId="33" xfId="0" applyBorder="1"/>
    <xf numFmtId="180" fontId="53" fillId="69" borderId="60" xfId="77" applyNumberFormat="1" applyFont="1" applyFill="1" applyBorder="1" applyAlignment="1">
      <alignment vertical="center"/>
    </xf>
    <xf numFmtId="180" fontId="54" fillId="0" borderId="60" xfId="77" applyNumberFormat="1" applyFont="1" applyBorder="1"/>
    <xf numFmtId="181" fontId="0" fillId="0" borderId="0" xfId="6" applyNumberFormat="1" applyFont="1"/>
    <xf numFmtId="182" fontId="0" fillId="0" borderId="0" xfId="0" applyNumberFormat="1"/>
    <xf numFmtId="181" fontId="0" fillId="0" borderId="33" xfId="6" applyNumberFormat="1" applyFont="1" applyBorder="1"/>
    <xf numFmtId="0" fontId="52" fillId="0" borderId="0" xfId="0" applyFont="1" applyFill="1"/>
    <xf numFmtId="0" fontId="0" fillId="0" borderId="0" xfId="0" applyFill="1" applyAlignment="1">
      <alignment horizontal="center" vertical="center"/>
    </xf>
    <xf numFmtId="0" fontId="52" fillId="0" borderId="33" xfId="0" applyFont="1" applyFill="1" applyBorder="1"/>
    <xf numFmtId="0" fontId="52" fillId="0" borderId="0" xfId="0" applyFont="1" applyFill="1" applyAlignment="1">
      <alignment horizontal="left"/>
    </xf>
    <xf numFmtId="0" fontId="0" fillId="0" borderId="0" xfId="0" applyFill="1"/>
    <xf numFmtId="0" fontId="0" fillId="0" borderId="33" xfId="0" applyFill="1" applyBorder="1"/>
    <xf numFmtId="0" fontId="0" fillId="0" borderId="89" xfId="0" applyFill="1" applyBorder="1"/>
    <xf numFmtId="0" fontId="0" fillId="0" borderId="90" xfId="0" applyFill="1" applyBorder="1"/>
    <xf numFmtId="0" fontId="12" fillId="0" borderId="0" xfId="0" applyFont="1" applyFill="1" applyAlignment="1">
      <alignment horizontal="center" vertical="center"/>
    </xf>
    <xf numFmtId="0" fontId="12" fillId="0" borderId="0" xfId="0" applyFont="1" applyFill="1"/>
    <xf numFmtId="0" fontId="12" fillId="0" borderId="33" xfId="0" applyFont="1" applyFill="1" applyBorder="1"/>
    <xf numFmtId="0" fontId="12" fillId="0" borderId="89" xfId="0" applyFont="1" applyFill="1" applyBorder="1"/>
    <xf numFmtId="0" fontId="12" fillId="0" borderId="90" xfId="0" applyFont="1" applyFill="1" applyBorder="1"/>
    <xf numFmtId="0" fontId="52" fillId="0" borderId="0" xfId="0" applyFont="1" applyFill="1" applyAlignment="1">
      <alignment horizontal="center"/>
    </xf>
    <xf numFmtId="0" fontId="52" fillId="0" borderId="0" xfId="0" applyFont="1" applyFill="1" applyAlignment="1">
      <alignment horizontal="center" wrapText="1"/>
    </xf>
    <xf numFmtId="0" fontId="52" fillId="0" borderId="33" xfId="0" applyFont="1" applyFill="1" applyBorder="1" applyAlignment="1">
      <alignment horizontal="center"/>
    </xf>
    <xf numFmtId="0" fontId="12" fillId="0" borderId="0" xfId="0" applyFont="1" applyFill="1" applyAlignment="1">
      <alignment horizontal="center"/>
    </xf>
    <xf numFmtId="0" fontId="12" fillId="0" borderId="33" xfId="0" applyFont="1" applyFill="1" applyBorder="1" applyAlignment="1">
      <alignment horizontal="center"/>
    </xf>
    <xf numFmtId="0" fontId="12" fillId="0" borderId="89" xfId="0" applyFont="1" applyFill="1" applyBorder="1" applyAlignment="1">
      <alignment horizontal="center"/>
    </xf>
    <xf numFmtId="0" fontId="12" fillId="0" borderId="90" xfId="0" applyFont="1" applyFill="1" applyBorder="1" applyAlignment="1">
      <alignment horizontal="center"/>
    </xf>
    <xf numFmtId="181" fontId="55" fillId="70" borderId="0" xfId="6" applyNumberFormat="1" applyFont="1" applyFill="1" applyAlignment="1">
      <alignment horizontal="right" vertical="top"/>
    </xf>
    <xf numFmtId="183" fontId="0" fillId="0" borderId="91" xfId="7" applyNumberFormat="1" applyFont="1" applyBorder="1"/>
    <xf numFmtId="183" fontId="0" fillId="0" borderId="92" xfId="7" applyNumberFormat="1" applyFont="1" applyBorder="1"/>
    <xf numFmtId="3" fontId="0" fillId="0" borderId="0" xfId="0" applyNumberFormat="1"/>
    <xf numFmtId="0" fontId="6" fillId="0" borderId="0" xfId="5" applyFont="1" applyFill="1" applyAlignment="1">
      <alignment vertical="center" wrapText="1"/>
    </xf>
    <xf numFmtId="0" fontId="6" fillId="0" borderId="0" xfId="5" applyFont="1" applyFill="1" applyAlignment="1">
      <alignment horizontal="center" vertical="center" wrapText="1"/>
    </xf>
    <xf numFmtId="181" fontId="55" fillId="0" borderId="0" xfId="6" applyNumberFormat="1" applyFont="1" applyFill="1" applyAlignment="1">
      <alignment horizontal="right" vertical="top"/>
    </xf>
    <xf numFmtId="183" fontId="0" fillId="0" borderId="91" xfId="7" applyNumberFormat="1" applyFont="1" applyFill="1" applyBorder="1"/>
    <xf numFmtId="183" fontId="0" fillId="0" borderId="92" xfId="7" applyNumberFormat="1" applyFont="1" applyFill="1" applyBorder="1"/>
    <xf numFmtId="3" fontId="0" fillId="0" borderId="0" xfId="0" applyNumberFormat="1" applyFill="1"/>
    <xf numFmtId="182" fontId="0" fillId="0" borderId="0" xfId="0" applyNumberFormat="1" applyFill="1"/>
    <xf numFmtId="181" fontId="0" fillId="0" borderId="33" xfId="6" applyNumberFormat="1" applyFont="1" applyFill="1" applyBorder="1"/>
    <xf numFmtId="181" fontId="0" fillId="0" borderId="0" xfId="6" applyNumberFormat="1" applyFont="1" applyFill="1"/>
    <xf numFmtId="181" fontId="55" fillId="71" borderId="0" xfId="6" applyNumberFormat="1" applyFont="1" applyFill="1" applyAlignment="1">
      <alignment horizontal="right" vertical="top"/>
    </xf>
    <xf numFmtId="0" fontId="5" fillId="0" borderId="12" xfId="0" applyFont="1" applyBorder="1"/>
    <xf numFmtId="0" fontId="5" fillId="0" borderId="63" xfId="5" applyFont="1" applyBorder="1" applyAlignment="1">
      <alignment horizontal="center" vertical="center" wrapText="1"/>
    </xf>
    <xf numFmtId="0" fontId="9" fillId="0" borderId="60" xfId="5" applyFont="1" applyBorder="1" applyAlignment="1">
      <alignment vertical="center" wrapText="1"/>
    </xf>
    <xf numFmtId="0" fontId="9" fillId="0" borderId="0" xfId="5" applyFont="1" applyAlignment="1">
      <alignment horizontal="center" vertical="center" wrapText="1"/>
    </xf>
    <xf numFmtId="0" fontId="12" fillId="0" borderId="93" xfId="5" applyFont="1" applyBorder="1" applyAlignment="1">
      <alignment horizontal="center" vertical="center" wrapText="1"/>
    </xf>
    <xf numFmtId="166" fontId="3" fillId="10" borderId="33" xfId="6" applyFont="1" applyFill="1" applyBorder="1" applyAlignment="1">
      <alignment horizontal="right" vertical="center"/>
    </xf>
    <xf numFmtId="166" fontId="3" fillId="73" borderId="52" xfId="6" applyFont="1" applyFill="1" applyBorder="1" applyAlignment="1">
      <alignment horizontal="right" vertical="center"/>
    </xf>
    <xf numFmtId="166" fontId="3" fillId="9" borderId="0" xfId="6" applyFont="1" applyFill="1" applyBorder="1" applyAlignment="1">
      <alignment horizontal="right" vertical="center"/>
    </xf>
    <xf numFmtId="0" fontId="12" fillId="0" borderId="0" xfId="0" applyFont="1" applyAlignment="1">
      <alignment horizontal="center" vertical="center" wrapText="1"/>
    </xf>
    <xf numFmtId="0" fontId="57" fillId="0" borderId="0" xfId="79"/>
    <xf numFmtId="0" fontId="58" fillId="76" borderId="97" xfId="79" applyFont="1" applyFill="1" applyBorder="1" applyAlignment="1">
      <alignment horizontal="center"/>
    </xf>
    <xf numFmtId="0" fontId="60" fillId="0" borderId="97" xfId="79" applyFont="1" applyBorder="1" applyAlignment="1">
      <alignment horizontal="center"/>
    </xf>
    <xf numFmtId="0" fontId="60" fillId="0" borderId="98" xfId="79" applyFont="1" applyBorder="1" applyAlignment="1">
      <alignment horizontal="center"/>
    </xf>
    <xf numFmtId="184" fontId="61" fillId="65" borderId="97" xfId="79" applyNumberFormat="1" applyFont="1" applyFill="1" applyBorder="1" applyAlignment="1">
      <alignment horizontal="right"/>
    </xf>
    <xf numFmtId="184" fontId="61" fillId="0" borderId="97" xfId="79" applyNumberFormat="1" applyFont="1" applyBorder="1"/>
    <xf numFmtId="184" fontId="62" fillId="0" borderId="97" xfId="79" applyNumberFormat="1" applyFont="1" applyBorder="1" applyAlignment="1">
      <alignment horizontal="right"/>
    </xf>
    <xf numFmtId="184" fontId="61" fillId="65" borderId="97" xfId="79" applyNumberFormat="1" applyFont="1" applyFill="1" applyBorder="1" applyAlignment="1">
      <alignment horizontal="right" vertical="top"/>
    </xf>
    <xf numFmtId="185" fontId="58" fillId="0" borderId="0" xfId="79" applyNumberFormat="1" applyFont="1"/>
    <xf numFmtId="186" fontId="63" fillId="77" borderId="99" xfId="79" applyNumberFormat="1" applyFont="1" applyFill="1" applyBorder="1" applyAlignment="1">
      <alignment horizontal="right" vertical="center"/>
    </xf>
    <xf numFmtId="186" fontId="64" fillId="78" borderId="99" xfId="79" applyNumberFormat="1" applyFont="1" applyFill="1" applyBorder="1" applyAlignment="1">
      <alignment horizontal="right" vertical="center"/>
    </xf>
    <xf numFmtId="0" fontId="60" fillId="0" borderId="97" xfId="79" applyFont="1" applyBorder="1"/>
    <xf numFmtId="187" fontId="61" fillId="0" borderId="97" xfId="79" applyNumberFormat="1" applyFont="1" applyBorder="1" applyAlignment="1">
      <alignment horizontal="right"/>
    </xf>
    <xf numFmtId="0" fontId="61" fillId="0" borderId="97" xfId="79" applyFont="1" applyBorder="1" applyAlignment="1">
      <alignment horizontal="right"/>
    </xf>
    <xf numFmtId="0" fontId="61" fillId="0" borderId="97" xfId="79" applyFont="1" applyBorder="1"/>
    <xf numFmtId="0" fontId="62" fillId="0" borderId="97" xfId="79" applyFont="1" applyBorder="1" applyAlignment="1">
      <alignment horizontal="right"/>
    </xf>
    <xf numFmtId="187" fontId="62" fillId="65" borderId="97" xfId="79" applyNumberFormat="1" applyFont="1" applyFill="1" applyBorder="1" applyAlignment="1">
      <alignment horizontal="right"/>
    </xf>
    <xf numFmtId="0" fontId="62" fillId="65" borderId="97" xfId="79" applyFont="1" applyFill="1" applyBorder="1" applyAlignment="1">
      <alignment horizontal="right"/>
    </xf>
    <xf numFmtId="187" fontId="61" fillId="65" borderId="97" xfId="79" applyNumberFormat="1" applyFont="1" applyFill="1" applyBorder="1" applyAlignment="1">
      <alignment horizontal="right"/>
    </xf>
    <xf numFmtId="187" fontId="62" fillId="0" borderId="97" xfId="79" applyNumberFormat="1" applyFont="1" applyBorder="1" applyAlignment="1">
      <alignment horizontal="right"/>
    </xf>
    <xf numFmtId="187" fontId="61" fillId="0" borderId="97" xfId="79" applyNumberFormat="1" applyFont="1" applyBorder="1"/>
    <xf numFmtId="187" fontId="61" fillId="0" borderId="0" xfId="79" applyNumberFormat="1" applyFont="1"/>
    <xf numFmtId="0" fontId="58" fillId="74" borderId="97" xfId="79" applyFont="1" applyFill="1" applyBorder="1" applyAlignment="1">
      <alignment horizontal="center"/>
    </xf>
    <xf numFmtId="167" fontId="65" fillId="0" borderId="0" xfId="79" applyNumberFormat="1" applyFont="1"/>
    <xf numFmtId="184" fontId="61" fillId="0" borderId="97" xfId="79" applyNumberFormat="1" applyFont="1" applyBorder="1" applyAlignment="1">
      <alignment horizontal="right"/>
    </xf>
    <xf numFmtId="3" fontId="61" fillId="0" borderId="97" xfId="79" applyNumberFormat="1" applyFont="1" applyBorder="1"/>
    <xf numFmtId="3" fontId="62" fillId="65" borderId="97" xfId="79" applyNumberFormat="1" applyFont="1" applyFill="1" applyBorder="1" applyAlignment="1">
      <alignment horizontal="center"/>
    </xf>
    <xf numFmtId="183" fontId="0" fillId="0" borderId="0" xfId="80" applyNumberFormat="1" applyFont="1" applyAlignment="1"/>
    <xf numFmtId="3" fontId="62" fillId="0" borderId="97" xfId="79" applyNumberFormat="1" applyFont="1" applyBorder="1" applyAlignment="1">
      <alignment horizontal="center"/>
    </xf>
    <xf numFmtId="0" fontId="66" fillId="0" borderId="0" xfId="79" applyFont="1" applyAlignment="1">
      <alignment horizontal="center"/>
    </xf>
    <xf numFmtId="0" fontId="67" fillId="0" borderId="0" xfId="79" applyFont="1"/>
    <xf numFmtId="3" fontId="58" fillId="0" borderId="0" xfId="79" applyNumberFormat="1" applyFont="1"/>
    <xf numFmtId="0" fontId="65" fillId="0" borderId="0" xfId="79" applyFont="1"/>
    <xf numFmtId="0" fontId="62" fillId="0" borderId="98" xfId="79" applyFont="1" applyBorder="1" applyAlignment="1">
      <alignment horizontal="right"/>
    </xf>
    <xf numFmtId="0" fontId="60" fillId="0" borderId="97" xfId="79" applyFont="1" applyBorder="1" applyAlignment="1">
      <alignment horizontal="right"/>
    </xf>
    <xf numFmtId="3" fontId="60" fillId="0" borderId="97" xfId="79" applyNumberFormat="1" applyFont="1" applyBorder="1" applyAlignment="1">
      <alignment horizontal="center"/>
    </xf>
    <xf numFmtId="0" fontId="62" fillId="0" borderId="97" xfId="0" applyFont="1" applyBorder="1" applyAlignment="1">
      <alignment horizontal="right"/>
    </xf>
    <xf numFmtId="0" fontId="57" fillId="79" borderId="0" xfId="79" applyFill="1" applyAlignment="1">
      <alignment horizontal="center"/>
    </xf>
    <xf numFmtId="0" fontId="62" fillId="0" borderId="97" xfId="0" applyNumberFormat="1" applyFont="1" applyBorder="1" applyAlignment="1">
      <alignment horizontal="right"/>
    </xf>
    <xf numFmtId="0" fontId="68" fillId="76" borderId="97" xfId="79" applyFont="1" applyFill="1" applyBorder="1" applyAlignment="1">
      <alignment horizontal="center"/>
    </xf>
    <xf numFmtId="0" fontId="12" fillId="19" borderId="60" xfId="0" applyFont="1" applyFill="1" applyBorder="1" applyAlignment="1">
      <alignment horizontal="center"/>
    </xf>
    <xf numFmtId="187" fontId="69" fillId="0" borderId="3" xfId="0" applyNumberFormat="1" applyFont="1" applyBorder="1"/>
    <xf numFmtId="187" fontId="69" fillId="0" borderId="0" xfId="0" applyNumberFormat="1" applyFont="1"/>
    <xf numFmtId="187" fontId="69" fillId="0" borderId="13" xfId="0" applyNumberFormat="1" applyFont="1" applyBorder="1"/>
    <xf numFmtId="187" fontId="69" fillId="0" borderId="7" xfId="0" applyNumberFormat="1" applyFont="1" applyBorder="1"/>
    <xf numFmtId="187" fontId="69" fillId="0" borderId="89" xfId="0" applyNumberFormat="1" applyFont="1" applyBorder="1"/>
    <xf numFmtId="187" fontId="69" fillId="0" borderId="102" xfId="0" applyNumberFormat="1" applyFont="1" applyBorder="1"/>
    <xf numFmtId="166" fontId="6" fillId="2" borderId="12" xfId="6" applyFont="1" applyFill="1" applyBorder="1"/>
    <xf numFmtId="0" fontId="2" fillId="2" borderId="0" xfId="1" applyFont="1" applyFill="1" applyBorder="1" applyAlignment="1">
      <alignment horizontal="center" vertical="center"/>
    </xf>
    <xf numFmtId="0" fontId="5" fillId="0" borderId="60" xfId="5" applyFont="1" applyBorder="1" applyAlignment="1">
      <alignment horizontal="center" vertical="center" wrapText="1"/>
    </xf>
    <xf numFmtId="164" fontId="3" fillId="3" borderId="23" xfId="2" applyFont="1" applyFill="1" applyBorder="1" applyAlignment="1">
      <alignment horizontal="center" vertical="center" wrapText="1"/>
    </xf>
    <xf numFmtId="164" fontId="3" fillId="3" borderId="12" xfId="2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9" fillId="0" borderId="24" xfId="5" applyFont="1" applyBorder="1" applyAlignment="1">
      <alignment horizontal="center" vertical="center" wrapText="1"/>
    </xf>
    <xf numFmtId="0" fontId="9" fillId="0" borderId="25" xfId="5" applyFont="1" applyBorder="1" applyAlignment="1">
      <alignment horizontal="center" vertical="center" wrapText="1"/>
    </xf>
    <xf numFmtId="0" fontId="9" fillId="0" borderId="16" xfId="5" applyFont="1" applyBorder="1" applyAlignment="1">
      <alignment horizontal="center" vertical="center" wrapText="1"/>
    </xf>
    <xf numFmtId="0" fontId="9" fillId="0" borderId="6" xfId="5" applyFont="1" applyBorder="1" applyAlignment="1">
      <alignment horizontal="center" vertical="center" wrapText="1"/>
    </xf>
    <xf numFmtId="0" fontId="9" fillId="0" borderId="5" xfId="5" applyFont="1" applyBorder="1" applyAlignment="1">
      <alignment horizontal="center" vertical="center" wrapText="1"/>
    </xf>
    <xf numFmtId="0" fontId="4" fillId="0" borderId="9" xfId="5" applyBorder="1" applyAlignment="1">
      <alignment horizontal="center" vertical="center" wrapText="1"/>
    </xf>
    <xf numFmtId="0" fontId="10" fillId="7" borderId="62" xfId="5" applyFont="1" applyFill="1" applyBorder="1" applyAlignment="1">
      <alignment horizontal="center" wrapText="1"/>
    </xf>
    <xf numFmtId="0" fontId="10" fillId="7" borderId="63" xfId="5" applyFont="1" applyFill="1" applyBorder="1" applyAlignment="1">
      <alignment horizontal="center" wrapText="1"/>
    </xf>
    <xf numFmtId="0" fontId="10" fillId="7" borderId="62" xfId="5" applyFont="1" applyFill="1" applyBorder="1" applyAlignment="1">
      <alignment horizontal="center"/>
    </xf>
    <xf numFmtId="0" fontId="10" fillId="7" borderId="63" xfId="5" applyFont="1" applyFill="1" applyBorder="1" applyAlignment="1">
      <alignment horizontal="center"/>
    </xf>
    <xf numFmtId="0" fontId="5" fillId="2" borderId="17" xfId="5" applyFont="1" applyFill="1" applyBorder="1" applyAlignment="1">
      <alignment horizontal="center" vertical="center" wrapText="1"/>
    </xf>
    <xf numFmtId="0" fontId="5" fillId="0" borderId="14" xfId="5" applyFont="1" applyBorder="1" applyAlignment="1">
      <alignment horizontal="center" vertical="center" wrapText="1"/>
    </xf>
    <xf numFmtId="0" fontId="5" fillId="0" borderId="15" xfId="5" applyFont="1" applyBorder="1" applyAlignment="1">
      <alignment horizontal="center" vertical="center" wrapText="1"/>
    </xf>
    <xf numFmtId="0" fontId="5" fillId="0" borderId="42" xfId="5" applyFont="1" applyBorder="1" applyAlignment="1">
      <alignment horizontal="center" vertical="center" wrapText="1"/>
    </xf>
    <xf numFmtId="0" fontId="5" fillId="0" borderId="20" xfId="5" applyFont="1" applyBorder="1" applyAlignment="1">
      <alignment horizontal="center" vertical="center" wrapText="1"/>
    </xf>
    <xf numFmtId="0" fontId="5" fillId="0" borderId="12" xfId="5" applyFont="1" applyBorder="1" applyAlignment="1">
      <alignment horizontal="center" vertical="center" wrapText="1"/>
    </xf>
    <xf numFmtId="0" fontId="5" fillId="0" borderId="21" xfId="5" applyFont="1" applyBorder="1" applyAlignment="1">
      <alignment horizontal="center" vertical="center" wrapText="1"/>
    </xf>
    <xf numFmtId="0" fontId="5" fillId="0" borderId="37" xfId="5" applyFont="1" applyBorder="1" applyAlignment="1">
      <alignment horizontal="center" vertical="center" wrapText="1"/>
    </xf>
    <xf numFmtId="0" fontId="5" fillId="0" borderId="38" xfId="5" applyFont="1" applyBorder="1" applyAlignment="1">
      <alignment horizontal="center" vertical="center" wrapText="1"/>
    </xf>
    <xf numFmtId="0" fontId="5" fillId="2" borderId="60" xfId="5" applyFont="1" applyFill="1" applyBorder="1" applyAlignment="1">
      <alignment horizontal="center" vertical="center" wrapText="1"/>
    </xf>
    <xf numFmtId="0" fontId="6" fillId="2" borderId="75" xfId="5" applyFont="1" applyFill="1" applyBorder="1" applyAlignment="1">
      <alignment horizontal="center" vertical="center" wrapText="1"/>
    </xf>
    <xf numFmtId="0" fontId="6" fillId="2" borderId="77" xfId="5" applyFont="1" applyFill="1" applyBorder="1" applyAlignment="1">
      <alignment horizontal="center" vertical="center" wrapText="1"/>
    </xf>
    <xf numFmtId="0" fontId="2" fillId="2" borderId="54" xfId="1" applyFont="1" applyFill="1" applyBorder="1" applyAlignment="1">
      <alignment horizontal="center" vertical="center" wrapText="1"/>
    </xf>
    <xf numFmtId="0" fontId="2" fillId="2" borderId="39" xfId="1" applyFont="1" applyFill="1" applyBorder="1" applyAlignment="1">
      <alignment horizontal="center" vertical="center" wrapText="1"/>
    </xf>
    <xf numFmtId="0" fontId="5" fillId="0" borderId="75" xfId="5" applyFont="1" applyBorder="1" applyAlignment="1">
      <alignment horizontal="center" vertical="center" wrapText="1"/>
    </xf>
    <xf numFmtId="0" fontId="5" fillId="0" borderId="76" xfId="5" applyFont="1" applyBorder="1" applyAlignment="1">
      <alignment horizontal="center" vertical="center" wrapText="1"/>
    </xf>
    <xf numFmtId="0" fontId="5" fillId="0" borderId="77" xfId="5" applyFont="1" applyBorder="1" applyAlignment="1">
      <alignment horizontal="center" vertical="center" wrapText="1"/>
    </xf>
    <xf numFmtId="0" fontId="5" fillId="0" borderId="78" xfId="5" applyFont="1" applyBorder="1" applyAlignment="1">
      <alignment horizontal="center" vertical="center" wrapText="1"/>
    </xf>
    <xf numFmtId="0" fontId="5" fillId="0" borderId="61" xfId="5" applyFont="1" applyBorder="1" applyAlignment="1">
      <alignment horizontal="center" vertical="center" wrapText="1"/>
    </xf>
    <xf numFmtId="0" fontId="6" fillId="2" borderId="76" xfId="5" applyFont="1" applyFill="1" applyBorder="1" applyAlignment="1">
      <alignment horizontal="center" vertical="center" wrapText="1"/>
    </xf>
    <xf numFmtId="0" fontId="6" fillId="2" borderId="59" xfId="5" applyFont="1" applyFill="1" applyBorder="1" applyAlignment="1">
      <alignment horizontal="center" vertical="center" wrapText="1"/>
    </xf>
    <xf numFmtId="0" fontId="6" fillId="2" borderId="33" xfId="5" applyFont="1" applyFill="1" applyBorder="1" applyAlignment="1">
      <alignment horizontal="center" vertical="center" wrapText="1"/>
    </xf>
    <xf numFmtId="0" fontId="5" fillId="2" borderId="61" xfId="5" applyFont="1" applyFill="1" applyBorder="1" applyAlignment="1">
      <alignment horizontal="center" vertical="center" wrapText="1"/>
    </xf>
    <xf numFmtId="0" fontId="5" fillId="0" borderId="81" xfId="5" applyFont="1" applyBorder="1" applyAlignment="1">
      <alignment horizontal="center" vertical="center" wrapText="1"/>
    </xf>
    <xf numFmtId="0" fontId="5" fillId="0" borderId="39" xfId="5" applyFont="1" applyBorder="1" applyAlignment="1">
      <alignment horizontal="center" vertical="center" wrapText="1"/>
    </xf>
    <xf numFmtId="0" fontId="2" fillId="2" borderId="60" xfId="1" applyFont="1" applyFill="1" applyBorder="1" applyAlignment="1">
      <alignment horizontal="center" vertical="center" wrapText="1"/>
    </xf>
    <xf numFmtId="0" fontId="8" fillId="0" borderId="37" xfId="5" applyFont="1" applyBorder="1" applyAlignment="1">
      <alignment horizontal="center" vertical="center" wrapText="1"/>
    </xf>
    <xf numFmtId="0" fontId="8" fillId="0" borderId="38" xfId="5" applyFont="1" applyBorder="1" applyAlignment="1">
      <alignment horizontal="center" vertical="center" wrapText="1"/>
    </xf>
    <xf numFmtId="0" fontId="6" fillId="2" borderId="78" xfId="5" applyFont="1" applyFill="1" applyBorder="1" applyAlignment="1">
      <alignment horizontal="center" vertical="center" wrapText="1"/>
    </xf>
    <xf numFmtId="0" fontId="6" fillId="2" borderId="62" xfId="5" applyFont="1" applyFill="1" applyBorder="1" applyAlignment="1">
      <alignment horizontal="center" vertical="center" wrapText="1"/>
    </xf>
    <xf numFmtId="0" fontId="6" fillId="2" borderId="63" xfId="5" applyFont="1" applyFill="1" applyBorder="1" applyAlignment="1">
      <alignment horizontal="center" vertical="center" wrapText="1"/>
    </xf>
    <xf numFmtId="0" fontId="5" fillId="2" borderId="37" xfId="5" applyFont="1" applyFill="1" applyBorder="1" applyAlignment="1">
      <alignment horizontal="center" vertical="center" wrapText="1"/>
    </xf>
    <xf numFmtId="0" fontId="6" fillId="2" borderId="37" xfId="5" applyFont="1" applyFill="1" applyBorder="1" applyAlignment="1">
      <alignment horizontal="center" vertical="center" wrapText="1"/>
    </xf>
    <xf numFmtId="0" fontId="6" fillId="2" borderId="38" xfId="5" applyFont="1" applyFill="1" applyBorder="1" applyAlignment="1">
      <alignment horizontal="center" vertical="center" wrapText="1"/>
    </xf>
    <xf numFmtId="0" fontId="9" fillId="0" borderId="26" xfId="5" applyFont="1" applyBorder="1" applyAlignment="1">
      <alignment horizontal="center" vertical="center" wrapText="1"/>
    </xf>
    <xf numFmtId="0" fontId="2" fillId="7" borderId="1" xfId="1" applyFont="1" applyFill="1" applyBorder="1" applyAlignment="1">
      <alignment horizontal="center" vertical="center"/>
    </xf>
    <xf numFmtId="0" fontId="2" fillId="7" borderId="2" xfId="1" applyFont="1" applyFill="1" applyBorder="1" applyAlignment="1">
      <alignment horizontal="center" vertical="center"/>
    </xf>
    <xf numFmtId="0" fontId="2" fillId="7" borderId="0" xfId="1" applyFont="1" applyFill="1" applyAlignment="1">
      <alignment horizontal="center" vertical="center"/>
    </xf>
    <xf numFmtId="0" fontId="9" fillId="72" borderId="82" xfId="5" applyFont="1" applyFill="1" applyBorder="1" applyAlignment="1">
      <alignment horizontal="center" vertical="center" wrapText="1"/>
    </xf>
    <xf numFmtId="0" fontId="9" fillId="72" borderId="80" xfId="5" applyFont="1" applyFill="1" applyBorder="1" applyAlignment="1">
      <alignment horizontal="center" vertical="center" wrapText="1"/>
    </xf>
    <xf numFmtId="0" fontId="9" fillId="19" borderId="82" xfId="5" applyFont="1" applyFill="1" applyBorder="1" applyAlignment="1">
      <alignment horizontal="center" vertical="center" wrapText="1"/>
    </xf>
    <xf numFmtId="0" fontId="9" fillId="19" borderId="44" xfId="5" applyFont="1" applyFill="1" applyBorder="1" applyAlignment="1">
      <alignment horizontal="center" vertical="center" wrapText="1"/>
    </xf>
    <xf numFmtId="0" fontId="9" fillId="19" borderId="80" xfId="5" applyFont="1" applyFill="1" applyBorder="1" applyAlignment="1">
      <alignment horizontal="center" vertical="center" wrapText="1"/>
    </xf>
    <xf numFmtId="0" fontId="9" fillId="72" borderId="60" xfId="5" applyFont="1" applyFill="1" applyBorder="1" applyAlignment="1">
      <alignment horizontal="center" vertical="center" wrapText="1"/>
    </xf>
    <xf numFmtId="0" fontId="5" fillId="2" borderId="75" xfId="5" applyFont="1" applyFill="1" applyBorder="1" applyAlignment="1">
      <alignment horizontal="center" vertical="center" wrapText="1"/>
    </xf>
    <xf numFmtId="0" fontId="5" fillId="2" borderId="81" xfId="5" applyFont="1" applyFill="1" applyBorder="1" applyAlignment="1">
      <alignment horizontal="center" vertical="center" wrapText="1"/>
    </xf>
    <xf numFmtId="0" fontId="5" fillId="2" borderId="76" xfId="5" applyFont="1" applyFill="1" applyBorder="1" applyAlignment="1">
      <alignment horizontal="center" vertical="center" wrapText="1"/>
    </xf>
    <xf numFmtId="0" fontId="5" fillId="2" borderId="77" xfId="5" applyFont="1" applyFill="1" applyBorder="1" applyAlignment="1">
      <alignment horizontal="center" vertical="center" wrapText="1"/>
    </xf>
    <xf numFmtId="0" fontId="5" fillId="2" borderId="39" xfId="5" applyFont="1" applyFill="1" applyBorder="1" applyAlignment="1">
      <alignment horizontal="center" vertical="center" wrapText="1"/>
    </xf>
    <xf numFmtId="0" fontId="5" fillId="2" borderId="78" xfId="5" applyFont="1" applyFill="1" applyBorder="1" applyAlignment="1">
      <alignment horizontal="center" vertical="center" wrapText="1"/>
    </xf>
    <xf numFmtId="0" fontId="5" fillId="0" borderId="18" xfId="5" applyFont="1" applyBorder="1" applyAlignment="1">
      <alignment horizontal="center" vertical="center" wrapText="1"/>
    </xf>
    <xf numFmtId="0" fontId="5" fillId="0" borderId="6" xfId="5" applyFont="1" applyBorder="1" applyAlignment="1">
      <alignment horizontal="center" vertical="center" wrapText="1"/>
    </xf>
    <xf numFmtId="0" fontId="5" fillId="2" borderId="38" xfId="5" applyFont="1" applyFill="1" applyBorder="1" applyAlignment="1">
      <alignment horizontal="center" vertical="center" wrapText="1"/>
    </xf>
    <xf numFmtId="0" fontId="5" fillId="0" borderId="62" xfId="5" applyFont="1" applyBorder="1" applyAlignment="1">
      <alignment horizontal="center" vertical="center" wrapText="1"/>
    </xf>
    <xf numFmtId="0" fontId="5" fillId="0" borderId="63" xfId="5" applyFont="1" applyBorder="1" applyAlignment="1">
      <alignment horizontal="center" vertical="center" wrapText="1"/>
    </xf>
    <xf numFmtId="0" fontId="51" fillId="0" borderId="59" xfId="0" applyFont="1" applyBorder="1" applyAlignment="1">
      <alignment horizontal="center"/>
    </xf>
    <xf numFmtId="0" fontId="51" fillId="0" borderId="0" xfId="0" applyFont="1" applyAlignment="1">
      <alignment horizontal="center"/>
    </xf>
    <xf numFmtId="0" fontId="51" fillId="0" borderId="33" xfId="0" applyFont="1" applyBorder="1" applyAlignment="1">
      <alignment horizontal="center"/>
    </xf>
    <xf numFmtId="0" fontId="52" fillId="0" borderId="83" xfId="0" applyFont="1" applyFill="1" applyBorder="1" applyAlignment="1">
      <alignment horizontal="center" wrapText="1"/>
    </xf>
    <xf numFmtId="0" fontId="52" fillId="0" borderId="89" xfId="0" applyFont="1" applyFill="1" applyBorder="1" applyAlignment="1">
      <alignment horizontal="center" wrapText="1"/>
    </xf>
    <xf numFmtId="0" fontId="12" fillId="0" borderId="89" xfId="0" applyFont="1" applyFill="1" applyBorder="1" applyAlignment="1">
      <alignment horizontal="center" vertical="center"/>
    </xf>
    <xf numFmtId="0" fontId="52" fillId="0" borderId="0" xfId="0" applyFont="1" applyFill="1" applyAlignment="1">
      <alignment horizontal="center"/>
    </xf>
    <xf numFmtId="164" fontId="3" fillId="23" borderId="23" xfId="2" applyFont="1" applyFill="1" applyBorder="1" applyAlignment="1">
      <alignment horizontal="center" vertical="center" wrapText="1"/>
    </xf>
    <xf numFmtId="164" fontId="3" fillId="23" borderId="12" xfId="2" applyFont="1" applyFill="1" applyBorder="1" applyAlignment="1">
      <alignment horizontal="center" vertical="center" wrapText="1"/>
    </xf>
    <xf numFmtId="0" fontId="6" fillId="0" borderId="31" xfId="5" applyFont="1" applyBorder="1" applyAlignment="1">
      <alignment horizontal="center" vertical="center" wrapText="1"/>
    </xf>
    <xf numFmtId="0" fontId="6" fillId="0" borderId="10" xfId="5" applyFont="1" applyBorder="1" applyAlignment="1">
      <alignment horizontal="center" vertical="center" wrapText="1"/>
    </xf>
    <xf numFmtId="0" fontId="4" fillId="0" borderId="2" xfId="5" applyBorder="1" applyAlignment="1">
      <alignment horizontal="center"/>
    </xf>
    <xf numFmtId="0" fontId="9" fillId="0" borderId="56" xfId="5" applyFont="1" applyBorder="1" applyAlignment="1">
      <alignment horizontal="center" vertical="center" wrapText="1"/>
    </xf>
    <xf numFmtId="0" fontId="6" fillId="0" borderId="20" xfId="5" applyFont="1" applyBorder="1" applyAlignment="1">
      <alignment horizontal="center" vertical="center" wrapText="1"/>
    </xf>
    <xf numFmtId="0" fontId="6" fillId="0" borderId="21" xfId="5" applyFont="1" applyBorder="1" applyAlignment="1">
      <alignment horizontal="center" vertical="center" wrapText="1"/>
    </xf>
    <xf numFmtId="0" fontId="8" fillId="0" borderId="31" xfId="5" applyFont="1" applyBorder="1" applyAlignment="1">
      <alignment horizontal="center" vertical="center" wrapText="1"/>
    </xf>
    <xf numFmtId="0" fontId="8" fillId="0" borderId="10" xfId="5" applyFont="1" applyBorder="1" applyAlignment="1">
      <alignment horizontal="center" vertical="center" wrapText="1"/>
    </xf>
    <xf numFmtId="0" fontId="5" fillId="0" borderId="17" xfId="5" applyFont="1" applyBorder="1" applyAlignment="1">
      <alignment horizontal="center" vertical="center" wrapText="1"/>
    </xf>
    <xf numFmtId="0" fontId="5" fillId="0" borderId="5" xfId="5" applyFont="1" applyBorder="1" applyAlignment="1">
      <alignment horizontal="center" vertical="center" wrapText="1"/>
    </xf>
    <xf numFmtId="0" fontId="6" fillId="0" borderId="40" xfId="5" applyFont="1" applyBorder="1" applyAlignment="1">
      <alignment horizontal="center" vertical="center" wrapText="1"/>
    </xf>
    <xf numFmtId="0" fontId="6" fillId="0" borderId="14" xfId="5" applyFont="1" applyBorder="1" applyAlignment="1">
      <alignment horizontal="center" vertical="center" wrapText="1"/>
    </xf>
    <xf numFmtId="0" fontId="6" fillId="0" borderId="41" xfId="5" applyFont="1" applyBorder="1" applyAlignment="1">
      <alignment horizontal="center" vertical="center" wrapText="1"/>
    </xf>
    <xf numFmtId="0" fontId="6" fillId="0" borderId="42" xfId="5" applyFont="1" applyBorder="1" applyAlignment="1">
      <alignment horizontal="center" vertical="center" wrapText="1"/>
    </xf>
    <xf numFmtId="0" fontId="6" fillId="2" borderId="60" xfId="5" applyFont="1" applyFill="1" applyBorder="1" applyAlignment="1">
      <alignment horizontal="center" vertical="center" wrapText="1"/>
    </xf>
    <xf numFmtId="0" fontId="6" fillId="0" borderId="18" xfId="5" applyFont="1" applyBorder="1" applyAlignment="1">
      <alignment horizontal="center" vertical="center" wrapText="1"/>
    </xf>
    <xf numFmtId="0" fontId="6" fillId="0" borderId="6" xfId="5" applyFont="1" applyBorder="1" applyAlignment="1">
      <alignment horizontal="center" vertical="center" wrapText="1"/>
    </xf>
    <xf numFmtId="167" fontId="3" fillId="60" borderId="73" xfId="2" applyNumberFormat="1" applyFont="1" applyFill="1" applyBorder="1" applyAlignment="1">
      <alignment horizontal="center" vertical="center" wrapText="1"/>
    </xf>
    <xf numFmtId="167" fontId="3" fillId="60" borderId="12" xfId="2" applyNumberFormat="1" applyFont="1" applyFill="1" applyBorder="1" applyAlignment="1">
      <alignment horizontal="center" vertical="center" wrapText="1"/>
    </xf>
    <xf numFmtId="0" fontId="5" fillId="0" borderId="85" xfId="5" applyFont="1" applyBorder="1" applyAlignment="1">
      <alignment horizontal="center" vertical="center" wrapText="1"/>
    </xf>
    <xf numFmtId="0" fontId="2" fillId="0" borderId="51" xfId="1" applyFont="1" applyFill="1" applyBorder="1" applyAlignment="1">
      <alignment horizontal="center" vertical="center" wrapText="1"/>
    </xf>
    <xf numFmtId="0" fontId="2" fillId="0" borderId="50" xfId="1" applyFont="1" applyFill="1" applyBorder="1" applyAlignment="1">
      <alignment horizontal="center" vertical="center" wrapText="1"/>
    </xf>
    <xf numFmtId="0" fontId="9" fillId="0" borderId="35" xfId="5" applyFont="1" applyFill="1" applyBorder="1" applyAlignment="1">
      <alignment horizontal="center" vertical="center" wrapText="1"/>
    </xf>
    <xf numFmtId="0" fontId="9" fillId="0" borderId="50" xfId="5" applyFont="1" applyFill="1" applyBorder="1" applyAlignment="1">
      <alignment horizontal="center" vertical="center" wrapText="1"/>
    </xf>
    <xf numFmtId="0" fontId="11" fillId="0" borderId="28" xfId="5" applyFont="1" applyBorder="1" applyAlignment="1">
      <alignment horizontal="center" vertical="center" wrapText="1"/>
    </xf>
    <xf numFmtId="0" fontId="11" fillId="0" borderId="29" xfId="5" applyFont="1" applyBorder="1" applyAlignment="1">
      <alignment horizontal="center" vertical="center" wrapText="1"/>
    </xf>
    <xf numFmtId="0" fontId="9" fillId="0" borderId="55" xfId="5" applyFont="1" applyFill="1" applyBorder="1" applyAlignment="1">
      <alignment horizontal="center" vertical="center" wrapText="1"/>
    </xf>
    <xf numFmtId="0" fontId="9" fillId="0" borderId="58" xfId="5" applyFont="1" applyFill="1" applyBorder="1" applyAlignment="1">
      <alignment horizontal="center" vertical="center" wrapText="1"/>
    </xf>
    <xf numFmtId="0" fontId="3" fillId="7" borderId="56" xfId="1" applyFont="1" applyFill="1" applyBorder="1" applyAlignment="1">
      <alignment horizontal="center" vertical="center"/>
    </xf>
    <xf numFmtId="0" fontId="3" fillId="7" borderId="26" xfId="1" applyFont="1" applyFill="1" applyBorder="1" applyAlignment="1">
      <alignment horizontal="center" vertical="center"/>
    </xf>
    <xf numFmtId="0" fontId="52" fillId="0" borderId="0" xfId="0" applyFont="1" applyFill="1" applyAlignment="1">
      <alignment horizontal="center" wrapText="1"/>
    </xf>
    <xf numFmtId="0" fontId="52" fillId="0" borderId="83" xfId="0" applyFont="1" applyFill="1" applyBorder="1" applyAlignment="1">
      <alignment horizontal="center"/>
    </xf>
    <xf numFmtId="0" fontId="52" fillId="0" borderId="89" xfId="0" applyFont="1" applyFill="1" applyBorder="1" applyAlignment="1">
      <alignment horizontal="center"/>
    </xf>
    <xf numFmtId="0" fontId="0" fillId="0" borderId="89" xfId="0" applyFill="1" applyBorder="1" applyAlignment="1">
      <alignment horizontal="center" vertical="center"/>
    </xf>
    <xf numFmtId="0" fontId="51" fillId="0" borderId="59" xfId="0" applyFont="1" applyFill="1" applyBorder="1" applyAlignment="1">
      <alignment horizontal="center"/>
    </xf>
    <xf numFmtId="0" fontId="51" fillId="0" borderId="0" xfId="0" applyFont="1" applyFill="1" applyAlignment="1">
      <alignment horizontal="center"/>
    </xf>
    <xf numFmtId="0" fontId="51" fillId="0" borderId="33" xfId="0" applyFont="1" applyFill="1" applyBorder="1" applyAlignment="1">
      <alignment horizontal="center"/>
    </xf>
    <xf numFmtId="0" fontId="58" fillId="74" borderId="94" xfId="79" applyFont="1" applyFill="1" applyBorder="1" applyAlignment="1">
      <alignment horizontal="center"/>
    </xf>
    <xf numFmtId="0" fontId="59" fillId="0" borderId="95" xfId="79" applyFont="1" applyBorder="1"/>
    <xf numFmtId="0" fontId="58" fillId="75" borderId="94" xfId="79" applyFont="1" applyFill="1" applyBorder="1" applyAlignment="1">
      <alignment horizontal="center"/>
    </xf>
    <xf numFmtId="0" fontId="59" fillId="0" borderId="96" xfId="79" applyFont="1" applyBorder="1"/>
    <xf numFmtId="0" fontId="58" fillId="74" borderId="100" xfId="79" applyFont="1" applyFill="1" applyBorder="1" applyAlignment="1">
      <alignment horizontal="center"/>
    </xf>
    <xf numFmtId="0" fontId="51" fillId="0" borderId="3" xfId="0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/>
    </xf>
    <xf numFmtId="176" fontId="5" fillId="8" borderId="12" xfId="6" applyNumberFormat="1" applyFont="1" applyFill="1" applyBorder="1" applyAlignment="1">
      <alignment horizontal="center" wrapText="1"/>
    </xf>
    <xf numFmtId="187" fontId="61" fillId="80" borderId="97" xfId="79" applyNumberFormat="1" applyFont="1" applyFill="1" applyBorder="1" applyAlignment="1">
      <alignment horizontal="right"/>
    </xf>
    <xf numFmtId="166" fontId="61" fillId="80" borderId="97" xfId="6" applyFont="1" applyFill="1" applyBorder="1" applyAlignment="1">
      <alignment horizontal="right"/>
    </xf>
    <xf numFmtId="0" fontId="58" fillId="74" borderId="101" xfId="79" applyFont="1" applyFill="1" applyBorder="1" applyAlignment="1">
      <alignment horizontal="center"/>
    </xf>
    <xf numFmtId="0" fontId="58" fillId="74" borderId="103" xfId="79" applyFont="1" applyFill="1" applyBorder="1" applyAlignment="1">
      <alignment horizontal="center"/>
    </xf>
    <xf numFmtId="0" fontId="58" fillId="76" borderId="94" xfId="79" applyFont="1" applyFill="1" applyBorder="1" applyAlignment="1">
      <alignment horizontal="center"/>
    </xf>
    <xf numFmtId="0" fontId="60" fillId="0" borderId="94" xfId="79" applyFont="1" applyBorder="1"/>
    <xf numFmtId="0" fontId="61" fillId="0" borderId="94" xfId="79" applyFont="1" applyBorder="1"/>
    <xf numFmtId="4" fontId="61" fillId="0" borderId="94" xfId="79" applyNumberFormat="1" applyFont="1" applyBorder="1"/>
    <xf numFmtId="0" fontId="58" fillId="0" borderId="0" xfId="79" applyFont="1" applyFill="1" applyBorder="1" applyAlignment="1">
      <alignment horizontal="center"/>
    </xf>
    <xf numFmtId="0" fontId="60" fillId="0" borderId="0" xfId="79" applyFont="1" applyFill="1" applyBorder="1"/>
    <xf numFmtId="0" fontId="57" fillId="0" borderId="0" xfId="79" applyFill="1" applyBorder="1"/>
    <xf numFmtId="0" fontId="61" fillId="0" borderId="0" xfId="79" applyFont="1" applyFill="1" applyBorder="1"/>
    <xf numFmtId="0" fontId="62" fillId="0" borderId="0" xfId="0" applyNumberFormat="1" applyFont="1" applyFill="1" applyBorder="1" applyAlignment="1">
      <alignment horizontal="right"/>
    </xf>
    <xf numFmtId="4" fontId="61" fillId="0" borderId="0" xfId="79" applyNumberFormat="1" applyFont="1" applyFill="1" applyBorder="1"/>
    <xf numFmtId="0" fontId="70" fillId="0" borderId="0" xfId="79" applyFont="1" applyFill="1" applyBorder="1" applyAlignment="1">
      <alignment horizontal="center"/>
    </xf>
    <xf numFmtId="0" fontId="71" fillId="0" borderId="0" xfId="79" applyFont="1" applyFill="1" applyBorder="1" applyAlignment="1">
      <alignment horizontal="center"/>
    </xf>
  </cellXfs>
  <cellStyles count="81">
    <cellStyle name="20% - Énfasis1" xfId="28" builtinId="30" customBuiltin="1"/>
    <cellStyle name="20% - Énfasis2" xfId="32" builtinId="34" customBuiltin="1"/>
    <cellStyle name="20% - Énfasis3" xfId="36" builtinId="38" customBuiltin="1"/>
    <cellStyle name="20% - Énfasis4" xfId="40" builtinId="42" customBuiltin="1"/>
    <cellStyle name="20% - Énfasis5" xfId="44" builtinId="46" customBuiltin="1"/>
    <cellStyle name="20% - Énfasis6" xfId="48" builtinId="50" customBuiltin="1"/>
    <cellStyle name="40% - Énfasis1" xfId="29" builtinId="31" customBuiltin="1"/>
    <cellStyle name="40% - Énfasis2" xfId="33" builtinId="35" customBuiltin="1"/>
    <cellStyle name="40% - Énfasis3" xfId="37" builtinId="39" customBuiltin="1"/>
    <cellStyle name="40% - Énfasis4" xfId="41" builtinId="43" customBuiltin="1"/>
    <cellStyle name="40% - Énfasis5" xfId="45" builtinId="47" customBuiltin="1"/>
    <cellStyle name="40% - Énfasis6" xfId="49" builtinId="51" customBuiltin="1"/>
    <cellStyle name="60% - Énfasis1" xfId="30" builtinId="32" customBuiltin="1"/>
    <cellStyle name="60% - Énfasis1 2" xfId="54" xr:uid="{00000000-0005-0000-0000-00000D000000}"/>
    <cellStyle name="60% - Énfasis2" xfId="34" builtinId="36" customBuiltin="1"/>
    <cellStyle name="60% - Énfasis2 2" xfId="55" xr:uid="{00000000-0005-0000-0000-00000F000000}"/>
    <cellStyle name="60% - Énfasis3" xfId="38" builtinId="40" customBuiltin="1"/>
    <cellStyle name="60% - Énfasis3 2" xfId="56" xr:uid="{00000000-0005-0000-0000-000011000000}"/>
    <cellStyle name="60% - Énfasis4" xfId="42" builtinId="44" customBuiltin="1"/>
    <cellStyle name="60% - Énfasis4 2" xfId="57" xr:uid="{00000000-0005-0000-0000-000013000000}"/>
    <cellStyle name="60% - Énfasis5" xfId="46" builtinId="48" customBuiltin="1"/>
    <cellStyle name="60% - Énfasis5 2" xfId="58" xr:uid="{00000000-0005-0000-0000-000015000000}"/>
    <cellStyle name="60% - Énfasis6" xfId="50" builtinId="52" customBuiltin="1"/>
    <cellStyle name="60% - Énfasis6 2" xfId="59" xr:uid="{00000000-0005-0000-0000-000017000000}"/>
    <cellStyle name="Bueno" xfId="15" builtinId="26" customBuiltin="1"/>
    <cellStyle name="Cálculo" xfId="20" builtinId="22" customBuiltin="1"/>
    <cellStyle name="Celda de comprobación" xfId="22" builtinId="23" customBuiltin="1"/>
    <cellStyle name="Celda vinculada" xfId="21" builtinId="24" customBuiltin="1"/>
    <cellStyle name="Encabezado 1" xfId="11" builtinId="16" customBuiltin="1"/>
    <cellStyle name="Encabezado 4" xfId="14" builtinId="19" customBuiltin="1"/>
    <cellStyle name="Énfasis1" xfId="27" builtinId="29" customBuiltin="1"/>
    <cellStyle name="Énfasis2" xfId="31" builtinId="33" customBuiltin="1"/>
    <cellStyle name="Énfasis3" xfId="35" builtinId="37" customBuiltin="1"/>
    <cellStyle name="Énfasis4" xfId="39" builtinId="41" customBuiltin="1"/>
    <cellStyle name="Énfasis5" xfId="43" builtinId="45" customBuiltin="1"/>
    <cellStyle name="Énfasis6" xfId="47" builtinId="49" customBuiltin="1"/>
    <cellStyle name="Entrada" xfId="18" builtinId="20" customBuiltin="1"/>
    <cellStyle name="Hipervínculo" xfId="8" builtinId="8"/>
    <cellStyle name="Hipervínculo 2" xfId="3" xr:uid="{00000000-0005-0000-0000-000025000000}"/>
    <cellStyle name="Incorrecto" xfId="16" builtinId="27" customBuiltin="1"/>
    <cellStyle name="Millares" xfId="6" builtinId="3"/>
    <cellStyle name="Millares [0] 2" xfId="2" xr:uid="{00000000-0005-0000-0000-000028000000}"/>
    <cellStyle name="Millares 13" xfId="77" xr:uid="{21A24549-80F6-4306-80F9-A24F6299C76E}"/>
    <cellStyle name="Millares 2" xfId="4" xr:uid="{00000000-0005-0000-0000-000029000000}"/>
    <cellStyle name="Neutral" xfId="17" builtinId="28" customBuiltin="1"/>
    <cellStyle name="Neutral 2" xfId="53" xr:uid="{00000000-0005-0000-0000-00002B000000}"/>
    <cellStyle name="Normal" xfId="0" builtinId="0"/>
    <cellStyle name="Normal 2" xfId="1" xr:uid="{00000000-0005-0000-0000-00002D000000}"/>
    <cellStyle name="Normal 2 2" xfId="60" xr:uid="{00000000-0005-0000-0000-00002E000000}"/>
    <cellStyle name="Normal 2 2 2" xfId="69" xr:uid="{00000000-0005-0000-0000-00002F000000}"/>
    <cellStyle name="Normal 2 2 3" xfId="70" xr:uid="{00000000-0005-0000-0000-000030000000}"/>
    <cellStyle name="Normal 2 2 4" xfId="68" xr:uid="{00000000-0005-0000-0000-000031000000}"/>
    <cellStyle name="Normal 2 3" xfId="63" xr:uid="{00000000-0005-0000-0000-000032000000}"/>
    <cellStyle name="Normal 2 4" xfId="67" xr:uid="{00000000-0005-0000-0000-000033000000}"/>
    <cellStyle name="Normal 3" xfId="5" xr:uid="{00000000-0005-0000-0000-000034000000}"/>
    <cellStyle name="Normal 3 2" xfId="64" xr:uid="{00000000-0005-0000-0000-000035000000}"/>
    <cellStyle name="Normal 3 2 2" xfId="73" xr:uid="{00000000-0005-0000-0000-000036000000}"/>
    <cellStyle name="Normal 3 2 3" xfId="72" xr:uid="{00000000-0005-0000-0000-000037000000}"/>
    <cellStyle name="Normal 3 3" xfId="71" xr:uid="{00000000-0005-0000-0000-000038000000}"/>
    <cellStyle name="Normal 4" xfId="51" xr:uid="{00000000-0005-0000-0000-000039000000}"/>
    <cellStyle name="Normal 4 2" xfId="74" xr:uid="{00000000-0005-0000-0000-00003A000000}"/>
    <cellStyle name="Normal 5" xfId="61" xr:uid="{00000000-0005-0000-0000-00003B000000}"/>
    <cellStyle name="Normal 5 2" xfId="75" xr:uid="{00000000-0005-0000-0000-00003C000000}"/>
    <cellStyle name="Normal 6" xfId="9" xr:uid="{00000000-0005-0000-0000-00003D000000}"/>
    <cellStyle name="Normal 6 2" xfId="76" xr:uid="{00000000-0005-0000-0000-00003E000000}"/>
    <cellStyle name="Normal 7" xfId="66" xr:uid="{00000000-0005-0000-0000-00003F000000}"/>
    <cellStyle name="Normal 7 2" xfId="78" xr:uid="{6315147A-E6B3-4CEA-ABBD-DD59E3A18AD5}"/>
    <cellStyle name="Normal 8" xfId="79" xr:uid="{5839DE7D-3E40-49EA-8332-FD14FBF46140}"/>
    <cellStyle name="Notas" xfId="24" builtinId="10" customBuiltin="1"/>
    <cellStyle name="Porcentaje" xfId="7" builtinId="5"/>
    <cellStyle name="Porcentaje 2" xfId="80" xr:uid="{10853C57-B41C-43FB-8ECC-CF7405D77B39}"/>
    <cellStyle name="Porcentual 2" xfId="62" xr:uid="{00000000-0005-0000-0000-000042000000}"/>
    <cellStyle name="Porcentual 2 2" xfId="65" xr:uid="{00000000-0005-0000-0000-000043000000}"/>
    <cellStyle name="Salida" xfId="19" builtinId="21" customBuiltin="1"/>
    <cellStyle name="Texto de advertencia" xfId="23" builtinId="11" customBuiltin="1"/>
    <cellStyle name="Texto explicativo" xfId="25" builtinId="53" customBuiltin="1"/>
    <cellStyle name="Título" xfId="10" builtinId="15" customBuiltin="1"/>
    <cellStyle name="Título 2" xfId="12" builtinId="17" customBuiltin="1"/>
    <cellStyle name="Título 3" xfId="13" builtinId="18" customBuiltin="1"/>
    <cellStyle name="Título 4" xfId="52" xr:uid="{00000000-0005-0000-0000-00004B000000}"/>
    <cellStyle name="Total" xfId="2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9.xml"/><Relationship Id="rId68" Type="http://schemas.openxmlformats.org/officeDocument/2006/relationships/externalLink" Target="externalLinks/externalLink14.xml"/><Relationship Id="rId84" Type="http://schemas.openxmlformats.org/officeDocument/2006/relationships/externalLink" Target="externalLinks/externalLink30.xml"/><Relationship Id="rId89" Type="http://schemas.openxmlformats.org/officeDocument/2006/relationships/externalLink" Target="externalLinks/externalLink3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4.xml"/><Relationship Id="rId74" Type="http://schemas.openxmlformats.org/officeDocument/2006/relationships/externalLink" Target="externalLinks/externalLink20.xml"/><Relationship Id="rId79" Type="http://schemas.openxmlformats.org/officeDocument/2006/relationships/externalLink" Target="externalLinks/externalLink25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36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externalLink" Target="externalLinks/externalLink10.xml"/><Relationship Id="rId69" Type="http://schemas.openxmlformats.org/officeDocument/2006/relationships/externalLink" Target="externalLinks/externalLink1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8.xml"/><Relationship Id="rId80" Type="http://schemas.openxmlformats.org/officeDocument/2006/relationships/externalLink" Target="externalLinks/externalLink26.xml"/><Relationship Id="rId85" Type="http://schemas.openxmlformats.org/officeDocument/2006/relationships/externalLink" Target="externalLinks/externalLink31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5.xml"/><Relationship Id="rId67" Type="http://schemas.openxmlformats.org/officeDocument/2006/relationships/externalLink" Target="externalLinks/externalLink1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8.xml"/><Relationship Id="rId70" Type="http://schemas.openxmlformats.org/officeDocument/2006/relationships/externalLink" Target="externalLinks/externalLink16.xml"/><Relationship Id="rId75" Type="http://schemas.openxmlformats.org/officeDocument/2006/relationships/externalLink" Target="externalLinks/externalLink21.xml"/><Relationship Id="rId83" Type="http://schemas.openxmlformats.org/officeDocument/2006/relationships/externalLink" Target="externalLinks/externalLink29.xml"/><Relationship Id="rId88" Type="http://schemas.openxmlformats.org/officeDocument/2006/relationships/externalLink" Target="externalLinks/externalLink34.xml"/><Relationship Id="rId91" Type="http://schemas.openxmlformats.org/officeDocument/2006/relationships/externalLink" Target="externalLinks/externalLink3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6.xml"/><Relationship Id="rId65" Type="http://schemas.openxmlformats.org/officeDocument/2006/relationships/externalLink" Target="externalLinks/externalLink11.xml"/><Relationship Id="rId73" Type="http://schemas.openxmlformats.org/officeDocument/2006/relationships/externalLink" Target="externalLinks/externalLink19.xml"/><Relationship Id="rId78" Type="http://schemas.openxmlformats.org/officeDocument/2006/relationships/externalLink" Target="externalLinks/externalLink24.xml"/><Relationship Id="rId81" Type="http://schemas.openxmlformats.org/officeDocument/2006/relationships/externalLink" Target="externalLinks/externalLink27.xml"/><Relationship Id="rId86" Type="http://schemas.openxmlformats.org/officeDocument/2006/relationships/externalLink" Target="externalLinks/externalLink32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6" Type="http://schemas.openxmlformats.org/officeDocument/2006/relationships/externalLink" Target="externalLinks/externalLink2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7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externalLink" Target="externalLinks/externalLink12.xml"/><Relationship Id="rId87" Type="http://schemas.openxmlformats.org/officeDocument/2006/relationships/externalLink" Target="externalLinks/externalLink33.xml"/><Relationship Id="rId61" Type="http://schemas.openxmlformats.org/officeDocument/2006/relationships/externalLink" Target="externalLinks/externalLink7.xml"/><Relationship Id="rId82" Type="http://schemas.openxmlformats.org/officeDocument/2006/relationships/externalLink" Target="externalLinks/externalLink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externalLink" Target="externalLinks/externalLink2.xml"/><Relationship Id="rId77" Type="http://schemas.openxmlformats.org/officeDocument/2006/relationships/externalLink" Target="externalLinks/externalLink2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lemania/Alemania%20-%20OECD%20-%20empleo%2056-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rgentina/Argentina%20-Mercado%20de%20trabaj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esktop/ARGENTINA%20v.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Argentina/Argentina%20-Mercado%20de%20trabajo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ustralia/Australia%20-%20OCDE%20-%20Masa%20salarial%20corriente%201959-2017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Australia/Australia%20-%20OCDE%20-%20Fuerza%20de%20trabajo%201964-201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ata%20BM%20(PPP%20actual%20individual%20consumption)%20ICP%202005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OCDE%20-%20LATAM%20(BRA%20COL%20PER%20URU%20VEN)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Canad&#225;/Canad&#225;%20-%20OCDE%20-%20Fuerza%20de%20trabajo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Colombia/Colombia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inamarca/Dinamarca%20-%20OCDE%20-%20Masa%20salaria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Dinamarca/Dinamarca%20-%20OCDE%20-%20Fuerza%20de%20trabajo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Todos/IPC%20-%20OCDE%20-%20CAN%20DIN%20IRL%20SUE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Espa&#241;a/Espa&#241;a%20-%20OCDE%20-%20Empleo.xml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ESTADOS%20UNIDO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INSEE/Francia%20-%20INSEE%20-%20compensation%20employees%20-%20prcorr.xls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OCDE/Francia%20-%20OCDE%20-%20Empleo%2055-16.xml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Francia/Datos%20base/OCDE/Francia%20-%20OCDE%20-%20IPC%2055-16.xml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ILOSTAT_%20(1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Grecia/Grecia%20-%20OCDE%20-%20IPC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Grecia/Grecia%20-%20OCDE%20-%20Fuerza%20de%20trabajo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Irlanda/Irlanda%20-%20OCDE%20-%20Fuerza%20de%20trabajo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Italia/datos%20base/Italia%20-%20OCDE%20-%20IPC%2055-16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Italia/Italia%20-%20resumen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Guido/Trabajo/Economia/Tematicas%20de%20Investigacion/Precariedad%20Mundial/Datos%20CCNN%20Agregados/Jap&#243;n%20-%20OCDE%20-%20Asalariados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Jap&#243;n/Jap&#243;n%20-%20OCDE%20-%20IPC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ura/Downloads/M&#233;xico/M&#201;XICO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oruega/Noruega%20-%20OCDE%20-%20IPC%2055-17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oruega/Noruega%20-%20OCDE%20-%20Fuerza%20de%20trabajo%2056-17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Nueva%20Zelanda/NZ%20-%20OCDE%20-%20Fuerza%20de%20trabajo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Portugal/Portugal%20-%20OCDE%20-%20IPC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Portugal/Portugal%20-%20OCDE%20-%20Fuerza%20de%20trabajo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Reino%20Unido/Reino%20Unido%20-%20OECD%20-%20IPC%2055-17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Reino%20Unido/Reino%20Unido%20-%20OECD%20-%20empleo%2056-16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Suecia/Suecia%20-%20OCDE%20-%20Fuerza%20de%20Trabajo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Salarios%20doble%20bruto%20CCNN_OIT_Centroameric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_is/Dropbox/DFY%20-%20comparaci&#243;n%20internacional/Todos/Todos%20-%20OCDE%20-%20PPP%2020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Hoja1"/>
    </sheetNames>
    <sheetDataSet>
      <sheetData sheetId="0"/>
      <sheetData sheetId="1">
        <row r="10">
          <cell r="N10">
            <v>28357.410000000003</v>
          </cell>
        </row>
        <row r="11">
          <cell r="N11">
            <v>28568.32</v>
          </cell>
        </row>
        <row r="12">
          <cell r="N12">
            <v>28752.879999999997</v>
          </cell>
        </row>
        <row r="13">
          <cell r="N13">
            <v>29051.379999999997</v>
          </cell>
        </row>
        <row r="14">
          <cell r="N14">
            <v>29016.93</v>
          </cell>
        </row>
        <row r="15">
          <cell r="N15">
            <v>28045.879999999997</v>
          </cell>
        </row>
        <row r="16">
          <cell r="N16">
            <v>28194.720000000001</v>
          </cell>
        </row>
        <row r="17">
          <cell r="N17">
            <v>28868.339999999997</v>
          </cell>
        </row>
        <row r="18">
          <cell r="N18">
            <v>29200.022403955027</v>
          </cell>
        </row>
        <row r="19">
          <cell r="N19">
            <v>29365.725613357183</v>
          </cell>
        </row>
        <row r="20">
          <cell r="N20">
            <v>29250.795047152369</v>
          </cell>
        </row>
        <row r="21">
          <cell r="N21">
            <v>29470.617219704389</v>
          </cell>
        </row>
        <row r="22">
          <cell r="N22">
            <v>29054.405738804042</v>
          </cell>
        </row>
        <row r="23">
          <cell r="N23">
            <v>28214.177571959415</v>
          </cell>
        </row>
        <row r="24">
          <cell r="N24">
            <v>27961.996140484953</v>
          </cell>
        </row>
        <row r="25">
          <cell r="N25">
            <v>27911.775467589065</v>
          </cell>
        </row>
        <row r="26">
          <cell r="N26">
            <v>28084.740536269655</v>
          </cell>
        </row>
        <row r="27">
          <cell r="N27">
            <v>28461.891493806535</v>
          </cell>
        </row>
        <row r="28">
          <cell r="N28">
            <v>30180.639999999999</v>
          </cell>
        </row>
        <row r="29">
          <cell r="N29">
            <v>29951.410000000003</v>
          </cell>
        </row>
        <row r="30">
          <cell r="N30">
            <v>29452.54</v>
          </cell>
        </row>
        <row r="31">
          <cell r="N31">
            <v>29023.29</v>
          </cell>
        </row>
        <row r="32">
          <cell r="N32">
            <v>29076.853713393499</v>
          </cell>
        </row>
        <row r="33">
          <cell r="N33">
            <v>29277.319529938475</v>
          </cell>
        </row>
        <row r="34">
          <cell r="N34">
            <v>29589.002435171431</v>
          </cell>
        </row>
        <row r="35">
          <cell r="N35">
            <v>29822.538415982151</v>
          </cell>
        </row>
        <row r="36">
          <cell r="N36">
            <v>31339.079147284581</v>
          </cell>
        </row>
        <row r="37">
          <cell r="N37">
            <v>31695.241649653082</v>
          </cell>
        </row>
        <row r="38">
          <cell r="N38">
            <v>33674.475147090059</v>
          </cell>
        </row>
        <row r="39">
          <cell r="N39">
            <v>33259.75</v>
          </cell>
        </row>
        <row r="40">
          <cell r="N40">
            <v>32731.75</v>
          </cell>
        </row>
        <row r="41">
          <cell r="N41">
            <v>32256.5</v>
          </cell>
        </row>
        <row r="42">
          <cell r="N42">
            <v>31961</v>
          </cell>
        </row>
        <row r="43">
          <cell r="N43">
            <v>31949</v>
          </cell>
        </row>
        <row r="44">
          <cell r="N44">
            <v>31803.75</v>
          </cell>
        </row>
        <row r="45">
          <cell r="N45">
            <v>31643</v>
          </cell>
        </row>
        <row r="46">
          <cell r="N46">
            <v>32099.25</v>
          </cell>
        </row>
        <row r="47">
          <cell r="N47">
            <v>32136.379999999997</v>
          </cell>
        </row>
        <row r="48">
          <cell r="N48">
            <v>32265.5</v>
          </cell>
        </row>
        <row r="49">
          <cell r="N49">
            <v>32294.18</v>
          </cell>
        </row>
        <row r="50">
          <cell r="N50">
            <v>32035.379999999997</v>
          </cell>
        </row>
        <row r="51">
          <cell r="N51">
            <v>31678.58</v>
          </cell>
        </row>
        <row r="52">
          <cell r="N52">
            <v>31557.68</v>
          </cell>
        </row>
        <row r="53">
          <cell r="N53">
            <v>31865.654999999999</v>
          </cell>
        </row>
        <row r="54">
          <cell r="N54">
            <v>32660.025000000001</v>
          </cell>
        </row>
        <row r="55">
          <cell r="N55">
            <v>33433</v>
          </cell>
        </row>
        <row r="56">
          <cell r="N56">
            <v>34049.505000000005</v>
          </cell>
        </row>
        <row r="57">
          <cell r="N57">
            <v>34012.025000000001</v>
          </cell>
        </row>
        <row r="58">
          <cell r="N58">
            <v>33597.004999999997</v>
          </cell>
        </row>
        <row r="59">
          <cell r="N59">
            <v>34262.33</v>
          </cell>
        </row>
        <row r="60">
          <cell r="N60">
            <v>34598.455000000002</v>
          </cell>
        </row>
        <row r="61">
          <cell r="N61">
            <v>35105.375</v>
          </cell>
        </row>
        <row r="62">
          <cell r="N62">
            <v>35503.044999999998</v>
          </cell>
        </row>
        <row r="63">
          <cell r="N63">
            <v>35886.950000000004</v>
          </cell>
        </row>
        <row r="64">
          <cell r="N64">
            <v>36965.350000000006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o"/>
      <sheetName val="Salario Real y Masa"/>
      <sheetName val="Masa Salarial-CL"/>
      <sheetName val="Part (VABpb)"/>
      <sheetName val="Part (PBIpm)"/>
      <sheetName val="IPC"/>
    </sheetNames>
    <sheetDataSet>
      <sheetData sheetId="0"/>
      <sheetData sheetId="1">
        <row r="5">
          <cell r="K5">
            <v>35330.016115448998</v>
          </cell>
        </row>
        <row r="6">
          <cell r="K6">
            <v>34960.780522794696</v>
          </cell>
        </row>
        <row r="7">
          <cell r="K7">
            <v>37147.602043726074</v>
          </cell>
        </row>
        <row r="8">
          <cell r="K8">
            <v>38740.478267001017</v>
          </cell>
        </row>
        <row r="9">
          <cell r="K9">
            <v>39285.117884622814</v>
          </cell>
        </row>
        <row r="10">
          <cell r="K10">
            <v>39041.203785460682</v>
          </cell>
          <cell r="O10">
            <v>1.0104065806479728E-11</v>
          </cell>
        </row>
        <row r="11">
          <cell r="K11">
            <v>40772.240878356737</v>
          </cell>
          <cell r="O11">
            <v>1.0522477068586572E-11</v>
          </cell>
        </row>
        <row r="12">
          <cell r="K12">
            <v>42239.549064303152</v>
          </cell>
          <cell r="O12">
            <v>1.1131514714070434E-11</v>
          </cell>
        </row>
        <row r="13">
          <cell r="K13">
            <v>45162.67246756261</v>
          </cell>
          <cell r="O13">
            <v>1.1609090133467995E-11</v>
          </cell>
        </row>
        <row r="14">
          <cell r="K14">
            <v>52797.272657673129</v>
          </cell>
          <cell r="O14">
            <v>1.2838244741050276E-11</v>
          </cell>
        </row>
        <row r="15">
          <cell r="K15">
            <v>50259.749023331184</v>
          </cell>
          <cell r="O15">
            <v>1.4131717026774497E-11</v>
          </cell>
        </row>
        <row r="16">
          <cell r="K16">
            <v>58176.031374386352</v>
          </cell>
          <cell r="O16">
            <v>1.8479852676933577E-11</v>
          </cell>
        </row>
        <row r="17">
          <cell r="K17">
            <v>72799.258895933905</v>
          </cell>
          <cell r="O17">
            <v>2.5375572539217629E-11</v>
          </cell>
        </row>
        <row r="18">
          <cell r="K18">
            <v>87642.44662664934</v>
          </cell>
          <cell r="O18">
            <v>3.3634186527582584E-11</v>
          </cell>
        </row>
        <row r="19">
          <cell r="K19">
            <v>89230.07798261194</v>
          </cell>
          <cell r="O19">
            <v>4.3904707237301343E-11</v>
          </cell>
        </row>
        <row r="20">
          <cell r="K20">
            <v>84974.112007716874</v>
          </cell>
          <cell r="O20">
            <v>5.1764636216493637E-11</v>
          </cell>
        </row>
        <row r="21">
          <cell r="K21">
            <v>83548.953374614997</v>
          </cell>
          <cell r="O21">
            <v>6.6620667057348279E-11</v>
          </cell>
        </row>
        <row r="22">
          <cell r="K22">
            <v>74496.317316698958</v>
          </cell>
          <cell r="O22">
            <v>8.5813745948003197E-11</v>
          </cell>
        </row>
        <row r="23">
          <cell r="K23">
            <v>82212.288372750583</v>
          </cell>
          <cell r="O23">
            <v>9.4760840185416746E-11</v>
          </cell>
        </row>
        <row r="24">
          <cell r="K24">
            <v>90740.41428896178</v>
          </cell>
          <cell r="O24">
            <v>1.0757533089270629E-10</v>
          </cell>
        </row>
        <row r="25">
          <cell r="K25">
            <v>89763.320784501324</v>
          </cell>
          <cell r="O25">
            <v>1.1760721652658475E-10</v>
          </cell>
        </row>
        <row r="26">
          <cell r="K26">
            <v>96966.053753798435</v>
          </cell>
          <cell r="O26">
            <v>1.4260640631856077E-10</v>
          </cell>
        </row>
        <row r="27">
          <cell r="K27">
            <v>95771.750611980184</v>
          </cell>
          <cell r="O27">
            <v>1.7142474797038098E-10</v>
          </cell>
        </row>
        <row r="28">
          <cell r="K28">
            <v>107237.47088928791</v>
          </cell>
          <cell r="O28">
            <v>2.4604291954902024E-10</v>
          </cell>
        </row>
        <row r="29">
          <cell r="K29">
            <v>80596.6069655803</v>
          </cell>
          <cell r="O29">
            <v>4.0427120934616E-10</v>
          </cell>
        </row>
        <row r="30">
          <cell r="K30">
            <v>82056.472828234822</v>
          </cell>
          <cell r="O30">
            <v>5.2034512143161487E-10</v>
          </cell>
        </row>
        <row r="31">
          <cell r="K31">
            <v>91625.123291169279</v>
          </cell>
          <cell r="O31">
            <v>6.5576732442426604E-10</v>
          </cell>
        </row>
        <row r="32">
          <cell r="K32">
            <v>90053.449135894363</v>
          </cell>
          <cell r="O32">
            <v>8.3015284305573082E-10</v>
          </cell>
        </row>
        <row r="33">
          <cell r="K33">
            <v>87885.721222868233</v>
          </cell>
          <cell r="O33">
            <v>1.0371455001292462E-9</v>
          </cell>
        </row>
        <row r="34">
          <cell r="K34">
            <v>101415.49453694731</v>
          </cell>
          <cell r="O34">
            <v>1.4053082566093923E-9</v>
          </cell>
        </row>
        <row r="35">
          <cell r="K35">
            <v>115693.88289126598</v>
          </cell>
          <cell r="O35">
            <v>1.9917473094519549E-9</v>
          </cell>
        </row>
        <row r="36">
          <cell r="K36">
            <v>117519.8036211649</v>
          </cell>
          <cell r="O36">
            <v>2.6545393345542765E-9</v>
          </cell>
        </row>
        <row r="37">
          <cell r="K37">
            <v>121498.22800705936</v>
          </cell>
          <cell r="O37">
            <v>3.4160510924192614E-9</v>
          </cell>
        </row>
        <row r="38">
          <cell r="K38">
            <v>118706.83508347617</v>
          </cell>
          <cell r="O38">
            <v>3.8161836614164464E-9</v>
          </cell>
        </row>
        <row r="39">
          <cell r="K39">
            <v>130824.85425593649</v>
          </cell>
          <cell r="O39">
            <v>4.3094538693579047E-9</v>
          </cell>
        </row>
        <row r="40">
          <cell r="K40">
            <v>140108.40261868166</v>
          </cell>
          <cell r="O40">
            <v>5.090853744634165E-9</v>
          </cell>
        </row>
        <row r="41">
          <cell r="K41">
            <v>150904.49609867865</v>
          </cell>
          <cell r="O41">
            <v>7.2754172195509279E-9</v>
          </cell>
        </row>
        <row r="42">
          <cell r="K42">
            <v>147027.83639772621</v>
          </cell>
          <cell r="O42">
            <v>1.0889140318860903E-8</v>
          </cell>
        </row>
        <row r="43">
          <cell r="K43">
            <v>168451.5077698105</v>
          </cell>
          <cell r="O43">
            <v>1.9202350842530704E-8</v>
          </cell>
        </row>
        <row r="44">
          <cell r="K44">
            <v>203095.58518127157</v>
          </cell>
          <cell r="O44">
            <v>2.7803586503274839E-8</v>
          </cell>
        </row>
        <row r="45">
          <cell r="K45">
            <v>199041.31623965091</v>
          </cell>
          <cell r="O45">
            <v>7.9476984812734849E-8</v>
          </cell>
        </row>
        <row r="46">
          <cell r="K46">
            <v>127135.22131253687</v>
          </cell>
          <cell r="O46">
            <v>2.818921316650622E-7</v>
          </cell>
        </row>
        <row r="47">
          <cell r="K47">
            <v>113547.87824939082</v>
          </cell>
          <cell r="O47">
            <v>6.7121104460190327E-7</v>
          </cell>
        </row>
        <row r="48">
          <cell r="K48">
            <v>119418.32388666437</v>
          </cell>
          <cell r="O48">
            <v>2.0389618292601838E-6</v>
          </cell>
        </row>
        <row r="49">
          <cell r="K49">
            <v>134811.1046357906</v>
          </cell>
          <cell r="O49">
            <v>5.7467378731853088E-6</v>
          </cell>
        </row>
        <row r="50">
          <cell r="K50">
            <v>161177.49542784251</v>
          </cell>
          <cell r="O50">
            <v>1.3742521797451374E-5</v>
          </cell>
        </row>
        <row r="51">
          <cell r="K51">
            <v>152864.50431259724</v>
          </cell>
          <cell r="O51">
            <v>2.6822186822186822E-5</v>
          </cell>
        </row>
        <row r="52">
          <cell r="K52">
            <v>129774.8894915578</v>
          </cell>
          <cell r="O52">
            <v>5.9514638469123958E-5</v>
          </cell>
        </row>
        <row r="53">
          <cell r="K53">
            <v>164942.95489625091</v>
          </cell>
          <cell r="O53">
            <v>3.3932863011853446E-4</v>
          </cell>
        </row>
        <row r="54">
          <cell r="K54">
            <v>189896.38167686044</v>
          </cell>
          <cell r="O54">
            <v>2.7115087972075357E-3</v>
          </cell>
        </row>
        <row r="55">
          <cell r="K55">
            <v>167478.69493252513</v>
          </cell>
          <cell r="O55">
            <v>1.8243524008337463E-2</v>
          </cell>
        </row>
        <row r="56">
          <cell r="K56">
            <v>170956.02947162246</v>
          </cell>
          <cell r="O56">
            <v>3.412581124847356E-2</v>
          </cell>
        </row>
        <row r="57">
          <cell r="K57">
            <v>171496.76622921508</v>
          </cell>
          <cell r="O57">
            <v>7.75023753881941E-2</v>
          </cell>
        </row>
        <row r="58">
          <cell r="K58">
            <v>175315.51699652415</v>
          </cell>
          <cell r="O58">
            <v>0.33840976622961189</v>
          </cell>
        </row>
        <row r="59">
          <cell r="K59">
            <v>134991.01625154342</v>
          </cell>
          <cell r="O59">
            <v>8.4339599681215045</v>
          </cell>
        </row>
        <row r="60">
          <cell r="K60">
            <v>144169.16369893547</v>
          </cell>
          <cell r="O60">
            <v>218.46882302674166</v>
          </cell>
        </row>
        <row r="61">
          <cell r="K61">
            <v>144591.30776760043</v>
          </cell>
          <cell r="O61">
            <v>572.61691235113585</v>
          </cell>
        </row>
        <row r="62">
          <cell r="K62">
            <v>155636.96600308953</v>
          </cell>
          <cell r="O62">
            <v>739.73901068264558</v>
          </cell>
        </row>
        <row r="63">
          <cell r="K63">
            <v>161322.54561262738</v>
          </cell>
          <cell r="O63">
            <v>838.97888443878912</v>
          </cell>
        </row>
        <row r="64">
          <cell r="K64">
            <v>155616.70883411527</v>
          </cell>
          <cell r="O64">
            <v>851.60466588774898</v>
          </cell>
        </row>
        <row r="65">
          <cell r="K65">
            <v>147342.03939675551</v>
          </cell>
          <cell r="O65">
            <v>847.53161795322228</v>
          </cell>
        </row>
        <row r="66">
          <cell r="K66">
            <v>145189.36638703529</v>
          </cell>
          <cell r="O66">
            <v>816.39860110391817</v>
          </cell>
        </row>
        <row r="67">
          <cell r="K67">
            <v>152689.95308934656</v>
          </cell>
          <cell r="O67">
            <v>808.60424961611125</v>
          </cell>
        </row>
        <row r="68">
          <cell r="K68">
            <v>159381.29079416688</v>
          </cell>
          <cell r="O68">
            <v>815.18932669212973</v>
          </cell>
        </row>
        <row r="69">
          <cell r="K69">
            <v>163309.72544818802</v>
          </cell>
          <cell r="O69">
            <v>813.19804903979548</v>
          </cell>
        </row>
        <row r="70">
          <cell r="K70">
            <v>164490.89368097667</v>
          </cell>
          <cell r="O70">
            <v>810.36818438367879</v>
          </cell>
        </row>
        <row r="71">
          <cell r="K71">
            <v>163094.21903241097</v>
          </cell>
          <cell r="O71">
            <v>814.96980724238244</v>
          </cell>
        </row>
        <row r="72">
          <cell r="K72">
            <v>122722.22898714576</v>
          </cell>
          <cell r="O72">
            <v>831.39267557831499</v>
          </cell>
        </row>
        <row r="73">
          <cell r="K73">
            <v>125741.75122460243</v>
          </cell>
          <cell r="O73">
            <v>915.58179526192782</v>
          </cell>
        </row>
        <row r="74">
          <cell r="K74">
            <v>148404.90450837955</v>
          </cell>
          <cell r="O74">
            <v>1035.2091124306564</v>
          </cell>
        </row>
        <row r="75">
          <cell r="K75">
            <v>171364.66255540989</v>
          </cell>
          <cell r="O75">
            <v>1237.8168948596613</v>
          </cell>
        </row>
        <row r="76">
          <cell r="K76">
            <v>203849.74141476367</v>
          </cell>
          <cell r="O76">
            <v>1531.8176853362215</v>
          </cell>
        </row>
        <row r="77">
          <cell r="K77">
            <v>221010.13879005471</v>
          </cell>
          <cell r="O77">
            <v>1862.9048778696294</v>
          </cell>
        </row>
        <row r="78">
          <cell r="K78">
            <v>236037.41484566321</v>
          </cell>
          <cell r="O78">
            <v>2472.4220570308548</v>
          </cell>
        </row>
        <row r="79">
          <cell r="K79">
            <v>251895.27963255608</v>
          </cell>
          <cell r="O79">
            <v>3017.4885948013061</v>
          </cell>
        </row>
        <row r="80">
          <cell r="K80">
            <v>261345.93476888735</v>
          </cell>
          <cell r="O80">
            <v>3766.9374345496644</v>
          </cell>
        </row>
        <row r="81">
          <cell r="K81">
            <v>291417.7476150663</v>
          </cell>
          <cell r="O81">
            <v>5002.0370929863029</v>
          </cell>
        </row>
        <row r="82">
          <cell r="K82">
            <v>305874.67390740203</v>
          </cell>
          <cell r="O82">
            <v>6376.8203814751914</v>
          </cell>
        </row>
        <row r="83">
          <cell r="K83">
            <v>318240.59868344234</v>
          </cell>
          <cell r="O83">
            <v>8225.302231529522</v>
          </cell>
        </row>
        <row r="84">
          <cell r="K84">
            <v>307102.0693255511</v>
          </cell>
          <cell r="O84">
            <v>10860.966754820871</v>
          </cell>
        </row>
        <row r="85">
          <cell r="K85">
            <v>333410.02941355034</v>
          </cell>
          <cell r="O85">
            <v>14330.097432607779</v>
          </cell>
        </row>
        <row r="86">
          <cell r="K86">
            <v>318784.01541117998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, CL y Prod_Total_ARG"/>
      <sheetName val="PBIpm pr corr_TOT"/>
      <sheetName val="PBIpm pr const_TOT"/>
      <sheetName val="VABpm pr const_TOT"/>
      <sheetName val="Precios"/>
      <sheetName val="costo laboral"/>
      <sheetName val="VER"/>
      <sheetName val="Salario Real y Masa"/>
      <sheetName val="Part (VABpb)"/>
      <sheetName val="Part (PBIpm)"/>
    </sheetNames>
    <sheetDataSet>
      <sheetData sheetId="0" refreshError="1">
        <row r="11">
          <cell r="G11">
            <v>3.4990000000000005E-10</v>
          </cell>
        </row>
        <row r="12">
          <cell r="G12">
            <v>3.7556033952199601E-10</v>
          </cell>
        </row>
        <row r="13">
          <cell r="G13">
            <v>4.0959530907832735E-10</v>
          </cell>
        </row>
        <row r="14">
          <cell r="G14">
            <v>4.2432643822488455E-10</v>
          </cell>
        </row>
        <row r="15">
          <cell r="G15">
            <v>4.3704953086126534E-10</v>
          </cell>
        </row>
        <row r="16">
          <cell r="G16">
            <v>4.4407369219478396E-10</v>
          </cell>
        </row>
        <row r="17">
          <cell r="G17">
            <v>4.7603686258285648E-10</v>
          </cell>
        </row>
        <row r="18">
          <cell r="G18">
            <v>5.2114189806569274E-10</v>
          </cell>
        </row>
        <row r="19">
          <cell r="G19">
            <v>5.6342164962957551E-10</v>
          </cell>
        </row>
        <row r="20">
          <cell r="G20">
            <v>6.5659918903627534E-10</v>
          </cell>
        </row>
        <row r="21">
          <cell r="G21">
            <v>7.4851182941375933E-10</v>
          </cell>
        </row>
        <row r="22">
          <cell r="G22">
            <v>1.019223010661453E-9</v>
          </cell>
        </row>
        <row r="23">
          <cell r="G23">
            <v>1.4487218869509815E-9</v>
          </cell>
        </row>
        <row r="24">
          <cell r="G24">
            <v>1.9724432347235532E-9</v>
          </cell>
        </row>
        <row r="25">
          <cell r="G25">
            <v>2.6319642656959508E-9</v>
          </cell>
        </row>
        <row r="26">
          <cell r="G26">
            <v>3.1470000000000004E-9</v>
          </cell>
        </row>
        <row r="27">
          <cell r="G27">
            <v>4.2290000000000002E-9</v>
          </cell>
        </row>
        <row r="28">
          <cell r="G28">
            <v>5.2309999999999998E-9</v>
          </cell>
        </row>
        <row r="29">
          <cell r="G29">
            <v>6.0019999999999997E-9</v>
          </cell>
        </row>
        <row r="30">
          <cell r="G30">
            <v>6.8759999999999998E-9</v>
          </cell>
        </row>
        <row r="31">
          <cell r="G31">
            <v>7.6399999999999993E-9</v>
          </cell>
        </row>
        <row r="32">
          <cell r="G32">
            <v>9.3600000000000008E-9</v>
          </cell>
        </row>
        <row r="33">
          <cell r="G33">
            <v>1.1529E-8</v>
          </cell>
        </row>
        <row r="34">
          <cell r="G34">
            <v>1.6986999999999999E-8</v>
          </cell>
        </row>
        <row r="35">
          <cell r="G35">
            <v>2.7281999999999996E-8</v>
          </cell>
        </row>
        <row r="36">
          <cell r="G36">
            <v>3.5171999999999999E-8</v>
          </cell>
        </row>
        <row r="37">
          <cell r="G37">
            <v>4.4663263238817673E-8</v>
          </cell>
        </row>
        <row r="38">
          <cell r="G38">
            <v>5.5365881653621688E-8</v>
          </cell>
        </row>
        <row r="39">
          <cell r="G39">
            <v>6.8068274031682472E-8</v>
          </cell>
        </row>
        <row r="40">
          <cell r="G40">
            <v>9.5940956802025876E-8</v>
          </cell>
        </row>
        <row r="41">
          <cell r="G41">
            <v>1.4074562857403673E-7</v>
          </cell>
        </row>
        <row r="42">
          <cell r="G42">
            <v>1.8852113627710944E-7</v>
          </cell>
        </row>
        <row r="43">
          <cell r="G43">
            <v>2.518545156805764E-7</v>
          </cell>
        </row>
        <row r="44">
          <cell r="G44">
            <v>2.8599854184772963E-7</v>
          </cell>
        </row>
        <row r="45">
          <cell r="G45">
            <v>3.3907989691191417E-7</v>
          </cell>
        </row>
        <row r="46">
          <cell r="G46">
            <v>4.1245078868277078E-7</v>
          </cell>
        </row>
        <row r="47">
          <cell r="G47">
            <v>5.9848455098092274E-7</v>
          </cell>
        </row>
        <row r="48">
          <cell r="G48">
            <v>9.2396533433598525E-7</v>
          </cell>
        </row>
        <row r="49">
          <cell r="G49">
            <v>1.696965510536797E-6</v>
          </cell>
        </row>
        <row r="50">
          <cell r="G50">
            <v>2.5414272735779069E-6</v>
          </cell>
        </row>
        <row r="51">
          <cell r="G51">
            <v>7.0434982999999997E-6</v>
          </cell>
        </row>
        <row r="52">
          <cell r="G52">
            <v>2.4474857299999999E-5</v>
          </cell>
        </row>
        <row r="53">
          <cell r="G53">
            <v>6.0338204400000002E-5</v>
          </cell>
        </row>
        <row r="54">
          <cell r="G54">
            <v>1.7483154259999997E-4</v>
          </cell>
        </row>
        <row r="55">
          <cell r="G55">
            <v>5.1218899999999992E-4</v>
          </cell>
        </row>
        <row r="56">
          <cell r="G56">
            <v>1.2294059999999999E-3</v>
          </cell>
        </row>
        <row r="57">
          <cell r="G57">
            <v>2.3841919999999998E-3</v>
          </cell>
        </row>
        <row r="58">
          <cell r="G58">
            <v>5.3593169999999997E-3</v>
          </cell>
        </row>
        <row r="59">
          <cell r="G59">
            <v>3.0230109000000002E-2</v>
          </cell>
        </row>
        <row r="60">
          <cell r="G60">
            <v>0.25292845600000002</v>
          </cell>
        </row>
        <row r="61">
          <cell r="G61">
            <v>1.7225024550000001</v>
          </cell>
        </row>
        <row r="62">
          <cell r="G62">
            <v>3.3422956039999998</v>
          </cell>
        </row>
        <row r="63">
          <cell r="G63">
            <v>7.7563447260000009</v>
          </cell>
        </row>
        <row r="64">
          <cell r="G64">
            <v>35.122060634</v>
          </cell>
        </row>
        <row r="65">
          <cell r="G65">
            <v>859.83884516600006</v>
          </cell>
        </row>
        <row r="66">
          <cell r="G66">
            <v>22167.419759819</v>
          </cell>
        </row>
        <row r="67">
          <cell r="G67">
            <v>60398.94477450299</v>
          </cell>
        </row>
        <row r="68">
          <cell r="G68">
            <v>81201.151202634006</v>
          </cell>
        </row>
        <row r="69">
          <cell r="G69">
            <v>93098.959955486891</v>
          </cell>
        </row>
        <row r="70">
          <cell r="G70">
            <v>93557.636801169007</v>
          </cell>
        </row>
        <row r="71">
          <cell r="G71">
            <v>91573.50381870479</v>
          </cell>
        </row>
        <row r="72">
          <cell r="G72">
            <v>90376.088145515459</v>
          </cell>
        </row>
        <row r="73">
          <cell r="G73">
            <v>95547.377737769857</v>
          </cell>
        </row>
        <row r="74">
          <cell r="G74">
            <v>100656.76501802148</v>
          </cell>
        </row>
        <row r="75">
          <cell r="G75">
            <v>101934.47143988164</v>
          </cell>
        </row>
        <row r="76">
          <cell r="G76">
            <v>101707.53379887615</v>
          </cell>
        </row>
        <row r="77">
          <cell r="G77">
            <v>99769.450267198539</v>
          </cell>
        </row>
        <row r="78">
          <cell r="G78">
            <v>94492.961971297016</v>
          </cell>
        </row>
        <row r="79">
          <cell r="G79">
            <v>109833.28784829167</v>
          </cell>
        </row>
        <row r="80">
          <cell r="G80">
            <v>135353.5739320241</v>
          </cell>
        </row>
        <row r="81">
          <cell r="G81">
            <v>171364.66255540989</v>
          </cell>
        </row>
        <row r="82">
          <cell r="G82">
            <v>226062.10679989774</v>
          </cell>
        </row>
        <row r="83">
          <cell r="G83">
            <v>288039.98613022821</v>
          </cell>
        </row>
        <row r="84">
          <cell r="G84">
            <v>390868.63537146657</v>
          </cell>
        </row>
        <row r="85">
          <cell r="G85">
            <v>477971.19130041747</v>
          </cell>
        </row>
        <row r="86">
          <cell r="G86">
            <v>610405.93759181839</v>
          </cell>
        </row>
        <row r="87">
          <cell r="G87">
            <v>840145.85786255484</v>
          </cell>
        </row>
        <row r="88">
          <cell r="G88">
            <v>1090411.1531087721</v>
          </cell>
        </row>
        <row r="89">
          <cell r="G89">
            <v>1423888.3152293658</v>
          </cell>
        </row>
        <row r="90">
          <cell r="G90">
            <v>1886570.1438180581</v>
          </cell>
        </row>
        <row r="91">
          <cell r="G91">
            <v>2540219.8761757929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o"/>
      <sheetName val="Salario Real y Masa"/>
      <sheetName val="Masa Salarial-CL"/>
      <sheetName val="Part (VABpb)"/>
      <sheetName val="Part (PBIpm)"/>
    </sheetNames>
    <sheetDataSet>
      <sheetData sheetId="0" refreshError="1"/>
      <sheetData sheetId="1" refreshError="1">
        <row r="5">
          <cell r="E5">
            <v>32222.950879847875</v>
          </cell>
        </row>
        <row r="10">
          <cell r="F10">
            <v>3662500</v>
          </cell>
        </row>
        <row r="11">
          <cell r="F11">
            <v>3770000</v>
          </cell>
        </row>
        <row r="12">
          <cell r="F12">
            <v>3901400</v>
          </cell>
        </row>
        <row r="13">
          <cell r="F13">
            <v>4044400</v>
          </cell>
        </row>
        <row r="14">
          <cell r="F14">
            <v>4262000</v>
          </cell>
        </row>
        <row r="15">
          <cell r="F15">
            <v>4413900</v>
          </cell>
        </row>
        <row r="16">
          <cell r="F16">
            <v>4596100</v>
          </cell>
        </row>
        <row r="17">
          <cell r="F17">
            <v>4757600</v>
          </cell>
        </row>
        <row r="18">
          <cell r="F18">
            <v>4887000</v>
          </cell>
        </row>
        <row r="19">
          <cell r="F19">
            <v>4995600</v>
          </cell>
        </row>
        <row r="20">
          <cell r="F20">
            <v>5066200</v>
          </cell>
        </row>
        <row r="21">
          <cell r="F21">
            <v>5289900</v>
          </cell>
        </row>
        <row r="22">
          <cell r="F22">
            <v>5079800</v>
          </cell>
        </row>
        <row r="23">
          <cell r="F23">
            <v>5278200</v>
          </cell>
        </row>
        <row r="24">
          <cell r="F24">
            <v>5326500</v>
          </cell>
        </row>
        <row r="25">
          <cell r="F25">
            <v>5413500</v>
          </cell>
        </row>
        <row r="26">
          <cell r="F26">
            <v>5469600</v>
          </cell>
        </row>
        <row r="27">
          <cell r="F27">
            <v>5604500</v>
          </cell>
        </row>
        <row r="28">
          <cell r="F28">
            <v>5753400</v>
          </cell>
        </row>
        <row r="29">
          <cell r="F29">
            <v>5623700</v>
          </cell>
        </row>
        <row r="30">
          <cell r="F30">
            <v>5632800</v>
          </cell>
        </row>
        <row r="31">
          <cell r="F31">
            <v>5675700</v>
          </cell>
        </row>
        <row r="32">
          <cell r="F32">
            <v>5557800</v>
          </cell>
        </row>
        <row r="33">
          <cell r="F33">
            <v>5469200</v>
          </cell>
        </row>
        <row r="34">
          <cell r="F34">
            <v>5689200</v>
          </cell>
        </row>
        <row r="35">
          <cell r="F35">
            <v>5888700</v>
          </cell>
        </row>
        <row r="36">
          <cell r="F36">
            <v>5918200</v>
          </cell>
        </row>
        <row r="37">
          <cell r="F37">
            <v>6143900</v>
          </cell>
        </row>
        <row r="38">
          <cell r="F38">
            <v>6245300</v>
          </cell>
        </row>
        <row r="39">
          <cell r="F39">
            <v>6556900</v>
          </cell>
        </row>
        <row r="40">
          <cell r="F40">
            <v>6751500</v>
          </cell>
        </row>
        <row r="41">
          <cell r="F41">
            <v>6855100</v>
          </cell>
        </row>
        <row r="42">
          <cell r="F42">
            <v>7071000</v>
          </cell>
        </row>
        <row r="43">
          <cell r="F43">
            <v>7364400</v>
          </cell>
        </row>
        <row r="44">
          <cell r="F44">
            <v>7617204.5684303045</v>
          </cell>
        </row>
        <row r="45">
          <cell r="F45">
            <v>7385259.9346800642</v>
          </cell>
        </row>
        <row r="46">
          <cell r="F46">
            <v>7235290.4269425971</v>
          </cell>
        </row>
        <row r="47">
          <cell r="F47">
            <v>7491211.2076198431</v>
          </cell>
        </row>
        <row r="48">
          <cell r="F48">
            <v>7145447.7507080073</v>
          </cell>
        </row>
        <row r="49">
          <cell r="F49">
            <v>7427242.6563643841</v>
          </cell>
        </row>
        <row r="50">
          <cell r="F50">
            <v>7455000</v>
          </cell>
        </row>
        <row r="51">
          <cell r="F51">
            <v>7407400</v>
          </cell>
        </row>
        <row r="52">
          <cell r="F52">
            <v>7504200</v>
          </cell>
        </row>
        <row r="53">
          <cell r="F53">
            <v>7424000</v>
          </cell>
        </row>
        <row r="54">
          <cell r="F54">
            <v>7773300</v>
          </cell>
        </row>
        <row r="55">
          <cell r="F55">
            <v>7868100</v>
          </cell>
        </row>
        <row r="56">
          <cell r="F56">
            <v>8161700</v>
          </cell>
        </row>
        <row r="57">
          <cell r="F57">
            <v>8339900</v>
          </cell>
        </row>
        <row r="58">
          <cell r="F58">
            <v>8648800</v>
          </cell>
        </row>
        <row r="59">
          <cell r="F59">
            <v>8495800</v>
          </cell>
        </row>
        <row r="60">
          <cell r="F60">
            <v>8455600</v>
          </cell>
        </row>
        <row r="61">
          <cell r="F61">
            <v>8789900</v>
          </cell>
        </row>
        <row r="62">
          <cell r="F62">
            <v>9147500</v>
          </cell>
        </row>
        <row r="63">
          <cell r="F63">
            <v>9247249.0152680036</v>
          </cell>
        </row>
        <row r="64">
          <cell r="F64">
            <v>9155034.0735902134</v>
          </cell>
        </row>
        <row r="65">
          <cell r="F65">
            <v>9003941.7486918848</v>
          </cell>
        </row>
        <row r="66">
          <cell r="F66">
            <v>9225077.883045394</v>
          </cell>
        </row>
        <row r="67">
          <cell r="F67">
            <v>9846944.8830223419</v>
          </cell>
        </row>
        <row r="68">
          <cell r="F68">
            <v>10289712.434703756</v>
          </cell>
        </row>
        <row r="69">
          <cell r="F69">
            <v>10445843.170291603</v>
          </cell>
        </row>
        <row r="70">
          <cell r="F70">
            <v>10458983.928421507</v>
          </cell>
        </row>
        <row r="71">
          <cell r="F71">
            <v>10201753.220444338</v>
          </cell>
        </row>
        <row r="72">
          <cell r="F72">
            <v>9471352.9826693013</v>
          </cell>
        </row>
        <row r="73">
          <cell r="F73">
            <v>9996675.3759441357</v>
          </cell>
        </row>
        <row r="74">
          <cell r="F74">
            <v>10895831.923128378</v>
          </cell>
        </row>
        <row r="75">
          <cell r="F75">
            <v>11536753.622920303</v>
          </cell>
        </row>
        <row r="76">
          <cell r="F76">
            <v>12298140.359867029</v>
          </cell>
        </row>
        <row r="77">
          <cell r="F77">
            <v>12884894.15786415</v>
          </cell>
        </row>
        <row r="78">
          <cell r="F78">
            <v>13174282.355364483</v>
          </cell>
        </row>
        <row r="79">
          <cell r="F79">
            <v>13200027.55834472</v>
          </cell>
        </row>
        <row r="80">
          <cell r="F80">
            <v>13503585.432410032</v>
          </cell>
        </row>
        <row r="81">
          <cell r="F81">
            <v>13996728.436909908</v>
          </cell>
        </row>
        <row r="82">
          <cell r="F82">
            <v>14249671.569293391</v>
          </cell>
        </row>
        <row r="83">
          <cell r="F83">
            <v>14425896.612966454</v>
          </cell>
        </row>
        <row r="84">
          <cell r="F84">
            <v>14475155.131261405</v>
          </cell>
        </row>
        <row r="85">
          <cell r="F85">
            <v>14772055.157115133</v>
          </cell>
        </row>
        <row r="86">
          <cell r="F86">
            <v>14927941.792129047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H15">
            <v>7793</v>
          </cell>
        </row>
        <row r="16">
          <cell r="H16">
            <v>8391</v>
          </cell>
        </row>
        <row r="17">
          <cell r="H17">
            <v>8661</v>
          </cell>
        </row>
        <row r="18">
          <cell r="H18">
            <v>9179</v>
          </cell>
        </row>
        <row r="19">
          <cell r="H19">
            <v>10038</v>
          </cell>
        </row>
        <row r="20">
          <cell r="H20">
            <v>11271</v>
          </cell>
        </row>
        <row r="21">
          <cell r="H21">
            <v>12213</v>
          </cell>
        </row>
        <row r="22">
          <cell r="H22">
            <v>13367</v>
          </cell>
        </row>
        <row r="23">
          <cell r="H23">
            <v>14566</v>
          </cell>
        </row>
        <row r="24">
          <cell r="H24">
            <v>16116</v>
          </cell>
        </row>
        <row r="25">
          <cell r="H25">
            <v>18134</v>
          </cell>
        </row>
        <row r="26">
          <cell r="H26">
            <v>20826</v>
          </cell>
        </row>
        <row r="27">
          <cell r="H27">
            <v>23270</v>
          </cell>
        </row>
        <row r="28">
          <cell r="H28">
            <v>25962</v>
          </cell>
        </row>
        <row r="29">
          <cell r="H29">
            <v>31766</v>
          </cell>
        </row>
        <row r="30">
          <cell r="H30">
            <v>40982</v>
          </cell>
        </row>
        <row r="31">
          <cell r="H31">
            <v>47344</v>
          </cell>
        </row>
        <row r="32">
          <cell r="H32">
            <v>53397</v>
          </cell>
        </row>
        <row r="33">
          <cell r="H33">
            <v>58516</v>
          </cell>
        </row>
        <row r="34">
          <cell r="H34">
            <v>62867</v>
          </cell>
        </row>
        <row r="35">
          <cell r="H35">
            <v>69990</v>
          </cell>
        </row>
        <row r="36">
          <cell r="H36">
            <v>80897</v>
          </cell>
        </row>
        <row r="37">
          <cell r="H37">
            <v>93788</v>
          </cell>
        </row>
        <row r="38">
          <cell r="H38">
            <v>103910</v>
          </cell>
        </row>
        <row r="39">
          <cell r="H39">
            <v>110004</v>
          </cell>
        </row>
        <row r="40">
          <cell r="H40">
            <v>120975</v>
          </cell>
        </row>
        <row r="41">
          <cell r="H41">
            <v>133060</v>
          </cell>
        </row>
        <row r="42">
          <cell r="H42">
            <v>144577</v>
          </cell>
        </row>
        <row r="43">
          <cell r="H43">
            <v>158975</v>
          </cell>
        </row>
        <row r="44">
          <cell r="H44">
            <v>177714</v>
          </cell>
        </row>
        <row r="45">
          <cell r="H45">
            <v>199479</v>
          </cell>
        </row>
        <row r="46">
          <cell r="H46">
            <v>207361</v>
          </cell>
        </row>
        <row r="47">
          <cell r="H47">
            <v>210208</v>
          </cell>
        </row>
        <row r="48">
          <cell r="H48">
            <v>218663</v>
          </cell>
        </row>
        <row r="49">
          <cell r="H49">
            <v>227856</v>
          </cell>
        </row>
        <row r="50">
          <cell r="H50">
            <v>241667</v>
          </cell>
        </row>
        <row r="51">
          <cell r="H51">
            <v>258949</v>
          </cell>
        </row>
        <row r="52">
          <cell r="H52">
            <v>277286</v>
          </cell>
        </row>
        <row r="53">
          <cell r="H53">
            <v>289213</v>
          </cell>
        </row>
        <row r="54">
          <cell r="H54">
            <v>307709</v>
          </cell>
        </row>
        <row r="55">
          <cell r="H55">
            <v>324662</v>
          </cell>
        </row>
        <row r="56">
          <cell r="H56">
            <v>346524</v>
          </cell>
        </row>
        <row r="57">
          <cell r="H57">
            <v>364905</v>
          </cell>
        </row>
        <row r="58">
          <cell r="H58">
            <v>387306</v>
          </cell>
        </row>
        <row r="59">
          <cell r="H59">
            <v>413486</v>
          </cell>
        </row>
        <row r="60">
          <cell r="H60">
            <v>445138</v>
          </cell>
        </row>
        <row r="61">
          <cell r="H61">
            <v>477521</v>
          </cell>
        </row>
        <row r="62">
          <cell r="H62">
            <v>521717</v>
          </cell>
        </row>
        <row r="63">
          <cell r="H63">
            <v>568055</v>
          </cell>
        </row>
        <row r="64">
          <cell r="H64">
            <v>591100</v>
          </cell>
        </row>
        <row r="65">
          <cell r="H65">
            <v>614167</v>
          </cell>
        </row>
        <row r="66">
          <cell r="H66">
            <v>669801</v>
          </cell>
        </row>
        <row r="67">
          <cell r="H67">
            <v>715652</v>
          </cell>
        </row>
        <row r="68">
          <cell r="H68">
            <v>739661</v>
          </cell>
        </row>
        <row r="69">
          <cell r="H69">
            <v>765782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8">
          <cell r="J18">
            <v>3759.5</v>
          </cell>
        </row>
        <row r="19">
          <cell r="J19">
            <v>3888.25</v>
          </cell>
        </row>
        <row r="20">
          <cell r="J20">
            <v>4038.1499999999996</v>
          </cell>
        </row>
        <row r="21">
          <cell r="J21">
            <v>4200</v>
          </cell>
        </row>
        <row r="22">
          <cell r="J22">
            <v>4320.2250000000004</v>
          </cell>
        </row>
        <row r="23">
          <cell r="J23">
            <v>4465.6000000000004</v>
          </cell>
        </row>
        <row r="24">
          <cell r="J24">
            <v>4640.4750000000004</v>
          </cell>
        </row>
        <row r="25">
          <cell r="J25">
            <v>4760.6499999999996</v>
          </cell>
        </row>
        <row r="26">
          <cell r="J26">
            <v>4826.3500000000004</v>
          </cell>
        </row>
        <row r="27">
          <cell r="J27">
            <v>4978.05</v>
          </cell>
        </row>
        <row r="28">
          <cell r="J28">
            <v>5061.1499999999996</v>
          </cell>
        </row>
        <row r="29">
          <cell r="J29">
            <v>5026.375</v>
          </cell>
        </row>
        <row r="30">
          <cell r="J30">
            <v>5050.9750000000004</v>
          </cell>
        </row>
        <row r="31">
          <cell r="J31">
            <v>5047.05</v>
          </cell>
        </row>
        <row r="32">
          <cell r="J32">
            <v>5054.2250000000004</v>
          </cell>
        </row>
        <row r="33">
          <cell r="J33">
            <v>5138.1239999999998</v>
          </cell>
        </row>
        <row r="34">
          <cell r="J34">
            <v>5277.77</v>
          </cell>
        </row>
        <row r="35">
          <cell r="J35">
            <v>5416.9570000000003</v>
          </cell>
        </row>
        <row r="36">
          <cell r="J36">
            <v>5412.4920000000002</v>
          </cell>
        </row>
        <row r="37">
          <cell r="J37">
            <v>5317.07</v>
          </cell>
        </row>
        <row r="38">
          <cell r="J38">
            <v>5480.3540000000003</v>
          </cell>
        </row>
        <row r="39">
          <cell r="J39">
            <v>5690.5039999999999</v>
          </cell>
        </row>
        <row r="40">
          <cell r="J40">
            <v>5906.3339999999998</v>
          </cell>
        </row>
        <row r="41">
          <cell r="J41">
            <v>6058.5769999999993</v>
          </cell>
        </row>
        <row r="42">
          <cell r="J42">
            <v>6283.4520000000002</v>
          </cell>
        </row>
        <row r="43">
          <cell r="J43">
            <v>6601.3330000000005</v>
          </cell>
        </row>
        <row r="44">
          <cell r="J44">
            <v>6724.5020000000004</v>
          </cell>
        </row>
        <row r="45">
          <cell r="J45">
            <v>6524.5529999999999</v>
          </cell>
        </row>
        <row r="46">
          <cell r="J46">
            <v>6486.32</v>
          </cell>
        </row>
        <row r="47">
          <cell r="J47">
            <v>6478.2310000000007</v>
          </cell>
        </row>
        <row r="48">
          <cell r="J48">
            <v>6723.8769999999995</v>
          </cell>
        </row>
        <row r="49">
          <cell r="J49">
            <v>6996.6469999999999</v>
          </cell>
        </row>
        <row r="50">
          <cell r="J50">
            <v>7117.8729999999996</v>
          </cell>
        </row>
        <row r="51">
          <cell r="J51">
            <v>7180.4289999999992</v>
          </cell>
        </row>
        <row r="52">
          <cell r="J52">
            <v>7352.219000000001</v>
          </cell>
        </row>
        <row r="53">
          <cell r="J53">
            <v>7487.1579999999994</v>
          </cell>
        </row>
        <row r="54">
          <cell r="J54">
            <v>7697.8369999999995</v>
          </cell>
        </row>
        <row r="55">
          <cell r="J55">
            <v>7810.6049999999996</v>
          </cell>
        </row>
        <row r="56">
          <cell r="J56">
            <v>7949.9049999999997</v>
          </cell>
        </row>
        <row r="57">
          <cell r="J57">
            <v>8162.8580000000002</v>
          </cell>
        </row>
        <row r="58">
          <cell r="J58">
            <v>8335.6870000000017</v>
          </cell>
        </row>
        <row r="59">
          <cell r="J59">
            <v>8635.9740000000002</v>
          </cell>
        </row>
        <row r="60">
          <cell r="J60">
            <v>8900.2899999999991</v>
          </cell>
        </row>
        <row r="61">
          <cell r="J61">
            <v>9214.76</v>
          </cell>
        </row>
        <row r="62">
          <cell r="J62">
            <v>9500.2860000000001</v>
          </cell>
        </row>
        <row r="63">
          <cell r="J63">
            <v>9560.6990000000005</v>
          </cell>
        </row>
        <row r="64">
          <cell r="J64">
            <v>9752.81</v>
          </cell>
        </row>
        <row r="65">
          <cell r="J65">
            <v>9974.2549999999992</v>
          </cell>
        </row>
        <row r="66">
          <cell r="J66">
            <v>10178.087000000001</v>
          </cell>
        </row>
        <row r="67">
          <cell r="J67">
            <v>10310.587000000001</v>
          </cell>
        </row>
        <row r="68">
          <cell r="J68">
            <v>10381.718000000001</v>
          </cell>
        </row>
        <row r="69">
          <cell r="J69">
            <v>10576.392</v>
          </cell>
        </row>
        <row r="70">
          <cell r="J70">
            <v>10784.762000000001</v>
          </cell>
        </row>
        <row r="71">
          <cell r="J71">
            <v>11032.508886176298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>
        <row r="28">
          <cell r="B28">
            <v>1.3735145563590412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sil-Asal"/>
      <sheetName val="Brasil - Masa"/>
      <sheetName val="Colombia - Asal"/>
      <sheetName val="Colombia - Masa"/>
      <sheetName val="Perú - Masa"/>
    </sheetNames>
    <sheetDataSet>
      <sheetData sheetId="0">
        <row r="3">
          <cell r="B3">
            <v>35669</v>
          </cell>
        </row>
        <row r="4">
          <cell r="B4">
            <v>36004</v>
          </cell>
        </row>
        <row r="5">
          <cell r="B5">
            <v>37343</v>
          </cell>
        </row>
        <row r="6">
          <cell r="B6">
            <v>35849</v>
          </cell>
        </row>
        <row r="7">
          <cell r="B7">
            <v>39084</v>
          </cell>
        </row>
        <row r="8">
          <cell r="B8">
            <v>40849</v>
          </cell>
        </row>
        <row r="9">
          <cell r="B9">
            <v>46527</v>
          </cell>
        </row>
        <row r="10">
          <cell r="B10">
            <v>47342</v>
          </cell>
        </row>
        <row r="11">
          <cell r="B11">
            <v>48302</v>
          </cell>
        </row>
        <row r="12">
          <cell r="B12">
            <v>49398</v>
          </cell>
        </row>
        <row r="13">
          <cell r="B13">
            <v>45901</v>
          </cell>
        </row>
        <row r="14">
          <cell r="B14">
            <v>47533</v>
          </cell>
        </row>
        <row r="15">
          <cell r="B15">
            <v>48279</v>
          </cell>
        </row>
        <row r="16">
          <cell r="B16">
            <v>50879</v>
          </cell>
        </row>
        <row r="17">
          <cell r="B17">
            <v>54226</v>
          </cell>
        </row>
        <row r="18">
          <cell r="B18">
            <v>56806</v>
          </cell>
        </row>
        <row r="19">
          <cell r="B19">
            <v>58527</v>
          </cell>
        </row>
        <row r="20">
          <cell r="B20">
            <v>60905</v>
          </cell>
        </row>
        <row r="21">
          <cell r="B21">
            <v>61866</v>
          </cell>
        </row>
        <row r="22">
          <cell r="B22">
            <v>63685</v>
          </cell>
        </row>
        <row r="23">
          <cell r="B23">
            <v>64218</v>
          </cell>
        </row>
        <row r="24">
          <cell r="B24">
            <v>63800</v>
          </cell>
        </row>
        <row r="25">
          <cell r="B25">
            <v>64567</v>
          </cell>
        </row>
        <row r="26">
          <cell r="B26">
            <v>65587</v>
          </cell>
        </row>
        <row r="27">
          <cell r="B27">
            <v>64216</v>
          </cell>
        </row>
        <row r="28">
          <cell r="B28">
            <v>62141</v>
          </cell>
        </row>
        <row r="29">
          <cell r="B29">
            <v>61556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4">
          <cell r="I24">
            <v>4132.4170000000004</v>
          </cell>
        </row>
        <row r="25">
          <cell r="I25">
            <v>4388.4170000000004</v>
          </cell>
        </row>
        <row r="26">
          <cell r="I26">
            <v>4539.6670000000004</v>
          </cell>
        </row>
        <row r="27">
          <cell r="I27">
            <v>4558.6670000000004</v>
          </cell>
        </row>
        <row r="28">
          <cell r="I28">
            <v>4735.0829999999996</v>
          </cell>
        </row>
        <row r="29">
          <cell r="I29">
            <v>4842.1670000000004</v>
          </cell>
        </row>
        <row r="30">
          <cell r="I30">
            <v>4911.8329999999996</v>
          </cell>
        </row>
        <row r="31">
          <cell r="I31">
            <v>5088.9170000000004</v>
          </cell>
        </row>
        <row r="32">
          <cell r="I32">
            <v>5240.6670000000004</v>
          </cell>
        </row>
        <row r="33">
          <cell r="I33">
            <v>5466.75</v>
          </cell>
        </row>
        <row r="34">
          <cell r="I34">
            <v>5760.5829999999996</v>
          </cell>
        </row>
        <row r="35">
          <cell r="I35">
            <v>6188</v>
          </cell>
        </row>
        <row r="36">
          <cell r="I36">
            <v>6376.8329999999996</v>
          </cell>
        </row>
        <row r="37">
          <cell r="I37">
            <v>6545.0829999999996</v>
          </cell>
        </row>
        <row r="38">
          <cell r="I38">
            <v>6772.5</v>
          </cell>
        </row>
        <row r="39">
          <cell r="I39">
            <v>6879.25</v>
          </cell>
        </row>
        <row r="40">
          <cell r="I40">
            <v>7053.5</v>
          </cell>
        </row>
        <row r="41">
          <cell r="I41">
            <v>7324.5</v>
          </cell>
        </row>
        <row r="42">
          <cell r="I42">
            <v>7761.1669999999995</v>
          </cell>
        </row>
        <row r="43">
          <cell r="I43">
            <v>8094.1669999999995</v>
          </cell>
        </row>
        <row r="44">
          <cell r="I44">
            <v>8248.25</v>
          </cell>
        </row>
        <row r="45">
          <cell r="I45">
            <v>8810.491</v>
          </cell>
        </row>
        <row r="46">
          <cell r="I46">
            <v>8977.0499999999993</v>
          </cell>
        </row>
        <row r="47">
          <cell r="I47">
            <v>9241.7800000000007</v>
          </cell>
        </row>
        <row r="48">
          <cell r="I48">
            <v>9651.68</v>
          </cell>
        </row>
        <row r="49">
          <cell r="I49">
            <v>9980.4599999999991</v>
          </cell>
        </row>
        <row r="50">
          <cell r="I50">
            <v>10282.730000000001</v>
          </cell>
        </row>
        <row r="51">
          <cell r="I51">
            <v>9890.4699999999993</v>
          </cell>
        </row>
        <row r="52">
          <cell r="I52">
            <v>9927</v>
          </cell>
        </row>
        <row r="53">
          <cell r="I53">
            <v>10171.33</v>
          </cell>
        </row>
        <row r="54">
          <cell r="I54">
            <v>10387.980000000001</v>
          </cell>
        </row>
        <row r="55">
          <cell r="I55">
            <v>10810.84</v>
          </cell>
        </row>
        <row r="56">
          <cell r="I56">
            <v>11152.730000000001</v>
          </cell>
        </row>
        <row r="57">
          <cell r="I57">
            <v>11503.58</v>
          </cell>
        </row>
        <row r="58">
          <cell r="I58">
            <v>11776.26</v>
          </cell>
        </row>
        <row r="59">
          <cell r="I59">
            <v>11846.59</v>
          </cell>
        </row>
        <row r="60">
          <cell r="I60">
            <v>11595.16</v>
          </cell>
        </row>
        <row r="61">
          <cell r="I61">
            <v>11441.32</v>
          </cell>
        </row>
        <row r="62">
          <cell r="I62">
            <v>11428.85</v>
          </cell>
        </row>
        <row r="63">
          <cell r="I63">
            <v>11655.74</v>
          </cell>
        </row>
        <row r="64">
          <cell r="I64">
            <v>11889.179999999998</v>
          </cell>
        </row>
        <row r="65">
          <cell r="I65">
            <v>11930.23</v>
          </cell>
        </row>
        <row r="66">
          <cell r="I66">
            <v>12145.87</v>
          </cell>
        </row>
        <row r="67">
          <cell r="I67">
            <v>12394.61</v>
          </cell>
        </row>
        <row r="68">
          <cell r="I68">
            <v>12773.98</v>
          </cell>
        </row>
        <row r="69">
          <cell r="I69">
            <v>13193.83</v>
          </cell>
        </row>
        <row r="70">
          <cell r="I70">
            <v>13454.9</v>
          </cell>
        </row>
        <row r="71">
          <cell r="I71">
            <v>13790.63</v>
          </cell>
        </row>
        <row r="72">
          <cell r="I72">
            <v>14121.44</v>
          </cell>
        </row>
        <row r="73">
          <cell r="I73">
            <v>14405.630000000001</v>
          </cell>
        </row>
        <row r="74">
          <cell r="I74">
            <v>14601.720000000001</v>
          </cell>
        </row>
        <row r="75">
          <cell r="I75">
            <v>14889.68</v>
          </cell>
        </row>
        <row r="76">
          <cell r="I76">
            <v>15208.48</v>
          </cell>
        </row>
        <row r="77">
          <cell r="I77">
            <v>15444.31</v>
          </cell>
        </row>
        <row r="78">
          <cell r="I78">
            <v>15132.72</v>
          </cell>
        </row>
        <row r="79">
          <cell r="I79">
            <v>15389.75</v>
          </cell>
        </row>
        <row r="80">
          <cell r="I80">
            <v>15665.73</v>
          </cell>
        </row>
        <row r="81">
          <cell r="I81">
            <v>15887.779999999999</v>
          </cell>
        </row>
        <row r="82">
          <cell r="I82">
            <v>16128.91</v>
          </cell>
        </row>
        <row r="83">
          <cell r="I83">
            <v>16243.289999999999</v>
          </cell>
        </row>
        <row r="84">
          <cell r="I84">
            <v>16398.810000000001</v>
          </cell>
        </row>
        <row r="85">
          <cell r="I85">
            <v>16528.7</v>
          </cell>
        </row>
        <row r="86">
          <cell r="I86">
            <v>16879.600000000002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a"/>
      <sheetName val="PBI"/>
      <sheetName val="Asalariados-Ocup"/>
    </sheetNames>
    <sheetDataSet>
      <sheetData sheetId="0">
        <row r="18">
          <cell r="F18">
            <v>63707.992552790158</v>
          </cell>
        </row>
        <row r="19">
          <cell r="F19">
            <v>76103.103390105898</v>
          </cell>
        </row>
        <row r="20">
          <cell r="F20">
            <v>91537.666066509468</v>
          </cell>
        </row>
        <row r="21">
          <cell r="F21">
            <v>113060.96883480746</v>
          </cell>
        </row>
        <row r="22">
          <cell r="F22">
            <v>147383.90495460399</v>
          </cell>
        </row>
        <row r="23">
          <cell r="F23">
            <v>188394.3728514227</v>
          </cell>
        </row>
        <row r="24">
          <cell r="F24">
            <v>242916.38454263311</v>
          </cell>
        </row>
        <row r="25">
          <cell r="F25">
            <v>326481.63729011122</v>
          </cell>
        </row>
        <row r="26">
          <cell r="F26">
            <v>444128.83402127703</v>
          </cell>
        </row>
        <row r="27">
          <cell r="F27">
            <v>598501.5109230394</v>
          </cell>
        </row>
        <row r="28">
          <cell r="F28">
            <v>807795.80382333568</v>
          </cell>
        </row>
        <row r="29">
          <cell r="F29">
            <v>1043268.4822843192</v>
          </cell>
        </row>
        <row r="30">
          <cell r="F30">
            <v>1324189.0807809839</v>
          </cell>
        </row>
        <row r="31">
          <cell r="F31">
            <v>1647545.1976119685</v>
          </cell>
        </row>
        <row r="32">
          <cell r="F32">
            <v>2056858.0452757976</v>
          </cell>
        </row>
        <row r="33">
          <cell r="F33">
            <v>2480323.0331774508</v>
          </cell>
        </row>
        <row r="34">
          <cell r="F34">
            <v>3166476.826748101</v>
          </cell>
        </row>
        <row r="35">
          <cell r="F35">
            <v>4120841.3427391006</v>
          </cell>
        </row>
        <row r="36">
          <cell r="F36">
            <v>5491030.4122757297</v>
          </cell>
        </row>
        <row r="37">
          <cell r="F37">
            <v>7117225.6739111934</v>
          </cell>
        </row>
        <row r="38">
          <cell r="F38">
            <v>9289705.8442438133</v>
          </cell>
        </row>
        <row r="39">
          <cell r="F39">
            <v>12106763.746461438</v>
          </cell>
        </row>
        <row r="40">
          <cell r="F40">
            <v>16578449.064168517</v>
          </cell>
        </row>
        <row r="41">
          <cell r="F41">
            <v>21529567.334285114</v>
          </cell>
        </row>
        <row r="42">
          <cell r="F42">
            <v>28929282.514681108</v>
          </cell>
        </row>
        <row r="43">
          <cell r="F43">
            <v>35957819.598870248</v>
          </cell>
        </row>
        <row r="44">
          <cell r="F44">
            <v>45456755.712847605</v>
          </cell>
        </row>
        <row r="45">
          <cell r="F45">
            <v>55106563.708697662</v>
          </cell>
        </row>
        <row r="46">
          <cell r="F46">
            <v>63384788.129918613</v>
          </cell>
        </row>
        <row r="47">
          <cell r="F47">
            <v>68710097.696857333</v>
          </cell>
        </row>
        <row r="48">
          <cell r="F48">
            <v>75566223.675967902</v>
          </cell>
        </row>
        <row r="49">
          <cell r="F49">
            <v>80499387.026132837</v>
          </cell>
        </row>
        <row r="50">
          <cell r="F50">
            <v>87644366.810269207</v>
          </cell>
        </row>
        <row r="51">
          <cell r="F51">
            <v>94609176.697640166</v>
          </cell>
        </row>
        <row r="52">
          <cell r="F52">
            <v>103121569.91876021</v>
          </cell>
        </row>
        <row r="53">
          <cell r="F53">
            <v>112165000</v>
          </cell>
        </row>
        <row r="54">
          <cell r="F54">
            <v>125860000</v>
          </cell>
        </row>
        <row r="55">
          <cell r="F55">
            <v>141672000</v>
          </cell>
        </row>
        <row r="56">
          <cell r="F56">
            <v>155189550</v>
          </cell>
        </row>
        <row r="57">
          <cell r="F57">
            <v>168773000</v>
          </cell>
        </row>
        <row r="58">
          <cell r="F58">
            <v>181287450</v>
          </cell>
        </row>
        <row r="59">
          <cell r="F59">
            <v>196000000</v>
          </cell>
        </row>
        <row r="60">
          <cell r="F60">
            <v>215889000</v>
          </cell>
        </row>
        <row r="61">
          <cell r="F61">
            <v>233381000</v>
          </cell>
        </row>
        <row r="62">
          <cell r="F62">
            <v>251074000</v>
          </cell>
        </row>
        <row r="63">
          <cell r="F63">
            <v>274307000</v>
          </cell>
        </row>
        <row r="64">
          <cell r="F64">
            <v>289559000</v>
          </cell>
        </row>
      </sheetData>
      <sheetData sheetId="1"/>
      <sheetData sheetId="2">
        <row r="38">
          <cell r="J38">
            <v>5116</v>
          </cell>
        </row>
        <row r="39">
          <cell r="J39">
            <v>5377</v>
          </cell>
        </row>
        <row r="40">
          <cell r="J40">
            <v>5588</v>
          </cell>
        </row>
        <row r="41">
          <cell r="J41">
            <v>5965</v>
          </cell>
        </row>
        <row r="42">
          <cell r="J42">
            <v>6200</v>
          </cell>
        </row>
        <row r="43">
          <cell r="J43">
            <v>6255</v>
          </cell>
        </row>
        <row r="44">
          <cell r="J44">
            <v>6529</v>
          </cell>
        </row>
        <row r="45">
          <cell r="J45">
            <v>6607</v>
          </cell>
        </row>
        <row r="46">
          <cell r="J46">
            <v>6424</v>
          </cell>
        </row>
        <row r="47">
          <cell r="J47">
            <v>6546</v>
          </cell>
        </row>
        <row r="48">
          <cell r="J48">
            <v>7282</v>
          </cell>
        </row>
        <row r="49">
          <cell r="J49">
            <v>7626</v>
          </cell>
        </row>
        <row r="50">
          <cell r="J50">
            <v>7888</v>
          </cell>
        </row>
        <row r="51">
          <cell r="J51">
            <v>8157</v>
          </cell>
        </row>
        <row r="52">
          <cell r="J52">
            <v>9094</v>
          </cell>
        </row>
        <row r="53">
          <cell r="J53">
            <v>10292</v>
          </cell>
        </row>
        <row r="54">
          <cell r="J54">
            <v>10402</v>
          </cell>
        </row>
        <row r="55">
          <cell r="J55">
            <v>9563</v>
          </cell>
        </row>
        <row r="56">
          <cell r="J56">
            <v>9440</v>
          </cell>
        </row>
        <row r="57">
          <cell r="J57">
            <v>9786</v>
          </cell>
        </row>
        <row r="58">
          <cell r="J58">
            <v>10007</v>
          </cell>
        </row>
        <row r="59">
          <cell r="J59">
            <v>10525</v>
          </cell>
        </row>
        <row r="60">
          <cell r="J60">
            <v>10895</v>
          </cell>
        </row>
        <row r="61">
          <cell r="J61">
            <v>11317</v>
          </cell>
        </row>
        <row r="62">
          <cell r="J62">
            <v>11639</v>
          </cell>
        </row>
        <row r="63">
          <cell r="J63">
            <v>11684</v>
          </cell>
        </row>
        <row r="64">
          <cell r="J64">
            <v>11834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F15">
            <v>40777</v>
          </cell>
        </row>
        <row r="16">
          <cell r="F16">
            <v>45385</v>
          </cell>
        </row>
        <row r="17">
          <cell r="F17">
            <v>50493</v>
          </cell>
        </row>
        <row r="18">
          <cell r="F18">
            <v>57580</v>
          </cell>
        </row>
        <row r="19">
          <cell r="F19">
            <v>65214</v>
          </cell>
        </row>
        <row r="20">
          <cell r="F20">
            <v>73729</v>
          </cell>
        </row>
        <row r="21">
          <cell r="F21">
            <v>81826</v>
          </cell>
        </row>
        <row r="22">
          <cell r="F22">
            <v>93844</v>
          </cell>
        </row>
        <row r="23">
          <cell r="F23">
            <v>110260</v>
          </cell>
        </row>
        <row r="24">
          <cell r="F24">
            <v>123924</v>
          </cell>
        </row>
        <row r="25">
          <cell r="F25">
            <v>141806</v>
          </cell>
        </row>
        <row r="26">
          <cell r="F26">
            <v>156923</v>
          </cell>
        </row>
        <row r="27">
          <cell r="F27">
            <v>173968</v>
          </cell>
        </row>
        <row r="28">
          <cell r="F28">
            <v>194401</v>
          </cell>
        </row>
        <row r="29">
          <cell r="F29">
            <v>214133</v>
          </cell>
        </row>
        <row r="30">
          <cell r="F30">
            <v>232681</v>
          </cell>
        </row>
        <row r="31">
          <cell r="F31">
            <v>263929</v>
          </cell>
        </row>
        <row r="32">
          <cell r="F32">
            <v>288504</v>
          </cell>
        </row>
        <row r="33">
          <cell r="F33">
            <v>311367</v>
          </cell>
        </row>
        <row r="34">
          <cell r="F34">
            <v>336627</v>
          </cell>
        </row>
        <row r="35">
          <cell r="F35">
            <v>362841</v>
          </cell>
        </row>
        <row r="36">
          <cell r="F36">
            <v>393322</v>
          </cell>
        </row>
        <row r="37">
          <cell r="F37">
            <v>414491</v>
          </cell>
        </row>
        <row r="38">
          <cell r="F38">
            <v>432128</v>
          </cell>
        </row>
        <row r="39">
          <cell r="F39">
            <v>450271</v>
          </cell>
        </row>
        <row r="40">
          <cell r="F40">
            <v>464902</v>
          </cell>
        </row>
        <row r="41">
          <cell r="F41">
            <v>478117</v>
          </cell>
        </row>
        <row r="42">
          <cell r="F42">
            <v>480818</v>
          </cell>
        </row>
        <row r="43">
          <cell r="F43">
            <v>496432</v>
          </cell>
        </row>
        <row r="44">
          <cell r="F44">
            <v>518700</v>
          </cell>
        </row>
        <row r="45">
          <cell r="F45">
            <v>546120</v>
          </cell>
        </row>
        <row r="46">
          <cell r="F46">
            <v>572745</v>
          </cell>
        </row>
        <row r="47">
          <cell r="F47">
            <v>605624</v>
          </cell>
        </row>
        <row r="48">
          <cell r="F48">
            <v>635827</v>
          </cell>
        </row>
        <row r="49">
          <cell r="F49">
            <v>662277</v>
          </cell>
        </row>
        <row r="50">
          <cell r="F50">
            <v>696905</v>
          </cell>
        </row>
        <row r="51">
          <cell r="F51">
            <v>722152</v>
          </cell>
        </row>
        <row r="52">
          <cell r="F52">
            <v>741113</v>
          </cell>
        </row>
        <row r="53">
          <cell r="F53">
            <v>762991</v>
          </cell>
        </row>
        <row r="54">
          <cell r="F54">
            <v>800932</v>
          </cell>
        </row>
        <row r="55">
          <cell r="F55">
            <v>848967</v>
          </cell>
        </row>
        <row r="56">
          <cell r="F56">
            <v>902639</v>
          </cell>
        </row>
        <row r="57">
          <cell r="F57">
            <v>949819</v>
          </cell>
        </row>
        <row r="58">
          <cell r="F58">
            <v>945677</v>
          </cell>
        </row>
        <row r="59">
          <cell r="F59">
            <v>953668</v>
          </cell>
        </row>
        <row r="60">
          <cell r="F60">
            <v>966474</v>
          </cell>
        </row>
        <row r="61">
          <cell r="F61">
            <v>977516</v>
          </cell>
        </row>
        <row r="62">
          <cell r="F62">
            <v>993804</v>
          </cell>
        </row>
        <row r="63">
          <cell r="F63">
            <v>1017743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4">
          <cell r="I24">
            <v>1755</v>
          </cell>
        </row>
        <row r="25">
          <cell r="I25">
            <v>1797</v>
          </cell>
        </row>
        <row r="26">
          <cell r="I26">
            <v>1837</v>
          </cell>
        </row>
        <row r="27">
          <cell r="I27">
            <v>1864</v>
          </cell>
        </row>
        <row r="28">
          <cell r="I28">
            <v>1924</v>
          </cell>
        </row>
        <row r="29">
          <cell r="I29">
            <v>1944</v>
          </cell>
        </row>
        <row r="30">
          <cell r="I30">
            <v>1926</v>
          </cell>
        </row>
        <row r="31">
          <cell r="I31">
            <v>1899</v>
          </cell>
        </row>
        <row r="32">
          <cell r="I32">
            <v>1919</v>
          </cell>
        </row>
        <row r="33">
          <cell r="I33">
            <v>1957</v>
          </cell>
        </row>
        <row r="34">
          <cell r="I34">
            <v>1957</v>
          </cell>
        </row>
        <row r="35">
          <cell r="I35">
            <v>2059</v>
          </cell>
        </row>
        <row r="36">
          <cell r="I36">
            <v>2107</v>
          </cell>
        </row>
        <row r="37">
          <cell r="I37">
            <v>2023</v>
          </cell>
        </row>
        <row r="38">
          <cell r="I38">
            <v>2025.3</v>
          </cell>
        </row>
        <row r="39">
          <cell r="I39">
            <v>2053.2999999999997</v>
          </cell>
        </row>
        <row r="40">
          <cell r="I40">
            <v>2157.6</v>
          </cell>
        </row>
        <row r="41">
          <cell r="I41">
            <v>2226.4</v>
          </cell>
        </row>
        <row r="42">
          <cell r="I42">
            <v>2339.5</v>
          </cell>
        </row>
        <row r="43">
          <cell r="I43">
            <v>2328.9</v>
          </cell>
        </row>
        <row r="44">
          <cell r="I44">
            <v>2389.3000000000002</v>
          </cell>
        </row>
        <row r="45">
          <cell r="I45">
            <v>2339.1000000000004</v>
          </cell>
        </row>
        <row r="46">
          <cell r="I46">
            <v>2353</v>
          </cell>
        </row>
        <row r="47">
          <cell r="I47">
            <v>2349.6999999999998</v>
          </cell>
        </row>
        <row r="48">
          <cell r="I48">
            <v>2353.5</v>
          </cell>
        </row>
        <row r="49">
          <cell r="I49">
            <v>2290.9</v>
          </cell>
        </row>
        <row r="50">
          <cell r="I50">
            <v>2287.6999999999998</v>
          </cell>
        </row>
        <row r="51">
          <cell r="I51">
            <v>2353.8000000000002</v>
          </cell>
        </row>
        <row r="52">
          <cell r="I52">
            <v>2382.3000000000002</v>
          </cell>
        </row>
        <row r="53">
          <cell r="I53">
            <v>2428.6</v>
          </cell>
        </row>
        <row r="54">
          <cell r="I54">
            <v>2433.3000000000002</v>
          </cell>
        </row>
        <row r="55">
          <cell r="I55">
            <v>2465.1999999999998</v>
          </cell>
        </row>
        <row r="56">
          <cell r="I56">
            <v>2487.6999999999998</v>
          </cell>
        </row>
        <row r="57">
          <cell r="I57">
            <v>2475.5</v>
          </cell>
        </row>
        <row r="58">
          <cell r="I58">
            <v>2463.0500000000002</v>
          </cell>
        </row>
        <row r="59">
          <cell r="I59">
            <v>2447.3249999999998</v>
          </cell>
        </row>
        <row r="60">
          <cell r="I60">
            <v>2474.3000000000002</v>
          </cell>
        </row>
        <row r="61">
          <cell r="I61">
            <v>2487.5250000000001</v>
          </cell>
        </row>
        <row r="62">
          <cell r="I62">
            <v>2532.9749999999999</v>
          </cell>
        </row>
        <row r="63">
          <cell r="I63">
            <v>2551.0499999999997</v>
          </cell>
        </row>
        <row r="64">
          <cell r="I64">
            <v>2600.4500000000003</v>
          </cell>
        </row>
        <row r="65">
          <cell r="I65">
            <v>2511.5</v>
          </cell>
        </row>
        <row r="66">
          <cell r="I66">
            <v>2459.7750000000001</v>
          </cell>
        </row>
        <row r="67">
          <cell r="I67">
            <v>2456.4249999999997</v>
          </cell>
        </row>
        <row r="68">
          <cell r="I68">
            <v>2443.3250000000003</v>
          </cell>
        </row>
        <row r="69">
          <cell r="I69">
            <v>2444.4749999999999</v>
          </cell>
        </row>
        <row r="70">
          <cell r="I70">
            <v>2473.1999999999998</v>
          </cell>
        </row>
        <row r="71">
          <cell r="I71">
            <v>2513.9499999999998</v>
          </cell>
        </row>
        <row r="72">
          <cell r="I72">
            <v>2582.35</v>
          </cell>
        </row>
        <row r="73">
          <cell r="I73">
            <v>2584.2000000000003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5">
          <cell r="I25">
            <v>7.6773049999999996</v>
          </cell>
        </row>
        <row r="26">
          <cell r="I26">
            <v>8.0567030000000006</v>
          </cell>
        </row>
        <row r="27">
          <cell r="I27">
            <v>8.4047889999999992</v>
          </cell>
        </row>
        <row r="28">
          <cell r="I28">
            <v>8.7740550000000006</v>
          </cell>
        </row>
        <row r="29">
          <cell r="I29">
            <v>8.8445900000000002</v>
          </cell>
        </row>
        <row r="30">
          <cell r="I30">
            <v>9.2109129999999997</v>
          </cell>
        </row>
        <row r="31">
          <cell r="I31">
            <v>9.4096820000000001</v>
          </cell>
        </row>
        <row r="32">
          <cell r="I32">
            <v>9.8581669999999999</v>
          </cell>
        </row>
        <row r="33">
          <cell r="I33">
            <v>10.14127</v>
          </cell>
        </row>
        <row r="34">
          <cell r="I34">
            <v>10.484819999999999</v>
          </cell>
        </row>
        <row r="35">
          <cell r="I35">
            <v>11.010400000000001</v>
          </cell>
        </row>
        <row r="36">
          <cell r="I36">
            <v>11.715590000000001</v>
          </cell>
        </row>
        <row r="37">
          <cell r="G37">
            <v>12.24043</v>
          </cell>
          <cell r="I37">
            <v>12.218109999999999</v>
          </cell>
        </row>
        <row r="38">
          <cell r="G38">
            <v>13.2203</v>
          </cell>
          <cell r="I38">
            <v>12.45553</v>
          </cell>
        </row>
        <row r="39">
          <cell r="G39">
            <v>13.68141</v>
          </cell>
          <cell r="I39">
            <v>12.79083</v>
          </cell>
        </row>
        <row r="40">
          <cell r="G40">
            <v>14.57273</v>
          </cell>
          <cell r="I40">
            <v>13.688280000000001</v>
          </cell>
        </row>
        <row r="41">
          <cell r="G41">
            <v>15.428129999999999</v>
          </cell>
          <cell r="I41">
            <v>14.7006</v>
          </cell>
        </row>
        <row r="42">
          <cell r="G42">
            <v>16.440580000000001</v>
          </cell>
          <cell r="I42">
            <v>15.58372</v>
          </cell>
        </row>
        <row r="43">
          <cell r="G43">
            <v>17.970109999999998</v>
          </cell>
          <cell r="I43">
            <v>16.63064</v>
          </cell>
        </row>
        <row r="44">
          <cell r="G44">
            <v>20.71508</v>
          </cell>
          <cell r="I44">
            <v>18.279019999999999</v>
          </cell>
        </row>
        <row r="45">
          <cell r="G45">
            <v>22.704899999999999</v>
          </cell>
          <cell r="I45">
            <v>20.066690000000001</v>
          </cell>
        </row>
        <row r="46">
          <cell r="G46">
            <v>24.750679999999999</v>
          </cell>
          <cell r="H46">
            <v>17.75619</v>
          </cell>
          <cell r="I46">
            <v>22.123370000000001</v>
          </cell>
        </row>
        <row r="47">
          <cell r="G47">
            <v>27.454000000000001</v>
          </cell>
          <cell r="H47">
            <v>20.148340000000001</v>
          </cell>
          <cell r="I47">
            <v>24.654679999999999</v>
          </cell>
        </row>
        <row r="48">
          <cell r="G48">
            <v>30.25806</v>
          </cell>
          <cell r="H48">
            <v>21.702010000000001</v>
          </cell>
          <cell r="I48">
            <v>27.118980000000001</v>
          </cell>
        </row>
        <row r="49">
          <cell r="G49">
            <v>33.166179999999997</v>
          </cell>
          <cell r="H49">
            <v>24.587389999999999</v>
          </cell>
          <cell r="I49">
            <v>29.074200000000001</v>
          </cell>
        </row>
        <row r="50">
          <cell r="G50">
            <v>37.24738</v>
          </cell>
          <cell r="H50">
            <v>29.051089999999999</v>
          </cell>
          <cell r="I50">
            <v>33.059199999999997</v>
          </cell>
        </row>
        <row r="51">
          <cell r="G51">
            <v>41.630420000000001</v>
          </cell>
          <cell r="H51">
            <v>34.969819999999999</v>
          </cell>
          <cell r="I51">
            <v>37.060670000000002</v>
          </cell>
        </row>
        <row r="52">
          <cell r="G52">
            <v>45.843769999999999</v>
          </cell>
          <cell r="H52">
            <v>40.966140000000003</v>
          </cell>
          <cell r="I52">
            <v>40.243879999999997</v>
          </cell>
        </row>
        <row r="53">
          <cell r="G53">
            <v>49.010759999999998</v>
          </cell>
          <cell r="H53">
            <v>45.246130000000001</v>
          </cell>
          <cell r="I53">
            <v>43.814729999999997</v>
          </cell>
        </row>
        <row r="54">
          <cell r="G54">
            <v>52.093919999999997</v>
          </cell>
          <cell r="H54">
            <v>49.160420000000002</v>
          </cell>
          <cell r="I54">
            <v>47.339289999999998</v>
          </cell>
        </row>
        <row r="55">
          <cell r="G55">
            <v>54.531260000000003</v>
          </cell>
          <cell r="H55">
            <v>51.812869999999997</v>
          </cell>
          <cell r="I55">
            <v>50.829410000000003</v>
          </cell>
        </row>
        <row r="56">
          <cell r="G56">
            <v>56.537019999999998</v>
          </cell>
          <cell r="H56">
            <v>53.795769999999997</v>
          </cell>
          <cell r="I56">
            <v>52.982500000000002</v>
          </cell>
        </row>
        <row r="57">
          <cell r="G57">
            <v>58.809800000000003</v>
          </cell>
          <cell r="H57">
            <v>55.495399999999997</v>
          </cell>
          <cell r="I57">
            <v>55.201709999999999</v>
          </cell>
        </row>
        <row r="58">
          <cell r="G58">
            <v>61.476909999999997</v>
          </cell>
          <cell r="H58">
            <v>56.679989999999997</v>
          </cell>
          <cell r="I58">
            <v>58.417160000000003</v>
          </cell>
        </row>
        <row r="59">
          <cell r="G59">
            <v>64.411029999999997</v>
          </cell>
          <cell r="H59">
            <v>58.997660000000003</v>
          </cell>
          <cell r="I59">
            <v>62.181130000000003</v>
          </cell>
        </row>
        <row r="60">
          <cell r="G60">
            <v>66.112520000000004</v>
          </cell>
          <cell r="H60">
            <v>60.954799999999999</v>
          </cell>
          <cell r="I60">
            <v>68.627170000000007</v>
          </cell>
        </row>
        <row r="61">
          <cell r="G61">
            <v>67.696010000000001</v>
          </cell>
          <cell r="H61">
            <v>62.911949999999997</v>
          </cell>
          <cell r="I61">
            <v>75.108760000000004</v>
          </cell>
        </row>
        <row r="62">
          <cell r="G62">
            <v>69.114949999999993</v>
          </cell>
          <cell r="H62">
            <v>64.843350000000001</v>
          </cell>
          <cell r="I62">
            <v>76.892110000000002</v>
          </cell>
        </row>
        <row r="63">
          <cell r="G63">
            <v>69.984319999999997</v>
          </cell>
          <cell r="H63">
            <v>65.796170000000004</v>
          </cell>
          <cell r="I63">
            <v>80.527709999999999</v>
          </cell>
        </row>
        <row r="64">
          <cell r="G64">
            <v>71.378420000000006</v>
          </cell>
          <cell r="H64">
            <v>67.315529999999995</v>
          </cell>
          <cell r="I64">
            <v>82.265600000000006</v>
          </cell>
        </row>
        <row r="65">
          <cell r="G65">
            <v>72.865660000000005</v>
          </cell>
          <cell r="H65">
            <v>69.015159999999995</v>
          </cell>
          <cell r="I65">
            <v>84.285349999999994</v>
          </cell>
        </row>
        <row r="66">
          <cell r="G66">
            <v>74.415000000000006</v>
          </cell>
          <cell r="H66">
            <v>70.225489999999994</v>
          </cell>
          <cell r="I66">
            <v>84.734700000000004</v>
          </cell>
        </row>
        <row r="67">
          <cell r="G67">
            <v>76.03886</v>
          </cell>
          <cell r="H67">
            <v>71.296859999999995</v>
          </cell>
          <cell r="I67">
            <v>85.292599999999993</v>
          </cell>
        </row>
        <row r="68">
          <cell r="G68">
            <v>77.442279999999997</v>
          </cell>
          <cell r="H68">
            <v>73.019049999999993</v>
          </cell>
          <cell r="I68">
            <v>85.064760000000007</v>
          </cell>
        </row>
        <row r="69">
          <cell r="G69">
            <v>79.376630000000006</v>
          </cell>
          <cell r="H69">
            <v>74.210660000000004</v>
          </cell>
          <cell r="I69">
            <v>85.457909999999998</v>
          </cell>
        </row>
        <row r="70">
          <cell r="G70">
            <v>81.681139999999999</v>
          </cell>
          <cell r="H70">
            <v>78.359570000000005</v>
          </cell>
          <cell r="I70">
            <v>86.226299999999995</v>
          </cell>
        </row>
        <row r="71">
          <cell r="G71">
            <v>83.59075</v>
          </cell>
          <cell r="H71">
            <v>82.177959999999999</v>
          </cell>
          <cell r="I71">
            <v>88.300870000000003</v>
          </cell>
        </row>
        <row r="72">
          <cell r="G72">
            <v>85.617360000000005</v>
          </cell>
          <cell r="H72">
            <v>85.970249999999993</v>
          </cell>
          <cell r="I72">
            <v>90.206829999999997</v>
          </cell>
        </row>
        <row r="73">
          <cell r="G73">
            <v>87.393979999999999</v>
          </cell>
          <cell r="H73">
            <v>88.971040000000002</v>
          </cell>
          <cell r="I73">
            <v>91.943889999999996</v>
          </cell>
        </row>
        <row r="74">
          <cell r="G74">
            <v>88.402820000000006</v>
          </cell>
          <cell r="H74">
            <v>90.928070000000005</v>
          </cell>
          <cell r="I74">
            <v>92.287450000000007</v>
          </cell>
        </row>
        <row r="75">
          <cell r="G75">
            <v>90.009820000000005</v>
          </cell>
          <cell r="H75">
            <v>93.137339999999995</v>
          </cell>
          <cell r="I75">
            <v>92.705669999999998</v>
          </cell>
        </row>
        <row r="76">
          <cell r="G76">
            <v>91.741810000000001</v>
          </cell>
          <cell r="H76">
            <v>96.799160000000001</v>
          </cell>
          <cell r="I76">
            <v>93.966669999999993</v>
          </cell>
        </row>
        <row r="77">
          <cell r="G77">
            <v>93.295240000000007</v>
          </cell>
          <cell r="H77">
            <v>101.5395</v>
          </cell>
          <cell r="I77">
            <v>96.045370000000005</v>
          </cell>
        </row>
        <row r="78">
          <cell r="G78">
            <v>96.482460000000003</v>
          </cell>
          <cell r="H78">
            <v>105.6623</v>
          </cell>
          <cell r="I78">
            <v>99.346500000000006</v>
          </cell>
        </row>
        <row r="79">
          <cell r="G79">
            <v>97.74127</v>
          </cell>
          <cell r="H79">
            <v>100.9307</v>
          </cell>
          <cell r="I79">
            <v>98.855270000000004</v>
          </cell>
        </row>
        <row r="80">
          <cell r="G80">
            <v>100</v>
          </cell>
          <cell r="H80">
            <v>100</v>
          </cell>
          <cell r="I80">
            <v>100</v>
          </cell>
        </row>
        <row r="81">
          <cell r="G81">
            <v>102.7587</v>
          </cell>
          <cell r="H81">
            <v>102.55719999999999</v>
          </cell>
          <cell r="I81">
            <v>102.96120000000001</v>
          </cell>
        </row>
        <row r="82">
          <cell r="G82">
            <v>105.2227</v>
          </cell>
          <cell r="H82">
            <v>104.2968</v>
          </cell>
          <cell r="I82">
            <v>103.8758</v>
          </cell>
        </row>
        <row r="83">
          <cell r="G83">
            <v>106.053</v>
          </cell>
          <cell r="H83">
            <v>104.82729999999999</v>
          </cell>
          <cell r="I83">
            <v>103.82980000000001</v>
          </cell>
        </row>
        <row r="84">
          <cell r="G84">
            <v>106.6512</v>
          </cell>
          <cell r="H84">
            <v>105.0187</v>
          </cell>
          <cell r="I84">
            <v>103.6433</v>
          </cell>
        </row>
        <row r="85">
          <cell r="G85">
            <v>107.13330000000001</v>
          </cell>
          <cell r="H85">
            <v>104.71429999999999</v>
          </cell>
          <cell r="I85">
            <v>103.59480000000001</v>
          </cell>
        </row>
        <row r="86">
          <cell r="G86">
            <v>107.4011</v>
          </cell>
          <cell r="H86">
            <v>104.723</v>
          </cell>
          <cell r="I86">
            <v>104.61450000000001</v>
          </cell>
        </row>
        <row r="87">
          <cell r="G87">
            <v>108.6332</v>
          </cell>
          <cell r="H87">
            <v>105.0796</v>
          </cell>
          <cell r="I87">
            <v>106.4918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7">
          <cell r="N27">
            <v>7461.9440205885412</v>
          </cell>
        </row>
        <row r="28">
          <cell r="N28">
            <v>7568.135871191198</v>
          </cell>
        </row>
        <row r="29">
          <cell r="N29">
            <v>7716.6078104597273</v>
          </cell>
        </row>
        <row r="30">
          <cell r="N30">
            <v>7773.6367672648585</v>
          </cell>
        </row>
        <row r="31">
          <cell r="N31">
            <v>7898.5105175105755</v>
          </cell>
        </row>
        <row r="32">
          <cell r="N32">
            <v>8071.5639036778675</v>
          </cell>
        </row>
        <row r="33">
          <cell r="N33">
            <v>8242.6507740932593</v>
          </cell>
        </row>
        <row r="34">
          <cell r="N34">
            <v>8342.9430774402135</v>
          </cell>
        </row>
        <row r="35">
          <cell r="N35">
            <v>8627.1046035899162</v>
          </cell>
        </row>
        <row r="36">
          <cell r="N36">
            <v>8909.2996139877177</v>
          </cell>
        </row>
        <row r="37">
          <cell r="N37">
            <v>9044.9892008688912</v>
          </cell>
        </row>
        <row r="38">
          <cell r="N38">
            <v>9149.2145357196459</v>
          </cell>
        </row>
        <row r="39">
          <cell r="N39">
            <v>8826.7059524078741</v>
          </cell>
        </row>
        <row r="40">
          <cell r="N40">
            <v>9090.6123663129965</v>
          </cell>
        </row>
        <row r="41">
          <cell r="N41">
            <v>8980.1925068437522</v>
          </cell>
        </row>
        <row r="42">
          <cell r="N42">
            <v>8833.392105964338</v>
          </cell>
        </row>
        <row r="43">
          <cell r="N43">
            <v>8584.3328859860703</v>
          </cell>
        </row>
        <row r="44">
          <cell r="N44">
            <v>8370.4742979668317</v>
          </cell>
        </row>
        <row r="45">
          <cell r="N45">
            <v>8318.0666531786701</v>
          </cell>
        </row>
        <row r="46">
          <cell r="N46">
            <v>8234.7847110856601</v>
          </cell>
        </row>
        <row r="47">
          <cell r="N47">
            <v>7922.7969870465586</v>
          </cell>
        </row>
        <row r="48">
          <cell r="N48">
            <v>7858.0986188090128</v>
          </cell>
        </row>
        <row r="49">
          <cell r="N49">
            <v>8126.5280189435061</v>
          </cell>
        </row>
        <row r="50">
          <cell r="N50">
            <v>8445.2018965390725</v>
          </cell>
        </row>
        <row r="51">
          <cell r="N51">
            <v>8843.2246847238457</v>
          </cell>
        </row>
        <row r="52">
          <cell r="N52">
            <v>9323.5461571256783</v>
          </cell>
        </row>
        <row r="53">
          <cell r="N53">
            <v>9691.1862769435829</v>
          </cell>
        </row>
        <row r="54">
          <cell r="N54">
            <v>9849.5891207592122</v>
          </cell>
        </row>
        <row r="55">
          <cell r="N55">
            <v>9599.4483171173997</v>
          </cell>
        </row>
        <row r="56">
          <cell r="N56">
            <v>9133.1874323416614</v>
          </cell>
        </row>
        <row r="57">
          <cell r="N57">
            <v>9072.7170729707013</v>
          </cell>
        </row>
        <row r="58">
          <cell r="N58">
            <v>9373.9872861619442</v>
          </cell>
        </row>
        <row r="59">
          <cell r="N59">
            <v>9699.5203707001401</v>
          </cell>
        </row>
        <row r="60">
          <cell r="N60">
            <v>10194.406842018427</v>
          </cell>
        </row>
        <row r="61">
          <cell r="N61">
            <v>10694.245000000001</v>
          </cell>
        </row>
        <row r="62">
          <cell r="N62">
            <v>11580.48</v>
          </cell>
        </row>
        <row r="63">
          <cell r="N63">
            <v>12394.099999999999</v>
          </cell>
        </row>
        <row r="64">
          <cell r="N64">
            <v>12968.880000000001</v>
          </cell>
        </row>
        <row r="65">
          <cell r="N65">
            <v>13656.474999999999</v>
          </cell>
        </row>
        <row r="66">
          <cell r="N66">
            <v>14322.424999999999</v>
          </cell>
        </row>
        <row r="67">
          <cell r="N67">
            <v>14898.525</v>
          </cell>
        </row>
        <row r="68">
          <cell r="N68">
            <v>15749.975</v>
          </cell>
        </row>
        <row r="69">
          <cell r="N69">
            <v>16408.375</v>
          </cell>
        </row>
        <row r="70">
          <cell r="N70">
            <v>16977.255000000001</v>
          </cell>
        </row>
        <row r="71">
          <cell r="N71">
            <v>16873.375</v>
          </cell>
        </row>
        <row r="72">
          <cell r="N72">
            <v>15891.824999999999</v>
          </cell>
        </row>
        <row r="73">
          <cell r="N73">
            <v>15601.52</v>
          </cell>
        </row>
        <row r="74">
          <cell r="N74">
            <v>15401.93</v>
          </cell>
        </row>
        <row r="75">
          <cell r="N75">
            <v>14581.630000000001</v>
          </cell>
        </row>
        <row r="76">
          <cell r="N76">
            <v>14078.3</v>
          </cell>
        </row>
        <row r="77">
          <cell r="N77">
            <v>14293.130000000001</v>
          </cell>
        </row>
        <row r="78">
          <cell r="N78">
            <v>14778.625</v>
          </cell>
        </row>
        <row r="79">
          <cell r="N79">
            <v>15234.449999999999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EUU_Ocupados y AsalariadoS"/>
      <sheetName val="WR, CL y Prod_Total_EEUU"/>
    </sheetNames>
    <sheetDataSet>
      <sheetData sheetId="0">
        <row r="54">
          <cell r="B54">
            <v>37699</v>
          </cell>
        </row>
        <row r="55">
          <cell r="B55">
            <v>35590</v>
          </cell>
        </row>
        <row r="56">
          <cell r="B56">
            <v>32724</v>
          </cell>
        </row>
        <row r="57">
          <cell r="B57">
            <v>29445</v>
          </cell>
        </row>
        <row r="58">
          <cell r="B58">
            <v>30940</v>
          </cell>
        </row>
        <row r="59">
          <cell r="B59">
            <v>34238</v>
          </cell>
        </row>
        <row r="60">
          <cell r="B60">
            <v>35577</v>
          </cell>
        </row>
        <row r="61">
          <cell r="B61">
            <v>38599</v>
          </cell>
        </row>
        <row r="62">
          <cell r="B62">
            <v>39701</v>
          </cell>
        </row>
        <row r="63">
          <cell r="B63">
            <v>38322</v>
          </cell>
        </row>
        <row r="64">
          <cell r="B64">
            <v>39633</v>
          </cell>
        </row>
        <row r="65">
          <cell r="B65">
            <v>41437</v>
          </cell>
        </row>
        <row r="66">
          <cell r="B66">
            <v>45785</v>
          </cell>
        </row>
        <row r="67">
          <cell r="B67">
            <v>50219</v>
          </cell>
        </row>
        <row r="68">
          <cell r="B68">
            <v>55995</v>
          </cell>
        </row>
        <row r="69">
          <cell r="B69">
            <v>57221</v>
          </cell>
        </row>
        <row r="70">
          <cell r="B70">
            <v>55548</v>
          </cell>
        </row>
        <row r="71">
          <cell r="B71">
            <v>49643</v>
          </cell>
        </row>
        <row r="72">
          <cell r="B72">
            <v>49936</v>
          </cell>
        </row>
        <row r="73">
          <cell r="B73">
            <v>51332</v>
          </cell>
        </row>
        <row r="74">
          <cell r="B74">
            <v>50358</v>
          </cell>
        </row>
        <row r="75">
          <cell r="B75">
            <v>52424</v>
          </cell>
        </row>
        <row r="76">
          <cell r="B76">
            <v>56415</v>
          </cell>
        </row>
        <row r="77">
          <cell r="B77">
            <v>57702</v>
          </cell>
        </row>
        <row r="78">
          <cell r="B78">
            <v>58918</v>
          </cell>
        </row>
        <row r="79">
          <cell r="B79">
            <v>57387</v>
          </cell>
        </row>
        <row r="80">
          <cell r="B80">
            <v>59080</v>
          </cell>
        </row>
        <row r="81">
          <cell r="B81">
            <v>60845</v>
          </cell>
        </row>
        <row r="82">
          <cell r="B82">
            <v>61308</v>
          </cell>
        </row>
        <row r="83">
          <cell r="B83">
            <v>59839</v>
          </cell>
        </row>
        <row r="84">
          <cell r="B84">
            <v>61587</v>
          </cell>
        </row>
        <row r="85">
          <cell r="B85">
            <v>62680</v>
          </cell>
        </row>
        <row r="86">
          <cell r="B86">
            <v>62881</v>
          </cell>
        </row>
        <row r="87">
          <cell r="B87">
            <v>64573</v>
          </cell>
        </row>
        <row r="88">
          <cell r="B88">
            <v>65619</v>
          </cell>
        </row>
        <row r="89">
          <cell r="B89">
            <v>67275</v>
          </cell>
        </row>
        <row r="90">
          <cell r="B90">
            <v>69692</v>
          </cell>
        </row>
        <row r="91">
          <cell r="B91">
            <v>73516</v>
          </cell>
        </row>
        <row r="92">
          <cell r="B92">
            <v>75442</v>
          </cell>
        </row>
        <row r="93">
          <cell r="B93">
            <v>77602</v>
          </cell>
        </row>
        <row r="94">
          <cell r="B94">
            <v>79850</v>
          </cell>
        </row>
        <row r="95">
          <cell r="B95">
            <v>79750</v>
          </cell>
        </row>
        <row r="96">
          <cell r="B96">
            <v>79554</v>
          </cell>
        </row>
        <row r="97">
          <cell r="B97">
            <v>81583</v>
          </cell>
        </row>
        <row r="98">
          <cell r="B98">
            <v>85202</v>
          </cell>
        </row>
        <row r="99">
          <cell r="B99">
            <v>86573</v>
          </cell>
        </row>
        <row r="100">
          <cell r="B100">
            <v>85044</v>
          </cell>
        </row>
        <row r="101">
          <cell r="B101">
            <v>87402</v>
          </cell>
        </row>
        <row r="102">
          <cell r="B102">
            <v>90421</v>
          </cell>
        </row>
        <row r="103">
          <cell r="B103">
            <v>94777</v>
          </cell>
        </row>
        <row r="104">
          <cell r="B104">
            <v>98017</v>
          </cell>
        </row>
        <row r="105">
          <cell r="B105">
            <v>98370</v>
          </cell>
        </row>
        <row r="106">
          <cell r="B106">
            <v>99225</v>
          </cell>
        </row>
        <row r="107">
          <cell r="B107">
            <v>97305</v>
          </cell>
        </row>
        <row r="108">
          <cell r="B108">
            <v>98041</v>
          </cell>
        </row>
        <row r="109">
          <cell r="B109">
            <v>102458</v>
          </cell>
        </row>
        <row r="110">
          <cell r="B110">
            <v>104987</v>
          </cell>
        </row>
        <row r="111">
          <cell r="B111">
            <v>106873</v>
          </cell>
        </row>
        <row r="112">
          <cell r="B112">
            <v>109754</v>
          </cell>
        </row>
        <row r="113">
          <cell r="B113">
            <v>112864</v>
          </cell>
        </row>
        <row r="114">
          <cell r="B114">
            <v>115501</v>
          </cell>
        </row>
        <row r="115">
          <cell r="B115">
            <v>116964</v>
          </cell>
        </row>
        <row r="116">
          <cell r="B116">
            <v>115525</v>
          </cell>
        </row>
        <row r="117">
          <cell r="B117">
            <v>115968</v>
          </cell>
        </row>
        <row r="118">
          <cell r="B118">
            <v>117604</v>
          </cell>
        </row>
        <row r="119">
          <cell r="B119">
            <v>120379</v>
          </cell>
        </row>
        <row r="120">
          <cell r="B120">
            <v>123236</v>
          </cell>
        </row>
        <row r="121">
          <cell r="B121">
            <v>125461</v>
          </cell>
        </row>
        <row r="122">
          <cell r="B122">
            <v>128316</v>
          </cell>
        </row>
        <row r="123">
          <cell r="B123">
            <v>131563</v>
          </cell>
        </row>
        <row r="124">
          <cell r="B124">
            <v>134350</v>
          </cell>
        </row>
        <row r="125">
          <cell r="B125">
            <v>137228</v>
          </cell>
        </row>
        <row r="126">
          <cell r="B126">
            <v>136890</v>
          </cell>
        </row>
        <row r="127">
          <cell r="B127">
            <v>135937</v>
          </cell>
        </row>
        <row r="128">
          <cell r="B128">
            <v>135602</v>
          </cell>
        </row>
        <row r="129">
          <cell r="B129">
            <v>137067</v>
          </cell>
        </row>
        <row r="130">
          <cell r="B130">
            <v>139006</v>
          </cell>
        </row>
        <row r="131">
          <cell r="B131">
            <v>141440</v>
          </cell>
        </row>
        <row r="132">
          <cell r="B132">
            <v>142928</v>
          </cell>
        </row>
        <row r="133">
          <cell r="B133">
            <v>142000</v>
          </cell>
        </row>
        <row r="134">
          <cell r="B134">
            <v>136170</v>
          </cell>
        </row>
        <row r="135">
          <cell r="B135">
            <v>134846</v>
          </cell>
        </row>
        <row r="136">
          <cell r="B136">
            <v>136438</v>
          </cell>
        </row>
        <row r="137">
          <cell r="B137">
            <v>138952</v>
          </cell>
        </row>
        <row r="138">
          <cell r="B138">
            <v>141186</v>
          </cell>
        </row>
        <row r="139">
          <cell r="B139">
            <v>143878</v>
          </cell>
        </row>
        <row r="140">
          <cell r="B140">
            <v>146631</v>
          </cell>
        </row>
        <row r="141">
          <cell r="B141">
            <v>148658</v>
          </cell>
        </row>
      </sheetData>
      <sheetData sheetId="1">
        <row r="58">
          <cell r="H58">
            <v>1056.6023360000002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 tot"/>
      <sheetName val="comp x rama"/>
      <sheetName val="salarios tot"/>
      <sheetName val="salarios x rama"/>
    </sheetNames>
    <sheetDataSet>
      <sheetData sheetId="0" refreshError="1">
        <row r="3">
          <cell r="B3">
            <v>5.7833999999999994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 refreshError="1">
        <row r="22">
          <cell r="M22">
            <v>16423.583756327713</v>
          </cell>
        </row>
        <row r="23">
          <cell r="M23">
            <v>16463.448973924926</v>
          </cell>
        </row>
        <row r="24">
          <cell r="M24">
            <v>16575.957476921507</v>
          </cell>
        </row>
        <row r="25">
          <cell r="M25">
            <v>16572.413902023975</v>
          </cell>
        </row>
        <row r="26">
          <cell r="M26">
            <v>16453.704142956718</v>
          </cell>
        </row>
        <row r="27">
          <cell r="M27">
            <v>16473.193804893133</v>
          </cell>
        </row>
        <row r="28">
          <cell r="M28">
            <v>16484.710423310105</v>
          </cell>
        </row>
        <row r="29">
          <cell r="M29">
            <v>16599.876607479833</v>
          </cell>
        </row>
        <row r="30">
          <cell r="M30">
            <v>16889.563855352917</v>
          </cell>
        </row>
        <row r="31">
          <cell r="M31">
            <v>17181.908784399155</v>
          </cell>
        </row>
        <row r="32">
          <cell r="M32">
            <v>17311.249268159001</v>
          </cell>
        </row>
        <row r="33">
          <cell r="M33">
            <v>17441.475645643233</v>
          </cell>
        </row>
        <row r="34">
          <cell r="M34">
            <v>17507.03178124754</v>
          </cell>
        </row>
        <row r="35">
          <cell r="M35">
            <v>17481.34086324045</v>
          </cell>
        </row>
        <row r="36">
          <cell r="M36">
            <v>17754.196130350269</v>
          </cell>
        </row>
        <row r="37">
          <cell r="M37">
            <v>18007.561735523672</v>
          </cell>
        </row>
        <row r="38">
          <cell r="M38">
            <v>18105.010045205752</v>
          </cell>
        </row>
        <row r="39">
          <cell r="M39">
            <v>18222.83391054863</v>
          </cell>
        </row>
        <row r="40">
          <cell r="M40">
            <v>18489.487921587774</v>
          </cell>
        </row>
        <row r="41">
          <cell r="M41">
            <v>18648.062898252247</v>
          </cell>
        </row>
        <row r="42">
          <cell r="M42">
            <v>18487.716134139009</v>
          </cell>
        </row>
        <row r="43">
          <cell r="M43">
            <v>18640.089854732803</v>
          </cell>
        </row>
        <row r="44">
          <cell r="M44">
            <v>18811.953237263013</v>
          </cell>
        </row>
        <row r="45">
          <cell r="M45">
            <v>18892.569566181821</v>
          </cell>
        </row>
        <row r="46">
          <cell r="M46">
            <v>18951.038551991071</v>
          </cell>
        </row>
        <row r="47">
          <cell r="M47">
            <v>18996.21913193458</v>
          </cell>
        </row>
        <row r="48">
          <cell r="M48">
            <v>18909.401546945093</v>
          </cell>
        </row>
        <row r="49">
          <cell r="M49">
            <v>18949.266764542306</v>
          </cell>
        </row>
        <row r="50">
          <cell r="M50">
            <v>18938.636039849716</v>
          </cell>
        </row>
        <row r="51">
          <cell r="M51">
            <v>18780.061063185243</v>
          </cell>
        </row>
        <row r="52">
          <cell r="M52">
            <v>18717.242339189277</v>
          </cell>
        </row>
        <row r="53">
          <cell r="M53">
            <v>18819.554205418219</v>
          </cell>
        </row>
        <row r="54">
          <cell r="M54">
            <v>18887.723727509452</v>
          </cell>
        </row>
        <row r="55">
          <cell r="M55">
            <v>19065.655482051687</v>
          </cell>
        </row>
        <row r="56">
          <cell r="M56">
            <v>19349.690727963211</v>
          </cell>
        </row>
        <row r="57">
          <cell r="M57">
            <v>20432.660370271875</v>
          </cell>
        </row>
        <row r="58">
          <cell r="M58">
            <v>20454.710265071757</v>
          </cell>
        </row>
        <row r="59">
          <cell r="M59">
            <v>20361.638270388132</v>
          </cell>
        </row>
        <row r="60">
          <cell r="M60">
            <v>20094.904528913794</v>
          </cell>
        </row>
        <row r="61">
          <cell r="M61">
            <v>20122.092607315091</v>
          </cell>
        </row>
        <row r="62">
          <cell r="M62">
            <v>20300.042079731811</v>
          </cell>
        </row>
        <row r="63">
          <cell r="M63">
            <v>20352.070618164798</v>
          </cell>
        </row>
        <row r="64">
          <cell r="M64">
            <v>20467.732902820182</v>
          </cell>
        </row>
        <row r="65">
          <cell r="M65">
            <v>20836.672203276528</v>
          </cell>
        </row>
        <row r="66">
          <cell r="M66">
            <v>21266.135762982693</v>
          </cell>
        </row>
        <row r="67">
          <cell r="M67">
            <v>21818.508218009687</v>
          </cell>
        </row>
        <row r="68">
          <cell r="M68">
            <v>22234.869409532228</v>
          </cell>
        </row>
        <row r="69">
          <cell r="M69">
            <v>22404.2788664459</v>
          </cell>
        </row>
        <row r="70">
          <cell r="M70">
            <v>21885.845000000001</v>
          </cell>
        </row>
        <row r="71">
          <cell r="M71">
            <v>22120.53</v>
          </cell>
        </row>
        <row r="72">
          <cell r="M72">
            <v>22265.53</v>
          </cell>
        </row>
        <row r="73">
          <cell r="M73">
            <v>22292.25</v>
          </cell>
        </row>
        <row r="74">
          <cell r="M74">
            <v>22776.23</v>
          </cell>
        </row>
        <row r="75">
          <cell r="M75">
            <v>23188.23</v>
          </cell>
        </row>
        <row r="76">
          <cell r="M76">
            <v>22863.68</v>
          </cell>
        </row>
        <row r="77">
          <cell r="M77">
            <v>22773.824999999997</v>
          </cell>
        </row>
        <row r="78">
          <cell r="M78">
            <v>22763.85</v>
          </cell>
        </row>
        <row r="79">
          <cell r="M79">
            <v>22851.370000000003</v>
          </cell>
        </row>
        <row r="80">
          <cell r="M80">
            <v>22878.674999999999</v>
          </cell>
        </row>
        <row r="81">
          <cell r="M81">
            <v>23335.224999999999</v>
          </cell>
        </row>
        <row r="82">
          <cell r="M82">
            <v>23361.345000000001</v>
          </cell>
        </row>
        <row r="83">
          <cell r="M83">
            <v>23443.42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 refreshError="1">
        <row r="7">
          <cell r="G7">
            <v>7.8224840000000002</v>
          </cell>
        </row>
        <row r="8">
          <cell r="G8">
            <v>7.9709009999999996</v>
          </cell>
        </row>
        <row r="9">
          <cell r="G9">
            <v>8.2146240000000006</v>
          </cell>
        </row>
        <row r="10">
          <cell r="G10">
            <v>9.4682200000000005</v>
          </cell>
        </row>
        <row r="11">
          <cell r="G11">
            <v>10.01882</v>
          </cell>
        </row>
        <row r="12">
          <cell r="G12">
            <v>10.433590000000001</v>
          </cell>
        </row>
        <row r="13">
          <cell r="G13">
            <v>10.684049999999999</v>
          </cell>
        </row>
        <row r="14">
          <cell r="G14">
            <v>11.253640000000001</v>
          </cell>
        </row>
        <row r="15">
          <cell r="G15">
            <v>11.816229999999999</v>
          </cell>
        </row>
        <row r="16">
          <cell r="G16">
            <v>12.19567</v>
          </cell>
        </row>
        <row r="17">
          <cell r="G17">
            <v>12.52534</v>
          </cell>
        </row>
        <row r="18">
          <cell r="G18">
            <v>12.851240000000001</v>
          </cell>
        </row>
        <row r="19">
          <cell r="G19">
            <v>13.21002</v>
          </cell>
        </row>
        <row r="20">
          <cell r="G20">
            <v>13.810180000000001</v>
          </cell>
        </row>
        <row r="21">
          <cell r="G21">
            <v>14.64514</v>
          </cell>
        </row>
        <row r="22">
          <cell r="G22">
            <v>15.421279999999999</v>
          </cell>
        </row>
        <row r="23">
          <cell r="G23">
            <v>16.253640000000001</v>
          </cell>
        </row>
        <row r="24">
          <cell r="G24">
            <v>17.23911</v>
          </cell>
        </row>
        <row r="25">
          <cell r="G25">
            <v>18.51145</v>
          </cell>
        </row>
        <row r="26">
          <cell r="G26">
            <v>21.038139999999999</v>
          </cell>
        </row>
        <row r="27">
          <cell r="G27">
            <v>23.496639999999999</v>
          </cell>
        </row>
        <row r="28">
          <cell r="G28">
            <v>25.758310000000002</v>
          </cell>
        </row>
        <row r="29">
          <cell r="G29">
            <v>28.203949999999999</v>
          </cell>
        </row>
        <row r="30">
          <cell r="G30">
            <v>30.81297</v>
          </cell>
        </row>
        <row r="31">
          <cell r="G31">
            <v>34.09355</v>
          </cell>
        </row>
        <row r="32">
          <cell r="G32">
            <v>38.717509999999997</v>
          </cell>
        </row>
        <row r="33">
          <cell r="G33">
            <v>43.872509999999998</v>
          </cell>
        </row>
        <row r="34">
          <cell r="G34">
            <v>49.127769999999998</v>
          </cell>
        </row>
        <row r="35">
          <cell r="G35">
            <v>53.775039999999997</v>
          </cell>
        </row>
        <row r="36">
          <cell r="G36">
            <v>57.901629999999997</v>
          </cell>
        </row>
        <row r="37">
          <cell r="G37">
            <v>61.277929999999998</v>
          </cell>
        </row>
        <row r="38">
          <cell r="G38">
            <v>62.833480000000002</v>
          </cell>
        </row>
        <row r="39">
          <cell r="G39">
            <v>64.900019999999998</v>
          </cell>
        </row>
        <row r="40">
          <cell r="G40">
            <v>66.652850000000001</v>
          </cell>
        </row>
        <row r="41">
          <cell r="G41">
            <v>68.984570000000005</v>
          </cell>
        </row>
        <row r="42">
          <cell r="G42">
            <v>71.188130000000001</v>
          </cell>
        </row>
        <row r="43">
          <cell r="G43">
            <v>73.47569</v>
          </cell>
        </row>
        <row r="44">
          <cell r="G44">
            <v>75.212479999999999</v>
          </cell>
        </row>
        <row r="45">
          <cell r="G45">
            <v>76.795299999999997</v>
          </cell>
        </row>
        <row r="46">
          <cell r="G46">
            <v>78.066659999999999</v>
          </cell>
        </row>
        <row r="47">
          <cell r="G47">
            <v>79.469110000000001</v>
          </cell>
        </row>
        <row r="48">
          <cell r="G48">
            <v>81.044889999999995</v>
          </cell>
        </row>
        <row r="49">
          <cell r="G49">
            <v>82.020619999999994</v>
          </cell>
        </row>
        <row r="50">
          <cell r="G50">
            <v>82.554680000000005</v>
          </cell>
        </row>
        <row r="51">
          <cell r="G51">
            <v>82.99812</v>
          </cell>
        </row>
        <row r="52">
          <cell r="G52">
            <v>84.389129999999994</v>
          </cell>
        </row>
        <row r="53">
          <cell r="G53">
            <v>85.768709999999999</v>
          </cell>
        </row>
        <row r="54">
          <cell r="G54">
            <v>87.418400000000005</v>
          </cell>
        </row>
        <row r="55">
          <cell r="G55">
            <v>89.252849999999995</v>
          </cell>
        </row>
        <row r="56">
          <cell r="G56">
            <v>91.164720000000003</v>
          </cell>
        </row>
        <row r="57">
          <cell r="G57">
            <v>92.756339999999994</v>
          </cell>
        </row>
        <row r="58">
          <cell r="G58">
            <v>94.310119999999998</v>
          </cell>
        </row>
        <row r="59">
          <cell r="G59">
            <v>95.713459999999998</v>
          </cell>
        </row>
        <row r="60">
          <cell r="G60">
            <v>98.405749999999998</v>
          </cell>
        </row>
        <row r="61">
          <cell r="G61">
            <v>98.491969999999995</v>
          </cell>
        </row>
        <row r="62">
          <cell r="G62">
            <v>100</v>
          </cell>
        </row>
        <row r="63">
          <cell r="G63">
            <v>102.1116</v>
          </cell>
        </row>
        <row r="64">
          <cell r="G64">
            <v>104.1071</v>
          </cell>
        </row>
        <row r="65">
          <cell r="G65">
            <v>105.00620000000001</v>
          </cell>
        </row>
        <row r="66">
          <cell r="G66">
            <v>105.5394</v>
          </cell>
        </row>
        <row r="67">
          <cell r="G67">
            <v>105.57899999999999</v>
          </cell>
        </row>
        <row r="68">
          <cell r="G68">
            <v>105.7726</v>
          </cell>
        </row>
        <row r="69">
          <cell r="G69">
            <v>106.86450000000001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_TEMP_SEX_STE_NB"/>
      <sheetName val="EMP_TEMP_SEX_STE_NB META"/>
    </sheetNames>
    <sheetDataSet>
      <sheetData sheetId="0" refreshError="1">
        <row r="27">
          <cell r="D27">
            <v>17706</v>
          </cell>
        </row>
        <row r="28">
          <cell r="D28">
            <v>17622</v>
          </cell>
        </row>
        <row r="29">
          <cell r="D29">
            <v>17713</v>
          </cell>
        </row>
        <row r="30">
          <cell r="D30">
            <v>17936</v>
          </cell>
        </row>
        <row r="31">
          <cell r="D31">
            <v>17903</v>
          </cell>
        </row>
        <row r="32">
          <cell r="D32">
            <v>18027</v>
          </cell>
        </row>
        <row r="33">
          <cell r="D33">
            <v>18384</v>
          </cell>
        </row>
        <row r="34">
          <cell r="D34">
            <v>18439</v>
          </cell>
        </row>
        <row r="35">
          <cell r="D35">
            <v>18692</v>
          </cell>
        </row>
        <row r="36">
          <cell r="D36">
            <v>18638</v>
          </cell>
        </row>
        <row r="37">
          <cell r="D37">
            <v>18733</v>
          </cell>
        </row>
        <row r="38">
          <cell r="D38">
            <v>18536</v>
          </cell>
        </row>
        <row r="39">
          <cell r="D39">
            <v>18917</v>
          </cell>
        </row>
        <row r="40">
          <cell r="D40">
            <v>19112</v>
          </cell>
        </row>
        <row r="41">
          <cell r="D41">
            <v>19114</v>
          </cell>
        </row>
        <row r="42">
          <cell r="D42">
            <v>19470</v>
          </cell>
        </row>
        <row r="43">
          <cell r="D43">
            <v>19765</v>
          </cell>
        </row>
        <row r="44">
          <cell r="D44">
            <v>20484</v>
          </cell>
        </row>
        <row r="45">
          <cell r="D45">
            <v>21097</v>
          </cell>
        </row>
        <row r="46">
          <cell r="D46">
            <v>21312</v>
          </cell>
        </row>
        <row r="47">
          <cell r="D47">
            <v>21783</v>
          </cell>
        </row>
        <row r="48">
          <cell r="D48">
            <v>21861</v>
          </cell>
        </row>
        <row r="49">
          <cell r="D49">
            <v>22266</v>
          </cell>
        </row>
        <row r="50">
          <cell r="D50">
            <v>22292</v>
          </cell>
        </row>
        <row r="51">
          <cell r="D51">
            <v>22776</v>
          </cell>
        </row>
        <row r="52">
          <cell r="D52">
            <v>23188</v>
          </cell>
        </row>
        <row r="53">
          <cell r="D53">
            <v>22864</v>
          </cell>
        </row>
        <row r="54">
          <cell r="D54">
            <v>22774</v>
          </cell>
        </row>
        <row r="55">
          <cell r="D55">
            <v>22764</v>
          </cell>
        </row>
        <row r="56">
          <cell r="D56">
            <v>22851</v>
          </cell>
        </row>
        <row r="57">
          <cell r="D57">
            <v>22877</v>
          </cell>
        </row>
        <row r="58">
          <cell r="D58">
            <v>23333</v>
          </cell>
        </row>
        <row r="59">
          <cell r="D59">
            <v>23360</v>
          </cell>
        </row>
        <row r="60">
          <cell r="D60">
            <v>23442</v>
          </cell>
        </row>
        <row r="61">
          <cell r="D61">
            <v>23749</v>
          </cell>
        </row>
      </sheetData>
      <sheetData sheetId="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G15">
            <v>1.002183</v>
          </cell>
        </row>
        <row r="16">
          <cell r="G16">
            <v>1.0385740000000001</v>
          </cell>
        </row>
        <row r="17">
          <cell r="G17">
            <v>1.06212</v>
          </cell>
        </row>
        <row r="18">
          <cell r="G18">
            <v>1.076916</v>
          </cell>
        </row>
        <row r="19">
          <cell r="G19">
            <v>1.105019</v>
          </cell>
        </row>
        <row r="20">
          <cell r="G20">
            <v>1.1213500000000001</v>
          </cell>
        </row>
        <row r="21">
          <cell r="G21">
            <v>1.144938</v>
          </cell>
        </row>
        <row r="22">
          <cell r="G22">
            <v>1.1394949999999999</v>
          </cell>
        </row>
        <row r="23">
          <cell r="G23">
            <v>1.1757839999999999</v>
          </cell>
        </row>
        <row r="24">
          <cell r="G24">
            <v>1.1830419999999999</v>
          </cell>
        </row>
        <row r="25">
          <cell r="G25">
            <v>1.2211460000000001</v>
          </cell>
        </row>
        <row r="26">
          <cell r="G26">
            <v>1.2810239999999999</v>
          </cell>
        </row>
        <row r="27">
          <cell r="G27">
            <v>1.3046120000000001</v>
          </cell>
        </row>
        <row r="28">
          <cell r="G28">
            <v>1.306427</v>
          </cell>
        </row>
        <row r="29">
          <cell r="G29">
            <v>1.340902</v>
          </cell>
        </row>
        <row r="30">
          <cell r="G30">
            <v>1.379006</v>
          </cell>
        </row>
        <row r="31">
          <cell r="G31">
            <v>1.4243680000000001</v>
          </cell>
        </row>
        <row r="32">
          <cell r="G32">
            <v>1.4860610000000001</v>
          </cell>
        </row>
        <row r="33">
          <cell r="G33">
            <v>1.714685</v>
          </cell>
        </row>
        <row r="34">
          <cell r="G34">
            <v>2.1701199999999998</v>
          </cell>
        </row>
        <row r="35">
          <cell r="G35">
            <v>2.465881</v>
          </cell>
        </row>
        <row r="36">
          <cell r="G36">
            <v>2.7870439999999999</v>
          </cell>
        </row>
        <row r="37">
          <cell r="G37">
            <v>3.1317949999999999</v>
          </cell>
        </row>
        <row r="38">
          <cell r="G38">
            <v>3.5255380000000001</v>
          </cell>
        </row>
        <row r="39">
          <cell r="G39">
            <v>4.1987100000000002</v>
          </cell>
        </row>
        <row r="40">
          <cell r="G40">
            <v>5.2347799999999998</v>
          </cell>
        </row>
        <row r="41">
          <cell r="G41">
            <v>6.5176179999999997</v>
          </cell>
        </row>
        <row r="42">
          <cell r="G42">
            <v>7.8857369999999998</v>
          </cell>
        </row>
        <row r="43">
          <cell r="G43">
            <v>9.4770369999999993</v>
          </cell>
        </row>
        <row r="44">
          <cell r="G44">
            <v>11.2262</v>
          </cell>
        </row>
        <row r="45">
          <cell r="G45">
            <v>13.394500000000001</v>
          </cell>
        </row>
        <row r="46">
          <cell r="G46">
            <v>16.477309999999999</v>
          </cell>
        </row>
        <row r="47">
          <cell r="G47">
            <v>19.179069999999999</v>
          </cell>
        </row>
        <row r="48">
          <cell r="G48">
            <v>21.773779999999999</v>
          </cell>
        </row>
        <row r="49">
          <cell r="G49">
            <v>24.747109999999999</v>
          </cell>
        </row>
        <row r="50">
          <cell r="G50">
            <v>29.803809999999999</v>
          </cell>
        </row>
        <row r="51">
          <cell r="G51">
            <v>35.602400000000003</v>
          </cell>
        </row>
        <row r="52">
          <cell r="G52">
            <v>41.255009999999999</v>
          </cell>
        </row>
        <row r="53">
          <cell r="G53">
            <v>47.200380000000003</v>
          </cell>
        </row>
        <row r="54">
          <cell r="G54">
            <v>52.332990000000002</v>
          </cell>
        </row>
        <row r="55">
          <cell r="G55">
            <v>57.008690000000001</v>
          </cell>
        </row>
        <row r="56">
          <cell r="G56">
            <v>61.680289999999999</v>
          </cell>
        </row>
        <row r="57">
          <cell r="G57">
            <v>65.094920000000002</v>
          </cell>
        </row>
        <row r="58">
          <cell r="G58">
            <v>68.197490000000002</v>
          </cell>
        </row>
        <row r="59">
          <cell r="G59">
            <v>69.995609999999999</v>
          </cell>
        </row>
        <row r="60">
          <cell r="G60">
            <v>72.20129</v>
          </cell>
        </row>
        <row r="61">
          <cell r="G61">
            <v>74.637339999999995</v>
          </cell>
        </row>
        <row r="62">
          <cell r="G62">
            <v>77.346199999999996</v>
          </cell>
        </row>
        <row r="63">
          <cell r="G63">
            <v>80.077029999999993</v>
          </cell>
        </row>
        <row r="64">
          <cell r="G64">
            <v>82.398340000000005</v>
          </cell>
        </row>
        <row r="65">
          <cell r="G65">
            <v>85.319419999999994</v>
          </cell>
        </row>
        <row r="66">
          <cell r="G66">
            <v>88.046180000000007</v>
          </cell>
        </row>
        <row r="67">
          <cell r="G67">
            <v>90.595119999999994</v>
          </cell>
        </row>
        <row r="68">
          <cell r="G68">
            <v>94.357349999999997</v>
          </cell>
        </row>
        <row r="69">
          <cell r="G69">
            <v>95.49915</v>
          </cell>
        </row>
        <row r="70">
          <cell r="G70">
            <v>100</v>
          </cell>
        </row>
        <row r="71">
          <cell r="G71">
            <v>103.32989999999999</v>
          </cell>
        </row>
        <row r="72">
          <cell r="G72">
            <v>104.8814</v>
          </cell>
        </row>
        <row r="73">
          <cell r="G73">
            <v>103.91419999999999</v>
          </cell>
        </row>
        <row r="74">
          <cell r="G74">
            <v>102.5517</v>
          </cell>
        </row>
        <row r="75">
          <cell r="G75">
            <v>100.7713</v>
          </cell>
        </row>
        <row r="76">
          <cell r="G76">
            <v>99.939310000000006</v>
          </cell>
        </row>
        <row r="77">
          <cell r="G77">
            <v>101.0599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9">
          <cell r="G29">
            <v>3134</v>
          </cell>
        </row>
        <row r="30">
          <cell r="G30">
            <v>3143</v>
          </cell>
        </row>
        <row r="31">
          <cell r="G31">
            <v>3159</v>
          </cell>
        </row>
        <row r="32">
          <cell r="G32">
            <v>3191</v>
          </cell>
        </row>
        <row r="33">
          <cell r="G33">
            <v>3195</v>
          </cell>
        </row>
        <row r="34">
          <cell r="G34">
            <v>3198</v>
          </cell>
        </row>
        <row r="35">
          <cell r="G35">
            <v>3235</v>
          </cell>
        </row>
        <row r="36">
          <cell r="G36">
            <v>3262</v>
          </cell>
        </row>
        <row r="37">
          <cell r="G37">
            <v>3276</v>
          </cell>
        </row>
        <row r="38">
          <cell r="G38">
            <v>3311</v>
          </cell>
        </row>
        <row r="39">
          <cell r="G39">
            <v>3356</v>
          </cell>
        </row>
        <row r="40">
          <cell r="G40">
            <v>3516.5309999999999</v>
          </cell>
        </row>
        <row r="41">
          <cell r="G41">
            <v>3482.6</v>
          </cell>
        </row>
        <row r="42">
          <cell r="G42">
            <v>3493.6640000000002</v>
          </cell>
        </row>
        <row r="43">
          <cell r="G43">
            <v>3490.7339999999999</v>
          </cell>
        </row>
        <row r="44">
          <cell r="G44">
            <v>3577.614</v>
          </cell>
        </row>
        <row r="45">
          <cell r="G45">
            <v>3591.7420000000002</v>
          </cell>
        </row>
        <row r="46">
          <cell r="G46">
            <v>3589.9609999999998</v>
          </cell>
        </row>
        <row r="47">
          <cell r="G47">
            <v>3651.163</v>
          </cell>
        </row>
        <row r="48">
          <cell r="G48">
            <v>3663.067</v>
          </cell>
        </row>
        <row r="49">
          <cell r="G49">
            <v>3713.21</v>
          </cell>
        </row>
        <row r="50">
          <cell r="G50">
            <v>3628.2719999999999</v>
          </cell>
        </row>
        <row r="51">
          <cell r="G51">
            <v>3680.0390000000002</v>
          </cell>
        </row>
        <row r="52">
          <cell r="G52">
            <v>3715.3629999999998</v>
          </cell>
        </row>
        <row r="53">
          <cell r="G53">
            <v>3786.1570000000002</v>
          </cell>
        </row>
        <row r="54">
          <cell r="G54">
            <v>3820.51</v>
          </cell>
        </row>
        <row r="55">
          <cell r="G55">
            <v>3868.2829999999999</v>
          </cell>
        </row>
        <row r="56">
          <cell r="G56">
            <v>3853.335</v>
          </cell>
        </row>
        <row r="57">
          <cell r="G57">
            <v>4017.9</v>
          </cell>
        </row>
        <row r="58">
          <cell r="G58">
            <v>4031.375</v>
          </cell>
        </row>
        <row r="59">
          <cell r="G59">
            <v>4088.4749999999999</v>
          </cell>
        </row>
        <row r="60">
          <cell r="G60">
            <v>4202.1750000000002</v>
          </cell>
        </row>
        <row r="61">
          <cell r="G61">
            <v>4264.95</v>
          </cell>
        </row>
        <row r="62">
          <cell r="G62">
            <v>4353.2749999999996</v>
          </cell>
        </row>
        <row r="63">
          <cell r="G63">
            <v>4389.5249999999996</v>
          </cell>
        </row>
        <row r="64">
          <cell r="G64">
            <v>4443.5249999999996</v>
          </cell>
        </row>
        <row r="65">
          <cell r="G65">
            <v>4527.5249999999996</v>
          </cell>
        </row>
        <row r="66">
          <cell r="G66">
            <v>4564.05</v>
          </cell>
        </row>
        <row r="67">
          <cell r="G67">
            <v>4610.4750000000004</v>
          </cell>
        </row>
        <row r="68">
          <cell r="G68">
            <v>4555.9750000000004</v>
          </cell>
        </row>
        <row r="69">
          <cell r="G69">
            <v>4389.75</v>
          </cell>
        </row>
        <row r="70">
          <cell r="G70">
            <v>4054.35</v>
          </cell>
        </row>
        <row r="71">
          <cell r="G71">
            <v>3694.9749999999999</v>
          </cell>
        </row>
        <row r="72">
          <cell r="G72">
            <v>3513.2</v>
          </cell>
        </row>
        <row r="73">
          <cell r="G73">
            <v>3536.25</v>
          </cell>
        </row>
        <row r="74">
          <cell r="G74">
            <v>3610.6750000000002</v>
          </cell>
        </row>
        <row r="75">
          <cell r="G75">
            <v>3673.55</v>
          </cell>
        </row>
        <row r="76">
          <cell r="G76">
            <v>3752.6750000000002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32">
          <cell r="I32">
            <v>694</v>
          </cell>
        </row>
        <row r="33">
          <cell r="I33">
            <v>693.59999999999991</v>
          </cell>
        </row>
        <row r="34">
          <cell r="I34">
            <v>697.4</v>
          </cell>
        </row>
        <row r="35">
          <cell r="I35">
            <v>709.8</v>
          </cell>
        </row>
        <row r="36">
          <cell r="I36">
            <v>722.19999999999993</v>
          </cell>
        </row>
        <row r="37">
          <cell r="I37">
            <v>718.59999999999991</v>
          </cell>
        </row>
        <row r="38">
          <cell r="I38">
            <v>738.09999999999991</v>
          </cell>
        </row>
        <row r="39">
          <cell r="I39">
            <v>728</v>
          </cell>
        </row>
        <row r="40">
          <cell r="I40">
            <v>747</v>
          </cell>
        </row>
        <row r="41">
          <cell r="I41">
            <v>766</v>
          </cell>
        </row>
        <row r="42">
          <cell r="I42">
            <v>759.59999999999991</v>
          </cell>
        </row>
        <row r="43">
          <cell r="I43">
            <v>753</v>
          </cell>
        </row>
        <row r="44">
          <cell r="I44">
            <v>788.8</v>
          </cell>
        </row>
        <row r="45">
          <cell r="I45">
            <v>801</v>
          </cell>
        </row>
        <row r="46">
          <cell r="I46">
            <v>857.7</v>
          </cell>
        </row>
        <row r="47">
          <cell r="I47">
            <v>858</v>
          </cell>
        </row>
        <row r="48">
          <cell r="I48">
            <v>869.59999999999991</v>
          </cell>
        </row>
        <row r="49">
          <cell r="I49">
            <v>861</v>
          </cell>
        </row>
        <row r="50">
          <cell r="I50">
            <v>848.90000000000009</v>
          </cell>
        </row>
        <row r="51">
          <cell r="I51">
            <v>832</v>
          </cell>
        </row>
        <row r="52">
          <cell r="I52">
            <v>833.3</v>
          </cell>
        </row>
        <row r="53">
          <cell r="I53">
            <v>841.59999999999991</v>
          </cell>
        </row>
        <row r="54">
          <cell r="I54">
            <v>840</v>
          </cell>
        </row>
        <row r="55">
          <cell r="I55">
            <v>832</v>
          </cell>
        </row>
        <row r="56">
          <cell r="I56">
            <v>828</v>
          </cell>
        </row>
        <row r="57">
          <cell r="I57">
            <v>864.49999999999989</v>
          </cell>
        </row>
        <row r="58">
          <cell r="I58">
            <v>879.3</v>
          </cell>
        </row>
        <row r="59">
          <cell r="I59">
            <v>879.2</v>
          </cell>
        </row>
        <row r="60">
          <cell r="I60">
            <v>898.5</v>
          </cell>
        </row>
        <row r="61">
          <cell r="I61">
            <v>937.4</v>
          </cell>
        </row>
        <row r="62">
          <cell r="I62">
            <v>990.2</v>
          </cell>
        </row>
        <row r="63">
          <cell r="I63">
            <v>1044</v>
          </cell>
        </row>
        <row r="64">
          <cell r="I64">
            <v>1086.3999999999999</v>
          </cell>
        </row>
        <row r="65">
          <cell r="I65">
            <v>1219.05</v>
          </cell>
        </row>
        <row r="66">
          <cell r="I66">
            <v>1304.5500000000002</v>
          </cell>
        </row>
        <row r="67">
          <cell r="I67">
            <v>1375.3249999999998</v>
          </cell>
        </row>
        <row r="68">
          <cell r="I68">
            <v>1428.825</v>
          </cell>
        </row>
        <row r="69">
          <cell r="I69">
            <v>1458.2</v>
          </cell>
        </row>
        <row r="70">
          <cell r="I70">
            <v>1490.9250000000002</v>
          </cell>
        </row>
        <row r="71">
          <cell r="I71">
            <v>1535.5</v>
          </cell>
        </row>
        <row r="72">
          <cell r="I72">
            <v>1619.375</v>
          </cell>
        </row>
        <row r="73">
          <cell r="I73">
            <v>1712.0250000000001</v>
          </cell>
        </row>
        <row r="74">
          <cell r="I74">
            <v>1861.9749999999999</v>
          </cell>
        </row>
        <row r="75">
          <cell r="I75">
            <v>1832.25</v>
          </cell>
        </row>
        <row r="76">
          <cell r="I76">
            <v>1664.4250000000002</v>
          </cell>
        </row>
        <row r="77">
          <cell r="I77">
            <v>1596.0250000000001</v>
          </cell>
        </row>
        <row r="78">
          <cell r="I78">
            <v>1573.375</v>
          </cell>
        </row>
        <row r="79">
          <cell r="I79">
            <v>1566.9</v>
          </cell>
        </row>
        <row r="80">
          <cell r="I80">
            <v>1610.8000000000002</v>
          </cell>
        </row>
        <row r="81">
          <cell r="I81">
            <v>1658.7</v>
          </cell>
        </row>
        <row r="82">
          <cell r="I82">
            <v>1721.3749999999998</v>
          </cell>
        </row>
        <row r="83">
          <cell r="I83">
            <v>1789.575</v>
          </cell>
        </row>
        <row r="84">
          <cell r="I84">
            <v>1857.3250000000003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 refreshError="1">
        <row r="7">
          <cell r="G7">
            <v>3.780643</v>
          </cell>
        </row>
        <row r="8">
          <cell r="G8">
            <v>3.9085320000000001</v>
          </cell>
        </row>
        <row r="9">
          <cell r="G9">
            <v>3.9600469999999999</v>
          </cell>
        </row>
        <row r="10">
          <cell r="G10">
            <v>4.0732590000000002</v>
          </cell>
        </row>
        <row r="11">
          <cell r="G11">
            <v>4.0525929999999999</v>
          </cell>
        </row>
        <row r="12">
          <cell r="G12">
            <v>4.1478359999999999</v>
          </cell>
        </row>
        <row r="13">
          <cell r="G13">
            <v>4.2328950000000001</v>
          </cell>
        </row>
        <row r="14">
          <cell r="G14">
            <v>4.4314669999999996</v>
          </cell>
        </row>
        <row r="15">
          <cell r="G15">
            <v>4.7618200000000002</v>
          </cell>
        </row>
        <row r="16">
          <cell r="G16">
            <v>5.0433539999999999</v>
          </cell>
        </row>
        <row r="17">
          <cell r="G17">
            <v>5.2712760000000003</v>
          </cell>
        </row>
        <row r="18">
          <cell r="G18">
            <v>5.3949720000000001</v>
          </cell>
        </row>
        <row r="19">
          <cell r="G19">
            <v>5.5963839999999996</v>
          </cell>
        </row>
        <row r="20">
          <cell r="G20">
            <v>5.6678680000000004</v>
          </cell>
        </row>
        <row r="21">
          <cell r="G21">
            <v>5.8184769999999997</v>
          </cell>
        </row>
        <row r="22">
          <cell r="G22">
            <v>6.107558</v>
          </cell>
        </row>
        <row r="23">
          <cell r="G23">
            <v>6.4002109999999997</v>
          </cell>
        </row>
        <row r="24">
          <cell r="G24">
            <v>6.768192</v>
          </cell>
        </row>
        <row r="25">
          <cell r="G25">
            <v>7.4990629999999996</v>
          </cell>
        </row>
        <row r="26">
          <cell r="G26">
            <v>8.9358660000000008</v>
          </cell>
        </row>
        <row r="27">
          <cell r="G27">
            <v>10.45054</v>
          </cell>
        </row>
        <row r="28">
          <cell r="G28">
            <v>12.186809999999999</v>
          </cell>
        </row>
        <row r="29">
          <cell r="G29">
            <v>14.274419999999999</v>
          </cell>
        </row>
        <row r="30">
          <cell r="G30">
            <v>16.000769999999999</v>
          </cell>
        </row>
        <row r="31">
          <cell r="G31">
            <v>18.368649999999999</v>
          </cell>
        </row>
        <row r="32">
          <cell r="G32">
            <v>22.237860000000001</v>
          </cell>
        </row>
        <row r="33">
          <cell r="G33">
            <v>26.233840000000001</v>
          </cell>
        </row>
        <row r="34">
          <cell r="G34">
            <v>30.557289999999998</v>
          </cell>
        </row>
        <row r="35">
          <cell r="G35">
            <v>35.032890000000002</v>
          </cell>
        </row>
        <row r="36">
          <cell r="G36">
            <v>38.814509999999999</v>
          </cell>
        </row>
        <row r="37">
          <cell r="G37">
            <v>42.387770000000003</v>
          </cell>
        </row>
        <row r="38">
          <cell r="G38">
            <v>44.85624</v>
          </cell>
        </row>
        <row r="39">
          <cell r="G39">
            <v>46.985689999999998</v>
          </cell>
        </row>
        <row r="40">
          <cell r="G40">
            <v>49.362349999999999</v>
          </cell>
        </row>
        <row r="41">
          <cell r="G41">
            <v>52.452350000000003</v>
          </cell>
        </row>
        <row r="42">
          <cell r="G42">
            <v>55.838990000000003</v>
          </cell>
        </row>
        <row r="43">
          <cell r="G43">
            <v>59.32893</v>
          </cell>
        </row>
        <row r="44">
          <cell r="G44">
            <v>62.455910000000003</v>
          </cell>
        </row>
        <row r="45">
          <cell r="G45">
            <v>65.345579999999998</v>
          </cell>
        </row>
        <row r="46">
          <cell r="G46">
            <v>67.993279999999999</v>
          </cell>
        </row>
        <row r="47">
          <cell r="G47">
            <v>71.553020000000004</v>
          </cell>
        </row>
        <row r="48">
          <cell r="G48">
            <v>74.42013</v>
          </cell>
        </row>
        <row r="49">
          <cell r="G49">
            <v>75.940610000000007</v>
          </cell>
        </row>
        <row r="50">
          <cell r="G50">
            <v>77.425319999999999</v>
          </cell>
        </row>
        <row r="51">
          <cell r="G51">
            <v>78.713260000000005</v>
          </cell>
        </row>
        <row r="52">
          <cell r="G52">
            <v>80.710750000000004</v>
          </cell>
        </row>
        <row r="53">
          <cell r="G53">
            <v>82.958680000000001</v>
          </cell>
        </row>
        <row r="54">
          <cell r="G54">
            <v>85.003879999999995</v>
          </cell>
        </row>
        <row r="55">
          <cell r="G55">
            <v>87.275660000000002</v>
          </cell>
        </row>
        <row r="56">
          <cell r="G56">
            <v>89.201599999999999</v>
          </cell>
        </row>
        <row r="57">
          <cell r="G57">
            <v>90.97251</v>
          </cell>
        </row>
        <row r="58">
          <cell r="G58">
            <v>92.874600000000001</v>
          </cell>
        </row>
        <row r="59">
          <cell r="G59">
            <v>94.573970000000003</v>
          </cell>
        </row>
        <row r="60">
          <cell r="G60">
            <v>97.74015</v>
          </cell>
        </row>
        <row r="61">
          <cell r="G61">
            <v>98.497410000000002</v>
          </cell>
        </row>
        <row r="62">
          <cell r="G62">
            <v>100</v>
          </cell>
        </row>
        <row r="63">
          <cell r="G63">
            <v>102.78060000000001</v>
          </cell>
        </row>
        <row r="64">
          <cell r="G64">
            <v>105.9066</v>
          </cell>
        </row>
        <row r="65">
          <cell r="G65">
            <v>107.1986</v>
          </cell>
        </row>
        <row r="66">
          <cell r="G66">
            <v>107.45699999999999</v>
          </cell>
        </row>
        <row r="67">
          <cell r="G67">
            <v>107.4987</v>
          </cell>
        </row>
        <row r="68">
          <cell r="G68">
            <v>107.3976</v>
          </cell>
        </row>
        <row r="69">
          <cell r="G69">
            <v>108.7149</v>
          </cell>
        </row>
      </sheetData>
      <sheetData sheetId="1" refreshError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BI-VAB"/>
      <sheetName val="masa"/>
      <sheetName val="Precios"/>
      <sheetName val="Hoja1"/>
    </sheetNames>
    <sheetDataSet>
      <sheetData sheetId="0"/>
      <sheetData sheetId="1"/>
      <sheetData sheetId="2"/>
      <sheetData sheetId="3">
        <row r="31">
          <cell r="H31">
            <v>14274.165024506088</v>
          </cell>
        </row>
        <row r="32">
          <cell r="H32">
            <v>14323.410893840633</v>
          </cell>
        </row>
        <row r="33">
          <cell r="H33">
            <v>14353.386640392097</v>
          </cell>
        </row>
        <row r="34">
          <cell r="H34">
            <v>14481.85412561265</v>
          </cell>
        </row>
        <row r="35">
          <cell r="H35">
            <v>14466.152544085695</v>
          </cell>
        </row>
        <row r="36">
          <cell r="H36">
            <v>14535.382244454549</v>
          </cell>
        </row>
        <row r="37">
          <cell r="H37">
            <v>14466.86625233692</v>
          </cell>
        </row>
        <row r="38">
          <cell r="H38">
            <v>14261.318275984033</v>
          </cell>
        </row>
        <row r="39">
          <cell r="H39">
            <v>14205.649032388457</v>
          </cell>
        </row>
        <row r="40">
          <cell r="H40">
            <v>13868.778737810115</v>
          </cell>
        </row>
        <row r="41">
          <cell r="H41">
            <v>13628.259057147186</v>
          </cell>
        </row>
        <row r="42">
          <cell r="H42">
            <v>13785.274872416754</v>
          </cell>
        </row>
        <row r="43">
          <cell r="H43">
            <v>13770.286999141023</v>
          </cell>
        </row>
        <row r="44">
          <cell r="H44">
            <v>13640.392097418016</v>
          </cell>
        </row>
        <row r="45">
          <cell r="H45">
            <v>13716.0451720479</v>
          </cell>
        </row>
        <row r="46">
          <cell r="H46">
            <v>13686.069425496436</v>
          </cell>
        </row>
        <row r="47">
          <cell r="H47">
            <v>13453.400535596988</v>
          </cell>
        </row>
        <row r="48">
          <cell r="H48">
            <v>13564.739022788135</v>
          </cell>
        </row>
        <row r="49">
          <cell r="H49">
            <v>13840.230407761102</v>
          </cell>
        </row>
        <row r="50">
          <cell r="H50">
            <v>13910.887524632408</v>
          </cell>
        </row>
        <row r="51">
          <cell r="H51">
            <v>13997.24622303067</v>
          </cell>
        </row>
        <row r="52">
          <cell r="H52">
            <v>14125</v>
          </cell>
        </row>
        <row r="53">
          <cell r="H53">
            <v>14107</v>
          </cell>
        </row>
        <row r="54">
          <cell r="H54">
            <v>14338</v>
          </cell>
        </row>
        <row r="55">
          <cell r="H55">
            <v>14499</v>
          </cell>
        </row>
        <row r="56">
          <cell r="H56">
            <v>14495</v>
          </cell>
        </row>
        <row r="57">
          <cell r="H57">
            <v>14472</v>
          </cell>
        </row>
        <row r="58">
          <cell r="H58">
            <v>14360</v>
          </cell>
        </row>
        <row r="59">
          <cell r="H59">
            <v>14253</v>
          </cell>
        </row>
        <row r="60">
          <cell r="H60">
            <v>14418</v>
          </cell>
        </row>
        <row r="61">
          <cell r="H61">
            <v>14460</v>
          </cell>
        </row>
        <row r="62">
          <cell r="H62">
            <v>14457</v>
          </cell>
        </row>
        <row r="63">
          <cell r="H63">
            <v>14696</v>
          </cell>
        </row>
        <row r="64">
          <cell r="H64">
            <v>14766</v>
          </cell>
        </row>
        <row r="65">
          <cell r="H65">
            <v>15133</v>
          </cell>
        </row>
        <row r="66">
          <cell r="H66">
            <v>15297</v>
          </cell>
        </row>
        <row r="67">
          <cell r="H67">
            <v>15193</v>
          </cell>
        </row>
        <row r="68">
          <cell r="H68">
            <v>14432.193000000001</v>
          </cell>
        </row>
        <row r="69">
          <cell r="H69">
            <v>14173.834999999999</v>
          </cell>
        </row>
        <row r="70">
          <cell r="H70">
            <v>14030.072</v>
          </cell>
        </row>
        <row r="71">
          <cell r="H71">
            <v>14097.596000000001</v>
          </cell>
        </row>
        <row r="72">
          <cell r="H72">
            <v>14192.385000000002</v>
          </cell>
        </row>
        <row r="73">
          <cell r="H73">
            <v>14548.85</v>
          </cell>
        </row>
        <row r="74">
          <cell r="H74">
            <v>14822.999999999998</v>
          </cell>
        </row>
        <row r="75">
          <cell r="H75">
            <v>15131.204999999998</v>
          </cell>
        </row>
        <row r="76">
          <cell r="H76">
            <v>15516.73</v>
          </cell>
        </row>
        <row r="77">
          <cell r="H77">
            <v>15849.329999999998</v>
          </cell>
        </row>
        <row r="78">
          <cell r="H78">
            <v>16046.174999999999</v>
          </cell>
        </row>
        <row r="79">
          <cell r="H79">
            <v>16107.43</v>
          </cell>
        </row>
        <row r="80">
          <cell r="H80">
            <v>16426.43</v>
          </cell>
        </row>
        <row r="81">
          <cell r="H81">
            <v>16747.899999999998</v>
          </cell>
        </row>
        <row r="82">
          <cell r="H82">
            <v>16912.955000000002</v>
          </cell>
        </row>
        <row r="83">
          <cell r="H83">
            <v>17213.324999999997</v>
          </cell>
        </row>
        <row r="84">
          <cell r="H84">
            <v>17030.47</v>
          </cell>
        </row>
        <row r="85">
          <cell r="H85">
            <v>16832.574999999997</v>
          </cell>
        </row>
        <row r="86">
          <cell r="H86">
            <v>16939.795000000002</v>
          </cell>
        </row>
        <row r="87">
          <cell r="H87">
            <v>16945.175000000003</v>
          </cell>
        </row>
        <row r="88">
          <cell r="H88">
            <v>16682.48</v>
          </cell>
        </row>
        <row r="89">
          <cell r="H89">
            <v>16780.205000000002</v>
          </cell>
        </row>
        <row r="90">
          <cell r="H90">
            <v>16987.625</v>
          </cell>
        </row>
        <row r="91">
          <cell r="H91">
            <v>17310.449999999997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7">
          <cell r="G17">
            <v>17775.830000000002</v>
          </cell>
        </row>
        <row r="18">
          <cell r="G18">
            <v>19125</v>
          </cell>
        </row>
        <row r="19">
          <cell r="G19">
            <v>20516.669999999998</v>
          </cell>
        </row>
        <row r="20">
          <cell r="G20">
            <v>21383.33</v>
          </cell>
        </row>
        <row r="21">
          <cell r="G21">
            <v>22506.67</v>
          </cell>
        </row>
        <row r="22">
          <cell r="G22">
            <v>23710.83</v>
          </cell>
        </row>
        <row r="23">
          <cell r="G23">
            <v>24786.67</v>
          </cell>
        </row>
        <row r="24">
          <cell r="G24">
            <v>25913.33</v>
          </cell>
        </row>
        <row r="25">
          <cell r="G25">
            <v>26706.67</v>
          </cell>
        </row>
        <row r="26">
          <cell r="G26">
            <v>27640</v>
          </cell>
        </row>
        <row r="27">
          <cell r="G27">
            <v>28748.33</v>
          </cell>
        </row>
        <row r="28">
          <cell r="G28">
            <v>29962.5</v>
          </cell>
        </row>
        <row r="29">
          <cell r="G29">
            <v>30717.5</v>
          </cell>
        </row>
        <row r="30">
          <cell r="G30">
            <v>31516.67</v>
          </cell>
        </row>
        <row r="31">
          <cell r="G31">
            <v>32033.33</v>
          </cell>
        </row>
        <row r="32">
          <cell r="G32">
            <v>33119.17</v>
          </cell>
        </row>
        <row r="33">
          <cell r="G33">
            <v>34178.33</v>
          </cell>
        </row>
        <row r="34">
          <cell r="G34">
            <v>34883.33</v>
          </cell>
        </row>
        <row r="35">
          <cell r="G35">
            <v>36240</v>
          </cell>
        </row>
        <row r="36">
          <cell r="G36">
            <v>36458.33</v>
          </cell>
        </row>
        <row r="37">
          <cell r="G37">
            <v>36556.67</v>
          </cell>
        </row>
        <row r="38">
          <cell r="G38">
            <v>37195</v>
          </cell>
        </row>
        <row r="39">
          <cell r="G39">
            <v>37786.67</v>
          </cell>
        </row>
        <row r="40">
          <cell r="G40">
            <v>38077.5</v>
          </cell>
        </row>
        <row r="41">
          <cell r="G41">
            <v>38853.33</v>
          </cell>
        </row>
        <row r="42">
          <cell r="G42">
            <v>39820</v>
          </cell>
        </row>
        <row r="43">
          <cell r="G43">
            <v>40464.17</v>
          </cell>
        </row>
        <row r="44">
          <cell r="G44">
            <v>41082.5</v>
          </cell>
        </row>
        <row r="45">
          <cell r="G45">
            <v>42204.17</v>
          </cell>
        </row>
        <row r="46">
          <cell r="G46">
            <v>42821.67</v>
          </cell>
        </row>
        <row r="47">
          <cell r="G47">
            <v>43320</v>
          </cell>
        </row>
        <row r="48">
          <cell r="G48">
            <v>43954.17</v>
          </cell>
        </row>
        <row r="49">
          <cell r="G49">
            <v>44466.67</v>
          </cell>
        </row>
        <row r="50">
          <cell r="G50">
            <v>45575.83</v>
          </cell>
        </row>
        <row r="51">
          <cell r="G51">
            <v>47010</v>
          </cell>
        </row>
        <row r="52">
          <cell r="G52">
            <v>48545</v>
          </cell>
        </row>
        <row r="53">
          <cell r="G53">
            <v>50207.5</v>
          </cell>
        </row>
        <row r="54">
          <cell r="G54">
            <v>51371.67</v>
          </cell>
        </row>
        <row r="55">
          <cell r="G55">
            <v>52176.67</v>
          </cell>
        </row>
        <row r="56">
          <cell r="G56">
            <v>52500</v>
          </cell>
        </row>
        <row r="57">
          <cell r="G57">
            <v>52755.83</v>
          </cell>
        </row>
        <row r="58">
          <cell r="G58">
            <v>53389.17</v>
          </cell>
        </row>
        <row r="59">
          <cell r="G59">
            <v>54087.5</v>
          </cell>
        </row>
        <row r="60">
          <cell r="G60">
            <v>53861.67</v>
          </cell>
        </row>
        <row r="61">
          <cell r="G61">
            <v>53523.33</v>
          </cell>
        </row>
        <row r="62">
          <cell r="G62">
            <v>53753.33</v>
          </cell>
        </row>
        <row r="63">
          <cell r="G63">
            <v>53940.83</v>
          </cell>
        </row>
        <row r="64">
          <cell r="G64">
            <v>53553.33</v>
          </cell>
        </row>
        <row r="65">
          <cell r="G65">
            <v>53601.67</v>
          </cell>
        </row>
        <row r="66">
          <cell r="G66">
            <v>53825.83</v>
          </cell>
        </row>
        <row r="67">
          <cell r="G67">
            <v>54241.67</v>
          </cell>
        </row>
        <row r="68">
          <cell r="G68">
            <v>55087.5</v>
          </cell>
        </row>
        <row r="69">
          <cell r="G69">
            <v>55695</v>
          </cell>
        </row>
        <row r="70">
          <cell r="G70">
            <v>55781.67</v>
          </cell>
        </row>
        <row r="71">
          <cell r="G71">
            <v>55185</v>
          </cell>
        </row>
        <row r="72">
          <cell r="G72">
            <v>55301.67</v>
          </cell>
        </row>
        <row r="73">
          <cell r="G73">
            <v>55844.17</v>
          </cell>
        </row>
        <row r="74">
          <cell r="G74">
            <v>55406.67</v>
          </cell>
        </row>
        <row r="75">
          <cell r="G75">
            <v>55985.83</v>
          </cell>
        </row>
        <row r="76">
          <cell r="G76">
            <v>56471.67</v>
          </cell>
        </row>
        <row r="77">
          <cell r="G77">
            <v>56965</v>
          </cell>
        </row>
        <row r="78">
          <cell r="G78">
            <v>57849.17</v>
          </cell>
        </row>
        <row r="79">
          <cell r="G79">
            <v>58515.83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6">
          <cell r="F16">
            <v>16.979120000000002</v>
          </cell>
        </row>
        <row r="17">
          <cell r="F17">
            <v>17.046289999999999</v>
          </cell>
        </row>
        <row r="18">
          <cell r="F18">
            <v>17.574449999999999</v>
          </cell>
        </row>
        <row r="19">
          <cell r="F19">
            <v>17.490500000000001</v>
          </cell>
        </row>
        <row r="20">
          <cell r="F20">
            <v>17.679780000000001</v>
          </cell>
        </row>
        <row r="21">
          <cell r="F21">
            <v>18.31175</v>
          </cell>
        </row>
        <row r="22">
          <cell r="F22">
            <v>19.294809999999998</v>
          </cell>
        </row>
        <row r="23">
          <cell r="F23">
            <v>20.613689999999998</v>
          </cell>
        </row>
        <row r="24">
          <cell r="F24">
            <v>21.996230000000001</v>
          </cell>
        </row>
        <row r="25">
          <cell r="F25">
            <v>22.832170000000001</v>
          </cell>
        </row>
        <row r="26">
          <cell r="F26">
            <v>24.351880000000001</v>
          </cell>
        </row>
        <row r="27">
          <cell r="F27">
            <v>25.579419999999999</v>
          </cell>
        </row>
        <row r="28">
          <cell r="F28">
            <v>26.6</v>
          </cell>
        </row>
        <row r="29">
          <cell r="F29">
            <v>28.020289999999999</v>
          </cell>
        </row>
        <row r="30">
          <cell r="F30">
            <v>29.491299999999999</v>
          </cell>
        </row>
        <row r="31">
          <cell r="F31">
            <v>31.533329999999999</v>
          </cell>
        </row>
        <row r="32">
          <cell r="F32">
            <v>33.549999999999997</v>
          </cell>
        </row>
        <row r="33">
          <cell r="F33">
            <v>35.174999999999997</v>
          </cell>
        </row>
        <row r="34">
          <cell r="F34">
            <v>39.258339999999997</v>
          </cell>
        </row>
        <row r="35">
          <cell r="F35">
            <v>48.375</v>
          </cell>
        </row>
        <row r="36">
          <cell r="F36">
            <v>54.05</v>
          </cell>
        </row>
        <row r="37">
          <cell r="F37">
            <v>59.116660000000003</v>
          </cell>
        </row>
        <row r="38">
          <cell r="F38">
            <v>63.941670000000002</v>
          </cell>
        </row>
        <row r="39">
          <cell r="F39">
            <v>66.633330000000001</v>
          </cell>
        </row>
        <row r="40">
          <cell r="F40">
            <v>69.099999999999994</v>
          </cell>
        </row>
        <row r="41">
          <cell r="F41">
            <v>74.474999999999994</v>
          </cell>
        </row>
        <row r="42">
          <cell r="F42">
            <v>78.133330000000001</v>
          </cell>
        </row>
        <row r="43">
          <cell r="F43">
            <v>80.275000000000006</v>
          </cell>
        </row>
        <row r="44">
          <cell r="F44">
            <v>81.8</v>
          </cell>
        </row>
        <row r="45">
          <cell r="F45">
            <v>83.65</v>
          </cell>
        </row>
        <row r="46">
          <cell r="F46">
            <v>85.35</v>
          </cell>
        </row>
        <row r="47">
          <cell r="F47">
            <v>85.858329999999995</v>
          </cell>
        </row>
        <row r="48">
          <cell r="F48">
            <v>85.966669999999993</v>
          </cell>
        </row>
        <row r="49">
          <cell r="F49">
            <v>86.55</v>
          </cell>
        </row>
        <row r="50">
          <cell r="F50">
            <v>88.516670000000005</v>
          </cell>
        </row>
        <row r="51">
          <cell r="F51">
            <v>91.241669999999999</v>
          </cell>
        </row>
        <row r="52">
          <cell r="F52">
            <v>94.208340000000007</v>
          </cell>
        </row>
        <row r="53">
          <cell r="F53">
            <v>95.866669999999999</v>
          </cell>
        </row>
        <row r="54">
          <cell r="F54">
            <v>97.058329999999998</v>
          </cell>
        </row>
        <row r="55">
          <cell r="F55">
            <v>97.733329999999995</v>
          </cell>
        </row>
        <row r="56">
          <cell r="F56">
            <v>97.608329999999995</v>
          </cell>
        </row>
        <row r="57">
          <cell r="F57">
            <v>97.741669999999999</v>
          </cell>
        </row>
        <row r="58">
          <cell r="F58">
            <v>99.45</v>
          </cell>
        </row>
        <row r="59">
          <cell r="F59">
            <v>100.1083</v>
          </cell>
        </row>
        <row r="60">
          <cell r="F60">
            <v>99.766670000000005</v>
          </cell>
        </row>
        <row r="61">
          <cell r="F61">
            <v>99.091669999999993</v>
          </cell>
        </row>
        <row r="62">
          <cell r="F62">
            <v>98.358329999999995</v>
          </cell>
        </row>
        <row r="63">
          <cell r="F63">
            <v>97.45</v>
          </cell>
        </row>
        <row r="64">
          <cell r="F64">
            <v>97.2</v>
          </cell>
        </row>
        <row r="65">
          <cell r="F65">
            <v>97.191670000000002</v>
          </cell>
        </row>
        <row r="66">
          <cell r="F66">
            <v>96.916659999999993</v>
          </cell>
        </row>
        <row r="67">
          <cell r="F67">
            <v>97.158330000000007</v>
          </cell>
        </row>
        <row r="68">
          <cell r="F68">
            <v>97.216669999999993</v>
          </cell>
        </row>
        <row r="69">
          <cell r="F69">
            <v>98.558329999999998</v>
          </cell>
        </row>
        <row r="70">
          <cell r="F70">
            <v>97.224999999999994</v>
          </cell>
        </row>
        <row r="71">
          <cell r="F71">
            <v>96.525000000000006</v>
          </cell>
        </row>
        <row r="72">
          <cell r="F72">
            <v>96.266670000000005</v>
          </cell>
        </row>
        <row r="73">
          <cell r="F73">
            <v>96.216669999999993</v>
          </cell>
        </row>
        <row r="74">
          <cell r="F74">
            <v>96.55</v>
          </cell>
        </row>
        <row r="75">
          <cell r="F75">
            <v>99.216669999999993</v>
          </cell>
        </row>
        <row r="76">
          <cell r="F76">
            <v>100</v>
          </cell>
        </row>
        <row r="77">
          <cell r="F77">
            <v>99.883330000000001</v>
          </cell>
        </row>
        <row r="78">
          <cell r="F78">
            <v>100.35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R, CL y Prod_Total_MÉXICO"/>
      <sheetName val="PBIpm pr corr_TOT"/>
      <sheetName val="PBIpm pr const_TOT"/>
      <sheetName val="VABpb"/>
      <sheetName val="Precios"/>
      <sheetName val="Ocupados"/>
      <sheetName val="VER"/>
      <sheetName val="Masa salarial"/>
      <sheetName val="VABpm pr const_TOT (viejo)"/>
    </sheetNames>
    <sheetDataSet>
      <sheetData sheetId="0" refreshError="1">
        <row r="13">
          <cell r="B13">
            <v>434554.69547035475</v>
          </cell>
        </row>
        <row r="47">
          <cell r="K47">
            <v>1.995802239151407E-2</v>
          </cell>
        </row>
        <row r="48">
          <cell r="H48">
            <v>228.62778125791854</v>
          </cell>
          <cell r="J48">
            <v>7417032.5378929945</v>
          </cell>
          <cell r="K48">
            <v>2.0956601464723567E-2</v>
          </cell>
        </row>
        <row r="49">
          <cell r="H49">
            <v>250.86861032539846</v>
          </cell>
          <cell r="J49">
            <v>7558881.9758705199</v>
          </cell>
          <cell r="K49">
            <v>2.2102722407862214E-2</v>
          </cell>
        </row>
        <row r="50">
          <cell r="H50">
            <v>300.97760524802169</v>
          </cell>
          <cell r="J50">
            <v>7708393.3915827312</v>
          </cell>
          <cell r="K50">
            <v>2.3195412123380686E-2</v>
          </cell>
        </row>
        <row r="51">
          <cell r="H51">
            <v>357.63665224143188</v>
          </cell>
          <cell r="J51">
            <v>7865980.6456951611</v>
          </cell>
          <cell r="K51">
            <v>2.5997868975216713E-2</v>
          </cell>
        </row>
        <row r="52">
          <cell r="H52">
            <v>476.93645185647091</v>
          </cell>
          <cell r="J52">
            <v>8032079.9534998341</v>
          </cell>
          <cell r="K52">
            <v>3.2181208700954568E-2</v>
          </cell>
        </row>
        <row r="53">
          <cell r="H53">
            <v>604.41674649762115</v>
          </cell>
          <cell r="J53">
            <v>8231291.615156739</v>
          </cell>
          <cell r="K53">
            <v>3.6990537870088221E-2</v>
          </cell>
        </row>
        <row r="54">
          <cell r="H54">
            <v>796.46359217851625</v>
          </cell>
          <cell r="J54">
            <v>8377458.2176720873</v>
          </cell>
          <cell r="K54">
            <v>4.284418680240034E-2</v>
          </cell>
        </row>
        <row r="55">
          <cell r="H55">
            <v>1037.0445403167812</v>
          </cell>
          <cell r="J55">
            <v>8529834.7997409552</v>
          </cell>
          <cell r="K55">
            <v>5.5296475443973279E-2</v>
          </cell>
        </row>
        <row r="56">
          <cell r="H56">
            <v>1277.8929965293089</v>
          </cell>
          <cell r="J56">
            <v>8709845.7356673982</v>
          </cell>
          <cell r="K56">
            <v>6.494974448892897E-2</v>
          </cell>
        </row>
        <row r="57">
          <cell r="H57">
            <v>1669.6314453337486</v>
          </cell>
          <cell r="J57">
            <v>8948405.2328230031</v>
          </cell>
          <cell r="K57">
            <v>7.6764915164603847E-2</v>
          </cell>
        </row>
        <row r="58">
          <cell r="H58">
            <v>2225.161019116329</v>
          </cell>
          <cell r="J58">
            <v>9211855.7162874527</v>
          </cell>
          <cell r="K58">
            <v>9.699373477246194E-2</v>
          </cell>
        </row>
        <row r="59">
          <cell r="H59">
            <v>3170.6770944228811</v>
          </cell>
          <cell r="J59">
            <v>9790558.7452725526</v>
          </cell>
          <cell r="K59">
            <v>0.12408773290935621</v>
          </cell>
        </row>
        <row r="60">
          <cell r="H60">
            <v>4765.6805376760794</v>
          </cell>
          <cell r="J60">
            <v>10388853.159082349</v>
          </cell>
          <cell r="K60">
            <v>0.1971920691102301</v>
          </cell>
        </row>
        <row r="61">
          <cell r="H61">
            <v>7248.6457867815034</v>
          </cell>
          <cell r="J61">
            <v>10468246.986608548</v>
          </cell>
          <cell r="K61">
            <v>0.39808134933263606</v>
          </cell>
        </row>
        <row r="62">
          <cell r="H62">
            <v>11664.682790763416</v>
          </cell>
          <cell r="J62">
            <v>11242103.723745789</v>
          </cell>
          <cell r="K62">
            <v>0.65862086241863438</v>
          </cell>
        </row>
        <row r="63">
          <cell r="H63">
            <v>18771.46028002301</v>
          </cell>
          <cell r="J63">
            <v>12181531.395182561</v>
          </cell>
          <cell r="K63">
            <v>1.0389641751135881</v>
          </cell>
        </row>
        <row r="64">
          <cell r="H64">
            <v>31224.381161527785</v>
          </cell>
          <cell r="J64">
            <v>12820708.8096253</v>
          </cell>
          <cell r="K64">
            <v>1.9348973616056968</v>
          </cell>
        </row>
        <row r="65">
          <cell r="H65">
            <v>71659.156855813024</v>
          </cell>
          <cell r="J65">
            <v>13547040.419338435</v>
          </cell>
          <cell r="K65">
            <v>4.485622197139862</v>
          </cell>
        </row>
        <row r="66">
          <cell r="H66">
            <v>141138.63033110893</v>
          </cell>
          <cell r="J66">
            <v>14298518.581955712</v>
          </cell>
          <cell r="K66">
            <v>9.6065093507205219</v>
          </cell>
        </row>
        <row r="67">
          <cell r="H67">
            <v>180245.26532123995</v>
          </cell>
          <cell r="J67">
            <v>15123308.748544248</v>
          </cell>
          <cell r="K67">
            <v>11.528568067503171</v>
          </cell>
        </row>
        <row r="68">
          <cell r="H68">
            <v>236774.71599745215</v>
          </cell>
          <cell r="J68">
            <v>15935727.922668241</v>
          </cell>
          <cell r="K68">
            <v>14.601124402315746</v>
          </cell>
        </row>
        <row r="69">
          <cell r="H69">
            <v>307972.32261416595</v>
          </cell>
          <cell r="J69">
            <v>16877711.839783795</v>
          </cell>
          <cell r="K69">
            <v>17.910084549157236</v>
          </cell>
        </row>
        <row r="70">
          <cell r="H70">
            <v>388844.73082015652</v>
          </cell>
          <cell r="J70">
            <v>16975710.166617472</v>
          </cell>
          <cell r="K70">
            <v>20.687562349460322</v>
          </cell>
        </row>
        <row r="71">
          <cell r="H71">
            <v>458687.47399999999</v>
          </cell>
          <cell r="J71">
            <v>18101690.942277893</v>
          </cell>
          <cell r="K71">
            <v>22.704901793874324</v>
          </cell>
        </row>
        <row r="72">
          <cell r="H72">
            <v>525217.75100000005</v>
          </cell>
          <cell r="J72">
            <v>18252688.364235908</v>
          </cell>
          <cell r="K72">
            <v>24.286482852811648</v>
          </cell>
        </row>
        <row r="73">
          <cell r="H73">
            <v>593509.80299999996</v>
          </cell>
          <cell r="J73">
            <v>19071674.381345928</v>
          </cell>
          <cell r="K73">
            <v>32.786572932989884</v>
          </cell>
        </row>
        <row r="74">
          <cell r="H74">
            <v>774030.51300000004</v>
          </cell>
          <cell r="J74">
            <v>20244654.354569439</v>
          </cell>
          <cell r="K74">
            <v>44.058066966193742</v>
          </cell>
        </row>
        <row r="75">
          <cell r="H75">
            <v>1003491.189</v>
          </cell>
          <cell r="J75">
            <v>21106639.637535054</v>
          </cell>
          <cell r="K75">
            <v>53.145319789600578</v>
          </cell>
        </row>
        <row r="76">
          <cell r="H76">
            <v>1260441.0290000001</v>
          </cell>
          <cell r="J76">
            <v>22533615.274184626</v>
          </cell>
          <cell r="K76">
            <v>61.610514848136134</v>
          </cell>
        </row>
        <row r="77">
          <cell r="H77">
            <v>1533089.852</v>
          </cell>
          <cell r="J77">
            <v>23002607.266888652</v>
          </cell>
          <cell r="K77">
            <v>71.829000231485836</v>
          </cell>
        </row>
        <row r="78">
          <cell r="H78">
            <v>1839834.608</v>
          </cell>
          <cell r="J78">
            <v>24294585.2084102</v>
          </cell>
          <cell r="K78">
            <v>78.646692833634631</v>
          </cell>
        </row>
        <row r="79">
          <cell r="H79">
            <v>2010608.8289999999</v>
          </cell>
          <cell r="J79">
            <v>24143587.786452185</v>
          </cell>
          <cell r="K79">
            <v>83.654707144448508</v>
          </cell>
        </row>
        <row r="80">
          <cell r="H80">
            <v>2160537.037</v>
          </cell>
          <cell r="J80">
            <v>24520581.34988378</v>
          </cell>
          <cell r="K80">
            <v>87.863151713330765</v>
          </cell>
        </row>
        <row r="81">
          <cell r="H81">
            <v>2313435.949</v>
          </cell>
          <cell r="J81">
            <v>24782576.876724835</v>
          </cell>
          <cell r="K81">
            <v>91.8581995507096</v>
          </cell>
        </row>
        <row r="82">
          <cell r="H82">
            <v>2501178.9139999999</v>
          </cell>
          <cell r="J82">
            <v>25664561.818227936</v>
          </cell>
          <cell r="K82">
            <v>96.164885942322769</v>
          </cell>
        </row>
        <row r="83">
          <cell r="H83">
            <v>2689952.0589999999</v>
          </cell>
          <cell r="J83">
            <v>27103537.25</v>
          </cell>
          <cell r="K83">
            <v>100</v>
          </cell>
        </row>
        <row r="84">
          <cell r="H84">
            <v>2934062.4249999998</v>
          </cell>
          <cell r="J84">
            <v>28311684.25</v>
          </cell>
          <cell r="K84">
            <v>103.62946322575928</v>
          </cell>
        </row>
        <row r="85">
          <cell r="H85">
            <v>3155458.3939999999</v>
          </cell>
          <cell r="J85">
            <v>29002420.75</v>
          </cell>
          <cell r="K85">
            <v>107.74028820338621</v>
          </cell>
        </row>
        <row r="86">
          <cell r="H86">
            <v>3411296.0109999999</v>
          </cell>
          <cell r="J86">
            <v>29841589.75</v>
          </cell>
          <cell r="K86">
            <v>113.2619582488629</v>
          </cell>
        </row>
        <row r="87">
          <cell r="H87">
            <v>3469533.7489999998</v>
          </cell>
          <cell r="J87">
            <v>29847164</v>
          </cell>
          <cell r="K87">
            <v>119.26184866582632</v>
          </cell>
        </row>
        <row r="88">
          <cell r="H88">
            <v>3659099.102</v>
          </cell>
          <cell r="J88">
            <v>30719037.5</v>
          </cell>
          <cell r="K88">
            <v>124.21923912844954</v>
          </cell>
        </row>
        <row r="89">
          <cell r="H89">
            <v>3923845.1009999998</v>
          </cell>
          <cell r="J89">
            <v>31274573.75</v>
          </cell>
          <cell r="K89">
            <v>128.45186016254806</v>
          </cell>
        </row>
        <row r="90">
          <cell r="H90">
            <v>4228946.1730000004</v>
          </cell>
          <cell r="J90">
            <v>32648608.5</v>
          </cell>
          <cell r="K90">
            <v>133.73316937008008</v>
          </cell>
        </row>
        <row r="91">
          <cell r="H91">
            <v>4419471.7570000002</v>
          </cell>
          <cell r="J91">
            <v>33023261.75</v>
          </cell>
          <cell r="K91">
            <v>138.82357511953666</v>
          </cell>
        </row>
        <row r="92">
          <cell r="H92">
            <v>4678094.1840000004</v>
          </cell>
          <cell r="J92">
            <v>33511503.25</v>
          </cell>
          <cell r="K92">
            <v>144.40236318959649</v>
          </cell>
        </row>
        <row r="93">
          <cell r="H93">
            <v>4947034.5999999996</v>
          </cell>
          <cell r="J93">
            <v>34374066.75</v>
          </cell>
          <cell r="K93">
            <v>148.33103346665914</v>
          </cell>
        </row>
        <row r="94">
          <cell r="H94">
            <v>5231881.0792312063</v>
          </cell>
          <cell r="J94">
            <v>35261688.75</v>
          </cell>
          <cell r="K94">
            <v>152.51650173616036</v>
          </cell>
        </row>
        <row r="95">
          <cell r="J95">
            <v>35879510.5</v>
          </cell>
          <cell r="K95">
            <v>160.9147071708945</v>
          </cell>
        </row>
      </sheetData>
      <sheetData sheetId="1" refreshError="1"/>
      <sheetData sheetId="2" refreshError="1"/>
      <sheetData sheetId="3" refreshError="1"/>
      <sheetData sheetId="4" refreshError="1">
        <row r="8">
          <cell r="E8">
            <v>1.6014552331181722E-2</v>
          </cell>
        </row>
        <row r="9">
          <cell r="E9">
            <v>1.6272187993750936E-2</v>
          </cell>
        </row>
        <row r="10">
          <cell r="E10">
            <v>1.6467288953234963E-2</v>
          </cell>
        </row>
        <row r="11">
          <cell r="E11">
            <v>1.6565113708019562E-2</v>
          </cell>
        </row>
        <row r="12">
          <cell r="E12">
            <v>1.6952390026901677E-2</v>
          </cell>
        </row>
        <row r="13">
          <cell r="E13">
            <v>1.755725785641973E-2</v>
          </cell>
        </row>
        <row r="14">
          <cell r="E14">
            <v>1.8297434692518079E-2</v>
          </cell>
        </row>
        <row r="15">
          <cell r="E15">
            <v>1.8849458869442053E-2</v>
          </cell>
        </row>
        <row r="16">
          <cell r="E16">
            <v>1.9289395990905678E-2</v>
          </cell>
        </row>
        <row r="17">
          <cell r="E17">
            <v>1.9938870603415967E-2</v>
          </cell>
        </row>
        <row r="18">
          <cell r="E18">
            <v>2.0978029983432334E-2</v>
          </cell>
        </row>
        <row r="19">
          <cell r="E19">
            <v>2.2082136825349298E-2</v>
          </cell>
        </row>
        <row r="20">
          <cell r="E20">
            <v>2.3186243665967301E-2</v>
          </cell>
        </row>
        <row r="21">
          <cell r="E21">
            <v>2.5978984500410925E-2</v>
          </cell>
        </row>
        <row r="22">
          <cell r="E22">
            <v>3.2148993319258572E-2</v>
          </cell>
        </row>
        <row r="23">
          <cell r="E23">
            <v>3.702005291308564E-2</v>
          </cell>
        </row>
        <row r="24">
          <cell r="E24">
            <v>4.2865324425678142E-2</v>
          </cell>
        </row>
        <row r="25">
          <cell r="E25">
            <v>5.5297350966487469E-2</v>
          </cell>
        </row>
        <row r="26">
          <cell r="E26">
            <v>6.4952873539194544E-2</v>
          </cell>
        </row>
        <row r="27">
          <cell r="E27">
            <v>7.6757074621406449E-2</v>
          </cell>
        </row>
        <row r="28">
          <cell r="E28">
            <v>9.6993621089376453E-2</v>
          </cell>
        </row>
        <row r="29">
          <cell r="E29">
            <v>0.12408212471970922</v>
          </cell>
        </row>
        <row r="30">
          <cell r="E30">
            <v>0.19719672922310702</v>
          </cell>
        </row>
        <row r="31">
          <cell r="E31">
            <v>0.39786273533546407</v>
          </cell>
        </row>
        <row r="32">
          <cell r="E32">
            <v>0.65862137996838865</v>
          </cell>
        </row>
        <row r="33">
          <cell r="E33">
            <v>1.0389645376312235</v>
          </cell>
        </row>
        <row r="34">
          <cell r="E34">
            <v>1.9349039410130817</v>
          </cell>
        </row>
        <row r="35">
          <cell r="E35">
            <v>4.4856234727443951</v>
          </cell>
        </row>
        <row r="36">
          <cell r="E36">
            <v>9.6064872394082315</v>
          </cell>
        </row>
        <row r="37">
          <cell r="E37">
            <v>11.52855323224798</v>
          </cell>
        </row>
        <row r="38">
          <cell r="E38">
            <v>14.601217624034032</v>
          </cell>
        </row>
        <row r="39">
          <cell r="E39">
            <v>17.910074283236447</v>
          </cell>
        </row>
        <row r="40">
          <cell r="E40">
            <v>20.687666121693823</v>
          </cell>
        </row>
        <row r="41">
          <cell r="E41">
            <v>22.70503020473825</v>
          </cell>
        </row>
        <row r="42">
          <cell r="E42">
            <v>24.286612235212413</v>
          </cell>
        </row>
        <row r="43">
          <cell r="E43">
            <v>32.786750439891343</v>
          </cell>
        </row>
        <row r="44">
          <cell r="E44">
            <v>44.058067437351042</v>
          </cell>
        </row>
        <row r="45">
          <cell r="E45">
            <v>53.145697812846151</v>
          </cell>
        </row>
        <row r="46">
          <cell r="E46">
            <v>61.610741921335396</v>
          </cell>
        </row>
        <row r="47">
          <cell r="E47">
            <v>71.829256271913167</v>
          </cell>
        </row>
        <row r="48">
          <cell r="E48">
            <v>78.649457902142984</v>
          </cell>
        </row>
        <row r="49">
          <cell r="E49">
            <v>83.653529935149706</v>
          </cell>
        </row>
        <row r="50">
          <cell r="E50">
            <v>87.862213921914247</v>
          </cell>
        </row>
        <row r="51">
          <cell r="E51">
            <v>91.858308594297213</v>
          </cell>
        </row>
        <row r="52">
          <cell r="E52">
            <v>96.164885942322812</v>
          </cell>
        </row>
        <row r="53">
          <cell r="E53">
            <v>100</v>
          </cell>
        </row>
        <row r="54">
          <cell r="E54">
            <v>103.6294632257593</v>
          </cell>
        </row>
        <row r="55">
          <cell r="E55">
            <v>107.74028820338633</v>
          </cell>
        </row>
        <row r="56">
          <cell r="E56">
            <v>113.26195824886294</v>
          </cell>
        </row>
        <row r="57">
          <cell r="E57">
            <v>119.26184866582636</v>
          </cell>
        </row>
        <row r="58">
          <cell r="E58">
            <v>124.21923912844952</v>
          </cell>
        </row>
        <row r="59">
          <cell r="E59">
            <v>128.45186016254706</v>
          </cell>
        </row>
        <row r="60">
          <cell r="E60">
            <v>133.7331693700811</v>
          </cell>
        </row>
        <row r="61">
          <cell r="E61">
            <v>138.82357511953646</v>
          </cell>
        </row>
        <row r="62">
          <cell r="E62">
            <v>144.40236318959717</v>
          </cell>
        </row>
        <row r="63">
          <cell r="E63">
            <v>148.33103346665916</v>
          </cell>
        </row>
        <row r="64">
          <cell r="E64">
            <v>152.5165017361596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er prices - Annual inflat"/>
    </sheetNames>
    <sheetDataSet>
      <sheetData sheetId="0">
        <row r="16">
          <cell r="G16">
            <v>7.8409829999999996</v>
          </cell>
        </row>
        <row r="17">
          <cell r="G17">
            <v>8.1393170000000001</v>
          </cell>
        </row>
        <row r="18">
          <cell r="G18">
            <v>8.372795</v>
          </cell>
        </row>
        <row r="19">
          <cell r="G19">
            <v>8.7943529999999992</v>
          </cell>
        </row>
        <row r="20">
          <cell r="G20">
            <v>8.9954040000000006</v>
          </cell>
        </row>
        <row r="21">
          <cell r="G21">
            <v>9.0278320000000001</v>
          </cell>
        </row>
        <row r="22">
          <cell r="G22">
            <v>9.2223980000000001</v>
          </cell>
        </row>
        <row r="23">
          <cell r="G23">
            <v>9.7088110000000007</v>
          </cell>
        </row>
        <row r="24">
          <cell r="G24">
            <v>9.9487740000000002</v>
          </cell>
        </row>
        <row r="25">
          <cell r="G25">
            <v>10.53247</v>
          </cell>
        </row>
        <row r="26">
          <cell r="G26">
            <v>10.97349</v>
          </cell>
        </row>
        <row r="27">
          <cell r="G27">
            <v>11.33019</v>
          </cell>
        </row>
        <row r="28">
          <cell r="G28">
            <v>11.849030000000001</v>
          </cell>
        </row>
        <row r="29">
          <cell r="G29">
            <v>12.257619999999999</v>
          </cell>
        </row>
        <row r="30">
          <cell r="G30">
            <v>12.620810000000001</v>
          </cell>
        </row>
        <row r="31">
          <cell r="G31">
            <v>13.96331</v>
          </cell>
        </row>
        <row r="32">
          <cell r="G32">
            <v>14.832369999999999</v>
          </cell>
        </row>
        <row r="33">
          <cell r="G33">
            <v>15.90896</v>
          </cell>
        </row>
        <row r="34">
          <cell r="G34">
            <v>17.089320000000001</v>
          </cell>
        </row>
        <row r="35">
          <cell r="G35">
            <v>18.69773</v>
          </cell>
        </row>
        <row r="36">
          <cell r="G36">
            <v>20.88335</v>
          </cell>
        </row>
        <row r="37">
          <cell r="G37">
            <v>22.796569999999999</v>
          </cell>
        </row>
        <row r="38">
          <cell r="G38">
            <v>24.871939999999999</v>
          </cell>
        </row>
        <row r="39">
          <cell r="G39">
            <v>26.901900000000001</v>
          </cell>
        </row>
        <row r="40">
          <cell r="G40">
            <v>28.115100000000002</v>
          </cell>
        </row>
        <row r="41">
          <cell r="G41">
            <v>31.173649999999999</v>
          </cell>
        </row>
        <row r="42">
          <cell r="G42">
            <v>35.426659999999998</v>
          </cell>
        </row>
        <row r="43">
          <cell r="G43">
            <v>39.444389999999999</v>
          </cell>
        </row>
        <row r="44">
          <cell r="G44">
            <v>42.783459999999998</v>
          </cell>
        </row>
        <row r="45">
          <cell r="G45">
            <v>45.443849999999998</v>
          </cell>
        </row>
        <row r="46">
          <cell r="G46">
            <v>48.040900000000001</v>
          </cell>
        </row>
        <row r="47">
          <cell r="G47">
            <v>51.488549999999996</v>
          </cell>
        </row>
        <row r="48">
          <cell r="G48">
            <v>55.97683</v>
          </cell>
        </row>
        <row r="49">
          <cell r="G49">
            <v>59.71405</v>
          </cell>
        </row>
        <row r="50">
          <cell r="G50">
            <v>62.428739999999998</v>
          </cell>
        </row>
        <row r="51">
          <cell r="G51">
            <v>65.007689999999997</v>
          </cell>
        </row>
        <row r="52">
          <cell r="G52">
            <v>67.242779999999996</v>
          </cell>
        </row>
        <row r="53">
          <cell r="G53">
            <v>68.808250000000001</v>
          </cell>
        </row>
        <row r="54">
          <cell r="G54">
            <v>70.382769999999994</v>
          </cell>
        </row>
        <row r="55">
          <cell r="G55">
            <v>71.351010000000002</v>
          </cell>
        </row>
        <row r="56">
          <cell r="G56">
            <v>73.10651</v>
          </cell>
        </row>
        <row r="57">
          <cell r="G57">
            <v>74.029499999999999</v>
          </cell>
        </row>
        <row r="58">
          <cell r="G58">
            <v>75.929779999999994</v>
          </cell>
        </row>
        <row r="59">
          <cell r="G59">
            <v>77.640029999999996</v>
          </cell>
        </row>
        <row r="60">
          <cell r="G60">
            <v>79.476969999999994</v>
          </cell>
        </row>
        <row r="61">
          <cell r="G61">
            <v>81.929239999999993</v>
          </cell>
        </row>
        <row r="62">
          <cell r="G62">
            <v>84.390559999999994</v>
          </cell>
        </row>
        <row r="63">
          <cell r="G63">
            <v>85.476429999999993</v>
          </cell>
        </row>
        <row r="64">
          <cell r="G64">
            <v>87.602930000000001</v>
          </cell>
        </row>
        <row r="65">
          <cell r="G65">
            <v>88.001080000000002</v>
          </cell>
        </row>
        <row r="66">
          <cell r="G66">
            <v>89.349379999999996</v>
          </cell>
        </row>
        <row r="67">
          <cell r="G67">
            <v>91.430639999999997</v>
          </cell>
        </row>
        <row r="68">
          <cell r="G68">
            <v>92.082160000000002</v>
          </cell>
        </row>
        <row r="69">
          <cell r="G69">
            <v>95.53886</v>
          </cell>
        </row>
        <row r="70">
          <cell r="G70">
            <v>97.638220000000004</v>
          </cell>
        </row>
        <row r="71">
          <cell r="G71">
            <v>100</v>
          </cell>
        </row>
        <row r="72">
          <cell r="G72">
            <v>101.285</v>
          </cell>
        </row>
        <row r="73">
          <cell r="G73">
            <v>101.99079999999999</v>
          </cell>
        </row>
        <row r="74">
          <cell r="G74">
            <v>104.15349999999999</v>
          </cell>
        </row>
        <row r="75">
          <cell r="G75">
            <v>106.28</v>
          </cell>
        </row>
        <row r="76">
          <cell r="G76">
            <v>108.58750000000001</v>
          </cell>
        </row>
        <row r="77">
          <cell r="G77">
            <v>112.4423</v>
          </cell>
        </row>
        <row r="78">
          <cell r="G78">
            <v>114.55070000000001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0">
          <cell r="J20">
            <v>1019</v>
          </cell>
        </row>
        <row r="21">
          <cell r="J21">
            <v>1025</v>
          </cell>
        </row>
        <row r="22">
          <cell r="J22">
            <v>1016</v>
          </cell>
        </row>
        <row r="23">
          <cell r="J23">
            <v>1022</v>
          </cell>
        </row>
        <row r="24">
          <cell r="J24">
            <v>1037</v>
          </cell>
        </row>
        <row r="25">
          <cell r="J25">
            <v>1058</v>
          </cell>
        </row>
        <row r="26">
          <cell r="J26">
            <v>1071</v>
          </cell>
        </row>
        <row r="27">
          <cell r="J27">
            <v>1076</v>
          </cell>
        </row>
        <row r="28">
          <cell r="J28">
            <v>1091</v>
          </cell>
        </row>
        <row r="29">
          <cell r="J29">
            <v>1106</v>
          </cell>
        </row>
        <row r="30">
          <cell r="J30">
            <v>1119</v>
          </cell>
        </row>
        <row r="31">
          <cell r="J31">
            <v>1140</v>
          </cell>
        </row>
        <row r="32">
          <cell r="J32">
            <v>1152</v>
          </cell>
        </row>
        <row r="33">
          <cell r="J33">
            <v>1171</v>
          </cell>
        </row>
        <row r="34">
          <cell r="J34">
            <v>1203</v>
          </cell>
        </row>
        <row r="35">
          <cell r="J35">
            <v>1278.5</v>
          </cell>
        </row>
        <row r="36">
          <cell r="J36">
            <v>1354</v>
          </cell>
        </row>
        <row r="37">
          <cell r="J37">
            <v>1367</v>
          </cell>
        </row>
        <row r="38">
          <cell r="J38">
            <v>1391</v>
          </cell>
        </row>
        <row r="39">
          <cell r="J39">
            <v>1443</v>
          </cell>
        </row>
        <row r="40">
          <cell r="J40">
            <v>1515</v>
          </cell>
        </row>
        <row r="41">
          <cell r="J41">
            <v>1557</v>
          </cell>
        </row>
        <row r="42">
          <cell r="J42">
            <v>1585</v>
          </cell>
        </row>
        <row r="43">
          <cell r="J43">
            <v>1609</v>
          </cell>
        </row>
        <row r="44">
          <cell r="J44">
            <v>1607</v>
          </cell>
        </row>
        <row r="45">
          <cell r="J45">
            <v>1642</v>
          </cell>
        </row>
        <row r="46">
          <cell r="J46">
            <v>1649</v>
          </cell>
        </row>
        <row r="47">
          <cell r="J47">
            <v>1658</v>
          </cell>
        </row>
        <row r="48">
          <cell r="J48">
            <v>1681</v>
          </cell>
        </row>
        <row r="49">
          <cell r="J49">
            <v>1741</v>
          </cell>
        </row>
        <row r="50">
          <cell r="J50">
            <v>1793</v>
          </cell>
        </row>
        <row r="51">
          <cell r="J51">
            <v>1847</v>
          </cell>
        </row>
        <row r="52">
          <cell r="J52">
            <v>1832</v>
          </cell>
        </row>
        <row r="53">
          <cell r="J53">
            <v>1777</v>
          </cell>
        </row>
        <row r="54">
          <cell r="J54">
            <v>1766</v>
          </cell>
        </row>
        <row r="55">
          <cell r="J55">
            <v>1760</v>
          </cell>
        </row>
        <row r="56">
          <cell r="J56">
            <v>1767</v>
          </cell>
        </row>
        <row r="57">
          <cell r="J57">
            <v>1770</v>
          </cell>
        </row>
        <row r="58">
          <cell r="J58">
            <v>1808</v>
          </cell>
        </row>
        <row r="59">
          <cell r="J59">
            <v>1856</v>
          </cell>
        </row>
        <row r="60">
          <cell r="J60">
            <v>1920</v>
          </cell>
        </row>
        <row r="61">
          <cell r="J61">
            <v>1988</v>
          </cell>
        </row>
        <row r="62">
          <cell r="J62">
            <v>2035</v>
          </cell>
        </row>
        <row r="63">
          <cell r="J63">
            <v>2058</v>
          </cell>
        </row>
        <row r="64">
          <cell r="J64">
            <v>2088.5</v>
          </cell>
        </row>
        <row r="65">
          <cell r="J65">
            <v>2103.2000000000003</v>
          </cell>
        </row>
        <row r="66">
          <cell r="J66">
            <v>2114.7750000000001</v>
          </cell>
        </row>
        <row r="67">
          <cell r="J67">
            <v>2092.875</v>
          </cell>
        </row>
        <row r="68">
          <cell r="J68">
            <v>2098.8000000000002</v>
          </cell>
        </row>
        <row r="69">
          <cell r="J69">
            <v>2113.25</v>
          </cell>
        </row>
        <row r="70">
          <cell r="J70">
            <v>2153.9249999999997</v>
          </cell>
        </row>
        <row r="71">
          <cell r="J71">
            <v>2239.5</v>
          </cell>
        </row>
        <row r="72">
          <cell r="J72">
            <v>2318.125</v>
          </cell>
        </row>
        <row r="73">
          <cell r="J73">
            <v>2297.5</v>
          </cell>
        </row>
        <row r="74">
          <cell r="J74">
            <v>2307.7750000000001</v>
          </cell>
        </row>
        <row r="75">
          <cell r="J75">
            <v>2357.7000000000003</v>
          </cell>
        </row>
        <row r="76">
          <cell r="J76">
            <v>2405.875</v>
          </cell>
        </row>
        <row r="77">
          <cell r="J77">
            <v>2419.9</v>
          </cell>
        </row>
        <row r="78">
          <cell r="J78">
            <v>2437.2249999999999</v>
          </cell>
        </row>
        <row r="79">
          <cell r="J79">
            <v>2455.5</v>
          </cell>
        </row>
        <row r="80">
          <cell r="J80">
            <v>2454.7000000000003</v>
          </cell>
        </row>
        <row r="81">
          <cell r="J81">
            <v>2471.3249999999998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1">
          <cell r="I21">
            <v>648.85</v>
          </cell>
        </row>
        <row r="22">
          <cell r="I22">
            <v>668.54</v>
          </cell>
        </row>
        <row r="23">
          <cell r="I23">
            <v>690.23</v>
          </cell>
        </row>
        <row r="24">
          <cell r="I24">
            <v>707.92</v>
          </cell>
        </row>
        <row r="25">
          <cell r="I25">
            <v>723.61</v>
          </cell>
        </row>
        <row r="26">
          <cell r="I26">
            <v>749.3</v>
          </cell>
        </row>
        <row r="27">
          <cell r="I27">
            <v>761.83</v>
          </cell>
        </row>
        <row r="28">
          <cell r="I28">
            <v>779.36</v>
          </cell>
        </row>
        <row r="29">
          <cell r="I29">
            <v>804.89</v>
          </cell>
        </row>
        <row r="30">
          <cell r="I30">
            <v>836.42000000000007</v>
          </cell>
        </row>
        <row r="31">
          <cell r="I31">
            <v>870.95</v>
          </cell>
        </row>
        <row r="32">
          <cell r="I32">
            <v>897.6</v>
          </cell>
        </row>
        <row r="33">
          <cell r="I33">
            <v>880.25</v>
          </cell>
        </row>
        <row r="34">
          <cell r="I34">
            <v>903.9</v>
          </cell>
        </row>
        <row r="35">
          <cell r="I35">
            <v>935.55</v>
          </cell>
        </row>
        <row r="36">
          <cell r="I36">
            <v>951.2</v>
          </cell>
        </row>
        <row r="37">
          <cell r="I37">
            <v>955.58400000000006</v>
          </cell>
        </row>
        <row r="38">
          <cell r="I38">
            <v>985.96800000000007</v>
          </cell>
        </row>
        <row r="39">
          <cell r="I39">
            <v>1029.3520000000001</v>
          </cell>
        </row>
        <row r="40">
          <cell r="I40">
            <v>1042.7360000000001</v>
          </cell>
        </row>
        <row r="41">
          <cell r="I41">
            <v>1056.1199999999999</v>
          </cell>
        </row>
        <row r="42">
          <cell r="I42">
            <v>1055.7466666666667</v>
          </cell>
        </row>
        <row r="43">
          <cell r="I43">
            <v>1028.3733333333334</v>
          </cell>
        </row>
        <row r="44">
          <cell r="I44">
            <v>1025</v>
          </cell>
        </row>
        <row r="45">
          <cell r="I45">
            <v>1033</v>
          </cell>
        </row>
        <row r="46">
          <cell r="I46">
            <v>1080.0999999999999</v>
          </cell>
        </row>
        <row r="47">
          <cell r="I47">
            <v>1082.28</v>
          </cell>
        </row>
        <row r="48">
          <cell r="I48">
            <v>1044.46</v>
          </cell>
        </row>
        <row r="49">
          <cell r="I49">
            <v>1037.6400000000001</v>
          </cell>
        </row>
        <row r="50">
          <cell r="I50">
            <v>1063.82</v>
          </cell>
        </row>
        <row r="51">
          <cell r="I51">
            <v>1331.4</v>
          </cell>
        </row>
        <row r="52">
          <cell r="I52">
            <v>1334.675</v>
          </cell>
        </row>
        <row r="53">
          <cell r="I53">
            <v>1277.7249999999999</v>
          </cell>
        </row>
        <row r="54">
          <cell r="I54">
            <v>1230.575</v>
          </cell>
        </row>
        <row r="55">
          <cell r="I55">
            <v>1233.6500000000001</v>
          </cell>
        </row>
        <row r="56">
          <cell r="I56">
            <v>1203.175</v>
          </cell>
        </row>
        <row r="57">
          <cell r="I57">
            <v>1195.875</v>
          </cell>
        </row>
        <row r="58">
          <cell r="I58">
            <v>1220.75</v>
          </cell>
        </row>
        <row r="59">
          <cell r="I59">
            <v>1275.2750000000001</v>
          </cell>
        </row>
        <row r="60">
          <cell r="I60">
            <v>1335.2249999999999</v>
          </cell>
        </row>
        <row r="61">
          <cell r="I61">
            <v>1377.0250000000001</v>
          </cell>
        </row>
        <row r="62">
          <cell r="I62">
            <v>1400.125</v>
          </cell>
        </row>
        <row r="63">
          <cell r="I63">
            <v>1384.4749999999999</v>
          </cell>
        </row>
        <row r="64">
          <cell r="I64">
            <v>1394.675</v>
          </cell>
        </row>
        <row r="65">
          <cell r="I65">
            <v>1428.1</v>
          </cell>
        </row>
        <row r="66">
          <cell r="I66">
            <v>1480.675</v>
          </cell>
        </row>
        <row r="67">
          <cell r="I67">
            <v>1537.55</v>
          </cell>
        </row>
        <row r="68">
          <cell r="I68">
            <v>1577.2750000000001</v>
          </cell>
        </row>
        <row r="69">
          <cell r="I69">
            <v>1633.8</v>
          </cell>
        </row>
        <row r="70">
          <cell r="I70">
            <v>1696.3249999999998</v>
          </cell>
        </row>
        <row r="71">
          <cell r="I71">
            <v>1754.5</v>
          </cell>
        </row>
        <row r="72">
          <cell r="I72">
            <v>1795.5</v>
          </cell>
        </row>
        <row r="73">
          <cell r="I73">
            <v>1799.9</v>
          </cell>
        </row>
        <row r="74">
          <cell r="I74">
            <v>1794.0250000000001</v>
          </cell>
        </row>
        <row r="75">
          <cell r="I75">
            <v>1806.65</v>
          </cell>
        </row>
        <row r="76">
          <cell r="I76">
            <v>1822.1750000000002</v>
          </cell>
        </row>
        <row r="77">
          <cell r="I77">
            <v>1820.4749999999999</v>
          </cell>
        </row>
        <row r="78">
          <cell r="I78">
            <v>1883.9</v>
          </cell>
        </row>
        <row r="79">
          <cell r="I79">
            <v>1953.3249999999998</v>
          </cell>
        </row>
        <row r="80">
          <cell r="I80">
            <v>2008.9749999999999</v>
          </cell>
        </row>
        <row r="81">
          <cell r="I81">
            <v>2024.5500000000002</v>
          </cell>
        </row>
        <row r="82">
          <cell r="I82">
            <v>2091.9250000000002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5">
          <cell r="G15">
            <v>1.068211</v>
          </cell>
        </row>
        <row r="16">
          <cell r="G16">
            <v>1.1023879999999999</v>
          </cell>
        </row>
        <row r="17">
          <cell r="G17">
            <v>1.1180669999999999</v>
          </cell>
        </row>
        <row r="18">
          <cell r="G18">
            <v>1.1359490000000001</v>
          </cell>
        </row>
        <row r="19">
          <cell r="G19">
            <v>1.14784</v>
          </cell>
        </row>
        <row r="20">
          <cell r="G20">
            <v>1.1828099999999999</v>
          </cell>
        </row>
        <row r="21">
          <cell r="G21">
            <v>1.2011320000000001</v>
          </cell>
        </row>
        <row r="22">
          <cell r="G22">
            <v>1.233107</v>
          </cell>
        </row>
        <row r="23">
          <cell r="G23">
            <v>1.258035</v>
          </cell>
        </row>
        <row r="24">
          <cell r="G24">
            <v>1.3013729999999999</v>
          </cell>
        </row>
        <row r="25">
          <cell r="G25">
            <v>1.345944</v>
          </cell>
        </row>
        <row r="26">
          <cell r="G26">
            <v>1.41377</v>
          </cell>
        </row>
        <row r="27">
          <cell r="G27">
            <v>1.4919009999999999</v>
          </cell>
        </row>
        <row r="28">
          <cell r="G28">
            <v>1.5826290000000001</v>
          </cell>
        </row>
        <row r="29">
          <cell r="G29">
            <v>1.7216279999999999</v>
          </cell>
        </row>
        <row r="30">
          <cell r="G30">
            <v>1.8314699999999999</v>
          </cell>
        </row>
        <row r="31">
          <cell r="G31">
            <v>2.0502739999999999</v>
          </cell>
        </row>
        <row r="32">
          <cell r="G32">
            <v>2.2689020000000002</v>
          </cell>
        </row>
        <row r="33">
          <cell r="G33">
            <v>2.5632830000000002</v>
          </cell>
        </row>
        <row r="34">
          <cell r="G34">
            <v>3.206226</v>
          </cell>
        </row>
        <row r="35">
          <cell r="G35">
            <v>3.6958709999999999</v>
          </cell>
        </row>
        <row r="36">
          <cell r="G36">
            <v>4.4772489999999996</v>
          </cell>
        </row>
        <row r="37">
          <cell r="G37">
            <v>5.8659460000000001</v>
          </cell>
        </row>
        <row r="38">
          <cell r="G38">
            <v>7.1000690000000004</v>
          </cell>
        </row>
        <row r="39">
          <cell r="G39">
            <v>8.654928</v>
          </cell>
        </row>
        <row r="40">
          <cell r="G40">
            <v>10.02825</v>
          </cell>
        </row>
        <row r="41">
          <cell r="G41">
            <v>11.937670000000001</v>
          </cell>
        </row>
        <row r="42">
          <cell r="G42">
            <v>14.52567</v>
          </cell>
        </row>
        <row r="43">
          <cell r="G43">
            <v>18.012229999999999</v>
          </cell>
        </row>
        <row r="44">
          <cell r="G44">
            <v>23.124939999999999</v>
          </cell>
        </row>
        <row r="45">
          <cell r="G45">
            <v>27.62537</v>
          </cell>
        </row>
        <row r="46">
          <cell r="G46">
            <v>31.031949999999998</v>
          </cell>
        </row>
        <row r="47">
          <cell r="G47">
            <v>34.021830000000001</v>
          </cell>
        </row>
        <row r="48">
          <cell r="G48">
            <v>37.458590000000001</v>
          </cell>
        </row>
        <row r="49">
          <cell r="G49">
            <v>42.210700000000003</v>
          </cell>
        </row>
        <row r="50">
          <cell r="G50">
            <v>47.964260000000003</v>
          </cell>
        </row>
        <row r="51">
          <cell r="G51">
            <v>53.647770000000001</v>
          </cell>
        </row>
        <row r="52">
          <cell r="G52">
            <v>58.7761</v>
          </cell>
        </row>
        <row r="53">
          <cell r="G53">
            <v>62.763339999999999</v>
          </cell>
        </row>
        <row r="54">
          <cell r="G54">
            <v>66.165400000000005</v>
          </cell>
        </row>
        <row r="55">
          <cell r="G55">
            <v>68.959429999999998</v>
          </cell>
        </row>
        <row r="56">
          <cell r="G56">
            <v>71.075789999999998</v>
          </cell>
        </row>
        <row r="57">
          <cell r="G57">
            <v>72.736729999999994</v>
          </cell>
        </row>
        <row r="58">
          <cell r="G58">
            <v>74.608069999999998</v>
          </cell>
        </row>
        <row r="59">
          <cell r="G59">
            <v>76.353970000000004</v>
          </cell>
        </row>
        <row r="60">
          <cell r="G60">
            <v>78.53237</v>
          </cell>
        </row>
        <row r="61">
          <cell r="G61">
            <v>81.964160000000007</v>
          </cell>
        </row>
        <row r="62">
          <cell r="G62">
            <v>84.915149999999997</v>
          </cell>
        </row>
        <row r="63">
          <cell r="G63">
            <v>87.648560000000003</v>
          </cell>
        </row>
        <row r="64">
          <cell r="G64">
            <v>89.721770000000006</v>
          </cell>
        </row>
        <row r="65">
          <cell r="G65">
            <v>91.764880000000005</v>
          </cell>
        </row>
        <row r="66">
          <cell r="G66">
            <v>94.616619999999998</v>
          </cell>
        </row>
        <row r="67">
          <cell r="G67">
            <v>96.938479999999998</v>
          </cell>
        </row>
        <row r="68">
          <cell r="G68">
            <v>99.447749999999999</v>
          </cell>
        </row>
        <row r="69">
          <cell r="G69">
            <v>98.616829999999993</v>
          </cell>
        </row>
        <row r="70">
          <cell r="G70">
            <v>100</v>
          </cell>
        </row>
        <row r="71">
          <cell r="G71">
            <v>103.65300000000001</v>
          </cell>
        </row>
        <row r="72">
          <cell r="G72">
            <v>106.5277</v>
          </cell>
        </row>
        <row r="73">
          <cell r="G73">
            <v>106.82</v>
          </cell>
        </row>
        <row r="74">
          <cell r="G74">
            <v>106.52290000000001</v>
          </cell>
        </row>
        <row r="75">
          <cell r="G75">
            <v>107.04259999999999</v>
          </cell>
        </row>
        <row r="76">
          <cell r="G76">
            <v>107.69280000000001</v>
          </cell>
        </row>
        <row r="77">
          <cell r="G77">
            <v>109.16670000000001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38">
          <cell r="I38">
            <v>2417</v>
          </cell>
        </row>
        <row r="39">
          <cell r="I39">
            <v>2451</v>
          </cell>
        </row>
        <row r="40">
          <cell r="I40">
            <v>2456</v>
          </cell>
        </row>
        <row r="41">
          <cell r="I41">
            <v>2410</v>
          </cell>
        </row>
        <row r="42">
          <cell r="I42">
            <v>2447</v>
          </cell>
        </row>
        <row r="43">
          <cell r="I43">
            <v>2496</v>
          </cell>
        </row>
        <row r="44">
          <cell r="I44">
            <v>2571.7961500645151</v>
          </cell>
        </row>
        <row r="45">
          <cell r="I45">
            <v>2577.4228497101012</v>
          </cell>
        </row>
        <row r="46">
          <cell r="I46">
            <v>2604.0392602791471</v>
          </cell>
        </row>
        <row r="47">
          <cell r="I47">
            <v>2757.6860778241316</v>
          </cell>
        </row>
        <row r="48">
          <cell r="I48">
            <v>2743.0676304962053</v>
          </cell>
        </row>
        <row r="49">
          <cell r="I49">
            <v>2751.647079327603</v>
          </cell>
        </row>
        <row r="50">
          <cell r="I50">
            <v>2777.1265824480683</v>
          </cell>
        </row>
        <row r="51">
          <cell r="I51">
            <v>2871.5224440063221</v>
          </cell>
        </row>
        <row r="52">
          <cell r="I52">
            <v>2968.3970900870108</v>
          </cell>
        </row>
        <row r="53">
          <cell r="I53">
            <v>3058</v>
          </cell>
        </row>
        <row r="54">
          <cell r="I54">
            <v>3289</v>
          </cell>
        </row>
        <row r="55">
          <cell r="I55">
            <v>3171</v>
          </cell>
        </row>
        <row r="56">
          <cell r="I56">
            <v>3343.9000000000005</v>
          </cell>
        </row>
        <row r="57">
          <cell r="I57">
            <v>3256.2</v>
          </cell>
        </row>
        <row r="58">
          <cell r="I58">
            <v>3191.2999999999997</v>
          </cell>
        </row>
        <row r="59">
          <cell r="I59">
            <v>3158.8</v>
          </cell>
        </row>
        <row r="60">
          <cell r="I60">
            <v>3149.6000000000004</v>
          </cell>
        </row>
        <row r="61">
          <cell r="I61">
            <v>3195.1</v>
          </cell>
        </row>
        <row r="62">
          <cell r="I62">
            <v>3488.1</v>
          </cell>
        </row>
        <row r="63">
          <cell r="I63">
            <v>3600.0499999999997</v>
          </cell>
        </row>
        <row r="64">
          <cell r="I64">
            <v>3731.4749999999995</v>
          </cell>
        </row>
        <row r="65">
          <cell r="I65">
            <v>3718.1749999999997</v>
          </cell>
        </row>
        <row r="66">
          <cell r="I66">
            <v>3746.7749999999996</v>
          </cell>
        </row>
        <row r="67">
          <cell r="I67">
            <v>3710.3249999999998</v>
          </cell>
        </row>
        <row r="68">
          <cell r="I68">
            <v>3723.2999999999997</v>
          </cell>
        </row>
        <row r="69">
          <cell r="I69">
            <v>3744.2749999999996</v>
          </cell>
        </row>
        <row r="70">
          <cell r="I70">
            <v>3824.5</v>
          </cell>
        </row>
        <row r="71">
          <cell r="I71">
            <v>3829.7249999999999</v>
          </cell>
        </row>
        <row r="72">
          <cell r="I72">
            <v>3871.8500000000004</v>
          </cell>
        </row>
        <row r="73">
          <cell r="I73">
            <v>3774.5749999999998</v>
          </cell>
        </row>
        <row r="74">
          <cell r="I74">
            <v>3765.7250000000004</v>
          </cell>
        </row>
        <row r="75">
          <cell r="I75">
            <v>3719.1250000000005</v>
          </cell>
        </row>
        <row r="76">
          <cell r="I76">
            <v>3542.6</v>
          </cell>
        </row>
        <row r="77">
          <cell r="I77">
            <v>3457.5250000000001</v>
          </cell>
        </row>
        <row r="78">
          <cell r="I78">
            <v>3611.0750000000003</v>
          </cell>
        </row>
        <row r="79">
          <cell r="I79">
            <v>3710.6750000000002</v>
          </cell>
        </row>
        <row r="80">
          <cell r="I80">
            <v>3787.2000000000003</v>
          </cell>
        </row>
        <row r="81">
          <cell r="I81">
            <v>3948.7000000000003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16">
          <cell r="C16">
            <v>5.7810620000000004</v>
          </cell>
        </row>
        <row r="17">
          <cell r="C17">
            <v>6.0689849999999996</v>
          </cell>
        </row>
        <row r="18">
          <cell r="C18">
            <v>6.2930089999999996</v>
          </cell>
        </row>
        <row r="19">
          <cell r="C19">
            <v>6.4813489999999998</v>
          </cell>
        </row>
        <row r="20">
          <cell r="C20">
            <v>6.5190159999999997</v>
          </cell>
        </row>
        <row r="21">
          <cell r="C21">
            <v>6.5844389999999997</v>
          </cell>
        </row>
        <row r="22">
          <cell r="C22">
            <v>6.8114379999999999</v>
          </cell>
        </row>
        <row r="23">
          <cell r="C23">
            <v>7.0972799999999996</v>
          </cell>
        </row>
        <row r="24">
          <cell r="C24">
            <v>7.2405410000000003</v>
          </cell>
        </row>
        <row r="25">
          <cell r="C25">
            <v>7.4781469999999999</v>
          </cell>
        </row>
        <row r="26">
          <cell r="C26">
            <v>7.8351360000000003</v>
          </cell>
        </row>
        <row r="27">
          <cell r="C27">
            <v>8.1414589999999993</v>
          </cell>
        </row>
        <row r="28">
          <cell r="C28">
            <v>8.3435400000000008</v>
          </cell>
        </row>
        <row r="29">
          <cell r="C29">
            <v>8.7354719999999997</v>
          </cell>
        </row>
        <row r="30">
          <cell r="C30">
            <v>9.2112639999999999</v>
          </cell>
        </row>
        <row r="31">
          <cell r="C31">
            <v>9.7977059999999998</v>
          </cell>
        </row>
        <row r="32">
          <cell r="C32">
            <v>10.72308</v>
          </cell>
        </row>
        <row r="33">
          <cell r="C33">
            <v>11.48132</v>
          </cell>
        </row>
        <row r="34">
          <cell r="C34">
            <v>12.53715</v>
          </cell>
        </row>
        <row r="35">
          <cell r="C35">
            <v>14.54861</v>
          </cell>
        </row>
        <row r="36">
          <cell r="C36">
            <v>18.070430000000002</v>
          </cell>
        </row>
        <row r="37">
          <cell r="C37">
            <v>21.062809999999999</v>
          </cell>
        </row>
        <row r="38">
          <cell r="C38">
            <v>24.39922</v>
          </cell>
        </row>
        <row r="39">
          <cell r="C39">
            <v>26.41536</v>
          </cell>
        </row>
        <row r="40">
          <cell r="C40">
            <v>29.960640000000001</v>
          </cell>
        </row>
        <row r="41">
          <cell r="C41">
            <v>35.343350000000001</v>
          </cell>
        </row>
        <row r="42">
          <cell r="C42">
            <v>39.540939999999999</v>
          </cell>
        </row>
        <row r="43">
          <cell r="C43">
            <v>42.941009999999999</v>
          </cell>
        </row>
        <row r="44">
          <cell r="C44">
            <v>44.920299999999997</v>
          </cell>
        </row>
        <row r="45">
          <cell r="C45">
            <v>47.14866</v>
          </cell>
        </row>
        <row r="46">
          <cell r="C46">
            <v>50.011240000000001</v>
          </cell>
        </row>
        <row r="47">
          <cell r="C47">
            <v>51.725430000000003</v>
          </cell>
        </row>
        <row r="48">
          <cell r="C48">
            <v>53.871479999999998</v>
          </cell>
        </row>
        <row r="49">
          <cell r="C49">
            <v>55.97936</v>
          </cell>
        </row>
        <row r="50">
          <cell r="C50">
            <v>58.876139999999999</v>
          </cell>
        </row>
        <row r="51">
          <cell r="C51">
            <v>63.014400000000002</v>
          </cell>
        </row>
        <row r="52">
          <cell r="C52">
            <v>67.745189999999994</v>
          </cell>
        </row>
        <row r="53">
          <cell r="C53">
            <v>70.641959999999997</v>
          </cell>
        </row>
        <row r="54">
          <cell r="C54">
            <v>72.419529999999995</v>
          </cell>
        </row>
        <row r="55">
          <cell r="C55">
            <v>73.830309999999997</v>
          </cell>
        </row>
        <row r="56">
          <cell r="C56">
            <v>75.80538</v>
          </cell>
        </row>
        <row r="57">
          <cell r="C57">
            <v>77.667599999999993</v>
          </cell>
        </row>
        <row r="58">
          <cell r="C58">
            <v>79.078370000000007</v>
          </cell>
        </row>
        <row r="59">
          <cell r="C59">
            <v>80.31044</v>
          </cell>
        </row>
        <row r="60">
          <cell r="C60">
            <v>81.392030000000005</v>
          </cell>
        </row>
        <row r="61">
          <cell r="C61">
            <v>82.040989999999994</v>
          </cell>
        </row>
        <row r="62">
          <cell r="C62">
            <v>83.056740000000005</v>
          </cell>
        </row>
        <row r="63">
          <cell r="C63">
            <v>84.081900000000005</v>
          </cell>
        </row>
        <row r="64">
          <cell r="C64">
            <v>85.238730000000004</v>
          </cell>
        </row>
        <row r="65">
          <cell r="C65">
            <v>86.386160000000004</v>
          </cell>
        </row>
        <row r="66">
          <cell r="C66">
            <v>88.124309999999994</v>
          </cell>
        </row>
        <row r="67">
          <cell r="C67">
            <v>90.344059999999999</v>
          </cell>
        </row>
        <row r="68">
          <cell r="C68">
            <v>92.452830000000006</v>
          </cell>
        </row>
        <row r="69">
          <cell r="C69">
            <v>95.671480000000003</v>
          </cell>
        </row>
        <row r="70">
          <cell r="C70">
            <v>97.558269999999993</v>
          </cell>
        </row>
        <row r="71">
          <cell r="C71">
            <v>100</v>
          </cell>
        </row>
        <row r="72">
          <cell r="C72">
            <v>103.88460000000001</v>
          </cell>
        </row>
        <row r="73">
          <cell r="C73">
            <v>106.5483</v>
          </cell>
        </row>
        <row r="74">
          <cell r="C74">
            <v>108.99</v>
          </cell>
        </row>
        <row r="75">
          <cell r="C75">
            <v>110.5438</v>
          </cell>
        </row>
        <row r="76">
          <cell r="C76">
            <v>110.98779999999999</v>
          </cell>
        </row>
        <row r="77">
          <cell r="C77">
            <v>112.0977</v>
          </cell>
        </row>
        <row r="78">
          <cell r="C78">
            <v>114.9834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  <sheetName val="Hoja1"/>
    </sheetNames>
    <sheetDataSet>
      <sheetData sheetId="0"/>
      <sheetData sheetId="1">
        <row r="5">
          <cell r="O5">
            <v>21350.176651240501</v>
          </cell>
        </row>
        <row r="6">
          <cell r="O6">
            <v>21443.243759265177</v>
          </cell>
        </row>
        <row r="7">
          <cell r="O7">
            <v>21266.243759265177</v>
          </cell>
        </row>
        <row r="8">
          <cell r="O8">
            <v>21393.243759265177</v>
          </cell>
        </row>
        <row r="9">
          <cell r="O9">
            <v>21870.297445684919</v>
          </cell>
        </row>
        <row r="10">
          <cell r="O10">
            <v>22204.512191363876</v>
          </cell>
        </row>
        <row r="11">
          <cell r="O11">
            <v>22423.673250623095</v>
          </cell>
        </row>
        <row r="12">
          <cell r="O12">
            <v>22481.847731487251</v>
          </cell>
        </row>
        <row r="13">
          <cell r="O13">
            <v>22789.049055561274</v>
          </cell>
        </row>
        <row r="14">
          <cell r="O14">
            <v>23057.236958030364</v>
          </cell>
        </row>
        <row r="15">
          <cell r="O15">
            <v>23230.438282104387</v>
          </cell>
        </row>
        <row r="16">
          <cell r="O16">
            <v>22784.351132104657</v>
          </cell>
        </row>
        <row r="17">
          <cell r="O17">
            <v>22626.02901358622</v>
          </cell>
        </row>
        <row r="18">
          <cell r="O18">
            <v>22600.129766055579</v>
          </cell>
        </row>
        <row r="19">
          <cell r="O19">
            <v>22453.472107413767</v>
          </cell>
        </row>
        <row r="20">
          <cell r="O20">
            <v>22111.807828401837</v>
          </cell>
        </row>
        <row r="21">
          <cell r="O21">
            <v>22110.129946920275</v>
          </cell>
        </row>
        <row r="22">
          <cell r="O22">
            <v>22651.673612352486</v>
          </cell>
        </row>
        <row r="23">
          <cell r="O23">
            <v>22776.156790130146</v>
          </cell>
        </row>
        <row r="24">
          <cell r="O24">
            <v>22696.210476549884</v>
          </cell>
        </row>
        <row r="25">
          <cell r="O25">
            <v>22530.801027167021</v>
          </cell>
        </row>
        <row r="26">
          <cell r="O26">
            <v>22605.404999389091</v>
          </cell>
        </row>
        <row r="27">
          <cell r="O27">
            <v>22763.404999389091</v>
          </cell>
        </row>
        <row r="28">
          <cell r="O28">
            <v>23148.418420994029</v>
          </cell>
        </row>
        <row r="29">
          <cell r="O29">
            <v>22963.98230926599</v>
          </cell>
        </row>
        <row r="30">
          <cell r="O30">
            <v>21863.559619142889</v>
          </cell>
        </row>
        <row r="31">
          <cell r="O31">
            <v>21384.875117291205</v>
          </cell>
        </row>
        <row r="32">
          <cell r="O32">
            <v>21036.975869760565</v>
          </cell>
        </row>
        <row r="33">
          <cell r="O33">
            <v>20776.238585812625</v>
          </cell>
        </row>
        <row r="34">
          <cell r="O34">
            <v>21028.332717911864</v>
          </cell>
        </row>
        <row r="35">
          <cell r="O35">
            <v>21123.876383344075</v>
          </cell>
        </row>
        <row r="36">
          <cell r="O36">
            <v>21131.017762357635</v>
          </cell>
        </row>
        <row r="37">
          <cell r="O37">
            <v>21881.320019765713</v>
          </cell>
        </row>
        <row r="38">
          <cell r="O38">
            <v>22461.870667297437</v>
          </cell>
        </row>
        <row r="39">
          <cell r="O39">
            <v>22714.655921618476</v>
          </cell>
        </row>
        <row r="40">
          <cell r="O40">
            <v>22195.850263592991</v>
          </cell>
        </row>
        <row r="41">
          <cell r="O41">
            <v>21750.025749362161</v>
          </cell>
        </row>
        <row r="42">
          <cell r="O42">
            <v>21473.218369984766</v>
          </cell>
        </row>
        <row r="43">
          <cell r="O43">
            <v>21557.67567451096</v>
          </cell>
        </row>
        <row r="44">
          <cell r="O44">
            <v>21750.244478209868</v>
          </cell>
        </row>
        <row r="45">
          <cell r="O45">
            <v>22091.674287209527</v>
          </cell>
        </row>
        <row r="46">
          <cell r="O46">
            <v>22536.603495119965</v>
          </cell>
        </row>
        <row r="47">
          <cell r="O47">
            <v>22884.159956894917</v>
          </cell>
        </row>
        <row r="48">
          <cell r="O48">
            <v>23272.170531250169</v>
          </cell>
        </row>
        <row r="49">
          <cell r="O49">
            <v>23998.174999999999</v>
          </cell>
        </row>
        <row r="50">
          <cell r="O50">
            <v>24239.47</v>
          </cell>
        </row>
        <row r="51">
          <cell r="O51">
            <v>24400.68</v>
          </cell>
        </row>
        <row r="52">
          <cell r="O52">
            <v>24470.93</v>
          </cell>
        </row>
        <row r="53">
          <cell r="O53">
            <v>24692.400000000001</v>
          </cell>
        </row>
        <row r="54">
          <cell r="O54">
            <v>25004.775000000001</v>
          </cell>
        </row>
        <row r="55">
          <cell r="O55">
            <v>25199.575000000001</v>
          </cell>
        </row>
        <row r="56">
          <cell r="O56">
            <v>25343.925000000003</v>
          </cell>
        </row>
        <row r="57">
          <cell r="O57">
            <v>25582.775000000001</v>
          </cell>
        </row>
        <row r="58">
          <cell r="O58">
            <v>25108.68</v>
          </cell>
        </row>
        <row r="59">
          <cell r="O59">
            <v>25052.35</v>
          </cell>
        </row>
        <row r="60">
          <cell r="O60">
            <v>25130.445</v>
          </cell>
        </row>
        <row r="61">
          <cell r="O61">
            <v>25270.65</v>
          </cell>
        </row>
        <row r="62">
          <cell r="O62">
            <v>25586.705000000002</v>
          </cell>
        </row>
        <row r="63">
          <cell r="O63">
            <v>26001.605</v>
          </cell>
        </row>
        <row r="64">
          <cell r="O64">
            <v>26520.895</v>
          </cell>
        </row>
        <row r="65">
          <cell r="O65">
            <v>26747.795000000002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27">
          <cell r="I27">
            <v>3076</v>
          </cell>
        </row>
        <row r="28">
          <cell r="I28">
            <v>3111</v>
          </cell>
        </row>
        <row r="29">
          <cell r="I29">
            <v>3174</v>
          </cell>
        </row>
        <row r="30">
          <cell r="I30">
            <v>3239</v>
          </cell>
        </row>
        <row r="31">
          <cell r="I31">
            <v>3211</v>
          </cell>
        </row>
        <row r="32">
          <cell r="I32">
            <v>3246</v>
          </cell>
        </row>
        <row r="33">
          <cell r="I33">
            <v>3309</v>
          </cell>
        </row>
        <row r="34">
          <cell r="I34">
            <v>3433</v>
          </cell>
        </row>
        <row r="35">
          <cell r="I35">
            <v>3467</v>
          </cell>
        </row>
        <row r="36">
          <cell r="I36">
            <v>3493</v>
          </cell>
        </row>
        <row r="37">
          <cell r="I37">
            <v>3521</v>
          </cell>
        </row>
        <row r="38">
          <cell r="I38">
            <v>3608</v>
          </cell>
        </row>
        <row r="39">
          <cell r="I39">
            <v>3715</v>
          </cell>
        </row>
        <row r="40">
          <cell r="I40">
            <v>3752</v>
          </cell>
        </row>
        <row r="41">
          <cell r="I41">
            <v>3770</v>
          </cell>
        </row>
        <row r="42">
          <cell r="I42">
            <v>3782</v>
          </cell>
        </row>
        <row r="43">
          <cell r="I43">
            <v>3843</v>
          </cell>
        </row>
        <row r="44">
          <cell r="I44">
            <v>3895</v>
          </cell>
        </row>
        <row r="45">
          <cell r="I45">
            <v>3888</v>
          </cell>
        </row>
        <row r="46">
          <cell r="I46">
            <v>3877</v>
          </cell>
        </row>
        <row r="47">
          <cell r="I47">
            <v>3891</v>
          </cell>
        </row>
        <row r="48">
          <cell r="I48">
            <v>3930</v>
          </cell>
        </row>
        <row r="49">
          <cell r="I49">
            <v>3985</v>
          </cell>
        </row>
        <row r="50">
          <cell r="I50">
            <v>3990</v>
          </cell>
        </row>
        <row r="51">
          <cell r="I51">
            <v>3911</v>
          </cell>
        </row>
        <row r="52">
          <cell r="I52">
            <v>3973</v>
          </cell>
        </row>
        <row r="53">
          <cell r="I53">
            <v>4026</v>
          </cell>
        </row>
        <row r="54">
          <cell r="I54">
            <v>4073</v>
          </cell>
        </row>
        <row r="55">
          <cell r="I55">
            <v>3994</v>
          </cell>
        </row>
        <row r="56">
          <cell r="I56">
            <v>3795</v>
          </cell>
        </row>
        <row r="57">
          <cell r="I57">
            <v>3536</v>
          </cell>
        </row>
        <row r="58">
          <cell r="I58">
            <v>3491</v>
          </cell>
        </row>
        <row r="59">
          <cell r="I59">
            <v>3540</v>
          </cell>
        </row>
        <row r="60">
          <cell r="I60">
            <v>3529</v>
          </cell>
        </row>
        <row r="61">
          <cell r="I61">
            <v>3500</v>
          </cell>
        </row>
        <row r="62">
          <cell r="I62">
            <v>3557</v>
          </cell>
        </row>
        <row r="63">
          <cell r="I63">
            <v>3635</v>
          </cell>
        </row>
        <row r="64">
          <cell r="I64">
            <v>3731</v>
          </cell>
        </row>
        <row r="65">
          <cell r="I65">
            <v>3850.8750000000005</v>
          </cell>
        </row>
        <row r="66">
          <cell r="I66">
            <v>3862.5</v>
          </cell>
        </row>
        <row r="67">
          <cell r="I67">
            <v>3865.1249999999995</v>
          </cell>
        </row>
        <row r="68">
          <cell r="I68">
            <v>3834.2499999999995</v>
          </cell>
        </row>
        <row r="69">
          <cell r="I69">
            <v>3868.9</v>
          </cell>
        </row>
        <row r="70">
          <cell r="I70">
            <v>3955.5</v>
          </cell>
        </row>
        <row r="71">
          <cell r="I71">
            <v>4059.55</v>
          </cell>
        </row>
        <row r="72">
          <cell r="I72">
            <v>4114.9750000000004</v>
          </cell>
        </row>
        <row r="73">
          <cell r="I73">
            <v>4018.45</v>
          </cell>
        </row>
        <row r="74">
          <cell r="I74">
            <v>4028.5499999999997</v>
          </cell>
        </row>
        <row r="75">
          <cell r="I75">
            <v>4143.8999999999996</v>
          </cell>
        </row>
        <row r="76">
          <cell r="I76">
            <v>4170.4250000000002</v>
          </cell>
        </row>
        <row r="77">
          <cell r="I77">
            <v>4206.25</v>
          </cell>
        </row>
        <row r="78">
          <cell r="I78">
            <v>4279.05</v>
          </cell>
        </row>
        <row r="79">
          <cell r="I79">
            <v>4340.875</v>
          </cell>
        </row>
        <row r="80">
          <cell r="I80">
            <v>4419.4749999999995</v>
          </cell>
        </row>
        <row r="81">
          <cell r="I81">
            <v>4526.6749999999993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_Salarios_Indice_salarios"/>
      <sheetName val="Graf_Salarios solo_CCNN"/>
      <sheetName val="Resumen"/>
      <sheetName val="Estimacion solo CCNN"/>
      <sheetName val="Estimacion CCNN_Indice Salario"/>
      <sheetName val="Salarios_mensuales"/>
      <sheetName val="Costa Rica"/>
      <sheetName val="Panamá"/>
      <sheetName val="Guatemala"/>
      <sheetName val="Honduras"/>
      <sheetName val="El Salvador"/>
      <sheetName val="Nicaragua"/>
      <sheetName val="Asalariados OIT"/>
      <sheetName val="Índice de salarios reales"/>
      <sheetName val="Hoja 9"/>
      <sheetName val="Grafico Ideal, empleo"/>
      <sheetName val="Tabla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>
        <row r="5">
          <cell r="B5">
            <v>880937</v>
          </cell>
          <cell r="C5">
            <v>675562</v>
          </cell>
          <cell r="D5">
            <v>1666422</v>
          </cell>
          <cell r="E5">
            <v>889542</v>
          </cell>
          <cell r="F5">
            <v>1099248</v>
          </cell>
          <cell r="G5">
            <v>746385</v>
          </cell>
        </row>
        <row r="6">
          <cell r="B6">
            <v>913803</v>
          </cell>
          <cell r="C6">
            <v>716782</v>
          </cell>
          <cell r="D6">
            <v>1709806</v>
          </cell>
          <cell r="E6">
            <v>917273</v>
          </cell>
          <cell r="F6">
            <v>1115340</v>
          </cell>
          <cell r="G6">
            <v>757845</v>
          </cell>
        </row>
        <row r="7">
          <cell r="B7">
            <v>940611</v>
          </cell>
          <cell r="C7">
            <v>735374</v>
          </cell>
          <cell r="D7">
            <v>1759954</v>
          </cell>
          <cell r="E7">
            <v>953578</v>
          </cell>
          <cell r="F7">
            <v>1148532</v>
          </cell>
          <cell r="G7">
            <v>771886</v>
          </cell>
        </row>
        <row r="8">
          <cell r="B8">
            <v>927197</v>
          </cell>
          <cell r="C8">
            <v>752496</v>
          </cell>
          <cell r="D8">
            <v>1803499</v>
          </cell>
          <cell r="E8">
            <v>974867</v>
          </cell>
          <cell r="F8">
            <v>1138203</v>
          </cell>
          <cell r="G8">
            <v>798633</v>
          </cell>
        </row>
        <row r="9">
          <cell r="B9">
            <v>979812</v>
          </cell>
          <cell r="C9">
            <v>760611</v>
          </cell>
          <cell r="D9">
            <v>1857711</v>
          </cell>
          <cell r="E9">
            <v>1023768</v>
          </cell>
          <cell r="F9">
            <v>1153518</v>
          </cell>
          <cell r="G9">
            <v>823421</v>
          </cell>
        </row>
        <row r="10">
          <cell r="B10">
            <v>1055593</v>
          </cell>
          <cell r="C10">
            <v>789710</v>
          </cell>
          <cell r="D10">
            <v>1916032</v>
          </cell>
          <cell r="E10">
            <v>1054276</v>
          </cell>
          <cell r="F10">
            <v>1213402</v>
          </cell>
          <cell r="G10">
            <v>847107</v>
          </cell>
        </row>
        <row r="11">
          <cell r="B11">
            <v>1074906</v>
          </cell>
          <cell r="C11">
            <v>809153</v>
          </cell>
          <cell r="D11">
            <v>1952279</v>
          </cell>
          <cell r="E11">
            <v>1087543</v>
          </cell>
          <cell r="F11">
            <v>1224904</v>
          </cell>
          <cell r="G11">
            <v>873350</v>
          </cell>
        </row>
        <row r="12">
          <cell r="B12">
            <v>1090186</v>
          </cell>
          <cell r="C12">
            <v>832494</v>
          </cell>
          <cell r="D12">
            <v>1983906</v>
          </cell>
          <cell r="E12">
            <v>1114508</v>
          </cell>
          <cell r="F12">
            <v>1220853</v>
          </cell>
          <cell r="G12">
            <v>899566</v>
          </cell>
        </row>
        <row r="13">
          <cell r="B13">
            <v>1121074</v>
          </cell>
          <cell r="C13">
            <v>854011</v>
          </cell>
          <cell r="D13">
            <v>2009354</v>
          </cell>
          <cell r="E13">
            <v>1130960</v>
          </cell>
          <cell r="F13">
            <v>1221320</v>
          </cell>
          <cell r="G13">
            <v>905232</v>
          </cell>
        </row>
        <row r="14">
          <cell r="B14">
            <v>1130931</v>
          </cell>
          <cell r="C14">
            <v>862594</v>
          </cell>
          <cell r="D14">
            <v>2033493</v>
          </cell>
          <cell r="E14">
            <v>1166313</v>
          </cell>
          <cell r="F14">
            <v>1217818</v>
          </cell>
          <cell r="G14">
            <v>902113</v>
          </cell>
        </row>
        <row r="15">
          <cell r="B15">
            <v>1179109</v>
          </cell>
          <cell r="C15">
            <v>881664</v>
          </cell>
          <cell r="D15">
            <v>2051545</v>
          </cell>
          <cell r="E15">
            <v>1191087</v>
          </cell>
          <cell r="F15">
            <v>1311176</v>
          </cell>
          <cell r="G15">
            <v>896812</v>
          </cell>
        </row>
        <row r="16">
          <cell r="B16">
            <v>1177396</v>
          </cell>
          <cell r="C16">
            <v>923099</v>
          </cell>
          <cell r="D16">
            <v>2139591</v>
          </cell>
          <cell r="E16">
            <v>1226109</v>
          </cell>
          <cell r="F16">
            <v>1330984</v>
          </cell>
          <cell r="G16">
            <v>968915</v>
          </cell>
        </row>
        <row r="17">
          <cell r="B17">
            <v>1295689</v>
          </cell>
          <cell r="C17">
            <v>935731</v>
          </cell>
          <cell r="D17">
            <v>2278972</v>
          </cell>
          <cell r="E17">
            <v>1287592</v>
          </cell>
          <cell r="F17">
            <v>1268136</v>
          </cell>
          <cell r="G17">
            <v>1024577</v>
          </cell>
        </row>
        <row r="18">
          <cell r="B18">
            <v>1317905</v>
          </cell>
          <cell r="C18">
            <v>963033</v>
          </cell>
          <cell r="D18">
            <v>2431771</v>
          </cell>
          <cell r="E18">
            <v>1323086</v>
          </cell>
          <cell r="F18">
            <v>1381713</v>
          </cell>
          <cell r="G18">
            <v>1070549</v>
          </cell>
        </row>
        <row r="19">
          <cell r="B19">
            <v>1429903</v>
          </cell>
          <cell r="C19">
            <v>1036593</v>
          </cell>
          <cell r="D19">
            <v>2530669</v>
          </cell>
          <cell r="E19">
            <v>1383934</v>
          </cell>
          <cell r="F19">
            <v>1387110</v>
          </cell>
          <cell r="G19">
            <v>1107540</v>
          </cell>
        </row>
        <row r="20">
          <cell r="B20">
            <v>1445211</v>
          </cell>
          <cell r="C20">
            <v>1090030</v>
          </cell>
          <cell r="D20">
            <v>2624698</v>
          </cell>
          <cell r="E20">
            <v>1452556</v>
          </cell>
          <cell r="F20">
            <v>1396211</v>
          </cell>
          <cell r="G20">
            <v>1123120</v>
          </cell>
        </row>
        <row r="21">
          <cell r="B21">
            <v>1412850</v>
          </cell>
          <cell r="C21">
            <v>1018845</v>
          </cell>
          <cell r="D21">
            <v>2700436</v>
          </cell>
          <cell r="E21">
            <v>1458510</v>
          </cell>
          <cell r="F21">
            <v>1365956</v>
          </cell>
          <cell r="G21">
            <v>1131588</v>
          </cell>
        </row>
        <row r="22">
          <cell r="B22">
            <v>1471392</v>
          </cell>
          <cell r="C22">
            <v>1040598</v>
          </cell>
          <cell r="D22">
            <v>2790308</v>
          </cell>
          <cell r="E22">
            <v>1430650</v>
          </cell>
          <cell r="F22">
            <v>1402840</v>
          </cell>
          <cell r="G22">
            <v>1179676</v>
          </cell>
        </row>
        <row r="23">
          <cell r="B23">
            <v>1485322</v>
          </cell>
          <cell r="C23">
            <v>1090595</v>
          </cell>
          <cell r="D23">
            <v>3100995</v>
          </cell>
          <cell r="E23">
            <v>1501509</v>
          </cell>
          <cell r="F23">
            <v>1430188</v>
          </cell>
          <cell r="G23">
            <v>1248310</v>
          </cell>
        </row>
        <row r="24">
          <cell r="B24">
            <v>1599215</v>
          </cell>
          <cell r="C24">
            <v>1146584</v>
          </cell>
          <cell r="D24">
            <v>3205233</v>
          </cell>
          <cell r="E24">
            <v>1406081</v>
          </cell>
          <cell r="F24">
            <v>1472398</v>
          </cell>
          <cell r="G24">
            <v>1319341</v>
          </cell>
        </row>
        <row r="25">
          <cell r="B25">
            <v>1574791</v>
          </cell>
          <cell r="C25">
            <v>1182891</v>
          </cell>
          <cell r="D25">
            <v>3271683</v>
          </cell>
          <cell r="E25">
            <v>1557435</v>
          </cell>
          <cell r="F25">
            <v>1501950</v>
          </cell>
          <cell r="G25">
            <v>1371296</v>
          </cell>
        </row>
        <row r="26">
          <cell r="B26">
            <v>1610842</v>
          </cell>
          <cell r="C26">
            <v>1187834</v>
          </cell>
          <cell r="D26">
            <v>3581248</v>
          </cell>
          <cell r="E26">
            <v>1803670</v>
          </cell>
          <cell r="F26">
            <v>1544477</v>
          </cell>
          <cell r="G26">
            <v>1437970</v>
          </cell>
        </row>
        <row r="27">
          <cell r="B27">
            <v>1610335</v>
          </cell>
          <cell r="C27">
            <v>1194478</v>
          </cell>
          <cell r="D27">
            <v>3743964</v>
          </cell>
          <cell r="E27">
            <v>1833029</v>
          </cell>
          <cell r="F27">
            <v>1524811</v>
          </cell>
          <cell r="G27">
            <v>1490964</v>
          </cell>
        </row>
        <row r="28">
          <cell r="B28">
            <v>1590554</v>
          </cell>
          <cell r="C28">
            <v>1186135</v>
          </cell>
          <cell r="D28">
            <v>4014407</v>
          </cell>
          <cell r="E28">
            <v>1983540</v>
          </cell>
          <cell r="F28">
            <v>1565089</v>
          </cell>
          <cell r="G28">
            <v>1560891</v>
          </cell>
        </row>
        <row r="29">
          <cell r="B29">
            <v>1624669</v>
          </cell>
          <cell r="C29">
            <v>1208538</v>
          </cell>
          <cell r="D29">
            <v>3968417</v>
          </cell>
          <cell r="E29">
            <v>1922253</v>
          </cell>
          <cell r="F29">
            <v>1567661</v>
          </cell>
          <cell r="G29">
            <v>1628516</v>
          </cell>
        </row>
        <row r="30">
          <cell r="B30">
            <v>1654843</v>
          </cell>
          <cell r="C30">
            <v>1221329</v>
          </cell>
          <cell r="D30">
            <v>4147035</v>
          </cell>
          <cell r="E30">
            <v>2061475</v>
          </cell>
          <cell r="F30">
            <v>1618349</v>
          </cell>
          <cell r="G30">
            <v>1631890</v>
          </cell>
        </row>
        <row r="31">
          <cell r="B31">
            <v>1667396</v>
          </cell>
          <cell r="C31">
            <v>1212239</v>
          </cell>
          <cell r="D31">
            <v>4324548</v>
          </cell>
          <cell r="E31">
            <v>2177080</v>
          </cell>
          <cell r="F31">
            <v>1631506</v>
          </cell>
          <cell r="G31">
            <v>1663455</v>
          </cell>
        </row>
      </sheetData>
      <sheetData sheetId="13"/>
      <sheetData sheetId="14"/>
      <sheetData sheetId="15"/>
      <sheetData sheetId="16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CD.Stat export"/>
    </sheetNames>
    <sheetDataSet>
      <sheetData sheetId="0">
        <row r="8">
          <cell r="C8">
            <v>1.46</v>
          </cell>
        </row>
        <row r="9">
          <cell r="C9">
            <v>0.88100000000000001</v>
          </cell>
        </row>
        <row r="10">
          <cell r="C10">
            <v>0.80800000000000005</v>
          </cell>
        </row>
        <row r="11">
          <cell r="C11">
            <v>0.71499999999999997</v>
          </cell>
        </row>
        <row r="12">
          <cell r="C12">
            <v>0.81599999999999995</v>
          </cell>
        </row>
        <row r="13">
          <cell r="C13">
            <v>7.09</v>
          </cell>
        </row>
        <row r="14">
          <cell r="C14">
            <v>0.83399999999999996</v>
          </cell>
        </row>
        <row r="15">
          <cell r="C15">
            <v>9.43</v>
          </cell>
        </row>
        <row r="16">
          <cell r="C16">
            <v>0.67900000000000005</v>
          </cell>
        </row>
        <row r="17">
          <cell r="C17">
            <v>0.746</v>
          </cell>
        </row>
        <row r="18">
          <cell r="C18">
            <v>0.64200000000000002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insee.fr/en/themes/comptes-nationaux/tableau.asp?sous_theme=1&amp;xml=t_1105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insee.fr/en/themes/comptes-nationaux/tableau.asp?sous_theme=1&amp;xml=t_1102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insee.fr/en/themes/comptes-nationaux/tableau.asp?sous_theme=1&amp;xml=t_1102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stat.it/it/archivio/25004" TargetMode="External"/><Relationship Id="rId1" Type="http://schemas.openxmlformats.org/officeDocument/2006/relationships/hyperlink" Target="http://www.istat.it/it/archivio/25004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9"/>
  <sheetViews>
    <sheetView showGridLines="0" topLeftCell="A2" workbookViewId="0">
      <pane xSplit="1" ySplit="55" topLeftCell="B84" activePane="bottomRight" state="frozen"/>
      <selection activeCell="A2" sqref="A2"/>
      <selection pane="topRight" activeCell="B2" sqref="B2"/>
      <selection pane="bottomLeft" activeCell="A57" sqref="A57"/>
      <selection pane="bottomRight" activeCell="M92" sqref="M92"/>
    </sheetView>
  </sheetViews>
  <sheetFormatPr baseColWidth="10" defaultColWidth="10.7109375" defaultRowHeight="15" x14ac:dyDescent="0.25"/>
  <cols>
    <col min="1" max="1" width="11.42578125" style="2"/>
    <col min="2" max="7" width="12.7109375" style="2" customWidth="1"/>
  </cols>
  <sheetData>
    <row r="1" spans="1:9" s="7" customFormat="1" ht="15" customHeight="1" x14ac:dyDescent="0.25">
      <c r="A1" s="1"/>
      <c r="B1" s="2"/>
      <c r="C1" s="2"/>
      <c r="D1" s="2"/>
      <c r="E1" s="2"/>
      <c r="F1" s="2"/>
      <c r="G1" s="2"/>
    </row>
    <row r="2" spans="1:9" s="7" customFormat="1" ht="15" customHeight="1" x14ac:dyDescent="0.25">
      <c r="A2" s="2"/>
      <c r="B2" s="2"/>
      <c r="C2" s="2"/>
      <c r="D2" s="2"/>
      <c r="E2" s="2"/>
      <c r="F2" s="2"/>
      <c r="G2" s="2"/>
    </row>
    <row r="3" spans="1:9" s="7" customFormat="1" ht="15" customHeight="1" x14ac:dyDescent="0.25">
      <c r="A3" s="444" t="s">
        <v>2</v>
      </c>
      <c r="B3" s="2"/>
      <c r="C3" s="2"/>
      <c r="D3" s="2"/>
      <c r="E3" s="2"/>
      <c r="F3" s="2"/>
      <c r="G3" s="2"/>
    </row>
    <row r="4" spans="1:9" s="16" customFormat="1" ht="24.95" customHeight="1" x14ac:dyDescent="0.25">
      <c r="A4" s="444"/>
      <c r="B4" s="445" t="s">
        <v>4</v>
      </c>
      <c r="C4" s="445"/>
      <c r="D4" s="445"/>
      <c r="E4" s="445"/>
      <c r="F4" s="445"/>
      <c r="G4" s="445"/>
      <c r="H4" s="445"/>
      <c r="I4" s="445"/>
    </row>
    <row r="5" spans="1:9" s="16" customFormat="1" ht="24.95" customHeight="1" x14ac:dyDescent="0.25">
      <c r="A5" s="444"/>
      <c r="B5" s="445" t="s">
        <v>20</v>
      </c>
      <c r="C5" s="445"/>
      <c r="D5" s="445"/>
      <c r="E5" s="445"/>
      <c r="F5" s="445"/>
      <c r="G5" s="445"/>
      <c r="H5" s="445"/>
      <c r="I5" s="445"/>
    </row>
    <row r="6" spans="1:9" s="16" customFormat="1" ht="24.95" customHeight="1" x14ac:dyDescent="0.25">
      <c r="A6" s="17"/>
      <c r="B6" s="38" t="s">
        <v>10</v>
      </c>
      <c r="C6" s="109" t="s">
        <v>6</v>
      </c>
      <c r="D6" s="113" t="s">
        <v>5</v>
      </c>
      <c r="E6" s="113" t="s">
        <v>7</v>
      </c>
      <c r="F6" s="113" t="s">
        <v>53</v>
      </c>
      <c r="G6" s="113" t="s">
        <v>54</v>
      </c>
      <c r="H6" s="48" t="s">
        <v>55</v>
      </c>
      <c r="I6" s="113" t="s">
        <v>9</v>
      </c>
    </row>
    <row r="7" spans="1:9" s="16" customFormat="1" ht="15" customHeight="1" x14ac:dyDescent="0.25">
      <c r="A7" s="17"/>
      <c r="B7" s="8"/>
      <c r="C7" s="111"/>
      <c r="D7" s="111"/>
      <c r="E7" s="111"/>
      <c r="F7" s="111"/>
      <c r="G7" s="111"/>
      <c r="H7" s="111" t="s">
        <v>57</v>
      </c>
      <c r="I7" s="111"/>
    </row>
    <row r="8" spans="1:9" s="16" customFormat="1" ht="27.2" x14ac:dyDescent="0.25">
      <c r="A8" s="46"/>
      <c r="B8" s="12"/>
      <c r="C8" s="112"/>
      <c r="D8" s="112"/>
      <c r="E8" s="112"/>
      <c r="F8" s="112"/>
      <c r="G8" s="112"/>
      <c r="H8" s="112" t="s">
        <v>58</v>
      </c>
      <c r="I8" s="112"/>
    </row>
    <row r="9" spans="1:9" s="15" customFormat="1" ht="15" customHeight="1" thickBot="1" x14ac:dyDescent="0.35">
      <c r="A9" s="14"/>
      <c r="B9" s="13"/>
      <c r="C9" s="11"/>
      <c r="D9" s="11"/>
      <c r="E9" s="11"/>
      <c r="F9" s="11"/>
      <c r="G9" s="11"/>
      <c r="H9" s="11"/>
      <c r="I9" s="11"/>
    </row>
    <row r="10" spans="1:9" ht="15" hidden="1" customHeight="1" x14ac:dyDescent="0.25">
      <c r="A10" s="3">
        <v>1882</v>
      </c>
      <c r="B10" s="4"/>
      <c r="C10" s="9"/>
      <c r="D10" s="5"/>
      <c r="E10" s="5"/>
      <c r="F10" s="5"/>
      <c r="G10" s="5"/>
    </row>
    <row r="11" spans="1:9" ht="15" hidden="1" customHeight="1" x14ac:dyDescent="0.25">
      <c r="A11" s="3">
        <v>1883</v>
      </c>
      <c r="B11" s="4"/>
      <c r="C11" s="9"/>
      <c r="D11" s="5"/>
      <c r="E11" s="5"/>
      <c r="F11" s="5"/>
      <c r="G11" s="5"/>
    </row>
    <row r="12" spans="1:9" ht="15" hidden="1" customHeight="1" x14ac:dyDescent="0.25">
      <c r="A12" s="3">
        <v>1884</v>
      </c>
      <c r="B12" s="4"/>
      <c r="C12" s="9"/>
      <c r="D12" s="5"/>
      <c r="E12" s="5"/>
      <c r="F12" s="5"/>
      <c r="G12" s="5"/>
    </row>
    <row r="13" spans="1:9" ht="15" hidden="1" customHeight="1" x14ac:dyDescent="0.25">
      <c r="A13" s="3">
        <v>1885</v>
      </c>
      <c r="B13" s="4"/>
      <c r="C13" s="9"/>
      <c r="D13" s="5"/>
      <c r="E13" s="5"/>
      <c r="F13" s="5"/>
      <c r="G13" s="5"/>
    </row>
    <row r="14" spans="1:9" ht="15" hidden="1" customHeight="1" x14ac:dyDescent="0.25">
      <c r="A14" s="3">
        <v>1886</v>
      </c>
      <c r="B14" s="4"/>
      <c r="C14" s="9"/>
      <c r="D14" s="5"/>
      <c r="E14" s="5"/>
      <c r="F14" s="5"/>
      <c r="G14" s="5"/>
    </row>
    <row r="15" spans="1:9" ht="15" hidden="1" customHeight="1" x14ac:dyDescent="0.25">
      <c r="A15" s="3">
        <v>1887</v>
      </c>
      <c r="B15" s="4"/>
      <c r="C15" s="9"/>
      <c r="D15" s="5"/>
      <c r="E15" s="5"/>
      <c r="F15" s="5"/>
      <c r="G15" s="5"/>
    </row>
    <row r="16" spans="1:9" ht="15" hidden="1" customHeight="1" x14ac:dyDescent="0.25">
      <c r="A16" s="3">
        <v>1888</v>
      </c>
      <c r="B16" s="4"/>
      <c r="C16" s="5"/>
      <c r="D16" s="5"/>
      <c r="E16" s="5"/>
      <c r="F16" s="5"/>
      <c r="G16" s="5"/>
    </row>
    <row r="17" spans="1:7" ht="15" hidden="1" customHeight="1" x14ac:dyDescent="0.25">
      <c r="A17" s="3">
        <v>1889</v>
      </c>
      <c r="B17" s="4"/>
      <c r="C17" s="5"/>
      <c r="D17" s="5"/>
      <c r="E17" s="5"/>
      <c r="F17" s="5"/>
      <c r="G17" s="5"/>
    </row>
    <row r="18" spans="1:7" ht="15" hidden="1" customHeight="1" x14ac:dyDescent="0.25">
      <c r="A18" s="3">
        <v>1890</v>
      </c>
      <c r="B18" s="4"/>
      <c r="C18" s="5"/>
      <c r="D18" s="5"/>
      <c r="E18" s="5"/>
      <c r="F18" s="5"/>
      <c r="G18" s="5"/>
    </row>
    <row r="19" spans="1:7" ht="15" hidden="1" customHeight="1" x14ac:dyDescent="0.25">
      <c r="A19" s="3">
        <v>1891</v>
      </c>
      <c r="B19" s="4"/>
      <c r="C19" s="5"/>
      <c r="D19" s="5"/>
      <c r="E19" s="5"/>
      <c r="F19" s="5"/>
      <c r="G19" s="5"/>
    </row>
    <row r="20" spans="1:7" ht="15" hidden="1" customHeight="1" x14ac:dyDescent="0.25">
      <c r="A20" s="3">
        <v>1892</v>
      </c>
      <c r="B20" s="4"/>
      <c r="C20" s="5"/>
      <c r="D20" s="5"/>
      <c r="E20" s="5"/>
      <c r="F20" s="5"/>
      <c r="G20" s="5"/>
    </row>
    <row r="21" spans="1:7" ht="15" hidden="1" customHeight="1" x14ac:dyDescent="0.25">
      <c r="A21" s="3">
        <v>1893</v>
      </c>
      <c r="B21" s="4"/>
      <c r="C21" s="5"/>
      <c r="D21" s="5"/>
      <c r="E21" s="5"/>
      <c r="F21" s="5"/>
      <c r="G21" s="5"/>
    </row>
    <row r="22" spans="1:7" ht="15" hidden="1" customHeight="1" x14ac:dyDescent="0.25">
      <c r="A22" s="3">
        <v>1894</v>
      </c>
      <c r="B22" s="4"/>
      <c r="C22" s="5"/>
      <c r="D22" s="5"/>
      <c r="E22" s="5"/>
      <c r="F22" s="5"/>
      <c r="G22" s="5"/>
    </row>
    <row r="23" spans="1:7" ht="15" hidden="1" customHeight="1" x14ac:dyDescent="0.25">
      <c r="A23" s="3">
        <v>1895</v>
      </c>
      <c r="B23" s="4"/>
      <c r="C23" s="5"/>
      <c r="D23" s="5"/>
      <c r="E23" s="5"/>
      <c r="F23" s="5"/>
      <c r="G23" s="5"/>
    </row>
    <row r="24" spans="1:7" ht="15" hidden="1" customHeight="1" x14ac:dyDescent="0.25">
      <c r="A24" s="3">
        <v>1896</v>
      </c>
      <c r="B24" s="4"/>
      <c r="C24" s="5"/>
      <c r="D24" s="5"/>
      <c r="E24" s="5"/>
      <c r="F24" s="5"/>
      <c r="G24" s="5"/>
    </row>
    <row r="25" spans="1:7" ht="15" hidden="1" customHeight="1" x14ac:dyDescent="0.25">
      <c r="A25" s="3">
        <v>1897</v>
      </c>
      <c r="B25" s="4"/>
      <c r="C25" s="5"/>
      <c r="D25" s="5"/>
      <c r="E25" s="5"/>
      <c r="F25" s="5"/>
      <c r="G25" s="5"/>
    </row>
    <row r="26" spans="1:7" ht="15" hidden="1" customHeight="1" x14ac:dyDescent="0.25">
      <c r="A26" s="3">
        <v>1898</v>
      </c>
      <c r="B26" s="4"/>
      <c r="C26" s="5"/>
      <c r="D26" s="5"/>
      <c r="E26" s="5"/>
      <c r="F26" s="5"/>
      <c r="G26" s="5"/>
    </row>
    <row r="27" spans="1:7" ht="15" hidden="1" customHeight="1" x14ac:dyDescent="0.25">
      <c r="A27" s="3">
        <v>1899</v>
      </c>
      <c r="B27" s="4"/>
      <c r="C27" s="5"/>
      <c r="D27" s="5"/>
      <c r="E27" s="5"/>
      <c r="F27" s="5"/>
      <c r="G27" s="5"/>
    </row>
    <row r="28" spans="1:7" ht="15" hidden="1" customHeight="1" x14ac:dyDescent="0.25">
      <c r="A28" s="3">
        <v>1900</v>
      </c>
      <c r="B28" s="4"/>
      <c r="C28" s="5"/>
      <c r="D28" s="5"/>
      <c r="E28" s="5"/>
      <c r="F28" s="5"/>
      <c r="G28" s="5"/>
    </row>
    <row r="29" spans="1:7" ht="15" hidden="1" customHeight="1" x14ac:dyDescent="0.25">
      <c r="A29" s="3">
        <v>1901</v>
      </c>
      <c r="B29" s="4"/>
      <c r="C29" s="5"/>
      <c r="D29" s="5"/>
      <c r="E29" s="5"/>
      <c r="F29" s="5"/>
      <c r="G29" s="5"/>
    </row>
    <row r="30" spans="1:7" ht="15" hidden="1" customHeight="1" x14ac:dyDescent="0.25">
      <c r="A30" s="3">
        <v>1902</v>
      </c>
      <c r="B30" s="4"/>
      <c r="C30" s="5"/>
      <c r="D30" s="5"/>
      <c r="E30" s="5"/>
      <c r="F30" s="5"/>
      <c r="G30" s="5"/>
    </row>
    <row r="31" spans="1:7" ht="15" hidden="1" customHeight="1" x14ac:dyDescent="0.25">
      <c r="A31" s="3">
        <v>1903</v>
      </c>
      <c r="B31" s="4"/>
      <c r="C31" s="5"/>
      <c r="D31" s="5"/>
      <c r="E31" s="5"/>
      <c r="F31" s="5"/>
      <c r="G31" s="5"/>
    </row>
    <row r="32" spans="1:7" ht="15" hidden="1" customHeight="1" x14ac:dyDescent="0.25">
      <c r="A32" s="3">
        <v>1904</v>
      </c>
      <c r="B32" s="4"/>
      <c r="C32" s="5"/>
      <c r="D32" s="5"/>
      <c r="E32" s="5"/>
      <c r="F32" s="5"/>
      <c r="G32" s="5"/>
    </row>
    <row r="33" spans="1:7" ht="15" hidden="1" customHeight="1" x14ac:dyDescent="0.25">
      <c r="A33" s="3">
        <v>1905</v>
      </c>
      <c r="B33" s="4"/>
      <c r="C33" s="5"/>
      <c r="D33" s="5"/>
      <c r="E33" s="5"/>
      <c r="F33" s="5"/>
      <c r="G33" s="5"/>
    </row>
    <row r="34" spans="1:7" ht="15" hidden="1" customHeight="1" x14ac:dyDescent="0.25">
      <c r="A34" s="3">
        <v>1906</v>
      </c>
      <c r="B34" s="4"/>
      <c r="C34" s="5"/>
      <c r="D34" s="5"/>
      <c r="E34" s="5"/>
      <c r="F34" s="5"/>
      <c r="G34" s="5"/>
    </row>
    <row r="35" spans="1:7" ht="15" hidden="1" customHeight="1" x14ac:dyDescent="0.25">
      <c r="A35" s="3">
        <v>1907</v>
      </c>
      <c r="B35" s="4"/>
      <c r="C35" s="5"/>
      <c r="D35" s="5"/>
      <c r="E35" s="5"/>
      <c r="F35" s="5"/>
      <c r="G35" s="5"/>
    </row>
    <row r="36" spans="1:7" ht="15" hidden="1" customHeight="1" x14ac:dyDescent="0.25">
      <c r="A36" s="3">
        <v>1908</v>
      </c>
      <c r="B36" s="4"/>
      <c r="C36" s="5"/>
      <c r="D36" s="5"/>
      <c r="E36" s="5"/>
      <c r="F36" s="5"/>
      <c r="G36" s="5"/>
    </row>
    <row r="37" spans="1:7" ht="15" hidden="1" customHeight="1" x14ac:dyDescent="0.25">
      <c r="A37" s="3">
        <v>1909</v>
      </c>
      <c r="B37" s="4"/>
      <c r="C37" s="5"/>
      <c r="D37" s="5"/>
      <c r="E37" s="5"/>
      <c r="F37" s="5"/>
      <c r="G37" s="5"/>
    </row>
    <row r="38" spans="1:7" ht="15" hidden="1" customHeight="1" x14ac:dyDescent="0.25">
      <c r="A38" s="3">
        <v>1910</v>
      </c>
      <c r="B38" s="4"/>
      <c r="C38" s="5"/>
      <c r="D38" s="5"/>
      <c r="E38" s="5"/>
      <c r="F38" s="5"/>
      <c r="G38" s="5"/>
    </row>
    <row r="39" spans="1:7" ht="15" hidden="1" customHeight="1" x14ac:dyDescent="0.25">
      <c r="A39" s="3">
        <v>1911</v>
      </c>
      <c r="B39" s="4"/>
      <c r="C39" s="5"/>
      <c r="D39" s="5"/>
      <c r="E39" s="5"/>
      <c r="F39" s="5"/>
      <c r="G39" s="5"/>
    </row>
    <row r="40" spans="1:7" ht="15" hidden="1" customHeight="1" x14ac:dyDescent="0.25">
      <c r="A40" s="3">
        <v>1912</v>
      </c>
      <c r="B40" s="4"/>
      <c r="C40" s="5"/>
      <c r="D40" s="5"/>
      <c r="E40" s="5"/>
      <c r="F40" s="5"/>
      <c r="G40" s="5"/>
    </row>
    <row r="41" spans="1:7" ht="15" hidden="1" customHeight="1" x14ac:dyDescent="0.25">
      <c r="A41" s="3">
        <v>1913</v>
      </c>
      <c r="B41" s="4"/>
      <c r="C41" s="5"/>
      <c r="D41" s="5"/>
      <c r="E41" s="5"/>
      <c r="F41" s="5"/>
      <c r="G41" s="5"/>
    </row>
    <row r="42" spans="1:7" ht="15" hidden="1" customHeight="1" x14ac:dyDescent="0.25">
      <c r="A42" s="3">
        <v>1914</v>
      </c>
      <c r="B42" s="4"/>
      <c r="C42" s="5"/>
      <c r="D42" s="5"/>
      <c r="E42" s="5"/>
      <c r="F42" s="5"/>
      <c r="G42" s="5"/>
    </row>
    <row r="43" spans="1:7" ht="15" hidden="1" customHeight="1" x14ac:dyDescent="0.25">
      <c r="A43" s="3">
        <v>1915</v>
      </c>
      <c r="B43" s="4"/>
      <c r="C43" s="5"/>
      <c r="D43" s="5"/>
      <c r="E43" s="5"/>
      <c r="F43" s="5"/>
      <c r="G43" s="5"/>
    </row>
    <row r="44" spans="1:7" ht="15" hidden="1" customHeight="1" x14ac:dyDescent="0.25">
      <c r="A44" s="3">
        <v>1916</v>
      </c>
      <c r="B44" s="4"/>
      <c r="C44" s="5"/>
      <c r="D44" s="5"/>
      <c r="E44" s="5"/>
      <c r="F44" s="5"/>
      <c r="G44" s="5"/>
    </row>
    <row r="45" spans="1:7" ht="15" hidden="1" customHeight="1" x14ac:dyDescent="0.25">
      <c r="A45" s="3">
        <v>1917</v>
      </c>
      <c r="B45" s="4"/>
      <c r="C45" s="5"/>
      <c r="D45" s="5"/>
      <c r="E45" s="5"/>
      <c r="F45" s="5"/>
      <c r="G45" s="5"/>
    </row>
    <row r="46" spans="1:7" ht="15" hidden="1" customHeight="1" x14ac:dyDescent="0.25">
      <c r="A46" s="3">
        <v>1918</v>
      </c>
      <c r="B46" s="4"/>
      <c r="C46" s="5"/>
      <c r="D46" s="5"/>
      <c r="E46" s="5"/>
      <c r="F46" s="5"/>
      <c r="G46" s="5"/>
    </row>
    <row r="47" spans="1:7" ht="15" hidden="1" customHeight="1" x14ac:dyDescent="0.25">
      <c r="A47" s="3">
        <v>1919</v>
      </c>
      <c r="B47" s="4"/>
      <c r="C47" s="5"/>
      <c r="D47" s="5"/>
      <c r="E47" s="5"/>
      <c r="F47" s="5"/>
      <c r="G47" s="5"/>
    </row>
    <row r="48" spans="1:7" ht="15" hidden="1" customHeight="1" x14ac:dyDescent="0.25">
      <c r="A48" s="3">
        <v>1920</v>
      </c>
      <c r="B48" s="4"/>
      <c r="C48" s="5"/>
      <c r="D48" s="5"/>
      <c r="E48" s="5"/>
      <c r="F48" s="5"/>
      <c r="G48" s="5"/>
    </row>
    <row r="49" spans="1:9" ht="15" hidden="1" customHeight="1" x14ac:dyDescent="0.25">
      <c r="A49" s="3">
        <v>1921</v>
      </c>
      <c r="B49" s="4"/>
      <c r="C49" s="5"/>
      <c r="D49" s="5"/>
      <c r="E49" s="5"/>
      <c r="F49" s="5"/>
      <c r="G49" s="5"/>
    </row>
    <row r="50" spans="1:9" ht="15" hidden="1" customHeight="1" x14ac:dyDescent="0.25">
      <c r="A50" s="3">
        <v>1922</v>
      </c>
      <c r="B50" s="4"/>
      <c r="C50" s="5"/>
      <c r="D50" s="5"/>
      <c r="E50" s="5"/>
      <c r="F50" s="5"/>
      <c r="G50" s="5"/>
    </row>
    <row r="51" spans="1:9" ht="15" hidden="1" customHeight="1" x14ac:dyDescent="0.25">
      <c r="A51" s="3">
        <v>1923</v>
      </c>
      <c r="B51" s="4"/>
      <c r="C51" s="5"/>
      <c r="D51" s="5"/>
      <c r="E51" s="5"/>
      <c r="F51" s="5"/>
      <c r="G51" s="5"/>
    </row>
    <row r="52" spans="1:9" ht="15" hidden="1" customHeight="1" x14ac:dyDescent="0.25">
      <c r="A52" s="3">
        <v>1924</v>
      </c>
      <c r="B52" s="4"/>
      <c r="C52" s="5"/>
      <c r="D52" s="5"/>
      <c r="E52" s="5"/>
      <c r="F52" s="5"/>
      <c r="G52" s="5"/>
    </row>
    <row r="53" spans="1:9" ht="15" hidden="1" customHeight="1" x14ac:dyDescent="0.25">
      <c r="A53" s="3">
        <v>1925</v>
      </c>
      <c r="B53" s="4"/>
      <c r="C53" s="5"/>
      <c r="D53" s="5"/>
      <c r="E53" s="5"/>
      <c r="F53" s="5"/>
      <c r="G53" s="5"/>
    </row>
    <row r="54" spans="1:9" ht="15" hidden="1" customHeight="1" x14ac:dyDescent="0.25">
      <c r="A54" s="3">
        <v>1926</v>
      </c>
      <c r="B54" s="4"/>
      <c r="C54" s="5"/>
      <c r="D54" s="5"/>
      <c r="E54" s="5"/>
      <c r="F54" s="5"/>
      <c r="G54" s="5"/>
    </row>
    <row r="55" spans="1:9" ht="15" hidden="1" customHeight="1" x14ac:dyDescent="0.25">
      <c r="A55" s="3">
        <v>1927</v>
      </c>
      <c r="B55" s="4"/>
      <c r="C55" s="5"/>
      <c r="D55" s="5"/>
      <c r="E55" s="5"/>
      <c r="F55" s="5"/>
      <c r="G55" s="5"/>
    </row>
    <row r="56" spans="1:9" ht="15" hidden="1" customHeight="1" x14ac:dyDescent="0.25">
      <c r="A56" s="3">
        <v>1928</v>
      </c>
      <c r="B56" s="4"/>
      <c r="C56" s="5"/>
      <c r="D56" s="5"/>
      <c r="E56" s="5"/>
      <c r="F56" s="5"/>
      <c r="G56" s="5"/>
    </row>
    <row r="57" spans="1:9" ht="14.25" x14ac:dyDescent="0.25">
      <c r="A57" s="3">
        <v>1935</v>
      </c>
      <c r="B57" s="18" t="e">
        <f>EUA!#REF!</f>
        <v>#REF!</v>
      </c>
      <c r="C57" s="10" t="e">
        <f>ARGENTINA!#REF!</f>
        <v>#REF!</v>
      </c>
      <c r="D57" s="5"/>
      <c r="E57" s="5"/>
      <c r="F57" s="5"/>
      <c r="G57" s="5"/>
      <c r="H57" s="5"/>
      <c r="I57" s="5"/>
    </row>
    <row r="58" spans="1:9" ht="14.25" x14ac:dyDescent="0.25">
      <c r="A58" s="3">
        <v>1936</v>
      </c>
      <c r="B58" s="18" t="e">
        <f>EUA!#REF!</f>
        <v>#REF!</v>
      </c>
      <c r="C58" s="10" t="e">
        <f>ARGENTINA!#REF!</f>
        <v>#REF!</v>
      </c>
      <c r="D58" s="5"/>
      <c r="E58" s="5"/>
      <c r="F58" s="5"/>
      <c r="G58" s="5"/>
      <c r="H58" s="5"/>
      <c r="I58" s="5"/>
    </row>
    <row r="59" spans="1:9" ht="14.25" x14ac:dyDescent="0.25">
      <c r="A59" s="3">
        <v>1937</v>
      </c>
      <c r="B59" s="18" t="e">
        <f>EUA!#REF!</f>
        <v>#REF!</v>
      </c>
      <c r="C59" s="10" t="e">
        <f>ARGENTINA!#REF!</f>
        <v>#REF!</v>
      </c>
      <c r="D59" s="5"/>
      <c r="E59" s="5"/>
      <c r="F59" s="5"/>
      <c r="G59" s="5"/>
      <c r="H59" s="5"/>
      <c r="I59" s="5"/>
    </row>
    <row r="60" spans="1:9" ht="14.25" x14ac:dyDescent="0.25">
      <c r="A60" s="3">
        <v>1938</v>
      </c>
      <c r="B60" s="18" t="e">
        <f>EUA!#REF!</f>
        <v>#REF!</v>
      </c>
      <c r="C60" s="10" t="e">
        <f>ARGENTINA!#REF!</f>
        <v>#REF!</v>
      </c>
      <c r="D60" s="5"/>
      <c r="E60" s="5"/>
      <c r="F60" s="5"/>
      <c r="G60" s="5"/>
      <c r="H60" s="5"/>
      <c r="I60" s="5"/>
    </row>
    <row r="61" spans="1:9" ht="14.25" x14ac:dyDescent="0.25">
      <c r="A61" s="3">
        <v>1939</v>
      </c>
      <c r="B61" s="18" t="e">
        <f>EUA!#REF!</f>
        <v>#REF!</v>
      </c>
      <c r="C61" s="10" t="e">
        <f>ARGENTINA!#REF!</f>
        <v>#REF!</v>
      </c>
      <c r="D61" s="5"/>
      <c r="E61" s="5"/>
      <c r="F61" s="5"/>
      <c r="G61" s="5"/>
      <c r="H61" s="5"/>
      <c r="I61" s="5"/>
    </row>
    <row r="62" spans="1:9" ht="14.25" x14ac:dyDescent="0.25">
      <c r="A62" s="3">
        <v>1940</v>
      </c>
      <c r="B62" s="18" t="e">
        <f>EUA!#REF!</f>
        <v>#REF!</v>
      </c>
      <c r="C62" s="10" t="e">
        <f>ARGENTINA!#REF!</f>
        <v>#REF!</v>
      </c>
      <c r="D62" s="5"/>
      <c r="E62" s="5"/>
      <c r="F62" s="5"/>
      <c r="G62" s="5"/>
      <c r="H62" s="5"/>
      <c r="I62" s="5"/>
    </row>
    <row r="63" spans="1:9" ht="14.25" x14ac:dyDescent="0.25">
      <c r="A63" s="3">
        <v>1941</v>
      </c>
      <c r="B63" s="18" t="e">
        <f>EUA!#REF!</f>
        <v>#REF!</v>
      </c>
      <c r="C63" s="10" t="e">
        <f>ARGENTINA!#REF!</f>
        <v>#REF!</v>
      </c>
      <c r="D63" s="5"/>
      <c r="E63" s="5"/>
      <c r="F63" s="5"/>
      <c r="G63" s="5"/>
      <c r="H63" s="5"/>
      <c r="I63" s="5"/>
    </row>
    <row r="64" spans="1:9" ht="14.25" x14ac:dyDescent="0.25">
      <c r="A64" s="3">
        <v>1942</v>
      </c>
      <c r="B64" s="18" t="e">
        <f>EUA!#REF!</f>
        <v>#REF!</v>
      </c>
      <c r="C64" s="10" t="e">
        <f>ARGENTINA!#REF!</f>
        <v>#REF!</v>
      </c>
      <c r="D64" s="5"/>
      <c r="E64" s="5"/>
      <c r="F64" s="5"/>
      <c r="G64" s="5"/>
      <c r="H64" s="5"/>
      <c r="I64" s="5"/>
    </row>
    <row r="65" spans="1:9" ht="14.25" x14ac:dyDescent="0.25">
      <c r="A65" s="3">
        <v>1943</v>
      </c>
      <c r="B65" s="18" t="e">
        <f>EUA!#REF!</f>
        <v>#REF!</v>
      </c>
      <c r="C65" s="10" t="e">
        <f>ARGENTINA!#REF!</f>
        <v>#REF!</v>
      </c>
      <c r="D65" s="5"/>
      <c r="E65" s="5"/>
      <c r="F65" s="5"/>
      <c r="G65" s="5"/>
      <c r="H65" s="5"/>
      <c r="I65" s="5"/>
    </row>
    <row r="66" spans="1:9" ht="14.25" x14ac:dyDescent="0.25">
      <c r="A66" s="3">
        <v>1944</v>
      </c>
      <c r="B66" s="18" t="e">
        <f>EUA!#REF!</f>
        <v>#REF!</v>
      </c>
      <c r="C66" s="10" t="e">
        <f>ARGENTINA!#REF!</f>
        <v>#REF!</v>
      </c>
      <c r="D66" s="5"/>
      <c r="E66" s="5"/>
      <c r="F66" s="5"/>
      <c r="G66" s="5"/>
      <c r="H66" s="5"/>
      <c r="I66" s="5"/>
    </row>
    <row r="67" spans="1:9" ht="14.25" x14ac:dyDescent="0.25">
      <c r="A67" s="3">
        <v>1945</v>
      </c>
      <c r="B67" s="18" t="e">
        <f>EUA!#REF!</f>
        <v>#REF!</v>
      </c>
      <c r="C67" s="10" t="e">
        <f>ARGENTINA!#REF!</f>
        <v>#REF!</v>
      </c>
      <c r="D67" s="5"/>
      <c r="E67" s="5"/>
      <c r="F67" s="5"/>
      <c r="G67" s="5"/>
      <c r="H67" s="5"/>
      <c r="I67" s="5"/>
    </row>
    <row r="68" spans="1:9" ht="14.25" x14ac:dyDescent="0.25">
      <c r="A68" s="3">
        <v>1946</v>
      </c>
      <c r="B68" s="18" t="e">
        <f>EUA!#REF!</f>
        <v>#REF!</v>
      </c>
      <c r="C68" s="10" t="e">
        <f>ARGENTINA!#REF!</f>
        <v>#REF!</v>
      </c>
      <c r="D68" s="5"/>
      <c r="E68" s="5"/>
      <c r="F68" s="5"/>
      <c r="G68" s="5"/>
      <c r="H68" s="5"/>
      <c r="I68" s="5"/>
    </row>
    <row r="69" spans="1:9" ht="14.25" x14ac:dyDescent="0.25">
      <c r="A69" s="3">
        <v>1947</v>
      </c>
      <c r="B69" s="18" t="e">
        <f>EUA!#REF!</f>
        <v>#REF!</v>
      </c>
      <c r="C69" s="10" t="e">
        <f>ARGENTINA!#REF!</f>
        <v>#REF!</v>
      </c>
      <c r="D69" s="5"/>
      <c r="E69" s="5"/>
      <c r="F69" s="5"/>
      <c r="G69" s="5"/>
      <c r="H69" s="5"/>
      <c r="I69" s="5"/>
    </row>
    <row r="70" spans="1:9" ht="14.25" x14ac:dyDescent="0.25">
      <c r="A70" s="3">
        <v>1948</v>
      </c>
      <c r="B70" s="18" t="e">
        <f>EUA!#REF!</f>
        <v>#REF!</v>
      </c>
      <c r="C70" s="10" t="e">
        <f>ARGENTINA!#REF!</f>
        <v>#REF!</v>
      </c>
      <c r="D70" s="5"/>
      <c r="E70" s="5"/>
      <c r="F70" s="5"/>
      <c r="G70" s="5"/>
      <c r="H70" s="5"/>
      <c r="I70" s="5"/>
    </row>
    <row r="71" spans="1:9" ht="14.25" x14ac:dyDescent="0.25">
      <c r="A71" s="3">
        <v>1949</v>
      </c>
      <c r="B71" s="18" t="e">
        <f>EUA!#REF!</f>
        <v>#REF!</v>
      </c>
      <c r="C71" s="10" t="e">
        <f>ARGENTINA!#REF!</f>
        <v>#REF!</v>
      </c>
      <c r="D71" s="5"/>
      <c r="E71" s="5"/>
      <c r="F71" s="5"/>
      <c r="G71" s="5"/>
      <c r="H71" s="5"/>
      <c r="I71" s="5"/>
    </row>
    <row r="72" spans="1:9" ht="14.25" x14ac:dyDescent="0.25">
      <c r="A72" s="3">
        <v>1950</v>
      </c>
      <c r="B72" s="18" t="e">
        <f>EUA!#REF!</f>
        <v>#REF!</v>
      </c>
      <c r="C72" s="10" t="e">
        <f>ARGENTINA!#REF!</f>
        <v>#REF!</v>
      </c>
      <c r="D72" s="5"/>
      <c r="E72" s="5"/>
      <c r="F72" s="74" t="e">
        <f>FRANCIA!#REF!</f>
        <v>#REF!</v>
      </c>
      <c r="G72" s="5"/>
      <c r="H72" s="5"/>
      <c r="I72" s="5"/>
    </row>
    <row r="73" spans="1:9" ht="14.25" x14ac:dyDescent="0.25">
      <c r="A73" s="3">
        <v>1951</v>
      </c>
      <c r="B73" s="18" t="e">
        <f>EUA!#REF!</f>
        <v>#REF!</v>
      </c>
      <c r="C73" s="10" t="e">
        <f>ARGENTINA!#REF!</f>
        <v>#REF!</v>
      </c>
      <c r="D73" s="5"/>
      <c r="E73" s="5"/>
      <c r="F73" s="74" t="e">
        <f>FRANCIA!#REF!</f>
        <v>#REF!</v>
      </c>
      <c r="G73" s="5"/>
      <c r="H73" s="5"/>
      <c r="I73" s="5"/>
    </row>
    <row r="74" spans="1:9" ht="14.25" x14ac:dyDescent="0.25">
      <c r="A74" s="3">
        <v>1952</v>
      </c>
      <c r="B74" s="18" t="e">
        <f>EUA!#REF!</f>
        <v>#REF!</v>
      </c>
      <c r="C74" s="10" t="e">
        <f>ARGENTINA!#REF!</f>
        <v>#REF!</v>
      </c>
      <c r="D74" s="5"/>
      <c r="E74" s="5"/>
      <c r="F74" s="74" t="e">
        <f>FRANCIA!#REF!</f>
        <v>#REF!</v>
      </c>
      <c r="G74" s="5"/>
      <c r="H74" s="5"/>
      <c r="I74" s="5"/>
    </row>
    <row r="75" spans="1:9" ht="14.25" x14ac:dyDescent="0.25">
      <c r="A75" s="3">
        <v>1953</v>
      </c>
      <c r="B75" s="18" t="e">
        <f>EUA!#REF!</f>
        <v>#REF!</v>
      </c>
      <c r="C75" s="10" t="e">
        <f>ARGENTINA!#REF!</f>
        <v>#REF!</v>
      </c>
      <c r="D75" s="5"/>
      <c r="E75" s="5"/>
      <c r="F75" s="74" t="e">
        <f>FRANCIA!#REF!</f>
        <v>#REF!</v>
      </c>
      <c r="G75" s="5"/>
      <c r="H75" s="5"/>
      <c r="I75" s="5"/>
    </row>
    <row r="76" spans="1:9" ht="14.25" x14ac:dyDescent="0.25">
      <c r="A76" s="3">
        <v>1954</v>
      </c>
      <c r="B76" s="18" t="e">
        <f>EUA!#REF!</f>
        <v>#REF!</v>
      </c>
      <c r="C76" s="10" t="e">
        <f>ARGENTINA!#REF!</f>
        <v>#REF!</v>
      </c>
      <c r="D76" s="5"/>
      <c r="E76" s="5"/>
      <c r="F76" s="74" t="e">
        <f>FRANCIA!#REF!</f>
        <v>#REF!</v>
      </c>
      <c r="G76" s="5"/>
      <c r="H76" s="5"/>
      <c r="I76" s="5"/>
    </row>
    <row r="77" spans="1:9" ht="14.25" x14ac:dyDescent="0.25">
      <c r="A77" s="3">
        <v>1955</v>
      </c>
      <c r="B77" s="18" t="e">
        <f>EUA!#REF!</f>
        <v>#REF!</v>
      </c>
      <c r="C77" s="10" t="e">
        <f>ARGENTINA!#REF!</f>
        <v>#REF!</v>
      </c>
      <c r="D77" s="5"/>
      <c r="E77" s="5"/>
      <c r="F77" s="74" t="e">
        <f>FRANCIA!#REF!</f>
        <v>#REF!</v>
      </c>
      <c r="G77" s="5"/>
      <c r="H77" s="5"/>
      <c r="I77" s="5"/>
    </row>
    <row r="78" spans="1:9" ht="14.25" x14ac:dyDescent="0.25">
      <c r="A78" s="3">
        <v>1956</v>
      </c>
      <c r="B78" s="18" t="e">
        <f>EUA!#REF!</f>
        <v>#REF!</v>
      </c>
      <c r="C78" s="10" t="e">
        <f>ARGENTINA!#REF!</f>
        <v>#REF!</v>
      </c>
      <c r="D78" s="5"/>
      <c r="E78" s="5"/>
      <c r="F78" s="74" t="e">
        <f>FRANCIA!#REF!</f>
        <v>#REF!</v>
      </c>
      <c r="G78" s="5"/>
      <c r="H78" s="5"/>
      <c r="I78" s="5"/>
    </row>
    <row r="79" spans="1:9" ht="14.25" x14ac:dyDescent="0.25">
      <c r="A79" s="3">
        <v>1957</v>
      </c>
      <c r="B79" s="18" t="e">
        <f>EUA!#REF!</f>
        <v>#REF!</v>
      </c>
      <c r="C79" s="10" t="e">
        <f>ARGENTINA!#REF!</f>
        <v>#REF!</v>
      </c>
      <c r="D79" s="5"/>
      <c r="E79" s="5"/>
      <c r="F79" s="74" t="e">
        <f>FRANCIA!#REF!</f>
        <v>#REF!</v>
      </c>
      <c r="G79" s="5"/>
      <c r="H79" s="5"/>
      <c r="I79" s="5"/>
    </row>
    <row r="80" spans="1:9" ht="14.25" x14ac:dyDescent="0.25">
      <c r="A80" s="3">
        <v>1958</v>
      </c>
      <c r="B80" s="18" t="e">
        <f>EUA!#REF!</f>
        <v>#REF!</v>
      </c>
      <c r="C80" s="10" t="e">
        <f>ARGENTINA!#REF!</f>
        <v>#REF!</v>
      </c>
      <c r="D80" s="5"/>
      <c r="E80" s="5"/>
      <c r="F80" s="74" t="e">
        <f>FRANCIA!#REF!</f>
        <v>#REF!</v>
      </c>
      <c r="G80" s="5"/>
      <c r="H80" s="5"/>
      <c r="I80" s="5"/>
    </row>
    <row r="81" spans="1:9" ht="14.25" x14ac:dyDescent="0.25">
      <c r="A81" s="3">
        <v>1959</v>
      </c>
      <c r="B81" s="18" t="e">
        <f>EUA!#REF!</f>
        <v>#REF!</v>
      </c>
      <c r="C81" s="10" t="e">
        <f>ARGENTINA!#REF!</f>
        <v>#REF!</v>
      </c>
      <c r="D81" s="5"/>
      <c r="E81" s="5"/>
      <c r="F81" s="74" t="e">
        <f>FRANCIA!#REF!</f>
        <v>#REF!</v>
      </c>
      <c r="G81" s="5"/>
      <c r="H81" s="5"/>
      <c r="I81" s="5"/>
    </row>
    <row r="82" spans="1:9" ht="14.25" x14ac:dyDescent="0.25">
      <c r="A82" s="3">
        <v>1960</v>
      </c>
      <c r="B82" s="18" t="e">
        <f>EUA!#REF!</f>
        <v>#REF!</v>
      </c>
      <c r="C82" s="10" t="e">
        <f>ARGENTINA!#REF!</f>
        <v>#REF!</v>
      </c>
      <c r="D82" s="5"/>
      <c r="E82" s="5"/>
      <c r="F82" s="74" t="e">
        <f>FRANCIA!#REF!</f>
        <v>#REF!</v>
      </c>
      <c r="G82" s="5"/>
      <c r="H82" s="5"/>
      <c r="I82" s="5"/>
    </row>
    <row r="83" spans="1:9" ht="14.25" x14ac:dyDescent="0.25">
      <c r="A83" s="3">
        <v>1961</v>
      </c>
      <c r="B83" s="18" t="e">
        <f>EUA!#REF!</f>
        <v>#REF!</v>
      </c>
      <c r="C83" s="10" t="e">
        <f>ARGENTINA!#REF!</f>
        <v>#REF!</v>
      </c>
      <c r="D83" s="5"/>
      <c r="E83" s="5"/>
      <c r="F83" s="74" t="e">
        <f>FRANCIA!#REF!</f>
        <v>#REF!</v>
      </c>
      <c r="G83" s="5"/>
      <c r="H83" s="5"/>
      <c r="I83" s="5"/>
    </row>
    <row r="84" spans="1:9" ht="14.25" x14ac:dyDescent="0.25">
      <c r="A84" s="3">
        <v>1962</v>
      </c>
      <c r="B84" s="18" t="e">
        <f>EUA!#REF!</f>
        <v>#REF!</v>
      </c>
      <c r="C84" s="10" t="e">
        <f>ARGENTINA!#REF!</f>
        <v>#REF!</v>
      </c>
      <c r="D84" s="5"/>
      <c r="E84" s="5"/>
      <c r="F84" s="74" t="e">
        <f>FRANCIA!#REF!</f>
        <v>#REF!</v>
      </c>
      <c r="G84" s="5"/>
      <c r="H84" s="5"/>
      <c r="I84" s="5"/>
    </row>
    <row r="85" spans="1:9" ht="14.25" x14ac:dyDescent="0.25">
      <c r="A85" s="3">
        <v>1963</v>
      </c>
      <c r="B85" s="18" t="e">
        <f>EUA!#REF!</f>
        <v>#REF!</v>
      </c>
      <c r="C85" s="10" t="e">
        <f>ARGENTINA!#REF!</f>
        <v>#REF!</v>
      </c>
      <c r="D85" s="5"/>
      <c r="E85" s="5"/>
      <c r="F85" s="74" t="e">
        <f>FRANCIA!#REF!</f>
        <v>#REF!</v>
      </c>
      <c r="G85" s="5"/>
      <c r="H85" s="5"/>
      <c r="I85" s="5"/>
    </row>
    <row r="86" spans="1:9" ht="14.25" x14ac:dyDescent="0.25">
      <c r="A86" s="3">
        <v>1964</v>
      </c>
      <c r="B86" s="18" t="e">
        <f>EUA!#REF!</f>
        <v>#REF!</v>
      </c>
      <c r="C86" s="10" t="e">
        <f>ARGENTINA!#REF!</f>
        <v>#REF!</v>
      </c>
      <c r="D86" s="5"/>
      <c r="E86" s="5"/>
      <c r="F86" s="74" t="e">
        <f>FRANCIA!#REF!</f>
        <v>#REF!</v>
      </c>
      <c r="G86" s="5"/>
      <c r="H86" s="5"/>
      <c r="I86" s="5"/>
    </row>
    <row r="87" spans="1:9" ht="14.25" x14ac:dyDescent="0.25">
      <c r="A87" s="3">
        <v>1965</v>
      </c>
      <c r="B87" s="18" t="e">
        <f>EUA!#REF!</f>
        <v>#REF!</v>
      </c>
      <c r="C87" s="10" t="e">
        <f>ARGENTINA!#REF!</f>
        <v>#REF!</v>
      </c>
      <c r="D87" s="5"/>
      <c r="E87" s="5"/>
      <c r="F87" s="74" t="e">
        <f>FRANCIA!#REF!</f>
        <v>#REF!</v>
      </c>
      <c r="G87" s="5"/>
      <c r="H87" s="5"/>
      <c r="I87" s="5"/>
    </row>
    <row r="88" spans="1:9" ht="14.25" x14ac:dyDescent="0.25">
      <c r="A88" s="3">
        <v>1966</v>
      </c>
      <c r="B88" s="18" t="e">
        <f>EUA!#REF!</f>
        <v>#REF!</v>
      </c>
      <c r="C88" s="10" t="e">
        <f>ARGENTINA!#REF!</f>
        <v>#REF!</v>
      </c>
      <c r="D88" s="5"/>
      <c r="E88" s="5"/>
      <c r="F88" s="74" t="e">
        <f>FRANCIA!#REF!</f>
        <v>#REF!</v>
      </c>
      <c r="G88" s="5"/>
      <c r="H88" s="5"/>
      <c r="I88" s="5"/>
    </row>
    <row r="89" spans="1:9" ht="14.25" x14ac:dyDescent="0.25">
      <c r="A89" s="3">
        <v>1967</v>
      </c>
      <c r="B89" s="18" t="e">
        <f>EUA!#REF!</f>
        <v>#REF!</v>
      </c>
      <c r="C89" s="10" t="e">
        <f>ARGENTINA!#REF!</f>
        <v>#REF!</v>
      </c>
      <c r="D89" s="5"/>
      <c r="E89" s="5"/>
      <c r="F89" s="74" t="e">
        <f>FRANCIA!#REF!</f>
        <v>#REF!</v>
      </c>
      <c r="G89" s="5"/>
      <c r="H89" s="5"/>
      <c r="I89" s="5"/>
    </row>
    <row r="90" spans="1:9" ht="14.25" x14ac:dyDescent="0.25">
      <c r="A90" s="3">
        <v>1968</v>
      </c>
      <c r="B90" s="18" t="e">
        <f>EUA!#REF!</f>
        <v>#REF!</v>
      </c>
      <c r="C90" s="10" t="e">
        <f>ARGENTINA!#REF!</f>
        <v>#REF!</v>
      </c>
      <c r="D90" s="5"/>
      <c r="E90" s="5"/>
      <c r="F90" s="74" t="e">
        <f>FRANCIA!#REF!</f>
        <v>#REF!</v>
      </c>
      <c r="G90" s="5"/>
      <c r="H90" s="5"/>
      <c r="I90" s="5"/>
    </row>
    <row r="91" spans="1:9" ht="14.25" x14ac:dyDescent="0.25">
      <c r="A91" s="3">
        <v>1969</v>
      </c>
      <c r="B91" s="18" t="e">
        <f>EUA!#REF!</f>
        <v>#REF!</v>
      </c>
      <c r="C91" s="10" t="e">
        <f>ARGENTINA!#REF!</f>
        <v>#REF!</v>
      </c>
      <c r="D91" s="5"/>
      <c r="E91" s="5"/>
      <c r="F91" s="74" t="e">
        <f>FRANCIA!#REF!</f>
        <v>#REF!</v>
      </c>
      <c r="G91" s="5"/>
      <c r="H91" s="5"/>
      <c r="I91" s="5"/>
    </row>
    <row r="92" spans="1:9" ht="14.25" x14ac:dyDescent="0.25">
      <c r="A92" s="3">
        <v>1970</v>
      </c>
      <c r="B92" s="18" t="e">
        <f>EUA!#REF!</f>
        <v>#REF!</v>
      </c>
      <c r="C92" s="10" t="e">
        <f>ARGENTINA!#REF!</f>
        <v>#REF!</v>
      </c>
      <c r="D92" s="19" t="e">
        <f>MÉXICO!#REF!</f>
        <v>#REF!</v>
      </c>
      <c r="E92" s="19"/>
      <c r="F92" s="74" t="e">
        <f>FRANCIA!#REF!</f>
        <v>#REF!</v>
      </c>
      <c r="G92" s="116" t="e">
        <f>ITALIA!#REF!</f>
        <v>#REF!</v>
      </c>
      <c r="H92" s="117" t="e">
        <f>ESPAÑA!#REF!</f>
        <v>#REF!</v>
      </c>
      <c r="I92" s="5"/>
    </row>
    <row r="93" spans="1:9" ht="14.25" x14ac:dyDescent="0.25">
      <c r="A93" s="3">
        <v>1971</v>
      </c>
      <c r="B93" s="18" t="e">
        <f>EUA!#REF!</f>
        <v>#REF!</v>
      </c>
      <c r="C93" s="10" t="e">
        <f>ARGENTINA!#REF!</f>
        <v>#REF!</v>
      </c>
      <c r="D93" s="19" t="e">
        <f>MÉXICO!#REF!</f>
        <v>#REF!</v>
      </c>
      <c r="E93" s="19"/>
      <c r="F93" s="74" t="e">
        <f>FRANCIA!#REF!</f>
        <v>#REF!</v>
      </c>
      <c r="G93" s="116" t="e">
        <f>ITALIA!#REF!</f>
        <v>#REF!</v>
      </c>
      <c r="H93" s="117" t="e">
        <f>ESPAÑA!#REF!</f>
        <v>#REF!</v>
      </c>
      <c r="I93" s="5"/>
    </row>
    <row r="94" spans="1:9" ht="14.25" x14ac:dyDescent="0.25">
      <c r="A94" s="3">
        <v>1972</v>
      </c>
      <c r="B94" s="18" t="e">
        <f>EUA!#REF!</f>
        <v>#REF!</v>
      </c>
      <c r="C94" s="10" t="e">
        <f>ARGENTINA!#REF!</f>
        <v>#REF!</v>
      </c>
      <c r="D94" s="19" t="e">
        <f>MÉXICO!#REF!</f>
        <v>#REF!</v>
      </c>
      <c r="E94" s="19"/>
      <c r="F94" s="74" t="e">
        <f>FRANCIA!#REF!</f>
        <v>#REF!</v>
      </c>
      <c r="G94" s="116" t="e">
        <f>ITALIA!#REF!</f>
        <v>#REF!</v>
      </c>
      <c r="H94" s="117" t="e">
        <f>ESPAÑA!#REF!</f>
        <v>#REF!</v>
      </c>
      <c r="I94" s="5"/>
    </row>
    <row r="95" spans="1:9" ht="14.25" x14ac:dyDescent="0.25">
      <c r="A95" s="3">
        <v>1973</v>
      </c>
      <c r="B95" s="18" t="e">
        <f>EUA!#REF!</f>
        <v>#REF!</v>
      </c>
      <c r="C95" s="10" t="e">
        <f>ARGENTINA!#REF!</f>
        <v>#REF!</v>
      </c>
      <c r="D95" s="19" t="e">
        <f>MÉXICO!#REF!</f>
        <v>#REF!</v>
      </c>
      <c r="E95" s="19"/>
      <c r="F95" s="74" t="e">
        <f>FRANCIA!#REF!</f>
        <v>#REF!</v>
      </c>
      <c r="G95" s="116" t="e">
        <f>ITALIA!#REF!</f>
        <v>#REF!</v>
      </c>
      <c r="H95" s="117" t="e">
        <f>ESPAÑA!#REF!</f>
        <v>#REF!</v>
      </c>
      <c r="I95" s="5"/>
    </row>
    <row r="96" spans="1:9" ht="14.25" x14ac:dyDescent="0.25">
      <c r="A96" s="3">
        <v>1974</v>
      </c>
      <c r="B96" s="18" t="e">
        <f>EUA!#REF!</f>
        <v>#REF!</v>
      </c>
      <c r="C96" s="10" t="e">
        <f>ARGENTINA!#REF!</f>
        <v>#REF!</v>
      </c>
      <c r="D96" s="19" t="e">
        <f>MÉXICO!#REF!</f>
        <v>#REF!</v>
      </c>
      <c r="E96" s="19"/>
      <c r="F96" s="74" t="e">
        <f>FRANCIA!#REF!</f>
        <v>#REF!</v>
      </c>
      <c r="G96" s="116" t="e">
        <f>ITALIA!#REF!</f>
        <v>#REF!</v>
      </c>
      <c r="H96" s="117" t="e">
        <f>ESPAÑA!#REF!</f>
        <v>#REF!</v>
      </c>
      <c r="I96" s="5"/>
    </row>
    <row r="97" spans="1:9" ht="14.25" x14ac:dyDescent="0.25">
      <c r="A97" s="3">
        <v>1975</v>
      </c>
      <c r="B97" s="18" t="e">
        <f>EUA!#REF!</f>
        <v>#REF!</v>
      </c>
      <c r="C97" s="10" t="e">
        <f>ARGENTINA!#REF!</f>
        <v>#REF!</v>
      </c>
      <c r="D97" s="19" t="e">
        <f>MÉXICO!#REF!</f>
        <v>#REF!</v>
      </c>
      <c r="E97" s="19"/>
      <c r="F97" s="74" t="e">
        <f>FRANCIA!#REF!</f>
        <v>#REF!</v>
      </c>
      <c r="G97" s="116" t="e">
        <f>ITALIA!#REF!</f>
        <v>#REF!</v>
      </c>
      <c r="H97" s="117" t="e">
        <f>ESPAÑA!#REF!</f>
        <v>#REF!</v>
      </c>
      <c r="I97" s="5"/>
    </row>
    <row r="98" spans="1:9" ht="14.25" x14ac:dyDescent="0.25">
      <c r="A98" s="3">
        <v>1976</v>
      </c>
      <c r="B98" s="18" t="e">
        <f>EUA!#REF!</f>
        <v>#REF!</v>
      </c>
      <c r="C98" s="10" t="e">
        <f>ARGENTINA!#REF!</f>
        <v>#REF!</v>
      </c>
      <c r="D98" s="19" t="e">
        <f>MÉXICO!#REF!</f>
        <v>#REF!</v>
      </c>
      <c r="E98" s="19"/>
      <c r="F98" s="118" t="e">
        <f>FRANCIA!#REF!</f>
        <v>#REF!</v>
      </c>
      <c r="G98" s="116" t="e">
        <f>ITALIA!#REF!</f>
        <v>#REF!</v>
      </c>
      <c r="H98" s="117" t="e">
        <f>ESPAÑA!#REF!</f>
        <v>#REF!</v>
      </c>
      <c r="I98" s="5"/>
    </row>
    <row r="99" spans="1:9" ht="14.25" x14ac:dyDescent="0.25">
      <c r="A99" s="3">
        <v>1977</v>
      </c>
      <c r="B99" s="18" t="e">
        <f>EUA!#REF!</f>
        <v>#REF!</v>
      </c>
      <c r="C99" s="10" t="e">
        <f>ARGENTINA!#REF!</f>
        <v>#REF!</v>
      </c>
      <c r="D99" s="19" t="e">
        <f>MÉXICO!#REF!</f>
        <v>#REF!</v>
      </c>
      <c r="E99" s="19"/>
      <c r="F99" s="118" t="e">
        <f>FRANCIA!#REF!</f>
        <v>#REF!</v>
      </c>
      <c r="G99" s="116" t="e">
        <f>ITALIA!#REF!</f>
        <v>#REF!</v>
      </c>
      <c r="H99" s="117" t="e">
        <f>ESPAÑA!#REF!</f>
        <v>#REF!</v>
      </c>
      <c r="I99" s="5"/>
    </row>
    <row r="100" spans="1:9" ht="14.25" x14ac:dyDescent="0.25">
      <c r="A100" s="3">
        <v>1978</v>
      </c>
      <c r="B100" s="18" t="e">
        <f>EUA!#REF!</f>
        <v>#REF!</v>
      </c>
      <c r="C100" s="10" t="e">
        <f>ARGENTINA!#REF!</f>
        <v>#REF!</v>
      </c>
      <c r="D100" s="19" t="e">
        <f>MÉXICO!#REF!</f>
        <v>#REF!</v>
      </c>
      <c r="E100" s="19"/>
      <c r="F100" s="118" t="e">
        <f>FRANCIA!#REF!</f>
        <v>#REF!</v>
      </c>
      <c r="G100" s="116" t="e">
        <f>ITALIA!#REF!</f>
        <v>#REF!</v>
      </c>
      <c r="H100" s="117" t="e">
        <f>ESPAÑA!#REF!</f>
        <v>#REF!</v>
      </c>
      <c r="I100" s="19" t="e">
        <f>CHINA!#REF!</f>
        <v>#REF!</v>
      </c>
    </row>
    <row r="101" spans="1:9" ht="14.25" x14ac:dyDescent="0.25">
      <c r="A101" s="3">
        <v>1979</v>
      </c>
      <c r="B101" s="18" t="e">
        <f>EUA!#REF!</f>
        <v>#REF!</v>
      </c>
      <c r="C101" s="10" t="e">
        <f>ARGENTINA!#REF!</f>
        <v>#REF!</v>
      </c>
      <c r="D101" s="19" t="e">
        <f>MÉXICO!#REF!</f>
        <v>#REF!</v>
      </c>
      <c r="E101" s="19"/>
      <c r="F101" s="118" t="e">
        <f>FRANCIA!#REF!</f>
        <v>#REF!</v>
      </c>
      <c r="G101" s="116" t="e">
        <f>ITALIA!#REF!</f>
        <v>#REF!</v>
      </c>
      <c r="H101" s="117" t="e">
        <f>ESPAÑA!#REF!</f>
        <v>#REF!</v>
      </c>
      <c r="I101" s="19" t="e">
        <f>CHINA!#REF!</f>
        <v>#REF!</v>
      </c>
    </row>
    <row r="102" spans="1:9" ht="14.25" x14ac:dyDescent="0.25">
      <c r="A102" s="3">
        <v>1980</v>
      </c>
      <c r="B102" s="18" t="e">
        <f>EUA!#REF!</f>
        <v>#REF!</v>
      </c>
      <c r="C102" s="10" t="e">
        <f>ARGENTINA!#REF!</f>
        <v>#REF!</v>
      </c>
      <c r="D102" s="19" t="e">
        <f>MÉXICO!#REF!</f>
        <v>#REF!</v>
      </c>
      <c r="E102" s="19"/>
      <c r="F102" s="118" t="e">
        <f>FRANCIA!#REF!</f>
        <v>#REF!</v>
      </c>
      <c r="G102" s="116" t="e">
        <f>ITALIA!#REF!</f>
        <v>#REF!</v>
      </c>
      <c r="H102" s="117" t="e">
        <f>ESPAÑA!#REF!</f>
        <v>#REF!</v>
      </c>
      <c r="I102" s="19" t="e">
        <f>CHINA!#REF!</f>
        <v>#REF!</v>
      </c>
    </row>
    <row r="103" spans="1:9" ht="14.25" x14ac:dyDescent="0.25">
      <c r="A103" s="3">
        <v>1981</v>
      </c>
      <c r="B103" s="18" t="e">
        <f>EUA!#REF!</f>
        <v>#REF!</v>
      </c>
      <c r="C103" s="10" t="e">
        <f>ARGENTINA!#REF!</f>
        <v>#REF!</v>
      </c>
      <c r="D103" s="19" t="e">
        <f>MÉXICO!#REF!</f>
        <v>#REF!</v>
      </c>
      <c r="E103" s="19"/>
      <c r="F103" s="118" t="e">
        <f>FRANCIA!#REF!</f>
        <v>#REF!</v>
      </c>
      <c r="G103" s="116" t="e">
        <f>ITALIA!#REF!</f>
        <v>#REF!</v>
      </c>
      <c r="H103" s="117" t="e">
        <f>ESPAÑA!#REF!</f>
        <v>#REF!</v>
      </c>
      <c r="I103" s="19" t="e">
        <f>CHINA!#REF!</f>
        <v>#REF!</v>
      </c>
    </row>
    <row r="104" spans="1:9" ht="14.25" x14ac:dyDescent="0.25">
      <c r="A104" s="3">
        <v>1982</v>
      </c>
      <c r="B104" s="18" t="e">
        <f>EUA!#REF!</f>
        <v>#REF!</v>
      </c>
      <c r="C104" s="10" t="e">
        <f>ARGENTINA!#REF!</f>
        <v>#REF!</v>
      </c>
      <c r="D104" s="19" t="e">
        <f>MÉXICO!#REF!</f>
        <v>#REF!</v>
      </c>
      <c r="E104" s="19"/>
      <c r="F104" s="118" t="e">
        <f>FRANCIA!#REF!</f>
        <v>#REF!</v>
      </c>
      <c r="G104" s="116" t="e">
        <f>ITALIA!#REF!</f>
        <v>#REF!</v>
      </c>
      <c r="H104" s="117" t="e">
        <f>ESPAÑA!#REF!</f>
        <v>#REF!</v>
      </c>
      <c r="I104" s="19" t="e">
        <f>CHINA!#REF!</f>
        <v>#REF!</v>
      </c>
    </row>
    <row r="105" spans="1:9" ht="14.25" x14ac:dyDescent="0.25">
      <c r="A105" s="3">
        <v>1983</v>
      </c>
      <c r="B105" s="18" t="e">
        <f>EUA!#REF!</f>
        <v>#REF!</v>
      </c>
      <c r="C105" s="10" t="e">
        <f>ARGENTINA!#REF!</f>
        <v>#REF!</v>
      </c>
      <c r="D105" s="19" t="e">
        <f>MÉXICO!#REF!</f>
        <v>#REF!</v>
      </c>
      <c r="E105" s="19"/>
      <c r="F105" s="118" t="e">
        <f>FRANCIA!#REF!</f>
        <v>#REF!</v>
      </c>
      <c r="G105" s="116" t="e">
        <f>ITALIA!#REF!</f>
        <v>#REF!</v>
      </c>
      <c r="H105" s="117" t="e">
        <f>ESPAÑA!#REF!</f>
        <v>#REF!</v>
      </c>
      <c r="I105" s="19" t="e">
        <f>CHINA!#REF!</f>
        <v>#REF!</v>
      </c>
    </row>
    <row r="106" spans="1:9" ht="14.25" x14ac:dyDescent="0.25">
      <c r="A106" s="3">
        <v>1984</v>
      </c>
      <c r="B106" s="18" t="e">
        <f>EUA!#REF!</f>
        <v>#REF!</v>
      </c>
      <c r="C106" s="10" t="e">
        <f>ARGENTINA!#REF!</f>
        <v>#REF!</v>
      </c>
      <c r="D106" s="19" t="e">
        <f>MÉXICO!#REF!</f>
        <v>#REF!</v>
      </c>
      <c r="E106" s="19"/>
      <c r="F106" s="118" t="e">
        <f>FRANCIA!#REF!</f>
        <v>#REF!</v>
      </c>
      <c r="G106" s="116" t="e">
        <f>ITALIA!#REF!</f>
        <v>#REF!</v>
      </c>
      <c r="H106" s="117" t="e">
        <f>ESPAÑA!#REF!</f>
        <v>#REF!</v>
      </c>
      <c r="I106" s="19" t="e">
        <f>CHINA!#REF!</f>
        <v>#REF!</v>
      </c>
    </row>
    <row r="107" spans="1:9" x14ac:dyDescent="0.25">
      <c r="A107" s="3">
        <v>1985</v>
      </c>
      <c r="B107" s="18" t="e">
        <f>EUA!#REF!</f>
        <v>#REF!</v>
      </c>
      <c r="C107" s="10" t="e">
        <f>ARGENTINA!#REF!</f>
        <v>#REF!</v>
      </c>
      <c r="D107" s="19" t="e">
        <f>MÉXICO!#REF!</f>
        <v>#REF!</v>
      </c>
      <c r="E107" s="19"/>
      <c r="F107" s="118" t="e">
        <f>FRANCIA!#REF!</f>
        <v>#REF!</v>
      </c>
      <c r="G107" s="116" t="e">
        <f>ITALIA!#REF!</f>
        <v>#REF!</v>
      </c>
      <c r="H107" s="117" t="e">
        <f>ESPAÑA!#REF!</f>
        <v>#REF!</v>
      </c>
      <c r="I107" s="19" t="e">
        <f>CHINA!#REF!</f>
        <v>#REF!</v>
      </c>
    </row>
    <row r="108" spans="1:9" x14ac:dyDescent="0.25">
      <c r="A108" s="3">
        <v>1986</v>
      </c>
      <c r="B108" s="18" t="e">
        <f>EUA!#REF!</f>
        <v>#REF!</v>
      </c>
      <c r="C108" s="10" t="e">
        <f>ARGENTINA!#REF!</f>
        <v>#REF!</v>
      </c>
      <c r="D108" s="19" t="e">
        <f>MÉXICO!#REF!</f>
        <v>#REF!</v>
      </c>
      <c r="E108" s="19"/>
      <c r="F108" s="118" t="e">
        <f>FRANCIA!#REF!</f>
        <v>#REF!</v>
      </c>
      <c r="G108" s="116" t="e">
        <f>ITALIA!#REF!</f>
        <v>#REF!</v>
      </c>
      <c r="H108" s="117" t="e">
        <f>ESPAÑA!#REF!</f>
        <v>#REF!</v>
      </c>
      <c r="I108" s="19" t="e">
        <f>CHINA!#REF!</f>
        <v>#REF!</v>
      </c>
    </row>
    <row r="109" spans="1:9" x14ac:dyDescent="0.25">
      <c r="A109" s="3">
        <v>1987</v>
      </c>
      <c r="B109" s="18" t="e">
        <f>EUA!#REF!</f>
        <v>#REF!</v>
      </c>
      <c r="C109" s="10" t="e">
        <f>ARGENTINA!#REF!</f>
        <v>#REF!</v>
      </c>
      <c r="D109" s="19" t="e">
        <f>MÉXICO!#REF!</f>
        <v>#REF!</v>
      </c>
      <c r="E109" s="19"/>
      <c r="F109" s="74" t="e">
        <f>FRANCIA!#REF!</f>
        <v>#REF!</v>
      </c>
      <c r="G109" s="116" t="e">
        <f>ITALIA!#REF!</f>
        <v>#REF!</v>
      </c>
      <c r="H109" s="117" t="e">
        <f>ESPAÑA!#REF!</f>
        <v>#REF!</v>
      </c>
      <c r="I109" s="19" t="e">
        <f>CHINA!#REF!</f>
        <v>#REF!</v>
      </c>
    </row>
    <row r="110" spans="1:9" x14ac:dyDescent="0.25">
      <c r="A110" s="3">
        <v>1988</v>
      </c>
      <c r="B110" s="18" t="e">
        <f>EUA!#REF!</f>
        <v>#REF!</v>
      </c>
      <c r="C110" s="10" t="e">
        <f>ARGENTINA!#REF!</f>
        <v>#REF!</v>
      </c>
      <c r="D110" s="19" t="e">
        <f>MÉXICO!#REF!</f>
        <v>#REF!</v>
      </c>
      <c r="E110" s="19"/>
      <c r="F110" s="74" t="e">
        <f>FRANCIA!#REF!</f>
        <v>#REF!</v>
      </c>
      <c r="G110" s="116" t="e">
        <f>ITALIA!#REF!</f>
        <v>#REF!</v>
      </c>
      <c r="H110" s="117" t="e">
        <f>ESPAÑA!#REF!</f>
        <v>#REF!</v>
      </c>
      <c r="I110" s="19" t="e">
        <f>CHINA!#REF!</f>
        <v>#REF!</v>
      </c>
    </row>
    <row r="111" spans="1:9" x14ac:dyDescent="0.25">
      <c r="A111" s="3">
        <v>1989</v>
      </c>
      <c r="B111" s="18" t="e">
        <f>EUA!#REF!</f>
        <v>#REF!</v>
      </c>
      <c r="C111" s="10" t="e">
        <f>ARGENTINA!#REF!</f>
        <v>#REF!</v>
      </c>
      <c r="D111" s="19" t="e">
        <f>MÉXICO!#REF!</f>
        <v>#REF!</v>
      </c>
      <c r="E111" s="19"/>
      <c r="F111" s="74" t="e">
        <f>FRANCIA!#REF!</f>
        <v>#REF!</v>
      </c>
      <c r="G111" s="116" t="e">
        <f>ITALIA!#REF!</f>
        <v>#REF!</v>
      </c>
      <c r="H111" s="117" t="e">
        <f>ESPAÑA!#REF!</f>
        <v>#REF!</v>
      </c>
      <c r="I111" s="19" t="e">
        <f>CHINA!#REF!</f>
        <v>#REF!</v>
      </c>
    </row>
    <row r="112" spans="1:9" x14ac:dyDescent="0.25">
      <c r="A112" s="3">
        <v>1990</v>
      </c>
      <c r="B112" s="18" t="e">
        <f>EUA!#REF!</f>
        <v>#REF!</v>
      </c>
      <c r="C112" s="10" t="e">
        <f>ARGENTINA!#REF!</f>
        <v>#REF!</v>
      </c>
      <c r="D112" s="19" t="e">
        <f>MÉXICO!#REF!</f>
        <v>#REF!</v>
      </c>
      <c r="E112" s="19"/>
      <c r="F112" s="74" t="e">
        <f>FRANCIA!#REF!</f>
        <v>#REF!</v>
      </c>
      <c r="G112" s="116" t="e">
        <f>ITALIA!#REF!</f>
        <v>#REF!</v>
      </c>
      <c r="H112" s="117" t="e">
        <f>ESPAÑA!#REF!</f>
        <v>#REF!</v>
      </c>
      <c r="I112" s="19" t="e">
        <f>CHINA!#REF!</f>
        <v>#REF!</v>
      </c>
    </row>
    <row r="113" spans="1:9" x14ac:dyDescent="0.25">
      <c r="A113" s="3">
        <v>1991</v>
      </c>
      <c r="B113" s="18" t="e">
        <f>EUA!#REF!</f>
        <v>#REF!</v>
      </c>
      <c r="C113" s="10" t="e">
        <f>ARGENTINA!#REF!</f>
        <v>#REF!</v>
      </c>
      <c r="D113" s="19" t="e">
        <f>MÉXICO!#REF!</f>
        <v>#REF!</v>
      </c>
      <c r="E113" s="19"/>
      <c r="F113" s="74" t="e">
        <f>FRANCIA!#REF!</f>
        <v>#REF!</v>
      </c>
      <c r="G113" s="116" t="e">
        <f>ITALIA!#REF!</f>
        <v>#REF!</v>
      </c>
      <c r="H113" s="117" t="e">
        <f>ESPAÑA!#REF!</f>
        <v>#REF!</v>
      </c>
      <c r="I113" s="19" t="e">
        <f>CHINA!#REF!</f>
        <v>#REF!</v>
      </c>
    </row>
    <row r="114" spans="1:9" x14ac:dyDescent="0.25">
      <c r="A114" s="3">
        <v>1992</v>
      </c>
      <c r="B114" s="18" t="e">
        <f>EUA!#REF!</f>
        <v>#REF!</v>
      </c>
      <c r="C114" s="10" t="e">
        <f>ARGENTINA!#REF!</f>
        <v>#REF!</v>
      </c>
      <c r="D114" s="19" t="e">
        <f>MÉXICO!#REF!</f>
        <v>#REF!</v>
      </c>
      <c r="E114" s="19"/>
      <c r="F114" s="74" t="e">
        <f>FRANCIA!#REF!</f>
        <v>#REF!</v>
      </c>
      <c r="G114" s="116" t="e">
        <f>ITALIA!#REF!</f>
        <v>#REF!</v>
      </c>
      <c r="H114" s="117" t="e">
        <f>ESPAÑA!#REF!</f>
        <v>#REF!</v>
      </c>
      <c r="I114" s="19" t="e">
        <f>CHINA!#REF!</f>
        <v>#REF!</v>
      </c>
    </row>
    <row r="115" spans="1:9" x14ac:dyDescent="0.25">
      <c r="A115" s="3">
        <v>1993</v>
      </c>
      <c r="B115" s="18" t="e">
        <f>EUA!#REF!</f>
        <v>#REF!</v>
      </c>
      <c r="C115" s="10" t="e">
        <f>ARGENTINA!#REF!</f>
        <v>#REF!</v>
      </c>
      <c r="D115" s="19" t="e">
        <f>MÉXICO!#REF!</f>
        <v>#REF!</v>
      </c>
      <c r="E115" s="19"/>
      <c r="F115" s="74" t="e">
        <f>FRANCIA!#REF!</f>
        <v>#REF!</v>
      </c>
      <c r="G115" s="116" t="e">
        <f>ITALIA!#REF!</f>
        <v>#REF!</v>
      </c>
      <c r="H115" s="117" t="e">
        <f>ESPAÑA!#REF!</f>
        <v>#REF!</v>
      </c>
      <c r="I115" s="19" t="e">
        <f>CHINA!#REF!</f>
        <v>#REF!</v>
      </c>
    </row>
    <row r="116" spans="1:9" x14ac:dyDescent="0.25">
      <c r="A116" s="3">
        <v>1994</v>
      </c>
      <c r="B116" s="18" t="e">
        <f>EUA!#REF!</f>
        <v>#REF!</v>
      </c>
      <c r="C116" s="10" t="e">
        <f>ARGENTINA!#REF!</f>
        <v>#REF!</v>
      </c>
      <c r="D116" s="19" t="e">
        <f>MÉXICO!#REF!</f>
        <v>#REF!</v>
      </c>
      <c r="E116" s="19"/>
      <c r="F116" s="74" t="e">
        <f>FRANCIA!#REF!</f>
        <v>#REF!</v>
      </c>
      <c r="G116" s="116" t="e">
        <f>ITALIA!#REF!</f>
        <v>#REF!</v>
      </c>
      <c r="H116" s="117" t="e">
        <f>ESPAÑA!#REF!</f>
        <v>#REF!</v>
      </c>
      <c r="I116" s="19" t="e">
        <f>CHINA!#REF!</f>
        <v>#REF!</v>
      </c>
    </row>
    <row r="117" spans="1:9" x14ac:dyDescent="0.25">
      <c r="A117" s="3">
        <v>1995</v>
      </c>
      <c r="B117" s="18" t="e">
        <f>EUA!#REF!</f>
        <v>#REF!</v>
      </c>
      <c r="C117" s="10" t="e">
        <f>ARGENTINA!#REF!</f>
        <v>#REF!</v>
      </c>
      <c r="D117" s="19" t="e">
        <f>MÉXICO!#REF!</f>
        <v>#REF!</v>
      </c>
      <c r="E117" s="19"/>
      <c r="F117" s="74" t="e">
        <f>FRANCIA!#REF!</f>
        <v>#REF!</v>
      </c>
      <c r="G117" s="116" t="e">
        <f>ITALIA!#REF!</f>
        <v>#REF!</v>
      </c>
      <c r="H117" s="117" t="e">
        <f>ESPAÑA!#REF!</f>
        <v>#REF!</v>
      </c>
      <c r="I117" s="19" t="e">
        <f>CHINA!#REF!</f>
        <v>#REF!</v>
      </c>
    </row>
    <row r="118" spans="1:9" x14ac:dyDescent="0.25">
      <c r="A118" s="3">
        <v>1996</v>
      </c>
      <c r="B118" s="18" t="e">
        <f>EUA!#REF!</f>
        <v>#REF!</v>
      </c>
      <c r="C118" s="10" t="e">
        <f>ARGENTINA!#REF!</f>
        <v>#REF!</v>
      </c>
      <c r="D118" s="19" t="e">
        <f>MÉXICO!#REF!</f>
        <v>#REF!</v>
      </c>
      <c r="E118" s="19"/>
      <c r="F118" s="74" t="e">
        <f>FRANCIA!#REF!</f>
        <v>#REF!</v>
      </c>
      <c r="G118" s="116" t="e">
        <f>ITALIA!#REF!</f>
        <v>#REF!</v>
      </c>
      <c r="H118" s="117" t="e">
        <f>ESPAÑA!#REF!</f>
        <v>#REF!</v>
      </c>
      <c r="I118" s="19" t="e">
        <f>CHINA!#REF!</f>
        <v>#REF!</v>
      </c>
    </row>
    <row r="119" spans="1:9" x14ac:dyDescent="0.25">
      <c r="A119" s="3">
        <v>1997</v>
      </c>
      <c r="B119" s="18" t="e">
        <f>EUA!#REF!</f>
        <v>#REF!</v>
      </c>
      <c r="C119" s="10" t="e">
        <f>ARGENTINA!#REF!</f>
        <v>#REF!</v>
      </c>
      <c r="D119" s="19" t="e">
        <f>MÉXICO!#REF!</f>
        <v>#REF!</v>
      </c>
      <c r="E119" s="19"/>
      <c r="F119" s="74" t="e">
        <f>FRANCIA!#REF!</f>
        <v>#REF!</v>
      </c>
      <c r="G119" s="116" t="e">
        <f>ITALIA!#REF!</f>
        <v>#REF!</v>
      </c>
      <c r="H119" s="117" t="e">
        <f>ESPAÑA!#REF!</f>
        <v>#REF!</v>
      </c>
      <c r="I119" s="19" t="e">
        <f>CHINA!#REF!</f>
        <v>#REF!</v>
      </c>
    </row>
    <row r="120" spans="1:9" x14ac:dyDescent="0.25">
      <c r="A120" s="3">
        <v>1998</v>
      </c>
      <c r="B120" s="18" t="e">
        <f>EUA!#REF!</f>
        <v>#REF!</v>
      </c>
      <c r="C120" s="10" t="e">
        <f>ARGENTINA!#REF!</f>
        <v>#REF!</v>
      </c>
      <c r="D120" s="19" t="e">
        <f>MÉXICO!#REF!</f>
        <v>#REF!</v>
      </c>
      <c r="E120" s="19"/>
      <c r="F120" s="74" t="e">
        <f>FRANCIA!#REF!</f>
        <v>#REF!</v>
      </c>
      <c r="G120" s="116" t="e">
        <f>ITALIA!#REF!</f>
        <v>#REF!</v>
      </c>
      <c r="H120" s="117" t="e">
        <f>ESPAÑA!#REF!</f>
        <v>#REF!</v>
      </c>
      <c r="I120" s="19" t="e">
        <f>CHINA!#REF!</f>
        <v>#REF!</v>
      </c>
    </row>
    <row r="121" spans="1:9" x14ac:dyDescent="0.25">
      <c r="A121" s="3">
        <v>1999</v>
      </c>
      <c r="B121" s="18" t="e">
        <f>EUA!#REF!</f>
        <v>#REF!</v>
      </c>
      <c r="C121" s="10" t="e">
        <f>ARGENTINA!#REF!</f>
        <v>#REF!</v>
      </c>
      <c r="D121" s="19" t="e">
        <f>MÉXICO!#REF!</f>
        <v>#REF!</v>
      </c>
      <c r="E121" s="19"/>
      <c r="F121" s="74" t="e">
        <f>FRANCIA!#REF!</f>
        <v>#REF!</v>
      </c>
      <c r="G121" s="116" t="e">
        <f>ITALIA!#REF!</f>
        <v>#REF!</v>
      </c>
      <c r="H121" s="117" t="e">
        <f>ESPAÑA!#REF!</f>
        <v>#REF!</v>
      </c>
      <c r="I121" s="19" t="e">
        <f>CHINA!#REF!</f>
        <v>#REF!</v>
      </c>
    </row>
    <row r="122" spans="1:9" x14ac:dyDescent="0.25">
      <c r="A122" s="3">
        <v>2000</v>
      </c>
      <c r="B122" s="18" t="e">
        <f>EUA!#REF!</f>
        <v>#REF!</v>
      </c>
      <c r="C122" s="10" t="e">
        <f>ARGENTINA!#REF!</f>
        <v>#REF!</v>
      </c>
      <c r="D122" s="19" t="e">
        <f>MÉXICO!#REF!</f>
        <v>#REF!</v>
      </c>
      <c r="E122" s="19"/>
      <c r="F122" s="74" t="e">
        <f>FRANCIA!#REF!</f>
        <v>#REF!</v>
      </c>
      <c r="G122" s="116" t="e">
        <f>ITALIA!#REF!</f>
        <v>#REF!</v>
      </c>
      <c r="H122" s="117" t="e">
        <f>ESPAÑA!#REF!</f>
        <v>#REF!</v>
      </c>
      <c r="I122" s="19" t="e">
        <f>CHINA!#REF!</f>
        <v>#REF!</v>
      </c>
    </row>
    <row r="123" spans="1:9" x14ac:dyDescent="0.25">
      <c r="A123" s="3">
        <v>2001</v>
      </c>
      <c r="B123" s="18" t="e">
        <f>EUA!#REF!</f>
        <v>#REF!</v>
      </c>
      <c r="C123" s="10" t="e">
        <f>ARGENTINA!#REF!</f>
        <v>#REF!</v>
      </c>
      <c r="D123" s="19" t="e">
        <f>MÉXICO!#REF!</f>
        <v>#REF!</v>
      </c>
      <c r="E123" s="19"/>
      <c r="F123" s="74" t="e">
        <f>FRANCIA!#REF!</f>
        <v>#REF!</v>
      </c>
      <c r="G123" s="116" t="e">
        <f>ITALIA!#REF!</f>
        <v>#REF!</v>
      </c>
      <c r="H123" s="117" t="e">
        <f>ESPAÑA!#REF!</f>
        <v>#REF!</v>
      </c>
      <c r="I123" s="19" t="e">
        <f>CHINA!#REF!</f>
        <v>#REF!</v>
      </c>
    </row>
    <row r="124" spans="1:9" x14ac:dyDescent="0.25">
      <c r="A124" s="3">
        <v>2002</v>
      </c>
      <c r="B124" s="18" t="e">
        <f>EUA!#REF!</f>
        <v>#REF!</v>
      </c>
      <c r="C124" s="10" t="e">
        <f>ARGENTINA!#REF!</f>
        <v>#REF!</v>
      </c>
      <c r="D124" s="19" t="e">
        <f>MÉXICO!#REF!</f>
        <v>#REF!</v>
      </c>
      <c r="E124" s="19"/>
      <c r="F124" s="74" t="e">
        <f>FRANCIA!#REF!</f>
        <v>#REF!</v>
      </c>
      <c r="G124" s="116" t="e">
        <f>ITALIA!#REF!</f>
        <v>#REF!</v>
      </c>
      <c r="H124" s="117" t="e">
        <f>ESPAÑA!#REF!</f>
        <v>#REF!</v>
      </c>
      <c r="I124" s="19" t="e">
        <f>CHINA!#REF!</f>
        <v>#REF!</v>
      </c>
    </row>
    <row r="125" spans="1:9" x14ac:dyDescent="0.25">
      <c r="A125" s="3">
        <v>2003</v>
      </c>
      <c r="B125" s="18" t="e">
        <f>EUA!#REF!</f>
        <v>#REF!</v>
      </c>
      <c r="C125" s="10" t="e">
        <f>ARGENTINA!#REF!</f>
        <v>#REF!</v>
      </c>
      <c r="D125" s="19" t="e">
        <f>MÉXICO!#REF!</f>
        <v>#REF!</v>
      </c>
      <c r="E125" s="19"/>
      <c r="F125" s="74" t="e">
        <f>FRANCIA!#REF!</f>
        <v>#REF!</v>
      </c>
      <c r="G125" s="116" t="e">
        <f>ITALIA!#REF!</f>
        <v>#REF!</v>
      </c>
      <c r="H125" s="117" t="e">
        <f>ESPAÑA!#REF!</f>
        <v>#REF!</v>
      </c>
      <c r="I125" s="19" t="e">
        <f>CHINA!#REF!</f>
        <v>#REF!</v>
      </c>
    </row>
    <row r="126" spans="1:9" x14ac:dyDescent="0.25">
      <c r="A126" s="3">
        <v>2004</v>
      </c>
      <c r="B126" s="18" t="e">
        <f>EUA!#REF!</f>
        <v>#REF!</v>
      </c>
      <c r="C126" s="10" t="e">
        <f>ARGENTINA!#REF!</f>
        <v>#REF!</v>
      </c>
      <c r="D126" s="19" t="e">
        <f>MÉXICO!#REF!</f>
        <v>#REF!</v>
      </c>
      <c r="E126" s="19"/>
      <c r="F126" s="74" t="e">
        <f>FRANCIA!#REF!</f>
        <v>#REF!</v>
      </c>
      <c r="G126" s="116" t="e">
        <f>ITALIA!#REF!</f>
        <v>#REF!</v>
      </c>
      <c r="H126" s="117" t="e">
        <f>ESPAÑA!#REF!</f>
        <v>#REF!</v>
      </c>
      <c r="I126" s="19" t="e">
        <f>CHINA!#REF!</f>
        <v>#REF!</v>
      </c>
    </row>
    <row r="127" spans="1:9" x14ac:dyDescent="0.25">
      <c r="A127" s="3">
        <v>2005</v>
      </c>
      <c r="B127" s="18" t="e">
        <f>EUA!#REF!</f>
        <v>#REF!</v>
      </c>
      <c r="C127" s="10" t="e">
        <f>ARGENTINA!#REF!</f>
        <v>#REF!</v>
      </c>
      <c r="D127" s="19" t="e">
        <f>MÉXICO!#REF!</f>
        <v>#REF!</v>
      </c>
      <c r="E127" s="19"/>
      <c r="F127" s="74" t="e">
        <f>FRANCIA!#REF!</f>
        <v>#REF!</v>
      </c>
      <c r="G127" s="116" t="e">
        <f>ITALIA!#REF!</f>
        <v>#REF!</v>
      </c>
      <c r="H127" s="117" t="e">
        <f>ESPAÑA!#REF!</f>
        <v>#REF!</v>
      </c>
      <c r="I127" s="19" t="e">
        <f>CHINA!#REF!</f>
        <v>#REF!</v>
      </c>
    </row>
    <row r="128" spans="1:9" x14ac:dyDescent="0.25">
      <c r="A128" s="3">
        <v>2006</v>
      </c>
      <c r="B128" s="18" t="e">
        <f>EUA!#REF!</f>
        <v>#REF!</v>
      </c>
      <c r="C128" s="10" t="e">
        <f>ARGENTINA!#REF!</f>
        <v>#REF!</v>
      </c>
      <c r="D128" s="19" t="e">
        <f>MÉXICO!#REF!</f>
        <v>#REF!</v>
      </c>
      <c r="E128" s="19"/>
      <c r="F128" s="74" t="e">
        <f>FRANCIA!#REF!</f>
        <v>#REF!</v>
      </c>
      <c r="G128" s="116" t="e">
        <f>ITALIA!#REF!</f>
        <v>#REF!</v>
      </c>
      <c r="H128" s="117" t="e">
        <f>ESPAÑA!#REF!</f>
        <v>#REF!</v>
      </c>
      <c r="I128" s="19" t="e">
        <f>CHINA!#REF!</f>
        <v>#REF!</v>
      </c>
    </row>
    <row r="129" spans="1:9" x14ac:dyDescent="0.25">
      <c r="A129" s="6">
        <v>2007</v>
      </c>
      <c r="B129" s="18" t="e">
        <f>EUA!#REF!</f>
        <v>#REF!</v>
      </c>
      <c r="C129" s="10" t="e">
        <f>ARGENTINA!#REF!</f>
        <v>#REF!</v>
      </c>
      <c r="D129" s="19" t="e">
        <f>MÉXICO!#REF!</f>
        <v>#REF!</v>
      </c>
      <c r="E129" s="19"/>
      <c r="F129" s="74" t="e">
        <f>FRANCIA!#REF!</f>
        <v>#REF!</v>
      </c>
      <c r="G129" s="116" t="e">
        <f>ITALIA!#REF!</f>
        <v>#REF!</v>
      </c>
      <c r="H129" s="117" t="e">
        <f>ESPAÑA!#REF!</f>
        <v>#REF!</v>
      </c>
      <c r="I129" s="19" t="e">
        <f>CHINA!#REF!</f>
        <v>#REF!</v>
      </c>
    </row>
    <row r="130" spans="1:9" x14ac:dyDescent="0.25">
      <c r="A130" s="6">
        <v>2008</v>
      </c>
      <c r="B130" s="18" t="e">
        <f>EUA!#REF!</f>
        <v>#REF!</v>
      </c>
      <c r="C130" s="10" t="e">
        <f>ARGENTINA!#REF!</f>
        <v>#REF!</v>
      </c>
      <c r="D130" s="19" t="e">
        <f>MÉXICO!#REF!</f>
        <v>#REF!</v>
      </c>
      <c r="E130" s="19"/>
      <c r="F130" s="74" t="e">
        <f>FRANCIA!#REF!</f>
        <v>#REF!</v>
      </c>
      <c r="G130" s="116" t="e">
        <f>ITALIA!#REF!</f>
        <v>#REF!</v>
      </c>
      <c r="H130" s="117" t="e">
        <f>ESPAÑA!#REF!</f>
        <v>#REF!</v>
      </c>
      <c r="I130" s="19" t="e">
        <f>CHINA!#REF!</f>
        <v>#REF!</v>
      </c>
    </row>
    <row r="131" spans="1:9" x14ac:dyDescent="0.25">
      <c r="A131" s="6">
        <v>2009</v>
      </c>
      <c r="B131" s="18" t="e">
        <f>EUA!#REF!</f>
        <v>#REF!</v>
      </c>
      <c r="C131" s="10" t="e">
        <f>ARGENTINA!#REF!</f>
        <v>#REF!</v>
      </c>
      <c r="D131" s="19" t="e">
        <f>MÉXICO!#REF!</f>
        <v>#REF!</v>
      </c>
      <c r="E131" s="19"/>
      <c r="F131" s="74" t="e">
        <f>FRANCIA!#REF!</f>
        <v>#REF!</v>
      </c>
      <c r="G131" s="116" t="e">
        <f>ITALIA!#REF!</f>
        <v>#REF!</v>
      </c>
      <c r="H131" s="117" t="e">
        <f>ESPAÑA!#REF!</f>
        <v>#REF!</v>
      </c>
      <c r="I131" s="19" t="e">
        <f>CHINA!#REF!</f>
        <v>#REF!</v>
      </c>
    </row>
    <row r="132" spans="1:9" x14ac:dyDescent="0.25">
      <c r="A132" s="46">
        <v>2010</v>
      </c>
      <c r="B132" s="18" t="e">
        <f>EUA!#REF!</f>
        <v>#REF!</v>
      </c>
      <c r="C132" s="10" t="e">
        <f>ARGENTINA!#REF!</f>
        <v>#REF!</v>
      </c>
      <c r="D132" s="19" t="e">
        <f>MÉXICO!#REF!</f>
        <v>#REF!</v>
      </c>
      <c r="E132" s="19"/>
      <c r="F132" s="74" t="e">
        <f>FRANCIA!#REF!</f>
        <v>#REF!</v>
      </c>
      <c r="G132" s="116" t="e">
        <f>ITALIA!#REF!</f>
        <v>#REF!</v>
      </c>
      <c r="H132" s="117" t="e">
        <f>ESPAÑA!#REF!</f>
        <v>#REF!</v>
      </c>
      <c r="I132" s="19" t="e">
        <f>CHINA!#REF!</f>
        <v>#REF!</v>
      </c>
    </row>
    <row r="133" spans="1:9" x14ac:dyDescent="0.25">
      <c r="A133" s="46">
        <f>A132+1</f>
        <v>2011</v>
      </c>
      <c r="B133" s="18" t="e">
        <f>EUA!#REF!</f>
        <v>#REF!</v>
      </c>
      <c r="C133" s="10" t="e">
        <f>ARGENTINA!#REF!</f>
        <v>#REF!</v>
      </c>
      <c r="D133" s="19" t="e">
        <f>MÉXICO!#REF!</f>
        <v>#REF!</v>
      </c>
      <c r="E133" s="19"/>
      <c r="F133" s="74" t="e">
        <f>FRANCIA!#REF!</f>
        <v>#REF!</v>
      </c>
      <c r="G133" s="116" t="e">
        <f>ITALIA!#REF!</f>
        <v>#REF!</v>
      </c>
      <c r="H133" s="117" t="e">
        <f>ESPAÑA!#REF!</f>
        <v>#REF!</v>
      </c>
      <c r="I133" s="19" t="e">
        <f>CHINA!#REF!</f>
        <v>#REF!</v>
      </c>
    </row>
    <row r="134" spans="1:9" x14ac:dyDescent="0.25">
      <c r="A134" s="46">
        <f>A133+1</f>
        <v>2012</v>
      </c>
      <c r="B134" s="18" t="e">
        <f>EUA!#REF!</f>
        <v>#REF!</v>
      </c>
      <c r="C134" s="10" t="e">
        <f>ARGENTINA!#REF!</f>
        <v>#REF!</v>
      </c>
      <c r="D134" s="19" t="e">
        <f>MÉXICO!#REF!</f>
        <v>#REF!</v>
      </c>
      <c r="E134" s="19"/>
      <c r="F134" s="74" t="e">
        <f>FRANCIA!#REF!</f>
        <v>#REF!</v>
      </c>
      <c r="G134" s="116" t="e">
        <f>ITALIA!#REF!</f>
        <v>#REF!</v>
      </c>
      <c r="H134" s="117" t="e">
        <f>ESPAÑA!#REF!</f>
        <v>#REF!</v>
      </c>
      <c r="I134" s="19" t="e">
        <f>CHINA!#REF!</f>
        <v>#REF!</v>
      </c>
    </row>
    <row r="135" spans="1:9" x14ac:dyDescent="0.25">
      <c r="A135" s="46">
        <f>A134+1</f>
        <v>2013</v>
      </c>
      <c r="B135" s="18" t="e">
        <f>EUA!#REF!</f>
        <v>#REF!</v>
      </c>
      <c r="C135" s="10" t="e">
        <f>ARGENTINA!#REF!</f>
        <v>#REF!</v>
      </c>
      <c r="D135" s="19" t="e">
        <f>MÉXICO!#REF!</f>
        <v>#REF!</v>
      </c>
      <c r="E135" s="19"/>
      <c r="F135" s="74" t="e">
        <f>FRANCIA!#REF!</f>
        <v>#REF!</v>
      </c>
      <c r="G135" s="116" t="e">
        <f>ITALIA!#REF!</f>
        <v>#REF!</v>
      </c>
      <c r="H135" s="117"/>
      <c r="I135" s="19" t="e">
        <f>CHINA!#REF!</f>
        <v>#REF!</v>
      </c>
    </row>
    <row r="136" spans="1:9" x14ac:dyDescent="0.25">
      <c r="A136" s="46">
        <f>A135+1</f>
        <v>2014</v>
      </c>
      <c r="B136" s="18" t="e">
        <f>EUA!#REF!</f>
        <v>#REF!</v>
      </c>
      <c r="C136" s="10" t="e">
        <f>ARGENTINA!#REF!</f>
        <v>#REF!</v>
      </c>
      <c r="D136" s="19" t="e">
        <f>MÉXICO!#REF!</f>
        <v>#REF!</v>
      </c>
      <c r="E136" s="19"/>
      <c r="F136" s="74" t="e">
        <f>FRANCIA!#REF!</f>
        <v>#REF!</v>
      </c>
      <c r="G136" s="116" t="e">
        <f>ITALIA!#REF!</f>
        <v>#REF!</v>
      </c>
      <c r="H136" s="117"/>
      <c r="I136" s="19" t="e">
        <f>CHINA!#REF!</f>
        <v>#REF!</v>
      </c>
    </row>
    <row r="137" spans="1:9" x14ac:dyDescent="0.25">
      <c r="A137" s="46">
        <v>2015</v>
      </c>
      <c r="B137" s="18" t="e">
        <f>EUA!#REF!</f>
        <v>#REF!</v>
      </c>
      <c r="C137" s="10" t="e">
        <f>ARGENTINA!#REF!</f>
        <v>#REF!</v>
      </c>
      <c r="D137" s="19" t="e">
        <f>MÉXICO!#REF!</f>
        <v>#REF!</v>
      </c>
      <c r="E137" s="19"/>
      <c r="F137" s="74" t="e">
        <f>FRANCIA!#REF!</f>
        <v>#REF!</v>
      </c>
      <c r="G137" s="116" t="e">
        <f>ITALIA!#REF!</f>
        <v>#REF!</v>
      </c>
      <c r="H137" s="117"/>
      <c r="I137" s="19" t="e">
        <f>CHINA!#REF!</f>
        <v>#REF!</v>
      </c>
    </row>
    <row r="138" spans="1:9" x14ac:dyDescent="0.25">
      <c r="A138" s="46">
        <f>A137+1</f>
        <v>2016</v>
      </c>
      <c r="B138" s="18" t="e">
        <f>EUA!#REF!</f>
        <v>#REF!</v>
      </c>
      <c r="C138" s="10" t="e">
        <f>ARGENTINA!#REF!</f>
        <v>#REF!</v>
      </c>
      <c r="D138" s="19"/>
      <c r="E138" s="19"/>
      <c r="F138" s="74" t="e">
        <f>FRANCIA!#REF!</f>
        <v>#REF!</v>
      </c>
      <c r="G138" s="116" t="e">
        <f>ITALIA!#REF!</f>
        <v>#REF!</v>
      </c>
      <c r="H138" s="117"/>
      <c r="I138" s="19" t="e">
        <f>CHINA!#REF!</f>
        <v>#REF!</v>
      </c>
    </row>
    <row r="139" spans="1:9" x14ac:dyDescent="0.25">
      <c r="A139" s="46">
        <f>A138+1</f>
        <v>2017</v>
      </c>
      <c r="B139" s="18"/>
      <c r="D139" s="19"/>
      <c r="F139" s="74" t="e">
        <f>FRANCIA!#REF!</f>
        <v>#REF!</v>
      </c>
      <c r="G139" s="116" t="e">
        <f>ITALIA!#REF!</f>
        <v>#REF!</v>
      </c>
      <c r="H139" s="117"/>
    </row>
  </sheetData>
  <mergeCells count="3">
    <mergeCell ref="A3:A5"/>
    <mergeCell ref="B5:I5"/>
    <mergeCell ref="B4: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16384"/>
  <sheetViews>
    <sheetView workbookViewId="0">
      <pane xSplit="1" ySplit="1" topLeftCell="AG75" activePane="bottomRight" state="frozen"/>
      <selection pane="topRight" activeCell="B1" sqref="B1"/>
      <selection pane="bottomLeft" activeCell="A2" sqref="A2"/>
      <selection pane="bottomRight" activeCell="AO86" sqref="AO66:AO86"/>
    </sheetView>
  </sheetViews>
  <sheetFormatPr baseColWidth="10" defaultColWidth="11.42578125" defaultRowHeight="15" x14ac:dyDescent="0.25"/>
  <cols>
    <col min="1" max="39" width="11.42578125" style="286"/>
    <col min="40" max="16384" width="11.42578125" style="283"/>
  </cols>
  <sheetData>
    <row r="1" spans="1:45" ht="15.75" x14ac:dyDescent="0.3">
      <c r="A1" s="284"/>
      <c r="B1" s="292" t="s">
        <v>225</v>
      </c>
      <c r="C1" s="282" t="s">
        <v>379</v>
      </c>
      <c r="D1" s="282" t="s">
        <v>380</v>
      </c>
      <c r="E1" s="282" t="s">
        <v>226</v>
      </c>
      <c r="F1" s="282" t="s">
        <v>396</v>
      </c>
      <c r="G1" s="282" t="s">
        <v>381</v>
      </c>
      <c r="H1" s="292" t="s">
        <v>407</v>
      </c>
      <c r="I1" s="282" t="s">
        <v>383</v>
      </c>
      <c r="J1" s="282" t="s">
        <v>384</v>
      </c>
      <c r="K1" s="282" t="s">
        <v>385</v>
      </c>
      <c r="L1" s="282" t="s">
        <v>228</v>
      </c>
      <c r="M1" s="282" t="s">
        <v>229</v>
      </c>
      <c r="N1" s="282" t="s">
        <v>386</v>
      </c>
      <c r="O1" s="282" t="s">
        <v>230</v>
      </c>
      <c r="P1" s="282" t="s">
        <v>231</v>
      </c>
      <c r="Q1" s="282" t="s">
        <v>232</v>
      </c>
      <c r="R1" s="282" t="s">
        <v>233</v>
      </c>
      <c r="S1" s="282" t="s">
        <v>234</v>
      </c>
      <c r="T1" s="282" t="s">
        <v>235</v>
      </c>
      <c r="U1" s="282" t="s">
        <v>236</v>
      </c>
      <c r="V1" s="282" t="s">
        <v>237</v>
      </c>
      <c r="W1" s="282" t="s">
        <v>387</v>
      </c>
      <c r="X1" s="282" t="s">
        <v>388</v>
      </c>
      <c r="Y1" s="282" t="s">
        <v>389</v>
      </c>
      <c r="Z1" s="282" t="s">
        <v>390</v>
      </c>
      <c r="AA1" s="282" t="s">
        <v>238</v>
      </c>
      <c r="AB1" s="282" t="s">
        <v>239</v>
      </c>
      <c r="AC1" s="282" t="s">
        <v>391</v>
      </c>
      <c r="AD1" s="282" t="s">
        <v>240</v>
      </c>
      <c r="AE1" s="282" t="s">
        <v>241</v>
      </c>
      <c r="AF1" s="282" t="s">
        <v>392</v>
      </c>
      <c r="AG1" s="282" t="s">
        <v>393</v>
      </c>
      <c r="AH1" s="282" t="s">
        <v>242</v>
      </c>
      <c r="AI1" s="282" t="s">
        <v>394</v>
      </c>
      <c r="AJ1" s="282" t="s">
        <v>227</v>
      </c>
      <c r="AK1" s="387" t="s">
        <v>408</v>
      </c>
      <c r="AL1" s="292" t="s">
        <v>397</v>
      </c>
      <c r="AM1" s="292" t="s">
        <v>398</v>
      </c>
      <c r="AN1" s="292" t="s">
        <v>405</v>
      </c>
      <c r="AO1" s="292" t="s">
        <v>399</v>
      </c>
      <c r="AP1" s="292" t="s">
        <v>406</v>
      </c>
      <c r="AQ1" s="292" t="s">
        <v>401</v>
      </c>
      <c r="AR1" s="292" t="s">
        <v>402</v>
      </c>
      <c r="AS1" s="292" t="s">
        <v>400</v>
      </c>
    </row>
    <row r="2" spans="1:45" ht="14.25" hidden="1" x14ac:dyDescent="0.25">
      <c r="A2" s="285">
        <v>1935</v>
      </c>
      <c r="C2" s="288"/>
      <c r="N2" s="288">
        <f>EUA!G65</f>
        <v>99.421281451049836</v>
      </c>
      <c r="O2" s="288"/>
    </row>
    <row r="3" spans="1:45" ht="14.25" hidden="1" x14ac:dyDescent="0.25">
      <c r="A3" s="285">
        <v>1936</v>
      </c>
      <c r="C3" s="288"/>
      <c r="N3" s="288">
        <f>EUA!G66</f>
        <v>105.30715631316502</v>
      </c>
      <c r="O3" s="288"/>
    </row>
    <row r="4" spans="1:45" ht="14.25" hidden="1" x14ac:dyDescent="0.25">
      <c r="A4" s="285">
        <v>1937</v>
      </c>
      <c r="C4" s="288"/>
      <c r="N4" s="288">
        <f>EUA!G67</f>
        <v>114.25916540982074</v>
      </c>
      <c r="O4" s="288"/>
    </row>
    <row r="5" spans="1:45" ht="14.25" hidden="1" x14ac:dyDescent="0.25">
      <c r="A5" s="285">
        <v>1938</v>
      </c>
      <c r="C5" s="288"/>
      <c r="N5" s="288">
        <f>EUA!G68</f>
        <v>111.29183799939935</v>
      </c>
      <c r="O5" s="288"/>
    </row>
    <row r="6" spans="1:45" ht="14.25" hidden="1" x14ac:dyDescent="0.25">
      <c r="A6" s="285">
        <v>1939</v>
      </c>
      <c r="C6" s="288"/>
      <c r="N6" s="288">
        <f>EUA!G69</f>
        <v>115.04690011958829</v>
      </c>
      <c r="O6" s="288"/>
    </row>
    <row r="7" spans="1:45" ht="14.25" hidden="1" x14ac:dyDescent="0.25">
      <c r="A7" s="285">
        <v>1940</v>
      </c>
      <c r="C7" s="288">
        <f>ARGENTINA!E13</f>
        <v>1.0104065806479728E-11</v>
      </c>
      <c r="N7" s="288">
        <f>EUA!G70</f>
        <v>119.54367321588656</v>
      </c>
      <c r="O7" s="288"/>
    </row>
    <row r="8" spans="1:45" ht="14.25" hidden="1" x14ac:dyDescent="0.25">
      <c r="A8" s="285">
        <v>1941</v>
      </c>
      <c r="C8" s="288">
        <f>ARGENTINA!E14</f>
        <v>1.0522477068586572E-11</v>
      </c>
      <c r="N8" s="288">
        <f>EUA!G71</f>
        <v>135.72857531913337</v>
      </c>
      <c r="O8" s="288"/>
    </row>
    <row r="9" spans="1:45" ht="14.25" hidden="1" x14ac:dyDescent="0.25">
      <c r="A9" s="285">
        <v>1942</v>
      </c>
      <c r="C9" s="288">
        <f>ARGENTINA!E15</f>
        <v>1.1131514714070434E-11</v>
      </c>
      <c r="N9" s="288">
        <f>EUA!G72</f>
        <v>164.56513041141227</v>
      </c>
      <c r="O9" s="288"/>
    </row>
    <row r="10" spans="1:45" ht="14.25" hidden="1" x14ac:dyDescent="0.25">
      <c r="A10" s="285">
        <v>1943</v>
      </c>
      <c r="C10" s="288">
        <f>ARGENTINA!E16</f>
        <v>1.1609090133467995E-11</v>
      </c>
      <c r="N10" s="288">
        <f>EUA!G73</f>
        <v>188.9119858341252</v>
      </c>
      <c r="O10" s="288"/>
    </row>
    <row r="11" spans="1:45" ht="14.25" hidden="1" x14ac:dyDescent="0.25">
      <c r="A11" s="285">
        <v>1944</v>
      </c>
      <c r="C11" s="288">
        <f>ARGENTINA!E17</f>
        <v>1.2838244741050276E-11</v>
      </c>
      <c r="N11" s="288">
        <f>EUA!G74</f>
        <v>203.92953028720513</v>
      </c>
      <c r="O11" s="288"/>
    </row>
    <row r="12" spans="1:45" ht="14.25" hidden="1" x14ac:dyDescent="0.25">
      <c r="A12" s="285">
        <v>1945</v>
      </c>
      <c r="C12" s="288">
        <f>ARGENTINA!E18</f>
        <v>1.4131717026774497E-11</v>
      </c>
      <c r="N12" s="288">
        <f>EUA!G75</f>
        <v>213.43703402349024</v>
      </c>
      <c r="O12" s="288"/>
    </row>
    <row r="13" spans="1:45" ht="14.25" hidden="1" x14ac:dyDescent="0.25">
      <c r="A13" s="285">
        <v>1946</v>
      </c>
      <c r="C13" s="288">
        <f>ARGENTINA!E19</f>
        <v>1.8479852676933577E-11</v>
      </c>
      <c r="N13" s="288">
        <f>EUA!G76</f>
        <v>231.6392810078496</v>
      </c>
      <c r="O13" s="288"/>
    </row>
    <row r="14" spans="1:45" ht="14.25" hidden="1" x14ac:dyDescent="0.25">
      <c r="A14" s="285">
        <v>1947</v>
      </c>
      <c r="C14" s="288">
        <f>ARGENTINA!E20</f>
        <v>2.5375572539217629E-11</v>
      </c>
      <c r="N14" s="288">
        <f>EUA!G77</f>
        <v>248.87874526015148</v>
      </c>
      <c r="O14" s="288"/>
    </row>
    <row r="15" spans="1:45" ht="14.25" hidden="1" x14ac:dyDescent="0.25">
      <c r="A15" s="285">
        <v>1948</v>
      </c>
      <c r="C15" s="288">
        <f>ARGENTINA!E21</f>
        <v>3.3634186527582584E-11</v>
      </c>
      <c r="N15" s="288">
        <f>EUA!G78</f>
        <v>264.00045117145874</v>
      </c>
      <c r="O15" s="288"/>
    </row>
    <row r="16" spans="1:45" ht="14.25" hidden="1" x14ac:dyDescent="0.25">
      <c r="A16" s="285">
        <v>1949</v>
      </c>
      <c r="C16" s="288">
        <f>ARGENTINA!E22</f>
        <v>4.3904707237301343E-11</v>
      </c>
      <c r="N16" s="288">
        <f>EUA!G79</f>
        <v>269.18485387636622</v>
      </c>
      <c r="O16" s="288"/>
      <c r="Q16" s="288">
        <f>FRANCIA!K24</f>
        <v>41.486430542709243</v>
      </c>
    </row>
    <row r="17" spans="1:39" ht="14.25" hidden="1" x14ac:dyDescent="0.25">
      <c r="A17" s="285">
        <v>1950</v>
      </c>
      <c r="C17" s="288">
        <f>ARGENTINA!E23</f>
        <v>5.1764636216493637E-11</v>
      </c>
      <c r="N17" s="288">
        <f>EUA!G80</f>
        <v>283.5426421190063</v>
      </c>
      <c r="O17" s="288"/>
      <c r="Q17" s="288">
        <f>FRANCIA!K25</f>
        <v>46.273501871117297</v>
      </c>
    </row>
    <row r="18" spans="1:39" ht="14.25" hidden="1" x14ac:dyDescent="0.25">
      <c r="A18" s="285">
        <v>1951</v>
      </c>
      <c r="C18" s="288">
        <f>ARGENTINA!E24</f>
        <v>6.6620667057348279E-11</v>
      </c>
      <c r="N18" s="288">
        <f>EUA!G81</f>
        <v>309.14558689384984</v>
      </c>
      <c r="O18" s="288"/>
      <c r="Q18" s="288">
        <f>FRANCIA!K26</f>
        <v>57.74194929131729</v>
      </c>
    </row>
    <row r="19" spans="1:39" ht="14.25" hidden="1" x14ac:dyDescent="0.25">
      <c r="A19" s="285">
        <v>1952</v>
      </c>
      <c r="C19" s="288">
        <f>ARGENTINA!E25</f>
        <v>8.5813745948003197E-11</v>
      </c>
      <c r="N19" s="288">
        <f>EUA!G82</f>
        <v>327.30793696247429</v>
      </c>
      <c r="O19" s="288"/>
      <c r="Q19" s="288">
        <f>FRANCIA!K27</f>
        <v>68.540314209180607</v>
      </c>
    </row>
    <row r="20" spans="1:39" ht="14.25" hidden="1" x14ac:dyDescent="0.25">
      <c r="A20" s="285">
        <v>1953</v>
      </c>
      <c r="B20" s="288"/>
      <c r="C20" s="288">
        <f>ARGENTINA!E26</f>
        <v>9.4760840185416746E-11</v>
      </c>
      <c r="D20" s="288"/>
      <c r="E20" s="288"/>
      <c r="F20" s="288"/>
      <c r="G20" s="288"/>
      <c r="H20" s="288"/>
      <c r="I20" s="288"/>
      <c r="J20" s="288"/>
      <c r="K20" s="288"/>
      <c r="L20" s="288"/>
      <c r="M20" s="288"/>
      <c r="N20" s="288">
        <f>EUA!G83</f>
        <v>343.13008223974668</v>
      </c>
      <c r="O20" s="288"/>
      <c r="P20" s="288"/>
      <c r="Q20" s="288">
        <f>FRANCIA!K28</f>
        <v>71.097338215211792</v>
      </c>
      <c r="R20" s="288"/>
      <c r="S20" s="288"/>
      <c r="T20" s="288"/>
      <c r="U20" s="288"/>
      <c r="V20" s="288"/>
      <c r="W20" s="288"/>
      <c r="X20" s="288"/>
      <c r="Y20" s="288"/>
      <c r="Z20" s="288"/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  <c r="AK20" s="288"/>
      <c r="AL20" s="288"/>
      <c r="AM20" s="288"/>
    </row>
    <row r="21" spans="1:39" ht="14.25" hidden="1" x14ac:dyDescent="0.25">
      <c r="A21" s="285">
        <v>1954</v>
      </c>
      <c r="B21" s="288"/>
      <c r="C21" s="288">
        <f>ARGENTINA!E27</f>
        <v>1.0757533089270629E-10</v>
      </c>
      <c r="D21" s="288"/>
      <c r="E21" s="288"/>
      <c r="F21" s="288"/>
      <c r="G21" s="288"/>
      <c r="H21" s="288"/>
      <c r="I21" s="288"/>
      <c r="J21" s="288"/>
      <c r="K21" s="288"/>
      <c r="L21" s="288"/>
      <c r="M21" s="288"/>
      <c r="N21" s="288">
        <f>EUA!G84</f>
        <v>350.52059018189885</v>
      </c>
      <c r="O21" s="288"/>
      <c r="P21" s="288"/>
      <c r="Q21" s="288">
        <f>FRANCIA!K29</f>
        <v>75.953401776921822</v>
      </c>
      <c r="R21" s="288"/>
      <c r="S21" s="288"/>
      <c r="T21" s="288"/>
      <c r="U21" s="288"/>
      <c r="V21" s="288"/>
      <c r="W21" s="288"/>
      <c r="X21" s="288"/>
      <c r="Y21" s="288"/>
      <c r="Z21" s="288"/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  <c r="AK21" s="288"/>
      <c r="AL21" s="288"/>
      <c r="AM21" s="288"/>
    </row>
    <row r="22" spans="1:39" x14ac:dyDescent="0.25">
      <c r="A22" s="285">
        <v>1955</v>
      </c>
      <c r="B22" s="288"/>
      <c r="C22" s="288">
        <f>ARGENTINA!E28</f>
        <v>1.1760721652658475E-10</v>
      </c>
      <c r="D22" s="288"/>
      <c r="E22" s="288"/>
      <c r="F22" s="288"/>
      <c r="G22" s="288"/>
      <c r="H22" s="288"/>
      <c r="I22" s="288"/>
      <c r="J22" s="288"/>
      <c r="K22" s="288"/>
      <c r="L22" s="288"/>
      <c r="M22" s="288"/>
      <c r="N22" s="288">
        <f>EUA!G85</f>
        <v>366.60361849612235</v>
      </c>
      <c r="O22" s="288"/>
      <c r="P22" s="288"/>
      <c r="Q22" s="288">
        <f>FRANCIA!K30</f>
        <v>80.606696363886201</v>
      </c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</row>
    <row r="23" spans="1:39" ht="14.25" x14ac:dyDescent="0.25">
      <c r="A23" s="285">
        <v>1956</v>
      </c>
      <c r="B23" s="288"/>
      <c r="C23" s="288">
        <f>ARGENTINA!E29</f>
        <v>1.4260640631856077E-10</v>
      </c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>
        <f>EUA!G86</f>
        <v>384.86149304927181</v>
      </c>
      <c r="O23" s="288"/>
      <c r="P23" s="288"/>
      <c r="Q23" s="288">
        <f>FRANCIA!K31</f>
        <v>88.6685562861433</v>
      </c>
      <c r="R23" s="288"/>
      <c r="S23" s="288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288"/>
      <c r="AL23" s="288"/>
      <c r="AM23" s="288"/>
    </row>
    <row r="24" spans="1:39" ht="14.25" x14ac:dyDescent="0.25">
      <c r="A24" s="285">
        <v>1957</v>
      </c>
      <c r="B24" s="288"/>
      <c r="C24" s="288">
        <f>ARGENTINA!E30</f>
        <v>1.7142474797038098E-10</v>
      </c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>
        <f>EUA!G87</f>
        <v>402.36551688613264</v>
      </c>
      <c r="O24" s="288"/>
      <c r="P24" s="288"/>
      <c r="Q24" s="288">
        <f>FRANCIA!K32</f>
        <v>96.610809767246153</v>
      </c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288"/>
      <c r="AL24" s="288"/>
      <c r="AM24" s="288"/>
    </row>
    <row r="25" spans="1:39" ht="14.25" x14ac:dyDescent="0.25">
      <c r="A25" s="285">
        <v>1958</v>
      </c>
      <c r="B25" s="288"/>
      <c r="C25" s="288">
        <f>ARGENTINA!E31</f>
        <v>2.4604291954902024E-10</v>
      </c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>
        <f>EUA!G88</f>
        <v>415.5963336931805</v>
      </c>
      <c r="O25" s="288"/>
      <c r="P25" s="288"/>
      <c r="Q25" s="288">
        <f>FRANCIA!K33</f>
        <v>108.75889324451043</v>
      </c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</row>
    <row r="26" spans="1:39" ht="14.25" x14ac:dyDescent="0.25">
      <c r="A26" s="285">
        <v>1959</v>
      </c>
      <c r="B26" s="288"/>
      <c r="C26" s="288">
        <f>ARGENTINA!E32</f>
        <v>4.0427120934616E-10</v>
      </c>
      <c r="D26" s="288"/>
      <c r="E26" s="288"/>
      <c r="F26" s="288"/>
      <c r="G26" s="288"/>
      <c r="H26" s="288"/>
      <c r="I26" s="288"/>
      <c r="J26" s="288"/>
      <c r="K26" s="288"/>
      <c r="L26" s="288"/>
      <c r="M26" s="288"/>
      <c r="N26" s="288">
        <f>EUA!G89</f>
        <v>436.07494284142541</v>
      </c>
      <c r="O26" s="288"/>
      <c r="P26" s="288"/>
      <c r="Q26" s="288">
        <f>FRANCIA!K34</f>
        <v>119.71018962720996</v>
      </c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8"/>
      <c r="AL26" s="288"/>
      <c r="AM26" s="288"/>
    </row>
    <row r="27" spans="1:39" ht="14.25" x14ac:dyDescent="0.25">
      <c r="A27" s="285">
        <v>1960</v>
      </c>
      <c r="B27" s="288"/>
      <c r="C27" s="288">
        <f>ARGENTINA!E33</f>
        <v>5.2034512143161487E-10</v>
      </c>
      <c r="D27" s="288"/>
      <c r="E27" s="288"/>
      <c r="F27" s="288"/>
      <c r="G27" s="288"/>
      <c r="H27" s="288"/>
      <c r="I27" s="288"/>
      <c r="J27" s="288"/>
      <c r="K27" s="288"/>
      <c r="L27" s="288"/>
      <c r="M27" s="288"/>
      <c r="N27" s="288">
        <f>EUA!G90</f>
        <v>451.72987460142389</v>
      </c>
      <c r="O27" s="288"/>
      <c r="P27" s="288"/>
      <c r="Q27" s="288">
        <f>FRANCIA!K35</f>
        <v>129.34277877934048</v>
      </c>
      <c r="R27" s="288"/>
      <c r="S27" s="288"/>
      <c r="T27" s="288"/>
      <c r="U27" s="288"/>
      <c r="V27" s="288"/>
      <c r="W27" s="288"/>
      <c r="X27" s="288"/>
      <c r="Y27" s="288"/>
      <c r="Z27" s="288"/>
      <c r="AA27" s="288"/>
      <c r="AB27" s="288"/>
      <c r="AC27" s="288"/>
      <c r="AD27" s="288"/>
      <c r="AE27" s="288"/>
      <c r="AF27" s="288"/>
      <c r="AG27" s="288"/>
      <c r="AH27" s="288"/>
      <c r="AI27" s="288"/>
      <c r="AJ27" s="288"/>
      <c r="AK27" s="288"/>
      <c r="AL27" s="288"/>
      <c r="AM27" s="288"/>
    </row>
    <row r="28" spans="1:39" ht="14.25" x14ac:dyDescent="0.25">
      <c r="A28" s="285">
        <v>1961</v>
      </c>
      <c r="B28" s="288"/>
      <c r="C28" s="288">
        <f>ARGENTINA!E34</f>
        <v>6.5576732442426604E-10</v>
      </c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>
        <f>EUA!G91</f>
        <v>464.06519880440749</v>
      </c>
      <c r="O28" s="288"/>
      <c r="P28" s="288"/>
      <c r="Q28" s="288">
        <f>FRANCIA!K36</f>
        <v>142.8415366476508</v>
      </c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</row>
    <row r="29" spans="1:39" ht="14.25" x14ac:dyDescent="0.25">
      <c r="A29" s="285">
        <v>1962</v>
      </c>
      <c r="B29" s="288"/>
      <c r="C29" s="288">
        <f>ARGENTINA!E35</f>
        <v>8.3015284305573082E-10</v>
      </c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>
        <f>EUA!G92</f>
        <v>483.60821317243455</v>
      </c>
      <c r="O29" s="288"/>
      <c r="P29" s="288"/>
      <c r="Q29" s="288">
        <f>FRANCIA!K37</f>
        <v>158.21992683007883</v>
      </c>
      <c r="R29" s="288"/>
      <c r="S29" s="288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288"/>
      <c r="AL29" s="288"/>
      <c r="AM29" s="288"/>
    </row>
    <row r="30" spans="1:39" ht="14.25" x14ac:dyDescent="0.25">
      <c r="A30" s="285">
        <v>1963</v>
      </c>
      <c r="B30" s="288"/>
      <c r="C30" s="288">
        <f>ARGENTINA!E36</f>
        <v>1.0371455001292462E-9</v>
      </c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>
        <f>EUA!G93</f>
        <v>502.0120155644463</v>
      </c>
      <c r="O30" s="288"/>
      <c r="P30" s="288"/>
      <c r="Q30" s="288">
        <f>FRANCIA!K38</f>
        <v>175.11587419344244</v>
      </c>
      <c r="R30" s="288"/>
      <c r="S30" s="288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288"/>
      <c r="AL30" s="288"/>
      <c r="AM30" s="288"/>
    </row>
    <row r="31" spans="1:39" ht="14.25" x14ac:dyDescent="0.25">
      <c r="A31" s="285">
        <v>1964</v>
      </c>
      <c r="B31" s="288"/>
      <c r="C31" s="288">
        <f>ARGENTINA!E37</f>
        <v>1.4053082566093923E-9</v>
      </c>
      <c r="D31" s="288">
        <f>AUSTRALIA!J38</f>
        <v>250.33315565031981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>
        <f>EUA!G94</f>
        <v>525.4078693621924</v>
      </c>
      <c r="O31" s="288"/>
      <c r="P31" s="288"/>
      <c r="Q31" s="288">
        <f>FRANCIA!K39</f>
        <v>189.0597837496598</v>
      </c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288"/>
      <c r="AL31" s="288"/>
      <c r="AM31" s="288"/>
    </row>
    <row r="32" spans="1:39" ht="14.25" x14ac:dyDescent="0.25">
      <c r="A32" s="285">
        <v>1965</v>
      </c>
      <c r="B32" s="288"/>
      <c r="C32" s="288">
        <f>ARGENTINA!E38</f>
        <v>1.9917473094519549E-9</v>
      </c>
      <c r="D32" s="288">
        <f>AUSTRALIA!J39</f>
        <v>261.69966572383646</v>
      </c>
      <c r="E32" s="288"/>
      <c r="F32" s="288"/>
      <c r="G32" s="288"/>
      <c r="H32" s="288"/>
      <c r="I32" s="288"/>
      <c r="J32" s="288"/>
      <c r="K32" s="288"/>
      <c r="L32" s="288"/>
      <c r="M32" s="288"/>
      <c r="N32" s="288">
        <f>EUA!G95</f>
        <v>546.92693462909881</v>
      </c>
      <c r="O32" s="288"/>
      <c r="P32" s="288"/>
      <c r="Q32" s="288">
        <f>FRANCIA!K40</f>
        <v>200.64646214177716</v>
      </c>
      <c r="R32" s="288"/>
      <c r="S32" s="288"/>
      <c r="T32" s="288"/>
      <c r="U32" s="288"/>
      <c r="V32" s="288"/>
      <c r="W32" s="288"/>
      <c r="X32" s="288"/>
      <c r="Y32" s="288"/>
      <c r="Z32" s="288"/>
      <c r="AA32" s="288"/>
      <c r="AB32" s="288"/>
      <c r="AC32" s="288"/>
      <c r="AD32" s="288"/>
      <c r="AE32" s="288"/>
      <c r="AF32" s="288"/>
      <c r="AG32" s="288"/>
      <c r="AH32" s="288"/>
      <c r="AI32" s="288"/>
      <c r="AJ32" s="288"/>
      <c r="AK32" s="288"/>
      <c r="AL32" s="288"/>
      <c r="AM32" s="288"/>
    </row>
    <row r="33" spans="1:39" ht="14.25" x14ac:dyDescent="0.25">
      <c r="A33" s="285">
        <v>1966</v>
      </c>
      <c r="B33" s="288"/>
      <c r="C33" s="288">
        <f>ARGENTINA!E39</f>
        <v>2.6545393345542765E-9</v>
      </c>
      <c r="D33" s="288">
        <f>AUSTRALIA!J40</f>
        <v>273.21968767884886</v>
      </c>
      <c r="E33" s="288"/>
      <c r="F33" s="288"/>
      <c r="G33" s="288"/>
      <c r="H33" s="288"/>
      <c r="I33" s="288"/>
      <c r="J33" s="288"/>
      <c r="K33" s="288"/>
      <c r="L33" s="288">
        <f>DINAMARCA!H42</f>
        <v>1529.9789884436441</v>
      </c>
      <c r="M33" s="288"/>
      <c r="N33" s="288">
        <f>EUA!G96</f>
        <v>574.54196733105107</v>
      </c>
      <c r="O33" s="288"/>
      <c r="P33" s="288"/>
      <c r="Q33" s="288">
        <f>FRANCIA!K41</f>
        <v>212.71317564986393</v>
      </c>
      <c r="R33" s="288"/>
      <c r="S33" s="288"/>
      <c r="T33" s="288"/>
      <c r="U33" s="288"/>
      <c r="V33" s="288"/>
      <c r="W33" s="288"/>
      <c r="X33" s="288"/>
      <c r="Y33" s="288"/>
      <c r="Z33" s="288"/>
      <c r="AA33" s="288"/>
      <c r="AB33" s="288"/>
      <c r="AC33" s="288"/>
      <c r="AD33" s="288"/>
      <c r="AE33" s="288"/>
      <c r="AF33" s="288"/>
      <c r="AG33" s="288"/>
      <c r="AH33" s="288"/>
      <c r="AI33" s="288"/>
      <c r="AJ33" s="288"/>
      <c r="AK33" s="288"/>
      <c r="AL33" s="288"/>
      <c r="AM33" s="288"/>
    </row>
    <row r="34" spans="1:39" ht="14.25" x14ac:dyDescent="0.25">
      <c r="A34" s="285">
        <v>1967</v>
      </c>
      <c r="B34" s="288"/>
      <c r="C34" s="288">
        <f>ARGENTINA!E40</f>
        <v>3.4160510924192614E-9</v>
      </c>
      <c r="D34" s="288">
        <f>AUSTRALIA!J41</f>
        <v>288.66428854538248</v>
      </c>
      <c r="E34" s="288"/>
      <c r="F34" s="288"/>
      <c r="G34" s="288"/>
      <c r="H34" s="288"/>
      <c r="I34" s="288"/>
      <c r="J34" s="288"/>
      <c r="K34" s="288"/>
      <c r="L34" s="288">
        <f>DINAMARCA!H43</f>
        <v>1670.5315076560657</v>
      </c>
      <c r="M34" s="288"/>
      <c r="N34" s="288">
        <f>EUA!G97</f>
        <v>600.47905588981837</v>
      </c>
      <c r="O34" s="288"/>
      <c r="P34" s="288"/>
      <c r="Q34" s="288">
        <f>FRANCIA!K42</f>
        <v>227.36175941346184</v>
      </c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</row>
    <row r="35" spans="1:39" ht="14.25" x14ac:dyDescent="0.25">
      <c r="A35" s="285">
        <v>1968</v>
      </c>
      <c r="B35" s="288"/>
      <c r="C35" s="288">
        <f>ARGENTINA!E41</f>
        <v>3.8161836614164464E-9</v>
      </c>
      <c r="D35" s="288">
        <f>AUSTRALIA!J42</f>
        <v>310.16166281755198</v>
      </c>
      <c r="E35" s="288"/>
      <c r="F35" s="288"/>
      <c r="G35" s="288"/>
      <c r="H35" s="288"/>
      <c r="I35" s="288"/>
      <c r="J35" s="288"/>
      <c r="K35" s="288"/>
      <c r="L35" s="288">
        <f>DINAMARCA!H44</f>
        <v>1851.1878574571053</v>
      </c>
      <c r="M35" s="288"/>
      <c r="N35" s="288">
        <f>EUA!G98</f>
        <v>643.18564457775403</v>
      </c>
      <c r="O35" s="288"/>
      <c r="P35" s="288"/>
      <c r="Q35" s="288">
        <f>FRANCIA!K43</f>
        <v>253.96744213107741</v>
      </c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</row>
    <row r="36" spans="1:39" ht="14.25" x14ac:dyDescent="0.25">
      <c r="A36" s="285">
        <v>1969</v>
      </c>
      <c r="B36" s="288"/>
      <c r="C36" s="443">
        <f>ARGENTINA!E42</f>
        <v>4.3094538693579047E-9</v>
      </c>
      <c r="D36" s="288">
        <f>AUSTRALIA!J43</f>
        <v>338.75065381454084</v>
      </c>
      <c r="E36" s="288"/>
      <c r="F36" s="288"/>
      <c r="G36" s="288"/>
      <c r="H36" s="288"/>
      <c r="I36" s="288"/>
      <c r="J36" s="288"/>
      <c r="K36" s="288"/>
      <c r="L36" s="288">
        <f>DINAMARCA!H45</f>
        <v>2102.6877008472102</v>
      </c>
      <c r="M36" s="288"/>
      <c r="N36" s="288">
        <f>EUA!G99</f>
        <v>688.41406548341672</v>
      </c>
      <c r="O36" s="288"/>
      <c r="P36" s="288"/>
      <c r="Q36" s="288">
        <f>FRANCIA!K44</f>
        <v>281.55435537010368</v>
      </c>
      <c r="R36" s="288"/>
      <c r="S36" s="288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288"/>
      <c r="AL36" s="288"/>
      <c r="AM36" s="288"/>
    </row>
    <row r="37" spans="1:39" ht="14.25" x14ac:dyDescent="0.25">
      <c r="A37" s="285">
        <v>1970</v>
      </c>
      <c r="B37" s="288">
        <f>ALEMANIA!F96</f>
        <v>587.52643734306355</v>
      </c>
      <c r="C37" s="443">
        <f>ARGENTINA!E43</f>
        <v>5.090853744634165E-9</v>
      </c>
      <c r="D37" s="288">
        <f>AUSTRALIA!J44</f>
        <v>373.38640275387269</v>
      </c>
      <c r="E37" s="288">
        <f>BÉLGICA!E44</f>
        <v>454.85455555555558</v>
      </c>
      <c r="F37" s="288"/>
      <c r="G37" s="288">
        <f>CANADÁ!F45</f>
        <v>595.44394039089536</v>
      </c>
      <c r="H37" s="288"/>
      <c r="I37" s="288"/>
      <c r="J37" s="288"/>
      <c r="K37" s="288">
        <f>COREA!E97</f>
        <v>21762.331993530686</v>
      </c>
      <c r="L37" s="288">
        <f>DINAMARCA!H46</f>
        <v>2347.5161987041038</v>
      </c>
      <c r="M37" s="288">
        <f>ESPAÑA!F97</f>
        <v>82.227484853106731</v>
      </c>
      <c r="N37" s="288">
        <f>EUA!G100</f>
        <v>735.26822787206345</v>
      </c>
      <c r="O37" s="288"/>
      <c r="P37" s="288">
        <f>FINLANDIA!L45</f>
        <v>198.61803727221104</v>
      </c>
      <c r="Q37" s="288">
        <f>FRANCIA!K45</f>
        <v>310.77296151997479</v>
      </c>
      <c r="R37" s="288"/>
      <c r="S37" s="288"/>
      <c r="T37" s="288"/>
      <c r="U37" s="288">
        <f>IRLANDA!H46</f>
        <v>127.33619246861925</v>
      </c>
      <c r="V37" s="288">
        <f>ITALIA!J44</f>
        <v>102.96550295319128</v>
      </c>
      <c r="W37" s="288">
        <f>JAPÓN!I45</f>
        <v>78882.509212290781</v>
      </c>
      <c r="X37" s="289">
        <f>MÉXICO!K46</f>
        <v>2.1334687343341083</v>
      </c>
      <c r="Y37" s="288">
        <f>NORUEGA!G44</f>
        <v>3025.4225547243004</v>
      </c>
      <c r="Z37" s="288"/>
      <c r="AA37" s="288"/>
      <c r="AB37" s="288">
        <f>PORTUGAL!G44</f>
        <v>17.804952492515945</v>
      </c>
      <c r="AC37" s="288">
        <f>'REINO UNIDO'!H97</f>
        <v>114.11922064095836</v>
      </c>
      <c r="AD37" s="288"/>
      <c r="AE37" s="288"/>
      <c r="AF37" s="288"/>
      <c r="AG37" s="288"/>
      <c r="AH37" s="288">
        <f>SUECIA!G45</f>
        <v>2256.5893533352751</v>
      </c>
      <c r="AI37" s="288"/>
      <c r="AJ37" s="288"/>
      <c r="AK37" s="288"/>
      <c r="AL37" s="288"/>
      <c r="AM37" s="288"/>
    </row>
    <row r="38" spans="1:39" ht="14.25" x14ac:dyDescent="0.25">
      <c r="A38" s="285">
        <v>1971</v>
      </c>
      <c r="B38" s="288">
        <f>ALEMANIA!F97</f>
        <v>662.17286305606342</v>
      </c>
      <c r="C38" s="443">
        <f>ARGENTINA!E44</f>
        <v>7.2754172195509279E-9</v>
      </c>
      <c r="D38" s="288">
        <f>AUSTRALIA!J45</f>
        <v>407.3879551820728</v>
      </c>
      <c r="E38" s="288">
        <f>BÉLGICA!E45</f>
        <v>509.62180069537908</v>
      </c>
      <c r="F38" s="288"/>
      <c r="G38" s="288">
        <f>CANADÁ!F46</f>
        <v>635.13567245222168</v>
      </c>
      <c r="H38" s="288"/>
      <c r="I38" s="288"/>
      <c r="J38" s="288"/>
      <c r="K38" s="288">
        <f>COREA!E98</f>
        <v>25606.599323624989</v>
      </c>
      <c r="L38" s="288">
        <f>DINAMARCA!H47</f>
        <v>2627.922725976618</v>
      </c>
      <c r="M38" s="288">
        <f>ESPAÑA!F98</f>
        <v>94.056611097293498</v>
      </c>
      <c r="N38" s="288">
        <f>EUA!G101</f>
        <v>777.36108506167909</v>
      </c>
      <c r="O38" s="288"/>
      <c r="P38" s="288">
        <f>FINLANDIA!L46</f>
        <v>226.10965612526866</v>
      </c>
      <c r="Q38" s="288">
        <f>FRANCIA!K46</f>
        <v>344.96428643930795</v>
      </c>
      <c r="R38" s="288">
        <f>GRECIA!H45</f>
        <v>20.103868613138687</v>
      </c>
      <c r="S38" s="288"/>
      <c r="T38" s="288"/>
      <c r="U38" s="288">
        <f>IRLANDA!H47</f>
        <v>146.55713296398892</v>
      </c>
      <c r="V38" s="288">
        <f>ITALIA!J45</f>
        <v>117.0064628147005</v>
      </c>
      <c r="W38" s="288">
        <f>JAPÓN!I46</f>
        <v>90625.020058860886</v>
      </c>
      <c r="X38" s="289">
        <f>MÉXICO!K47</f>
        <v>2.2725614803037337</v>
      </c>
      <c r="Y38" s="288">
        <f>NORUEGA!G45</f>
        <v>3584.1779279279276</v>
      </c>
      <c r="Z38" s="288">
        <f>N.ZELANDA!F46</f>
        <v>293.64516398230825</v>
      </c>
      <c r="AA38" s="288"/>
      <c r="AB38" s="288">
        <f>PORTUGAL!G45</f>
        <v>20.704507069913589</v>
      </c>
      <c r="AC38" s="288">
        <f>'REINO UNIDO'!H98</f>
        <v>127.09386564573357</v>
      </c>
      <c r="AD38" s="288"/>
      <c r="AE38" s="288"/>
      <c r="AF38" s="288"/>
      <c r="AG38" s="288"/>
      <c r="AH38" s="288">
        <f>SUECIA!G46</f>
        <v>2443.767967022402</v>
      </c>
      <c r="AI38" s="288"/>
      <c r="AJ38" s="288"/>
      <c r="AK38" s="288"/>
      <c r="AL38" s="288"/>
      <c r="AM38" s="288"/>
    </row>
    <row r="39" spans="1:39" ht="14.25" x14ac:dyDescent="0.25">
      <c r="A39" s="285">
        <v>1972</v>
      </c>
      <c r="B39" s="288">
        <f>ALEMANIA!F98</f>
        <v>737.03343931058168</v>
      </c>
      <c r="C39" s="443">
        <f>ARGENTINA!E45</f>
        <v>1.0889140318860903E-8</v>
      </c>
      <c r="D39" s="288">
        <f>AUSTRALIA!J46</f>
        <v>447.46639089968977</v>
      </c>
      <c r="E39" s="288">
        <f>BÉLGICA!E46</f>
        <v>582.29234037794924</v>
      </c>
      <c r="F39" s="288"/>
      <c r="G39" s="288">
        <f>CANADÁ!F47</f>
        <v>685.46005471956221</v>
      </c>
      <c r="H39" s="288"/>
      <c r="I39" s="288"/>
      <c r="J39" s="288"/>
      <c r="K39" s="288">
        <f>COREA!E99</f>
        <v>30388.954985799366</v>
      </c>
      <c r="L39" s="288">
        <f>DINAMARCA!H48</f>
        <v>2894.2416525183926</v>
      </c>
      <c r="M39" s="288">
        <f>ESPAÑA!F99</f>
        <v>110.29688344387129</v>
      </c>
      <c r="N39" s="288">
        <f>EUA!G102</f>
        <v>823.46286875647445</v>
      </c>
      <c r="O39" s="288"/>
      <c r="P39" s="288">
        <f>FINLANDIA!L47</f>
        <v>259.44526030695152</v>
      </c>
      <c r="Q39" s="288">
        <f>FRANCIA!K47</f>
        <v>379.11229109288814</v>
      </c>
      <c r="R39" s="288"/>
      <c r="S39" s="288"/>
      <c r="T39" s="288"/>
      <c r="U39" s="288">
        <f>IRLANDA!H48</f>
        <v>169.64047782350252</v>
      </c>
      <c r="V39" s="288">
        <f>ITALIA!J46</f>
        <v>130.40981133774596</v>
      </c>
      <c r="W39" s="288">
        <f>JAPÓN!I47</f>
        <v>103889.76686435787</v>
      </c>
      <c r="X39" s="289">
        <f>MÉXICO!K48</f>
        <v>2.5172220539836401</v>
      </c>
      <c r="Y39" s="288">
        <f>NORUEGA!G46</f>
        <v>3522.2181191531267</v>
      </c>
      <c r="Z39" s="288"/>
      <c r="AA39" s="288"/>
      <c r="AB39" s="288">
        <f>PORTUGAL!G46</f>
        <v>24.106402920284136</v>
      </c>
      <c r="AC39" s="288">
        <f>'REINO UNIDO'!H99</f>
        <v>143.57139723109688</v>
      </c>
      <c r="AD39" s="288"/>
      <c r="AE39" s="288"/>
      <c r="AF39" s="288"/>
      <c r="AG39" s="288"/>
      <c r="AH39" s="288">
        <f>SUECIA!G47</f>
        <v>2654.7922797976908</v>
      </c>
      <c r="AI39" s="288"/>
      <c r="AJ39" s="288"/>
      <c r="AK39" s="288"/>
      <c r="AL39" s="288"/>
      <c r="AM39" s="288"/>
    </row>
    <row r="40" spans="1:39" ht="14.25" x14ac:dyDescent="0.25">
      <c r="A40" s="285">
        <v>1973</v>
      </c>
      <c r="B40" s="288">
        <f>ALEMANIA!F99</f>
        <v>832.59420188863066</v>
      </c>
      <c r="C40" s="443">
        <f>ARGENTINA!E46</f>
        <v>1.9202350842530704E-8</v>
      </c>
      <c r="D40" s="288">
        <f>AUSTRALIA!J47</f>
        <v>529.75118404375962</v>
      </c>
      <c r="E40" s="288">
        <f>BÉLGICA!E47</f>
        <v>659.86630614266846</v>
      </c>
      <c r="F40" s="288"/>
      <c r="G40" s="288">
        <f>CANADÁ!F48</f>
        <v>744.118513385759</v>
      </c>
      <c r="H40" s="288"/>
      <c r="I40" s="288"/>
      <c r="J40" s="288"/>
      <c r="K40" s="288">
        <f>COREA!E100</f>
        <v>38306.077158514359</v>
      </c>
      <c r="L40" s="288">
        <f>DINAMARCA!H49</f>
        <v>3278.9657582110412</v>
      </c>
      <c r="M40" s="288">
        <f>ESPAÑA!F100</f>
        <v>131.16560753074589</v>
      </c>
      <c r="N40" s="288">
        <f>EUA!G103</f>
        <v>881.27465077392526</v>
      </c>
      <c r="O40" s="288"/>
      <c r="P40" s="288">
        <f>FINLANDIA!L48</f>
        <v>302.17818669733566</v>
      </c>
      <c r="Q40" s="288">
        <f>FRANCIA!K48</f>
        <v>425.83603486169892</v>
      </c>
      <c r="R40" s="288"/>
      <c r="S40" s="288"/>
      <c r="T40" s="288"/>
      <c r="U40" s="288">
        <f>IRLANDA!H49</f>
        <v>201.54814814814813</v>
      </c>
      <c r="V40" s="288">
        <f>ITALIA!J47</f>
        <v>153.92973273449689</v>
      </c>
      <c r="W40" s="288">
        <f>JAPÓN!I48</f>
        <v>124806.95892116183</v>
      </c>
      <c r="X40" s="289">
        <f>MÉXICO!K49</f>
        <v>2.7518964817990601</v>
      </c>
      <c r="Y40" s="288">
        <f>NORUEGA!G47</f>
        <v>3927.8061845629413</v>
      </c>
      <c r="Z40" s="288"/>
      <c r="AA40" s="288"/>
      <c r="AB40" s="288">
        <f>PORTUGAL!G47</f>
        <v>28.436196682464455</v>
      </c>
      <c r="AC40" s="288">
        <f>'REINO UNIDO'!H100</f>
        <v>162.42997060154974</v>
      </c>
      <c r="AD40" s="288"/>
      <c r="AE40" s="288"/>
      <c r="AF40" s="288"/>
      <c r="AG40" s="288"/>
      <c r="AH40" s="288">
        <f>SUECIA!G48</f>
        <v>2833.3290424121933</v>
      </c>
      <c r="AI40" s="288"/>
      <c r="AJ40" s="288"/>
      <c r="AK40" s="288"/>
      <c r="AL40" s="288"/>
      <c r="AM40" s="288"/>
    </row>
    <row r="41" spans="1:39" ht="14.25" x14ac:dyDescent="0.25">
      <c r="A41" s="285">
        <v>1974</v>
      </c>
      <c r="B41" s="288">
        <f>ALEMANIA!F100</f>
        <v>934.18203603472784</v>
      </c>
      <c r="C41" s="443">
        <f>ARGENTINA!E47</f>
        <v>2.7803586503274839E-8</v>
      </c>
      <c r="D41" s="288">
        <f>AUSTRALIA!J48</f>
        <v>679.63515754560524</v>
      </c>
      <c r="E41" s="288">
        <f>BÉLGICA!E48</f>
        <v>778.75861344537816</v>
      </c>
      <c r="F41" s="288"/>
      <c r="G41" s="288">
        <f>CANADÁ!F49</f>
        <v>849.24803413530742</v>
      </c>
      <c r="H41" s="288">
        <f>CHILE!G49</f>
        <v>163.01573214933248</v>
      </c>
      <c r="I41" s="288"/>
      <c r="J41" s="288"/>
      <c r="K41" s="288">
        <f>COREA!E101</f>
        <v>48587.489508966122</v>
      </c>
      <c r="L41" s="288">
        <f>DINAMARCA!H50</f>
        <v>3901.6277423920733</v>
      </c>
      <c r="M41" s="288">
        <f>ESPAÑA!F101</f>
        <v>159.13608394338704</v>
      </c>
      <c r="N41" s="288">
        <f>EUA!G104</f>
        <v>942.87472351148233</v>
      </c>
      <c r="O41" s="288"/>
      <c r="P41" s="288">
        <f>FINLANDIA!L49</f>
        <v>365.53884528890723</v>
      </c>
      <c r="Q41" s="288">
        <f>FRANCIA!K49</f>
        <v>500.533108899024</v>
      </c>
      <c r="R41" s="288"/>
      <c r="S41" s="288"/>
      <c r="T41" s="288"/>
      <c r="U41" s="288">
        <f>IRLANDA!H50</f>
        <v>237.98629242819842</v>
      </c>
      <c r="V41" s="288">
        <f>ITALIA!J48</f>
        <v>187.22463963216356</v>
      </c>
      <c r="W41" s="288">
        <f>JAPÓN!I49</f>
        <v>157391.78583424984</v>
      </c>
      <c r="X41" s="289">
        <f>MÉXICO!K50</f>
        <v>3.4109821088551335</v>
      </c>
      <c r="Y41" s="288">
        <f>NORUEGA!G48</f>
        <v>4448.7571129080561</v>
      </c>
      <c r="Z41" s="288"/>
      <c r="AA41" s="288"/>
      <c r="AB41" s="288">
        <f>PORTUGAL!G48</f>
        <v>40.160543373327819</v>
      </c>
      <c r="AC41" s="288">
        <f>'REINO UNIDO'!H101</f>
        <v>193.06445815186223</v>
      </c>
      <c r="AD41" s="288"/>
      <c r="AE41" s="288"/>
      <c r="AF41" s="288"/>
      <c r="AG41" s="288"/>
      <c r="AH41" s="288">
        <f>SUECIA!G49</f>
        <v>3196.8932552877068</v>
      </c>
      <c r="AI41" s="288"/>
      <c r="AJ41" s="288"/>
      <c r="AK41" s="288"/>
      <c r="AL41" s="288"/>
      <c r="AM41" s="288"/>
    </row>
    <row r="42" spans="1:39" ht="14.25" x14ac:dyDescent="0.25">
      <c r="A42" s="285">
        <v>1975</v>
      </c>
      <c r="B42" s="288">
        <f>ALEMANIA!F101</f>
        <v>1005.2153855555607</v>
      </c>
      <c r="C42" s="443">
        <f>ARGENTINA!E48</f>
        <v>7.9476984812734849E-8</v>
      </c>
      <c r="D42" s="288">
        <f>AUSTRALIA!J49</f>
        <v>788.90888488968869</v>
      </c>
      <c r="E42" s="288">
        <f>BÉLGICA!E49</f>
        <v>907.61564687226598</v>
      </c>
      <c r="F42" s="288"/>
      <c r="G42" s="288">
        <f>CANADÁ!F50</f>
        <v>970.51632414571247</v>
      </c>
      <c r="H42" s="288">
        <f>CHILE!G50</f>
        <v>681.72231385058546</v>
      </c>
      <c r="I42" s="288"/>
      <c r="J42" s="288"/>
      <c r="K42" s="288">
        <f>COREA!E102</f>
        <v>61389.703504273028</v>
      </c>
      <c r="L42" s="288">
        <f>DINAMARCA!H51</f>
        <v>4428.3876500857632</v>
      </c>
      <c r="M42" s="288">
        <f>ESPAÑA!F102</f>
        <v>191.61372895087092</v>
      </c>
      <c r="N42" s="288">
        <f>EUA!G105</f>
        <v>1017.8968362958808</v>
      </c>
      <c r="O42" s="288"/>
      <c r="P42" s="288">
        <f>FINLANDIA!L50</f>
        <v>451.09371368917937</v>
      </c>
      <c r="Q42" s="288">
        <f>FRANCIA!K50</f>
        <v>594.23783940128408</v>
      </c>
      <c r="R42" s="288"/>
      <c r="S42" s="288">
        <f>HOLANDA!J102</f>
        <v>1367.5426336887347</v>
      </c>
      <c r="T42" s="288"/>
      <c r="U42" s="288">
        <f>IRLANDA!H51</f>
        <v>307.21773166447082</v>
      </c>
      <c r="V42" s="288">
        <f>ITALIA!J49</f>
        <v>222.83176088037953</v>
      </c>
      <c r="W42" s="288">
        <f>JAPÓN!I50</f>
        <v>182953.92246731577</v>
      </c>
      <c r="X42" s="289">
        <f>MÉXICO!K51</f>
        <v>4.0565151093808334</v>
      </c>
      <c r="Y42" s="288">
        <f>NORUEGA!G49</f>
        <v>5106.0632333391131</v>
      </c>
      <c r="Z42" s="288"/>
      <c r="AA42" s="288"/>
      <c r="AB42" s="288">
        <f>PORTUGAL!G49</f>
        <v>52.59903100775194</v>
      </c>
      <c r="AC42" s="288">
        <f>'REINO UNIDO'!H102</f>
        <v>253.40711749626703</v>
      </c>
      <c r="AD42" s="288"/>
      <c r="AE42" s="288"/>
      <c r="AF42" s="288"/>
      <c r="AG42" s="288"/>
      <c r="AH42" s="288">
        <f>SUECIA!G50</f>
        <v>3719.3342462987889</v>
      </c>
      <c r="AI42" s="288"/>
      <c r="AJ42" s="288"/>
      <c r="AK42" s="288"/>
      <c r="AL42" s="288"/>
      <c r="AM42" s="288"/>
    </row>
    <row r="43" spans="1:39" ht="14.25" x14ac:dyDescent="0.25">
      <c r="A43" s="285">
        <v>1976</v>
      </c>
      <c r="B43" s="288">
        <f>ALEMANIA!F102</f>
        <v>1096.2943585882215</v>
      </c>
      <c r="C43" s="443">
        <f>ARGENTINA!E49</f>
        <v>2.818921316650622E-7</v>
      </c>
      <c r="D43" s="288">
        <f>AUSTRALIA!J50</f>
        <v>889.5941623350659</v>
      </c>
      <c r="E43" s="288">
        <f>BÉLGICA!E50</f>
        <v>1052.1605718523401</v>
      </c>
      <c r="F43" s="288"/>
      <c r="G43" s="288">
        <f>CANADÁ!F51</f>
        <v>1054.1233660594366</v>
      </c>
      <c r="H43" s="288">
        <f>CHILE!G51</f>
        <v>2371.4924657072584</v>
      </c>
      <c r="I43" s="288"/>
      <c r="J43" s="288"/>
      <c r="K43" s="288">
        <f>COREA!E103</f>
        <v>79815.671490441615</v>
      </c>
      <c r="L43" s="288">
        <f>DINAMARCA!H52</f>
        <v>5122.308914896691</v>
      </c>
      <c r="M43" s="288">
        <f>ESPAÑA!F103</f>
        <v>232.91833165595429</v>
      </c>
      <c r="N43" s="288">
        <f>EUA!G106</f>
        <v>1085.0197490242228</v>
      </c>
      <c r="O43" s="288"/>
      <c r="P43" s="288">
        <f>FINLANDIA!L51</f>
        <v>529.476406357982</v>
      </c>
      <c r="Q43" s="288">
        <f>FRANCIA!K51</f>
        <v>682.55891136897924</v>
      </c>
      <c r="R43" s="288"/>
      <c r="S43" s="288">
        <f>HOLANDA!J103</f>
        <v>1508.2495980971128</v>
      </c>
      <c r="T43" s="288"/>
      <c r="U43" s="288">
        <f>IRLANDA!H52</f>
        <v>368.32361664453293</v>
      </c>
      <c r="V43" s="288">
        <f>ITALIA!J50</f>
        <v>270.76683468951779</v>
      </c>
      <c r="W43" s="288">
        <f>JAPÓN!I51</f>
        <v>202694.53019441452</v>
      </c>
      <c r="X43" s="289">
        <f>MÉXICO!K52</f>
        <v>5.0872280218224208</v>
      </c>
      <c r="Y43" s="288">
        <f>NORUEGA!G50</f>
        <v>5680.2024870694404</v>
      </c>
      <c r="Z43" s="288">
        <f>N.ZELANDA!F51</f>
        <v>545.47292463686983</v>
      </c>
      <c r="AA43" s="288"/>
      <c r="AB43" s="288">
        <f>PORTUGAL!G50</f>
        <v>64.278236970684034</v>
      </c>
      <c r="AC43" s="288">
        <f>'REINO UNIDO'!H103</f>
        <v>290.46220266743859</v>
      </c>
      <c r="AD43" s="288"/>
      <c r="AE43" s="288"/>
      <c r="AF43" s="288"/>
      <c r="AG43" s="288"/>
      <c r="AH43" s="288">
        <f>SUECIA!G51</f>
        <v>4368.6286158493249</v>
      </c>
      <c r="AI43" s="288"/>
      <c r="AJ43" s="288"/>
      <c r="AK43" s="288"/>
      <c r="AL43" s="288"/>
      <c r="AM43" s="288"/>
    </row>
    <row r="44" spans="1:39" ht="14.25" x14ac:dyDescent="0.25">
      <c r="A44" s="285">
        <v>1977</v>
      </c>
      <c r="B44" s="288">
        <f>ALEMANIA!F103</f>
        <v>1179.0938829481724</v>
      </c>
      <c r="C44" s="443">
        <f>ARGENTINA!E50</f>
        <v>6.7121104460190327E-7</v>
      </c>
      <c r="D44" s="288">
        <f>AUSTRALIA!J51</f>
        <v>960.90119381907152</v>
      </c>
      <c r="E44" s="288">
        <f>BÉLGICA!E51</f>
        <v>1148.3590996802293</v>
      </c>
      <c r="F44" s="288"/>
      <c r="G44" s="288">
        <f>CANADÁ!F52</f>
        <v>1145.799858898667</v>
      </c>
      <c r="H44" s="288">
        <f>CHILE!G52</f>
        <v>4816.7310087709729</v>
      </c>
      <c r="I44" s="288"/>
      <c r="J44" s="288"/>
      <c r="K44" s="288">
        <f>COREA!E104</f>
        <v>97004.857443033645</v>
      </c>
      <c r="L44" s="288">
        <f>DINAMARCA!H53</f>
        <v>5634.1734884388907</v>
      </c>
      <c r="M44" s="288">
        <f>ESPAÑA!F104</f>
        <v>291.30199483966919</v>
      </c>
      <c r="N44" s="288">
        <f>EUA!G107</f>
        <v>1163.8086059344894</v>
      </c>
      <c r="O44" s="288"/>
      <c r="P44" s="288">
        <f>FINLANDIA!L52</f>
        <v>573.27305151305154</v>
      </c>
      <c r="Q44" s="288">
        <f>FRANCIA!K52</f>
        <v>766.38204590903433</v>
      </c>
      <c r="R44" s="288">
        <f>GRECIA!H51</f>
        <v>58.871801888817345</v>
      </c>
      <c r="S44" s="288">
        <f>HOLANDA!J104</f>
        <v>1622.8851715092817</v>
      </c>
      <c r="T44" s="288"/>
      <c r="U44" s="288">
        <f>IRLANDA!H53</f>
        <v>423.41149870801036</v>
      </c>
      <c r="V44" s="288">
        <f>ITALIA!J51</f>
        <v>324.62859578333865</v>
      </c>
      <c r="W44" s="288">
        <f>JAPÓN!I52</f>
        <v>223003.62941474307</v>
      </c>
      <c r="X44" s="289">
        <f>MÉXICO!K53</f>
        <v>6.6586194032126045</v>
      </c>
      <c r="Y44" s="288">
        <f>NORUEGA!G51</f>
        <v>6267.9833012202953</v>
      </c>
      <c r="Z44" s="288"/>
      <c r="AA44" s="288"/>
      <c r="AB44" s="288">
        <f>PORTUGAL!G51</f>
        <v>80.091109958506223</v>
      </c>
      <c r="AC44" s="288">
        <f>'REINO UNIDO'!H104</f>
        <v>320.9306973254038</v>
      </c>
      <c r="AD44" s="288"/>
      <c r="AE44" s="288"/>
      <c r="AF44" s="288"/>
      <c r="AG44" s="288"/>
      <c r="AH44" s="288">
        <f>SUECIA!G52</f>
        <v>4889.0251657824929</v>
      </c>
      <c r="AI44" s="288"/>
      <c r="AJ44" s="288"/>
      <c r="AK44" s="288"/>
      <c r="AL44" s="288"/>
      <c r="AM44" s="288"/>
    </row>
    <row r="45" spans="1:39" x14ac:dyDescent="0.25">
      <c r="A45" s="285">
        <v>1978</v>
      </c>
      <c r="B45" s="288">
        <f>ALEMANIA!F104</f>
        <v>1251.0346980387728</v>
      </c>
      <c r="C45" s="443">
        <f>ARGENTINA!E51</f>
        <v>2.0389618292601838E-6</v>
      </c>
      <c r="D45" s="288">
        <f>AUSTRALIA!J52</f>
        <v>1030.6944198521842</v>
      </c>
      <c r="E45" s="288">
        <f>BÉLGICA!E52</f>
        <v>1233.1689368862408</v>
      </c>
      <c r="F45" s="288"/>
      <c r="G45" s="288">
        <f>CANADÁ!F53</f>
        <v>1210.6197394807648</v>
      </c>
      <c r="H45" s="288">
        <f>CHILE!G53</f>
        <v>7786.6913633532049</v>
      </c>
      <c r="I45" s="288">
        <f>CHINA!J64</f>
        <v>120.43761649028905</v>
      </c>
      <c r="J45" s="288"/>
      <c r="K45" s="288">
        <f>COREA!E105</f>
        <v>126973.32733052199</v>
      </c>
      <c r="L45" s="288">
        <f>DINAMARCA!H54</f>
        <v>6222.0314735336187</v>
      </c>
      <c r="M45" s="288">
        <f>ESPAÑA!F105</f>
        <v>361.68375278557363</v>
      </c>
      <c r="N45" s="288">
        <f>EUA!G108</f>
        <v>1258.3829275378971</v>
      </c>
      <c r="O45" s="288"/>
      <c r="P45" s="288">
        <f>FINLANDIA!L53</f>
        <v>605.40845591636605</v>
      </c>
      <c r="Q45" s="288">
        <f>FRANCIA!K53</f>
        <v>862.48583472544453</v>
      </c>
      <c r="R45" s="288">
        <f>GRECIA!H52</f>
        <v>72.4759318085557</v>
      </c>
      <c r="S45" s="288">
        <f>HOLANDA!J105</f>
        <v>1742.0424810379243</v>
      </c>
      <c r="T45" s="288"/>
      <c r="U45" s="288">
        <f>IRLANDA!H54</f>
        <v>488.56811277569705</v>
      </c>
      <c r="V45" s="288">
        <f>ITALIA!J52</f>
        <v>376.52519139434321</v>
      </c>
      <c r="W45" s="288">
        <f>JAPÓN!I53</f>
        <v>239073.37776476264</v>
      </c>
      <c r="X45" s="289">
        <f>MÉXICO!K54</f>
        <v>7.6714999123247543</v>
      </c>
      <c r="Y45" s="288">
        <f>NORUEGA!G52</f>
        <v>6769.2792934868312</v>
      </c>
      <c r="Z45" s="288"/>
      <c r="AA45" s="288"/>
      <c r="AB45" s="288">
        <f>PORTUGAL!G52</f>
        <v>93.82256164010353</v>
      </c>
      <c r="AC45" s="288">
        <f>'REINO UNIDO'!H105</f>
        <v>363.61947567637344</v>
      </c>
      <c r="AD45" s="288"/>
      <c r="AE45" s="288"/>
      <c r="AF45" s="288"/>
      <c r="AG45" s="288"/>
      <c r="AH45" s="288">
        <f>SUECIA!G53</f>
        <v>5424.9176447264081</v>
      </c>
      <c r="AI45" s="288"/>
      <c r="AJ45" s="288"/>
      <c r="AK45" s="288"/>
      <c r="AL45" s="288"/>
      <c r="AM45" s="288"/>
    </row>
    <row r="46" spans="1:39" x14ac:dyDescent="0.25">
      <c r="A46" s="285">
        <v>1979</v>
      </c>
      <c r="B46" s="288">
        <f>ALEMANIA!F105</f>
        <v>1336.6772831179551</v>
      </c>
      <c r="C46" s="443">
        <f>ARGENTINA!E52</f>
        <v>5.7467378731853088E-6</v>
      </c>
      <c r="D46" s="288">
        <f>AUSTRALIA!J53</f>
        <v>1137.8489631089176</v>
      </c>
      <c r="E46" s="288">
        <f>BÉLGICA!E53</f>
        <v>1305.8631010928962</v>
      </c>
      <c r="F46" s="288"/>
      <c r="G46" s="288">
        <f>CANADÁ!F54</f>
        <v>1303.7004629581663</v>
      </c>
      <c r="H46" s="288">
        <f>CHILE!G54</f>
        <v>11000.821317338783</v>
      </c>
      <c r="I46" s="288">
        <f>CHINA!J65</f>
        <v>132.10458921273488</v>
      </c>
      <c r="J46" s="288"/>
      <c r="K46" s="288">
        <f>COREA!E106</f>
        <v>163957.51286213472</v>
      </c>
      <c r="L46" s="288">
        <f>DINAMARCA!H55</f>
        <v>6642.100587672543</v>
      </c>
      <c r="M46" s="288">
        <f>ESPAÑA!F106</f>
        <v>428.92060526771269</v>
      </c>
      <c r="N46" s="288">
        <f>EUA!G109</f>
        <v>1372.8245440719822</v>
      </c>
      <c r="O46" s="288"/>
      <c r="P46" s="288">
        <f>FINLANDIA!L54</f>
        <v>672.53862084456421</v>
      </c>
      <c r="Q46" s="288">
        <f>FRANCIA!K54</f>
        <v>975.356880241574</v>
      </c>
      <c r="R46" s="288">
        <f>GRECIA!H53</f>
        <v>88.50066853233831</v>
      </c>
      <c r="S46" s="288">
        <f>HOLANDA!J106</f>
        <v>1851.7525439426183</v>
      </c>
      <c r="T46" s="288"/>
      <c r="U46" s="288">
        <f>IRLANDA!H55</f>
        <v>581.11202153110048</v>
      </c>
      <c r="V46" s="288">
        <f>ITALIA!J53</f>
        <v>449.20247057797928</v>
      </c>
      <c r="W46" s="288">
        <f>JAPÓN!I54</f>
        <v>253272.97375816992</v>
      </c>
      <c r="X46" s="289">
        <f>MÉXICO!K55</f>
        <v>8.93332077191587</v>
      </c>
      <c r="Y46" s="288">
        <f>NORUEGA!G53</f>
        <v>6962.2153209109738</v>
      </c>
      <c r="Z46" s="288">
        <f>N.ZELANDA!F54</f>
        <v>886.66666666666663</v>
      </c>
      <c r="AA46" s="288"/>
      <c r="AB46" s="288">
        <f>PORTUGAL!G53</f>
        <v>112.65800614316238</v>
      </c>
      <c r="AC46" s="288">
        <f>'REINO UNIDO'!H106</f>
        <v>419.20394843390665</v>
      </c>
      <c r="AD46" s="288"/>
      <c r="AE46" s="288"/>
      <c r="AF46" s="288"/>
      <c r="AG46" s="288"/>
      <c r="AH46" s="288">
        <f>SUECIA!G54</f>
        <v>5869.2946764680373</v>
      </c>
      <c r="AI46" s="288"/>
      <c r="AJ46" s="288"/>
      <c r="AK46" s="288"/>
      <c r="AL46" s="288"/>
      <c r="AM46" s="288"/>
    </row>
    <row r="47" spans="1:39" x14ac:dyDescent="0.25">
      <c r="A47" s="285">
        <v>1980</v>
      </c>
      <c r="B47" s="288">
        <f>ALEMANIA!F106</f>
        <v>1370.2143217494252</v>
      </c>
      <c r="C47" s="443">
        <f>ARGENTINA!E53</f>
        <v>1.3742521797451374E-5</v>
      </c>
      <c r="D47" s="288">
        <f>AUSTRALIA!J54</f>
        <v>1279.3215074730012</v>
      </c>
      <c r="E47" s="288">
        <f>BÉLGICA!E54</f>
        <v>1392.2471566699442</v>
      </c>
      <c r="F47" s="288"/>
      <c r="G47" s="288">
        <f>CANADÁ!F55</f>
        <v>1425.2728431058206</v>
      </c>
      <c r="H47" s="288">
        <f>CHILE!G55</f>
        <v>15909.803410258917</v>
      </c>
      <c r="I47" s="288">
        <f>CHINA!J66</f>
        <v>139.59146905742827</v>
      </c>
      <c r="J47" s="288"/>
      <c r="K47" s="288">
        <f>COREA!E107</f>
        <v>207255.78666995047</v>
      </c>
      <c r="L47" s="288">
        <f>DINAMARCA!H56</f>
        <v>7224.4601889338737</v>
      </c>
      <c r="M47" s="288">
        <f>ESPAÑA!F107</f>
        <v>501.03229697506202</v>
      </c>
      <c r="N47" s="288">
        <f>EUA!G110</f>
        <v>1503.0107680491976</v>
      </c>
      <c r="O47" s="288"/>
      <c r="P47" s="288">
        <f>FINLANDIA!L55</f>
        <v>760.49125547888741</v>
      </c>
      <c r="Q47" s="288">
        <f>FRANCIA!K55</f>
        <v>1117.1831243418326</v>
      </c>
      <c r="R47" s="288">
        <f>GRECIA!H54</f>
        <v>102.39926558752997</v>
      </c>
      <c r="S47" s="288">
        <f>HOLANDA!J107</f>
        <v>1907.0128591624637</v>
      </c>
      <c r="T47" s="288"/>
      <c r="U47" s="288">
        <f>IRLANDA!H56</f>
        <v>702.66307722157546</v>
      </c>
      <c r="V47" s="288">
        <f>ITALIA!J54</f>
        <v>546.78681391312341</v>
      </c>
      <c r="W47" s="288">
        <f>JAPÓN!I55</f>
        <v>268496.61273545708</v>
      </c>
      <c r="X47" s="289">
        <f>MÉXICO!K56</f>
        <v>10.958368494006988</v>
      </c>
      <c r="Y47" s="288">
        <f>NORUEGA!G54</f>
        <v>7775.4115226337453</v>
      </c>
      <c r="Z47" s="288">
        <f>N.ZELANDA!F55</f>
        <v>1047.0313004194902</v>
      </c>
      <c r="AA47" s="288"/>
      <c r="AB47" s="288">
        <f>PORTUGAL!G54</f>
        <v>134.80468769558141</v>
      </c>
      <c r="AC47" s="288">
        <f>'REINO UNIDO'!H107</f>
        <v>506.39017295597483</v>
      </c>
      <c r="AD47" s="288"/>
      <c r="AE47" s="288"/>
      <c r="AF47" s="288"/>
      <c r="AG47" s="288"/>
      <c r="AH47" s="288">
        <f>SUECIA!G55</f>
        <v>6599.3873898160027</v>
      </c>
      <c r="AI47" s="288"/>
      <c r="AJ47" s="288"/>
      <c r="AK47" s="288"/>
      <c r="AL47" s="288"/>
      <c r="AM47" s="288"/>
    </row>
    <row r="48" spans="1:39" x14ac:dyDescent="0.25">
      <c r="A48" s="285">
        <v>1981</v>
      </c>
      <c r="B48" s="288">
        <f>ALEMANIA!F107</f>
        <v>1447.9758405975738</v>
      </c>
      <c r="C48" s="443">
        <f>ARGENTINA!E54</f>
        <v>2.6822186822186822E-5</v>
      </c>
      <c r="D48" s="288">
        <f>AUSTRALIA!J55</f>
        <v>1447.4931088660267</v>
      </c>
      <c r="E48" s="288">
        <f>BÉLGICA!E55</f>
        <v>1492.7076752912187</v>
      </c>
      <c r="F48" s="288"/>
      <c r="G48" s="288">
        <f>CANADÁ!F56</f>
        <v>1594.7342487778944</v>
      </c>
      <c r="H48" s="288">
        <f>CHILE!G56</f>
        <v>18495.27388671787</v>
      </c>
      <c r="I48" s="288">
        <f>CHINA!J67</f>
        <v>147.48998685841022</v>
      </c>
      <c r="J48" s="288"/>
      <c r="K48" s="288">
        <f>COREA!E108</f>
        <v>250641.79892967877</v>
      </c>
      <c r="L48" s="288">
        <f>DINAMARCA!H57</f>
        <v>8184.9233150415084</v>
      </c>
      <c r="M48" s="288">
        <f>ESPAÑA!F108</f>
        <v>577.82177288548576</v>
      </c>
      <c r="N48" s="288">
        <f>EUA!G111</f>
        <v>1641.5364823844518</v>
      </c>
      <c r="O48" s="288"/>
      <c r="P48" s="288">
        <f>FINLANDIA!L56</f>
        <v>865.28364707388903</v>
      </c>
      <c r="Q48" s="288">
        <f>FRANCIA!K56</f>
        <v>1274.9097110256753</v>
      </c>
      <c r="R48" s="288">
        <f>GRECIA!H55</f>
        <v>124.51674447703759</v>
      </c>
      <c r="S48" s="288">
        <f>HOLANDA!J108</f>
        <v>1918.7696480938419</v>
      </c>
      <c r="T48" s="288"/>
      <c r="U48" s="288">
        <f>IRLANDA!H57</f>
        <v>829.76726604795056</v>
      </c>
      <c r="V48" s="288">
        <f>ITALIA!J55</f>
        <v>665.14087284476557</v>
      </c>
      <c r="W48" s="288">
        <f>JAPÓN!I56</f>
        <v>285959.58602922963</v>
      </c>
      <c r="X48" s="289">
        <f>MÉXICO!K57</f>
        <v>14.520569383095769</v>
      </c>
      <c r="Y48" s="288">
        <f>NORUEGA!G55</f>
        <v>8674.6188522514312</v>
      </c>
      <c r="Z48" s="288">
        <f>N.ZELANDA!F56</f>
        <v>1193.1549660797316</v>
      </c>
      <c r="AA48" s="288"/>
      <c r="AB48" s="288">
        <f>PORTUGAL!G55</f>
        <v>166.02399132730014</v>
      </c>
      <c r="AC48" s="288">
        <f>'REINO UNIDO'!H108</f>
        <v>574.02132190951818</v>
      </c>
      <c r="AD48" s="288"/>
      <c r="AE48" s="288"/>
      <c r="AF48" s="288"/>
      <c r="AG48" s="288"/>
      <c r="AH48" s="288">
        <f>SUECIA!G56</f>
        <v>7222.960859040274</v>
      </c>
      <c r="AI48" s="288"/>
      <c r="AJ48" s="288"/>
      <c r="AK48" s="288"/>
      <c r="AL48" s="288"/>
      <c r="AM48" s="288"/>
    </row>
    <row r="49" spans="1:43" x14ac:dyDescent="0.25">
      <c r="A49" s="285">
        <v>1982</v>
      </c>
      <c r="B49" s="288">
        <f>ALEMANIA!F108</f>
        <v>1518.7011537010101</v>
      </c>
      <c r="C49" s="443">
        <f>ARGENTINA!E55</f>
        <v>5.9514638469123958E-5</v>
      </c>
      <c r="D49" s="288">
        <f>AUSTRALIA!J56</f>
        <v>1602.7850916769628</v>
      </c>
      <c r="E49" s="288">
        <f>BÉLGICA!E56</f>
        <v>1602.6404782261743</v>
      </c>
      <c r="F49" s="288"/>
      <c r="G49" s="288">
        <f>CANADÁ!F57</f>
        <v>1770.6300658881419</v>
      </c>
      <c r="H49" s="288">
        <f>CHILE!G57</f>
        <v>20967.028810728607</v>
      </c>
      <c r="I49" s="288">
        <f>CHINA!J68</f>
        <v>157.94950421928888</v>
      </c>
      <c r="J49" s="288"/>
      <c r="K49" s="288">
        <f>COREA!E109</f>
        <v>281865.92612904683</v>
      </c>
      <c r="L49" s="288">
        <f>DINAMARCA!H58</f>
        <v>9264.5675372086498</v>
      </c>
      <c r="M49" s="288">
        <f>ESPAÑA!F109</f>
        <v>658.59704771309202</v>
      </c>
      <c r="N49" s="288">
        <f>EUA!G112</f>
        <v>1753.5841029403664</v>
      </c>
      <c r="O49" s="288"/>
      <c r="P49" s="288">
        <f>FINLANDIA!L57</f>
        <v>944.66435695410826</v>
      </c>
      <c r="Q49" s="288">
        <f>FRANCIA!K57</f>
        <v>1455.2671367442317</v>
      </c>
      <c r="R49" s="288">
        <f>GRECIA!H56</f>
        <v>159.33018555334658</v>
      </c>
      <c r="S49" s="288">
        <f>HOLANDA!J109</f>
        <v>1997.3345848526285</v>
      </c>
      <c r="T49" s="288"/>
      <c r="U49" s="288">
        <f>IRLANDA!H58</f>
        <v>947.87909407665495</v>
      </c>
      <c r="V49" s="288">
        <f>ITALIA!J56</f>
        <v>775.82724786383858</v>
      </c>
      <c r="W49" s="288">
        <f>JAPÓN!I57</f>
        <v>297712.80350048805</v>
      </c>
      <c r="X49" s="289">
        <f>MÉXICO!K58</f>
        <v>23.257020422254627</v>
      </c>
      <c r="Y49" s="288">
        <f>NORUEGA!G56</f>
        <v>9663.3313119062059</v>
      </c>
      <c r="Z49" s="288"/>
      <c r="AA49" s="288"/>
      <c r="AB49" s="288">
        <f>PORTUGAL!G56</f>
        <v>196.84957921697767</v>
      </c>
      <c r="AC49" s="288">
        <f>'REINO UNIDO'!H109</f>
        <v>623.35784542501676</v>
      </c>
      <c r="AD49" s="288"/>
      <c r="AE49" s="288"/>
      <c r="AF49" s="288"/>
      <c r="AG49" s="288"/>
      <c r="AH49" s="288">
        <f>SUECIA!G57</f>
        <v>7660.2087567706985</v>
      </c>
      <c r="AI49" s="288"/>
      <c r="AJ49" s="288"/>
      <c r="AK49" s="288"/>
      <c r="AL49" s="288"/>
      <c r="AM49" s="288"/>
    </row>
    <row r="50" spans="1:43" x14ac:dyDescent="0.25">
      <c r="A50" s="285">
        <v>1983</v>
      </c>
      <c r="B50" s="288">
        <f>ALEMANIA!F109</f>
        <v>1575.3784987732242</v>
      </c>
      <c r="C50" s="443">
        <f>ARGENTINA!E56</f>
        <v>3.3932863011853446E-4</v>
      </c>
      <c r="D50" s="288">
        <f>AUSTRALIA!J57</f>
        <v>1727.7889032866062</v>
      </c>
      <c r="E50" s="288">
        <f>BÉLGICA!E57</f>
        <v>1698.4022490448071</v>
      </c>
      <c r="F50" s="288"/>
      <c r="G50" s="288">
        <f>CANADÁ!F58</f>
        <v>1849.6860414358146</v>
      </c>
      <c r="H50" s="288">
        <f>CHILE!G58</f>
        <v>22679.938330206318</v>
      </c>
      <c r="I50" s="288">
        <f>CHINA!J69</f>
        <v>171.86986575727127</v>
      </c>
      <c r="J50" s="288"/>
      <c r="K50" s="288">
        <f>COREA!E110</f>
        <v>326607.84241733426</v>
      </c>
      <c r="L50" s="288">
        <f>DINAMARCA!H59</f>
        <v>9997.9207385536665</v>
      </c>
      <c r="M50" s="288">
        <f>ESPAÑA!F110</f>
        <v>754.04956411654484</v>
      </c>
      <c r="N50" s="288">
        <f>EUA!G113</f>
        <v>1841.5101440249855</v>
      </c>
      <c r="O50" s="288"/>
      <c r="P50" s="288">
        <f>FINLANDIA!L58</f>
        <v>1039.9214112532397</v>
      </c>
      <c r="Q50" s="288">
        <f>FRANCIA!K58</f>
        <v>1600.1944502864271</v>
      </c>
      <c r="R50" s="288">
        <f>GRECIA!H57</f>
        <v>194.86170896963151</v>
      </c>
      <c r="S50" s="288">
        <f>HOLANDA!J110</f>
        <v>2040.5125506507036</v>
      </c>
      <c r="T50" s="288"/>
      <c r="U50" s="288">
        <f>IRLANDA!H59</f>
        <v>1068.2657884231537</v>
      </c>
      <c r="V50" s="288">
        <f>ITALIA!J57</f>
        <v>898.33027148113331</v>
      </c>
      <c r="W50" s="288">
        <f>JAPÓN!I58</f>
        <v>304824.06931598543</v>
      </c>
      <c r="X50" s="289">
        <f>MÉXICO!K59</f>
        <v>36.302493401939181</v>
      </c>
      <c r="Y50" s="288">
        <f>NORUEGA!G57</f>
        <v>10412.607449856734</v>
      </c>
      <c r="Z50" s="288"/>
      <c r="AA50" s="288"/>
      <c r="AB50" s="288">
        <f>PORTUGAL!G57</f>
        <v>230.99662320883252</v>
      </c>
      <c r="AC50" s="288">
        <f>'REINO UNIDO'!H110</f>
        <v>674.77384877973611</v>
      </c>
      <c r="AD50" s="288"/>
      <c r="AE50" s="288"/>
      <c r="AF50" s="288"/>
      <c r="AG50" s="288"/>
      <c r="AH50" s="288">
        <f>SUECIA!G58</f>
        <v>8273.2318555641232</v>
      </c>
      <c r="AI50" s="288"/>
      <c r="AJ50" s="288"/>
      <c r="AK50" s="288"/>
      <c r="AL50" s="288"/>
      <c r="AM50" s="288"/>
    </row>
    <row r="51" spans="1:43" x14ac:dyDescent="0.25">
      <c r="A51" s="285">
        <v>1984</v>
      </c>
      <c r="B51" s="288">
        <f>ALEMANIA!F110</f>
        <v>1634.0285705788322</v>
      </c>
      <c r="C51" s="443">
        <f>ARGENTINA!E57</f>
        <v>2.7115087972075357E-3</v>
      </c>
      <c r="D51" s="288">
        <f>AUSTRALIA!J58</f>
        <v>1841.3009954760389</v>
      </c>
      <c r="E51" s="288">
        <f>BÉLGICA!E58</f>
        <v>1826.8981252179981</v>
      </c>
      <c r="F51" s="288"/>
      <c r="G51" s="288">
        <f>CANADÁ!F59</f>
        <v>1944.1549588875889</v>
      </c>
      <c r="H51" s="288">
        <f>CHILE!G59</f>
        <v>25134.8069519526</v>
      </c>
      <c r="I51" s="288">
        <f>CHINA!J70</f>
        <v>199.56264960209194</v>
      </c>
      <c r="J51" s="288"/>
      <c r="K51" s="288">
        <f>COREA!E111</f>
        <v>352804.13132858137</v>
      </c>
      <c r="L51" s="288">
        <f>DINAMARCA!H60</f>
        <v>10479.926491376873</v>
      </c>
      <c r="M51" s="288">
        <f>ESPAÑA!F111</f>
        <v>839.5385692144547</v>
      </c>
      <c r="N51" s="288">
        <f>EUA!G114</f>
        <v>1941.4951950665436</v>
      </c>
      <c r="O51" s="288"/>
      <c r="P51" s="288">
        <f>FINLANDIA!L59</f>
        <v>1139.9360006477948</v>
      </c>
      <c r="Q51" s="288">
        <f>FRANCIA!K59</f>
        <v>1731.3614327801627</v>
      </c>
      <c r="R51" s="288">
        <f>GRECIA!H58</f>
        <v>235.9502124739295</v>
      </c>
      <c r="S51" s="288">
        <f>HOLANDA!J111</f>
        <v>2033.9369604043168</v>
      </c>
      <c r="T51" s="288"/>
      <c r="U51" s="288">
        <f>IRLANDA!H60</f>
        <v>1183.3991035044826</v>
      </c>
      <c r="V51" s="288">
        <f>ITALIA!J58</f>
        <v>1009.4325043844265</v>
      </c>
      <c r="W51" s="288">
        <f>JAPÓN!I59</f>
        <v>317250.5341723329</v>
      </c>
      <c r="X51" s="289">
        <f>MÉXICO!K60</f>
        <v>55.819702197943812</v>
      </c>
      <c r="Y51" s="288">
        <f>NORUEGA!G58</f>
        <v>11214.75645409048</v>
      </c>
      <c r="Z51" s="288"/>
      <c r="AA51" s="288"/>
      <c r="AB51" s="288">
        <f>PORTUGAL!G58</f>
        <v>281.16196705426358</v>
      </c>
      <c r="AC51" s="288">
        <f>'REINO UNIDO'!H111</f>
        <v>714.99309632937673</v>
      </c>
      <c r="AD51" s="288"/>
      <c r="AE51" s="288"/>
      <c r="AF51" s="288"/>
      <c r="AG51" s="288"/>
      <c r="AH51" s="288">
        <f>SUECIA!G59</f>
        <v>8960.9107839396256</v>
      </c>
      <c r="AI51" s="288"/>
      <c r="AJ51" s="288"/>
      <c r="AK51" s="288"/>
      <c r="AL51" s="288"/>
      <c r="AM51" s="288"/>
    </row>
    <row r="52" spans="1:43" x14ac:dyDescent="0.25">
      <c r="A52" s="285">
        <v>1985</v>
      </c>
      <c r="B52" s="288">
        <f>ALEMANIA!F111</f>
        <v>1687.7219701791043</v>
      </c>
      <c r="C52" s="443">
        <f>ARGENTINA!E58</f>
        <v>1.8243524008337463E-2</v>
      </c>
      <c r="D52" s="288">
        <f>AUSTRALIA!J59</f>
        <v>1948.5682255739666</v>
      </c>
      <c r="E52" s="288">
        <f>BÉLGICA!E59</f>
        <v>1912.1887154584344</v>
      </c>
      <c r="F52" s="288"/>
      <c r="G52" s="288">
        <f>CANADÁ!F60</f>
        <v>2052.8414195867026</v>
      </c>
      <c r="H52" s="288">
        <f>CHILE!G60</f>
        <v>30959.214503555766</v>
      </c>
      <c r="I52" s="288">
        <f>CHINA!J71</f>
        <v>234.63496272908432</v>
      </c>
      <c r="J52" s="288"/>
      <c r="K52" s="288">
        <f>COREA!E112</f>
        <v>369364.38701860461</v>
      </c>
      <c r="L52" s="288">
        <f>DINAMARCA!H61</f>
        <v>11046.802394266362</v>
      </c>
      <c r="M52" s="288">
        <f>ESPAÑA!F112</f>
        <v>914.41931215632633</v>
      </c>
      <c r="N52" s="288">
        <f>EUA!G115</f>
        <v>2042.5821869310914</v>
      </c>
      <c r="O52" s="288"/>
      <c r="P52" s="288">
        <f>FINLANDIA!L60</f>
        <v>1244.9794338253084</v>
      </c>
      <c r="Q52" s="288">
        <f>FRANCIA!K60</f>
        <v>1835.3390956790554</v>
      </c>
      <c r="R52" s="288">
        <f>GRECIA!H59</f>
        <v>286.37396650905822</v>
      </c>
      <c r="S52" s="288">
        <f>HOLANDA!J112</f>
        <v>2041.5704393294675</v>
      </c>
      <c r="T52" s="288"/>
      <c r="U52" s="288">
        <f>IRLANDA!H61</f>
        <v>1245.3166706673067</v>
      </c>
      <c r="V52" s="288">
        <f>ITALIA!J59</f>
        <v>1114.5869616734003</v>
      </c>
      <c r="W52" s="288">
        <f>JAPÓN!I60</f>
        <v>328127.02827478939</v>
      </c>
      <c r="X52" s="289">
        <f>MÉXICO!K61</f>
        <v>85.595464651694925</v>
      </c>
      <c r="Y52" s="288">
        <f>NORUEGA!G59</f>
        <v>12006.649445082281</v>
      </c>
      <c r="Z52" s="288"/>
      <c r="AA52" s="288"/>
      <c r="AB52" s="288">
        <f>PORTUGAL!G59</f>
        <v>339.480127446518</v>
      </c>
      <c r="AC52" s="288">
        <f>'REINO UNIDO'!H112</f>
        <v>770.54151170256227</v>
      </c>
      <c r="AD52" s="288"/>
      <c r="AE52" s="288"/>
      <c r="AF52" s="288"/>
      <c r="AG52" s="288"/>
      <c r="AH52" s="288">
        <f>SUECIA!G60</f>
        <v>9639.686253972237</v>
      </c>
      <c r="AI52" s="288"/>
      <c r="AJ52" s="288"/>
      <c r="AK52" s="288"/>
      <c r="AL52" s="288"/>
      <c r="AM52" s="288"/>
    </row>
    <row r="53" spans="1:43" x14ac:dyDescent="0.25">
      <c r="A53" s="285">
        <v>1986</v>
      </c>
      <c r="B53" s="288">
        <f>ALEMANIA!F112</f>
        <v>1758.7396287545319</v>
      </c>
      <c r="C53" s="443">
        <f>ARGENTINA!E59</f>
        <v>3.412581124847356E-2</v>
      </c>
      <c r="D53" s="288">
        <f>AUSTRALIA!J60</f>
        <v>2039.8581139050609</v>
      </c>
      <c r="E53" s="288">
        <f>BÉLGICA!E60</f>
        <v>1979.8350281512121</v>
      </c>
      <c r="F53" s="288"/>
      <c r="G53" s="288">
        <f>CANADÁ!F61</f>
        <v>2103.0975197641865</v>
      </c>
      <c r="H53" s="288">
        <f>CHILE!G61</f>
        <v>36261.396991718473</v>
      </c>
      <c r="I53" s="288">
        <f>CHINA!J72</f>
        <v>257.82982558539663</v>
      </c>
      <c r="J53" s="288"/>
      <c r="K53" s="288">
        <f>COREA!E113</f>
        <v>411319.934875615</v>
      </c>
      <c r="L53" s="288">
        <f>DINAMARCA!H62</f>
        <v>11432.095731407615</v>
      </c>
      <c r="M53" s="288">
        <f>ESPAÑA!F113</f>
        <v>995.32224196583491</v>
      </c>
      <c r="N53" s="288">
        <f>EUA!G116</f>
        <v>2123.1267133355618</v>
      </c>
      <c r="O53" s="288"/>
      <c r="P53" s="288">
        <f>FINLANDIA!L61</f>
        <v>1338.8585606174904</v>
      </c>
      <c r="Q53" s="288">
        <f>FRANCIA!K61</f>
        <v>1918.1796313579255</v>
      </c>
      <c r="R53" s="288">
        <f>GRECIA!H60</f>
        <v>322.76760313095224</v>
      </c>
      <c r="S53" s="288">
        <f>HOLANDA!J113</f>
        <v>2113.3675198716546</v>
      </c>
      <c r="T53" s="288"/>
      <c r="U53" s="288">
        <f>IRLANDA!H62</f>
        <v>1316.8568995564005</v>
      </c>
      <c r="V53" s="288">
        <f>ITALIA!J60</f>
        <v>1200.7790903799496</v>
      </c>
      <c r="W53" s="288">
        <f>JAPÓN!I61</f>
        <v>336864.39100479562</v>
      </c>
      <c r="X53" s="289">
        <f>MÉXICO!K62</f>
        <v>149.97628969926259</v>
      </c>
      <c r="Y53" s="288">
        <f>NORUEGA!G60</f>
        <v>13156.097560975611</v>
      </c>
      <c r="Z53" s="288">
        <f>N.ZELANDA!F61</f>
        <v>1697.6100628930817</v>
      </c>
      <c r="AA53" s="288"/>
      <c r="AB53" s="288">
        <f>PORTUGAL!G60</f>
        <v>401.97398847382721</v>
      </c>
      <c r="AC53" s="288">
        <f>'REINO UNIDO'!H113</f>
        <v>832.26795051626732</v>
      </c>
      <c r="AD53" s="288"/>
      <c r="AE53" s="288"/>
      <c r="AF53" s="288"/>
      <c r="AG53" s="288"/>
      <c r="AH53" s="288">
        <f>SUECIA!G61</f>
        <v>10554.773337093675</v>
      </c>
      <c r="AI53" s="288"/>
      <c r="AJ53" s="288"/>
      <c r="AK53" s="288"/>
      <c r="AL53" s="288"/>
      <c r="AM53" s="288"/>
    </row>
    <row r="54" spans="1:43" x14ac:dyDescent="0.25">
      <c r="A54" s="285">
        <v>1987</v>
      </c>
      <c r="B54" s="288">
        <f>ALEMANIA!F113</f>
        <v>1824.2044452113378</v>
      </c>
      <c r="C54" s="443">
        <f>ARGENTINA!E60</f>
        <v>7.75023753881941E-2</v>
      </c>
      <c r="D54" s="288">
        <f>AUSTRALIA!J61</f>
        <v>2186.6383255782121</v>
      </c>
      <c r="E54" s="288">
        <f>BÉLGICA!E61</f>
        <v>2024.4775420817589</v>
      </c>
      <c r="F54" s="288"/>
      <c r="G54" s="288">
        <f>CANADÁ!F62</f>
        <v>2215.7489516738847</v>
      </c>
      <c r="H54" s="288">
        <f>CHILE!G62</f>
        <v>44060.329058243406</v>
      </c>
      <c r="I54" s="288">
        <f>CHINA!J73</f>
        <v>287.31138853958294</v>
      </c>
      <c r="J54" s="288"/>
      <c r="K54" s="288">
        <f>COREA!E114</f>
        <v>452768.25945522561</v>
      </c>
      <c r="L54" s="288">
        <f>DINAMARCA!H63</f>
        <v>12459.831724068019</v>
      </c>
      <c r="M54" s="288">
        <f>ESPAÑA!F114</f>
        <v>1071.5224672132547</v>
      </c>
      <c r="N54" s="288">
        <f>EUA!G117</f>
        <v>2216.5421567248814</v>
      </c>
      <c r="O54" s="288"/>
      <c r="P54" s="288">
        <f>FINLANDIA!L62</f>
        <v>1472.3412941416616</v>
      </c>
      <c r="Q54" s="288">
        <f>FRANCIA!K62</f>
        <v>1991.2129437089452</v>
      </c>
      <c r="R54" s="288">
        <f>GRECIA!H61</f>
        <v>358.78722616292652</v>
      </c>
      <c r="S54" s="288">
        <f>HOLANDA!J114</f>
        <v>1951.4171745287624</v>
      </c>
      <c r="T54" s="288"/>
      <c r="U54" s="288">
        <f>IRLANDA!H63</f>
        <v>1387.7595932539682</v>
      </c>
      <c r="V54" s="288">
        <f>ITALIA!J61</f>
        <v>1302.8188556671912</v>
      </c>
      <c r="W54" s="288">
        <f>JAPÓN!I62</f>
        <v>344762.33696928638</v>
      </c>
      <c r="X54" s="289">
        <f>MÉXICO!K63</f>
        <v>341.01361396411858</v>
      </c>
      <c r="Y54" s="288">
        <f>NORUEGA!G61</f>
        <v>14371.267478574649</v>
      </c>
      <c r="Z54" s="288">
        <f>N.ZELANDA!F62</f>
        <v>1892.9917106254709</v>
      </c>
      <c r="AA54" s="288"/>
      <c r="AB54" s="288">
        <f>PORTUGAL!G61</f>
        <v>461.05470153429337</v>
      </c>
      <c r="AC54" s="288">
        <f>'REINO UNIDO'!H114</f>
        <v>888.81751184323866</v>
      </c>
      <c r="AD54" s="288"/>
      <c r="AE54" s="288"/>
      <c r="AF54" s="288"/>
      <c r="AG54" s="288"/>
      <c r="AH54" s="288">
        <f>SUECIA!G62</f>
        <v>11658.97200843774</v>
      </c>
      <c r="AI54" s="288"/>
      <c r="AJ54" s="288"/>
      <c r="AK54" s="288"/>
      <c r="AL54" s="288"/>
      <c r="AM54" s="288"/>
    </row>
    <row r="55" spans="1:43" x14ac:dyDescent="0.25">
      <c r="A55" s="285">
        <v>1988</v>
      </c>
      <c r="B55" s="288">
        <f>ALEMANIA!F114</f>
        <v>1808.8963364563806</v>
      </c>
      <c r="C55" s="443">
        <f>ARGENTINA!E61</f>
        <v>0.33840976622961189</v>
      </c>
      <c r="D55" s="288">
        <f>AUSTRALIA!J62</f>
        <v>2356.9050897500292</v>
      </c>
      <c r="E55" s="288">
        <f>BÉLGICA!E62</f>
        <v>2078.2439452904682</v>
      </c>
      <c r="F55" s="288"/>
      <c r="G55" s="288">
        <f>CANADÁ!F63</f>
        <v>2356.9083570213643</v>
      </c>
      <c r="H55" s="288">
        <f>CHILE!G63</f>
        <v>53261.278971542553</v>
      </c>
      <c r="I55" s="288">
        <f>CHINA!J74</f>
        <v>344.09217286028831</v>
      </c>
      <c r="J55" s="288"/>
      <c r="K55" s="288">
        <f>COREA!E115</f>
        <v>532163.60379799514</v>
      </c>
      <c r="L55" s="288">
        <f>DINAMARCA!H64</f>
        <v>12874.950300680881</v>
      </c>
      <c r="M55" s="288">
        <f>ESPAÑA!F115</f>
        <v>1143.624064827183</v>
      </c>
      <c r="N55" s="288">
        <f>EUA!G118</f>
        <v>2348.3606135695923</v>
      </c>
      <c r="O55" s="288"/>
      <c r="P55" s="288">
        <f>FINLANDIA!L63</f>
        <v>1619.132957468403</v>
      </c>
      <c r="Q55" s="288">
        <f>FRANCIA!K63</f>
        <v>2079.4562251589546</v>
      </c>
      <c r="R55" s="288">
        <f>GRECIA!H62</f>
        <v>426.54283360626829</v>
      </c>
      <c r="S55" s="288">
        <f>HOLANDA!J115</f>
        <v>1978.0802479243321</v>
      </c>
      <c r="T55" s="288"/>
      <c r="U55" s="288">
        <f>IRLANDA!H64</f>
        <v>1461.2141326121794</v>
      </c>
      <c r="V55" s="288">
        <f>ITALIA!J62</f>
        <v>1406.5900418020838</v>
      </c>
      <c r="W55" s="288">
        <f>JAPÓN!I63</f>
        <v>355980.72947719257</v>
      </c>
      <c r="X55" s="289">
        <f>MÉXICO!K64</f>
        <v>720.81035129252768</v>
      </c>
      <c r="Y55" s="288">
        <f>NORUEGA!G62</f>
        <v>15385.735080058223</v>
      </c>
      <c r="Z55" s="288">
        <f>N.ZELANDA!F63</f>
        <v>2062.5818277035874</v>
      </c>
      <c r="AA55" s="288"/>
      <c r="AB55" s="288">
        <f>PORTUGAL!G62</f>
        <v>514.09438379735411</v>
      </c>
      <c r="AC55" s="288">
        <f>'REINO UNIDO'!H115</f>
        <v>963.73844246809585</v>
      </c>
      <c r="AD55" s="288"/>
      <c r="AE55" s="288"/>
      <c r="AF55" s="288"/>
      <c r="AG55" s="288"/>
      <c r="AH55" s="288">
        <f>SUECIA!G63</f>
        <v>12526.038716238887</v>
      </c>
      <c r="AI55" s="288"/>
      <c r="AJ55" s="288"/>
      <c r="AK55" s="288"/>
      <c r="AL55" s="288"/>
      <c r="AM55" s="288"/>
    </row>
    <row r="56" spans="1:43" x14ac:dyDescent="0.25">
      <c r="A56" s="285">
        <v>1989</v>
      </c>
      <c r="B56" s="288">
        <f>ALEMANIA!F115</f>
        <v>1871.3177314578641</v>
      </c>
      <c r="C56" s="443">
        <f>ARGENTINA!E62</f>
        <v>8.4339599681215045</v>
      </c>
      <c r="D56" s="288">
        <f>AUSTRALIA!J63</f>
        <v>2518.1660307344032</v>
      </c>
      <c r="E56" s="288">
        <f>BÉLGICA!E63</f>
        <v>2192.0446838602329</v>
      </c>
      <c r="F56" s="288"/>
      <c r="G56" s="288">
        <f>CANADÁ!F64</f>
        <v>2482.8326058773914</v>
      </c>
      <c r="H56" s="288">
        <f>CHILE!G64</f>
        <v>65210.579987095167</v>
      </c>
      <c r="I56" s="288">
        <f>CHINA!J75</f>
        <v>385.33330630307535</v>
      </c>
      <c r="J56" s="288"/>
      <c r="K56" s="288">
        <f>COREA!E116</f>
        <v>585270.25963032187</v>
      </c>
      <c r="L56" s="288">
        <f>DINAMARCA!H65</f>
        <v>13690.707016943568</v>
      </c>
      <c r="M56" s="288">
        <f>ESPAÑA!F116</f>
        <v>1228.4916215022463</v>
      </c>
      <c r="N56" s="288">
        <f>EUA!G119</f>
        <v>2448.1910821194042</v>
      </c>
      <c r="O56" s="288"/>
      <c r="P56" s="288">
        <f>FINLANDIA!L64</f>
        <v>1777.6052862033278</v>
      </c>
      <c r="Q56" s="288">
        <f>FRANCIA!K64</f>
        <v>2175.9242102625644</v>
      </c>
      <c r="R56" s="288">
        <f>GRECIA!H63</f>
        <v>527.10079192174737</v>
      </c>
      <c r="S56" s="288">
        <f>HOLANDA!J116</f>
        <v>1995.8502274969678</v>
      </c>
      <c r="T56" s="288"/>
      <c r="U56" s="288">
        <f>IRLANDA!H65</f>
        <v>1567.0832327013648</v>
      </c>
      <c r="V56" s="288">
        <f>ITALIA!J63</f>
        <v>1533.4394786004952</v>
      </c>
      <c r="W56" s="288">
        <f>JAPÓN!I64</f>
        <v>369941.9045846691</v>
      </c>
      <c r="X56" s="289">
        <f>MÉXICO!K65</f>
        <v>942.82762454316503</v>
      </c>
      <c r="Y56" s="288">
        <f>NORUEGA!G63</f>
        <v>16067.838724800749</v>
      </c>
      <c r="Z56" s="288">
        <f>N.ZELANDA!F64</f>
        <v>2206.9387755102039</v>
      </c>
      <c r="AA56" s="288"/>
      <c r="AB56" s="288">
        <f>PORTUGAL!G63</f>
        <v>586.82687213865267</v>
      </c>
      <c r="AC56" s="288">
        <f>'REINO UNIDO'!H116</f>
        <v>1053.4610622098014</v>
      </c>
      <c r="AD56" s="288"/>
      <c r="AE56" s="288"/>
      <c r="AF56" s="288"/>
      <c r="AG56" s="288"/>
      <c r="AH56" s="288">
        <f>SUECIA!G64</f>
        <v>13942.900786358745</v>
      </c>
      <c r="AI56" s="288"/>
      <c r="AJ56" s="288"/>
      <c r="AK56" s="288"/>
      <c r="AL56" s="288"/>
      <c r="AM56" s="288"/>
    </row>
    <row r="57" spans="1:43" x14ac:dyDescent="0.25">
      <c r="A57" s="285">
        <v>1990</v>
      </c>
      <c r="B57" s="288">
        <f>ALEMANIA!F116</f>
        <v>1905.7399648316789</v>
      </c>
      <c r="C57" s="288">
        <f>ARGENTINA!E63</f>
        <v>218.46882302674166</v>
      </c>
      <c r="D57" s="288">
        <f>AUSTRALIA!J64</f>
        <v>2569.7194131748838</v>
      </c>
      <c r="E57" s="288">
        <f>BÉLGICA!E64</f>
        <v>2327.0393040533158</v>
      </c>
      <c r="F57" s="288"/>
      <c r="G57" s="288">
        <f>CANADÁ!F65</f>
        <v>2602.7439659198985</v>
      </c>
      <c r="H57" s="288">
        <f>CHILE!G65</f>
        <v>83741.628227005902</v>
      </c>
      <c r="I57" s="288">
        <f>CHINA!J76</f>
        <v>429.27163934175854</v>
      </c>
      <c r="J57" s="288"/>
      <c r="K57" s="288">
        <f>COREA!E117</f>
        <v>681290.91919254186</v>
      </c>
      <c r="L57" s="288">
        <f>DINAMARCA!H66</f>
        <v>14128.010592768302</v>
      </c>
      <c r="M57" s="288">
        <f>ESPAÑA!F117</f>
        <v>1360.3204648788846</v>
      </c>
      <c r="N57" s="288">
        <f>EUA!G120</f>
        <v>2571.1842308493456</v>
      </c>
      <c r="O57" s="288"/>
      <c r="P57" s="288">
        <f>FINLANDIA!L65</f>
        <v>1938.112899604703</v>
      </c>
      <c r="Q57" s="288">
        <f>FRANCIA!K65</f>
        <v>2241.3419913419916</v>
      </c>
      <c r="R57" s="288">
        <f>GRECIA!H64</f>
        <v>622.04174447714865</v>
      </c>
      <c r="S57" s="288">
        <f>HOLANDA!J117</f>
        <v>2050.2354023135154</v>
      </c>
      <c r="T57" s="288"/>
      <c r="U57" s="288">
        <f>IRLANDA!H66</f>
        <v>1623.0472623867363</v>
      </c>
      <c r="V57" s="288">
        <f>ITALIA!J64</f>
        <v>1668.8236318326033</v>
      </c>
      <c r="W57" s="288">
        <f>JAPÓN!I65</f>
        <v>387259.19116563257</v>
      </c>
      <c r="X57" s="289">
        <f>MÉXICO!K66</f>
        <v>1228.6475249958166</v>
      </c>
      <c r="Y57" s="288">
        <f>NORUEGA!G64</f>
        <v>16783.283779319459</v>
      </c>
      <c r="Z57" s="288">
        <f>N.ZELANDA!F65</f>
        <v>2225.5420054200545</v>
      </c>
      <c r="AA57" s="288"/>
      <c r="AB57" s="288">
        <f>PORTUGAL!G64</f>
        <v>691.51397678486239</v>
      </c>
      <c r="AC57" s="288">
        <f>'REINO UNIDO'!H117</f>
        <v>1156.3477671695828</v>
      </c>
      <c r="AD57" s="288"/>
      <c r="AE57" s="288"/>
      <c r="AF57" s="288"/>
      <c r="AG57" s="288"/>
      <c r="AH57" s="288">
        <f>SUECIA!G65</f>
        <v>15504.7764604811</v>
      </c>
      <c r="AI57" s="288"/>
      <c r="AJ57" s="288"/>
      <c r="AK57" s="288"/>
      <c r="AL57" s="288"/>
      <c r="AM57" s="288"/>
    </row>
    <row r="58" spans="1:43" x14ac:dyDescent="0.25">
      <c r="A58" s="285">
        <v>1991</v>
      </c>
      <c r="B58" s="288">
        <f>ALEMANIA!F117</f>
        <v>2138.3518741230705</v>
      </c>
      <c r="C58" s="288">
        <f>ARGENTINA!E64</f>
        <v>572.61691235113585</v>
      </c>
      <c r="D58" s="288">
        <f>AUSTRALIA!J65</f>
        <v>2684.8327131886786</v>
      </c>
      <c r="E58" s="288">
        <f>BÉLGICA!E65</f>
        <v>2504.0428411449798</v>
      </c>
      <c r="F58" s="288">
        <f>BRASIL!F65</f>
        <v>5.7752197480838256E-2</v>
      </c>
      <c r="G58" s="288">
        <f>CANADÁ!F66</f>
        <v>2735.320074973552</v>
      </c>
      <c r="H58" s="288">
        <f>CHILE!G66</f>
        <v>108122.26228226906</v>
      </c>
      <c r="I58" s="288">
        <f>CHINA!J77</f>
        <v>478.2578218998309</v>
      </c>
      <c r="J58" s="288">
        <f>COLOMBIA!H64</f>
        <v>166037.32342779258</v>
      </c>
      <c r="K58" s="288">
        <f>COREA!E118</f>
        <v>793846.33282031212</v>
      </c>
      <c r="L58" s="288">
        <f>DINAMARCA!H67</f>
        <v>14702.22508949692</v>
      </c>
      <c r="M58" s="288">
        <f>ESPAÑA!F118</f>
        <v>1505.3310975896156</v>
      </c>
      <c r="N58" s="288">
        <f>EUA!G121</f>
        <v>2686.9212213195447</v>
      </c>
      <c r="O58" s="288"/>
      <c r="P58" s="288">
        <f>FINLANDIA!L66</f>
        <v>2047.5668624793798</v>
      </c>
      <c r="Q58" s="288">
        <f>FRANCIA!K66</f>
        <v>2324.8566379942654</v>
      </c>
      <c r="R58" s="288">
        <f>GRECIA!H65</f>
        <v>717.26305321019493</v>
      </c>
      <c r="S58" s="288">
        <f>HOLANDA!J118</f>
        <v>2105.7279855371294</v>
      </c>
      <c r="T58" s="288"/>
      <c r="U58" s="288">
        <f>IRLANDA!H67</f>
        <v>1695.9319913567613</v>
      </c>
      <c r="V58" s="288">
        <f>ITALIA!J65</f>
        <v>1814.7672130790309</v>
      </c>
      <c r="W58" s="288">
        <f>JAPÓN!I66</f>
        <v>404370.71365037322</v>
      </c>
      <c r="X58" s="289">
        <f>MÉXICO!K67</f>
        <v>1608.2878580589211</v>
      </c>
      <c r="Y58" s="288">
        <f>NORUEGA!G65</f>
        <v>17625.99431818182</v>
      </c>
      <c r="Z58" s="288">
        <f>N.ZELANDA!F66</f>
        <v>2263.0773511407901</v>
      </c>
      <c r="AA58" s="288">
        <f>POLONIA!F66</f>
        <v>273.9754491064491</v>
      </c>
      <c r="AB58" s="288">
        <f>PORTUGAL!G65</f>
        <v>824.8804570651605</v>
      </c>
      <c r="AC58" s="288">
        <f>'REINO UNIDO'!H118</f>
        <v>1262.6435848943324</v>
      </c>
      <c r="AD58" s="288"/>
      <c r="AE58" s="288"/>
      <c r="AF58" s="288"/>
      <c r="AG58" s="288"/>
      <c r="AH58" s="288">
        <f>SUECIA!G66</f>
        <v>16629.279122850941</v>
      </c>
      <c r="AI58" s="288"/>
      <c r="AJ58" s="288"/>
      <c r="AK58" s="288"/>
      <c r="AL58" s="288"/>
      <c r="AM58" s="288"/>
      <c r="AN58" s="288">
        <f>'COSTA RICA'!H18</f>
        <v>42087.776928307852</v>
      </c>
      <c r="AO58" s="288"/>
      <c r="AP58" s="288"/>
      <c r="AQ58" s="288"/>
    </row>
    <row r="59" spans="1:43" x14ac:dyDescent="0.25">
      <c r="A59" s="285">
        <v>1992</v>
      </c>
      <c r="B59" s="288">
        <f>ALEMANIA!F118</f>
        <v>2358.6169497739215</v>
      </c>
      <c r="C59" s="288">
        <f>ARGENTINA!E65</f>
        <v>739.73901068264558</v>
      </c>
      <c r="D59" s="288">
        <f>AUSTRALIA!J66</f>
        <v>2809.2846908495662</v>
      </c>
      <c r="E59" s="288">
        <f>BÉLGICA!E66</f>
        <v>2639.9962268290005</v>
      </c>
      <c r="F59" s="288">
        <f>BRASIL!F66</f>
        <v>0.6359123758417321</v>
      </c>
      <c r="G59" s="288">
        <f>CANADÁ!F67</f>
        <v>2838.7915814498228</v>
      </c>
      <c r="H59" s="288">
        <f>CHILE!G67</f>
        <v>133601.71635595019</v>
      </c>
      <c r="I59" s="288">
        <f>CHINA!J78</f>
        <v>510.18677555517422</v>
      </c>
      <c r="J59" s="288">
        <f>COLOMBIA!H65</f>
        <v>216327.66112293361</v>
      </c>
      <c r="K59" s="288">
        <f>COREA!E119</f>
        <v>886230.64005779207</v>
      </c>
      <c r="L59" s="288">
        <f>DINAMARCA!H68</f>
        <v>15111.538850539837</v>
      </c>
      <c r="M59" s="288">
        <f>ESPAÑA!F119</f>
        <v>1690.0498314061058</v>
      </c>
      <c r="N59" s="288">
        <f>EUA!G122</f>
        <v>2827.8256672930506</v>
      </c>
      <c r="O59" s="288"/>
      <c r="P59" s="288">
        <f>FINLANDIA!L67</f>
        <v>2096.0706763818052</v>
      </c>
      <c r="Q59" s="288">
        <f>FRANCIA!K67</f>
        <v>2410.9651751231854</v>
      </c>
      <c r="R59" s="288">
        <f>GRECIA!H66</f>
        <v>800.05570928482905</v>
      </c>
      <c r="S59" s="288">
        <f>HOLANDA!J119</f>
        <v>2158.8267487359735</v>
      </c>
      <c r="T59" s="288"/>
      <c r="U59" s="288">
        <f>IRLANDA!H68</f>
        <v>1820.9102498483471</v>
      </c>
      <c r="V59" s="288">
        <f>ITALIA!J66</f>
        <v>1919.2774452339629</v>
      </c>
      <c r="W59" s="288">
        <f>JAPÓN!I67</f>
        <v>407956.91501367459</v>
      </c>
      <c r="X59" s="289">
        <f>MÉXICO!K68</f>
        <v>1955.8589415449262</v>
      </c>
      <c r="Y59" s="288">
        <f>NORUEGA!G66</f>
        <v>18301.438576566343</v>
      </c>
      <c r="Z59" s="288">
        <f>N.ZELANDA!F67</f>
        <v>2326.2605042016808</v>
      </c>
      <c r="AA59" s="288">
        <f>POLONIA!F67</f>
        <v>442.68056158736152</v>
      </c>
      <c r="AB59" s="288">
        <f>PORTUGAL!G66</f>
        <v>946.30549203863222</v>
      </c>
      <c r="AC59" s="288">
        <f>'REINO UNIDO'!H119</f>
        <v>1341.1221942468201</v>
      </c>
      <c r="AD59" s="288"/>
      <c r="AE59" s="288"/>
      <c r="AF59" s="288"/>
      <c r="AG59" s="288"/>
      <c r="AH59" s="288">
        <f>SUECIA!G67</f>
        <v>17287.684426877469</v>
      </c>
      <c r="AI59" s="288"/>
      <c r="AJ59" s="288"/>
      <c r="AK59" s="288"/>
      <c r="AL59" s="288"/>
      <c r="AM59" s="288"/>
      <c r="AN59" s="288">
        <f>'COSTA RICA'!H19</f>
        <v>51758.963225280349</v>
      </c>
      <c r="AO59" s="288"/>
      <c r="AP59" s="288"/>
      <c r="AQ59" s="288"/>
    </row>
    <row r="60" spans="1:43" x14ac:dyDescent="0.25">
      <c r="A60" s="285">
        <v>1993</v>
      </c>
      <c r="B60" s="288">
        <f>ALEMANIA!F119</f>
        <v>2451.2896425582044</v>
      </c>
      <c r="C60" s="288">
        <f>ARGENTINA!E66</f>
        <v>838.97888443878912</v>
      </c>
      <c r="D60" s="288">
        <f>AUSTRALIA!J67</f>
        <v>2931.0470713378386</v>
      </c>
      <c r="E60" s="288">
        <f>BÉLGICA!E67</f>
        <v>2767.4694282380401</v>
      </c>
      <c r="F60" s="288">
        <f>BRASIL!F67</f>
        <v>13.979799204965554</v>
      </c>
      <c r="G60" s="288">
        <f>CANADÁ!F68</f>
        <v>2891.9338279901071</v>
      </c>
      <c r="H60" s="288">
        <f>CHILE!G68</f>
        <v>153997.52778742925</v>
      </c>
      <c r="I60" s="288">
        <f>CHINA!J79</f>
        <v>629.19223208594826</v>
      </c>
      <c r="J60" s="288">
        <f>COLOMBIA!H66</f>
        <v>270325.55092039442</v>
      </c>
      <c r="K60" s="288">
        <f>COREA!E120</f>
        <v>1002476.2378426524</v>
      </c>
      <c r="L60" s="288">
        <f>DINAMARCA!H69</f>
        <v>15609.554975521705</v>
      </c>
      <c r="M60" s="288">
        <f>ESPAÑA!F120</f>
        <v>1840.1592689606671</v>
      </c>
      <c r="N60" s="288">
        <f>EUA!G123</f>
        <v>2903.486563562225</v>
      </c>
      <c r="O60" s="288"/>
      <c r="P60" s="288">
        <f>FINLANDIA!L68</f>
        <v>2121.8854110123943</v>
      </c>
      <c r="Q60" s="288">
        <f>FRANCIA!K68</f>
        <v>2471.0946025350459</v>
      </c>
      <c r="R60" s="288">
        <f>GRECIA!H67</f>
        <v>878.21569689260775</v>
      </c>
      <c r="S60" s="288">
        <f>HOLANDA!J120</f>
        <v>2220.5377988838259</v>
      </c>
      <c r="T60" s="288"/>
      <c r="U60" s="288">
        <f>IRLANDA!H69</f>
        <v>1919.1263958449269</v>
      </c>
      <c r="V60" s="288">
        <f>ITALIA!J67</f>
        <v>2023.825383951098</v>
      </c>
      <c r="W60" s="288">
        <f>JAPÓN!I68</f>
        <v>410129.12129741767</v>
      </c>
      <c r="X60" s="289">
        <f>MÉXICO!K69</f>
        <v>2240.2489461465561</v>
      </c>
      <c r="Y60" s="288">
        <f>NORUEGA!G67</f>
        <v>18722.694232040027</v>
      </c>
      <c r="Z60" s="288">
        <f>N.ZELANDA!F68</f>
        <v>2384.4993141289438</v>
      </c>
      <c r="AA60" s="288">
        <f>POLONIA!F68</f>
        <v>581.9281337885069</v>
      </c>
      <c r="AB60" s="288">
        <f>PORTUGAL!G67</f>
        <v>1021.3198193111238</v>
      </c>
      <c r="AC60" s="288">
        <f>'REINO UNIDO'!H120</f>
        <v>1391.7612651761171</v>
      </c>
      <c r="AD60" s="288">
        <f>'REP. CHECA'!H69</f>
        <v>9199.4448776391564</v>
      </c>
      <c r="AE60" s="288"/>
      <c r="AF60" s="288"/>
      <c r="AG60" s="288"/>
      <c r="AH60" s="288">
        <f>SUECIA!G68</f>
        <v>17957.508484162896</v>
      </c>
      <c r="AI60" s="288"/>
      <c r="AJ60" s="288"/>
      <c r="AK60" s="288"/>
      <c r="AL60" s="288"/>
      <c r="AM60" s="288"/>
      <c r="AN60" s="288">
        <f>'COSTA RICA'!H20</f>
        <v>60338.977589807204</v>
      </c>
      <c r="AO60" s="288"/>
      <c r="AP60" s="288"/>
      <c r="AQ60" s="288"/>
    </row>
    <row r="61" spans="1:43" x14ac:dyDescent="0.25">
      <c r="A61" s="285">
        <v>1994</v>
      </c>
      <c r="B61" s="288">
        <f>ALEMANIA!F120</f>
        <v>2541.2820833724436</v>
      </c>
      <c r="C61" s="288">
        <f>ARGENTINA!E67</f>
        <v>851.60466588774898</v>
      </c>
      <c r="D61" s="288">
        <f>AUSTRALIA!J68</f>
        <v>2995.1346026506235</v>
      </c>
      <c r="E61" s="288">
        <f>BÉLGICA!E68</f>
        <v>2882.1173457450363</v>
      </c>
      <c r="F61" s="288">
        <f>BRASIL!F68</f>
        <v>320.58565373601328</v>
      </c>
      <c r="G61" s="288">
        <f>CANADÁ!F69</f>
        <v>2914.3931204493329</v>
      </c>
      <c r="H61" s="288">
        <f>CHILE!G69</f>
        <v>180755.45174703607</v>
      </c>
      <c r="I61" s="288">
        <f>CHINA!J80</f>
        <v>812.51891120004098</v>
      </c>
      <c r="J61" s="288">
        <f>COLOMBIA!H67</f>
        <v>340279.20281832392</v>
      </c>
      <c r="K61" s="288">
        <f>COREA!E121</f>
        <v>1125101.2668682388</v>
      </c>
      <c r="L61" s="288">
        <f>DINAMARCA!H70</f>
        <v>16306.398633556695</v>
      </c>
      <c r="M61" s="288">
        <f>ESPAÑA!F121</f>
        <v>1910.4585253094911</v>
      </c>
      <c r="N61" s="288">
        <f>EUA!G124</f>
        <v>2977.5457582785598</v>
      </c>
      <c r="O61" s="288"/>
      <c r="P61" s="288">
        <f>FINLANDIA!L69</f>
        <v>2179.3772302259417</v>
      </c>
      <c r="Q61" s="288">
        <f>FRANCIA!K69</f>
        <v>2506.2068275102615</v>
      </c>
      <c r="R61" s="288">
        <f>GRECIA!H68</f>
        <v>973.93428717164488</v>
      </c>
      <c r="S61" s="288">
        <f>HOLANDA!J121</f>
        <v>2268.3130595363723</v>
      </c>
      <c r="T61" s="288"/>
      <c r="U61" s="288">
        <f>IRLANDA!H70</f>
        <v>1957.0491963587228</v>
      </c>
      <c r="V61" s="288">
        <f>ITALIA!J68</f>
        <v>2109.9557722735249</v>
      </c>
      <c r="W61" s="288">
        <f>JAPÓN!I69</f>
        <v>415486.05805958743</v>
      </c>
      <c r="X61" s="289">
        <f>MÉXICO!K70</f>
        <v>2463.8920771014805</v>
      </c>
      <c r="Y61" s="288">
        <f>NORUEGA!G68</f>
        <v>19276.590825009251</v>
      </c>
      <c r="Z61" s="288">
        <f>N.ZELANDA!F69</f>
        <v>2435.5135277121094</v>
      </c>
      <c r="AA61" s="288">
        <f>POLONIA!F69</f>
        <v>822.39713043907739</v>
      </c>
      <c r="AB61" s="288">
        <f>PORTUGAL!G68</f>
        <v>1078.2516738009001</v>
      </c>
      <c r="AC61" s="288">
        <f>'REINO UNIDO'!H121</f>
        <v>1432.5803222833956</v>
      </c>
      <c r="AD61" s="288">
        <f>'REP. CHECA'!H70</f>
        <v>10860.910549524431</v>
      </c>
      <c r="AE61" s="288"/>
      <c r="AF61" s="288"/>
      <c r="AG61" s="288"/>
      <c r="AH61" s="288">
        <f>SUECIA!G69</f>
        <v>19118.495178076959</v>
      </c>
      <c r="AI61" s="288"/>
      <c r="AJ61" s="288"/>
      <c r="AK61" s="288"/>
      <c r="AL61" s="288"/>
      <c r="AM61" s="288"/>
      <c r="AN61" s="288">
        <f>'COSTA RICA'!H21</f>
        <v>70866.153128394784</v>
      </c>
      <c r="AO61" s="288"/>
      <c r="AP61" s="288"/>
      <c r="AQ61" s="288"/>
    </row>
    <row r="62" spans="1:43" x14ac:dyDescent="0.25">
      <c r="A62" s="285">
        <v>1995</v>
      </c>
      <c r="B62" s="288">
        <f>ALEMANIA!F121</f>
        <v>2638.0194476613769</v>
      </c>
      <c r="C62" s="288">
        <f>ARGENTINA!E68</f>
        <v>847.53161795322228</v>
      </c>
      <c r="D62" s="288">
        <f>AUSTRALIA!J69</f>
        <v>3084.2030831525803</v>
      </c>
      <c r="E62" s="288">
        <f>BÉLGICA!E69</f>
        <v>2941.8939971493915</v>
      </c>
      <c r="F62" s="288">
        <f>BRASIL!F69</f>
        <v>630.55210617285843</v>
      </c>
      <c r="G62" s="288">
        <f>CANADÁ!F70</f>
        <v>2951.7545335262257</v>
      </c>
      <c r="H62" s="288">
        <f>CHILE!G70</f>
        <v>208280.62369603312</v>
      </c>
      <c r="I62" s="288">
        <f>CHINA!J81</f>
        <v>1012.6276375785303</v>
      </c>
      <c r="J62" s="288">
        <f>COLOMBIA!H68</f>
        <v>406920.76448450173</v>
      </c>
      <c r="K62" s="288">
        <f>COREA!E122</f>
        <v>1297304.9452364801</v>
      </c>
      <c r="L62" s="288">
        <f>DINAMARCA!H71</f>
        <v>16612.221368178325</v>
      </c>
      <c r="M62" s="288">
        <f>ESPAÑA!F122</f>
        <v>1960.7402392478082</v>
      </c>
      <c r="N62" s="288">
        <f>EUA!G125</f>
        <v>3064.7241281732622</v>
      </c>
      <c r="O62" s="288">
        <f>ESTONIA!H71</f>
        <v>205.5165588285374</v>
      </c>
      <c r="P62" s="288">
        <f>FINLANDIA!L70</f>
        <v>2246.9989554404128</v>
      </c>
      <c r="Q62" s="288">
        <f>FRANCIA!K70</f>
        <v>2559.2435384893802</v>
      </c>
      <c r="R62" s="288">
        <f>GRECIA!H69</f>
        <v>1101.1313973084823</v>
      </c>
      <c r="S62" s="288">
        <f>HOLANDA!J122</f>
        <v>2329.3442336818516</v>
      </c>
      <c r="T62" s="288">
        <f>HUNGRÍA!G69</f>
        <v>73510.965648427882</v>
      </c>
      <c r="U62" s="288">
        <f>IRLANDA!H71</f>
        <v>2017.3115319865319</v>
      </c>
      <c r="V62" s="288">
        <f>ITALIA!J69</f>
        <v>2220.2436509184977</v>
      </c>
      <c r="W62" s="288">
        <f>JAPÓN!I70</f>
        <v>420309.2342770283</v>
      </c>
      <c r="X62" s="289">
        <f>MÉXICO!K71</f>
        <v>2699.1540440017475</v>
      </c>
      <c r="Y62" s="288">
        <f>NORUEGA!G69</f>
        <v>19913.368454230269</v>
      </c>
      <c r="Z62" s="288">
        <f>N.ZELANDA!F70</f>
        <v>2464.2230576441102</v>
      </c>
      <c r="AA62" s="288">
        <f>POLONIA!F70</f>
        <v>1102.6183549325576</v>
      </c>
      <c r="AB62" s="288">
        <f>PORTUGAL!G69</f>
        <v>1153.6250484576619</v>
      </c>
      <c r="AC62" s="288">
        <f>'REINO UNIDO'!H122</f>
        <v>1474.6574872486906</v>
      </c>
      <c r="AD62" s="288">
        <f>'REP. CHECA'!H71</f>
        <v>12244.436546018207</v>
      </c>
      <c r="AE62" s="288">
        <f>RUMANIA!D70</f>
        <v>33.833357175425384</v>
      </c>
      <c r="AF62" s="288"/>
      <c r="AG62" s="288"/>
      <c r="AH62" s="288">
        <f>SUECIA!G70</f>
        <v>19606.073446327686</v>
      </c>
      <c r="AI62" s="288"/>
      <c r="AJ62" s="288"/>
      <c r="AK62" s="288"/>
      <c r="AL62" s="288"/>
      <c r="AM62" s="288"/>
      <c r="AN62" s="288">
        <f>'COSTA RICA'!H22</f>
        <v>85040.533809946734</v>
      </c>
      <c r="AO62" s="288"/>
      <c r="AP62" s="288"/>
      <c r="AQ62" s="288"/>
    </row>
    <row r="63" spans="1:43" x14ac:dyDescent="0.25">
      <c r="A63" s="285">
        <v>1996</v>
      </c>
      <c r="B63" s="288">
        <f>ALEMANIA!F122</f>
        <v>2674.3517586886346</v>
      </c>
      <c r="C63" s="288">
        <f>ARGENTINA!E69</f>
        <v>816.39860110391817</v>
      </c>
      <c r="D63" s="288">
        <f>AUSTRALIA!J70</f>
        <v>3246.3588368358783</v>
      </c>
      <c r="E63" s="288">
        <f>BÉLGICA!E70</f>
        <v>2983.5524870375252</v>
      </c>
      <c r="F63" s="288">
        <f>BRASIL!F70</f>
        <v>720.49156965142492</v>
      </c>
      <c r="G63" s="288">
        <f>CANADÁ!F71</f>
        <v>3015.7752240132104</v>
      </c>
      <c r="H63" s="288">
        <f>CHILE!G71</f>
        <v>232964.03157511158</v>
      </c>
      <c r="I63" s="288">
        <f>CHINA!J82</f>
        <v>1168.647738097337</v>
      </c>
      <c r="J63" s="288">
        <f>COLOMBIA!H69</f>
        <v>509893.31073351187</v>
      </c>
      <c r="K63" s="288">
        <f>COREA!E123</f>
        <v>1453121.3073320708</v>
      </c>
      <c r="L63" s="288">
        <f>DINAMARCA!H72</f>
        <v>17323.943661971829</v>
      </c>
      <c r="M63" s="288">
        <f>ESPAÑA!F123</f>
        <v>1997.6879169991471</v>
      </c>
      <c r="N63" s="288">
        <f>EUA!G126</f>
        <v>3174.9617925960524</v>
      </c>
      <c r="O63" s="288">
        <f>ESTONIA!H72</f>
        <v>264.00547669120226</v>
      </c>
      <c r="P63" s="288">
        <f>FINLANDIA!L71</f>
        <v>2303.3367928426055</v>
      </c>
      <c r="Q63" s="288">
        <f>FRANCIA!K71</f>
        <v>2613.002729159517</v>
      </c>
      <c r="R63" s="288">
        <f>GRECIA!H70</f>
        <v>1176.084723010669</v>
      </c>
      <c r="S63" s="288">
        <f>HOLANDA!J123</f>
        <v>2355.6116464410607</v>
      </c>
      <c r="T63" s="288">
        <f>HUNGRÍA!G70</f>
        <v>88960.095680315178</v>
      </c>
      <c r="U63" s="288">
        <f>IRLANDA!H72</f>
        <v>2082.901698757863</v>
      </c>
      <c r="V63" s="288">
        <f>ITALIA!J70</f>
        <v>2359.985037232932</v>
      </c>
      <c r="W63" s="288">
        <f>JAPÓN!I71</f>
        <v>422870.78792433924</v>
      </c>
      <c r="X63" s="289">
        <f>MÉXICO!K72</f>
        <v>3323.6059657175233</v>
      </c>
      <c r="Y63" s="288">
        <f>NORUEGA!G70</f>
        <v>20568.515143625791</v>
      </c>
      <c r="Z63" s="288">
        <f>N.ZELANDA!F71</f>
        <v>2547.3415877640205</v>
      </c>
      <c r="AA63" s="288">
        <f>POLONIA!F71</f>
        <v>1402.8340560650222</v>
      </c>
      <c r="AB63" s="288">
        <f>PORTUGAL!G70</f>
        <v>1245.8298819861946</v>
      </c>
      <c r="AC63" s="288">
        <f>'REINO UNIDO'!H123</f>
        <v>1521.7422322350512</v>
      </c>
      <c r="AD63" s="288">
        <f>'REP. CHECA'!H72</f>
        <v>14381.902900353414</v>
      </c>
      <c r="AE63" s="288">
        <f>RUMANIA!D71</f>
        <v>50.423308476765932</v>
      </c>
      <c r="AF63" s="288"/>
      <c r="AG63" s="288"/>
      <c r="AH63" s="288">
        <f>SUECIA!G71</f>
        <v>20850.665911022952</v>
      </c>
      <c r="AI63" s="288"/>
      <c r="AJ63" s="288"/>
      <c r="AK63" s="288"/>
      <c r="AL63" s="288"/>
      <c r="AM63" s="288"/>
      <c r="AN63" s="288">
        <f>'COSTA RICA'!H23</f>
        <v>100234.1888505751</v>
      </c>
      <c r="AO63" s="288"/>
      <c r="AP63" s="288"/>
      <c r="AQ63" s="288"/>
    </row>
    <row r="64" spans="1:43" x14ac:dyDescent="0.25">
      <c r="A64" s="285">
        <v>1997</v>
      </c>
      <c r="B64" s="288">
        <f>ALEMANIA!F123</f>
        <v>2698.6985009849463</v>
      </c>
      <c r="C64" s="288">
        <f>ARGENTINA!E70</f>
        <v>808.60424961611125</v>
      </c>
      <c r="D64" s="288">
        <f>AUSTRALIA!J71</f>
        <v>3356.4962947664176</v>
      </c>
      <c r="E64" s="288">
        <f>BÉLGICA!E71</f>
        <v>3071.3162220117774</v>
      </c>
      <c r="F64" s="288">
        <f>BRASIL!F71</f>
        <v>683.65471105238601</v>
      </c>
      <c r="G64" s="288">
        <f>CANADÁ!F72</f>
        <v>3130.8765169852954</v>
      </c>
      <c r="H64" s="288">
        <f>CHILE!G72</f>
        <v>257912.46578306754</v>
      </c>
      <c r="I64" s="288">
        <f>CHINA!J83</f>
        <v>1275.2926280132829</v>
      </c>
      <c r="J64" s="288">
        <f>COLOMBIA!H70</f>
        <v>592195.16041368467</v>
      </c>
      <c r="K64" s="288">
        <f>COREA!E124</f>
        <v>1514440.0761143733</v>
      </c>
      <c r="L64" s="288">
        <f>DINAMARCA!H73</f>
        <v>17802.592316299888</v>
      </c>
      <c r="M64" s="288">
        <f>ESPAÑA!F124</f>
        <v>2057.8893169549815</v>
      </c>
      <c r="N64" s="288">
        <f>EUA!G127</f>
        <v>3304.0865934515823</v>
      </c>
      <c r="O64" s="288">
        <f>ESTONIA!H73</f>
        <v>318.60392000942448</v>
      </c>
      <c r="P64" s="288">
        <f>FINLANDIA!L72</f>
        <v>2357.1719918422841</v>
      </c>
      <c r="Q64" s="288">
        <f>FRANCIA!K72</f>
        <v>2656.2429158975356</v>
      </c>
      <c r="R64" s="288">
        <f>GRECIA!H71</f>
        <v>1332.5327520051735</v>
      </c>
      <c r="S64" s="288">
        <f>HOLANDA!J124</f>
        <v>2403.1217074087604</v>
      </c>
      <c r="T64" s="288">
        <f>HUNGRÍA!G71</f>
        <v>108743.70766786521</v>
      </c>
      <c r="U64" s="288">
        <f>IRLANDA!H73</f>
        <v>2230.3500536892161</v>
      </c>
      <c r="V64" s="288">
        <f>ITALIA!J71</f>
        <v>2458.9854470813439</v>
      </c>
      <c r="W64" s="288">
        <f>JAPÓN!I72</f>
        <v>429900.2967909479</v>
      </c>
      <c r="X64" s="289">
        <f>MÉXICO!K73</f>
        <v>4123.7121834394375</v>
      </c>
      <c r="Y64" s="288">
        <f>NORUEGA!G71</f>
        <v>21247.406488943998</v>
      </c>
      <c r="Z64" s="288">
        <f>N.ZELANDA!F72</f>
        <v>2601.6071428571427</v>
      </c>
      <c r="AA64" s="288">
        <f>POLONIA!F72</f>
        <v>1691.8056895997058</v>
      </c>
      <c r="AB64" s="288">
        <f>PORTUGAL!G71</f>
        <v>1268.406833189779</v>
      </c>
      <c r="AC64" s="288">
        <f>'REINO UNIDO'!H124</f>
        <v>1609.6600194944631</v>
      </c>
      <c r="AD64" s="288">
        <f>'REP. CHECA'!H73</f>
        <v>15831.188944484156</v>
      </c>
      <c r="AE64" s="288">
        <f>RUMANIA!D72</f>
        <v>98.354702741652332</v>
      </c>
      <c r="AF64" s="288"/>
      <c r="AG64" s="288"/>
      <c r="AH64" s="288">
        <f>SUECIA!G72</f>
        <v>21962.417833666765</v>
      </c>
      <c r="AI64" s="288"/>
      <c r="AJ64" s="288"/>
      <c r="AK64" s="288"/>
      <c r="AL64" s="288"/>
      <c r="AM64" s="288"/>
      <c r="AN64" s="288">
        <f>'COSTA RICA'!H24</f>
        <v>112143.23939893249</v>
      </c>
      <c r="AO64" s="288"/>
      <c r="AP64" s="288"/>
      <c r="AQ64" s="288"/>
    </row>
    <row r="65" spans="1:45" x14ac:dyDescent="0.25">
      <c r="A65" s="285">
        <v>1998</v>
      </c>
      <c r="B65" s="288">
        <f>ALEMANIA!F124</f>
        <v>2718.0292031446347</v>
      </c>
      <c r="C65" s="288">
        <f>ARGENTINA!E71</f>
        <v>815.18932669212973</v>
      </c>
      <c r="D65" s="288">
        <f>AUSTRALIA!J72</f>
        <v>3487.7112157114293</v>
      </c>
      <c r="E65" s="288">
        <f>BÉLGICA!E72</f>
        <v>3123.7037630960017</v>
      </c>
      <c r="F65" s="288">
        <f>BRASIL!F72</f>
        <v>712.27508102051195</v>
      </c>
      <c r="G65" s="288">
        <f>CANADÁ!F73</f>
        <v>3233.7402309607946</v>
      </c>
      <c r="H65" s="288">
        <f>CHILE!G73</f>
        <v>281722.94503638358</v>
      </c>
      <c r="I65" s="288">
        <f>CHINA!J84</f>
        <v>1348.5910977294286</v>
      </c>
      <c r="J65" s="288">
        <f>COLOMBIA!H71</f>
        <v>673114.47228954511</v>
      </c>
      <c r="K65" s="288">
        <f>COREA!E125</f>
        <v>1570661.4654373408</v>
      </c>
      <c r="L65" s="288">
        <f>DINAMARCA!H74</f>
        <v>18740.685728431738</v>
      </c>
      <c r="M65" s="288">
        <f>ESPAÑA!F125</f>
        <v>2097.1896624682827</v>
      </c>
      <c r="N65" s="288">
        <f>EUA!G128</f>
        <v>3495.1045287817728</v>
      </c>
      <c r="O65" s="288">
        <f>ESTONIA!H74</f>
        <v>361.028547705314</v>
      </c>
      <c r="P65" s="288">
        <f>FINLANDIA!L73</f>
        <v>2478.5157889620864</v>
      </c>
      <c r="Q65" s="288">
        <f>FRANCIA!K73</f>
        <v>2697.0964216128878</v>
      </c>
      <c r="R65" s="288">
        <f>GRECIA!H72</f>
        <v>1380.8094706227123</v>
      </c>
      <c r="S65" s="288">
        <f>HOLANDA!J125</f>
        <v>2479.9909258211369</v>
      </c>
      <c r="T65" s="288">
        <f>HUNGRÍA!G72</f>
        <v>123917.76556331776</v>
      </c>
      <c r="U65" s="288">
        <f>IRLANDA!H74</f>
        <v>2279.5930799220273</v>
      </c>
      <c r="V65" s="288">
        <f>ITALIA!J72</f>
        <v>2437.1845144232302</v>
      </c>
      <c r="W65" s="288">
        <f>JAPÓN!I73</f>
        <v>425275.7078986587</v>
      </c>
      <c r="X65" s="289">
        <f>MÉXICO!K74</f>
        <v>4849.5588066582777</v>
      </c>
      <c r="Y65" s="288">
        <f>NORUEGA!G72</f>
        <v>22900.209373620542</v>
      </c>
      <c r="Z65" s="288">
        <f>N.ZELANDA!F73</f>
        <v>2690.3730445246688</v>
      </c>
      <c r="AA65" s="288">
        <f>POLONIA!F73</f>
        <v>1926.9220068074021</v>
      </c>
      <c r="AB65" s="288">
        <f>PORTUGAL!G72</f>
        <v>1284.8992054505511</v>
      </c>
      <c r="AC65" s="288">
        <f>'REINO UNIDO'!H125</f>
        <v>1657.5575191385012</v>
      </c>
      <c r="AD65" s="288">
        <f>'REP. CHECA'!H74</f>
        <v>16788.580711148545</v>
      </c>
      <c r="AE65" s="288">
        <f>RUMANIA!D73</f>
        <v>182.57797592846927</v>
      </c>
      <c r="AF65" s="288"/>
      <c r="AG65" s="288"/>
      <c r="AH65" s="288">
        <f>SUECIA!G73</f>
        <v>21644.767659733934</v>
      </c>
      <c r="AI65" s="288">
        <f>TURQUÍA!F74</f>
        <v>163.4873451388174</v>
      </c>
      <c r="AJ65" s="288"/>
      <c r="AK65" s="288"/>
      <c r="AL65" s="288"/>
      <c r="AM65" s="288"/>
      <c r="AN65" s="288">
        <f>'COSTA RICA'!H25</f>
        <v>124844.97331909656</v>
      </c>
      <c r="AO65" s="288"/>
      <c r="AP65" s="288"/>
      <c r="AQ65" s="288"/>
    </row>
    <row r="66" spans="1:45" x14ac:dyDescent="0.25">
      <c r="A66" s="285">
        <v>1999</v>
      </c>
      <c r="B66" s="288">
        <f>ALEMANIA!F125</f>
        <v>2792.9463442968122</v>
      </c>
      <c r="C66" s="288">
        <f>ARGENTINA!E72</f>
        <v>813.19804903979548</v>
      </c>
      <c r="D66" s="288">
        <f>AUSTRALIA!J73</f>
        <v>3613.542421987655</v>
      </c>
      <c r="E66" s="288">
        <f>BÉLGICA!E73</f>
        <v>3062.2870719024563</v>
      </c>
      <c r="F66" s="288">
        <f>BRASIL!F73</f>
        <v>744.82330595884105</v>
      </c>
      <c r="G66" s="288">
        <f>CANADÁ!F74</f>
        <v>3308.3215907311728</v>
      </c>
      <c r="H66" s="288">
        <f>CHILE!G74</f>
        <v>304919.52605524258</v>
      </c>
      <c r="I66" s="288">
        <f>CHINA!J85</f>
        <v>1389.9003096481415</v>
      </c>
      <c r="J66" s="288">
        <f>COLOMBIA!H72</f>
        <v>750452.52951320971</v>
      </c>
      <c r="K66" s="288">
        <f>COREA!E126</f>
        <v>1622172.551360898</v>
      </c>
      <c r="L66" s="288">
        <f>DINAMARCA!H75</f>
        <v>19573.543898534663</v>
      </c>
      <c r="M66" s="288">
        <f>ESPAÑA!F126</f>
        <v>2093.4494978287644</v>
      </c>
      <c r="N66" s="288">
        <f>EUA!G129</f>
        <v>3657.3355402013144</v>
      </c>
      <c r="O66" s="288">
        <f>ESTONIA!H75</f>
        <v>392.04362596384777</v>
      </c>
      <c r="P66" s="288">
        <f>FINLANDIA!L74</f>
        <v>2509.6013437660899</v>
      </c>
      <c r="Q66" s="288">
        <f>FRANCIA!K74</f>
        <v>2755.8136836242106</v>
      </c>
      <c r="R66" s="288">
        <f>GRECIA!H73</f>
        <v>1468.8665058694587</v>
      </c>
      <c r="S66" s="288">
        <f>HOLANDA!J126</f>
        <v>2594.727926535707</v>
      </c>
      <c r="T66" s="288">
        <f>HUNGRÍA!G73</f>
        <v>130655.41082268662</v>
      </c>
      <c r="U66" s="288">
        <f>IRLANDA!H75</f>
        <v>2382.0590705848904</v>
      </c>
      <c r="V66" s="288">
        <f>ITALIA!J73</f>
        <v>2477.3817821446933</v>
      </c>
      <c r="W66" s="288">
        <f>JAPÓN!I74</f>
        <v>419982.80497717747</v>
      </c>
      <c r="X66" s="289">
        <f>MÉXICO!K75</f>
        <v>5773.1276280161874</v>
      </c>
      <c r="Y66" s="288">
        <f>NORUEGA!G73</f>
        <v>24216.640011543874</v>
      </c>
      <c r="Z66" s="288">
        <f>N.ZELANDA!F74</f>
        <v>2738.9406982305118</v>
      </c>
      <c r="AA66" s="288"/>
      <c r="AB66" s="288">
        <f>PORTUGAL!G73</f>
        <v>1339.5731538457928</v>
      </c>
      <c r="AC66" s="288">
        <f>'REINO UNIDO'!H126</f>
        <v>1772.0036250514665</v>
      </c>
      <c r="AD66" s="288">
        <f>'REP. CHECA'!H75</f>
        <v>17845.754426936142</v>
      </c>
      <c r="AE66" s="288">
        <f>RUMANIA!D74</f>
        <v>257.5698831215588</v>
      </c>
      <c r="AF66" s="288">
        <f>RUSIA!F127</f>
        <v>2732.3044597023068</v>
      </c>
      <c r="AG66" s="288"/>
      <c r="AH66" s="288">
        <f>SUECIA!G74</f>
        <v>22454.643381004764</v>
      </c>
      <c r="AI66" s="288">
        <f>TURQUÍA!F75</f>
        <v>250.06369833115073</v>
      </c>
      <c r="AJ66" s="288"/>
      <c r="AK66" s="288"/>
      <c r="AL66" s="288"/>
      <c r="AM66" s="288"/>
      <c r="AN66" s="288">
        <f>'COSTA RICA'!H26</f>
        <v>146332.33217384198</v>
      </c>
      <c r="AO66" s="288">
        <f>PANAMÁ!N26</f>
        <v>435.37743719106277</v>
      </c>
      <c r="AP66" s="288"/>
      <c r="AQ66" s="288"/>
    </row>
    <row r="67" spans="1:45" x14ac:dyDescent="0.25">
      <c r="A67" s="285">
        <v>2000</v>
      </c>
      <c r="B67" s="288">
        <f>ALEMANIA!F126</f>
        <v>2893.517944585632</v>
      </c>
      <c r="C67" s="288">
        <f>ARGENTINA!E73</f>
        <v>810.36818438367879</v>
      </c>
      <c r="D67" s="288">
        <f>AUSTRALIA!J74</f>
        <v>3751.3135183298891</v>
      </c>
      <c r="E67" s="288">
        <f>BÉLGICA!E74</f>
        <v>3110.0660652814972</v>
      </c>
      <c r="F67" s="288">
        <f>BRASIL!F74</f>
        <v>792.79395808872152</v>
      </c>
      <c r="G67" s="288">
        <f>CANADÁ!F75</f>
        <v>3486.6049209609487</v>
      </c>
      <c r="H67" s="288">
        <f>CHILE!G75</f>
        <v>317864.14754554461</v>
      </c>
      <c r="I67" s="288">
        <f>CHINA!J86</f>
        <v>1473.7732418745795</v>
      </c>
      <c r="J67" s="288">
        <f>COLOMBIA!H73</f>
        <v>809953.17186882359</v>
      </c>
      <c r="K67" s="288">
        <f>COREA!E127</f>
        <v>1686786.4394004624</v>
      </c>
      <c r="L67" s="288">
        <f>DINAMARCA!H76</f>
        <v>20275.440852314474</v>
      </c>
      <c r="M67" s="288">
        <f>ESPAÑA!F127</f>
        <v>2129.3031283431965</v>
      </c>
      <c r="N67" s="288">
        <f>EUA!G130</f>
        <v>3855.7287057445628</v>
      </c>
      <c r="O67" s="288">
        <f>ESTONIA!H76</f>
        <v>436.52378946054336</v>
      </c>
      <c r="P67" s="288">
        <f>FINLANDIA!L75</f>
        <v>2616.7208208282696</v>
      </c>
      <c r="Q67" s="288">
        <f>FRANCIA!K75</f>
        <v>2802.3580340110698</v>
      </c>
      <c r="R67" s="288">
        <f>GRECIA!H74</f>
        <v>1523.3616342946832</v>
      </c>
      <c r="S67" s="288">
        <f>HOLANDA!J127</f>
        <v>2710.1333362025784</v>
      </c>
      <c r="T67" s="288">
        <f>HUNGRÍA!G74</f>
        <v>151292.50499155276</v>
      </c>
      <c r="U67" s="288">
        <f>IRLANDA!H76</f>
        <v>2540.1631099962433</v>
      </c>
      <c r="V67" s="288">
        <f>ITALIA!J74</f>
        <v>2524.4094759040768</v>
      </c>
      <c r="W67" s="288">
        <f>JAPÓN!I75</f>
        <v>419078.44784665172</v>
      </c>
      <c r="X67" s="289">
        <f>MÉXICO!K76</f>
        <v>6542.2359793333062</v>
      </c>
      <c r="Y67" s="288">
        <f>NORUEGA!G74</f>
        <v>25524.413488857186</v>
      </c>
      <c r="Z67" s="288">
        <f>N.ZELANDA!F75</f>
        <v>2819.2199578355589</v>
      </c>
      <c r="AA67" s="288">
        <f>POLONIA!F75</f>
        <v>2435.1814949770996</v>
      </c>
      <c r="AB67" s="288">
        <f>PORTUGAL!G74</f>
        <v>1409.6570736679369</v>
      </c>
      <c r="AC67" s="288">
        <f>'REINO UNIDO'!H127</f>
        <v>1867.2058713522922</v>
      </c>
      <c r="AD67" s="288">
        <f>'REP. CHECA'!H76</f>
        <v>19216.967146678762</v>
      </c>
      <c r="AE67" s="288">
        <f>RUMANIA!D75</f>
        <v>452.26471225469305</v>
      </c>
      <c r="AF67" s="288">
        <f>RUSIA!F128</f>
        <v>3980.4583014739565</v>
      </c>
      <c r="AG67" s="288"/>
      <c r="AH67" s="288">
        <f>SUECIA!G75</f>
        <v>24030.152774055212</v>
      </c>
      <c r="AI67" s="288">
        <f>TURQUÍA!F76</f>
        <v>367.376836334784</v>
      </c>
      <c r="AJ67" s="288">
        <f>BULGARIA!J74</f>
        <v>357.22285534077309</v>
      </c>
      <c r="AK67" s="288"/>
      <c r="AL67" s="288"/>
      <c r="AM67" s="288"/>
      <c r="AN67" s="288">
        <f>'COSTA RICA'!H27</f>
        <v>163056.96786627275</v>
      </c>
      <c r="AO67" s="288">
        <f>PANAMÁ!N27</f>
        <v>444.90312481414617</v>
      </c>
      <c r="AP67" s="288"/>
      <c r="AQ67" s="288">
        <f>HONDURAS!E27</f>
        <v>3384.7521357705227</v>
      </c>
      <c r="AR67" s="288"/>
    </row>
    <row r="68" spans="1:45" x14ac:dyDescent="0.25">
      <c r="A68" s="285">
        <v>2001</v>
      </c>
      <c r="B68" s="288">
        <f>ALEMANIA!F127</f>
        <v>2937.1529712882116</v>
      </c>
      <c r="C68" s="288">
        <f>ARGENTINA!E74</f>
        <v>814.96980724238244</v>
      </c>
      <c r="D68" s="288">
        <f>AUSTRALIA!J75</f>
        <v>3893.2648486595917</v>
      </c>
      <c r="E68" s="288">
        <f>BÉLGICA!E75</f>
        <v>3287.27596873312</v>
      </c>
      <c r="F68" s="288">
        <f>BRASIL!F75</f>
        <v>944.97023321931977</v>
      </c>
      <c r="G68" s="288">
        <f>CANADÁ!F76</f>
        <v>3560.0103555829724</v>
      </c>
      <c r="H68" s="288">
        <f>CHILE!G76</f>
        <v>341549.26144239528</v>
      </c>
      <c r="I68" s="288">
        <f>CHINA!J87</f>
        <v>1581.7687685848839</v>
      </c>
      <c r="J68" s="288">
        <f>COLOMBIA!H74</f>
        <v>801275.14028611127</v>
      </c>
      <c r="K68" s="288">
        <f>COREA!E128</f>
        <v>1818306.2789737403</v>
      </c>
      <c r="L68" s="288">
        <f>DINAMARCA!H77</f>
        <v>21312.079510703363</v>
      </c>
      <c r="M68" s="288">
        <f>ESPAÑA!F128</f>
        <v>2168.2365261876662</v>
      </c>
      <c r="N68" s="288">
        <f>EUA!G131</f>
        <v>3977.1182551347042</v>
      </c>
      <c r="O68" s="288">
        <f>ESTONIA!H77</f>
        <v>479.3027281539953</v>
      </c>
      <c r="P68" s="288">
        <f>FINLANDIA!L76</f>
        <v>2707.1116668892473</v>
      </c>
      <c r="Q68" s="288">
        <f>FRANCIA!K76</f>
        <v>2865.1403155659332</v>
      </c>
      <c r="R68" s="288">
        <f>GRECIA!H75</f>
        <v>1539.2953187300025</v>
      </c>
      <c r="S68" s="288">
        <f>HOLANDA!J128</f>
        <v>2793.9542042542148</v>
      </c>
      <c r="T68" s="288">
        <f>HUNGRÍA!G75</f>
        <v>173705.68486174507</v>
      </c>
      <c r="U68" s="288">
        <f>IRLANDA!H77</f>
        <v>2735.0463959313888</v>
      </c>
      <c r="V68" s="288">
        <f>ITALIA!J75</f>
        <v>2595.5455441895588</v>
      </c>
      <c r="W68" s="288">
        <f>JAPÓN!I76</f>
        <v>413048.82970137213</v>
      </c>
      <c r="X68" s="289">
        <f>MÉXICO!K77</f>
        <v>7205.0654628412931</v>
      </c>
      <c r="Y68" s="288">
        <f>NORUEGA!G75</f>
        <v>26960.725844287004</v>
      </c>
      <c r="Z68" s="288">
        <f>N.ZELANDA!F76</f>
        <v>2912.2184684684685</v>
      </c>
      <c r="AA68" s="288">
        <f>POLONIA!F76</f>
        <v>2676.7434616620271</v>
      </c>
      <c r="AB68" s="288">
        <f>PORTUGAL!G75</f>
        <v>1466.7314412341259</v>
      </c>
      <c r="AC68" s="288">
        <f>'REINO UNIDO'!H128</f>
        <v>1958.2531078540658</v>
      </c>
      <c r="AD68" s="288">
        <f>'REP. CHECA'!H77</f>
        <v>20765.067960757126</v>
      </c>
      <c r="AE68" s="288">
        <f>RUMANIA!D76</f>
        <v>696.38328107225709</v>
      </c>
      <c r="AF68" s="288">
        <f>RUSIA!F129</f>
        <v>5098.4440927115656</v>
      </c>
      <c r="AG68" s="288"/>
      <c r="AH68" s="288">
        <f>SUECIA!G76</f>
        <v>24904.109589041094</v>
      </c>
      <c r="AI68" s="288">
        <f>TURQUÍA!F77</f>
        <v>505.00794237466329</v>
      </c>
      <c r="AJ68" s="288">
        <f>BULGARIA!J75</f>
        <v>405.03453557655058</v>
      </c>
      <c r="AK68" s="288"/>
      <c r="AL68" s="288"/>
      <c r="AM68" s="288"/>
      <c r="AN68" s="288">
        <f>'COSTA RICA'!H28</f>
        <v>184626.64940475419</v>
      </c>
      <c r="AO68" s="288">
        <f>PANAMÁ!N28</f>
        <v>431.32954086181712</v>
      </c>
      <c r="AP68" s="288">
        <f>GUATEMALA!E28</f>
        <v>2033.6552610109186</v>
      </c>
      <c r="AQ68" s="288">
        <f>HONDURAS!E28</f>
        <v>3825.2900190988189</v>
      </c>
      <c r="AR68" s="288"/>
    </row>
    <row r="69" spans="1:45" x14ac:dyDescent="0.25">
      <c r="A69" s="285">
        <v>2002</v>
      </c>
      <c r="B69" s="288">
        <f>ALEMANIA!F128</f>
        <v>2982.8852766489526</v>
      </c>
      <c r="C69" s="288">
        <f>ARGENTINA!E75</f>
        <v>831.39267557831499</v>
      </c>
      <c r="D69" s="288">
        <f>AUSTRALIA!J76</f>
        <v>4059.8603454834174</v>
      </c>
      <c r="E69" s="288">
        <f>BÉLGICA!E76</f>
        <v>3437.081363457009</v>
      </c>
      <c r="F69" s="288">
        <f>BRASIL!F76</f>
        <v>1015.6271795384259</v>
      </c>
      <c r="G69" s="288">
        <f>CANADÁ!F77</f>
        <v>3608.4281436040233</v>
      </c>
      <c r="H69" s="288">
        <f>CHILE!G77</f>
        <v>358115.84993356909</v>
      </c>
      <c r="I69" s="288">
        <f>CHINA!J88</f>
        <v>1701.8029832008469</v>
      </c>
      <c r="J69" s="288">
        <f>COLOMBIA!H75</f>
        <v>875443.76020674675</v>
      </c>
      <c r="K69" s="288">
        <f>COREA!E129</f>
        <v>1930179.3747647647</v>
      </c>
      <c r="L69" s="288">
        <f>DINAMARCA!H78</f>
        <v>22165.50030693677</v>
      </c>
      <c r="M69" s="288">
        <f>ESPAÑA!F129</f>
        <v>2192.3419048680921</v>
      </c>
      <c r="N69" s="288">
        <f>EUA!G132</f>
        <v>4048.9863482929236</v>
      </c>
      <c r="O69" s="288">
        <f>ESTONIA!H78</f>
        <v>526.61024509127697</v>
      </c>
      <c r="P69" s="288">
        <f>FINLANDIA!L77</f>
        <v>2782.0239938080499</v>
      </c>
      <c r="Q69" s="288">
        <f>FRANCIA!K77</f>
        <v>2957.1660870755077</v>
      </c>
      <c r="R69" s="288">
        <f>GRECIA!H76</f>
        <v>1732.8105575326217</v>
      </c>
      <c r="S69" s="288">
        <f>HOLANDA!J129</f>
        <v>2901.7784388988862</v>
      </c>
      <c r="T69" s="288">
        <f>HUNGRÍA!G76</f>
        <v>192085.88037876063</v>
      </c>
      <c r="U69" s="288">
        <f>IRLANDA!H78</f>
        <v>2869.001525827633</v>
      </c>
      <c r="V69" s="288">
        <f>ITALIA!J76</f>
        <v>2659.3092364810982</v>
      </c>
      <c r="W69" s="288">
        <f>JAPÓN!I77</f>
        <v>401728.25611204904</v>
      </c>
      <c r="X69" s="289">
        <f>MÉXICO!K78</f>
        <v>7579.0429770398887</v>
      </c>
      <c r="Y69" s="288">
        <f>NORUEGA!G76</f>
        <v>28101.169222982728</v>
      </c>
      <c r="Z69" s="288">
        <f>N.ZELANDA!F77</f>
        <v>2989.0479288657557</v>
      </c>
      <c r="AA69" s="288">
        <f>POLONIA!F77</f>
        <v>2741.6957085374684</v>
      </c>
      <c r="AB69" s="288">
        <f>PORTUGAL!G76</f>
        <v>1523.4724495180583</v>
      </c>
      <c r="AC69" s="288">
        <f>'REINO UNIDO'!H129</f>
        <v>2008.7526938791943</v>
      </c>
      <c r="AD69" s="288">
        <f>'REP. CHECA'!H78</f>
        <v>22304.753855727668</v>
      </c>
      <c r="AE69" s="288">
        <f>RUMANIA!D77</f>
        <v>852.42804626807356</v>
      </c>
      <c r="AF69" s="288">
        <f>RUSIA!F130</f>
        <v>6533.0763144798984</v>
      </c>
      <c r="AG69" s="288"/>
      <c r="AH69" s="288">
        <f>SUECIA!G77</f>
        <v>25686.85325669506</v>
      </c>
      <c r="AI69" s="288">
        <f>TURQUÍA!F78</f>
        <v>710.2860790321314</v>
      </c>
      <c r="AJ69" s="288">
        <f>BULGARIA!J76</f>
        <v>429.19747710994534</v>
      </c>
      <c r="AK69" s="288"/>
      <c r="AL69" s="288"/>
      <c r="AM69" s="288"/>
      <c r="AN69" s="288">
        <f>'COSTA RICA'!H29</f>
        <v>206897.03731059929</v>
      </c>
      <c r="AO69" s="288">
        <f>PANAMÁ!N29</f>
        <v>428.99485652908368</v>
      </c>
      <c r="AP69" s="288">
        <f>GUATEMALA!E29</f>
        <v>2158.0108709496417</v>
      </c>
      <c r="AQ69" s="288">
        <f>HONDURAS!E29</f>
        <v>4110.9604940240461</v>
      </c>
      <c r="AR69" s="288"/>
    </row>
    <row r="70" spans="1:45" x14ac:dyDescent="0.25">
      <c r="A70" s="285">
        <v>2003</v>
      </c>
      <c r="B70" s="288">
        <f>ALEMANIA!F129</f>
        <v>3035.0745085605581</v>
      </c>
      <c r="C70" s="288">
        <f>ARGENTINA!E76</f>
        <v>915.58179526192782</v>
      </c>
      <c r="D70" s="288">
        <f>AUSTRALIA!J77</f>
        <v>4221.213534115951</v>
      </c>
      <c r="E70" s="288">
        <f>BÉLGICA!E77</f>
        <v>3484.1097817081863</v>
      </c>
      <c r="F70" s="288">
        <f>BRASIL!F77</f>
        <v>1141.8906011585439</v>
      </c>
      <c r="G70" s="288">
        <f>CANADÁ!F78</f>
        <v>3665.8523055860446</v>
      </c>
      <c r="H70" s="288">
        <f>CHILE!G78</f>
        <v>380299.39983400417</v>
      </c>
      <c r="I70" s="288">
        <f>CHINA!J89</f>
        <v>1844.0375666490261</v>
      </c>
      <c r="J70" s="288">
        <f>COLOMBIA!H76</f>
        <v>913588.20675568783</v>
      </c>
      <c r="K70" s="288">
        <f>COREA!E130</f>
        <v>2068246.8539747838</v>
      </c>
      <c r="L70" s="288">
        <f>DINAMARCA!H79</f>
        <v>22941.833828628034</v>
      </c>
      <c r="M70" s="288">
        <f>ESPAÑA!F130</f>
        <v>2213.631178959839</v>
      </c>
      <c r="N70" s="288">
        <f>EUA!G133</f>
        <v>4164.4451812503175</v>
      </c>
      <c r="O70" s="288">
        <f>ESTONIA!H79</f>
        <v>585.14996969696972</v>
      </c>
      <c r="P70" s="288">
        <f>FINLANDIA!L78</f>
        <v>2858.9457334239396</v>
      </c>
      <c r="Q70" s="288">
        <f>FRANCIA!K78</f>
        <v>3041.2936952014679</v>
      </c>
      <c r="R70" s="288">
        <f>GRECIA!H77</f>
        <v>1861.5505934211803</v>
      </c>
      <c r="S70" s="288">
        <f>HOLANDA!J130</f>
        <v>2995.3325527149718</v>
      </c>
      <c r="T70" s="288">
        <f>HUNGRÍA!G77</f>
        <v>213303.15488579505</v>
      </c>
      <c r="U70" s="288">
        <f>IRLANDA!H79</f>
        <v>3055.8798935765867</v>
      </c>
      <c r="V70" s="288">
        <f>ITALIA!J77</f>
        <v>2736.1319106549313</v>
      </c>
      <c r="W70" s="288">
        <f>JAPÓN!I78</f>
        <v>397982.97407060297</v>
      </c>
      <c r="X70" s="289">
        <f>MÉXICO!K79</f>
        <v>7953.6567609294134</v>
      </c>
      <c r="Y70" s="288">
        <f>NORUEGA!G77</f>
        <v>29158.023331017797</v>
      </c>
      <c r="Z70" s="288">
        <f>N.ZELANDA!F78</f>
        <v>3139.4352791878173</v>
      </c>
      <c r="AA70" s="288">
        <f>POLONIA!F78</f>
        <v>2789.9312044772651</v>
      </c>
      <c r="AB70" s="288">
        <f>PORTUGAL!G77</f>
        <v>1570.1647464608852</v>
      </c>
      <c r="AC70" s="288">
        <f>'REINO UNIDO'!H130</f>
        <v>2108.4545090760598</v>
      </c>
      <c r="AD70" s="288">
        <f>'REP. CHECA'!H79</f>
        <v>23983.949021096123</v>
      </c>
      <c r="AE70" s="288">
        <f>RUMANIA!D78</f>
        <v>1084.0174838326891</v>
      </c>
      <c r="AF70" s="288">
        <f>RUSIA!F131</f>
        <v>8042.9142123681495</v>
      </c>
      <c r="AG70" s="288"/>
      <c r="AH70" s="288">
        <f>SUECIA!G78</f>
        <v>26560.177489149486</v>
      </c>
      <c r="AI70" s="288">
        <f>TURQUÍA!F79</f>
        <v>927.70630938984743</v>
      </c>
      <c r="AJ70" s="288">
        <f>BULGARIA!J77</f>
        <v>446.96766928049578</v>
      </c>
      <c r="AK70" s="288"/>
      <c r="AL70" s="288"/>
      <c r="AM70" s="288"/>
      <c r="AN70" s="288">
        <f>'COSTA RICA'!H30</f>
        <v>224330.77369133176</v>
      </c>
      <c r="AO70" s="288">
        <f>PANAMÁ!N30</f>
        <v>433.87144805480557</v>
      </c>
      <c r="AP70" s="288">
        <f>GUATEMALA!E30</f>
        <v>2298.2557048468348</v>
      </c>
      <c r="AQ70" s="288">
        <f>HONDURAS!E30</f>
        <v>4533.0441856892066</v>
      </c>
      <c r="AR70" s="288"/>
    </row>
    <row r="71" spans="1:45" x14ac:dyDescent="0.25">
      <c r="A71" s="285">
        <v>2004</v>
      </c>
      <c r="B71" s="288">
        <f>ALEMANIA!F130</f>
        <v>3069.3516594747216</v>
      </c>
      <c r="C71" s="288">
        <f>ARGENTINA!E77</f>
        <v>1035.2091124306564</v>
      </c>
      <c r="D71" s="288">
        <f>AUSTRALIA!J78</f>
        <v>4450.1236410936463</v>
      </c>
      <c r="E71" s="288">
        <f>BÉLGICA!E78</f>
        <v>3525.229488163242</v>
      </c>
      <c r="F71" s="288">
        <f>BRASIL!F78</f>
        <v>1228.6996521158042</v>
      </c>
      <c r="G71" s="288">
        <f>CANADÁ!F79</f>
        <v>3799.1790286715209</v>
      </c>
      <c r="H71" s="288">
        <f>CHILE!G79</f>
        <v>397664.39998219442</v>
      </c>
      <c r="I71" s="288">
        <f>CHINA!J90</f>
        <v>1950.0559053259453</v>
      </c>
      <c r="J71" s="288">
        <f>COLOMBIA!H77</f>
        <v>1021603.2491072392</v>
      </c>
      <c r="K71" s="288">
        <f>COREA!E131</f>
        <v>2168511.0769508188</v>
      </c>
      <c r="L71" s="288">
        <f>DINAMARCA!H80</f>
        <v>23375.949754901962</v>
      </c>
      <c r="M71" s="288">
        <f>ESPAÑA!F131</f>
        <v>2270.5259945744374</v>
      </c>
      <c r="N71" s="288">
        <f>EUA!G134</f>
        <v>4357.0641013388777</v>
      </c>
      <c r="O71" s="288">
        <f>ESTONIA!H80</f>
        <v>655.7427258101585</v>
      </c>
      <c r="P71" s="288">
        <f>FINLANDIA!L79</f>
        <v>2973.5897218418936</v>
      </c>
      <c r="Q71" s="288">
        <f>FRANCIA!K79</f>
        <v>3146.2190346464672</v>
      </c>
      <c r="R71" s="288">
        <f>GRECIA!H78</f>
        <v>1913.2061729278901</v>
      </c>
      <c r="S71" s="288">
        <f>HOLANDA!J131</f>
        <v>3058.859846983341</v>
      </c>
      <c r="T71" s="288">
        <f>HUNGRÍA!G78</f>
        <v>238649.12765443718</v>
      </c>
      <c r="U71" s="288">
        <f>IRLANDA!H80</f>
        <v>3223.4720006078564</v>
      </c>
      <c r="V71" s="288">
        <f>ITALIA!J78</f>
        <v>2823.4026249509429</v>
      </c>
      <c r="W71" s="288">
        <f>JAPÓN!I79</f>
        <v>395860.72206660447</v>
      </c>
      <c r="X71" s="289">
        <f>MÉXICO!K80</f>
        <v>8264.8321727335988</v>
      </c>
      <c r="Y71" s="288">
        <f>NORUEGA!G78</f>
        <v>30474.793023644215</v>
      </c>
      <c r="Z71" s="288">
        <f>N.ZELANDA!F79</f>
        <v>3283.6803429271281</v>
      </c>
      <c r="AA71" s="288">
        <f>POLONIA!F79</f>
        <v>2854.6159001839028</v>
      </c>
      <c r="AB71" s="288">
        <f>PORTUGAL!G78</f>
        <v>1621.2791127541589</v>
      </c>
      <c r="AC71" s="288">
        <f>'REINO UNIDO'!H131</f>
        <v>2224.8300871203337</v>
      </c>
      <c r="AD71" s="288">
        <f>'REP. CHECA'!H80</f>
        <v>25939.469799088518</v>
      </c>
      <c r="AE71" s="288">
        <f>RUMANIA!D79</f>
        <v>1249.9085987922329</v>
      </c>
      <c r="AF71" s="288">
        <f>RUSIA!F132</f>
        <v>9989.1544654054724</v>
      </c>
      <c r="AG71" s="288"/>
      <c r="AH71" s="288">
        <f>SUECIA!G79</f>
        <v>27649.135161687165</v>
      </c>
      <c r="AI71" s="288">
        <f>TURQUÍA!F80</f>
        <v>1100.2684242879584</v>
      </c>
      <c r="AJ71" s="288">
        <f>BULGARIA!J78</f>
        <v>474.47767456160085</v>
      </c>
      <c r="AK71" s="288"/>
      <c r="AL71" s="288"/>
      <c r="AM71" s="288"/>
      <c r="AN71" s="288">
        <f>'COSTA RICA'!H31</f>
        <v>256788.85577976392</v>
      </c>
      <c r="AO71" s="288">
        <f>PANAMÁ!N31</f>
        <v>450.90505204155806</v>
      </c>
      <c r="AP71" s="288">
        <f>GUATEMALA!E31</f>
        <v>2375.8162190811236</v>
      </c>
      <c r="AQ71" s="288">
        <f>HONDURAS!E31</f>
        <v>4912.083672821911</v>
      </c>
      <c r="AR71" s="288"/>
    </row>
    <row r="72" spans="1:45" x14ac:dyDescent="0.25">
      <c r="A72" s="285">
        <v>2005</v>
      </c>
      <c r="B72" s="288">
        <f>ALEMANIA!F131</f>
        <v>3010.9786703080122</v>
      </c>
      <c r="C72" s="288">
        <f>ARGENTINA!E78</f>
        <v>1237.8168948596613</v>
      </c>
      <c r="D72" s="288">
        <f>AUSTRALIA!J79</f>
        <v>4607.8661259054907</v>
      </c>
      <c r="E72" s="288">
        <f>BÉLGICA!E79</f>
        <v>3576.0493448706693</v>
      </c>
      <c r="F72" s="288">
        <f>BRASIL!F79</f>
        <v>1308.8709922361966</v>
      </c>
      <c r="G72" s="288">
        <f>CANADÁ!F80</f>
        <v>3957.5129379912382</v>
      </c>
      <c r="H72" s="288">
        <f>CHILE!G80</f>
        <v>415977.4869826904</v>
      </c>
      <c r="I72" s="288">
        <f>CHINA!J91</f>
        <v>2261.3937683681311</v>
      </c>
      <c r="J72" s="288">
        <f>COLOMBIA!H78</f>
        <v>1061136.9091663251</v>
      </c>
      <c r="K72" s="288">
        <f>COREA!E132</f>
        <v>2288465.7299897079</v>
      </c>
      <c r="L72" s="288">
        <f>DINAMARCA!H81</f>
        <v>24430.575890678378</v>
      </c>
      <c r="M72" s="288">
        <f>ESPAÑA!F132</f>
        <v>2305.8861468416844</v>
      </c>
      <c r="N72" s="288">
        <f>EUA!G135</f>
        <v>4497.4612788797558</v>
      </c>
      <c r="O72" s="288">
        <f>ESTONIA!H81</f>
        <v>725.16042631385517</v>
      </c>
      <c r="P72" s="288">
        <f>FINLANDIA!L80</f>
        <v>3075.5139102480043</v>
      </c>
      <c r="Q72" s="288">
        <f>FRANCIA!K80</f>
        <v>3243.8045825767608</v>
      </c>
      <c r="R72" s="288">
        <f>GRECIA!H79</f>
        <v>2001.0455308859091</v>
      </c>
      <c r="S72" s="288">
        <f>HOLANDA!J132</f>
        <v>3278.5886277063964</v>
      </c>
      <c r="T72" s="288">
        <f>HUNGRÍA!G79</f>
        <v>258008.96880962813</v>
      </c>
      <c r="U72" s="288">
        <f>IRLANDA!H81</f>
        <v>3404.6558289848804</v>
      </c>
      <c r="V72" s="288">
        <f>ITALIA!J79</f>
        <v>2888.2198097488003</v>
      </c>
      <c r="W72" s="288">
        <f>JAPÓN!I80</f>
        <v>398342.91365350148</v>
      </c>
      <c r="X72" s="289">
        <f>MÉXICO!K81</f>
        <v>8343.7106493592109</v>
      </c>
      <c r="Y72" s="288">
        <f>NORUEGA!G79</f>
        <v>32175.585786288731</v>
      </c>
      <c r="Z72" s="288">
        <f>N.ZELANDA!F80</f>
        <v>3426.5486725663718</v>
      </c>
      <c r="AA72" s="288">
        <f>POLONIA!F80</f>
        <v>2907.3881154972532</v>
      </c>
      <c r="AB72" s="288">
        <f>PORTUGAL!G79</f>
        <v>1687.6670653028411</v>
      </c>
      <c r="AC72" s="288">
        <f>'REINO UNIDO'!H132</f>
        <v>2317.3877103266864</v>
      </c>
      <c r="AD72" s="288">
        <f>'REP. CHECA'!H81</f>
        <v>27086.288637870428</v>
      </c>
      <c r="AE72" s="288">
        <f>RUMANIA!D80</f>
        <v>1599.044748391706</v>
      </c>
      <c r="AF72" s="288">
        <f>RUSIA!F133</f>
        <v>11919.158364313624</v>
      </c>
      <c r="AG72" s="288"/>
      <c r="AH72" s="288">
        <f>SUECIA!G80</f>
        <v>28347.248789398403</v>
      </c>
      <c r="AI72" s="288">
        <f>TURQUÍA!F81</f>
        <v>1237.4268472978513</v>
      </c>
      <c r="AJ72" s="288">
        <f>BULGARIA!J79</f>
        <v>518.68467468637891</v>
      </c>
      <c r="AK72" s="288"/>
      <c r="AL72" s="288"/>
      <c r="AM72" s="288"/>
      <c r="AN72" s="288">
        <f>'COSTA RICA'!H32</f>
        <v>269533.7165103986</v>
      </c>
      <c r="AO72" s="288">
        <f>PANAMÁ!N32</f>
        <v>463.51531043718768</v>
      </c>
      <c r="AP72" s="288">
        <f>GUATEMALA!E32</f>
        <v>2421.3219820164531</v>
      </c>
      <c r="AQ72" s="288">
        <f>HONDURAS!E32</f>
        <v>5288.2305367952995</v>
      </c>
      <c r="AR72" s="288">
        <f>'EL SALVADOR'!E32</f>
        <v>375.63268713555431</v>
      </c>
      <c r="AS72" s="288"/>
    </row>
    <row r="73" spans="1:45" x14ac:dyDescent="0.25">
      <c r="A73" s="285">
        <v>2006</v>
      </c>
      <c r="B73" s="288">
        <f>ALEMANIA!F132</f>
        <v>2988.8335132666621</v>
      </c>
      <c r="C73" s="288">
        <f>ARGENTINA!E79</f>
        <v>1531.8176853362215</v>
      </c>
      <c r="D73" s="288">
        <f>AUSTRALIA!J80</f>
        <v>4884.8331145576167</v>
      </c>
      <c r="E73" s="288">
        <f>BÉLGICA!E80</f>
        <v>3715.7749812361576</v>
      </c>
      <c r="F73" s="288">
        <f>BRASIL!F80</f>
        <v>1413.1184417139036</v>
      </c>
      <c r="G73" s="288">
        <f>CANADÁ!F81</f>
        <v>4131.8716867254107</v>
      </c>
      <c r="H73" s="288">
        <f>CHILE!G81</f>
        <v>444604.63600342075</v>
      </c>
      <c r="I73" s="288">
        <f>CHINA!J92</f>
        <v>2520.8156184136014</v>
      </c>
      <c r="J73" s="288">
        <f>COLOMBIA!H79</f>
        <v>1159510.8800494389</v>
      </c>
      <c r="K73" s="288">
        <f>COREA!E133</f>
        <v>2368516.1432512538</v>
      </c>
      <c r="L73" s="288">
        <f>DINAMARCA!H82</f>
        <v>25384.732687477575</v>
      </c>
      <c r="M73" s="288">
        <f>ESPAÑA!F133</f>
        <v>2397.5579491247877</v>
      </c>
      <c r="N73" s="288">
        <f>EUA!G136</f>
        <v>4667.9443381403244</v>
      </c>
      <c r="O73" s="288">
        <f>ESTONIA!H82</f>
        <v>823.97323255522622</v>
      </c>
      <c r="P73" s="288">
        <f>FINLANDIA!L81</f>
        <v>3183.8821300515133</v>
      </c>
      <c r="Q73" s="288">
        <f>FRANCIA!K81</f>
        <v>3349.9677383012936</v>
      </c>
      <c r="R73" s="288">
        <f>GRECIA!H80</f>
        <v>2102.8820429578336</v>
      </c>
      <c r="S73" s="288">
        <f>HOLANDA!J133</f>
        <v>3342.4736227798894</v>
      </c>
      <c r="T73" s="288">
        <f>HUNGRÍA!G80</f>
        <v>269594.40345300239</v>
      </c>
      <c r="U73" s="288">
        <f>IRLANDA!H82</f>
        <v>3545.7579961351807</v>
      </c>
      <c r="V73" s="288">
        <f>ITALIA!J80</f>
        <v>2960.6719516708599</v>
      </c>
      <c r="W73" s="288">
        <f>JAPÓN!I81</f>
        <v>397571.72880116961</v>
      </c>
      <c r="X73" s="289">
        <f>MÉXICO!K82</f>
        <v>8702.106286168817</v>
      </c>
      <c r="Y73" s="288">
        <f>NORUEGA!G80</f>
        <v>34458.163458895222</v>
      </c>
      <c r="Z73" s="288">
        <f>N.ZELANDA!F81</f>
        <v>3539.1234074919189</v>
      </c>
      <c r="AA73" s="288">
        <f>POLONIA!F81</f>
        <v>2961.1222581893212</v>
      </c>
      <c r="AB73" s="288">
        <f>PORTUGAL!G80</f>
        <v>1698.5989323703734</v>
      </c>
      <c r="AC73" s="288">
        <f>'REINO UNIDO'!H133</f>
        <v>2450.8013420534712</v>
      </c>
      <c r="AD73" s="288">
        <f>'REP. CHECA'!H82</f>
        <v>28722.92552665414</v>
      </c>
      <c r="AE73" s="288">
        <f>RUMANIA!D81</f>
        <v>1796.7127913374779</v>
      </c>
      <c r="AF73" s="288">
        <f>RUSIA!F134</f>
        <v>14859.295229645148</v>
      </c>
      <c r="AG73" s="288"/>
      <c r="AH73" s="288">
        <f>SUECIA!G81</f>
        <v>29076.714660733775</v>
      </c>
      <c r="AI73" s="288">
        <f>TURQUÍA!F82</f>
        <v>1363.6403643647304</v>
      </c>
      <c r="AJ73" s="288">
        <f>BULGARIA!J80</f>
        <v>551.3264994959693</v>
      </c>
      <c r="AK73" s="288"/>
      <c r="AL73" s="288"/>
      <c r="AM73" s="288"/>
      <c r="AN73" s="288">
        <f>'COSTA RICA'!H33</f>
        <v>318480.20634278277</v>
      </c>
      <c r="AO73" s="288">
        <f>PANAMÁ!N33</f>
        <v>491.11331941203815</v>
      </c>
      <c r="AP73" s="288">
        <f>GUATEMALA!E33</f>
        <v>2487.689698851852</v>
      </c>
      <c r="AQ73" s="288">
        <f>HONDURAS!E33</f>
        <v>5761.971129112796</v>
      </c>
      <c r="AR73" s="288">
        <f>'EL SALVADOR'!E33</f>
        <v>366.20665796732027</v>
      </c>
      <c r="AS73" s="288">
        <f>NICARAGUA!E33</f>
        <v>3372.2339348004307</v>
      </c>
    </row>
    <row r="74" spans="1:45" x14ac:dyDescent="0.25">
      <c r="A74" s="285">
        <v>2007</v>
      </c>
      <c r="B74" s="288">
        <f>ALEMANIA!F133</f>
        <v>3003.4516728392755</v>
      </c>
      <c r="C74" s="288">
        <f>ARGENTINA!E80</f>
        <v>1862.9048778696294</v>
      </c>
      <c r="D74" s="288">
        <f>AUSTRALIA!J81</f>
        <v>5137.1838948238119</v>
      </c>
      <c r="E74" s="288">
        <f>BÉLGICA!E81</f>
        <v>3801.7182038422684</v>
      </c>
      <c r="F74" s="288">
        <f>BRASIL!F81</f>
        <v>1558.4739828056565</v>
      </c>
      <c r="G74" s="288">
        <f>CANADÁ!F82</f>
        <v>4295.4597757832789</v>
      </c>
      <c r="H74" s="288">
        <f>CHILE!G82</f>
        <v>473687.60799484979</v>
      </c>
      <c r="I74" s="288">
        <f>CHINA!J93</f>
        <v>2889.9782252573877</v>
      </c>
      <c r="J74" s="288">
        <f>COLOMBIA!H80</f>
        <v>1261119.3527531661</v>
      </c>
      <c r="K74" s="288">
        <f>COREA!E134</f>
        <v>2475245.6382016102</v>
      </c>
      <c r="L74" s="288">
        <f>DINAMARCA!H83</f>
        <v>26828.803604760378</v>
      </c>
      <c r="M74" s="288">
        <f>ESPAÑA!F134</f>
        <v>2497.3426463509281</v>
      </c>
      <c r="N74" s="288">
        <f>EUA!G137</f>
        <v>4851.9170677659813</v>
      </c>
      <c r="O74" s="288">
        <f>ESTONIA!H83</f>
        <v>1028.1137428858385</v>
      </c>
      <c r="P74" s="288">
        <f>FINLANDIA!L82</f>
        <v>3286.2745098039213</v>
      </c>
      <c r="Q74" s="288">
        <f>FRANCIA!K82</f>
        <v>3434.7570366725063</v>
      </c>
      <c r="R74" s="288">
        <f>GRECIA!H81</f>
        <v>2215.3941825391444</v>
      </c>
      <c r="S74" s="288">
        <f>HOLANDA!J134</f>
        <v>3444.144804407792</v>
      </c>
      <c r="T74" s="288">
        <f>HUNGRÍA!G81</f>
        <v>286544.18671604904</v>
      </c>
      <c r="U74" s="288">
        <f>IRLANDA!H83</f>
        <v>3574.1582220071855</v>
      </c>
      <c r="V74" s="288">
        <f>ITALIA!J81</f>
        <v>3042.3498277620897</v>
      </c>
      <c r="W74" s="288">
        <f>JAPÓN!I82</f>
        <v>396252.48958899151</v>
      </c>
      <c r="X74" s="289">
        <f>MÉXICO!K83</f>
        <v>9101.396357614296</v>
      </c>
      <c r="Y74" s="288">
        <f>NORUEGA!G81</f>
        <v>36718.697661954844</v>
      </c>
      <c r="Z74" s="288">
        <f>N.ZELANDA!F82</f>
        <v>3754.461795872839</v>
      </c>
      <c r="AA74" s="288">
        <f>POLONIA!F82</f>
        <v>3134.7166929782416</v>
      </c>
      <c r="AB74" s="288">
        <f>PORTUGAL!G81</f>
        <v>1765.6999069941692</v>
      </c>
      <c r="AC74" s="288">
        <f>'REINO UNIDO'!H134</f>
        <v>2590.1047965487473</v>
      </c>
      <c r="AD74" s="288">
        <f>'REP. CHECA'!H83</f>
        <v>30595.363753644819</v>
      </c>
      <c r="AE74" s="288">
        <f>RUMANIA!D82</f>
        <v>1941.9811825265449</v>
      </c>
      <c r="AF74" s="288">
        <f>RUSIA!F135</f>
        <v>18769.42972333837</v>
      </c>
      <c r="AG74" s="288"/>
      <c r="AH74" s="288">
        <f>SUECIA!G82</f>
        <v>30585.465190276187</v>
      </c>
      <c r="AI74" s="288">
        <f>TURQUÍA!F83</f>
        <v>1507.139533845294</v>
      </c>
      <c r="AJ74" s="288">
        <f>BULGARIA!J81</f>
        <v>621.10077822052904</v>
      </c>
      <c r="AK74" s="288"/>
      <c r="AL74" s="288"/>
      <c r="AM74" s="288"/>
      <c r="AN74" s="288">
        <f>'COSTA RICA'!H34</f>
        <v>348423.37851010251</v>
      </c>
      <c r="AO74" s="288">
        <f>PANAMÁ!N34</f>
        <v>526.84409694275394</v>
      </c>
      <c r="AP74" s="288">
        <f>GUATEMALA!E34</f>
        <v>2651.5057217412996</v>
      </c>
      <c r="AQ74" s="288">
        <f>HONDURAS!E34</f>
        <v>6341.0417934188581</v>
      </c>
      <c r="AR74" s="288">
        <f>'EL SALVADOR'!E34</f>
        <v>376.82003109582752</v>
      </c>
      <c r="AS74" s="288">
        <f>NICARAGUA!E34</f>
        <v>3845.1282421703354</v>
      </c>
    </row>
    <row r="75" spans="1:45" x14ac:dyDescent="0.25">
      <c r="A75" s="285">
        <v>2008</v>
      </c>
      <c r="B75" s="288">
        <f>ALEMANIA!F134</f>
        <v>3063.0751892839539</v>
      </c>
      <c r="C75" s="288">
        <f>ARGENTINA!E81</f>
        <v>2472.4220570308548</v>
      </c>
      <c r="D75" s="288">
        <f>AUSTRALIA!J82</f>
        <v>5184.931625567202</v>
      </c>
      <c r="E75" s="288">
        <f>BÉLGICA!E82</f>
        <v>3928.8757655293089</v>
      </c>
      <c r="F75" s="288">
        <f>BRASIL!F82</f>
        <v>1725.4244644665189</v>
      </c>
      <c r="G75" s="288">
        <f>CANADÁ!F83</f>
        <v>4423.0287765281255</v>
      </c>
      <c r="H75" s="288">
        <f>CHILE!G83</f>
        <v>519108.21437274729</v>
      </c>
      <c r="I75" s="288">
        <f>CHINA!J94</f>
        <v>3642.3270289280758</v>
      </c>
      <c r="J75" s="288">
        <f>COLOMBIA!H81</f>
        <v>1484070.9683773501</v>
      </c>
      <c r="K75" s="288">
        <f>COREA!E135</f>
        <v>2578584.7170027029</v>
      </c>
      <c r="L75" s="288">
        <f>DINAMARCA!H84</f>
        <v>27745.470054011737</v>
      </c>
      <c r="M75" s="288">
        <f>ESPAÑA!F135</f>
        <v>2689.5841303829889</v>
      </c>
      <c r="N75" s="288">
        <f>EUA!G138</f>
        <v>4974.7260277604319</v>
      </c>
      <c r="O75" s="288">
        <f>ESTONIA!H84</f>
        <v>1136.198251854303</v>
      </c>
      <c r="P75" s="288">
        <f>FINLANDIA!L83</f>
        <v>3457.9118094655473</v>
      </c>
      <c r="Q75" s="288">
        <f>FRANCIA!K83</f>
        <v>3630.4065886327917</v>
      </c>
      <c r="R75" s="288">
        <f>GRECIA!H82</f>
        <v>2307.3448551153983</v>
      </c>
      <c r="S75" s="288">
        <f>HOLANDA!J135</f>
        <v>3575.6622576216728</v>
      </c>
      <c r="T75" s="288">
        <f>HUNGRÍA!G82</f>
        <v>304242.31212275935</v>
      </c>
      <c r="U75" s="288">
        <f>IRLANDA!H84</f>
        <v>3725.2349081902576</v>
      </c>
      <c r="V75" s="288">
        <f>ITALIA!J82</f>
        <v>3095.6988934892615</v>
      </c>
      <c r="W75" s="288">
        <f>JAPÓN!I83</f>
        <v>398878.22833695385</v>
      </c>
      <c r="X75" s="289">
        <f>MÉXICO!K84</f>
        <v>9563.1127871090866</v>
      </c>
      <c r="Y75" s="288">
        <f>NORUEGA!G82</f>
        <v>38959.232251754693</v>
      </c>
      <c r="Z75" s="288">
        <f>N.ZELANDA!F83</f>
        <v>3944.3826473859845</v>
      </c>
      <c r="AA75" s="288">
        <f>POLONIA!F83</f>
        <v>3407.7932095595056</v>
      </c>
      <c r="AB75" s="288">
        <f>PORTUGAL!G82</f>
        <v>1801.6887149144338</v>
      </c>
      <c r="AC75" s="288">
        <f>'REINO UNIDO'!H135</f>
        <v>2604.9119915768274</v>
      </c>
      <c r="AD75" s="288">
        <f>'REP. CHECA'!H84</f>
        <v>32145.850979643616</v>
      </c>
      <c r="AE75" s="288">
        <f>RUMANIA!D83</f>
        <v>2652.202845380456</v>
      </c>
      <c r="AF75" s="288">
        <f>RUSIA!F136</f>
        <v>23566.08241305139</v>
      </c>
      <c r="AG75" s="288"/>
      <c r="AH75" s="288">
        <f>SUECIA!G83</f>
        <v>31704.365260184088</v>
      </c>
      <c r="AI75" s="288">
        <f>TURQUÍA!F84</f>
        <v>1657.8605157494076</v>
      </c>
      <c r="AJ75" s="288">
        <f>BULGARIA!J82</f>
        <v>725.43561000841521</v>
      </c>
      <c r="AK75" s="288"/>
      <c r="AL75" s="288"/>
      <c r="AM75" s="288"/>
      <c r="AN75" s="288">
        <f>'COSTA RICA'!H35</f>
        <v>407350.87317640497</v>
      </c>
      <c r="AO75" s="288">
        <f>PANAMÁ!N35</f>
        <v>556.30731875881088</v>
      </c>
      <c r="AP75" s="288">
        <f>GUATEMALA!E35</f>
        <v>2853.804513890741</v>
      </c>
      <c r="AQ75" s="288">
        <f>HONDURAS!E35</f>
        <v>6886.0798941084995</v>
      </c>
      <c r="AR75" s="288">
        <f>'EL SALVADOR'!E35</f>
        <v>403.86565258880398</v>
      </c>
      <c r="AS75" s="288">
        <f>NICARAGUA!E35</f>
        <v>4625.1513640572693</v>
      </c>
    </row>
    <row r="76" spans="1:45" x14ac:dyDescent="0.25">
      <c r="A76" s="285">
        <v>2009</v>
      </c>
      <c r="B76" s="288">
        <f>ALEMANIA!F135</f>
        <v>3082.0539604773712</v>
      </c>
      <c r="C76" s="288">
        <f>ARGENTINA!E82</f>
        <v>3017.4885948013061</v>
      </c>
      <c r="D76" s="288">
        <f>AUSTRALIA!J83</f>
        <v>5353.2288904271318</v>
      </c>
      <c r="E76" s="288">
        <f>BÉLGICA!E83</f>
        <v>4003.02042604603</v>
      </c>
      <c r="F76" s="288">
        <f>BRASIL!F83</f>
        <v>1903.5404272944752</v>
      </c>
      <c r="G76" s="288">
        <f>CANADÁ!F84</f>
        <v>4471.9843252316196</v>
      </c>
      <c r="H76" s="288">
        <f>CHILE!G84</f>
        <v>564253.07995875506</v>
      </c>
      <c r="I76" s="288">
        <f>CHINA!J95</f>
        <v>3912.3225396102525</v>
      </c>
      <c r="J76" s="288">
        <f>COLOMBIA!H82</f>
        <v>1600023.5000934943</v>
      </c>
      <c r="K76" s="288">
        <f>COREA!E136</f>
        <v>2645659.5164337992</v>
      </c>
      <c r="L76" s="288">
        <f>DINAMARCA!H85</f>
        <v>28445.348830214105</v>
      </c>
      <c r="M76" s="288">
        <f>ESPAÑA!F136</f>
        <v>2781.8049295276433</v>
      </c>
      <c r="N76" s="288">
        <f>EUA!G139</f>
        <v>4980.6659718144974</v>
      </c>
      <c r="O76" s="288">
        <f>ESTONIA!H85</f>
        <v>1093.8623344814389</v>
      </c>
      <c r="P76" s="288">
        <f>FINLANDIA!L84</f>
        <v>3553.1372803040117</v>
      </c>
      <c r="Q76" s="288">
        <f>FRANCIA!K84</f>
        <v>3692.2205874120004</v>
      </c>
      <c r="R76" s="288">
        <f>GRECIA!H83</f>
        <v>2398.7028275891303</v>
      </c>
      <c r="S76" s="288">
        <f>HOLANDA!J136</f>
        <v>3648.9569599895276</v>
      </c>
      <c r="T76" s="288">
        <f>HUNGRÍA!G83</f>
        <v>302651.81588697532</v>
      </c>
      <c r="U76" s="288">
        <f>IRLANDA!H85</f>
        <v>3729.1671679197993</v>
      </c>
      <c r="V76" s="288">
        <f>ITALIA!J83</f>
        <v>3107.0895076774286</v>
      </c>
      <c r="W76" s="288">
        <f>JAPÓN!I84</f>
        <v>384888.43101343099</v>
      </c>
      <c r="X76" s="289">
        <f>MÉXICO!K85</f>
        <v>9805.5612326264873</v>
      </c>
      <c r="Y76" s="288">
        <f>NORUEGA!G83</f>
        <v>40460.327997301152</v>
      </c>
      <c r="Z76" s="288">
        <f>N.ZELANDA!F84</f>
        <v>3990.9784226190477</v>
      </c>
      <c r="AA76" s="288">
        <f>POLONIA!F84</f>
        <v>3518.7022069828831</v>
      </c>
      <c r="AB76" s="288">
        <f>PORTUGAL!G83</f>
        <v>1848.0380409569887</v>
      </c>
      <c r="AC76" s="288">
        <f>'REINO UNIDO'!H136</f>
        <v>2627.8971824669356</v>
      </c>
      <c r="AD76" s="288">
        <f>'REP. CHECA'!H85</f>
        <v>31860.216626445326</v>
      </c>
      <c r="AE76" s="288">
        <f>RUMANIA!D84</f>
        <v>2547.6785146587495</v>
      </c>
      <c r="AF76" s="288">
        <f>RUSIA!F137</f>
        <v>25184.986964763131</v>
      </c>
      <c r="AG76" s="288"/>
      <c r="AH76" s="288">
        <f>SUECIA!G84</f>
        <v>32453.317738015248</v>
      </c>
      <c r="AI76" s="288">
        <f>TURQUÍA!F85</f>
        <v>1756.3266610097646</v>
      </c>
      <c r="AJ76" s="288">
        <f>BULGARIA!J83</f>
        <v>784.03332197803491</v>
      </c>
      <c r="AK76" s="288"/>
      <c r="AL76" s="288"/>
      <c r="AM76" s="288"/>
      <c r="AN76" s="288">
        <f>'COSTA RICA'!H36</f>
        <v>472223.65619855863</v>
      </c>
      <c r="AO76" s="288">
        <f>PANAMÁ!N36</f>
        <v>644.66553210321547</v>
      </c>
      <c r="AP76" s="288">
        <f>GUATEMALA!E36</f>
        <v>2905.2901087083715</v>
      </c>
      <c r="AQ76" s="288">
        <f>HONDURAS!E36</f>
        <v>7345.1101923652677</v>
      </c>
      <c r="AR76" s="288">
        <f>'EL SALVADOR'!E36</f>
        <v>414.19037899707848</v>
      </c>
      <c r="AS76" s="288">
        <f>NICARAGUA!E36</f>
        <v>4780.855164011401</v>
      </c>
    </row>
    <row r="77" spans="1:45" x14ac:dyDescent="0.25">
      <c r="A77" s="285">
        <v>2010</v>
      </c>
      <c r="B77" s="288">
        <f>ALEMANIA!F136</f>
        <v>3211.3445134075992</v>
      </c>
      <c r="C77" s="288">
        <f>ARGENTINA!E83</f>
        <v>3766.9374345496644</v>
      </c>
      <c r="D77" s="288">
        <f>AUSTRALIA!J84</f>
        <v>5723.1436714720148</v>
      </c>
      <c r="E77" s="288">
        <f>BÉLGICA!E84</f>
        <v>4009.1660480723731</v>
      </c>
      <c r="F77" s="288">
        <f>BRASIL!F84</f>
        <v>2117.4400041872759</v>
      </c>
      <c r="G77" s="288">
        <f>CANADÁ!F85</f>
        <v>4535.9209779637595</v>
      </c>
      <c r="H77" s="288">
        <f>CHILE!G85</f>
        <v>623406.5569153094</v>
      </c>
      <c r="I77" s="288">
        <f>CHINA!J96</f>
        <v>4393.7903379797053</v>
      </c>
      <c r="J77" s="288">
        <f>COLOMBIA!H83</f>
        <v>1682359.7462632945</v>
      </c>
      <c r="K77" s="288">
        <f>COREA!E137</f>
        <v>2739267.0078532924</v>
      </c>
      <c r="L77" s="288">
        <f>DINAMARCA!H86</f>
        <v>29367.30533537806</v>
      </c>
      <c r="M77" s="288">
        <f>ESPAÑA!F137</f>
        <v>2816.3691375472622</v>
      </c>
      <c r="N77" s="288">
        <f>EUA!G140</f>
        <v>5114.0920391851978</v>
      </c>
      <c r="O77" s="288">
        <f>ESTONIA!H86</f>
        <v>1115.8976726293517</v>
      </c>
      <c r="P77" s="288">
        <f>FINLANDIA!L85</f>
        <v>3615.6979304271244</v>
      </c>
      <c r="Q77" s="288">
        <f>FRANCIA!K85</f>
        <v>3806.3150289821092</v>
      </c>
      <c r="R77" s="288">
        <f>GRECIA!H84</f>
        <v>2421.5245777903579</v>
      </c>
      <c r="S77" s="288">
        <f>HOLANDA!J137</f>
        <v>3693.5700786188677</v>
      </c>
      <c r="T77" s="288">
        <f>HUNGRÍA!G84</f>
        <v>304126.38998169184</v>
      </c>
      <c r="U77" s="288">
        <f>IRLANDA!H86</f>
        <v>3640.7516780628571</v>
      </c>
      <c r="V77" s="288">
        <f>ITALIA!J84</f>
        <v>3182.2236087589504</v>
      </c>
      <c r="W77" s="288">
        <f>JAPÓN!I85</f>
        <v>385573.7079748612</v>
      </c>
      <c r="X77" s="289">
        <f>MÉXICO!K86</f>
        <v>10095.541508350087</v>
      </c>
      <c r="Y77" s="288">
        <f>NORUEGA!G84</f>
        <v>41543.208539157065</v>
      </c>
      <c r="Z77" s="288">
        <f>N.ZELANDA!F85</f>
        <v>4103.4275683665928</v>
      </c>
      <c r="AA77" s="288">
        <f>POLONIA!F85</f>
        <v>3833.2625020087539</v>
      </c>
      <c r="AB77" s="288">
        <f>PORTUGAL!G84</f>
        <v>1879.2596530634398</v>
      </c>
      <c r="AC77" s="288">
        <f>'REINO UNIDO'!H137</f>
        <v>2710.9925898827209</v>
      </c>
      <c r="AD77" s="288">
        <f>'REP. CHECA'!H86</f>
        <v>33037.366488928754</v>
      </c>
      <c r="AE77" s="288">
        <f>RUMANIA!D85</f>
        <v>2800.1328469125219</v>
      </c>
      <c r="AF77" s="288">
        <f>RUSIA!F138</f>
        <v>27984.761828207829</v>
      </c>
      <c r="AG77" s="288"/>
      <c r="AH77" s="288">
        <f>SUECIA!G85</f>
        <v>33394.381348393632</v>
      </c>
      <c r="AI77" s="288">
        <f>TURQUÍA!F86</f>
        <v>1903.7764309269835</v>
      </c>
      <c r="AJ77" s="288">
        <f>BULGARIA!J84</f>
        <v>861.73511381682476</v>
      </c>
      <c r="AK77" s="288">
        <f>URUGUAY!G137</f>
        <v>19283.44124332464</v>
      </c>
      <c r="AL77" s="288">
        <f>PERU!F137</f>
        <v>1441.5384720327731</v>
      </c>
      <c r="AM77" s="288">
        <f>ECUADOR!F137</f>
        <v>543.1997801603095</v>
      </c>
      <c r="AN77" s="288">
        <f>'COSTA RICA'!H37</f>
        <v>515160.94838252262</v>
      </c>
      <c r="AO77" s="288">
        <f>PANAMÁ!N37</f>
        <v>670.35572847739911</v>
      </c>
      <c r="AP77" s="288">
        <f>GUATEMALA!E37</f>
        <v>3033.7720184772911</v>
      </c>
      <c r="AQ77" s="288">
        <f>HONDURAS!E37</f>
        <v>8223.301762602081</v>
      </c>
      <c r="AR77" s="288">
        <f>'EL SALVADOR'!E37</f>
        <v>420.24155760219742</v>
      </c>
      <c r="AS77" s="288">
        <f>NICARAGUA!E37</f>
        <v>5108.471874198226</v>
      </c>
    </row>
    <row r="78" spans="1:45" x14ac:dyDescent="0.25">
      <c r="A78" s="285">
        <f>A77+1</f>
        <v>2011</v>
      </c>
      <c r="B78" s="288">
        <f>ALEMANIA!F137</f>
        <v>3286.5180986606479</v>
      </c>
      <c r="C78" s="288">
        <f>ARGENTINA!E84</f>
        <v>5002.0370929863029</v>
      </c>
      <c r="D78" s="288">
        <f>AUSTRALIA!J85</f>
        <v>5980.606859461539</v>
      </c>
      <c r="E78" s="288">
        <f>BÉLGICA!E85</f>
        <v>4169.0061508578829</v>
      </c>
      <c r="F78" s="288">
        <f>BRASIL!F85</f>
        <v>2396.4996833701871</v>
      </c>
      <c r="G78" s="288">
        <f>CANADÁ!F86</f>
        <v>4697.337708071349</v>
      </c>
      <c r="H78" s="288">
        <f>CHILE!G86</f>
        <v>664563.53376270796</v>
      </c>
      <c r="I78" s="288">
        <f>CHINA!J97</f>
        <v>5105.965633982164</v>
      </c>
      <c r="J78" s="288">
        <f>COLOMBIA!H84</f>
        <v>1764612.5264727743</v>
      </c>
      <c r="K78" s="288">
        <f>COREA!E138</f>
        <v>2843618.0337545644</v>
      </c>
      <c r="L78" s="288">
        <f>DINAMARCA!H87</f>
        <v>29799.369155204473</v>
      </c>
      <c r="M78" s="288">
        <f>ESPAÑA!F138</f>
        <v>2779.5177017409346</v>
      </c>
      <c r="N78" s="288">
        <f>EUA!G141</f>
        <v>5265.4628618545248</v>
      </c>
      <c r="O78" s="288">
        <f>ESTONIA!H87</f>
        <v>1141.5135167862441</v>
      </c>
      <c r="P78" s="288">
        <f>FINLANDIA!L86</f>
        <v>3750.7388396329134</v>
      </c>
      <c r="Q78" s="288">
        <f>FRANCIA!K86</f>
        <v>3913.1085763904903</v>
      </c>
      <c r="R78" s="288">
        <f>GRECIA!H85</f>
        <v>2360.7011010894889</v>
      </c>
      <c r="S78" s="288">
        <f>HOLANDA!J138</f>
        <v>3787.7327795577144</v>
      </c>
      <c r="T78" s="288">
        <f>HUNGRÍA!G85</f>
        <v>312923.39447342057</v>
      </c>
      <c r="U78" s="288">
        <f>IRLANDA!H87</f>
        <v>3648.0814221826113</v>
      </c>
      <c r="V78" s="288">
        <f>ITALIA!J85</f>
        <v>3205.5454194762301</v>
      </c>
      <c r="W78" s="288">
        <f>JAPÓN!I86</f>
        <v>403850.27332824818</v>
      </c>
      <c r="X78" s="289">
        <f>MÉXICO!K87</f>
        <v>10664.9798169354</v>
      </c>
      <c r="Y78" s="288">
        <f>NORUEGA!G85</f>
        <v>43269.734539553923</v>
      </c>
      <c r="Z78" s="288">
        <f>N.ZELANDA!F86</f>
        <v>4228.7428990287708</v>
      </c>
      <c r="AA78" s="288">
        <f>POLONIA!F86</f>
        <v>4033.94996101779</v>
      </c>
      <c r="AB78" s="288">
        <f>PORTUGAL!G85</f>
        <v>1830.3028977509791</v>
      </c>
      <c r="AC78" s="288">
        <f>'REINO UNIDO'!H138</f>
        <v>2755.7957869164256</v>
      </c>
      <c r="AD78" s="288">
        <f>'REP. CHECA'!H87</f>
        <v>33972.982739784973</v>
      </c>
      <c r="AE78" s="288">
        <f>RUMANIA!D86</f>
        <v>2712.0637461883998</v>
      </c>
      <c r="AF78" s="288">
        <f>RUSIA!F139</f>
        <v>33442.612002628091</v>
      </c>
      <c r="AG78" s="288"/>
      <c r="AH78" s="288">
        <f>SUECIA!G86</f>
        <v>34375.399688695288</v>
      </c>
      <c r="AI78" s="288">
        <f>TURQUÍA!F87</f>
        <v>2082.2926952310486</v>
      </c>
      <c r="AJ78" s="288">
        <f>BULGARIA!J85</f>
        <v>920.04236232791027</v>
      </c>
      <c r="AK78" s="288">
        <f>URUGUAY!G138</f>
        <v>21965.651687285408</v>
      </c>
      <c r="AL78" s="288">
        <f>PERU!F138</f>
        <v>1600.550684961941</v>
      </c>
      <c r="AM78" s="288">
        <f>ECUADOR!F138</f>
        <v>637.77747303344597</v>
      </c>
      <c r="AN78" s="288">
        <f>'COSTA RICA'!H38</f>
        <v>575865.56948864332</v>
      </c>
      <c r="AO78" s="288">
        <f>PANAMÁ!N38</f>
        <v>726.28549858869087</v>
      </c>
      <c r="AP78" s="288">
        <f>GUATEMALA!E38</f>
        <v>2987.1138134695475</v>
      </c>
      <c r="AQ78" s="288">
        <f>HONDURAS!E38</f>
        <v>8691.0900966960562</v>
      </c>
      <c r="AR78" s="288">
        <f>'EL SALVADOR'!E38</f>
        <v>440.90648688610634</v>
      </c>
      <c r="AS78" s="288">
        <f>NICARAGUA!E38</f>
        <v>5759.0195277348312</v>
      </c>
    </row>
    <row r="79" spans="1:45" x14ac:dyDescent="0.25">
      <c r="A79" s="285">
        <f>A78+1</f>
        <v>2012</v>
      </c>
      <c r="B79" s="288">
        <f>ALEMANIA!F138</f>
        <v>3384.6027779192536</v>
      </c>
      <c r="C79" s="288">
        <f>ARGENTINA!E85</f>
        <v>6376.8203814751914</v>
      </c>
      <c r="D79" s="288">
        <f>AUSTRALIA!J86</f>
        <v>6059.7592419273233</v>
      </c>
      <c r="E79" s="288">
        <f>BÉLGICA!E86</f>
        <v>4299.2053809459258</v>
      </c>
      <c r="F79" s="288">
        <f>BRASIL!F86</f>
        <v>2689.2032392894462</v>
      </c>
      <c r="G79" s="288">
        <f>CANADÁ!F87</f>
        <v>4843.4071006264767</v>
      </c>
      <c r="H79" s="288">
        <f>CHILE!G87</f>
        <v>712485.34054442076</v>
      </c>
      <c r="I79" s="288">
        <f>CHINA!J98</f>
        <v>5628.2221191723502</v>
      </c>
      <c r="J79" s="288">
        <f>COLOMBIA!H85</f>
        <v>1855773.8221109866</v>
      </c>
      <c r="K79" s="288">
        <f>COREA!E139</f>
        <v>2929336.4009286859</v>
      </c>
      <c r="L79" s="288">
        <f>DINAMARCA!H88</f>
        <v>30297.609085104672</v>
      </c>
      <c r="M79" s="288">
        <f>ESPAÑA!F139</f>
        <v>2753.6580064293971</v>
      </c>
      <c r="N79" s="288">
        <f>EUA!G142</f>
        <v>5379.928329281779</v>
      </c>
      <c r="O79" s="288">
        <f>ESTONIA!H88</f>
        <v>1201.4874436861589</v>
      </c>
      <c r="P79" s="288">
        <f>FINLANDIA!L87</f>
        <v>3878.0035102433872</v>
      </c>
      <c r="Q79" s="288">
        <f>FRANCIA!K87</f>
        <v>3983.5522697826855</v>
      </c>
      <c r="R79" s="288">
        <f>GRECIA!H86</f>
        <v>2352.9539130961152</v>
      </c>
      <c r="S79" s="288">
        <f>HOLANDA!J139</f>
        <v>3824.5939719013081</v>
      </c>
      <c r="T79" s="288">
        <f>HUNGRÍA!G86</f>
        <v>317814.13121774566</v>
      </c>
      <c r="U79" s="288">
        <f>IRLANDA!H88</f>
        <v>3680.8849246311479</v>
      </c>
      <c r="V79" s="288">
        <f>ITALIA!J86</f>
        <v>3160.7066720105236</v>
      </c>
      <c r="W79" s="288">
        <f>JAPÓN!I87</f>
        <v>384642.22989341087</v>
      </c>
      <c r="X79" s="289">
        <f>MÉXICO!K88</f>
        <v>11025.890755124543</v>
      </c>
      <c r="Y79" s="288">
        <f>NORUEGA!G86</f>
        <v>45283.724797339433</v>
      </c>
      <c r="Z79" s="288">
        <f>N.ZELANDA!F87</f>
        <v>4359.4294624839476</v>
      </c>
      <c r="AA79" s="288">
        <f>POLONIA!F87</f>
        <v>4180.1238724764289</v>
      </c>
      <c r="AB79" s="288">
        <f>PORTUGAL!G86</f>
        <v>1773.440709815058</v>
      </c>
      <c r="AC79" s="288">
        <f>'REINO UNIDO'!H139</f>
        <v>2799.8238352196458</v>
      </c>
      <c r="AD79" s="288">
        <f>'REP. CHECA'!H88</f>
        <v>34801.117180624111</v>
      </c>
      <c r="AE79" s="288">
        <f>RUMANIA!D87</f>
        <v>2823.1242337304393</v>
      </c>
      <c r="AF79" s="288">
        <f>RUSIA!F140</f>
        <v>37834.226587546953</v>
      </c>
      <c r="AG79" s="288"/>
      <c r="AH79" s="288">
        <f>SUECIA!G87</f>
        <v>35528.24619983654</v>
      </c>
      <c r="AI79" s="288">
        <f>TURQUÍA!F88</f>
        <v>2340.8942231530764</v>
      </c>
      <c r="AJ79" s="288">
        <f>BULGARIA!J86</f>
        <v>991.2969905422442</v>
      </c>
      <c r="AK79" s="288">
        <f>URUGUAY!G139</f>
        <v>24338.367891929352</v>
      </c>
      <c r="AL79" s="288">
        <f>PERU!F139</f>
        <v>1678.1679357570795</v>
      </c>
      <c r="AM79" s="288">
        <f>ECUADOR!F139</f>
        <v>709.02257254990127</v>
      </c>
      <c r="AN79" s="288">
        <f>'COSTA RICA'!H39</f>
        <v>592721.7014624445</v>
      </c>
      <c r="AO79" s="288">
        <f>PANAMÁ!N39</f>
        <v>786.01596859308461</v>
      </c>
      <c r="AP79" s="288">
        <f>GUATEMALA!E39</f>
        <v>3084.9681338818946</v>
      </c>
      <c r="AQ79" s="288">
        <f>HONDURAS!E39</f>
        <v>9826.2475632627138</v>
      </c>
      <c r="AR79" s="288">
        <f>'EL SALVADOR'!E39</f>
        <v>443.43309349781782</v>
      </c>
      <c r="AS79" s="288">
        <f>NICARAGUA!E39</f>
        <v>6190.0537212643785</v>
      </c>
    </row>
    <row r="80" spans="1:45" x14ac:dyDescent="0.25">
      <c r="A80" s="285">
        <f>A79+1</f>
        <v>2013</v>
      </c>
      <c r="B80" s="288">
        <f>ALEMANIA!F139</f>
        <v>3433.2690979131335</v>
      </c>
      <c r="C80" s="288">
        <f>ARGENTINA!E86</f>
        <v>8225.302231529522</v>
      </c>
      <c r="D80" s="288">
        <f>AUSTRALIA!J87</f>
        <v>6196.5195747621428</v>
      </c>
      <c r="E80" s="288">
        <f>BÉLGICA!E87</f>
        <v>4413.7011601893764</v>
      </c>
      <c r="F80" s="288">
        <f>BRASIL!F87</f>
        <v>2975.8661545371474</v>
      </c>
      <c r="G80" s="288">
        <f>CANADÁ!F88</f>
        <v>4966.1322222842227</v>
      </c>
      <c r="H80" s="288">
        <f>CHILE!G88</f>
        <v>759690.03812392976</v>
      </c>
      <c r="I80" s="288">
        <f>CHINA!J99</f>
        <v>6129.3170395319166</v>
      </c>
      <c r="J80" s="288">
        <f>COLOMBIA!H86</f>
        <v>1939022.7412234815</v>
      </c>
      <c r="K80" s="288">
        <f>COREA!E140</f>
        <v>3015916.4690981838</v>
      </c>
      <c r="L80" s="288">
        <f>DINAMARCA!H89</f>
        <v>30814.481321625241</v>
      </c>
      <c r="M80" s="288">
        <f>ESPAÑA!F140</f>
        <v>2769.9275336559222</v>
      </c>
      <c r="N80" s="288">
        <f>EUA!G143</f>
        <v>5482.5782260318329</v>
      </c>
      <c r="O80" s="288">
        <f>ESTONIA!H89</f>
        <v>1272.2148666400981</v>
      </c>
      <c r="P80" s="288">
        <f>FINLANDIA!L88</f>
        <v>3946.0948551857641</v>
      </c>
      <c r="Q80" s="288">
        <f>FRANCIA!K88</f>
        <v>4041.3574094958344</v>
      </c>
      <c r="R80" s="288">
        <f>GRECIA!H87</f>
        <v>2248.4068263112317</v>
      </c>
      <c r="S80" s="288">
        <f>HOLANDA!J140</f>
        <v>3894.4264922141697</v>
      </c>
      <c r="T80" s="288">
        <f>HUNGRÍA!G87</f>
        <v>320233.17143553402</v>
      </c>
      <c r="U80" s="288">
        <f>IRLANDA!H89</f>
        <v>3661.182006633499</v>
      </c>
      <c r="V80" s="288">
        <f>ITALIA!J87</f>
        <v>3180.3810370029291</v>
      </c>
      <c r="W80" s="288">
        <f>JAPÓN!I88</f>
        <v>383475.2986373732</v>
      </c>
      <c r="X80" s="289">
        <f>MÉXICO!K89</f>
        <v>11463.771712221425</v>
      </c>
      <c r="Y80" s="288">
        <f>NORUEGA!G87</f>
        <v>47646.953442062688</v>
      </c>
      <c r="Z80" s="288">
        <f>N.ZELANDA!F88</f>
        <v>4375.0664540138223</v>
      </c>
      <c r="AA80" s="288">
        <f>POLONIA!F88</f>
        <v>4242.0635508196528</v>
      </c>
      <c r="AB80" s="288">
        <f>PORTUGAL!G87</f>
        <v>1838.9266211562917</v>
      </c>
      <c r="AC80" s="288">
        <f>'REINO UNIDO'!H140</f>
        <v>2889.915318870304</v>
      </c>
      <c r="AD80" s="288">
        <f>'REP. CHECA'!H89</f>
        <v>34479.358869134674</v>
      </c>
      <c r="AE80" s="288">
        <f>RUMANIA!D88</f>
        <v>2928.7215404748763</v>
      </c>
      <c r="AF80" s="288">
        <f>RUSIA!F141</f>
        <v>42589.403624639825</v>
      </c>
      <c r="AG80" s="288"/>
      <c r="AH80" s="288">
        <f>SUECIA!G88</f>
        <v>36302.504026769842</v>
      </c>
      <c r="AI80" s="288">
        <f>TURQUÍA!F89</f>
        <v>2581.5953509144915</v>
      </c>
      <c r="AJ80" s="288">
        <f>BULGARIA!J87</f>
        <v>1078.544439324857</v>
      </c>
      <c r="AK80" s="288">
        <f>URUGUAY!G140</f>
        <v>27122.321842597823</v>
      </c>
      <c r="AL80" s="288">
        <f>PERU!F140</f>
        <v>1773.414727157327</v>
      </c>
      <c r="AM80" s="288">
        <f>ECUADOR!F140</f>
        <v>758.14818256233264</v>
      </c>
      <c r="AN80" s="288">
        <f>'COSTA RICA'!H40</f>
        <v>652007.19465133839</v>
      </c>
      <c r="AO80" s="288">
        <f>PANAMÁ!N40</f>
        <v>821.19307263486951</v>
      </c>
      <c r="AP80" s="288">
        <f>GUATEMALA!E40</f>
        <v>3892.7212691449631</v>
      </c>
      <c r="AQ80" s="288">
        <f>HONDURAS!E40</f>
        <v>9456.5209248968113</v>
      </c>
      <c r="AR80" s="288">
        <f>'EL SALVADOR'!E40</f>
        <v>447.4993619405883</v>
      </c>
      <c r="AS80" s="288">
        <f>NICARAGUA!E40</f>
        <v>6592.3890003811475</v>
      </c>
    </row>
    <row r="81" spans="1:45" x14ac:dyDescent="0.25">
      <c r="A81" s="285">
        <f>A80+1</f>
        <v>2014</v>
      </c>
      <c r="B81" s="288">
        <f>ALEMANIA!F140</f>
        <v>3531.0085283916064</v>
      </c>
      <c r="C81" s="288">
        <f>ARGENTINA!E87</f>
        <v>10860.966754820871</v>
      </c>
      <c r="D81" s="288">
        <f>AUSTRALIA!J88</f>
        <v>6337.2643921718472</v>
      </c>
      <c r="E81" s="288">
        <f>BÉLGICA!E88</f>
        <v>4431.7467686263381</v>
      </c>
      <c r="F81" s="288">
        <f>BRASIL!F88</f>
        <v>3195.9699838890833</v>
      </c>
      <c r="G81" s="288">
        <f>CANADÁ!F89</f>
        <v>5122.4350963166353</v>
      </c>
      <c r="H81" s="288">
        <f>CHILE!G89</f>
        <v>811399.44713605207</v>
      </c>
      <c r="I81" s="288">
        <f>CHINA!J100</f>
        <v>6615.8483067222305</v>
      </c>
      <c r="J81" s="288">
        <f>COLOMBIA!H87</f>
        <v>2016991.0735488292</v>
      </c>
      <c r="K81" s="288">
        <f>COREA!E141</f>
        <v>3086952.2828937955</v>
      </c>
      <c r="L81" s="288">
        <f>DINAMARCA!H90</f>
        <v>31248.345845039072</v>
      </c>
      <c r="M81" s="288">
        <f>ESPAÑA!F141</f>
        <v>2762.7948995668735</v>
      </c>
      <c r="N81" s="288">
        <f>EUA!G144</f>
        <v>5637.4960446458172</v>
      </c>
      <c r="O81" s="288">
        <f>ESTONIA!H90</f>
        <v>1359.5228830097872</v>
      </c>
      <c r="P81" s="288">
        <f>FINLANDIA!L89</f>
        <v>3996.6739918037656</v>
      </c>
      <c r="Q81" s="288">
        <f>FRANCIA!K89</f>
        <v>4027.566158265086</v>
      </c>
      <c r="R81" s="288">
        <f>GRECIA!H88</f>
        <v>2179.7474804381845</v>
      </c>
      <c r="S81" s="288">
        <f>HOLANDA!J141</f>
        <v>3986.5110284247517</v>
      </c>
      <c r="T81" s="288">
        <f>HUNGRÍA!G88</f>
        <v>320676.60316565493</v>
      </c>
      <c r="U81" s="288">
        <f>IRLANDA!H90</f>
        <v>3681.7927098915602</v>
      </c>
      <c r="V81" s="288">
        <f>ITALIA!J88</f>
        <v>3170.8875334270756</v>
      </c>
      <c r="W81" s="288">
        <f>JAPÓN!I89</f>
        <v>386958.14715519809</v>
      </c>
      <c r="X81" s="289">
        <f>MÉXICO!K90</f>
        <v>11906.004931143041</v>
      </c>
      <c r="Y81" s="288">
        <f>NORUEGA!G88</f>
        <v>49329.577792371252</v>
      </c>
      <c r="Z81" s="288">
        <f>N.ZELANDA!F89</f>
        <v>4455.9426229508199</v>
      </c>
      <c r="AA81" s="288">
        <f>POLONIA!F89</f>
        <v>4323.5447155776528</v>
      </c>
      <c r="AB81" s="288">
        <f>PORTUGAL!G88</f>
        <v>1763.6395345076896</v>
      </c>
      <c r="AC81" s="288">
        <f>'REINO UNIDO'!H141</f>
        <v>2917.4132337480569</v>
      </c>
      <c r="AD81" s="288">
        <f>'REP. CHECA'!H90</f>
        <v>35486.028856716766</v>
      </c>
      <c r="AE81" s="288">
        <f>RUMANIA!D89</f>
        <v>3122.756508433135</v>
      </c>
      <c r="AF81" s="288">
        <f>RUSIA!F142</f>
        <v>46991.326433790389</v>
      </c>
      <c r="AG81" s="288"/>
      <c r="AH81" s="288">
        <f>SUECIA!G89</f>
        <v>37084.221904121994</v>
      </c>
      <c r="AI81" s="288">
        <f>TURQUÍA!F90</f>
        <v>2874.3153911897375</v>
      </c>
      <c r="AJ81" s="288">
        <f>BULGARIA!J88</f>
        <v>1138.8373838443206</v>
      </c>
      <c r="AK81" s="288">
        <f>URUGUAY!G141</f>
        <v>30519.702873436727</v>
      </c>
      <c r="AL81" s="288">
        <f>PERU!F141</f>
        <v>1885.0123098116619</v>
      </c>
      <c r="AM81" s="288">
        <f>ECUADOR!F141</f>
        <v>774.39808217290022</v>
      </c>
      <c r="AN81" s="288">
        <f>'COSTA RICA'!H41</f>
        <v>688394.93690135528</v>
      </c>
      <c r="AO81" s="288">
        <f>PANAMÁ!N41</f>
        <v>858.74092395626542</v>
      </c>
      <c r="AP81" s="288">
        <f>GUATEMALA!E41</f>
        <v>3782.3104310750514</v>
      </c>
      <c r="AQ81" s="288">
        <f>HONDURAS!E41</f>
        <v>8722.6321888150269</v>
      </c>
      <c r="AR81" s="288">
        <f>'EL SALVADOR'!E41</f>
        <v>452.37589596132972</v>
      </c>
      <c r="AS81" s="288">
        <f>NICARAGUA!E41</f>
        <v>7089.7573199255439</v>
      </c>
    </row>
    <row r="82" spans="1:45" x14ac:dyDescent="0.25">
      <c r="A82" s="285">
        <v>2015</v>
      </c>
      <c r="B82" s="288">
        <f>ALEMANIA!F141</f>
        <v>3634.0000422491867</v>
      </c>
      <c r="C82" s="288">
        <f>ARGENTINA!E88</f>
        <v>14330.097432607779</v>
      </c>
      <c r="D82" s="288">
        <f>AUSTRALIA!J89</f>
        <v>6421.5471675943454</v>
      </c>
      <c r="E82" s="288">
        <f>BÉLGICA!E89</f>
        <v>4495.7079412806625</v>
      </c>
      <c r="F82" s="288">
        <f>BRASIL!F89</f>
        <v>3467.4899298201904</v>
      </c>
      <c r="G82" s="288">
        <f>CANADÁ!F90</f>
        <v>5218.0952264799862</v>
      </c>
      <c r="H82" s="288">
        <f>CHILE!G90</f>
        <v>854453.35793554818</v>
      </c>
      <c r="I82" s="288">
        <f>CHINA!J101</f>
        <v>7121.7656180335671</v>
      </c>
      <c r="J82" s="288">
        <f>COLOMBIA!H88</f>
        <v>2132494.9102851269</v>
      </c>
      <c r="K82" s="288">
        <f>COREA!E142</f>
        <v>3222212.3149429034</v>
      </c>
      <c r="L82" s="288">
        <f>DINAMARCA!H91</f>
        <v>31766.638293362401</v>
      </c>
      <c r="M82" s="288">
        <f>ESPAÑA!F142</f>
        <v>2780.6888322023096</v>
      </c>
      <c r="N82" s="288">
        <f>EUA!G145</f>
        <v>5810.66788579287</v>
      </c>
      <c r="O82" s="288">
        <f>ESTONIA!H91</f>
        <v>1416.4424745757849</v>
      </c>
      <c r="P82" s="288">
        <f>FINLANDIA!L90</f>
        <v>4069.6534073241323</v>
      </c>
      <c r="Q82" s="288">
        <f>FRANCIA!K90</f>
        <v>4071.8064518430524</v>
      </c>
      <c r="R82" s="288">
        <f>GRECIA!H89</f>
        <v>2070.2048022147687</v>
      </c>
      <c r="S82" s="288">
        <f>HOLANDA!J142</f>
        <v>3983.4494836557319</v>
      </c>
      <c r="T82" s="288">
        <f>HUNGRÍA!G89</f>
        <v>324585.71301485633</v>
      </c>
      <c r="U82" s="288">
        <f>IRLANDA!H91</f>
        <v>3772.7783597652651</v>
      </c>
      <c r="V82" s="288">
        <f>ITALIA!J89</f>
        <v>3197.2607660080612</v>
      </c>
      <c r="W82" s="288">
        <f>JAPÓN!I90</f>
        <v>388898.3451536643</v>
      </c>
      <c r="X82" s="289">
        <f>MÉXICO!K91</f>
        <v>12288.567181599385</v>
      </c>
      <c r="Y82" s="288">
        <f>NORUEGA!G89</f>
        <v>50436.562490453063</v>
      </c>
      <c r="Z82" s="288">
        <f>N.ZELANDA!F90</f>
        <v>4569.3682460515383</v>
      </c>
      <c r="AA82" s="288">
        <f>POLONIA!F90</f>
        <v>4399.6710309715518</v>
      </c>
      <c r="AB82" s="288">
        <f>PORTUGAL!G89</f>
        <v>1762.691508734066</v>
      </c>
      <c r="AC82" s="288">
        <f>'REINO UNIDO'!H142</f>
        <v>2935.6660733616136</v>
      </c>
      <c r="AD82" s="288">
        <f>'REP. CHECA'!H91</f>
        <v>36469.189946931008</v>
      </c>
      <c r="AE82" s="288">
        <f>RUMANIA!D90</f>
        <v>3162.4813078017537</v>
      </c>
      <c r="AF82" s="288">
        <f>RUSIA!F143</f>
        <v>49354.046800342767</v>
      </c>
      <c r="AG82" s="288"/>
      <c r="AH82" s="288">
        <f>SUECIA!G90</f>
        <v>38154.287425701514</v>
      </c>
      <c r="AI82" s="288">
        <f>TURQUÍA!F91</f>
        <v>3190.2233482642773</v>
      </c>
      <c r="AJ82" s="288">
        <f>BULGARIA!J89</f>
        <v>1203.0870763416167</v>
      </c>
      <c r="AK82" s="288">
        <f>URUGUAY!G142</f>
        <v>33565.563292334729</v>
      </c>
      <c r="AL82" s="288">
        <f>PERU!F142</f>
        <v>1972.7081638367449</v>
      </c>
      <c r="AM82" s="288">
        <f>ECUADOR!F142</f>
        <v>783.49804038506841</v>
      </c>
      <c r="AN82" s="288">
        <f>'COSTA RICA'!H42</f>
        <v>744458.80153540953</v>
      </c>
      <c r="AO82" s="288">
        <f>PANAMÁ!N42</f>
        <v>938.77716567390223</v>
      </c>
      <c r="AP82" s="288">
        <f>GUATEMALA!E42</f>
        <v>3841.2695741732559</v>
      </c>
      <c r="AQ82" s="288">
        <f>HONDURAS!E42</f>
        <v>9204.2097169948393</v>
      </c>
      <c r="AR82" s="288">
        <f>'EL SALVADOR'!E42</f>
        <v>476.40057248625135</v>
      </c>
      <c r="AS82" s="288">
        <f>NICARAGUA!E42</f>
        <v>7504.3282958765831</v>
      </c>
    </row>
    <row r="83" spans="1:45" x14ac:dyDescent="0.25">
      <c r="A83" s="285">
        <f>A82+1</f>
        <v>2016</v>
      </c>
      <c r="B83" s="288">
        <f>ALEMANIA!F142</f>
        <v>3665.5618344623799</v>
      </c>
      <c r="C83" s="288">
        <f>ARGENTINA!E89</f>
        <v>20105.517838919335</v>
      </c>
      <c r="D83" s="288">
        <f>AUSTRALIA!J90</f>
        <v>6462.2144868743135</v>
      </c>
      <c r="E83" s="288">
        <f>BÉLGICA!E90</f>
        <v>4521.3608439315731</v>
      </c>
      <c r="F83" s="288">
        <f>BRASIL!F90</f>
        <v>3758.1682517715089</v>
      </c>
      <c r="G83" s="288">
        <f>CANADÁ!F91</f>
        <v>5175.2557672412231</v>
      </c>
      <c r="H83" s="288">
        <f>CHILE!G91</f>
        <v>912197.63320485887</v>
      </c>
      <c r="I83" s="288">
        <f>CHINA!J102</f>
        <v>7548.9565557570431</v>
      </c>
      <c r="J83" s="288">
        <f>COLOMBIA!H89</f>
        <v>2253245.2196535794</v>
      </c>
      <c r="K83" s="288">
        <f>COREA!E143</f>
        <v>3330873.490709031</v>
      </c>
      <c r="L83" s="288">
        <f>DINAMARCA!H92</f>
        <v>31787.73109835546</v>
      </c>
      <c r="M83" s="288">
        <f>ESPAÑA!F143</f>
        <v>2756.9379907329262</v>
      </c>
      <c r="N83" s="288">
        <f>EUA!G146</f>
        <v>5860.8806569787657</v>
      </c>
      <c r="O83" s="288">
        <f>ESTONIA!H92</f>
        <v>1492.1434629883481</v>
      </c>
      <c r="P83" s="288">
        <f>FINLANDIA!L91</f>
        <v>4108.3908469247554</v>
      </c>
      <c r="Q83" s="288">
        <f>FRANCIA!K91</f>
        <v>4135.2934694124215</v>
      </c>
      <c r="R83" s="288">
        <f>GRECIA!H90</f>
        <v>2006.6835498819139</v>
      </c>
      <c r="S83" s="288">
        <f>HOLANDA!J143</f>
        <v>4054.8269424919522</v>
      </c>
      <c r="T83" s="288">
        <f>HUNGRÍA!G90</f>
        <v>332910.0021257819</v>
      </c>
      <c r="U83" s="288">
        <f>IRLANDA!H92</f>
        <v>3857.2378832838772</v>
      </c>
      <c r="V83" s="288">
        <f>ITALIA!J90</f>
        <v>3213.1254117402309</v>
      </c>
      <c r="W83" s="288">
        <f>JAPÓN!I91</f>
        <v>393118.1998021761</v>
      </c>
      <c r="X83" s="289">
        <f>MÉXICO!K92</f>
        <v>12628.385035808928</v>
      </c>
      <c r="Y83" s="288">
        <f>NORUEGA!G90</f>
        <v>51280.170847890375</v>
      </c>
      <c r="Z83" s="288">
        <f>N.ZELANDA!F91</f>
        <v>4768.5047807451365</v>
      </c>
      <c r="AA83" s="288">
        <f>POLONIA!F91</f>
        <v>4619.3982244776789</v>
      </c>
      <c r="AB83" s="288">
        <f>PORTUGAL!G90</f>
        <v>1789.0593794402405</v>
      </c>
      <c r="AC83" s="288">
        <f>'REINO UNIDO'!H143</f>
        <v>3026.24792964994</v>
      </c>
      <c r="AD83" s="288">
        <f>'REP. CHECA'!H92</f>
        <v>37800.355625608965</v>
      </c>
      <c r="AE83" s="288">
        <f>RUMANIA!D91</f>
        <v>3623.3846221332992</v>
      </c>
      <c r="AF83" s="288">
        <f>RUSIA!F144</f>
        <v>51324.441124136829</v>
      </c>
      <c r="AG83" s="288"/>
      <c r="AH83" s="288">
        <f>SUECIA!G91</f>
        <v>39331.949260727975</v>
      </c>
      <c r="AI83" s="288">
        <f>TURQUÍA!F92</f>
        <v>3810.6467882909633</v>
      </c>
      <c r="AJ83" s="288">
        <f>BULGARIA!J90</f>
        <v>1272.8548714112642</v>
      </c>
      <c r="AK83" s="288">
        <f>URUGUAY!G143</f>
        <v>37489.32657285421</v>
      </c>
      <c r="AL83" s="288">
        <f>PERU!F143</f>
        <v>2088.7449804381458</v>
      </c>
      <c r="AM83" s="288">
        <f>ECUADOR!F143</f>
        <v>797.03791569189434</v>
      </c>
      <c r="AN83" s="288">
        <f>'COSTA RICA'!H43</f>
        <v>795445.94996421097</v>
      </c>
      <c r="AO83" s="288">
        <f>PANAMÁ!N43</f>
        <v>1016.2137249694738</v>
      </c>
      <c r="AP83" s="288">
        <f>GUATEMALA!E43</f>
        <v>3766.2972389197207</v>
      </c>
      <c r="AQ83" s="288">
        <f>HONDURAS!E43</f>
        <v>9104.303417122921</v>
      </c>
      <c r="AR83" s="288">
        <f>'EL SALVADOR'!E43</f>
        <v>482.20740162380542</v>
      </c>
      <c r="AS83" s="288">
        <f>NICARAGUA!E43</f>
        <v>7725.5074185192943</v>
      </c>
    </row>
    <row r="84" spans="1:45" x14ac:dyDescent="0.25">
      <c r="A84" s="285">
        <f>A83+1</f>
        <v>2017</v>
      </c>
      <c r="B84" s="288">
        <f>ALEMANIA!F143</f>
        <v>3778.9013793023405</v>
      </c>
      <c r="C84" s="288">
        <f>ARGENTINA!E90</f>
        <v>25658.397627747836</v>
      </c>
      <c r="D84" s="288">
        <f>AUSTRALIA!J91</f>
        <v>6590.744502180275</v>
      </c>
      <c r="E84" s="288">
        <f>BÉLGICA!E91</f>
        <v>4598.7504797377642</v>
      </c>
      <c r="F84" s="288">
        <f>BRASIL!F91</f>
        <v>3953.6790348084128</v>
      </c>
      <c r="G84" s="288">
        <f>CANADÁ!F92</f>
        <v>5282.2934192753382</v>
      </c>
      <c r="H84" s="288">
        <f>CHILE!G92</f>
        <v>977520.86831317365</v>
      </c>
      <c r="I84" s="288">
        <f>CHINA!J103</f>
        <v>8141.9841951418975</v>
      </c>
      <c r="J84" s="288">
        <f>COLOMBIA!H90</f>
        <v>2397248.0858463696</v>
      </c>
      <c r="K84" s="288">
        <f>COREA!E144</f>
        <v>3446467.1066218186</v>
      </c>
      <c r="L84" s="288">
        <f>DINAMARCA!H93</f>
        <v>33091.574519586437</v>
      </c>
      <c r="M84" s="288">
        <f>ESPAÑA!F144</f>
        <v>2775.9799491728932</v>
      </c>
      <c r="N84" s="288">
        <f>EUA!G147</f>
        <v>6041.5157508892471</v>
      </c>
      <c r="O84" s="288">
        <f>ESTONIA!H93</f>
        <v>1603.7204937436591</v>
      </c>
      <c r="P84" s="288">
        <f>FINLANDIA!L92</f>
        <v>4057.8259013466836</v>
      </c>
      <c r="Q84" s="288">
        <f>FRANCIA!K92</f>
        <v>4203.7046783933529</v>
      </c>
      <c r="R84" s="288">
        <f>GRECIA!H91</f>
        <v>2008.1670743458601</v>
      </c>
      <c r="S84" s="288">
        <f>HOLANDA!J144</f>
        <v>4109.5689365984572</v>
      </c>
      <c r="T84" s="288">
        <f>HUNGRÍA!G91</f>
        <v>354356.64272456494</v>
      </c>
      <c r="U84" s="288">
        <f>IRLANDA!H93</f>
        <v>3959.6655841384913</v>
      </c>
      <c r="V84" s="288">
        <f>ITALIA!J91</f>
        <v>3224.8807784208802</v>
      </c>
      <c r="W84" s="288">
        <f>JAPÓN!I92</f>
        <v>393443.46107578621</v>
      </c>
      <c r="X84" s="289">
        <f>MÉXICO!K93</f>
        <v>13240.292676795196</v>
      </c>
      <c r="Y84" s="288">
        <f>NORUEGA!G91</f>
        <v>52601.746931067049</v>
      </c>
      <c r="Z84" s="288">
        <f>N.ZELANDA!F92</f>
        <v>4896.6315453384423</v>
      </c>
      <c r="AA84" s="288">
        <f>POLONIA!F92</f>
        <v>4886.0701192977294</v>
      </c>
      <c r="AB84" s="288">
        <f>PORTUGAL!G91</f>
        <v>1818.4822064094521</v>
      </c>
      <c r="AC84" s="288">
        <f>'REINO UNIDO'!H144</f>
        <v>3120.7922727185578</v>
      </c>
      <c r="AD84" s="288">
        <f>'REP. CHECA'!H93</f>
        <v>40286.452006031788</v>
      </c>
      <c r="AE84" s="288">
        <f>RUMANIA!D92</f>
        <v>4152.0227318835805</v>
      </c>
      <c r="AF84" s="288">
        <f>RUSIA!F145</f>
        <v>54249.202882233069</v>
      </c>
      <c r="AG84" s="288"/>
      <c r="AH84" s="288">
        <f>SUECIA!G92</f>
        <v>40236.218732913221</v>
      </c>
      <c r="AI84" s="288">
        <f>TURQUÍA!F93</f>
        <v>4162.659397890754</v>
      </c>
      <c r="AJ84" s="288">
        <f>BULGARIA!J91</f>
        <v>1406.5262464119448</v>
      </c>
      <c r="AK84" s="288"/>
      <c r="AL84" s="288"/>
      <c r="AM84" s="288">
        <f>ECUADOR!F144</f>
        <v>801.63344670711911</v>
      </c>
      <c r="AN84" s="288">
        <f>'COSTA RICA'!H44</f>
        <v>817035.17892188905</v>
      </c>
      <c r="AO84" s="288">
        <f>PANAMÁ!N44</f>
        <v>1096.9590254230043</v>
      </c>
      <c r="AP84" s="288">
        <f>GUATEMALA!E44</f>
        <v>4027.2901428117725</v>
      </c>
      <c r="AQ84" s="288">
        <f>HONDURAS!E44</f>
        <v>10105.199471661639</v>
      </c>
      <c r="AR84" s="288">
        <f>'EL SALVADOR'!E44</f>
        <v>503.40177712741041</v>
      </c>
      <c r="AS84" s="288">
        <f>NICARAGUA!E44</f>
        <v>7962.6226167463719</v>
      </c>
    </row>
    <row r="85" spans="1:45" x14ac:dyDescent="0.25">
      <c r="A85" s="285">
        <v>2018</v>
      </c>
      <c r="B85" s="290">
        <f>ALEMANIA!F144</f>
        <v>3914.7106105485059</v>
      </c>
      <c r="C85" s="288">
        <f>ARGENTINA!E91</f>
        <v>32270.194645328753</v>
      </c>
      <c r="D85" s="288">
        <f>AUSTRALIA!J92</f>
        <v>6685.1147416023514</v>
      </c>
      <c r="E85" s="288">
        <f>BÉLGICA!E92</f>
        <v>4615.9863134090665</v>
      </c>
      <c r="F85" s="288"/>
      <c r="G85" s="288">
        <f>CANADÁ!F93</f>
        <v>5456.3480469495635</v>
      </c>
      <c r="H85" s="288">
        <f>CHILE!G93</f>
        <v>1037568.4272265605</v>
      </c>
      <c r="I85" s="289"/>
      <c r="J85" s="288">
        <f>COLOMBIA!H91</f>
        <v>2579409.198454489</v>
      </c>
      <c r="K85" s="289"/>
      <c r="L85" s="288">
        <f>DINAMARCA!H94</f>
        <v>33526.909871743461</v>
      </c>
      <c r="M85" s="288">
        <f>ESPAÑA!F145</f>
        <v>2795.9733555951916</v>
      </c>
      <c r="N85" s="288">
        <f>EUA!G148</f>
        <v>6211.7779586119786</v>
      </c>
      <c r="O85" s="288">
        <f>ESTONIA!H94</f>
        <v>1771.2452329839625</v>
      </c>
      <c r="P85" s="288">
        <f>FINLANDIA!L93</f>
        <v>4106.8039709362547</v>
      </c>
      <c r="Q85" s="288">
        <f>FRANCIA!K93</f>
        <v>4286.3961777303075</v>
      </c>
      <c r="R85" s="288">
        <f>GRECIA!H92</f>
        <v>2022.1914801685114</v>
      </c>
      <c r="S85" s="288">
        <f>HOLANDA!J145</f>
        <v>4204.6255103004723</v>
      </c>
      <c r="T85" s="288">
        <f>HUNGRÍA!G92</f>
        <v>380476.30346056266</v>
      </c>
      <c r="U85" s="288">
        <f>IRLANDA!H94</f>
        <v>4052.5768238329815</v>
      </c>
      <c r="V85" s="288">
        <f>ITALIA!J92</f>
        <v>3291.0158979295015</v>
      </c>
      <c r="W85" s="288">
        <f>JAPÓN!I93</f>
        <v>398107.17093441146</v>
      </c>
      <c r="X85" s="289">
        <f>MÉXICO!K94</f>
        <v>13973.00479841519</v>
      </c>
      <c r="Y85" s="288">
        <f>NORUEGA!G92</f>
        <v>54379.285294907902</v>
      </c>
      <c r="Z85" s="288">
        <f>N.ZELANDA!F93</f>
        <v>5044.8598854311813</v>
      </c>
      <c r="AA85" s="288">
        <f>POLONIA!F93</f>
        <v>5279.8940037963866</v>
      </c>
      <c r="AB85" s="288">
        <f>PORTUGAL!G92</f>
        <v>1867.0615382716962</v>
      </c>
      <c r="AC85" s="288">
        <f>'REINO UNIDO'!H145</f>
        <v>3209.2849069094664</v>
      </c>
      <c r="AD85" s="288">
        <f>'REP. CHECA'!H94</f>
        <v>43504.806606021601</v>
      </c>
      <c r="AE85" s="288">
        <f>RUMANIA!D93</f>
        <v>4830.331816189464</v>
      </c>
      <c r="AF85" s="288">
        <f>RUSIA!F146</f>
        <v>59580.06697655376</v>
      </c>
      <c r="AG85" s="288"/>
      <c r="AH85" s="288">
        <f>SUECIA!G93</f>
        <v>41654.234305383514</v>
      </c>
      <c r="AI85" s="288">
        <f>TURQUÍA!F94</f>
        <v>4818.8339423486032</v>
      </c>
      <c r="AJ85" s="288">
        <f>BULGARIA!J92</f>
        <v>1542.5625338648351</v>
      </c>
      <c r="AK85" s="288"/>
      <c r="AL85" s="288"/>
      <c r="AM85" s="288">
        <f>ECUADOR!F145</f>
        <v>835.94411997483417</v>
      </c>
      <c r="AN85" s="288">
        <f>'COSTA RICA'!H45</f>
        <v>839322.54782524391</v>
      </c>
      <c r="AO85" s="288">
        <f>PANAMÁ!N45</f>
        <v>1159.4609915373608</v>
      </c>
      <c r="AP85" s="288">
        <f>GUATEMALA!E45</f>
        <v>4036.9424580855157</v>
      </c>
      <c r="AQ85" s="288">
        <f>HONDURAS!E45</f>
        <v>9961.7587730468076</v>
      </c>
      <c r="AR85" s="288">
        <f>'EL SALVADOR'!E45</f>
        <v>511.04860570865742</v>
      </c>
      <c r="AS85" s="288">
        <f>NICARAGUA!E45</f>
        <v>7956.8373685317847</v>
      </c>
    </row>
    <row r="86" spans="1:45" x14ac:dyDescent="0.25">
      <c r="A86" s="285">
        <v>2019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288"/>
      <c r="T86" s="288"/>
      <c r="U86" s="288"/>
      <c r="V86" s="288"/>
      <c r="W86" s="288"/>
      <c r="X86" s="288"/>
      <c r="Y86" s="288"/>
      <c r="Z86" s="288">
        <f>N.ZELANDA!F94</f>
        <v>0</v>
      </c>
      <c r="AA86" s="288"/>
      <c r="AB86" s="288"/>
      <c r="AC86" s="288"/>
      <c r="AD86" s="288"/>
      <c r="AE86" s="288"/>
      <c r="AF86" s="288"/>
      <c r="AG86" s="288"/>
      <c r="AH86" s="288"/>
      <c r="AI86" s="288"/>
      <c r="AJ86" s="288">
        <f>BULGARIA!J93</f>
        <v>1636.0662543014541</v>
      </c>
      <c r="AK86" s="288"/>
      <c r="AL86" s="288"/>
      <c r="AM86" s="288">
        <f>ECUADOR!F146</f>
        <v>840.87455615764566</v>
      </c>
      <c r="AN86" s="288">
        <f>'COSTA RICA'!H46</f>
        <v>864298.47463968617</v>
      </c>
      <c r="AO86" s="288">
        <f>PANAMÁ!N46</f>
        <v>1227.4119762412088</v>
      </c>
      <c r="AP86" s="288"/>
      <c r="AQ86" s="288">
        <f>HONDURAS!E46</f>
        <v>10112.857589064251</v>
      </c>
      <c r="AR86" s="288">
        <f>'EL SALVADOR'!E46</f>
        <v>526.09112889154767</v>
      </c>
      <c r="AS86" s="288">
        <f>NICARAGUA!E46</f>
        <v>7845.0474063520405</v>
      </c>
    </row>
    <row r="87" spans="1:45" x14ac:dyDescent="0.25">
      <c r="A87" s="287"/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288"/>
      <c r="AL87" s="288"/>
      <c r="AM87" s="288"/>
    </row>
    <row r="88" spans="1:45" x14ac:dyDescent="0.25">
      <c r="A88" s="287"/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</row>
    <row r="89" spans="1:45" x14ac:dyDescent="0.25">
      <c r="A89" s="287"/>
      <c r="B89" s="288"/>
      <c r="C89" s="288"/>
      <c r="D89" s="288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  <c r="AE89" s="288"/>
      <c r="AF89" s="288"/>
      <c r="AG89" s="288"/>
      <c r="AH89" s="288"/>
      <c r="AI89" s="288"/>
      <c r="AJ89" s="288"/>
      <c r="AK89" s="288"/>
      <c r="AL89" s="288"/>
      <c r="AM89" s="288"/>
    </row>
    <row r="90" spans="1:45" x14ac:dyDescent="0.25">
      <c r="A90" s="287"/>
      <c r="B90" s="288"/>
      <c r="C90" s="288"/>
      <c r="D90" s="288"/>
      <c r="E90" s="288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  <c r="AE90" s="288"/>
      <c r="AF90" s="288"/>
      <c r="AG90" s="288"/>
      <c r="AH90" s="288"/>
      <c r="AI90" s="288"/>
      <c r="AJ90" s="288"/>
      <c r="AK90" s="288"/>
      <c r="AL90" s="288"/>
      <c r="AM90" s="288"/>
    </row>
    <row r="91" spans="1:45" x14ac:dyDescent="0.25">
      <c r="A91" s="287"/>
      <c r="B91" s="288"/>
      <c r="C91" s="288"/>
      <c r="D91" s="288"/>
      <c r="E91" s="288"/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  <c r="W91" s="288"/>
      <c r="X91" s="288"/>
      <c r="Y91" s="288"/>
      <c r="Z91" s="288"/>
      <c r="AA91" s="288"/>
      <c r="AB91" s="288"/>
      <c r="AC91" s="288"/>
      <c r="AD91" s="288"/>
      <c r="AE91" s="288"/>
      <c r="AF91" s="288"/>
      <c r="AG91" s="288"/>
      <c r="AH91" s="288"/>
      <c r="AI91" s="288"/>
      <c r="AJ91" s="288"/>
      <c r="AK91" s="288"/>
      <c r="AL91" s="288"/>
      <c r="AM91" s="288"/>
    </row>
    <row r="92" spans="1:45" x14ac:dyDescent="0.25">
      <c r="A92" s="287"/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288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288"/>
      <c r="AL92" s="288"/>
      <c r="AM92" s="288"/>
    </row>
    <row r="93" spans="1:45" x14ac:dyDescent="0.25">
      <c r="A93" s="287"/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288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288"/>
      <c r="AL93" s="288"/>
      <c r="AM93" s="288"/>
    </row>
    <row r="94" spans="1:45" x14ac:dyDescent="0.25">
      <c r="A94" s="287"/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288"/>
      <c r="AL94" s="288"/>
      <c r="AM94" s="288"/>
    </row>
    <row r="95" spans="1:45" x14ac:dyDescent="0.25">
      <c r="A95" s="287"/>
      <c r="B95" s="288"/>
      <c r="C95" s="288"/>
      <c r="D95" s="288"/>
      <c r="E95" s="288"/>
      <c r="F95" s="288"/>
      <c r="G95" s="288"/>
      <c r="H95" s="288"/>
      <c r="I95" s="288"/>
      <c r="J95" s="288"/>
      <c r="K95" s="288"/>
      <c r="L95" s="288"/>
      <c r="M95" s="288"/>
      <c r="N95" s="288"/>
      <c r="O95" s="288"/>
      <c r="P95" s="288"/>
      <c r="Q95" s="288"/>
      <c r="R95" s="288"/>
      <c r="S95" s="288"/>
      <c r="T95" s="288"/>
      <c r="U95" s="288"/>
      <c r="V95" s="288"/>
      <c r="W95" s="288"/>
      <c r="X95" s="288"/>
      <c r="Y95" s="288"/>
      <c r="Z95" s="288"/>
      <c r="AA95" s="288"/>
      <c r="AB95" s="288"/>
      <c r="AC95" s="288"/>
      <c r="AD95" s="288"/>
      <c r="AE95" s="288"/>
      <c r="AF95" s="288"/>
      <c r="AG95" s="288"/>
      <c r="AH95" s="288"/>
      <c r="AI95" s="288"/>
      <c r="AJ95" s="288"/>
      <c r="AK95" s="288"/>
      <c r="AL95" s="288"/>
      <c r="AM95" s="288"/>
    </row>
    <row r="96" spans="1:45" x14ac:dyDescent="0.25">
      <c r="A96" s="287"/>
      <c r="B96" s="288"/>
      <c r="C96" s="288"/>
      <c r="D96" s="288"/>
      <c r="E96" s="288"/>
      <c r="F96" s="288"/>
      <c r="G96" s="288"/>
      <c r="H96" s="288"/>
      <c r="I96" s="288"/>
      <c r="J96" s="288"/>
      <c r="K96" s="288"/>
      <c r="L96" s="288"/>
      <c r="M96" s="288"/>
      <c r="N96" s="288"/>
      <c r="O96" s="288"/>
      <c r="P96" s="288"/>
      <c r="Q96" s="288"/>
      <c r="R96" s="288"/>
      <c r="S96" s="288"/>
      <c r="T96" s="288"/>
      <c r="U96" s="288"/>
      <c r="V96" s="288"/>
      <c r="W96" s="288"/>
      <c r="X96" s="288"/>
      <c r="Y96" s="288"/>
      <c r="Z96" s="288"/>
      <c r="AA96" s="288"/>
      <c r="AB96" s="288"/>
      <c r="AC96" s="288"/>
      <c r="AD96" s="288"/>
      <c r="AE96" s="288"/>
      <c r="AF96" s="288"/>
      <c r="AG96" s="288"/>
      <c r="AH96" s="288"/>
      <c r="AI96" s="288"/>
      <c r="AJ96" s="288"/>
      <c r="AK96" s="288"/>
      <c r="AL96" s="288"/>
      <c r="AM96" s="288"/>
    </row>
    <row r="97" spans="1:39" x14ac:dyDescent="0.25">
      <c r="A97" s="287"/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  <c r="AE97" s="288"/>
      <c r="AF97" s="288"/>
      <c r="AG97" s="288"/>
      <c r="AH97" s="288"/>
      <c r="AI97" s="288"/>
      <c r="AJ97" s="288"/>
      <c r="AK97" s="288"/>
      <c r="AL97" s="288"/>
      <c r="AM97" s="288"/>
    </row>
    <row r="98" spans="1:39" x14ac:dyDescent="0.25">
      <c r="A98" s="287"/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288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288"/>
      <c r="AL98" s="288"/>
      <c r="AM98" s="288"/>
    </row>
    <row r="99" spans="1:39" x14ac:dyDescent="0.25">
      <c r="A99" s="287"/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288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288"/>
      <c r="AL99" s="288"/>
      <c r="AM99" s="288"/>
    </row>
    <row r="100" spans="1:39" x14ac:dyDescent="0.25">
      <c r="A100" s="287"/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288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288"/>
      <c r="AL100" s="288"/>
      <c r="AM100" s="288"/>
    </row>
    <row r="101" spans="1:39" x14ac:dyDescent="0.25">
      <c r="A101" s="287"/>
      <c r="B101" s="288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8"/>
      <c r="O101" s="288"/>
      <c r="P101" s="288"/>
      <c r="Q101" s="288"/>
      <c r="R101" s="288"/>
      <c r="S101" s="288"/>
      <c r="T101" s="288"/>
      <c r="U101" s="288"/>
      <c r="V101" s="288"/>
      <c r="W101" s="288"/>
      <c r="X101" s="288"/>
      <c r="Y101" s="288"/>
      <c r="Z101" s="288"/>
      <c r="AA101" s="288"/>
      <c r="AB101" s="288"/>
      <c r="AC101" s="288"/>
      <c r="AD101" s="288"/>
      <c r="AE101" s="288"/>
      <c r="AF101" s="288"/>
      <c r="AG101" s="288"/>
      <c r="AH101" s="288"/>
      <c r="AI101" s="288"/>
      <c r="AJ101" s="288"/>
      <c r="AK101" s="288"/>
      <c r="AL101" s="288"/>
      <c r="AM101" s="288"/>
    </row>
    <row r="102" spans="1:39" x14ac:dyDescent="0.25">
      <c r="A102" s="287"/>
      <c r="B102" s="288"/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8"/>
      <c r="O102" s="288"/>
      <c r="P102" s="288"/>
      <c r="Q102" s="288"/>
      <c r="R102" s="288"/>
      <c r="S102" s="288"/>
      <c r="T102" s="288"/>
      <c r="U102" s="288"/>
      <c r="V102" s="288"/>
      <c r="W102" s="288"/>
      <c r="X102" s="288"/>
      <c r="Y102" s="288"/>
      <c r="Z102" s="288"/>
      <c r="AA102" s="288"/>
      <c r="AB102" s="288"/>
      <c r="AC102" s="288"/>
      <c r="AD102" s="288"/>
      <c r="AE102" s="288"/>
      <c r="AF102" s="288"/>
      <c r="AG102" s="288"/>
      <c r="AH102" s="288"/>
      <c r="AI102" s="288"/>
      <c r="AJ102" s="288"/>
      <c r="AK102" s="288"/>
      <c r="AL102" s="288"/>
      <c r="AM102" s="288"/>
    </row>
    <row r="103" spans="1:39" x14ac:dyDescent="0.25">
      <c r="A103" s="287"/>
      <c r="B103" s="288"/>
      <c r="C103" s="288"/>
      <c r="D103" s="288"/>
      <c r="E103" s="288"/>
      <c r="F103" s="288"/>
      <c r="G103" s="288"/>
      <c r="H103" s="288"/>
      <c r="I103" s="288"/>
      <c r="J103" s="288"/>
      <c r="K103" s="288"/>
      <c r="L103" s="288"/>
      <c r="M103" s="288"/>
      <c r="N103" s="288"/>
      <c r="O103" s="288"/>
      <c r="P103" s="288"/>
      <c r="Q103" s="288"/>
      <c r="R103" s="288"/>
      <c r="S103" s="288"/>
      <c r="T103" s="288"/>
      <c r="U103" s="288"/>
      <c r="V103" s="288"/>
      <c r="W103" s="288"/>
      <c r="X103" s="288"/>
      <c r="Y103" s="288"/>
      <c r="Z103" s="288"/>
      <c r="AA103" s="288"/>
      <c r="AB103" s="288"/>
      <c r="AC103" s="288"/>
      <c r="AD103" s="288"/>
      <c r="AE103" s="288"/>
      <c r="AF103" s="288"/>
      <c r="AG103" s="288"/>
      <c r="AH103" s="288"/>
      <c r="AI103" s="288"/>
      <c r="AJ103" s="288"/>
      <c r="AK103" s="288"/>
      <c r="AL103" s="288"/>
      <c r="AM103" s="288"/>
    </row>
    <row r="104" spans="1:39" x14ac:dyDescent="0.25">
      <c r="A104" s="287"/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288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288"/>
      <c r="AL104" s="288"/>
      <c r="AM104" s="288"/>
    </row>
    <row r="105" spans="1:39" x14ac:dyDescent="0.25">
      <c r="A105" s="287"/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288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288"/>
      <c r="AL105" s="288"/>
      <c r="AM105" s="288"/>
    </row>
    <row r="106" spans="1:39" x14ac:dyDescent="0.25">
      <c r="A106" s="287"/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</row>
    <row r="107" spans="1:39" x14ac:dyDescent="0.25">
      <c r="A107" s="287"/>
      <c r="B107" s="288"/>
      <c r="C107" s="288"/>
      <c r="D107" s="288"/>
      <c r="E107" s="288"/>
      <c r="F107" s="288"/>
      <c r="G107" s="288"/>
      <c r="H107" s="288"/>
      <c r="I107" s="288"/>
      <c r="J107" s="288"/>
      <c r="K107" s="288"/>
      <c r="L107" s="288"/>
      <c r="M107" s="288"/>
      <c r="N107" s="288"/>
      <c r="O107" s="288"/>
      <c r="P107" s="288"/>
      <c r="Q107" s="288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</row>
    <row r="108" spans="1:39" x14ac:dyDescent="0.25">
      <c r="A108" s="287"/>
      <c r="B108" s="288"/>
      <c r="C108" s="288"/>
      <c r="D108" s="288"/>
      <c r="E108" s="288"/>
      <c r="F108" s="288"/>
      <c r="G108" s="288"/>
      <c r="H108" s="288"/>
      <c r="I108" s="288"/>
      <c r="J108" s="288"/>
      <c r="K108" s="288"/>
      <c r="L108" s="288"/>
      <c r="M108" s="288"/>
      <c r="N108" s="288"/>
      <c r="O108" s="288"/>
      <c r="P108" s="288"/>
      <c r="Q108" s="288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</row>
    <row r="109" spans="1:39" x14ac:dyDescent="0.25">
      <c r="A109" s="287"/>
      <c r="B109" s="288"/>
      <c r="C109" s="288"/>
      <c r="D109" s="288"/>
      <c r="E109" s="288"/>
      <c r="F109" s="288"/>
      <c r="G109" s="288"/>
      <c r="H109" s="288"/>
      <c r="I109" s="288"/>
      <c r="J109" s="288"/>
      <c r="K109" s="288"/>
      <c r="L109" s="288"/>
      <c r="M109" s="288"/>
      <c r="N109" s="288"/>
      <c r="O109" s="288"/>
      <c r="P109" s="288"/>
      <c r="Q109" s="288"/>
      <c r="R109" s="288"/>
      <c r="S109" s="288"/>
      <c r="T109" s="288"/>
      <c r="U109" s="288"/>
      <c r="V109" s="288"/>
      <c r="W109" s="288"/>
      <c r="X109" s="288"/>
      <c r="Y109" s="288"/>
      <c r="Z109" s="288"/>
      <c r="AA109" s="288"/>
      <c r="AB109" s="288"/>
      <c r="AC109" s="288"/>
      <c r="AD109" s="288"/>
      <c r="AE109" s="288"/>
      <c r="AF109" s="288"/>
      <c r="AG109" s="288"/>
      <c r="AH109" s="288"/>
      <c r="AI109" s="288"/>
      <c r="AJ109" s="288"/>
      <c r="AK109" s="288"/>
      <c r="AL109" s="288"/>
      <c r="AM109" s="288"/>
    </row>
    <row r="110" spans="1:39" x14ac:dyDescent="0.25">
      <c r="A110" s="287"/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288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288"/>
      <c r="AL110" s="288"/>
      <c r="AM110" s="288"/>
    </row>
    <row r="111" spans="1:39" x14ac:dyDescent="0.25">
      <c r="A111" s="287"/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288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288"/>
      <c r="AL111" s="288"/>
      <c r="AM111" s="288"/>
    </row>
    <row r="112" spans="1:39" x14ac:dyDescent="0.25">
      <c r="A112" s="287"/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288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288"/>
      <c r="AL112" s="288"/>
      <c r="AM112" s="288"/>
    </row>
    <row r="113" spans="1:39" x14ac:dyDescent="0.25">
      <c r="A113" s="287"/>
      <c r="B113" s="288"/>
      <c r="C113" s="288"/>
      <c r="D113" s="288"/>
      <c r="E113" s="288"/>
      <c r="F113" s="288"/>
      <c r="G113" s="288"/>
      <c r="H113" s="288"/>
      <c r="I113" s="288"/>
      <c r="J113" s="288"/>
      <c r="K113" s="288"/>
      <c r="L113" s="288"/>
      <c r="M113" s="288"/>
      <c r="N113" s="288"/>
      <c r="O113" s="288"/>
      <c r="P113" s="288"/>
      <c r="Q113" s="288"/>
      <c r="R113" s="288"/>
      <c r="S113" s="288"/>
      <c r="T113" s="288"/>
      <c r="U113" s="288"/>
      <c r="V113" s="288"/>
      <c r="W113" s="288"/>
      <c r="X113" s="288"/>
      <c r="Y113" s="288"/>
      <c r="Z113" s="288"/>
      <c r="AA113" s="288"/>
      <c r="AB113" s="288"/>
      <c r="AC113" s="288"/>
      <c r="AD113" s="288"/>
      <c r="AE113" s="288"/>
      <c r="AF113" s="288"/>
      <c r="AG113" s="288"/>
      <c r="AH113" s="288"/>
      <c r="AI113" s="288"/>
      <c r="AJ113" s="288"/>
      <c r="AK113" s="288"/>
      <c r="AL113" s="288"/>
      <c r="AM113" s="288"/>
    </row>
    <row r="114" spans="1:39" x14ac:dyDescent="0.25">
      <c r="A114" s="287"/>
      <c r="B114" s="288"/>
      <c r="C114" s="288"/>
      <c r="D114" s="288"/>
      <c r="E114" s="288"/>
      <c r="F114" s="288"/>
      <c r="G114" s="288"/>
      <c r="H114" s="288"/>
      <c r="I114" s="288"/>
      <c r="J114" s="288"/>
      <c r="K114" s="288"/>
      <c r="L114" s="288"/>
      <c r="M114" s="288"/>
      <c r="N114" s="288"/>
      <c r="O114" s="288"/>
      <c r="P114" s="288"/>
      <c r="Q114" s="288"/>
      <c r="R114" s="288"/>
      <c r="S114" s="288"/>
      <c r="T114" s="288"/>
      <c r="U114" s="288"/>
      <c r="V114" s="288"/>
      <c r="W114" s="288"/>
      <c r="X114" s="288"/>
      <c r="Y114" s="288"/>
      <c r="Z114" s="288"/>
      <c r="AA114" s="288"/>
      <c r="AB114" s="288"/>
      <c r="AC114" s="288"/>
      <c r="AD114" s="288"/>
      <c r="AE114" s="288"/>
      <c r="AF114" s="288"/>
      <c r="AG114" s="288"/>
      <c r="AH114" s="288"/>
      <c r="AI114" s="288"/>
      <c r="AJ114" s="288"/>
      <c r="AK114" s="288"/>
      <c r="AL114" s="288"/>
      <c r="AM114" s="288"/>
    </row>
    <row r="115" spans="1:39" x14ac:dyDescent="0.25">
      <c r="A115" s="287"/>
      <c r="B115" s="288"/>
      <c r="C115" s="288"/>
      <c r="D115" s="288"/>
      <c r="E115" s="288"/>
      <c r="F115" s="288"/>
      <c r="G115" s="288"/>
      <c r="H115" s="288"/>
      <c r="I115" s="288"/>
      <c r="J115" s="288"/>
      <c r="K115" s="288"/>
      <c r="L115" s="288"/>
      <c r="M115" s="288"/>
      <c r="N115" s="288"/>
      <c r="O115" s="288"/>
      <c r="P115" s="288"/>
      <c r="Q115" s="288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</row>
    <row r="116" spans="1:39" x14ac:dyDescent="0.25">
      <c r="A116" s="287"/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</row>
    <row r="117" spans="1:39" x14ac:dyDescent="0.25">
      <c r="A117" s="287"/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288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288"/>
      <c r="AL117" s="288"/>
      <c r="AM117" s="288"/>
    </row>
    <row r="118" spans="1:39" x14ac:dyDescent="0.25">
      <c r="A118" s="287"/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288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288"/>
      <c r="AL118" s="288"/>
      <c r="AM118" s="288"/>
    </row>
    <row r="119" spans="1:39" x14ac:dyDescent="0.25">
      <c r="A119" s="287"/>
      <c r="B119" s="288"/>
      <c r="C119" s="288"/>
      <c r="D119" s="288"/>
      <c r="E119" s="288"/>
      <c r="F119" s="288"/>
      <c r="G119" s="288"/>
      <c r="H119" s="288"/>
      <c r="I119" s="288"/>
      <c r="J119" s="288"/>
      <c r="K119" s="288"/>
      <c r="L119" s="288"/>
      <c r="M119" s="288"/>
      <c r="N119" s="288"/>
      <c r="O119" s="288"/>
      <c r="P119" s="288"/>
      <c r="Q119" s="288"/>
      <c r="R119" s="288"/>
      <c r="S119" s="288"/>
      <c r="T119" s="288"/>
      <c r="U119" s="288"/>
      <c r="V119" s="288"/>
      <c r="W119" s="288"/>
      <c r="X119" s="288"/>
      <c r="Y119" s="288"/>
      <c r="Z119" s="288"/>
      <c r="AA119" s="288"/>
      <c r="AB119" s="288"/>
      <c r="AC119" s="288"/>
      <c r="AD119" s="288"/>
      <c r="AE119" s="288"/>
      <c r="AF119" s="288"/>
      <c r="AG119" s="288"/>
      <c r="AH119" s="288"/>
      <c r="AI119" s="288"/>
      <c r="AJ119" s="288"/>
      <c r="AK119" s="288"/>
      <c r="AL119" s="288"/>
      <c r="AM119" s="288"/>
    </row>
    <row r="120" spans="1:39" x14ac:dyDescent="0.25">
      <c r="A120" s="287"/>
      <c r="B120" s="288"/>
      <c r="C120" s="288"/>
      <c r="D120" s="288"/>
      <c r="E120" s="288"/>
      <c r="F120" s="288"/>
      <c r="G120" s="288"/>
      <c r="H120" s="288"/>
      <c r="I120" s="288"/>
      <c r="J120" s="288"/>
      <c r="K120" s="288"/>
      <c r="L120" s="288"/>
      <c r="M120" s="288"/>
      <c r="N120" s="288"/>
      <c r="O120" s="288"/>
      <c r="P120" s="288"/>
      <c r="Q120" s="288"/>
      <c r="R120" s="288"/>
      <c r="S120" s="288"/>
      <c r="T120" s="288"/>
      <c r="U120" s="288"/>
      <c r="V120" s="288"/>
      <c r="W120" s="288"/>
      <c r="X120" s="288"/>
      <c r="Y120" s="288"/>
      <c r="Z120" s="288"/>
      <c r="AA120" s="288"/>
      <c r="AB120" s="288"/>
      <c r="AC120" s="288"/>
      <c r="AD120" s="288"/>
      <c r="AE120" s="288"/>
      <c r="AF120" s="288"/>
      <c r="AG120" s="288"/>
      <c r="AH120" s="288"/>
      <c r="AI120" s="288"/>
      <c r="AJ120" s="288"/>
      <c r="AK120" s="288"/>
      <c r="AL120" s="288"/>
      <c r="AM120" s="288"/>
    </row>
    <row r="121" spans="1:39" x14ac:dyDescent="0.25">
      <c r="A121" s="287"/>
      <c r="B121" s="288"/>
      <c r="C121" s="288"/>
      <c r="D121" s="288"/>
      <c r="E121" s="288"/>
      <c r="F121" s="288"/>
      <c r="G121" s="288"/>
      <c r="H121" s="288"/>
      <c r="I121" s="288"/>
      <c r="J121" s="288"/>
      <c r="K121" s="288"/>
      <c r="L121" s="288"/>
      <c r="M121" s="288"/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  <c r="AA121" s="288"/>
      <c r="AB121" s="288"/>
      <c r="AC121" s="288"/>
      <c r="AD121" s="288"/>
      <c r="AE121" s="288"/>
      <c r="AF121" s="288"/>
      <c r="AG121" s="288"/>
      <c r="AH121" s="288"/>
      <c r="AI121" s="288"/>
      <c r="AJ121" s="288"/>
      <c r="AK121" s="288"/>
      <c r="AL121" s="288"/>
      <c r="AM121" s="288"/>
    </row>
    <row r="122" spans="1:39" x14ac:dyDescent="0.25">
      <c r="A122" s="287"/>
      <c r="B122" s="288"/>
      <c r="C122" s="288"/>
      <c r="D122" s="288"/>
      <c r="E122" s="288"/>
      <c r="F122" s="288"/>
      <c r="G122" s="288"/>
      <c r="H122" s="288"/>
      <c r="I122" s="288"/>
      <c r="J122" s="288"/>
      <c r="K122" s="288"/>
      <c r="L122" s="288"/>
      <c r="M122" s="288"/>
      <c r="N122" s="288"/>
      <c r="O122" s="288"/>
      <c r="P122" s="288"/>
      <c r="Q122" s="288"/>
      <c r="R122" s="288"/>
      <c r="S122" s="288"/>
      <c r="T122" s="288"/>
      <c r="U122" s="288"/>
      <c r="V122" s="288"/>
      <c r="W122" s="288"/>
      <c r="X122" s="288"/>
      <c r="Y122" s="288"/>
      <c r="Z122" s="288"/>
      <c r="AA122" s="288"/>
      <c r="AB122" s="288"/>
      <c r="AC122" s="288"/>
      <c r="AD122" s="288"/>
      <c r="AE122" s="288"/>
      <c r="AF122" s="288"/>
      <c r="AG122" s="288"/>
      <c r="AH122" s="288"/>
      <c r="AI122" s="288"/>
      <c r="AJ122" s="288"/>
      <c r="AK122" s="288"/>
      <c r="AL122" s="288"/>
      <c r="AM122" s="288"/>
    </row>
    <row r="123" spans="1:39" x14ac:dyDescent="0.25">
      <c r="A123" s="287"/>
      <c r="B123" s="288"/>
      <c r="C123" s="288"/>
      <c r="D123" s="288"/>
      <c r="E123" s="288"/>
      <c r="F123" s="288"/>
      <c r="G123" s="288"/>
      <c r="H123" s="288"/>
      <c r="I123" s="288"/>
      <c r="J123" s="288"/>
      <c r="K123" s="288"/>
      <c r="L123" s="288"/>
      <c r="M123" s="288"/>
      <c r="N123" s="288"/>
      <c r="O123" s="288"/>
      <c r="P123" s="288"/>
      <c r="Q123" s="288"/>
      <c r="R123" s="288"/>
      <c r="S123" s="288"/>
      <c r="T123" s="288"/>
      <c r="U123" s="288"/>
      <c r="V123" s="288"/>
      <c r="W123" s="288"/>
      <c r="X123" s="288"/>
      <c r="Y123" s="288"/>
      <c r="Z123" s="288"/>
      <c r="AA123" s="288"/>
      <c r="AB123" s="288"/>
      <c r="AC123" s="288"/>
      <c r="AD123" s="288"/>
      <c r="AE123" s="288"/>
      <c r="AF123" s="288"/>
      <c r="AG123" s="288"/>
      <c r="AH123" s="288"/>
      <c r="AI123" s="288"/>
      <c r="AJ123" s="288"/>
      <c r="AK123" s="288"/>
      <c r="AL123" s="288"/>
      <c r="AM123" s="288"/>
    </row>
    <row r="124" spans="1:39" x14ac:dyDescent="0.25">
      <c r="A124" s="287"/>
      <c r="B124" s="288"/>
      <c r="C124" s="288"/>
      <c r="D124" s="288"/>
      <c r="E124" s="288"/>
      <c r="F124" s="288"/>
      <c r="G124" s="288"/>
      <c r="H124" s="288"/>
      <c r="I124" s="288"/>
      <c r="J124" s="288"/>
      <c r="K124" s="288"/>
      <c r="L124" s="288"/>
      <c r="M124" s="288"/>
      <c r="N124" s="288"/>
      <c r="O124" s="288"/>
      <c r="P124" s="288"/>
      <c r="Q124" s="288"/>
      <c r="R124" s="288"/>
      <c r="S124" s="288"/>
      <c r="T124" s="288"/>
      <c r="U124" s="288"/>
      <c r="V124" s="288"/>
      <c r="W124" s="288"/>
      <c r="X124" s="288"/>
      <c r="Y124" s="288"/>
      <c r="Z124" s="288"/>
      <c r="AA124" s="288"/>
      <c r="AB124" s="288"/>
      <c r="AC124" s="288"/>
      <c r="AD124" s="288"/>
      <c r="AE124" s="288"/>
      <c r="AF124" s="288"/>
      <c r="AG124" s="288"/>
      <c r="AH124" s="288"/>
      <c r="AI124" s="288"/>
      <c r="AJ124" s="288"/>
      <c r="AK124" s="288"/>
      <c r="AL124" s="288"/>
      <c r="AM124" s="288"/>
    </row>
    <row r="125" spans="1:39" x14ac:dyDescent="0.25">
      <c r="A125" s="287"/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</row>
    <row r="126" spans="1:39" x14ac:dyDescent="0.25">
      <c r="A126" s="287"/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</row>
    <row r="127" spans="1:39" x14ac:dyDescent="0.25">
      <c r="A127" s="287"/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</row>
    <row r="128" spans="1:39" x14ac:dyDescent="0.25">
      <c r="A128" s="287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R128" s="288"/>
      <c r="S128" s="288"/>
      <c r="T128" s="288"/>
      <c r="U128" s="288"/>
      <c r="V128" s="288"/>
      <c r="W128" s="288"/>
      <c r="X128" s="288"/>
      <c r="Y128" s="288"/>
      <c r="Z128" s="288"/>
      <c r="AA128" s="288"/>
      <c r="AB128" s="288"/>
      <c r="AC128" s="288"/>
      <c r="AD128" s="288"/>
      <c r="AE128" s="288"/>
      <c r="AF128" s="288"/>
      <c r="AG128" s="288"/>
      <c r="AH128" s="288"/>
      <c r="AI128" s="288"/>
      <c r="AJ128" s="288"/>
      <c r="AK128" s="288"/>
      <c r="AL128" s="288"/>
      <c r="AM128" s="288"/>
    </row>
    <row r="129" spans="1:39" x14ac:dyDescent="0.25">
      <c r="A129" s="287"/>
      <c r="B129" s="288"/>
      <c r="C129" s="288"/>
      <c r="D129" s="288"/>
      <c r="E129" s="288"/>
      <c r="F129" s="288"/>
      <c r="G129" s="288"/>
      <c r="H129" s="288"/>
      <c r="I129" s="288"/>
      <c r="J129" s="288"/>
      <c r="K129" s="288"/>
      <c r="L129" s="288"/>
      <c r="M129" s="288"/>
      <c r="N129" s="288"/>
      <c r="O129" s="288"/>
      <c r="P129" s="288"/>
      <c r="Q129" s="288"/>
      <c r="R129" s="288"/>
      <c r="S129" s="288"/>
      <c r="T129" s="288"/>
      <c r="U129" s="288"/>
      <c r="V129" s="288"/>
      <c r="W129" s="288"/>
      <c r="X129" s="288"/>
      <c r="Y129" s="288"/>
      <c r="Z129" s="288"/>
      <c r="AA129" s="288"/>
      <c r="AB129" s="288"/>
      <c r="AC129" s="288"/>
      <c r="AD129" s="288"/>
      <c r="AE129" s="288"/>
      <c r="AF129" s="288"/>
      <c r="AG129" s="288"/>
      <c r="AH129" s="288"/>
      <c r="AI129" s="288"/>
      <c r="AJ129" s="288"/>
      <c r="AK129" s="288"/>
      <c r="AL129" s="288"/>
      <c r="AM129" s="288"/>
    </row>
    <row r="130" spans="1:39" x14ac:dyDescent="0.25">
      <c r="A130" s="287"/>
      <c r="B130" s="288"/>
      <c r="C130" s="288"/>
      <c r="D130" s="288"/>
      <c r="E130" s="288"/>
      <c r="F130" s="288"/>
      <c r="G130" s="288"/>
      <c r="H130" s="288"/>
      <c r="I130" s="288"/>
      <c r="J130" s="288"/>
      <c r="K130" s="288"/>
      <c r="L130" s="288"/>
      <c r="M130" s="288"/>
      <c r="N130" s="288"/>
      <c r="O130" s="288"/>
      <c r="P130" s="288"/>
      <c r="Q130" s="288"/>
      <c r="R130" s="288"/>
      <c r="S130" s="288"/>
      <c r="T130" s="288"/>
      <c r="U130" s="288"/>
      <c r="V130" s="288"/>
      <c r="W130" s="288"/>
      <c r="X130" s="288"/>
      <c r="Y130" s="288"/>
      <c r="Z130" s="288"/>
      <c r="AA130" s="288"/>
      <c r="AB130" s="288"/>
      <c r="AC130" s="288"/>
      <c r="AD130" s="288"/>
      <c r="AE130" s="288"/>
      <c r="AF130" s="288"/>
      <c r="AG130" s="288"/>
      <c r="AH130" s="288"/>
      <c r="AI130" s="288"/>
      <c r="AJ130" s="288"/>
      <c r="AK130" s="288"/>
      <c r="AL130" s="288"/>
      <c r="AM130" s="288"/>
    </row>
    <row r="131" spans="1:39" x14ac:dyDescent="0.25">
      <c r="A131" s="287"/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288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288"/>
      <c r="AL131" s="288"/>
      <c r="AM131" s="288"/>
    </row>
    <row r="132" spans="1:39" x14ac:dyDescent="0.25">
      <c r="A132" s="287"/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288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288"/>
      <c r="AL132" s="288"/>
      <c r="AM132" s="288"/>
    </row>
    <row r="133" spans="1:39" x14ac:dyDescent="0.25">
      <c r="A133" s="287"/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288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288"/>
      <c r="AL133" s="288"/>
      <c r="AM133" s="288"/>
    </row>
    <row r="134" spans="1:39" x14ac:dyDescent="0.25">
      <c r="A134" s="287"/>
      <c r="B134" s="288"/>
      <c r="C134" s="288"/>
      <c r="D134" s="288"/>
      <c r="E134" s="288"/>
      <c r="F134" s="288"/>
      <c r="G134" s="288"/>
      <c r="H134" s="288"/>
      <c r="I134" s="288"/>
      <c r="J134" s="288"/>
      <c r="K134" s="288"/>
      <c r="L134" s="288"/>
      <c r="M134" s="288"/>
      <c r="N134" s="288"/>
      <c r="O134" s="288"/>
      <c r="P134" s="288"/>
      <c r="Q134" s="288"/>
      <c r="R134" s="288"/>
      <c r="S134" s="288"/>
      <c r="T134" s="288"/>
      <c r="U134" s="288"/>
      <c r="V134" s="288"/>
      <c r="W134" s="288"/>
      <c r="X134" s="288"/>
      <c r="Y134" s="288"/>
      <c r="Z134" s="288"/>
      <c r="AA134" s="288"/>
      <c r="AB134" s="288"/>
      <c r="AC134" s="288"/>
      <c r="AD134" s="288"/>
      <c r="AE134" s="288"/>
      <c r="AF134" s="288"/>
      <c r="AG134" s="288"/>
      <c r="AH134" s="288"/>
      <c r="AI134" s="288"/>
      <c r="AJ134" s="288"/>
      <c r="AK134" s="288"/>
      <c r="AL134" s="288"/>
      <c r="AM134" s="288"/>
    </row>
    <row r="135" spans="1:39" x14ac:dyDescent="0.25">
      <c r="A135" s="287"/>
      <c r="B135" s="288"/>
      <c r="C135" s="288"/>
      <c r="D135" s="288"/>
      <c r="E135" s="288"/>
      <c r="F135" s="288"/>
      <c r="G135" s="288"/>
      <c r="H135" s="288"/>
      <c r="I135" s="288"/>
      <c r="J135" s="288"/>
      <c r="K135" s="288"/>
      <c r="L135" s="288"/>
      <c r="M135" s="288"/>
      <c r="N135" s="288"/>
      <c r="O135" s="288"/>
      <c r="P135" s="288"/>
      <c r="Q135" s="288"/>
      <c r="R135" s="288"/>
      <c r="S135" s="288"/>
      <c r="T135" s="288"/>
      <c r="U135" s="288"/>
      <c r="V135" s="288"/>
      <c r="W135" s="288"/>
      <c r="X135" s="288"/>
      <c r="Y135" s="288"/>
      <c r="Z135" s="288"/>
      <c r="AA135" s="288"/>
      <c r="AB135" s="288"/>
      <c r="AC135" s="288"/>
      <c r="AD135" s="288"/>
      <c r="AE135" s="288"/>
      <c r="AF135" s="288"/>
      <c r="AG135" s="288"/>
      <c r="AH135" s="288"/>
      <c r="AI135" s="288"/>
      <c r="AJ135" s="288"/>
      <c r="AK135" s="288"/>
      <c r="AL135" s="288"/>
      <c r="AM135" s="288"/>
    </row>
    <row r="136" spans="1:39" x14ac:dyDescent="0.25">
      <c r="A136" s="287"/>
      <c r="B136" s="288"/>
      <c r="C136" s="288"/>
      <c r="D136" s="288"/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8"/>
      <c r="P136" s="288"/>
      <c r="Q136" s="288"/>
      <c r="R136" s="288"/>
      <c r="S136" s="288"/>
      <c r="T136" s="288"/>
      <c r="U136" s="288"/>
      <c r="V136" s="288"/>
      <c r="W136" s="288"/>
      <c r="X136" s="288"/>
      <c r="Y136" s="288"/>
      <c r="Z136" s="288"/>
      <c r="AA136" s="288"/>
      <c r="AB136" s="288"/>
      <c r="AC136" s="288"/>
      <c r="AD136" s="288"/>
      <c r="AE136" s="288"/>
      <c r="AF136" s="288"/>
      <c r="AG136" s="288"/>
      <c r="AH136" s="288"/>
      <c r="AI136" s="288"/>
      <c r="AJ136" s="288"/>
      <c r="AK136" s="288"/>
      <c r="AL136" s="288"/>
      <c r="AM136" s="288"/>
    </row>
    <row r="137" spans="1:39" x14ac:dyDescent="0.25">
      <c r="A137" s="287"/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288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288"/>
      <c r="AL137" s="288"/>
      <c r="AM137" s="288"/>
    </row>
    <row r="138" spans="1:39" x14ac:dyDescent="0.25">
      <c r="A138" s="287"/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288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288"/>
      <c r="AL138" s="288"/>
      <c r="AM138" s="288"/>
    </row>
    <row r="139" spans="1:39" x14ac:dyDescent="0.25">
      <c r="A139" s="287"/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288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288"/>
      <c r="AL139" s="288"/>
      <c r="AM139" s="288"/>
    </row>
    <row r="140" spans="1:39" x14ac:dyDescent="0.25">
      <c r="A140" s="287"/>
      <c r="B140" s="288"/>
      <c r="C140" s="288"/>
      <c r="D140" s="288"/>
      <c r="E140" s="288"/>
      <c r="F140" s="288"/>
      <c r="G140" s="288"/>
      <c r="H140" s="288"/>
      <c r="I140" s="288"/>
      <c r="J140" s="288"/>
      <c r="K140" s="288"/>
      <c r="L140" s="288"/>
      <c r="M140" s="288"/>
      <c r="N140" s="288"/>
      <c r="O140" s="288"/>
      <c r="P140" s="288"/>
      <c r="Q140" s="288"/>
      <c r="R140" s="288"/>
      <c r="S140" s="288"/>
      <c r="T140" s="288"/>
      <c r="U140" s="288"/>
      <c r="V140" s="288"/>
      <c r="W140" s="288"/>
      <c r="X140" s="288"/>
      <c r="Y140" s="288"/>
      <c r="Z140" s="288"/>
      <c r="AA140" s="288"/>
      <c r="AB140" s="288"/>
      <c r="AC140" s="288"/>
      <c r="AD140" s="288"/>
      <c r="AE140" s="288"/>
      <c r="AF140" s="288"/>
      <c r="AG140" s="288"/>
      <c r="AH140" s="288"/>
      <c r="AI140" s="288"/>
      <c r="AJ140" s="288"/>
      <c r="AK140" s="288"/>
      <c r="AL140" s="288"/>
      <c r="AM140" s="288"/>
    </row>
    <row r="141" spans="1:39" x14ac:dyDescent="0.25">
      <c r="A141" s="287"/>
      <c r="B141" s="288"/>
      <c r="C141" s="288"/>
      <c r="D141" s="288"/>
      <c r="E141" s="288"/>
      <c r="F141" s="288"/>
      <c r="G141" s="288"/>
      <c r="H141" s="288"/>
      <c r="I141" s="288"/>
      <c r="J141" s="288"/>
      <c r="K141" s="288"/>
      <c r="L141" s="288"/>
      <c r="M141" s="288"/>
      <c r="N141" s="288"/>
      <c r="O141" s="288"/>
      <c r="P141" s="288"/>
      <c r="Q141" s="288"/>
      <c r="R141" s="288"/>
      <c r="S141" s="288"/>
      <c r="T141" s="288"/>
      <c r="U141" s="288"/>
      <c r="V141" s="288"/>
      <c r="W141" s="288"/>
      <c r="X141" s="288"/>
      <c r="Y141" s="288"/>
      <c r="Z141" s="288"/>
      <c r="AA141" s="288"/>
      <c r="AB141" s="288"/>
      <c r="AC141" s="288"/>
      <c r="AD141" s="288"/>
      <c r="AE141" s="288"/>
      <c r="AF141" s="288"/>
      <c r="AG141" s="288"/>
      <c r="AH141" s="288"/>
      <c r="AI141" s="288"/>
      <c r="AJ141" s="288"/>
      <c r="AK141" s="288"/>
      <c r="AL141" s="288"/>
      <c r="AM141" s="288"/>
    </row>
    <row r="142" spans="1:39" x14ac:dyDescent="0.25">
      <c r="A142" s="287"/>
      <c r="B142" s="288"/>
      <c r="C142" s="288"/>
      <c r="D142" s="288"/>
      <c r="E142" s="288"/>
      <c r="F142" s="288"/>
      <c r="G142" s="288"/>
      <c r="H142" s="288"/>
      <c r="I142" s="288"/>
      <c r="J142" s="288"/>
      <c r="K142" s="288"/>
      <c r="L142" s="288"/>
      <c r="M142" s="288"/>
      <c r="N142" s="288"/>
      <c r="O142" s="288"/>
      <c r="P142" s="288"/>
      <c r="Q142" s="288"/>
      <c r="R142" s="288"/>
      <c r="S142" s="288"/>
      <c r="T142" s="288"/>
      <c r="U142" s="288"/>
      <c r="V142" s="288"/>
      <c r="W142" s="288"/>
      <c r="X142" s="288"/>
      <c r="Y142" s="288"/>
      <c r="Z142" s="288"/>
      <c r="AA142" s="288"/>
      <c r="AB142" s="288"/>
      <c r="AC142" s="288"/>
      <c r="AD142" s="288"/>
      <c r="AE142" s="288"/>
      <c r="AF142" s="288"/>
      <c r="AG142" s="288"/>
      <c r="AH142" s="288"/>
      <c r="AI142" s="288"/>
      <c r="AJ142" s="288"/>
      <c r="AK142" s="288"/>
      <c r="AL142" s="288"/>
      <c r="AM142" s="288"/>
    </row>
    <row r="143" spans="1:39" x14ac:dyDescent="0.25">
      <c r="A143" s="287"/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288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288"/>
      <c r="AL143" s="288"/>
      <c r="AM143" s="288"/>
    </row>
    <row r="144" spans="1:39" x14ac:dyDescent="0.25">
      <c r="A144" s="287"/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288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288"/>
      <c r="AL144" s="288"/>
      <c r="AM144" s="288"/>
    </row>
    <row r="145" spans="1:39" x14ac:dyDescent="0.25">
      <c r="A145" s="287"/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288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288"/>
      <c r="AL145" s="288"/>
      <c r="AM145" s="288"/>
    </row>
    <row r="146" spans="1:39" x14ac:dyDescent="0.25">
      <c r="A146" s="287"/>
      <c r="B146" s="288"/>
      <c r="C146" s="288"/>
      <c r="D146" s="288"/>
      <c r="E146" s="288"/>
      <c r="F146" s="288"/>
      <c r="G146" s="288"/>
      <c r="H146" s="288"/>
      <c r="I146" s="288"/>
      <c r="J146" s="288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/>
      <c r="U146" s="288"/>
      <c r="V146" s="288"/>
      <c r="W146" s="288"/>
      <c r="X146" s="288"/>
      <c r="Y146" s="288"/>
      <c r="Z146" s="288"/>
      <c r="AA146" s="288"/>
      <c r="AB146" s="288"/>
      <c r="AC146" s="288"/>
      <c r="AD146" s="288"/>
      <c r="AE146" s="288"/>
      <c r="AF146" s="288"/>
      <c r="AG146" s="288"/>
      <c r="AH146" s="288"/>
      <c r="AI146" s="288"/>
      <c r="AJ146" s="288"/>
      <c r="AK146" s="288"/>
      <c r="AL146" s="288"/>
      <c r="AM146" s="288"/>
    </row>
    <row r="147" spans="1:39" x14ac:dyDescent="0.25">
      <c r="A147" s="287"/>
      <c r="B147" s="288"/>
      <c r="C147" s="288"/>
      <c r="D147" s="288"/>
      <c r="E147" s="288"/>
      <c r="F147" s="288"/>
      <c r="G147" s="288"/>
      <c r="H147" s="288"/>
      <c r="I147" s="288"/>
      <c r="J147" s="288"/>
      <c r="K147" s="288"/>
      <c r="L147" s="288"/>
      <c r="M147" s="288"/>
      <c r="N147" s="288"/>
      <c r="O147" s="288"/>
      <c r="P147" s="288"/>
      <c r="Q147" s="288"/>
      <c r="R147" s="288"/>
      <c r="S147" s="288"/>
      <c r="T147" s="288"/>
      <c r="U147" s="288"/>
      <c r="V147" s="288"/>
      <c r="W147" s="288"/>
      <c r="X147" s="288"/>
      <c r="Y147" s="288"/>
      <c r="Z147" s="288"/>
      <c r="AA147" s="288"/>
      <c r="AB147" s="288"/>
      <c r="AC147" s="288"/>
      <c r="AD147" s="288"/>
      <c r="AE147" s="288"/>
      <c r="AF147" s="288"/>
      <c r="AG147" s="288"/>
      <c r="AH147" s="288"/>
      <c r="AI147" s="288"/>
      <c r="AJ147" s="288"/>
      <c r="AK147" s="288"/>
      <c r="AL147" s="288"/>
      <c r="AM147" s="288"/>
    </row>
    <row r="148" spans="1:39" x14ac:dyDescent="0.25">
      <c r="A148" s="287"/>
      <c r="B148" s="288"/>
      <c r="C148" s="288"/>
      <c r="D148" s="288"/>
      <c r="E148" s="288"/>
      <c r="F148" s="288"/>
      <c r="G148" s="288"/>
      <c r="H148" s="288"/>
      <c r="I148" s="288"/>
      <c r="J148" s="288"/>
      <c r="K148" s="288"/>
      <c r="L148" s="288"/>
      <c r="M148" s="288"/>
      <c r="N148" s="288"/>
      <c r="O148" s="288"/>
      <c r="P148" s="288"/>
      <c r="Q148" s="288"/>
      <c r="R148" s="288"/>
      <c r="S148" s="288"/>
      <c r="T148" s="288"/>
      <c r="U148" s="288"/>
      <c r="V148" s="288"/>
      <c r="W148" s="288"/>
      <c r="X148" s="288"/>
      <c r="Y148" s="288"/>
      <c r="Z148" s="288"/>
      <c r="AA148" s="288"/>
      <c r="AB148" s="288"/>
      <c r="AC148" s="288"/>
      <c r="AD148" s="288"/>
      <c r="AE148" s="288"/>
      <c r="AF148" s="288"/>
      <c r="AG148" s="288"/>
      <c r="AH148" s="288"/>
      <c r="AI148" s="288"/>
      <c r="AJ148" s="288"/>
      <c r="AK148" s="288"/>
      <c r="AL148" s="288"/>
      <c r="AM148" s="288"/>
    </row>
    <row r="149" spans="1:39" x14ac:dyDescent="0.25">
      <c r="A149" s="287"/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288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288"/>
      <c r="AL149" s="288"/>
      <c r="AM149" s="288"/>
    </row>
    <row r="150" spans="1:39" x14ac:dyDescent="0.25">
      <c r="A150" s="287"/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288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288"/>
      <c r="AL150" s="288"/>
      <c r="AM150" s="288"/>
    </row>
    <row r="151" spans="1:39" x14ac:dyDescent="0.25">
      <c r="A151" s="287"/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288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288"/>
      <c r="AL151" s="288"/>
      <c r="AM151" s="288"/>
    </row>
    <row r="152" spans="1:39" x14ac:dyDescent="0.25">
      <c r="A152" s="287"/>
      <c r="B152" s="288"/>
      <c r="C152" s="288"/>
      <c r="D152" s="288"/>
      <c r="E152" s="288"/>
      <c r="F152" s="288"/>
      <c r="G152" s="288"/>
      <c r="H152" s="288"/>
      <c r="I152" s="288"/>
      <c r="J152" s="288"/>
      <c r="K152" s="288"/>
      <c r="L152" s="288"/>
      <c r="M152" s="288"/>
      <c r="N152" s="288"/>
      <c r="O152" s="288"/>
      <c r="P152" s="288"/>
      <c r="Q152" s="288"/>
      <c r="R152" s="288"/>
      <c r="S152" s="288"/>
      <c r="T152" s="288"/>
      <c r="U152" s="288"/>
      <c r="V152" s="288"/>
      <c r="W152" s="288"/>
      <c r="X152" s="288"/>
      <c r="Y152" s="288"/>
      <c r="Z152" s="288"/>
      <c r="AA152" s="288"/>
      <c r="AB152" s="288"/>
      <c r="AC152" s="288"/>
      <c r="AD152" s="288"/>
      <c r="AE152" s="288"/>
      <c r="AF152" s="288"/>
      <c r="AG152" s="288"/>
      <c r="AH152" s="288"/>
      <c r="AI152" s="288"/>
      <c r="AJ152" s="288"/>
      <c r="AK152" s="288"/>
      <c r="AL152" s="288"/>
      <c r="AM152" s="288"/>
    </row>
    <row r="153" spans="1:39" x14ac:dyDescent="0.25">
      <c r="A153" s="287"/>
      <c r="B153" s="288"/>
      <c r="C153" s="288"/>
      <c r="D153" s="288"/>
      <c r="E153" s="288"/>
      <c r="F153" s="288"/>
      <c r="G153" s="288"/>
      <c r="H153" s="288"/>
      <c r="I153" s="288"/>
      <c r="J153" s="288"/>
      <c r="K153" s="288"/>
      <c r="L153" s="288"/>
      <c r="M153" s="288"/>
      <c r="N153" s="288"/>
      <c r="O153" s="288"/>
      <c r="P153" s="288"/>
      <c r="Q153" s="288"/>
      <c r="R153" s="288"/>
      <c r="S153" s="288"/>
      <c r="T153" s="288"/>
      <c r="U153" s="288"/>
      <c r="V153" s="288"/>
      <c r="W153" s="288"/>
      <c r="X153" s="288"/>
      <c r="Y153" s="288"/>
      <c r="Z153" s="288"/>
      <c r="AA153" s="288"/>
      <c r="AB153" s="288"/>
      <c r="AC153" s="288"/>
      <c r="AD153" s="288"/>
      <c r="AE153" s="288"/>
      <c r="AF153" s="288"/>
      <c r="AG153" s="288"/>
      <c r="AH153" s="288"/>
      <c r="AI153" s="288"/>
      <c r="AJ153" s="288"/>
      <c r="AK153" s="288"/>
      <c r="AL153" s="288"/>
      <c r="AM153" s="288"/>
    </row>
    <row r="154" spans="1:39" x14ac:dyDescent="0.25">
      <c r="A154" s="287"/>
      <c r="B154" s="288"/>
      <c r="C154" s="288"/>
      <c r="D154" s="288"/>
      <c r="E154" s="288"/>
      <c r="F154" s="288"/>
      <c r="G154" s="288"/>
      <c r="H154" s="288"/>
      <c r="I154" s="288"/>
      <c r="J154" s="288"/>
      <c r="K154" s="288"/>
      <c r="L154" s="288"/>
      <c r="M154" s="288"/>
      <c r="N154" s="288"/>
      <c r="O154" s="288"/>
      <c r="P154" s="288"/>
      <c r="Q154" s="288"/>
      <c r="R154" s="288"/>
      <c r="S154" s="288"/>
      <c r="T154" s="288"/>
      <c r="U154" s="288"/>
      <c r="V154" s="288"/>
      <c r="W154" s="288"/>
      <c r="X154" s="288"/>
      <c r="Y154" s="288"/>
      <c r="Z154" s="288"/>
      <c r="AA154" s="288"/>
      <c r="AB154" s="288"/>
      <c r="AC154" s="288"/>
      <c r="AD154" s="288"/>
      <c r="AE154" s="288"/>
      <c r="AF154" s="288"/>
      <c r="AG154" s="288"/>
      <c r="AH154" s="288"/>
      <c r="AI154" s="288"/>
      <c r="AJ154" s="288"/>
      <c r="AK154" s="288"/>
      <c r="AL154" s="288"/>
      <c r="AM154" s="288"/>
    </row>
    <row r="155" spans="1:39" x14ac:dyDescent="0.25">
      <c r="A155" s="287"/>
      <c r="B155" s="288"/>
      <c r="C155" s="288"/>
      <c r="D155" s="288"/>
      <c r="E155" s="288"/>
      <c r="F155" s="288"/>
      <c r="G155" s="288"/>
      <c r="H155" s="288"/>
      <c r="I155" s="288"/>
      <c r="J155" s="288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288"/>
      <c r="V155" s="288"/>
      <c r="W155" s="288"/>
      <c r="X155" s="288"/>
      <c r="Y155" s="288"/>
      <c r="Z155" s="288"/>
      <c r="AA155" s="288"/>
      <c r="AB155" s="288"/>
      <c r="AC155" s="288"/>
      <c r="AD155" s="288"/>
      <c r="AE155" s="288"/>
      <c r="AF155" s="288"/>
      <c r="AG155" s="288"/>
      <c r="AH155" s="288"/>
      <c r="AI155" s="288"/>
      <c r="AJ155" s="288"/>
      <c r="AK155" s="288"/>
      <c r="AL155" s="288"/>
      <c r="AM155" s="288"/>
    </row>
    <row r="156" spans="1:39" x14ac:dyDescent="0.25">
      <c r="A156" s="287"/>
      <c r="B156" s="288"/>
      <c r="C156" s="288"/>
      <c r="D156" s="288"/>
      <c r="E156" s="288"/>
      <c r="F156" s="288"/>
      <c r="G156" s="288"/>
      <c r="H156" s="288"/>
      <c r="I156" s="288"/>
      <c r="J156" s="288"/>
      <c r="K156" s="288"/>
      <c r="L156" s="288"/>
      <c r="M156" s="288"/>
      <c r="N156" s="288"/>
      <c r="O156" s="288"/>
      <c r="P156" s="288"/>
      <c r="Q156" s="288"/>
      <c r="R156" s="288"/>
      <c r="S156" s="288"/>
      <c r="T156" s="288"/>
      <c r="U156" s="288"/>
      <c r="V156" s="288"/>
      <c r="W156" s="288"/>
      <c r="X156" s="288"/>
      <c r="Y156" s="288"/>
      <c r="Z156" s="288"/>
      <c r="AA156" s="288"/>
      <c r="AB156" s="288"/>
      <c r="AC156" s="288"/>
      <c r="AD156" s="288"/>
      <c r="AE156" s="288"/>
      <c r="AF156" s="288"/>
      <c r="AG156" s="288"/>
      <c r="AH156" s="288"/>
      <c r="AI156" s="288"/>
      <c r="AJ156" s="288"/>
      <c r="AK156" s="288"/>
      <c r="AL156" s="288"/>
      <c r="AM156" s="288"/>
    </row>
    <row r="157" spans="1:39" x14ac:dyDescent="0.25">
      <c r="A157" s="287"/>
      <c r="B157" s="288"/>
      <c r="C157" s="288"/>
      <c r="D157" s="288"/>
      <c r="E157" s="288"/>
      <c r="F157" s="288"/>
      <c r="G157" s="288"/>
      <c r="H157" s="288"/>
      <c r="I157" s="288"/>
      <c r="J157" s="288"/>
      <c r="K157" s="288"/>
      <c r="L157" s="288"/>
      <c r="M157" s="288"/>
      <c r="N157" s="288"/>
      <c r="O157" s="288"/>
      <c r="P157" s="288"/>
      <c r="Q157" s="288"/>
      <c r="R157" s="288"/>
      <c r="S157" s="288"/>
      <c r="T157" s="288"/>
      <c r="U157" s="288"/>
      <c r="V157" s="288"/>
      <c r="W157" s="288"/>
      <c r="X157" s="288"/>
      <c r="Y157" s="288"/>
      <c r="Z157" s="288"/>
      <c r="AA157" s="288"/>
      <c r="AB157" s="288"/>
      <c r="AC157" s="288"/>
      <c r="AD157" s="288"/>
      <c r="AE157" s="288"/>
      <c r="AF157" s="288"/>
      <c r="AG157" s="288"/>
      <c r="AH157" s="288"/>
      <c r="AI157" s="288"/>
      <c r="AJ157" s="288"/>
      <c r="AK157" s="288"/>
      <c r="AL157" s="288"/>
      <c r="AM157" s="288"/>
    </row>
    <row r="158" spans="1:39" x14ac:dyDescent="0.25">
      <c r="A158" s="287"/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288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288"/>
      <c r="AL158" s="288"/>
      <c r="AM158" s="288"/>
    </row>
    <row r="159" spans="1:39" x14ac:dyDescent="0.25">
      <c r="A159" s="287"/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288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288"/>
      <c r="AL159" s="288"/>
      <c r="AM159" s="288"/>
    </row>
    <row r="160" spans="1:39" x14ac:dyDescent="0.25">
      <c r="A160" s="287"/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288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288"/>
      <c r="AL160" s="288"/>
      <c r="AM160" s="288"/>
    </row>
    <row r="161" spans="1:39" x14ac:dyDescent="0.25">
      <c r="A161" s="287"/>
      <c r="B161" s="288"/>
      <c r="C161" s="288"/>
      <c r="D161" s="288"/>
      <c r="E161" s="288"/>
      <c r="F161" s="288"/>
      <c r="G161" s="288"/>
      <c r="H161" s="288"/>
      <c r="I161" s="288"/>
      <c r="J161" s="288"/>
      <c r="K161" s="288"/>
      <c r="L161" s="288"/>
      <c r="M161" s="288"/>
      <c r="N161" s="288"/>
      <c r="O161" s="288"/>
      <c r="P161" s="288"/>
      <c r="Q161" s="288"/>
      <c r="R161" s="288"/>
      <c r="S161" s="288"/>
      <c r="T161" s="288"/>
      <c r="U161" s="288"/>
      <c r="V161" s="288"/>
      <c r="W161" s="288"/>
      <c r="X161" s="288"/>
      <c r="Y161" s="288"/>
      <c r="Z161" s="288"/>
      <c r="AA161" s="288"/>
      <c r="AB161" s="288"/>
      <c r="AC161" s="288"/>
      <c r="AD161" s="288"/>
      <c r="AE161" s="288"/>
      <c r="AF161" s="288"/>
      <c r="AG161" s="288"/>
      <c r="AH161" s="288"/>
      <c r="AI161" s="288"/>
      <c r="AJ161" s="288"/>
      <c r="AK161" s="288"/>
      <c r="AL161" s="288"/>
      <c r="AM161" s="288"/>
    </row>
    <row r="162" spans="1:39" x14ac:dyDescent="0.25">
      <c r="A162" s="287"/>
      <c r="B162" s="288"/>
      <c r="C162" s="288"/>
      <c r="D162" s="288"/>
      <c r="E162" s="288"/>
      <c r="F162" s="288"/>
      <c r="G162" s="288"/>
      <c r="H162" s="288"/>
      <c r="I162" s="288"/>
      <c r="J162" s="288"/>
      <c r="K162" s="288"/>
      <c r="L162" s="288"/>
      <c r="M162" s="288"/>
      <c r="N162" s="288"/>
      <c r="O162" s="288"/>
      <c r="P162" s="288"/>
      <c r="Q162" s="288"/>
      <c r="R162" s="288"/>
      <c r="S162" s="288"/>
      <c r="T162" s="288"/>
      <c r="U162" s="288"/>
      <c r="V162" s="288"/>
      <c r="W162" s="288"/>
      <c r="X162" s="288"/>
      <c r="Y162" s="288"/>
      <c r="Z162" s="288"/>
      <c r="AA162" s="288"/>
      <c r="AB162" s="288"/>
      <c r="AC162" s="288"/>
      <c r="AD162" s="288"/>
      <c r="AE162" s="288"/>
      <c r="AF162" s="288"/>
      <c r="AG162" s="288"/>
      <c r="AH162" s="288"/>
      <c r="AI162" s="288"/>
      <c r="AJ162" s="288"/>
      <c r="AK162" s="288"/>
      <c r="AL162" s="288"/>
      <c r="AM162" s="288"/>
    </row>
    <row r="163" spans="1:39" x14ac:dyDescent="0.25">
      <c r="A163" s="287"/>
      <c r="B163" s="288"/>
      <c r="C163" s="288"/>
      <c r="D163" s="288"/>
      <c r="E163" s="288"/>
      <c r="F163" s="288"/>
      <c r="G163" s="288"/>
      <c r="H163" s="288"/>
      <c r="I163" s="288"/>
      <c r="J163" s="288"/>
      <c r="K163" s="288"/>
      <c r="L163" s="288"/>
      <c r="M163" s="288"/>
      <c r="N163" s="288"/>
      <c r="O163" s="288"/>
      <c r="P163" s="288"/>
      <c r="Q163" s="288"/>
      <c r="R163" s="288"/>
      <c r="S163" s="288"/>
      <c r="T163" s="288"/>
      <c r="U163" s="288"/>
      <c r="V163" s="288"/>
      <c r="W163" s="288"/>
      <c r="X163" s="288"/>
      <c r="Y163" s="288"/>
      <c r="Z163" s="288"/>
      <c r="AA163" s="288"/>
      <c r="AB163" s="288"/>
      <c r="AC163" s="288"/>
      <c r="AD163" s="288"/>
      <c r="AE163" s="288"/>
      <c r="AF163" s="288"/>
      <c r="AG163" s="288"/>
      <c r="AH163" s="288"/>
      <c r="AI163" s="288"/>
      <c r="AJ163" s="288"/>
      <c r="AK163" s="288"/>
      <c r="AL163" s="288"/>
      <c r="AM163" s="288"/>
    </row>
    <row r="164" spans="1:39" x14ac:dyDescent="0.25">
      <c r="A164" s="287"/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288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288"/>
      <c r="AL164" s="288"/>
      <c r="AM164" s="288"/>
    </row>
    <row r="165" spans="1:39" x14ac:dyDescent="0.25">
      <c r="A165" s="287"/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288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288"/>
      <c r="AL165" s="288"/>
      <c r="AM165" s="288"/>
    </row>
    <row r="166" spans="1:39" x14ac:dyDescent="0.25">
      <c r="A166" s="287"/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288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288"/>
      <c r="AL166" s="288"/>
      <c r="AM166" s="288"/>
    </row>
    <row r="167" spans="1:39" x14ac:dyDescent="0.25">
      <c r="A167" s="287"/>
      <c r="B167" s="288"/>
      <c r="C167" s="288"/>
      <c r="D167" s="288"/>
      <c r="E167" s="288"/>
      <c r="F167" s="288"/>
      <c r="G167" s="288"/>
      <c r="H167" s="288"/>
      <c r="I167" s="288"/>
      <c r="J167" s="288"/>
      <c r="K167" s="288"/>
      <c r="L167" s="288"/>
      <c r="M167" s="288"/>
      <c r="N167" s="288"/>
      <c r="O167" s="288"/>
      <c r="P167" s="288"/>
      <c r="Q167" s="288"/>
      <c r="R167" s="288"/>
      <c r="S167" s="288"/>
      <c r="T167" s="288"/>
      <c r="U167" s="288"/>
      <c r="V167" s="288"/>
      <c r="W167" s="288"/>
      <c r="X167" s="288"/>
      <c r="Y167" s="288"/>
      <c r="Z167" s="288"/>
      <c r="AA167" s="288"/>
      <c r="AB167" s="288"/>
      <c r="AC167" s="288"/>
      <c r="AD167" s="288"/>
      <c r="AE167" s="288"/>
      <c r="AF167" s="288"/>
      <c r="AG167" s="288"/>
      <c r="AH167" s="288"/>
      <c r="AI167" s="288"/>
      <c r="AJ167" s="288"/>
      <c r="AK167" s="288"/>
      <c r="AL167" s="288"/>
      <c r="AM167" s="288"/>
    </row>
    <row r="168" spans="1:39" x14ac:dyDescent="0.25">
      <c r="A168" s="287"/>
      <c r="B168" s="288"/>
      <c r="C168" s="288"/>
      <c r="D168" s="288"/>
      <c r="E168" s="288"/>
      <c r="F168" s="288"/>
      <c r="G168" s="288"/>
      <c r="H168" s="288"/>
      <c r="I168" s="288"/>
      <c r="J168" s="288"/>
      <c r="K168" s="288"/>
      <c r="L168" s="288"/>
      <c r="M168" s="288"/>
      <c r="N168" s="288"/>
      <c r="O168" s="288"/>
      <c r="P168" s="288"/>
      <c r="Q168" s="288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</row>
    <row r="169" spans="1:39" x14ac:dyDescent="0.25">
      <c r="A169" s="287"/>
      <c r="B169" s="288"/>
      <c r="C169" s="288"/>
      <c r="D169" s="288"/>
      <c r="E169" s="288"/>
      <c r="F169" s="288"/>
      <c r="G169" s="288"/>
      <c r="H169" s="288"/>
      <c r="I169" s="288"/>
      <c r="J169" s="288"/>
      <c r="K169" s="288"/>
      <c r="L169" s="288"/>
      <c r="M169" s="288"/>
      <c r="N169" s="288"/>
      <c r="O169" s="288"/>
      <c r="P169" s="288"/>
      <c r="Q169" s="288"/>
      <c r="R169" s="288"/>
      <c r="S169" s="288"/>
      <c r="T169" s="288"/>
      <c r="U169" s="288"/>
      <c r="V169" s="288"/>
      <c r="W169" s="288"/>
      <c r="X169" s="288"/>
      <c r="Y169" s="288"/>
      <c r="Z169" s="288"/>
      <c r="AA169" s="288"/>
      <c r="AB169" s="288"/>
      <c r="AC169" s="288"/>
      <c r="AD169" s="288"/>
      <c r="AE169" s="288"/>
      <c r="AF169" s="288"/>
      <c r="AG169" s="288"/>
      <c r="AH169" s="288"/>
      <c r="AI169" s="288"/>
      <c r="AJ169" s="288"/>
      <c r="AK169" s="288"/>
      <c r="AL169" s="288"/>
      <c r="AM169" s="288"/>
    </row>
    <row r="170" spans="1:39" x14ac:dyDescent="0.25">
      <c r="A170" s="287"/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</row>
    <row r="171" spans="1:39" x14ac:dyDescent="0.25">
      <c r="A171" s="287"/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288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288"/>
      <c r="AL171" s="288"/>
      <c r="AM171" s="288"/>
    </row>
    <row r="172" spans="1:39" x14ac:dyDescent="0.25">
      <c r="A172" s="287"/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288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288"/>
      <c r="AL172" s="288"/>
      <c r="AM172" s="288"/>
    </row>
    <row r="173" spans="1:39" x14ac:dyDescent="0.25">
      <c r="A173" s="287"/>
      <c r="B173" s="288"/>
      <c r="C173" s="288"/>
      <c r="D173" s="288"/>
      <c r="E173" s="288"/>
      <c r="F173" s="288"/>
      <c r="G173" s="288"/>
      <c r="H173" s="288"/>
      <c r="I173" s="288"/>
      <c r="J173" s="288"/>
      <c r="K173" s="288"/>
      <c r="L173" s="288"/>
      <c r="M173" s="288"/>
      <c r="N173" s="288"/>
      <c r="O173" s="288"/>
      <c r="P173" s="288"/>
      <c r="Q173" s="288"/>
      <c r="R173" s="288"/>
      <c r="S173" s="288"/>
      <c r="T173" s="288"/>
      <c r="U173" s="288"/>
      <c r="V173" s="288"/>
      <c r="W173" s="288"/>
      <c r="X173" s="288"/>
      <c r="Y173" s="288"/>
      <c r="Z173" s="288"/>
      <c r="AA173" s="288"/>
      <c r="AB173" s="288"/>
      <c r="AC173" s="288"/>
      <c r="AD173" s="288"/>
      <c r="AE173" s="288"/>
      <c r="AF173" s="288"/>
      <c r="AG173" s="288"/>
      <c r="AH173" s="288"/>
      <c r="AI173" s="288"/>
      <c r="AJ173" s="288"/>
      <c r="AK173" s="288"/>
      <c r="AL173" s="288"/>
      <c r="AM173" s="288"/>
    </row>
    <row r="174" spans="1:39" x14ac:dyDescent="0.25">
      <c r="A174" s="287"/>
      <c r="B174" s="288"/>
      <c r="C174" s="288"/>
      <c r="D174" s="288"/>
      <c r="E174" s="288"/>
      <c r="F174" s="288"/>
      <c r="G174" s="288"/>
      <c r="H174" s="288"/>
      <c r="I174" s="288"/>
      <c r="J174" s="288"/>
      <c r="K174" s="288"/>
      <c r="L174" s="288"/>
      <c r="M174" s="288"/>
      <c r="N174" s="288"/>
      <c r="O174" s="288"/>
      <c r="P174" s="288"/>
      <c r="Q174" s="288"/>
      <c r="R174" s="288"/>
      <c r="S174" s="288"/>
      <c r="T174" s="288"/>
      <c r="U174" s="288"/>
      <c r="V174" s="288"/>
      <c r="W174" s="288"/>
      <c r="X174" s="288"/>
      <c r="Y174" s="288"/>
      <c r="Z174" s="288"/>
      <c r="AA174" s="288"/>
      <c r="AB174" s="288"/>
      <c r="AC174" s="288"/>
      <c r="AD174" s="288"/>
      <c r="AE174" s="288"/>
      <c r="AF174" s="288"/>
      <c r="AG174" s="288"/>
      <c r="AH174" s="288"/>
      <c r="AI174" s="288"/>
      <c r="AJ174" s="288"/>
      <c r="AK174" s="288"/>
      <c r="AL174" s="288"/>
      <c r="AM174" s="288"/>
    </row>
    <row r="175" spans="1:39" x14ac:dyDescent="0.25">
      <c r="A175" s="287"/>
      <c r="B175" s="288"/>
      <c r="C175" s="288"/>
      <c r="D175" s="288"/>
      <c r="E175" s="288"/>
      <c r="F175" s="288"/>
      <c r="G175" s="288"/>
      <c r="H175" s="288"/>
      <c r="I175" s="288"/>
      <c r="J175" s="288"/>
      <c r="K175" s="288"/>
      <c r="L175" s="288"/>
      <c r="M175" s="288"/>
      <c r="N175" s="288"/>
      <c r="O175" s="288"/>
      <c r="P175" s="288"/>
      <c r="Q175" s="288"/>
      <c r="R175" s="288"/>
      <c r="S175" s="288"/>
      <c r="T175" s="288"/>
      <c r="U175" s="288"/>
      <c r="V175" s="288"/>
      <c r="W175" s="288"/>
      <c r="X175" s="288"/>
      <c r="Y175" s="288"/>
      <c r="Z175" s="288"/>
      <c r="AA175" s="288"/>
      <c r="AB175" s="288"/>
      <c r="AC175" s="288"/>
      <c r="AD175" s="288"/>
      <c r="AE175" s="288"/>
      <c r="AF175" s="288"/>
      <c r="AG175" s="288"/>
      <c r="AH175" s="288"/>
      <c r="AI175" s="288"/>
      <c r="AJ175" s="288"/>
      <c r="AK175" s="288"/>
      <c r="AL175" s="288"/>
      <c r="AM175" s="288"/>
    </row>
    <row r="176" spans="1:39" x14ac:dyDescent="0.25">
      <c r="A176" s="287"/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288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288"/>
      <c r="AL176" s="288"/>
      <c r="AM176" s="288"/>
    </row>
    <row r="177" spans="1:39" x14ac:dyDescent="0.25">
      <c r="A177" s="287"/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</row>
    <row r="178" spans="1:39" x14ac:dyDescent="0.25">
      <c r="A178" s="287"/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</row>
    <row r="179" spans="1:39" x14ac:dyDescent="0.25">
      <c r="A179" s="287"/>
      <c r="B179" s="288"/>
      <c r="C179" s="288"/>
      <c r="D179" s="288"/>
      <c r="E179" s="288"/>
      <c r="F179" s="288"/>
      <c r="G179" s="288"/>
      <c r="H179" s="288"/>
      <c r="I179" s="288"/>
      <c r="J179" s="288"/>
      <c r="K179" s="288"/>
      <c r="L179" s="288"/>
      <c r="M179" s="288"/>
      <c r="N179" s="288"/>
      <c r="O179" s="288"/>
      <c r="P179" s="288"/>
      <c r="Q179" s="288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</row>
    <row r="180" spans="1:39" x14ac:dyDescent="0.25">
      <c r="A180" s="287"/>
      <c r="B180" s="288"/>
      <c r="C180" s="288"/>
      <c r="D180" s="288"/>
      <c r="E180" s="288"/>
      <c r="F180" s="288"/>
      <c r="G180" s="288"/>
      <c r="H180" s="288"/>
      <c r="I180" s="288"/>
      <c r="J180" s="288"/>
      <c r="K180" s="288"/>
      <c r="L180" s="288"/>
      <c r="M180" s="288"/>
      <c r="N180" s="288"/>
      <c r="O180" s="288"/>
      <c r="P180" s="288"/>
      <c r="Q180" s="288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</row>
    <row r="181" spans="1:39" x14ac:dyDescent="0.25">
      <c r="A181" s="287"/>
      <c r="B181" s="288"/>
      <c r="C181" s="288"/>
      <c r="D181" s="288"/>
      <c r="E181" s="288"/>
      <c r="F181" s="288"/>
      <c r="G181" s="288"/>
      <c r="H181" s="288"/>
      <c r="I181" s="288"/>
      <c r="J181" s="288"/>
      <c r="K181" s="288"/>
      <c r="L181" s="288"/>
      <c r="M181" s="288"/>
      <c r="N181" s="288"/>
      <c r="O181" s="288"/>
      <c r="P181" s="288"/>
      <c r="Q181" s="288"/>
      <c r="R181" s="288"/>
      <c r="S181" s="288"/>
      <c r="T181" s="288"/>
      <c r="U181" s="288"/>
      <c r="V181" s="288"/>
      <c r="W181" s="288"/>
      <c r="X181" s="288"/>
      <c r="Y181" s="288"/>
      <c r="Z181" s="288"/>
      <c r="AA181" s="288"/>
      <c r="AB181" s="288"/>
      <c r="AC181" s="288"/>
      <c r="AD181" s="288"/>
      <c r="AE181" s="288"/>
      <c r="AF181" s="288"/>
      <c r="AG181" s="288"/>
      <c r="AH181" s="288"/>
      <c r="AI181" s="288"/>
      <c r="AJ181" s="288"/>
      <c r="AK181" s="288"/>
      <c r="AL181" s="288"/>
      <c r="AM181" s="288"/>
    </row>
    <row r="182" spans="1:39" x14ac:dyDescent="0.25">
      <c r="A182" s="287"/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288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288"/>
      <c r="AL182" s="288"/>
      <c r="AM182" s="288"/>
    </row>
    <row r="183" spans="1:39" x14ac:dyDescent="0.25">
      <c r="A183" s="287"/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288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288"/>
      <c r="AL183" s="288"/>
      <c r="AM183" s="288"/>
    </row>
    <row r="184" spans="1:39" x14ac:dyDescent="0.25">
      <c r="A184" s="287"/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288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288"/>
      <c r="AL184" s="288"/>
      <c r="AM184" s="288"/>
    </row>
    <row r="185" spans="1:39" x14ac:dyDescent="0.25">
      <c r="A185" s="287"/>
      <c r="B185" s="288"/>
      <c r="C185" s="288"/>
      <c r="D185" s="288"/>
      <c r="E185" s="288"/>
      <c r="F185" s="288"/>
      <c r="G185" s="288"/>
      <c r="H185" s="288"/>
      <c r="I185" s="288"/>
      <c r="J185" s="288"/>
      <c r="K185" s="288"/>
      <c r="L185" s="288"/>
      <c r="M185" s="288"/>
      <c r="N185" s="288"/>
      <c r="O185" s="288"/>
      <c r="P185" s="288"/>
      <c r="Q185" s="288"/>
      <c r="R185" s="288"/>
      <c r="S185" s="288"/>
      <c r="T185" s="288"/>
      <c r="U185" s="288"/>
      <c r="V185" s="288"/>
      <c r="W185" s="288"/>
      <c r="X185" s="288"/>
      <c r="Y185" s="288"/>
      <c r="Z185" s="288"/>
      <c r="AA185" s="288"/>
      <c r="AB185" s="288"/>
      <c r="AC185" s="288"/>
      <c r="AD185" s="288"/>
      <c r="AE185" s="288"/>
      <c r="AF185" s="288"/>
      <c r="AG185" s="288"/>
      <c r="AH185" s="288"/>
      <c r="AI185" s="288"/>
      <c r="AJ185" s="288"/>
      <c r="AK185" s="288"/>
      <c r="AL185" s="288"/>
      <c r="AM185" s="288"/>
    </row>
    <row r="186" spans="1:39" x14ac:dyDescent="0.25">
      <c r="A186" s="287"/>
      <c r="B186" s="288"/>
      <c r="C186" s="288"/>
      <c r="D186" s="288"/>
      <c r="E186" s="288"/>
      <c r="F186" s="288"/>
      <c r="G186" s="288"/>
      <c r="H186" s="288"/>
      <c r="I186" s="288"/>
      <c r="J186" s="288"/>
      <c r="K186" s="288"/>
      <c r="L186" s="288"/>
      <c r="M186" s="288"/>
      <c r="N186" s="288"/>
      <c r="O186" s="288"/>
      <c r="P186" s="288"/>
      <c r="Q186" s="288"/>
      <c r="R186" s="288"/>
      <c r="S186" s="288"/>
      <c r="T186" s="288"/>
      <c r="U186" s="288"/>
      <c r="V186" s="288"/>
      <c r="W186" s="288"/>
      <c r="X186" s="288"/>
      <c r="Y186" s="288"/>
      <c r="Z186" s="288"/>
      <c r="AA186" s="288"/>
      <c r="AB186" s="288"/>
      <c r="AC186" s="288"/>
      <c r="AD186" s="288"/>
      <c r="AE186" s="288"/>
      <c r="AF186" s="288"/>
      <c r="AG186" s="288"/>
      <c r="AH186" s="288"/>
      <c r="AI186" s="288"/>
      <c r="AJ186" s="288"/>
      <c r="AK186" s="288"/>
      <c r="AL186" s="288"/>
      <c r="AM186" s="288"/>
    </row>
    <row r="187" spans="1:39" x14ac:dyDescent="0.25">
      <c r="A187" s="287"/>
      <c r="B187" s="288"/>
      <c r="C187" s="288"/>
      <c r="D187" s="288"/>
      <c r="E187" s="288"/>
      <c r="F187" s="288"/>
      <c r="G187" s="288"/>
      <c r="H187" s="288"/>
      <c r="I187" s="288"/>
      <c r="J187" s="288"/>
      <c r="K187" s="288"/>
      <c r="L187" s="288"/>
      <c r="M187" s="288"/>
      <c r="N187" s="288"/>
      <c r="O187" s="288"/>
      <c r="P187" s="288"/>
      <c r="Q187" s="288"/>
      <c r="R187" s="288"/>
      <c r="S187" s="288"/>
      <c r="T187" s="288"/>
      <c r="U187" s="288"/>
      <c r="V187" s="288"/>
      <c r="W187" s="288"/>
      <c r="X187" s="288"/>
      <c r="Y187" s="288"/>
      <c r="Z187" s="288"/>
      <c r="AA187" s="288"/>
      <c r="AB187" s="288"/>
      <c r="AC187" s="288"/>
      <c r="AD187" s="288"/>
      <c r="AE187" s="288"/>
      <c r="AF187" s="288"/>
      <c r="AG187" s="288"/>
      <c r="AH187" s="288"/>
      <c r="AI187" s="288"/>
      <c r="AJ187" s="288"/>
      <c r="AK187" s="288"/>
      <c r="AL187" s="288"/>
      <c r="AM187" s="288"/>
    </row>
    <row r="188" spans="1:39" x14ac:dyDescent="0.25">
      <c r="A188" s="287"/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288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288"/>
      <c r="AL188" s="288"/>
      <c r="AM188" s="288"/>
    </row>
    <row r="189" spans="1:39" x14ac:dyDescent="0.25">
      <c r="A189" s="287"/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288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288"/>
      <c r="AL189" s="288"/>
      <c r="AM189" s="288"/>
    </row>
    <row r="190" spans="1:39" x14ac:dyDescent="0.25">
      <c r="A190" s="287"/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288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288"/>
      <c r="AL190" s="288"/>
      <c r="AM190" s="288"/>
    </row>
    <row r="191" spans="1:39" x14ac:dyDescent="0.25">
      <c r="A191" s="287"/>
      <c r="B191" s="288"/>
      <c r="C191" s="288"/>
      <c r="D191" s="288"/>
      <c r="E191" s="288"/>
      <c r="F191" s="288"/>
      <c r="G191" s="288"/>
      <c r="H191" s="288"/>
      <c r="I191" s="288"/>
      <c r="J191" s="288"/>
      <c r="K191" s="288"/>
      <c r="L191" s="288"/>
      <c r="M191" s="288"/>
      <c r="N191" s="288"/>
      <c r="O191" s="288"/>
      <c r="P191" s="288"/>
      <c r="Q191" s="288"/>
      <c r="R191" s="288"/>
      <c r="S191" s="288"/>
      <c r="T191" s="288"/>
      <c r="U191" s="288"/>
      <c r="V191" s="288"/>
      <c r="W191" s="288"/>
      <c r="X191" s="288"/>
      <c r="Y191" s="288"/>
      <c r="Z191" s="288"/>
      <c r="AA191" s="288"/>
      <c r="AB191" s="288"/>
      <c r="AC191" s="288"/>
      <c r="AD191" s="288"/>
      <c r="AE191" s="288"/>
      <c r="AF191" s="288"/>
      <c r="AG191" s="288"/>
      <c r="AH191" s="288"/>
      <c r="AI191" s="288"/>
      <c r="AJ191" s="288"/>
      <c r="AK191" s="288"/>
      <c r="AL191" s="288"/>
      <c r="AM191" s="288"/>
    </row>
    <row r="192" spans="1:39" x14ac:dyDescent="0.25">
      <c r="A192" s="287"/>
      <c r="R192" s="288"/>
      <c r="Z192" s="288"/>
    </row>
    <row r="193" spans="1:1" x14ac:dyDescent="0.25">
      <c r="A193" s="287"/>
    </row>
    <row r="194" spans="1:1" x14ac:dyDescent="0.25">
      <c r="A194" s="287"/>
    </row>
    <row r="195" spans="1:1" x14ac:dyDescent="0.25">
      <c r="A195" s="287"/>
    </row>
    <row r="196" spans="1:1" x14ac:dyDescent="0.25">
      <c r="A196" s="287"/>
    </row>
    <row r="197" spans="1:1" x14ac:dyDescent="0.25">
      <c r="A197" s="287"/>
    </row>
    <row r="198" spans="1:1" x14ac:dyDescent="0.25">
      <c r="A198" s="287"/>
    </row>
    <row r="199" spans="1:1" x14ac:dyDescent="0.25">
      <c r="A199" s="287"/>
    </row>
    <row r="200" spans="1:1" x14ac:dyDescent="0.25">
      <c r="A200" s="287"/>
    </row>
    <row r="201" spans="1:1" x14ac:dyDescent="0.25">
      <c r="A201" s="287"/>
    </row>
    <row r="202" spans="1:1" x14ac:dyDescent="0.25">
      <c r="A202" s="287"/>
    </row>
    <row r="203" spans="1:1" x14ac:dyDescent="0.25">
      <c r="A203" s="287"/>
    </row>
    <row r="204" spans="1:1" x14ac:dyDescent="0.25">
      <c r="A204" s="287"/>
    </row>
    <row r="205" spans="1:1" x14ac:dyDescent="0.25">
      <c r="A205" s="287"/>
    </row>
    <row r="206" spans="1:1" x14ac:dyDescent="0.25">
      <c r="A206" s="287"/>
    </row>
    <row r="207" spans="1:1" x14ac:dyDescent="0.25">
      <c r="A207" s="287"/>
    </row>
    <row r="208" spans="1:1" x14ac:dyDescent="0.25">
      <c r="A208" s="287"/>
    </row>
    <row r="209" spans="1:1" x14ac:dyDescent="0.25">
      <c r="A209" s="287"/>
    </row>
    <row r="210" spans="1:1" x14ac:dyDescent="0.25">
      <c r="A210" s="287"/>
    </row>
    <row r="211" spans="1:1" x14ac:dyDescent="0.25">
      <c r="A211" s="287"/>
    </row>
    <row r="212" spans="1:1" x14ac:dyDescent="0.25">
      <c r="A212" s="287"/>
    </row>
    <row r="213" spans="1:1" x14ac:dyDescent="0.25">
      <c r="A213" s="287"/>
    </row>
    <row r="214" spans="1:1" x14ac:dyDescent="0.25">
      <c r="A214" s="287"/>
    </row>
    <row r="215" spans="1:1" x14ac:dyDescent="0.25">
      <c r="A215" s="287"/>
    </row>
    <row r="216" spans="1:1" x14ac:dyDescent="0.25">
      <c r="A216" s="287"/>
    </row>
    <row r="217" spans="1:1" x14ac:dyDescent="0.25">
      <c r="A217" s="287"/>
    </row>
    <row r="218" spans="1:1" x14ac:dyDescent="0.25">
      <c r="A218" s="287"/>
    </row>
    <row r="219" spans="1:1" x14ac:dyDescent="0.25">
      <c r="A219" s="287"/>
    </row>
    <row r="220" spans="1:1" x14ac:dyDescent="0.25">
      <c r="A220" s="287"/>
    </row>
    <row r="221" spans="1:1" x14ac:dyDescent="0.25">
      <c r="A221" s="287"/>
    </row>
    <row r="222" spans="1:1" x14ac:dyDescent="0.25">
      <c r="A222" s="287"/>
    </row>
    <row r="223" spans="1:1" x14ac:dyDescent="0.25">
      <c r="A223" s="287"/>
    </row>
    <row r="224" spans="1:1" x14ac:dyDescent="0.25">
      <c r="A224" s="287"/>
    </row>
    <row r="225" spans="1:1" x14ac:dyDescent="0.25">
      <c r="A225" s="287"/>
    </row>
    <row r="226" spans="1:1" x14ac:dyDescent="0.25">
      <c r="A226" s="287"/>
    </row>
    <row r="227" spans="1:1" x14ac:dyDescent="0.25">
      <c r="A227" s="287"/>
    </row>
    <row r="228" spans="1:1" x14ac:dyDescent="0.25">
      <c r="A228" s="287"/>
    </row>
    <row r="229" spans="1:1" x14ac:dyDescent="0.25">
      <c r="A229" s="287"/>
    </row>
    <row r="230" spans="1:1" x14ac:dyDescent="0.25">
      <c r="A230" s="287"/>
    </row>
    <row r="231" spans="1:1" x14ac:dyDescent="0.25">
      <c r="A231" s="287"/>
    </row>
    <row r="232" spans="1:1" x14ac:dyDescent="0.25">
      <c r="A232" s="287"/>
    </row>
    <row r="233" spans="1:1" x14ac:dyDescent="0.25">
      <c r="A233" s="287"/>
    </row>
    <row r="234" spans="1:1" x14ac:dyDescent="0.25">
      <c r="A234" s="287"/>
    </row>
    <row r="235" spans="1:1" x14ac:dyDescent="0.25">
      <c r="A235" s="287"/>
    </row>
    <row r="236" spans="1:1" x14ac:dyDescent="0.25">
      <c r="A236" s="287"/>
    </row>
    <row r="237" spans="1:1" x14ac:dyDescent="0.25">
      <c r="A237" s="287"/>
    </row>
    <row r="238" spans="1:1" x14ac:dyDescent="0.25">
      <c r="A238" s="287"/>
    </row>
    <row r="239" spans="1:1" x14ac:dyDescent="0.25">
      <c r="A239" s="287"/>
    </row>
    <row r="240" spans="1:1" x14ac:dyDescent="0.25">
      <c r="A240" s="287"/>
    </row>
    <row r="241" spans="1:1" x14ac:dyDescent="0.25">
      <c r="A241" s="287"/>
    </row>
    <row r="242" spans="1:1" x14ac:dyDescent="0.25">
      <c r="A242" s="287"/>
    </row>
    <row r="243" spans="1:1" x14ac:dyDescent="0.25">
      <c r="A243" s="287"/>
    </row>
    <row r="244" spans="1:1" x14ac:dyDescent="0.25">
      <c r="A244" s="287"/>
    </row>
    <row r="245" spans="1:1" x14ac:dyDescent="0.25">
      <c r="A245" s="287"/>
    </row>
    <row r="246" spans="1:1" x14ac:dyDescent="0.25">
      <c r="A246" s="287"/>
    </row>
    <row r="247" spans="1:1" x14ac:dyDescent="0.25">
      <c r="A247" s="287"/>
    </row>
    <row r="248" spans="1:1" x14ac:dyDescent="0.25">
      <c r="A248" s="287"/>
    </row>
    <row r="249" spans="1:1" x14ac:dyDescent="0.25">
      <c r="A249" s="287"/>
    </row>
    <row r="250" spans="1:1" x14ac:dyDescent="0.25">
      <c r="A250" s="287"/>
    </row>
    <row r="251" spans="1:1" x14ac:dyDescent="0.25">
      <c r="A251" s="287"/>
    </row>
    <row r="252" spans="1:1" x14ac:dyDescent="0.25">
      <c r="A252" s="287"/>
    </row>
    <row r="253" spans="1:1" x14ac:dyDescent="0.25">
      <c r="A253" s="287"/>
    </row>
    <row r="254" spans="1:1" x14ac:dyDescent="0.25">
      <c r="A254" s="287"/>
    </row>
    <row r="255" spans="1:1" x14ac:dyDescent="0.25">
      <c r="A255" s="287"/>
    </row>
    <row r="256" spans="1:1" x14ac:dyDescent="0.25">
      <c r="A256" s="287"/>
    </row>
    <row r="257" spans="1:1" x14ac:dyDescent="0.25">
      <c r="A257" s="287"/>
    </row>
    <row r="258" spans="1:1" x14ac:dyDescent="0.25">
      <c r="A258" s="287"/>
    </row>
    <row r="259" spans="1:1" x14ac:dyDescent="0.25">
      <c r="A259" s="287"/>
    </row>
    <row r="260" spans="1:1" x14ac:dyDescent="0.25">
      <c r="A260" s="287"/>
    </row>
    <row r="261" spans="1:1" x14ac:dyDescent="0.25">
      <c r="A261" s="287"/>
    </row>
    <row r="262" spans="1:1" x14ac:dyDescent="0.25">
      <c r="A262" s="287"/>
    </row>
    <row r="263" spans="1:1" x14ac:dyDescent="0.25">
      <c r="A263" s="287"/>
    </row>
    <row r="264" spans="1:1" x14ac:dyDescent="0.25">
      <c r="A264" s="287"/>
    </row>
    <row r="265" spans="1:1" x14ac:dyDescent="0.25">
      <c r="A265" s="287"/>
    </row>
    <row r="266" spans="1:1" x14ac:dyDescent="0.25">
      <c r="A266" s="287"/>
    </row>
    <row r="267" spans="1:1" x14ac:dyDescent="0.25">
      <c r="A267" s="287"/>
    </row>
    <row r="268" spans="1:1" x14ac:dyDescent="0.25">
      <c r="A268" s="287"/>
    </row>
    <row r="269" spans="1:1" x14ac:dyDescent="0.25">
      <c r="A269" s="287"/>
    </row>
    <row r="270" spans="1:1" x14ac:dyDescent="0.25">
      <c r="A270" s="287"/>
    </row>
    <row r="271" spans="1:1" x14ac:dyDescent="0.25">
      <c r="A271" s="287"/>
    </row>
    <row r="272" spans="1:1" x14ac:dyDescent="0.25">
      <c r="A272" s="287"/>
    </row>
    <row r="273" spans="1:1" x14ac:dyDescent="0.25">
      <c r="A273" s="287"/>
    </row>
    <row r="274" spans="1:1" x14ac:dyDescent="0.25">
      <c r="A274" s="287"/>
    </row>
    <row r="275" spans="1:1" x14ac:dyDescent="0.25">
      <c r="A275" s="287"/>
    </row>
    <row r="276" spans="1:1" x14ac:dyDescent="0.25">
      <c r="A276" s="287"/>
    </row>
    <row r="277" spans="1:1" x14ac:dyDescent="0.25">
      <c r="A277" s="287"/>
    </row>
    <row r="278" spans="1:1" x14ac:dyDescent="0.25">
      <c r="A278" s="287"/>
    </row>
    <row r="279" spans="1:1" x14ac:dyDescent="0.25">
      <c r="A279" s="287"/>
    </row>
    <row r="280" spans="1:1" x14ac:dyDescent="0.25">
      <c r="A280" s="287"/>
    </row>
    <row r="281" spans="1:1" x14ac:dyDescent="0.25">
      <c r="A281" s="287"/>
    </row>
    <row r="282" spans="1:1" x14ac:dyDescent="0.25">
      <c r="A282" s="287"/>
    </row>
    <row r="283" spans="1:1" x14ac:dyDescent="0.25">
      <c r="A283" s="287"/>
    </row>
    <row r="284" spans="1:1" x14ac:dyDescent="0.25">
      <c r="A284" s="287"/>
    </row>
    <row r="285" spans="1:1" x14ac:dyDescent="0.25">
      <c r="A285" s="287"/>
    </row>
    <row r="286" spans="1:1" x14ac:dyDescent="0.25">
      <c r="A286" s="287"/>
    </row>
    <row r="287" spans="1:1" x14ac:dyDescent="0.25">
      <c r="A287" s="287"/>
    </row>
    <row r="288" spans="1:1" x14ac:dyDescent="0.25">
      <c r="A288" s="287"/>
    </row>
    <row r="289" spans="1:1" x14ac:dyDescent="0.25">
      <c r="A289" s="287"/>
    </row>
    <row r="290" spans="1:1" x14ac:dyDescent="0.25">
      <c r="A290" s="287"/>
    </row>
    <row r="291" spans="1:1" x14ac:dyDescent="0.25">
      <c r="A291" s="287"/>
    </row>
    <row r="292" spans="1:1" x14ac:dyDescent="0.25">
      <c r="A292" s="287"/>
    </row>
    <row r="293" spans="1:1" x14ac:dyDescent="0.25">
      <c r="A293" s="287"/>
    </row>
    <row r="294" spans="1:1" x14ac:dyDescent="0.25">
      <c r="A294" s="287"/>
    </row>
    <row r="295" spans="1:1" x14ac:dyDescent="0.25">
      <c r="A295" s="287"/>
    </row>
    <row r="296" spans="1:1" x14ac:dyDescent="0.25">
      <c r="A296" s="287"/>
    </row>
    <row r="297" spans="1:1" x14ac:dyDescent="0.25">
      <c r="A297" s="287"/>
    </row>
    <row r="298" spans="1:1" x14ac:dyDescent="0.25">
      <c r="A298" s="287"/>
    </row>
    <row r="299" spans="1:1" x14ac:dyDescent="0.25">
      <c r="A299" s="287"/>
    </row>
    <row r="300" spans="1:1" x14ac:dyDescent="0.25">
      <c r="A300" s="287"/>
    </row>
    <row r="301" spans="1:1" x14ac:dyDescent="0.25">
      <c r="A301" s="287"/>
    </row>
    <row r="302" spans="1:1" x14ac:dyDescent="0.25">
      <c r="A302" s="287"/>
    </row>
    <row r="303" spans="1:1" x14ac:dyDescent="0.25">
      <c r="A303" s="287"/>
    </row>
    <row r="304" spans="1:1" x14ac:dyDescent="0.25">
      <c r="A304" s="287"/>
    </row>
    <row r="305" spans="1:1" x14ac:dyDescent="0.25">
      <c r="A305" s="287"/>
    </row>
    <row r="306" spans="1:1" x14ac:dyDescent="0.25">
      <c r="A306" s="287"/>
    </row>
    <row r="307" spans="1:1" x14ac:dyDescent="0.25">
      <c r="A307" s="287"/>
    </row>
    <row r="308" spans="1:1" x14ac:dyDescent="0.25">
      <c r="A308" s="287"/>
    </row>
    <row r="309" spans="1:1" x14ac:dyDescent="0.25">
      <c r="A309" s="287"/>
    </row>
    <row r="310" spans="1:1" x14ac:dyDescent="0.25">
      <c r="A310" s="287"/>
    </row>
    <row r="311" spans="1:1" x14ac:dyDescent="0.25">
      <c r="A311" s="287"/>
    </row>
    <row r="312" spans="1:1" x14ac:dyDescent="0.25">
      <c r="A312" s="287"/>
    </row>
    <row r="313" spans="1:1" x14ac:dyDescent="0.25">
      <c r="A313" s="287"/>
    </row>
    <row r="314" spans="1:1" x14ac:dyDescent="0.25">
      <c r="A314" s="287"/>
    </row>
    <row r="315" spans="1:1" x14ac:dyDescent="0.25">
      <c r="A315" s="287"/>
    </row>
    <row r="316" spans="1:1" x14ac:dyDescent="0.25">
      <c r="A316" s="287"/>
    </row>
    <row r="317" spans="1:1" x14ac:dyDescent="0.25">
      <c r="A317" s="287"/>
    </row>
    <row r="318" spans="1:1" x14ac:dyDescent="0.25">
      <c r="A318" s="287"/>
    </row>
    <row r="319" spans="1:1" x14ac:dyDescent="0.25">
      <c r="A319" s="287"/>
    </row>
    <row r="320" spans="1:1" x14ac:dyDescent="0.25">
      <c r="A320" s="287"/>
    </row>
    <row r="321" spans="1:1" x14ac:dyDescent="0.25">
      <c r="A321" s="287"/>
    </row>
    <row r="322" spans="1:1" x14ac:dyDescent="0.25">
      <c r="A322" s="287"/>
    </row>
    <row r="323" spans="1:1" x14ac:dyDescent="0.25">
      <c r="A323" s="287"/>
    </row>
    <row r="324" spans="1:1" x14ac:dyDescent="0.25">
      <c r="A324" s="287"/>
    </row>
    <row r="325" spans="1:1" x14ac:dyDescent="0.25">
      <c r="A325" s="287"/>
    </row>
    <row r="326" spans="1:1" x14ac:dyDescent="0.25">
      <c r="A326" s="287"/>
    </row>
    <row r="327" spans="1:1" x14ac:dyDescent="0.25">
      <c r="A327" s="287"/>
    </row>
    <row r="328" spans="1:1" x14ac:dyDescent="0.25">
      <c r="A328" s="287"/>
    </row>
    <row r="329" spans="1:1" x14ac:dyDescent="0.25">
      <c r="A329" s="287"/>
    </row>
    <row r="330" spans="1:1" x14ac:dyDescent="0.25">
      <c r="A330" s="287"/>
    </row>
    <row r="331" spans="1:1" x14ac:dyDescent="0.25">
      <c r="A331" s="287"/>
    </row>
    <row r="332" spans="1:1" x14ac:dyDescent="0.25">
      <c r="A332" s="287"/>
    </row>
    <row r="333" spans="1:1" x14ac:dyDescent="0.25">
      <c r="A333" s="287"/>
    </row>
    <row r="334" spans="1:1" x14ac:dyDescent="0.25">
      <c r="A334" s="287"/>
    </row>
    <row r="335" spans="1:1" x14ac:dyDescent="0.25">
      <c r="A335" s="287"/>
    </row>
    <row r="336" spans="1:1" x14ac:dyDescent="0.25">
      <c r="A336" s="287"/>
    </row>
    <row r="337" spans="1:1" x14ac:dyDescent="0.25">
      <c r="A337" s="287"/>
    </row>
    <row r="338" spans="1:1" x14ac:dyDescent="0.25">
      <c r="A338" s="287"/>
    </row>
    <row r="339" spans="1:1" x14ac:dyDescent="0.25">
      <c r="A339" s="287"/>
    </row>
    <row r="340" spans="1:1" x14ac:dyDescent="0.25">
      <c r="A340" s="287"/>
    </row>
    <row r="341" spans="1:1" x14ac:dyDescent="0.25">
      <c r="A341" s="287"/>
    </row>
    <row r="342" spans="1:1" x14ac:dyDescent="0.25">
      <c r="A342" s="287"/>
    </row>
    <row r="343" spans="1:1" x14ac:dyDescent="0.25">
      <c r="A343" s="287"/>
    </row>
    <row r="344" spans="1:1" x14ac:dyDescent="0.25">
      <c r="A344" s="287"/>
    </row>
    <row r="345" spans="1:1" x14ac:dyDescent="0.25">
      <c r="A345" s="287"/>
    </row>
    <row r="346" spans="1:1" x14ac:dyDescent="0.25">
      <c r="A346" s="287"/>
    </row>
    <row r="347" spans="1:1" x14ac:dyDescent="0.25">
      <c r="A347" s="287"/>
    </row>
    <row r="348" spans="1:1" x14ac:dyDescent="0.25">
      <c r="A348" s="287"/>
    </row>
    <row r="349" spans="1:1" x14ac:dyDescent="0.25">
      <c r="A349" s="287"/>
    </row>
    <row r="350" spans="1:1" x14ac:dyDescent="0.25">
      <c r="A350" s="287"/>
    </row>
    <row r="351" spans="1:1" x14ac:dyDescent="0.25">
      <c r="A351" s="287"/>
    </row>
    <row r="352" spans="1:1" x14ac:dyDescent="0.25">
      <c r="A352" s="287"/>
    </row>
    <row r="353" spans="1:1" x14ac:dyDescent="0.25">
      <c r="A353" s="287"/>
    </row>
    <row r="354" spans="1:1" x14ac:dyDescent="0.25">
      <c r="A354" s="287"/>
    </row>
    <row r="355" spans="1:1" x14ac:dyDescent="0.25">
      <c r="A355" s="287"/>
    </row>
    <row r="356" spans="1:1" x14ac:dyDescent="0.25">
      <c r="A356" s="287"/>
    </row>
    <row r="357" spans="1:1" x14ac:dyDescent="0.25">
      <c r="A357" s="287"/>
    </row>
    <row r="358" spans="1:1" x14ac:dyDescent="0.25">
      <c r="A358" s="287"/>
    </row>
    <row r="359" spans="1:1" x14ac:dyDescent="0.25">
      <c r="A359" s="287"/>
    </row>
    <row r="360" spans="1:1" x14ac:dyDescent="0.25">
      <c r="A360" s="287"/>
    </row>
    <row r="361" spans="1:1" x14ac:dyDescent="0.25">
      <c r="A361" s="287"/>
    </row>
    <row r="362" spans="1:1" x14ac:dyDescent="0.25">
      <c r="A362" s="287"/>
    </row>
    <row r="363" spans="1:1" x14ac:dyDescent="0.25">
      <c r="A363" s="287"/>
    </row>
    <row r="364" spans="1:1" x14ac:dyDescent="0.25">
      <c r="A364" s="287"/>
    </row>
    <row r="365" spans="1:1" x14ac:dyDescent="0.25">
      <c r="A365" s="287"/>
    </row>
    <row r="366" spans="1:1" x14ac:dyDescent="0.25">
      <c r="A366" s="287"/>
    </row>
    <row r="367" spans="1:1" x14ac:dyDescent="0.25">
      <c r="A367" s="287"/>
    </row>
    <row r="368" spans="1:1" x14ac:dyDescent="0.25">
      <c r="A368" s="287"/>
    </row>
    <row r="369" spans="1:1" x14ac:dyDescent="0.25">
      <c r="A369" s="287"/>
    </row>
    <row r="370" spans="1:1" x14ac:dyDescent="0.25">
      <c r="A370" s="287"/>
    </row>
    <row r="371" spans="1:1" x14ac:dyDescent="0.25">
      <c r="A371" s="287"/>
    </row>
    <row r="372" spans="1:1" x14ac:dyDescent="0.25">
      <c r="A372" s="287"/>
    </row>
    <row r="373" spans="1:1" x14ac:dyDescent="0.25">
      <c r="A373" s="287"/>
    </row>
    <row r="374" spans="1:1" x14ac:dyDescent="0.25">
      <c r="A374" s="287"/>
    </row>
    <row r="375" spans="1:1" x14ac:dyDescent="0.25">
      <c r="A375" s="287"/>
    </row>
    <row r="376" spans="1:1" x14ac:dyDescent="0.25">
      <c r="A376" s="287"/>
    </row>
    <row r="377" spans="1:1" x14ac:dyDescent="0.25">
      <c r="A377" s="287"/>
    </row>
    <row r="378" spans="1:1" x14ac:dyDescent="0.25">
      <c r="A378" s="287"/>
    </row>
    <row r="379" spans="1:1" x14ac:dyDescent="0.25">
      <c r="A379" s="287"/>
    </row>
    <row r="380" spans="1:1" x14ac:dyDescent="0.25">
      <c r="A380" s="287"/>
    </row>
    <row r="381" spans="1:1" x14ac:dyDescent="0.25">
      <c r="A381" s="287"/>
    </row>
    <row r="382" spans="1:1" x14ac:dyDescent="0.25">
      <c r="A382" s="287"/>
    </row>
    <row r="383" spans="1:1" x14ac:dyDescent="0.25">
      <c r="A383" s="287"/>
    </row>
    <row r="384" spans="1:1" x14ac:dyDescent="0.25">
      <c r="A384" s="287"/>
    </row>
    <row r="385" spans="1:1" x14ac:dyDescent="0.25">
      <c r="A385" s="287"/>
    </row>
    <row r="386" spans="1:1" x14ac:dyDescent="0.25">
      <c r="A386" s="287"/>
    </row>
    <row r="387" spans="1:1" x14ac:dyDescent="0.25">
      <c r="A387" s="287"/>
    </row>
    <row r="388" spans="1:1" x14ac:dyDescent="0.25">
      <c r="A388" s="287"/>
    </row>
    <row r="389" spans="1:1" x14ac:dyDescent="0.25">
      <c r="A389" s="287"/>
    </row>
    <row r="390" spans="1:1" x14ac:dyDescent="0.25">
      <c r="A390" s="287"/>
    </row>
    <row r="391" spans="1:1" x14ac:dyDescent="0.25">
      <c r="A391" s="287"/>
    </row>
    <row r="392" spans="1:1" x14ac:dyDescent="0.25">
      <c r="A392" s="287"/>
    </row>
    <row r="393" spans="1:1" x14ac:dyDescent="0.25">
      <c r="A393" s="287"/>
    </row>
    <row r="394" spans="1:1" x14ac:dyDescent="0.25">
      <c r="A394" s="287"/>
    </row>
    <row r="395" spans="1:1" x14ac:dyDescent="0.25">
      <c r="A395" s="287"/>
    </row>
    <row r="396" spans="1:1" x14ac:dyDescent="0.25">
      <c r="A396" s="287"/>
    </row>
    <row r="397" spans="1:1" x14ac:dyDescent="0.25">
      <c r="A397" s="287"/>
    </row>
    <row r="398" spans="1:1" x14ac:dyDescent="0.25">
      <c r="A398" s="287"/>
    </row>
    <row r="399" spans="1:1" x14ac:dyDescent="0.25">
      <c r="A399" s="287"/>
    </row>
    <row r="400" spans="1:1" x14ac:dyDescent="0.25">
      <c r="A400" s="287"/>
    </row>
    <row r="401" spans="1:1" x14ac:dyDescent="0.25">
      <c r="A401" s="287"/>
    </row>
    <row r="402" spans="1:1" x14ac:dyDescent="0.25">
      <c r="A402" s="287"/>
    </row>
    <row r="403" spans="1:1" x14ac:dyDescent="0.25">
      <c r="A403" s="287"/>
    </row>
    <row r="404" spans="1:1" x14ac:dyDescent="0.25">
      <c r="A404" s="287"/>
    </row>
    <row r="405" spans="1:1" x14ac:dyDescent="0.25">
      <c r="A405" s="287"/>
    </row>
    <row r="406" spans="1:1" x14ac:dyDescent="0.25">
      <c r="A406" s="287"/>
    </row>
    <row r="407" spans="1:1" x14ac:dyDescent="0.25">
      <c r="A407" s="287"/>
    </row>
    <row r="408" spans="1:1" x14ac:dyDescent="0.25">
      <c r="A408" s="287"/>
    </row>
    <row r="409" spans="1:1" x14ac:dyDescent="0.25">
      <c r="A409" s="287"/>
    </row>
    <row r="410" spans="1:1" x14ac:dyDescent="0.25">
      <c r="A410" s="287"/>
    </row>
    <row r="411" spans="1:1" x14ac:dyDescent="0.25">
      <c r="A411" s="287"/>
    </row>
    <row r="412" spans="1:1" x14ac:dyDescent="0.25">
      <c r="A412" s="287"/>
    </row>
    <row r="413" spans="1:1" x14ac:dyDescent="0.25">
      <c r="A413" s="287"/>
    </row>
    <row r="414" spans="1:1" x14ac:dyDescent="0.25">
      <c r="A414" s="287"/>
    </row>
    <row r="415" spans="1:1" x14ac:dyDescent="0.25">
      <c r="A415" s="287"/>
    </row>
    <row r="416" spans="1:1" x14ac:dyDescent="0.25">
      <c r="A416" s="287"/>
    </row>
    <row r="417" spans="1:1" x14ac:dyDescent="0.25">
      <c r="A417" s="287"/>
    </row>
    <row r="418" spans="1:1" x14ac:dyDescent="0.25">
      <c r="A418" s="287"/>
    </row>
    <row r="419" spans="1:1" x14ac:dyDescent="0.25">
      <c r="A419" s="287"/>
    </row>
    <row r="420" spans="1:1" x14ac:dyDescent="0.25">
      <c r="A420" s="287"/>
    </row>
    <row r="421" spans="1:1" x14ac:dyDescent="0.25">
      <c r="A421" s="287"/>
    </row>
    <row r="422" spans="1:1" x14ac:dyDescent="0.25">
      <c r="A422" s="287"/>
    </row>
    <row r="423" spans="1:1" x14ac:dyDescent="0.25">
      <c r="A423" s="287"/>
    </row>
    <row r="424" spans="1:1" x14ac:dyDescent="0.25">
      <c r="A424" s="287"/>
    </row>
    <row r="425" spans="1:1" x14ac:dyDescent="0.25">
      <c r="A425" s="287"/>
    </row>
    <row r="426" spans="1:1" x14ac:dyDescent="0.25">
      <c r="A426" s="287"/>
    </row>
    <row r="427" spans="1:1" x14ac:dyDescent="0.25">
      <c r="A427" s="287"/>
    </row>
    <row r="428" spans="1:1" x14ac:dyDescent="0.25">
      <c r="A428" s="287"/>
    </row>
    <row r="429" spans="1:1" x14ac:dyDescent="0.25">
      <c r="A429" s="287"/>
    </row>
    <row r="430" spans="1:1" x14ac:dyDescent="0.25">
      <c r="A430" s="287"/>
    </row>
    <row r="431" spans="1:1" x14ac:dyDescent="0.25">
      <c r="A431" s="287"/>
    </row>
    <row r="432" spans="1:1" x14ac:dyDescent="0.25">
      <c r="A432" s="287"/>
    </row>
    <row r="433" spans="1:1" x14ac:dyDescent="0.25">
      <c r="A433" s="287"/>
    </row>
    <row r="434" spans="1:1" x14ac:dyDescent="0.25">
      <c r="A434" s="287"/>
    </row>
    <row r="435" spans="1:1" x14ac:dyDescent="0.25">
      <c r="A435" s="287"/>
    </row>
    <row r="436" spans="1:1" x14ac:dyDescent="0.25">
      <c r="A436" s="287"/>
    </row>
    <row r="437" spans="1:1" x14ac:dyDescent="0.25">
      <c r="A437" s="287"/>
    </row>
    <row r="438" spans="1:1" x14ac:dyDescent="0.25">
      <c r="A438" s="287"/>
    </row>
    <row r="439" spans="1:1" x14ac:dyDescent="0.25">
      <c r="A439" s="287"/>
    </row>
    <row r="440" spans="1:1" x14ac:dyDescent="0.25">
      <c r="A440" s="287"/>
    </row>
    <row r="441" spans="1:1" x14ac:dyDescent="0.25">
      <c r="A441" s="287"/>
    </row>
    <row r="442" spans="1:1" x14ac:dyDescent="0.25">
      <c r="A442" s="287"/>
    </row>
    <row r="443" spans="1:1" x14ac:dyDescent="0.25">
      <c r="A443" s="287"/>
    </row>
    <row r="444" spans="1:1" x14ac:dyDescent="0.25">
      <c r="A444" s="287"/>
    </row>
    <row r="445" spans="1:1" x14ac:dyDescent="0.25">
      <c r="A445" s="287"/>
    </row>
    <row r="446" spans="1:1" x14ac:dyDescent="0.25">
      <c r="A446" s="287"/>
    </row>
    <row r="447" spans="1:1" x14ac:dyDescent="0.25">
      <c r="A447" s="287"/>
    </row>
    <row r="448" spans="1:1" x14ac:dyDescent="0.25">
      <c r="A448" s="287"/>
    </row>
    <row r="449" spans="1:1" x14ac:dyDescent="0.25">
      <c r="A449" s="287"/>
    </row>
    <row r="450" spans="1:1" x14ac:dyDescent="0.25">
      <c r="A450" s="287"/>
    </row>
    <row r="451" spans="1:1" x14ac:dyDescent="0.25">
      <c r="A451" s="287"/>
    </row>
    <row r="452" spans="1:1" x14ac:dyDescent="0.25">
      <c r="A452" s="287"/>
    </row>
    <row r="453" spans="1:1" x14ac:dyDescent="0.25">
      <c r="A453" s="287"/>
    </row>
    <row r="454" spans="1:1" x14ac:dyDescent="0.25">
      <c r="A454" s="287"/>
    </row>
    <row r="455" spans="1:1" x14ac:dyDescent="0.25">
      <c r="A455" s="287"/>
    </row>
    <row r="456" spans="1:1" x14ac:dyDescent="0.25">
      <c r="A456" s="287"/>
    </row>
    <row r="457" spans="1:1" x14ac:dyDescent="0.25">
      <c r="A457" s="287"/>
    </row>
    <row r="458" spans="1:1" x14ac:dyDescent="0.25">
      <c r="A458" s="287"/>
    </row>
    <row r="459" spans="1:1" x14ac:dyDescent="0.25">
      <c r="A459" s="287"/>
    </row>
    <row r="460" spans="1:1" x14ac:dyDescent="0.25">
      <c r="A460" s="287"/>
    </row>
    <row r="461" spans="1:1" x14ac:dyDescent="0.25">
      <c r="A461" s="287"/>
    </row>
    <row r="462" spans="1:1" x14ac:dyDescent="0.25">
      <c r="A462" s="287"/>
    </row>
    <row r="463" spans="1:1" x14ac:dyDescent="0.25">
      <c r="A463" s="287"/>
    </row>
    <row r="464" spans="1:1" x14ac:dyDescent="0.25">
      <c r="A464" s="287"/>
    </row>
    <row r="465" spans="1:1" x14ac:dyDescent="0.25">
      <c r="A465" s="287"/>
    </row>
    <row r="466" spans="1:1" x14ac:dyDescent="0.25">
      <c r="A466" s="287"/>
    </row>
    <row r="467" spans="1:1" x14ac:dyDescent="0.25">
      <c r="A467" s="287"/>
    </row>
    <row r="468" spans="1:1" x14ac:dyDescent="0.25">
      <c r="A468" s="287"/>
    </row>
    <row r="469" spans="1:1" x14ac:dyDescent="0.25">
      <c r="A469" s="287"/>
    </row>
    <row r="470" spans="1:1" x14ac:dyDescent="0.25">
      <c r="A470" s="287"/>
    </row>
    <row r="471" spans="1:1" x14ac:dyDescent="0.25">
      <c r="A471" s="287"/>
    </row>
    <row r="472" spans="1:1" x14ac:dyDescent="0.25">
      <c r="A472" s="287"/>
    </row>
    <row r="473" spans="1:1" x14ac:dyDescent="0.25">
      <c r="A473" s="287"/>
    </row>
    <row r="474" spans="1:1" x14ac:dyDescent="0.25">
      <c r="A474" s="287"/>
    </row>
    <row r="475" spans="1:1" x14ac:dyDescent="0.25">
      <c r="A475" s="287"/>
    </row>
    <row r="476" spans="1:1" x14ac:dyDescent="0.25">
      <c r="A476" s="287"/>
    </row>
    <row r="477" spans="1:1" x14ac:dyDescent="0.25">
      <c r="A477" s="287"/>
    </row>
    <row r="478" spans="1:1" x14ac:dyDescent="0.25">
      <c r="A478" s="287"/>
    </row>
    <row r="479" spans="1:1" x14ac:dyDescent="0.25">
      <c r="A479" s="287"/>
    </row>
    <row r="480" spans="1:1" x14ac:dyDescent="0.25">
      <c r="A480" s="287"/>
    </row>
    <row r="481" spans="1:1" x14ac:dyDescent="0.25">
      <c r="A481" s="287"/>
    </row>
    <row r="482" spans="1:1" x14ac:dyDescent="0.25">
      <c r="A482" s="287"/>
    </row>
    <row r="483" spans="1:1" x14ac:dyDescent="0.25">
      <c r="A483" s="287"/>
    </row>
    <row r="484" spans="1:1" x14ac:dyDescent="0.25">
      <c r="A484" s="287"/>
    </row>
    <row r="485" spans="1:1" x14ac:dyDescent="0.25">
      <c r="A485" s="287"/>
    </row>
    <row r="486" spans="1:1" x14ac:dyDescent="0.25">
      <c r="A486" s="287"/>
    </row>
    <row r="487" spans="1:1" x14ac:dyDescent="0.25">
      <c r="A487" s="287"/>
    </row>
    <row r="488" spans="1:1" x14ac:dyDescent="0.25">
      <c r="A488" s="287"/>
    </row>
    <row r="489" spans="1:1" x14ac:dyDescent="0.25">
      <c r="A489" s="287"/>
    </row>
    <row r="490" spans="1:1" x14ac:dyDescent="0.25">
      <c r="A490" s="287"/>
    </row>
    <row r="491" spans="1:1" x14ac:dyDescent="0.25">
      <c r="A491" s="287"/>
    </row>
    <row r="492" spans="1:1" x14ac:dyDescent="0.25">
      <c r="A492" s="287"/>
    </row>
    <row r="493" spans="1:1" x14ac:dyDescent="0.25">
      <c r="A493" s="287"/>
    </row>
    <row r="494" spans="1:1" x14ac:dyDescent="0.25">
      <c r="A494" s="287"/>
    </row>
    <row r="495" spans="1:1" x14ac:dyDescent="0.25">
      <c r="A495" s="287"/>
    </row>
    <row r="496" spans="1:1" x14ac:dyDescent="0.25">
      <c r="A496" s="287"/>
    </row>
    <row r="497" spans="1:1" x14ac:dyDescent="0.25">
      <c r="A497" s="287"/>
    </row>
    <row r="498" spans="1:1" x14ac:dyDescent="0.25">
      <c r="A498" s="287"/>
    </row>
    <row r="499" spans="1:1" x14ac:dyDescent="0.25">
      <c r="A499" s="287"/>
    </row>
    <row r="500" spans="1:1" x14ac:dyDescent="0.25">
      <c r="A500" s="287"/>
    </row>
    <row r="501" spans="1:1" x14ac:dyDescent="0.25">
      <c r="A501" s="287"/>
    </row>
    <row r="502" spans="1:1" x14ac:dyDescent="0.25">
      <c r="A502" s="287"/>
    </row>
    <row r="503" spans="1:1" x14ac:dyDescent="0.25">
      <c r="A503" s="287"/>
    </row>
    <row r="504" spans="1:1" x14ac:dyDescent="0.25">
      <c r="A504" s="287"/>
    </row>
    <row r="505" spans="1:1" x14ac:dyDescent="0.25">
      <c r="A505" s="287"/>
    </row>
    <row r="506" spans="1:1" x14ac:dyDescent="0.25">
      <c r="A506" s="287"/>
    </row>
    <row r="507" spans="1:1" x14ac:dyDescent="0.25">
      <c r="A507" s="287"/>
    </row>
    <row r="508" spans="1:1" x14ac:dyDescent="0.25">
      <c r="A508" s="287"/>
    </row>
    <row r="509" spans="1:1" x14ac:dyDescent="0.25">
      <c r="A509" s="287"/>
    </row>
    <row r="510" spans="1:1" x14ac:dyDescent="0.25">
      <c r="A510" s="287"/>
    </row>
    <row r="511" spans="1:1" x14ac:dyDescent="0.25">
      <c r="A511" s="287"/>
    </row>
    <row r="512" spans="1:1" x14ac:dyDescent="0.25">
      <c r="A512" s="287"/>
    </row>
    <row r="513" spans="1:1" x14ac:dyDescent="0.25">
      <c r="A513" s="287"/>
    </row>
    <row r="514" spans="1:1" x14ac:dyDescent="0.25">
      <c r="A514" s="287"/>
    </row>
    <row r="515" spans="1:1" x14ac:dyDescent="0.25">
      <c r="A515" s="287"/>
    </row>
    <row r="516" spans="1:1" x14ac:dyDescent="0.25">
      <c r="A516" s="287"/>
    </row>
    <row r="517" spans="1:1" x14ac:dyDescent="0.25">
      <c r="A517" s="287"/>
    </row>
    <row r="518" spans="1:1" x14ac:dyDescent="0.25">
      <c r="A518" s="287"/>
    </row>
    <row r="519" spans="1:1" x14ac:dyDescent="0.25">
      <c r="A519" s="287"/>
    </row>
    <row r="520" spans="1:1" x14ac:dyDescent="0.25">
      <c r="A520" s="287"/>
    </row>
    <row r="521" spans="1:1" x14ac:dyDescent="0.25">
      <c r="A521" s="287"/>
    </row>
    <row r="522" spans="1:1" x14ac:dyDescent="0.25">
      <c r="A522" s="287"/>
    </row>
    <row r="523" spans="1:1" x14ac:dyDescent="0.25">
      <c r="A523" s="287"/>
    </row>
    <row r="524" spans="1:1" x14ac:dyDescent="0.25">
      <c r="A524" s="287"/>
    </row>
    <row r="525" spans="1:1" x14ac:dyDescent="0.25">
      <c r="A525" s="287"/>
    </row>
    <row r="526" spans="1:1" x14ac:dyDescent="0.25">
      <c r="A526" s="287"/>
    </row>
    <row r="527" spans="1:1" x14ac:dyDescent="0.25">
      <c r="A527" s="287"/>
    </row>
    <row r="528" spans="1:1" x14ac:dyDescent="0.25">
      <c r="A528" s="287"/>
    </row>
    <row r="529" spans="1:1" x14ac:dyDescent="0.25">
      <c r="A529" s="287"/>
    </row>
    <row r="530" spans="1:1" x14ac:dyDescent="0.25">
      <c r="A530" s="287"/>
    </row>
    <row r="531" spans="1:1" x14ac:dyDescent="0.25">
      <c r="A531" s="287"/>
    </row>
    <row r="532" spans="1:1" x14ac:dyDescent="0.25">
      <c r="A532" s="287"/>
    </row>
    <row r="533" spans="1:1" x14ac:dyDescent="0.25">
      <c r="A533" s="287"/>
    </row>
    <row r="534" spans="1:1" x14ac:dyDescent="0.25">
      <c r="A534" s="287"/>
    </row>
    <row r="535" spans="1:1" x14ac:dyDescent="0.25">
      <c r="A535" s="287"/>
    </row>
    <row r="536" spans="1:1" x14ac:dyDescent="0.25">
      <c r="A536" s="287"/>
    </row>
    <row r="537" spans="1:1" x14ac:dyDescent="0.25">
      <c r="A537" s="287"/>
    </row>
    <row r="538" spans="1:1" x14ac:dyDescent="0.25">
      <c r="A538" s="287"/>
    </row>
    <row r="539" spans="1:1" x14ac:dyDescent="0.25">
      <c r="A539" s="287"/>
    </row>
    <row r="540" spans="1:1" x14ac:dyDescent="0.25">
      <c r="A540" s="287"/>
    </row>
    <row r="541" spans="1:1" x14ac:dyDescent="0.25">
      <c r="A541" s="287"/>
    </row>
    <row r="542" spans="1:1" x14ac:dyDescent="0.25">
      <c r="A542" s="287"/>
    </row>
    <row r="543" spans="1:1" x14ac:dyDescent="0.25">
      <c r="A543" s="287"/>
    </row>
    <row r="544" spans="1:1" x14ac:dyDescent="0.25">
      <c r="A544" s="287"/>
    </row>
    <row r="545" spans="1:1" x14ac:dyDescent="0.25">
      <c r="A545" s="287"/>
    </row>
    <row r="546" spans="1:1" x14ac:dyDescent="0.25">
      <c r="A546" s="287"/>
    </row>
    <row r="547" spans="1:1" x14ac:dyDescent="0.25">
      <c r="A547" s="287"/>
    </row>
    <row r="548" spans="1:1" x14ac:dyDescent="0.25">
      <c r="A548" s="287"/>
    </row>
    <row r="549" spans="1:1" x14ac:dyDescent="0.25">
      <c r="A549" s="287"/>
    </row>
    <row r="550" spans="1:1" x14ac:dyDescent="0.25">
      <c r="A550" s="287"/>
    </row>
    <row r="551" spans="1:1" x14ac:dyDescent="0.25">
      <c r="A551" s="287"/>
    </row>
    <row r="552" spans="1:1" x14ac:dyDescent="0.25">
      <c r="A552" s="287"/>
    </row>
    <row r="553" spans="1:1" x14ac:dyDescent="0.25">
      <c r="A553" s="287"/>
    </row>
    <row r="554" spans="1:1" x14ac:dyDescent="0.25">
      <c r="A554" s="287"/>
    </row>
    <row r="555" spans="1:1" x14ac:dyDescent="0.25">
      <c r="A555" s="287"/>
    </row>
    <row r="556" spans="1:1" x14ac:dyDescent="0.25">
      <c r="A556" s="287"/>
    </row>
    <row r="557" spans="1:1" x14ac:dyDescent="0.25">
      <c r="A557" s="287"/>
    </row>
    <row r="558" spans="1:1" x14ac:dyDescent="0.25">
      <c r="A558" s="287"/>
    </row>
    <row r="559" spans="1:1" x14ac:dyDescent="0.25">
      <c r="A559" s="287"/>
    </row>
    <row r="560" spans="1:1" x14ac:dyDescent="0.25">
      <c r="A560" s="287"/>
    </row>
    <row r="561" spans="1:1" x14ac:dyDescent="0.25">
      <c r="A561" s="287"/>
    </row>
    <row r="562" spans="1:1" x14ac:dyDescent="0.25">
      <c r="A562" s="287"/>
    </row>
    <row r="563" spans="1:1" x14ac:dyDescent="0.25">
      <c r="A563" s="287"/>
    </row>
    <row r="564" spans="1:1" x14ac:dyDescent="0.25">
      <c r="A564" s="287"/>
    </row>
    <row r="565" spans="1:1" x14ac:dyDescent="0.25">
      <c r="A565" s="287"/>
    </row>
    <row r="566" spans="1:1" x14ac:dyDescent="0.25">
      <c r="A566" s="287"/>
    </row>
    <row r="567" spans="1:1" x14ac:dyDescent="0.25">
      <c r="A567" s="287"/>
    </row>
    <row r="568" spans="1:1" x14ac:dyDescent="0.25">
      <c r="A568" s="287"/>
    </row>
    <row r="569" spans="1:1" x14ac:dyDescent="0.25">
      <c r="A569" s="287"/>
    </row>
    <row r="570" spans="1:1" x14ac:dyDescent="0.25">
      <c r="A570" s="287"/>
    </row>
    <row r="571" spans="1:1" x14ac:dyDescent="0.25">
      <c r="A571" s="287"/>
    </row>
    <row r="572" spans="1:1" x14ac:dyDescent="0.25">
      <c r="A572" s="287"/>
    </row>
    <row r="573" spans="1:1" x14ac:dyDescent="0.25">
      <c r="A573" s="287"/>
    </row>
    <row r="574" spans="1:1" x14ac:dyDescent="0.25">
      <c r="A574" s="287"/>
    </row>
    <row r="575" spans="1:1" x14ac:dyDescent="0.25">
      <c r="A575" s="287"/>
    </row>
    <row r="576" spans="1:1" x14ac:dyDescent="0.25">
      <c r="A576" s="287"/>
    </row>
    <row r="577" spans="1:1" x14ac:dyDescent="0.25">
      <c r="A577" s="287"/>
    </row>
    <row r="578" spans="1:1" x14ac:dyDescent="0.25">
      <c r="A578" s="287"/>
    </row>
    <row r="579" spans="1:1" x14ac:dyDescent="0.25">
      <c r="A579" s="287"/>
    </row>
    <row r="580" spans="1:1" x14ac:dyDescent="0.25">
      <c r="A580" s="287"/>
    </row>
    <row r="581" spans="1:1" x14ac:dyDescent="0.25">
      <c r="A581" s="287"/>
    </row>
    <row r="582" spans="1:1" x14ac:dyDescent="0.25">
      <c r="A582" s="287"/>
    </row>
    <row r="583" spans="1:1" x14ac:dyDescent="0.25">
      <c r="A583" s="287"/>
    </row>
    <row r="584" spans="1:1" x14ac:dyDescent="0.25">
      <c r="A584" s="287"/>
    </row>
    <row r="585" spans="1:1" x14ac:dyDescent="0.25">
      <c r="A585" s="287"/>
    </row>
    <row r="586" spans="1:1" x14ac:dyDescent="0.25">
      <c r="A586" s="287"/>
    </row>
    <row r="587" spans="1:1" x14ac:dyDescent="0.25">
      <c r="A587" s="287"/>
    </row>
    <row r="588" spans="1:1" x14ac:dyDescent="0.25">
      <c r="A588" s="287"/>
    </row>
    <row r="589" spans="1:1" x14ac:dyDescent="0.25">
      <c r="A589" s="287"/>
    </row>
    <row r="590" spans="1:1" x14ac:dyDescent="0.25">
      <c r="A590" s="287"/>
    </row>
    <row r="591" spans="1:1" x14ac:dyDescent="0.25">
      <c r="A591" s="287"/>
    </row>
    <row r="592" spans="1:1" x14ac:dyDescent="0.25">
      <c r="A592" s="287"/>
    </row>
    <row r="593" spans="1:1" x14ac:dyDescent="0.25">
      <c r="A593" s="287"/>
    </row>
    <row r="594" spans="1:1" x14ac:dyDescent="0.25">
      <c r="A594" s="287"/>
    </row>
    <row r="595" spans="1:1" x14ac:dyDescent="0.25">
      <c r="A595" s="287"/>
    </row>
    <row r="596" spans="1:1" x14ac:dyDescent="0.25">
      <c r="A596" s="287"/>
    </row>
    <row r="597" spans="1:1" x14ac:dyDescent="0.25">
      <c r="A597" s="287"/>
    </row>
    <row r="598" spans="1:1" x14ac:dyDescent="0.25">
      <c r="A598" s="287"/>
    </row>
    <row r="599" spans="1:1" x14ac:dyDescent="0.25">
      <c r="A599" s="287"/>
    </row>
    <row r="600" spans="1:1" x14ac:dyDescent="0.25">
      <c r="A600" s="287"/>
    </row>
    <row r="601" spans="1:1" x14ac:dyDescent="0.25">
      <c r="A601" s="287"/>
    </row>
    <row r="602" spans="1:1" x14ac:dyDescent="0.25">
      <c r="A602" s="287"/>
    </row>
    <row r="603" spans="1:1" x14ac:dyDescent="0.25">
      <c r="A603" s="287"/>
    </row>
    <row r="604" spans="1:1" x14ac:dyDescent="0.25">
      <c r="A604" s="287"/>
    </row>
    <row r="605" spans="1:1" x14ac:dyDescent="0.25">
      <c r="A605" s="287"/>
    </row>
    <row r="606" spans="1:1" x14ac:dyDescent="0.25">
      <c r="A606" s="287"/>
    </row>
    <row r="607" spans="1:1" x14ac:dyDescent="0.25">
      <c r="A607" s="287"/>
    </row>
    <row r="608" spans="1:1" x14ac:dyDescent="0.25">
      <c r="A608" s="287"/>
    </row>
    <row r="609" spans="1:1" x14ac:dyDescent="0.25">
      <c r="A609" s="287"/>
    </row>
    <row r="610" spans="1:1" x14ac:dyDescent="0.25">
      <c r="A610" s="287"/>
    </row>
    <row r="611" spans="1:1" x14ac:dyDescent="0.25">
      <c r="A611" s="287"/>
    </row>
    <row r="612" spans="1:1" x14ac:dyDescent="0.25">
      <c r="A612" s="287"/>
    </row>
    <row r="613" spans="1:1" x14ac:dyDescent="0.25">
      <c r="A613" s="287"/>
    </row>
    <row r="614" spans="1:1" x14ac:dyDescent="0.25">
      <c r="A614" s="287"/>
    </row>
    <row r="615" spans="1:1" x14ac:dyDescent="0.25">
      <c r="A615" s="287"/>
    </row>
    <row r="616" spans="1:1" x14ac:dyDescent="0.25">
      <c r="A616" s="287"/>
    </row>
    <row r="617" spans="1:1" x14ac:dyDescent="0.25">
      <c r="A617" s="287"/>
    </row>
    <row r="618" spans="1:1" x14ac:dyDescent="0.25">
      <c r="A618" s="287"/>
    </row>
    <row r="619" spans="1:1" x14ac:dyDescent="0.25">
      <c r="A619" s="287"/>
    </row>
    <row r="620" spans="1:1" x14ac:dyDescent="0.25">
      <c r="A620" s="287"/>
    </row>
    <row r="621" spans="1:1" x14ac:dyDescent="0.25">
      <c r="A621" s="287"/>
    </row>
    <row r="622" spans="1:1" x14ac:dyDescent="0.25">
      <c r="A622" s="287"/>
    </row>
    <row r="623" spans="1:1" x14ac:dyDescent="0.25">
      <c r="A623" s="287"/>
    </row>
    <row r="624" spans="1:1" x14ac:dyDescent="0.25">
      <c r="A624" s="287"/>
    </row>
    <row r="625" spans="1:1" x14ac:dyDescent="0.25">
      <c r="A625" s="287"/>
    </row>
    <row r="626" spans="1:1" x14ac:dyDescent="0.25">
      <c r="A626" s="287"/>
    </row>
    <row r="627" spans="1:1" x14ac:dyDescent="0.25">
      <c r="A627" s="287"/>
    </row>
    <row r="628" spans="1:1" x14ac:dyDescent="0.25">
      <c r="A628" s="287"/>
    </row>
    <row r="629" spans="1:1" x14ac:dyDescent="0.25">
      <c r="A629" s="287"/>
    </row>
    <row r="630" spans="1:1" x14ac:dyDescent="0.25">
      <c r="A630" s="287"/>
    </row>
    <row r="631" spans="1:1" x14ac:dyDescent="0.25">
      <c r="A631" s="287"/>
    </row>
    <row r="632" spans="1:1" x14ac:dyDescent="0.25">
      <c r="A632" s="287"/>
    </row>
    <row r="633" spans="1:1" x14ac:dyDescent="0.25">
      <c r="A633" s="287"/>
    </row>
    <row r="634" spans="1:1" x14ac:dyDescent="0.25">
      <c r="A634" s="287"/>
    </row>
    <row r="635" spans="1:1" x14ac:dyDescent="0.25">
      <c r="A635" s="287"/>
    </row>
    <row r="636" spans="1:1" x14ac:dyDescent="0.25">
      <c r="A636" s="287"/>
    </row>
    <row r="637" spans="1:1" x14ac:dyDescent="0.25">
      <c r="A637" s="287"/>
    </row>
    <row r="638" spans="1:1" x14ac:dyDescent="0.25">
      <c r="A638" s="287"/>
    </row>
    <row r="639" spans="1:1" x14ac:dyDescent="0.25">
      <c r="A639" s="287"/>
    </row>
    <row r="640" spans="1:1" x14ac:dyDescent="0.25">
      <c r="A640" s="287"/>
    </row>
    <row r="641" spans="1:1" x14ac:dyDescent="0.25">
      <c r="A641" s="287"/>
    </row>
    <row r="642" spans="1:1" x14ac:dyDescent="0.25">
      <c r="A642" s="287"/>
    </row>
    <row r="643" spans="1:1" x14ac:dyDescent="0.25">
      <c r="A643" s="287"/>
    </row>
    <row r="644" spans="1:1" x14ac:dyDescent="0.25">
      <c r="A644" s="287"/>
    </row>
    <row r="645" spans="1:1" x14ac:dyDescent="0.25">
      <c r="A645" s="287"/>
    </row>
    <row r="646" spans="1:1" x14ac:dyDescent="0.25">
      <c r="A646" s="287"/>
    </row>
    <row r="647" spans="1:1" x14ac:dyDescent="0.25">
      <c r="A647" s="287"/>
    </row>
    <row r="648" spans="1:1" x14ac:dyDescent="0.25">
      <c r="A648" s="287"/>
    </row>
    <row r="649" spans="1:1" x14ac:dyDescent="0.25">
      <c r="A649" s="287"/>
    </row>
    <row r="650" spans="1:1" x14ac:dyDescent="0.25">
      <c r="A650" s="287"/>
    </row>
    <row r="651" spans="1:1" x14ac:dyDescent="0.25">
      <c r="A651" s="287"/>
    </row>
    <row r="652" spans="1:1" x14ac:dyDescent="0.25">
      <c r="A652" s="287"/>
    </row>
    <row r="653" spans="1:1" x14ac:dyDescent="0.25">
      <c r="A653" s="287"/>
    </row>
    <row r="654" spans="1:1" x14ac:dyDescent="0.25">
      <c r="A654" s="287"/>
    </row>
    <row r="655" spans="1:1" x14ac:dyDescent="0.25">
      <c r="A655" s="287"/>
    </row>
    <row r="656" spans="1:1" x14ac:dyDescent="0.25">
      <c r="A656" s="287"/>
    </row>
    <row r="657" spans="1:1" x14ac:dyDescent="0.25">
      <c r="A657" s="287"/>
    </row>
    <row r="658" spans="1:1" x14ac:dyDescent="0.25">
      <c r="A658" s="287"/>
    </row>
    <row r="659" spans="1:1" x14ac:dyDescent="0.25">
      <c r="A659" s="287"/>
    </row>
    <row r="660" spans="1:1" x14ac:dyDescent="0.25">
      <c r="A660" s="287"/>
    </row>
    <row r="661" spans="1:1" x14ac:dyDescent="0.25">
      <c r="A661" s="287"/>
    </row>
    <row r="662" spans="1:1" x14ac:dyDescent="0.25">
      <c r="A662" s="287"/>
    </row>
    <row r="663" spans="1:1" x14ac:dyDescent="0.25">
      <c r="A663" s="287"/>
    </row>
    <row r="664" spans="1:1" x14ac:dyDescent="0.25">
      <c r="A664" s="287"/>
    </row>
    <row r="665" spans="1:1" x14ac:dyDescent="0.25">
      <c r="A665" s="287"/>
    </row>
    <row r="666" spans="1:1" x14ac:dyDescent="0.25">
      <c r="A666" s="287"/>
    </row>
    <row r="667" spans="1:1" x14ac:dyDescent="0.25">
      <c r="A667" s="287"/>
    </row>
    <row r="668" spans="1:1" x14ac:dyDescent="0.25">
      <c r="A668" s="287"/>
    </row>
    <row r="669" spans="1:1" x14ac:dyDescent="0.25">
      <c r="A669" s="287"/>
    </row>
    <row r="670" spans="1:1" x14ac:dyDescent="0.25">
      <c r="A670" s="287"/>
    </row>
    <row r="671" spans="1:1" x14ac:dyDescent="0.25">
      <c r="A671" s="287"/>
    </row>
    <row r="672" spans="1:1" x14ac:dyDescent="0.25">
      <c r="A672" s="287"/>
    </row>
    <row r="673" spans="1:1" x14ac:dyDescent="0.25">
      <c r="A673" s="287"/>
    </row>
    <row r="674" spans="1:1" x14ac:dyDescent="0.25">
      <c r="A674" s="287"/>
    </row>
    <row r="675" spans="1:1" x14ac:dyDescent="0.25">
      <c r="A675" s="287"/>
    </row>
    <row r="676" spans="1:1" x14ac:dyDescent="0.25">
      <c r="A676" s="287"/>
    </row>
    <row r="677" spans="1:1" x14ac:dyDescent="0.25">
      <c r="A677" s="287"/>
    </row>
    <row r="678" spans="1:1" x14ac:dyDescent="0.25">
      <c r="A678" s="287"/>
    </row>
    <row r="679" spans="1:1" x14ac:dyDescent="0.25">
      <c r="A679" s="287"/>
    </row>
    <row r="680" spans="1:1" x14ac:dyDescent="0.25">
      <c r="A680" s="287"/>
    </row>
    <row r="681" spans="1:1" x14ac:dyDescent="0.25">
      <c r="A681" s="287"/>
    </row>
    <row r="682" spans="1:1" x14ac:dyDescent="0.25">
      <c r="A682" s="287"/>
    </row>
    <row r="683" spans="1:1" x14ac:dyDescent="0.25">
      <c r="A683" s="287"/>
    </row>
    <row r="684" spans="1:1" x14ac:dyDescent="0.25">
      <c r="A684" s="287"/>
    </row>
    <row r="685" spans="1:1" x14ac:dyDescent="0.25">
      <c r="A685" s="287"/>
    </row>
    <row r="686" spans="1:1" x14ac:dyDescent="0.25">
      <c r="A686" s="287"/>
    </row>
    <row r="687" spans="1:1" x14ac:dyDescent="0.25">
      <c r="A687" s="287"/>
    </row>
    <row r="688" spans="1:1" x14ac:dyDescent="0.25">
      <c r="A688" s="287"/>
    </row>
    <row r="689" spans="1:1" x14ac:dyDescent="0.25">
      <c r="A689" s="287"/>
    </row>
    <row r="690" spans="1:1" x14ac:dyDescent="0.25">
      <c r="A690" s="287"/>
    </row>
    <row r="691" spans="1:1" x14ac:dyDescent="0.25">
      <c r="A691" s="287"/>
    </row>
    <row r="692" spans="1:1" x14ac:dyDescent="0.25">
      <c r="A692" s="287"/>
    </row>
    <row r="693" spans="1:1" x14ac:dyDescent="0.25">
      <c r="A693" s="287"/>
    </row>
    <row r="694" spans="1:1" x14ac:dyDescent="0.25">
      <c r="A694" s="287"/>
    </row>
    <row r="695" spans="1:1" x14ac:dyDescent="0.25">
      <c r="A695" s="287"/>
    </row>
    <row r="696" spans="1:1" x14ac:dyDescent="0.25">
      <c r="A696" s="287"/>
    </row>
    <row r="697" spans="1:1" x14ac:dyDescent="0.25">
      <c r="A697" s="287"/>
    </row>
    <row r="698" spans="1:1" x14ac:dyDescent="0.25">
      <c r="A698" s="287"/>
    </row>
    <row r="699" spans="1:1" x14ac:dyDescent="0.25">
      <c r="A699" s="287"/>
    </row>
    <row r="700" spans="1:1" x14ac:dyDescent="0.25">
      <c r="A700" s="287"/>
    </row>
    <row r="701" spans="1:1" x14ac:dyDescent="0.25">
      <c r="A701" s="287"/>
    </row>
    <row r="702" spans="1:1" x14ac:dyDescent="0.25">
      <c r="A702" s="287"/>
    </row>
    <row r="703" spans="1:1" x14ac:dyDescent="0.25">
      <c r="A703" s="287"/>
    </row>
    <row r="704" spans="1:1" x14ac:dyDescent="0.25">
      <c r="A704" s="287"/>
    </row>
    <row r="705" spans="1:1" x14ac:dyDescent="0.25">
      <c r="A705" s="287"/>
    </row>
    <row r="706" spans="1:1" x14ac:dyDescent="0.25">
      <c r="A706" s="287"/>
    </row>
    <row r="707" spans="1:1" x14ac:dyDescent="0.25">
      <c r="A707" s="287"/>
    </row>
    <row r="708" spans="1:1" x14ac:dyDescent="0.25">
      <c r="A708" s="287"/>
    </row>
    <row r="709" spans="1:1" x14ac:dyDescent="0.25">
      <c r="A709" s="287"/>
    </row>
    <row r="710" spans="1:1" x14ac:dyDescent="0.25">
      <c r="A710" s="287"/>
    </row>
    <row r="711" spans="1:1" x14ac:dyDescent="0.25">
      <c r="A711" s="287"/>
    </row>
    <row r="712" spans="1:1" x14ac:dyDescent="0.25">
      <c r="A712" s="287"/>
    </row>
    <row r="713" spans="1:1" x14ac:dyDescent="0.25">
      <c r="A713" s="287"/>
    </row>
    <row r="714" spans="1:1" x14ac:dyDescent="0.25">
      <c r="A714" s="287"/>
    </row>
    <row r="715" spans="1:1" x14ac:dyDescent="0.25">
      <c r="A715" s="287"/>
    </row>
    <row r="716" spans="1:1" x14ac:dyDescent="0.25">
      <c r="A716" s="287"/>
    </row>
    <row r="717" spans="1:1" x14ac:dyDescent="0.25">
      <c r="A717" s="287"/>
    </row>
    <row r="718" spans="1:1" x14ac:dyDescent="0.25">
      <c r="A718" s="287"/>
    </row>
    <row r="719" spans="1:1" x14ac:dyDescent="0.25">
      <c r="A719" s="287"/>
    </row>
    <row r="720" spans="1:1" x14ac:dyDescent="0.25">
      <c r="A720" s="287"/>
    </row>
    <row r="721" spans="1:1" x14ac:dyDescent="0.25">
      <c r="A721" s="287"/>
    </row>
    <row r="722" spans="1:1" x14ac:dyDescent="0.25">
      <c r="A722" s="287"/>
    </row>
    <row r="723" spans="1:1" x14ac:dyDescent="0.25">
      <c r="A723" s="287"/>
    </row>
    <row r="724" spans="1:1" x14ac:dyDescent="0.25">
      <c r="A724" s="287"/>
    </row>
    <row r="725" spans="1:1" x14ac:dyDescent="0.25">
      <c r="A725" s="287"/>
    </row>
    <row r="726" spans="1:1" x14ac:dyDescent="0.25">
      <c r="A726" s="287"/>
    </row>
    <row r="727" spans="1:1" x14ac:dyDescent="0.25">
      <c r="A727" s="287"/>
    </row>
    <row r="728" spans="1:1" x14ac:dyDescent="0.25">
      <c r="A728" s="287"/>
    </row>
    <row r="729" spans="1:1" x14ac:dyDescent="0.25">
      <c r="A729" s="287"/>
    </row>
    <row r="730" spans="1:1" x14ac:dyDescent="0.25">
      <c r="A730" s="287"/>
    </row>
    <row r="731" spans="1:1" x14ac:dyDescent="0.25">
      <c r="A731" s="287"/>
    </row>
    <row r="732" spans="1:1" x14ac:dyDescent="0.25">
      <c r="A732" s="287"/>
    </row>
    <row r="733" spans="1:1" x14ac:dyDescent="0.25">
      <c r="A733" s="287"/>
    </row>
    <row r="734" spans="1:1" x14ac:dyDescent="0.25">
      <c r="A734" s="287"/>
    </row>
    <row r="735" spans="1:1" x14ac:dyDescent="0.25">
      <c r="A735" s="287"/>
    </row>
    <row r="736" spans="1:1" x14ac:dyDescent="0.25">
      <c r="A736" s="287"/>
    </row>
    <row r="737" spans="1:1" x14ac:dyDescent="0.25">
      <c r="A737" s="287"/>
    </row>
    <row r="738" spans="1:1" x14ac:dyDescent="0.25">
      <c r="A738" s="287"/>
    </row>
    <row r="739" spans="1:1" x14ac:dyDescent="0.25">
      <c r="A739" s="287"/>
    </row>
    <row r="740" spans="1:1" x14ac:dyDescent="0.25">
      <c r="A740" s="287"/>
    </row>
    <row r="741" spans="1:1" x14ac:dyDescent="0.25">
      <c r="A741" s="287"/>
    </row>
    <row r="742" spans="1:1" x14ac:dyDescent="0.25">
      <c r="A742" s="287"/>
    </row>
    <row r="743" spans="1:1" x14ac:dyDescent="0.25">
      <c r="A743" s="287"/>
    </row>
    <row r="744" spans="1:1" x14ac:dyDescent="0.25">
      <c r="A744" s="287"/>
    </row>
    <row r="745" spans="1:1" x14ac:dyDescent="0.25">
      <c r="A745" s="287"/>
    </row>
    <row r="746" spans="1:1" x14ac:dyDescent="0.25">
      <c r="A746" s="287"/>
    </row>
    <row r="747" spans="1:1" x14ac:dyDescent="0.25">
      <c r="A747" s="287"/>
    </row>
    <row r="748" spans="1:1" x14ac:dyDescent="0.25">
      <c r="A748" s="287"/>
    </row>
    <row r="749" spans="1:1" x14ac:dyDescent="0.25">
      <c r="A749" s="287"/>
    </row>
    <row r="750" spans="1:1" x14ac:dyDescent="0.25">
      <c r="A750" s="287"/>
    </row>
    <row r="751" spans="1:1" x14ac:dyDescent="0.25">
      <c r="A751" s="287"/>
    </row>
    <row r="752" spans="1:1" x14ac:dyDescent="0.25">
      <c r="A752" s="287"/>
    </row>
    <row r="753" spans="1:1" x14ac:dyDescent="0.25">
      <c r="A753" s="287"/>
    </row>
    <row r="754" spans="1:1" x14ac:dyDescent="0.25">
      <c r="A754" s="287"/>
    </row>
    <row r="755" spans="1:1" x14ac:dyDescent="0.25">
      <c r="A755" s="287"/>
    </row>
    <row r="756" spans="1:1" x14ac:dyDescent="0.25">
      <c r="A756" s="287"/>
    </row>
    <row r="757" spans="1:1" x14ac:dyDescent="0.25">
      <c r="A757" s="287"/>
    </row>
    <row r="758" spans="1:1" x14ac:dyDescent="0.25">
      <c r="A758" s="287"/>
    </row>
    <row r="759" spans="1:1" x14ac:dyDescent="0.25">
      <c r="A759" s="287"/>
    </row>
    <row r="760" spans="1:1" x14ac:dyDescent="0.25">
      <c r="A760" s="287"/>
    </row>
    <row r="761" spans="1:1" x14ac:dyDescent="0.25">
      <c r="A761" s="287"/>
    </row>
    <row r="762" spans="1:1" x14ac:dyDescent="0.25">
      <c r="A762" s="287"/>
    </row>
    <row r="763" spans="1:1" x14ac:dyDescent="0.25">
      <c r="A763" s="287"/>
    </row>
    <row r="764" spans="1:1" x14ac:dyDescent="0.25">
      <c r="A764" s="287"/>
    </row>
    <row r="765" spans="1:1" x14ac:dyDescent="0.25">
      <c r="A765" s="287"/>
    </row>
    <row r="766" spans="1:1" x14ac:dyDescent="0.25">
      <c r="A766" s="287"/>
    </row>
    <row r="767" spans="1:1" x14ac:dyDescent="0.25">
      <c r="A767" s="287"/>
    </row>
    <row r="768" spans="1:1" x14ac:dyDescent="0.25">
      <c r="A768" s="287"/>
    </row>
    <row r="769" spans="1:1" x14ac:dyDescent="0.25">
      <c r="A769" s="287"/>
    </row>
    <row r="770" spans="1:1" x14ac:dyDescent="0.25">
      <c r="A770" s="287"/>
    </row>
    <row r="771" spans="1:1" x14ac:dyDescent="0.25">
      <c r="A771" s="287"/>
    </row>
    <row r="772" spans="1:1" x14ac:dyDescent="0.25">
      <c r="A772" s="287"/>
    </row>
    <row r="773" spans="1:1" x14ac:dyDescent="0.25">
      <c r="A773" s="287"/>
    </row>
    <row r="774" spans="1:1" x14ac:dyDescent="0.25">
      <c r="A774" s="287"/>
    </row>
    <row r="775" spans="1:1" x14ac:dyDescent="0.25">
      <c r="A775" s="287"/>
    </row>
    <row r="776" spans="1:1" x14ac:dyDescent="0.25">
      <c r="A776" s="287"/>
    </row>
    <row r="777" spans="1:1" x14ac:dyDescent="0.25">
      <c r="A777" s="287"/>
    </row>
    <row r="778" spans="1:1" x14ac:dyDescent="0.25">
      <c r="A778" s="287"/>
    </row>
    <row r="779" spans="1:1" x14ac:dyDescent="0.25">
      <c r="A779" s="287"/>
    </row>
    <row r="780" spans="1:1" x14ac:dyDescent="0.25">
      <c r="A780" s="287"/>
    </row>
    <row r="781" spans="1:1" x14ac:dyDescent="0.25">
      <c r="A781" s="287"/>
    </row>
    <row r="782" spans="1:1" x14ac:dyDescent="0.25">
      <c r="A782" s="287"/>
    </row>
    <row r="783" spans="1:1" x14ac:dyDescent="0.25">
      <c r="A783" s="287"/>
    </row>
    <row r="784" spans="1:1" x14ac:dyDescent="0.25">
      <c r="A784" s="287"/>
    </row>
    <row r="785" spans="1:1" x14ac:dyDescent="0.25">
      <c r="A785" s="287"/>
    </row>
    <row r="786" spans="1:1" x14ac:dyDescent="0.25">
      <c r="A786" s="287"/>
    </row>
    <row r="787" spans="1:1" x14ac:dyDescent="0.25">
      <c r="A787" s="287"/>
    </row>
    <row r="788" spans="1:1" x14ac:dyDescent="0.25">
      <c r="A788" s="287"/>
    </row>
    <row r="789" spans="1:1" x14ac:dyDescent="0.25">
      <c r="A789" s="287"/>
    </row>
    <row r="790" spans="1:1" x14ac:dyDescent="0.25">
      <c r="A790" s="287"/>
    </row>
    <row r="791" spans="1:1" x14ac:dyDescent="0.25">
      <c r="A791" s="287"/>
    </row>
    <row r="792" spans="1:1" x14ac:dyDescent="0.25">
      <c r="A792" s="287"/>
    </row>
    <row r="793" spans="1:1" x14ac:dyDescent="0.25">
      <c r="A793" s="287"/>
    </row>
    <row r="794" spans="1:1" x14ac:dyDescent="0.25">
      <c r="A794" s="287"/>
    </row>
    <row r="795" spans="1:1" x14ac:dyDescent="0.25">
      <c r="A795" s="287"/>
    </row>
    <row r="796" spans="1:1" x14ac:dyDescent="0.25">
      <c r="A796" s="287"/>
    </row>
    <row r="797" spans="1:1" x14ac:dyDescent="0.25">
      <c r="A797" s="287"/>
    </row>
    <row r="798" spans="1:1" x14ac:dyDescent="0.25">
      <c r="A798" s="287"/>
    </row>
    <row r="799" spans="1:1" x14ac:dyDescent="0.25">
      <c r="A799" s="287"/>
    </row>
    <row r="800" spans="1:1" x14ac:dyDescent="0.25">
      <c r="A800" s="287"/>
    </row>
    <row r="801" spans="1:1" x14ac:dyDescent="0.25">
      <c r="A801" s="287"/>
    </row>
    <row r="802" spans="1:1" x14ac:dyDescent="0.25">
      <c r="A802" s="287"/>
    </row>
    <row r="803" spans="1:1" x14ac:dyDescent="0.25">
      <c r="A803" s="287"/>
    </row>
    <row r="804" spans="1:1" x14ac:dyDescent="0.25">
      <c r="A804" s="287"/>
    </row>
    <row r="805" spans="1:1" x14ac:dyDescent="0.25">
      <c r="A805" s="287"/>
    </row>
    <row r="806" spans="1:1" x14ac:dyDescent="0.25">
      <c r="A806" s="287"/>
    </row>
    <row r="807" spans="1:1" x14ac:dyDescent="0.25">
      <c r="A807" s="287"/>
    </row>
    <row r="808" spans="1:1" x14ac:dyDescent="0.25">
      <c r="A808" s="287"/>
    </row>
    <row r="809" spans="1:1" x14ac:dyDescent="0.25">
      <c r="A809" s="287"/>
    </row>
    <row r="810" spans="1:1" x14ac:dyDescent="0.25">
      <c r="A810" s="287"/>
    </row>
    <row r="811" spans="1:1" x14ac:dyDescent="0.25">
      <c r="A811" s="287"/>
    </row>
    <row r="812" spans="1:1" x14ac:dyDescent="0.25">
      <c r="A812" s="287"/>
    </row>
    <row r="813" spans="1:1" x14ac:dyDescent="0.25">
      <c r="A813" s="287"/>
    </row>
    <row r="814" spans="1:1" x14ac:dyDescent="0.25">
      <c r="A814" s="287"/>
    </row>
    <row r="815" spans="1:1" x14ac:dyDescent="0.25">
      <c r="A815" s="287"/>
    </row>
    <row r="816" spans="1:1" x14ac:dyDescent="0.25">
      <c r="A816" s="287"/>
    </row>
    <row r="817" spans="1:1" x14ac:dyDescent="0.25">
      <c r="A817" s="287"/>
    </row>
    <row r="818" spans="1:1" x14ac:dyDescent="0.25">
      <c r="A818" s="287"/>
    </row>
    <row r="819" spans="1:1" x14ac:dyDescent="0.25">
      <c r="A819" s="287"/>
    </row>
    <row r="820" spans="1:1" x14ac:dyDescent="0.25">
      <c r="A820" s="287"/>
    </row>
    <row r="821" spans="1:1" x14ac:dyDescent="0.25">
      <c r="A821" s="287"/>
    </row>
    <row r="822" spans="1:1" x14ac:dyDescent="0.25">
      <c r="A822" s="287"/>
    </row>
    <row r="823" spans="1:1" x14ac:dyDescent="0.25">
      <c r="A823" s="287"/>
    </row>
    <row r="824" spans="1:1" x14ac:dyDescent="0.25">
      <c r="A824" s="287"/>
    </row>
    <row r="825" spans="1:1" x14ac:dyDescent="0.25">
      <c r="A825" s="287"/>
    </row>
    <row r="826" spans="1:1" x14ac:dyDescent="0.25">
      <c r="A826" s="287"/>
    </row>
    <row r="827" spans="1:1" x14ac:dyDescent="0.25">
      <c r="A827" s="287"/>
    </row>
    <row r="828" spans="1:1" x14ac:dyDescent="0.25">
      <c r="A828" s="287"/>
    </row>
    <row r="829" spans="1:1" x14ac:dyDescent="0.25">
      <c r="A829" s="287"/>
    </row>
    <row r="830" spans="1:1" x14ac:dyDescent="0.25">
      <c r="A830" s="287"/>
    </row>
    <row r="831" spans="1:1" x14ac:dyDescent="0.25">
      <c r="A831" s="287"/>
    </row>
    <row r="832" spans="1:1" x14ac:dyDescent="0.25">
      <c r="A832" s="287"/>
    </row>
    <row r="833" spans="1:1" x14ac:dyDescent="0.25">
      <c r="A833" s="287"/>
    </row>
    <row r="834" spans="1:1" x14ac:dyDescent="0.25">
      <c r="A834" s="287"/>
    </row>
    <row r="835" spans="1:1" x14ac:dyDescent="0.25">
      <c r="A835" s="287"/>
    </row>
    <row r="836" spans="1:1" x14ac:dyDescent="0.25">
      <c r="A836" s="287"/>
    </row>
    <row r="837" spans="1:1" x14ac:dyDescent="0.25">
      <c r="A837" s="287"/>
    </row>
    <row r="838" spans="1:1" x14ac:dyDescent="0.25">
      <c r="A838" s="287"/>
    </row>
    <row r="839" spans="1:1" x14ac:dyDescent="0.25">
      <c r="A839" s="287"/>
    </row>
    <row r="840" spans="1:1" x14ac:dyDescent="0.25">
      <c r="A840" s="287"/>
    </row>
    <row r="841" spans="1:1" x14ac:dyDescent="0.25">
      <c r="A841" s="287"/>
    </row>
    <row r="842" spans="1:1" x14ac:dyDescent="0.25">
      <c r="A842" s="287"/>
    </row>
    <row r="843" spans="1:1" x14ac:dyDescent="0.25">
      <c r="A843" s="287"/>
    </row>
    <row r="844" spans="1:1" x14ac:dyDescent="0.25">
      <c r="A844" s="287"/>
    </row>
    <row r="845" spans="1:1" x14ac:dyDescent="0.25">
      <c r="A845" s="287"/>
    </row>
    <row r="846" spans="1:1" x14ac:dyDescent="0.25">
      <c r="A846" s="287"/>
    </row>
    <row r="847" spans="1:1" x14ac:dyDescent="0.25">
      <c r="A847" s="287"/>
    </row>
    <row r="848" spans="1:1" x14ac:dyDescent="0.25">
      <c r="A848" s="287"/>
    </row>
    <row r="849" spans="1:1" x14ac:dyDescent="0.25">
      <c r="A849" s="287"/>
    </row>
    <row r="850" spans="1:1" x14ac:dyDescent="0.25">
      <c r="A850" s="287"/>
    </row>
    <row r="851" spans="1:1" x14ac:dyDescent="0.25">
      <c r="A851" s="287"/>
    </row>
    <row r="852" spans="1:1" x14ac:dyDescent="0.25">
      <c r="A852" s="287"/>
    </row>
    <row r="853" spans="1:1" x14ac:dyDescent="0.25">
      <c r="A853" s="287"/>
    </row>
    <row r="854" spans="1:1" x14ac:dyDescent="0.25">
      <c r="A854" s="287"/>
    </row>
    <row r="855" spans="1:1" x14ac:dyDescent="0.25">
      <c r="A855" s="287"/>
    </row>
    <row r="856" spans="1:1" x14ac:dyDescent="0.25">
      <c r="A856" s="287"/>
    </row>
    <row r="857" spans="1:1" x14ac:dyDescent="0.25">
      <c r="A857" s="287"/>
    </row>
    <row r="858" spans="1:1" x14ac:dyDescent="0.25">
      <c r="A858" s="287"/>
    </row>
    <row r="859" spans="1:1" x14ac:dyDescent="0.25">
      <c r="A859" s="287"/>
    </row>
    <row r="860" spans="1:1" x14ac:dyDescent="0.25">
      <c r="A860" s="287"/>
    </row>
    <row r="861" spans="1:1" x14ac:dyDescent="0.25">
      <c r="A861" s="287"/>
    </row>
    <row r="862" spans="1:1" x14ac:dyDescent="0.25">
      <c r="A862" s="287"/>
    </row>
    <row r="863" spans="1:1" x14ac:dyDescent="0.25">
      <c r="A863" s="287"/>
    </row>
    <row r="864" spans="1:1" x14ac:dyDescent="0.25">
      <c r="A864" s="287"/>
    </row>
    <row r="865" spans="1:1" x14ac:dyDescent="0.25">
      <c r="A865" s="287"/>
    </row>
    <row r="866" spans="1:1" x14ac:dyDescent="0.25">
      <c r="A866" s="287"/>
    </row>
    <row r="867" spans="1:1" x14ac:dyDescent="0.25">
      <c r="A867" s="287"/>
    </row>
    <row r="868" spans="1:1" x14ac:dyDescent="0.25">
      <c r="A868" s="287"/>
    </row>
    <row r="869" spans="1:1" x14ac:dyDescent="0.25">
      <c r="A869" s="287"/>
    </row>
    <row r="870" spans="1:1" x14ac:dyDescent="0.25">
      <c r="A870" s="287"/>
    </row>
    <row r="871" spans="1:1" x14ac:dyDescent="0.25">
      <c r="A871" s="287"/>
    </row>
    <row r="872" spans="1:1" x14ac:dyDescent="0.25">
      <c r="A872" s="287"/>
    </row>
    <row r="873" spans="1:1" x14ac:dyDescent="0.25">
      <c r="A873" s="287"/>
    </row>
    <row r="874" spans="1:1" x14ac:dyDescent="0.25">
      <c r="A874" s="287"/>
    </row>
    <row r="875" spans="1:1" x14ac:dyDescent="0.25">
      <c r="A875" s="287"/>
    </row>
    <row r="876" spans="1:1" x14ac:dyDescent="0.25">
      <c r="A876" s="287"/>
    </row>
    <row r="877" spans="1:1" x14ac:dyDescent="0.25">
      <c r="A877" s="287"/>
    </row>
    <row r="878" spans="1:1" x14ac:dyDescent="0.25">
      <c r="A878" s="287"/>
    </row>
    <row r="879" spans="1:1" x14ac:dyDescent="0.25">
      <c r="A879" s="287"/>
    </row>
    <row r="880" spans="1:1" x14ac:dyDescent="0.25">
      <c r="A880" s="287"/>
    </row>
    <row r="881" spans="1:1" x14ac:dyDescent="0.25">
      <c r="A881" s="287"/>
    </row>
    <row r="882" spans="1:1" x14ac:dyDescent="0.25">
      <c r="A882" s="287"/>
    </row>
    <row r="883" spans="1:1" x14ac:dyDescent="0.25">
      <c r="A883" s="287"/>
    </row>
    <row r="884" spans="1:1" x14ac:dyDescent="0.25">
      <c r="A884" s="287"/>
    </row>
    <row r="885" spans="1:1" x14ac:dyDescent="0.25">
      <c r="A885" s="287"/>
    </row>
    <row r="886" spans="1:1" x14ac:dyDescent="0.25">
      <c r="A886" s="287"/>
    </row>
    <row r="887" spans="1:1" x14ac:dyDescent="0.25">
      <c r="A887" s="287"/>
    </row>
    <row r="888" spans="1:1" x14ac:dyDescent="0.25">
      <c r="A888" s="287"/>
    </row>
    <row r="889" spans="1:1" x14ac:dyDescent="0.25">
      <c r="A889" s="287"/>
    </row>
    <row r="890" spans="1:1" x14ac:dyDescent="0.25">
      <c r="A890" s="287"/>
    </row>
    <row r="891" spans="1:1" x14ac:dyDescent="0.25">
      <c r="A891" s="287"/>
    </row>
    <row r="892" spans="1:1" x14ac:dyDescent="0.25">
      <c r="A892" s="287"/>
    </row>
    <row r="893" spans="1:1" x14ac:dyDescent="0.25">
      <c r="A893" s="287"/>
    </row>
    <row r="894" spans="1:1" x14ac:dyDescent="0.25">
      <c r="A894" s="287"/>
    </row>
    <row r="895" spans="1:1" x14ac:dyDescent="0.25">
      <c r="A895" s="287"/>
    </row>
    <row r="896" spans="1:1" x14ac:dyDescent="0.25">
      <c r="A896" s="287"/>
    </row>
    <row r="897" spans="1:1" x14ac:dyDescent="0.25">
      <c r="A897" s="287"/>
    </row>
    <row r="898" spans="1:1" x14ac:dyDescent="0.25">
      <c r="A898" s="287"/>
    </row>
    <row r="899" spans="1:1" x14ac:dyDescent="0.25">
      <c r="A899" s="287"/>
    </row>
    <row r="900" spans="1:1" x14ac:dyDescent="0.25">
      <c r="A900" s="287"/>
    </row>
    <row r="901" spans="1:1" x14ac:dyDescent="0.25">
      <c r="A901" s="287"/>
    </row>
    <row r="902" spans="1:1" x14ac:dyDescent="0.25">
      <c r="A902" s="287"/>
    </row>
    <row r="903" spans="1:1" x14ac:dyDescent="0.25">
      <c r="A903" s="287"/>
    </row>
    <row r="904" spans="1:1" x14ac:dyDescent="0.25">
      <c r="A904" s="287"/>
    </row>
    <row r="905" spans="1:1" x14ac:dyDescent="0.25">
      <c r="A905" s="287"/>
    </row>
    <row r="906" spans="1:1" x14ac:dyDescent="0.25">
      <c r="A906" s="287"/>
    </row>
    <row r="907" spans="1:1" x14ac:dyDescent="0.25">
      <c r="A907" s="287"/>
    </row>
    <row r="908" spans="1:1" x14ac:dyDescent="0.25">
      <c r="A908" s="287"/>
    </row>
    <row r="909" spans="1:1" x14ac:dyDescent="0.25">
      <c r="A909" s="287"/>
    </row>
    <row r="910" spans="1:1" x14ac:dyDescent="0.25">
      <c r="A910" s="287"/>
    </row>
    <row r="911" spans="1:1" x14ac:dyDescent="0.25">
      <c r="A911" s="287"/>
    </row>
    <row r="912" spans="1:1" x14ac:dyDescent="0.25">
      <c r="A912" s="287"/>
    </row>
    <row r="913" spans="1:1" x14ac:dyDescent="0.25">
      <c r="A913" s="287"/>
    </row>
    <row r="914" spans="1:1" x14ac:dyDescent="0.25">
      <c r="A914" s="287"/>
    </row>
    <row r="915" spans="1:1" x14ac:dyDescent="0.25">
      <c r="A915" s="287"/>
    </row>
    <row r="916" spans="1:1" x14ac:dyDescent="0.25">
      <c r="A916" s="287"/>
    </row>
    <row r="917" spans="1:1" x14ac:dyDescent="0.25">
      <c r="A917" s="287"/>
    </row>
    <row r="918" spans="1:1" x14ac:dyDescent="0.25">
      <c r="A918" s="287"/>
    </row>
    <row r="919" spans="1:1" x14ac:dyDescent="0.25">
      <c r="A919" s="287"/>
    </row>
    <row r="920" spans="1:1" x14ac:dyDescent="0.25">
      <c r="A920" s="287"/>
    </row>
    <row r="921" spans="1:1" x14ac:dyDescent="0.25">
      <c r="A921" s="287"/>
    </row>
    <row r="922" spans="1:1" x14ac:dyDescent="0.25">
      <c r="A922" s="287"/>
    </row>
    <row r="923" spans="1:1" x14ac:dyDescent="0.25">
      <c r="A923" s="287"/>
    </row>
    <row r="924" spans="1:1" x14ac:dyDescent="0.25">
      <c r="A924" s="287"/>
    </row>
    <row r="925" spans="1:1" x14ac:dyDescent="0.25">
      <c r="A925" s="287"/>
    </row>
    <row r="926" spans="1:1" x14ac:dyDescent="0.25">
      <c r="A926" s="287"/>
    </row>
    <row r="927" spans="1:1" x14ac:dyDescent="0.25">
      <c r="A927" s="287"/>
    </row>
    <row r="928" spans="1:1" x14ac:dyDescent="0.25">
      <c r="A928" s="287"/>
    </row>
    <row r="929" spans="1:1" x14ac:dyDescent="0.25">
      <c r="A929" s="287"/>
    </row>
    <row r="930" spans="1:1" x14ac:dyDescent="0.25">
      <c r="A930" s="287"/>
    </row>
    <row r="931" spans="1:1" x14ac:dyDescent="0.25">
      <c r="A931" s="287"/>
    </row>
    <row r="932" spans="1:1" x14ac:dyDescent="0.25">
      <c r="A932" s="287"/>
    </row>
    <row r="933" spans="1:1" x14ac:dyDescent="0.25">
      <c r="A933" s="287"/>
    </row>
    <row r="934" spans="1:1" x14ac:dyDescent="0.25">
      <c r="A934" s="287"/>
    </row>
    <row r="935" spans="1:1" x14ac:dyDescent="0.25">
      <c r="A935" s="287"/>
    </row>
    <row r="936" spans="1:1" x14ac:dyDescent="0.25">
      <c r="A936" s="287"/>
    </row>
    <row r="937" spans="1:1" x14ac:dyDescent="0.25">
      <c r="A937" s="287"/>
    </row>
    <row r="938" spans="1:1" x14ac:dyDescent="0.25">
      <c r="A938" s="287"/>
    </row>
    <row r="939" spans="1:1" x14ac:dyDescent="0.25">
      <c r="A939" s="287"/>
    </row>
    <row r="940" spans="1:1" x14ac:dyDescent="0.25">
      <c r="A940" s="287"/>
    </row>
    <row r="941" spans="1:1" x14ac:dyDescent="0.25">
      <c r="A941" s="287"/>
    </row>
    <row r="942" spans="1:1" x14ac:dyDescent="0.25">
      <c r="A942" s="287"/>
    </row>
    <row r="943" spans="1:1" x14ac:dyDescent="0.25">
      <c r="A943" s="287"/>
    </row>
    <row r="944" spans="1:1" x14ac:dyDescent="0.25">
      <c r="A944" s="287"/>
    </row>
    <row r="945" spans="1:1" x14ac:dyDescent="0.25">
      <c r="A945" s="287"/>
    </row>
    <row r="946" spans="1:1" x14ac:dyDescent="0.25">
      <c r="A946" s="287"/>
    </row>
    <row r="947" spans="1:1" x14ac:dyDescent="0.25">
      <c r="A947" s="287"/>
    </row>
    <row r="948" spans="1:1" x14ac:dyDescent="0.25">
      <c r="A948" s="287"/>
    </row>
    <row r="949" spans="1:1" x14ac:dyDescent="0.25">
      <c r="A949" s="287"/>
    </row>
    <row r="950" spans="1:1" x14ac:dyDescent="0.25">
      <c r="A950" s="287"/>
    </row>
    <row r="951" spans="1:1" x14ac:dyDescent="0.25">
      <c r="A951" s="287"/>
    </row>
    <row r="952" spans="1:1" x14ac:dyDescent="0.25">
      <c r="A952" s="287"/>
    </row>
    <row r="953" spans="1:1" x14ac:dyDescent="0.25">
      <c r="A953" s="287"/>
    </row>
    <row r="954" spans="1:1" x14ac:dyDescent="0.25">
      <c r="A954" s="287"/>
    </row>
    <row r="955" spans="1:1" x14ac:dyDescent="0.25">
      <c r="A955" s="287"/>
    </row>
    <row r="956" spans="1:1" x14ac:dyDescent="0.25">
      <c r="A956" s="287"/>
    </row>
    <row r="957" spans="1:1" x14ac:dyDescent="0.25">
      <c r="A957" s="287"/>
    </row>
    <row r="958" spans="1:1" x14ac:dyDescent="0.25">
      <c r="A958" s="287"/>
    </row>
    <row r="959" spans="1:1" x14ac:dyDescent="0.25">
      <c r="A959" s="287"/>
    </row>
    <row r="960" spans="1:1" x14ac:dyDescent="0.25">
      <c r="A960" s="287"/>
    </row>
    <row r="961" spans="1:1" x14ac:dyDescent="0.25">
      <c r="A961" s="287"/>
    </row>
    <row r="962" spans="1:1" x14ac:dyDescent="0.25">
      <c r="A962" s="287"/>
    </row>
    <row r="963" spans="1:1" x14ac:dyDescent="0.25">
      <c r="A963" s="287"/>
    </row>
    <row r="964" spans="1:1" x14ac:dyDescent="0.25">
      <c r="A964" s="287"/>
    </row>
    <row r="965" spans="1:1" x14ac:dyDescent="0.25">
      <c r="A965" s="287"/>
    </row>
    <row r="966" spans="1:1" x14ac:dyDescent="0.25">
      <c r="A966" s="287"/>
    </row>
    <row r="967" spans="1:1" x14ac:dyDescent="0.25">
      <c r="A967" s="287"/>
    </row>
    <row r="968" spans="1:1" x14ac:dyDescent="0.25">
      <c r="A968" s="287"/>
    </row>
    <row r="969" spans="1:1" x14ac:dyDescent="0.25">
      <c r="A969" s="287"/>
    </row>
    <row r="970" spans="1:1" x14ac:dyDescent="0.25">
      <c r="A970" s="287"/>
    </row>
    <row r="971" spans="1:1" x14ac:dyDescent="0.25">
      <c r="A971" s="287"/>
    </row>
    <row r="972" spans="1:1" x14ac:dyDescent="0.25">
      <c r="A972" s="287"/>
    </row>
    <row r="973" spans="1:1" x14ac:dyDescent="0.25">
      <c r="A973" s="287"/>
    </row>
    <row r="974" spans="1:1" x14ac:dyDescent="0.25">
      <c r="A974" s="287"/>
    </row>
    <row r="975" spans="1:1" x14ac:dyDescent="0.25">
      <c r="A975" s="287"/>
    </row>
    <row r="976" spans="1:1" x14ac:dyDescent="0.25">
      <c r="A976" s="287"/>
    </row>
    <row r="977" spans="1:1" x14ac:dyDescent="0.25">
      <c r="A977" s="287"/>
    </row>
    <row r="978" spans="1:1" x14ac:dyDescent="0.25">
      <c r="A978" s="287"/>
    </row>
    <row r="979" spans="1:1" x14ac:dyDescent="0.25">
      <c r="A979" s="287"/>
    </row>
    <row r="980" spans="1:1" x14ac:dyDescent="0.25">
      <c r="A980" s="287"/>
    </row>
    <row r="981" spans="1:1" x14ac:dyDescent="0.25">
      <c r="A981" s="287"/>
    </row>
    <row r="982" spans="1:1" x14ac:dyDescent="0.25">
      <c r="A982" s="287"/>
    </row>
    <row r="983" spans="1:1" x14ac:dyDescent="0.25">
      <c r="A983" s="287"/>
    </row>
    <row r="984" spans="1:1" x14ac:dyDescent="0.25">
      <c r="A984" s="287"/>
    </row>
    <row r="985" spans="1:1" x14ac:dyDescent="0.25">
      <c r="A985" s="287"/>
    </row>
    <row r="986" spans="1:1" x14ac:dyDescent="0.25">
      <c r="A986" s="287"/>
    </row>
    <row r="987" spans="1:1" x14ac:dyDescent="0.25">
      <c r="A987" s="287"/>
    </row>
    <row r="988" spans="1:1" x14ac:dyDescent="0.25">
      <c r="A988" s="287"/>
    </row>
    <row r="989" spans="1:1" x14ac:dyDescent="0.25">
      <c r="A989" s="287"/>
    </row>
    <row r="990" spans="1:1" x14ac:dyDescent="0.25">
      <c r="A990" s="287"/>
    </row>
    <row r="991" spans="1:1" x14ac:dyDescent="0.25">
      <c r="A991" s="287"/>
    </row>
    <row r="992" spans="1:1" x14ac:dyDescent="0.25">
      <c r="A992" s="287"/>
    </row>
    <row r="993" spans="1:1" x14ac:dyDescent="0.25">
      <c r="A993" s="287"/>
    </row>
    <row r="994" spans="1:1" x14ac:dyDescent="0.25">
      <c r="A994" s="287"/>
    </row>
    <row r="995" spans="1:1" x14ac:dyDescent="0.25">
      <c r="A995" s="287"/>
    </row>
    <row r="996" spans="1:1" x14ac:dyDescent="0.25">
      <c r="A996" s="287"/>
    </row>
    <row r="997" spans="1:1" x14ac:dyDescent="0.25">
      <c r="A997" s="287"/>
    </row>
    <row r="998" spans="1:1" x14ac:dyDescent="0.25">
      <c r="A998" s="287"/>
    </row>
    <row r="999" spans="1:1" x14ac:dyDescent="0.25">
      <c r="A999" s="287"/>
    </row>
    <row r="1000" spans="1:1" x14ac:dyDescent="0.25">
      <c r="A1000" s="287"/>
    </row>
    <row r="1001" spans="1:1" x14ac:dyDescent="0.25">
      <c r="A1001" s="287"/>
    </row>
    <row r="1002" spans="1:1" x14ac:dyDescent="0.25">
      <c r="A1002" s="287"/>
    </row>
    <row r="1003" spans="1:1" x14ac:dyDescent="0.25">
      <c r="A1003" s="287"/>
    </row>
    <row r="1004" spans="1:1" x14ac:dyDescent="0.25">
      <c r="A1004" s="287"/>
    </row>
    <row r="1005" spans="1:1" x14ac:dyDescent="0.25">
      <c r="A1005" s="287"/>
    </row>
    <row r="1006" spans="1:1" x14ac:dyDescent="0.25">
      <c r="A1006" s="287"/>
    </row>
    <row r="1007" spans="1:1" x14ac:dyDescent="0.25">
      <c r="A1007" s="287"/>
    </row>
    <row r="1008" spans="1:1" x14ac:dyDescent="0.25">
      <c r="A1008" s="287"/>
    </row>
    <row r="1009" spans="1:1" x14ac:dyDescent="0.25">
      <c r="A1009" s="287"/>
    </row>
    <row r="1010" spans="1:1" x14ac:dyDescent="0.25">
      <c r="A1010" s="287"/>
    </row>
    <row r="1011" spans="1:1" x14ac:dyDescent="0.25">
      <c r="A1011" s="287"/>
    </row>
    <row r="1012" spans="1:1" x14ac:dyDescent="0.25">
      <c r="A1012" s="287"/>
    </row>
    <row r="1013" spans="1:1" x14ac:dyDescent="0.25">
      <c r="A1013" s="287"/>
    </row>
    <row r="1014" spans="1:1" x14ac:dyDescent="0.25">
      <c r="A1014" s="287"/>
    </row>
    <row r="1015" spans="1:1" x14ac:dyDescent="0.25">
      <c r="A1015" s="287"/>
    </row>
    <row r="1016" spans="1:1" x14ac:dyDescent="0.25">
      <c r="A1016" s="287"/>
    </row>
    <row r="1017" spans="1:1" x14ac:dyDescent="0.25">
      <c r="A1017" s="287"/>
    </row>
    <row r="1018" spans="1:1" x14ac:dyDescent="0.25">
      <c r="A1018" s="287"/>
    </row>
    <row r="1019" spans="1:1" x14ac:dyDescent="0.25">
      <c r="A1019" s="287"/>
    </row>
    <row r="1020" spans="1:1" x14ac:dyDescent="0.25">
      <c r="A1020" s="287"/>
    </row>
    <row r="1021" spans="1:1" x14ac:dyDescent="0.25">
      <c r="A1021" s="287"/>
    </row>
    <row r="1022" spans="1:1" x14ac:dyDescent="0.25">
      <c r="A1022" s="287"/>
    </row>
    <row r="1023" spans="1:1" x14ac:dyDescent="0.25">
      <c r="A1023" s="287"/>
    </row>
    <row r="1024" spans="1:1" x14ac:dyDescent="0.25">
      <c r="A1024" s="287"/>
    </row>
    <row r="1025" spans="1:1" x14ac:dyDescent="0.25">
      <c r="A1025" s="287"/>
    </row>
    <row r="1026" spans="1:1" x14ac:dyDescent="0.25">
      <c r="A1026" s="287"/>
    </row>
    <row r="1027" spans="1:1" x14ac:dyDescent="0.25">
      <c r="A1027" s="287"/>
    </row>
    <row r="1028" spans="1:1" x14ac:dyDescent="0.25">
      <c r="A1028" s="287"/>
    </row>
    <row r="1029" spans="1:1" x14ac:dyDescent="0.25">
      <c r="A1029" s="287"/>
    </row>
    <row r="1030" spans="1:1" x14ac:dyDescent="0.25">
      <c r="A1030" s="287"/>
    </row>
    <row r="1031" spans="1:1" x14ac:dyDescent="0.25">
      <c r="A1031" s="287"/>
    </row>
    <row r="1032" spans="1:1" x14ac:dyDescent="0.25">
      <c r="A1032" s="287"/>
    </row>
    <row r="1033" spans="1:1" x14ac:dyDescent="0.25">
      <c r="A1033" s="287"/>
    </row>
    <row r="1034" spans="1:1" x14ac:dyDescent="0.25">
      <c r="A1034" s="287"/>
    </row>
    <row r="1035" spans="1:1" x14ac:dyDescent="0.25">
      <c r="A1035" s="287"/>
    </row>
    <row r="1036" spans="1:1" x14ac:dyDescent="0.25">
      <c r="A1036" s="287"/>
    </row>
    <row r="1037" spans="1:1" x14ac:dyDescent="0.25">
      <c r="A1037" s="287"/>
    </row>
    <row r="1038" spans="1:1" x14ac:dyDescent="0.25">
      <c r="A1038" s="287"/>
    </row>
    <row r="1039" spans="1:1" x14ac:dyDescent="0.25">
      <c r="A1039" s="287"/>
    </row>
    <row r="1040" spans="1:1" x14ac:dyDescent="0.25">
      <c r="A1040" s="287"/>
    </row>
    <row r="1041" spans="1:1" x14ac:dyDescent="0.25">
      <c r="A1041" s="287"/>
    </row>
    <row r="1042" spans="1:1" x14ac:dyDescent="0.25">
      <c r="A1042" s="287"/>
    </row>
    <row r="1043" spans="1:1" x14ac:dyDescent="0.25">
      <c r="A1043" s="287"/>
    </row>
    <row r="1044" spans="1:1" x14ac:dyDescent="0.25">
      <c r="A1044" s="287"/>
    </row>
    <row r="1045" spans="1:1" x14ac:dyDescent="0.25">
      <c r="A1045" s="287"/>
    </row>
    <row r="1046" spans="1:1" x14ac:dyDescent="0.25">
      <c r="A1046" s="287"/>
    </row>
    <row r="1047" spans="1:1" x14ac:dyDescent="0.25">
      <c r="A1047" s="287"/>
    </row>
    <row r="1048" spans="1:1" x14ac:dyDescent="0.25">
      <c r="A1048" s="287"/>
    </row>
    <row r="1049" spans="1:1" x14ac:dyDescent="0.25">
      <c r="A1049" s="287"/>
    </row>
    <row r="1050" spans="1:1" x14ac:dyDescent="0.25">
      <c r="A1050" s="287"/>
    </row>
    <row r="1051" spans="1:1" x14ac:dyDescent="0.25">
      <c r="A1051" s="287"/>
    </row>
    <row r="1052" spans="1:1" x14ac:dyDescent="0.25">
      <c r="A1052" s="287"/>
    </row>
    <row r="1053" spans="1:1" x14ac:dyDescent="0.25">
      <c r="A1053" s="287"/>
    </row>
    <row r="1054" spans="1:1" x14ac:dyDescent="0.25">
      <c r="A1054" s="287"/>
    </row>
    <row r="1055" spans="1:1" x14ac:dyDescent="0.25">
      <c r="A1055" s="287"/>
    </row>
    <row r="1056" spans="1:1" x14ac:dyDescent="0.25">
      <c r="A1056" s="287"/>
    </row>
    <row r="1057" spans="1:1" x14ac:dyDescent="0.25">
      <c r="A1057" s="287"/>
    </row>
    <row r="1058" spans="1:1" x14ac:dyDescent="0.25">
      <c r="A1058" s="287"/>
    </row>
    <row r="1059" spans="1:1" x14ac:dyDescent="0.25">
      <c r="A1059" s="287"/>
    </row>
    <row r="1060" spans="1:1" x14ac:dyDescent="0.25">
      <c r="A1060" s="287"/>
    </row>
    <row r="1061" spans="1:1" x14ac:dyDescent="0.25">
      <c r="A1061" s="287"/>
    </row>
    <row r="1062" spans="1:1" x14ac:dyDescent="0.25">
      <c r="A1062" s="287"/>
    </row>
    <row r="1063" spans="1:1" x14ac:dyDescent="0.25">
      <c r="A1063" s="287"/>
    </row>
    <row r="1064" spans="1:1" x14ac:dyDescent="0.25">
      <c r="A1064" s="287"/>
    </row>
    <row r="1065" spans="1:1" x14ac:dyDescent="0.25">
      <c r="A1065" s="287"/>
    </row>
    <row r="1066" spans="1:1" x14ac:dyDescent="0.25">
      <c r="A1066" s="287"/>
    </row>
    <row r="1067" spans="1:1" x14ac:dyDescent="0.25">
      <c r="A1067" s="287"/>
    </row>
    <row r="1068" spans="1:1" x14ac:dyDescent="0.25">
      <c r="A1068" s="287"/>
    </row>
    <row r="1069" spans="1:1" x14ac:dyDescent="0.25">
      <c r="A1069" s="287"/>
    </row>
    <row r="1070" spans="1:1" x14ac:dyDescent="0.25">
      <c r="A1070" s="287"/>
    </row>
    <row r="1071" spans="1:1" x14ac:dyDescent="0.25">
      <c r="A1071" s="287"/>
    </row>
    <row r="1072" spans="1:1" x14ac:dyDescent="0.25">
      <c r="A1072" s="287"/>
    </row>
    <row r="1073" spans="1:1" x14ac:dyDescent="0.25">
      <c r="A1073" s="287"/>
    </row>
    <row r="1074" spans="1:1" x14ac:dyDescent="0.25">
      <c r="A1074" s="287"/>
    </row>
    <row r="1075" spans="1:1" x14ac:dyDescent="0.25">
      <c r="A1075" s="287"/>
    </row>
    <row r="1076" spans="1:1" x14ac:dyDescent="0.25">
      <c r="A1076" s="287"/>
    </row>
    <row r="1077" spans="1:1" x14ac:dyDescent="0.25">
      <c r="A1077" s="287"/>
    </row>
    <row r="1078" spans="1:1" x14ac:dyDescent="0.25">
      <c r="A1078" s="287"/>
    </row>
    <row r="1079" spans="1:1" x14ac:dyDescent="0.25">
      <c r="A1079" s="287"/>
    </row>
    <row r="1080" spans="1:1" x14ac:dyDescent="0.25">
      <c r="A1080" s="287"/>
    </row>
    <row r="1081" spans="1:1" x14ac:dyDescent="0.25">
      <c r="A1081" s="287"/>
    </row>
    <row r="1082" spans="1:1" x14ac:dyDescent="0.25">
      <c r="A1082" s="287"/>
    </row>
    <row r="1083" spans="1:1" x14ac:dyDescent="0.25">
      <c r="A1083" s="287"/>
    </row>
    <row r="1084" spans="1:1" x14ac:dyDescent="0.25">
      <c r="A1084" s="287"/>
    </row>
    <row r="1085" spans="1:1" x14ac:dyDescent="0.25">
      <c r="A1085" s="287"/>
    </row>
    <row r="1086" spans="1:1" x14ac:dyDescent="0.25">
      <c r="A1086" s="287"/>
    </row>
    <row r="1087" spans="1:1" x14ac:dyDescent="0.25">
      <c r="A1087" s="287"/>
    </row>
    <row r="1088" spans="1:1" x14ac:dyDescent="0.25">
      <c r="A1088" s="287"/>
    </row>
    <row r="1089" spans="1:1" x14ac:dyDescent="0.25">
      <c r="A1089" s="287"/>
    </row>
    <row r="1090" spans="1:1" x14ac:dyDescent="0.25">
      <c r="A1090" s="287"/>
    </row>
    <row r="1091" spans="1:1" x14ac:dyDescent="0.25">
      <c r="A1091" s="287"/>
    </row>
    <row r="1092" spans="1:1" x14ac:dyDescent="0.25">
      <c r="A1092" s="287"/>
    </row>
    <row r="1093" spans="1:1" x14ac:dyDescent="0.25">
      <c r="A1093" s="287"/>
    </row>
    <row r="1094" spans="1:1" x14ac:dyDescent="0.25">
      <c r="A1094" s="287"/>
    </row>
    <row r="1095" spans="1:1" x14ac:dyDescent="0.25">
      <c r="A1095" s="287"/>
    </row>
    <row r="1096" spans="1:1" x14ac:dyDescent="0.25">
      <c r="A1096" s="287"/>
    </row>
    <row r="1097" spans="1:1" x14ac:dyDescent="0.25">
      <c r="A1097" s="287"/>
    </row>
    <row r="1098" spans="1:1" x14ac:dyDescent="0.25">
      <c r="A1098" s="287"/>
    </row>
    <row r="1099" spans="1:1" x14ac:dyDescent="0.25">
      <c r="A1099" s="287"/>
    </row>
    <row r="1100" spans="1:1" x14ac:dyDescent="0.25">
      <c r="A1100" s="287"/>
    </row>
    <row r="1101" spans="1:1" x14ac:dyDescent="0.25">
      <c r="A1101" s="287"/>
    </row>
    <row r="1102" spans="1:1" x14ac:dyDescent="0.25">
      <c r="A1102" s="287"/>
    </row>
    <row r="1103" spans="1:1" x14ac:dyDescent="0.25">
      <c r="A1103" s="287"/>
    </row>
    <row r="1104" spans="1:1" x14ac:dyDescent="0.25">
      <c r="A1104" s="287"/>
    </row>
    <row r="1105" spans="1:1" x14ac:dyDescent="0.25">
      <c r="A1105" s="287"/>
    </row>
    <row r="1106" spans="1:1" x14ac:dyDescent="0.25">
      <c r="A1106" s="287"/>
    </row>
    <row r="1107" spans="1:1" x14ac:dyDescent="0.25">
      <c r="A1107" s="287"/>
    </row>
    <row r="1108" spans="1:1" x14ac:dyDescent="0.25">
      <c r="A1108" s="287"/>
    </row>
    <row r="1109" spans="1:1" x14ac:dyDescent="0.25">
      <c r="A1109" s="287"/>
    </row>
    <row r="1110" spans="1:1" x14ac:dyDescent="0.25">
      <c r="A1110" s="287"/>
    </row>
    <row r="1111" spans="1:1" x14ac:dyDescent="0.25">
      <c r="A1111" s="287"/>
    </row>
    <row r="1112" spans="1:1" x14ac:dyDescent="0.25">
      <c r="A1112" s="287"/>
    </row>
    <row r="1113" spans="1:1" x14ac:dyDescent="0.25">
      <c r="A1113" s="287"/>
    </row>
    <row r="1114" spans="1:1" x14ac:dyDescent="0.25">
      <c r="A1114" s="287"/>
    </row>
    <row r="1115" spans="1:1" x14ac:dyDescent="0.25">
      <c r="A1115" s="287"/>
    </row>
    <row r="1116" spans="1:1" x14ac:dyDescent="0.25">
      <c r="A1116" s="287"/>
    </row>
    <row r="1117" spans="1:1" x14ac:dyDescent="0.25">
      <c r="A1117" s="287"/>
    </row>
    <row r="1118" spans="1:1" x14ac:dyDescent="0.25">
      <c r="A1118" s="287"/>
    </row>
    <row r="1119" spans="1:1" x14ac:dyDescent="0.25">
      <c r="A1119" s="287"/>
    </row>
    <row r="1120" spans="1:1" x14ac:dyDescent="0.25">
      <c r="A1120" s="287"/>
    </row>
    <row r="1121" spans="1:1" x14ac:dyDescent="0.25">
      <c r="A1121" s="287"/>
    </row>
    <row r="1122" spans="1:1" x14ac:dyDescent="0.25">
      <c r="A1122" s="287"/>
    </row>
    <row r="1123" spans="1:1" x14ac:dyDescent="0.25">
      <c r="A1123" s="287"/>
    </row>
    <row r="1124" spans="1:1" x14ac:dyDescent="0.25">
      <c r="A1124" s="287"/>
    </row>
    <row r="1125" spans="1:1" x14ac:dyDescent="0.25">
      <c r="A1125" s="287"/>
    </row>
    <row r="1126" spans="1:1" x14ac:dyDescent="0.25">
      <c r="A1126" s="287"/>
    </row>
    <row r="1127" spans="1:1" x14ac:dyDescent="0.25">
      <c r="A1127" s="287"/>
    </row>
    <row r="1128" spans="1:1" x14ac:dyDescent="0.25">
      <c r="A1128" s="287"/>
    </row>
    <row r="1129" spans="1:1" x14ac:dyDescent="0.25">
      <c r="A1129" s="287"/>
    </row>
    <row r="1130" spans="1:1" x14ac:dyDescent="0.25">
      <c r="A1130" s="287"/>
    </row>
    <row r="1131" spans="1:1" x14ac:dyDescent="0.25">
      <c r="A1131" s="287"/>
    </row>
    <row r="1132" spans="1:1" x14ac:dyDescent="0.25">
      <c r="A1132" s="287"/>
    </row>
    <row r="1133" spans="1:1" x14ac:dyDescent="0.25">
      <c r="A1133" s="287"/>
    </row>
    <row r="1134" spans="1:1" x14ac:dyDescent="0.25">
      <c r="A1134" s="287"/>
    </row>
    <row r="1135" spans="1:1" x14ac:dyDescent="0.25">
      <c r="A1135" s="287"/>
    </row>
    <row r="1136" spans="1:1" x14ac:dyDescent="0.25">
      <c r="A1136" s="287"/>
    </row>
    <row r="1137" spans="1:1" x14ac:dyDescent="0.25">
      <c r="A1137" s="287"/>
    </row>
    <row r="1138" spans="1:1" x14ac:dyDescent="0.25">
      <c r="A1138" s="287"/>
    </row>
    <row r="1139" spans="1:1" x14ac:dyDescent="0.25">
      <c r="A1139" s="287"/>
    </row>
    <row r="1140" spans="1:1" x14ac:dyDescent="0.25">
      <c r="A1140" s="287"/>
    </row>
    <row r="1141" spans="1:1" x14ac:dyDescent="0.25">
      <c r="A1141" s="287"/>
    </row>
    <row r="1142" spans="1:1" x14ac:dyDescent="0.25">
      <c r="A1142" s="287"/>
    </row>
    <row r="1143" spans="1:1" x14ac:dyDescent="0.25">
      <c r="A1143" s="287"/>
    </row>
    <row r="1144" spans="1:1" x14ac:dyDescent="0.25">
      <c r="A1144" s="287"/>
    </row>
    <row r="1145" spans="1:1" x14ac:dyDescent="0.25">
      <c r="A1145" s="287"/>
    </row>
    <row r="1146" spans="1:1" x14ac:dyDescent="0.25">
      <c r="A1146" s="287"/>
    </row>
    <row r="1147" spans="1:1" x14ac:dyDescent="0.25">
      <c r="A1147" s="287"/>
    </row>
    <row r="1148" spans="1:1" x14ac:dyDescent="0.25">
      <c r="A1148" s="287"/>
    </row>
    <row r="1149" spans="1:1" x14ac:dyDescent="0.25">
      <c r="A1149" s="287"/>
    </row>
    <row r="1150" spans="1:1" x14ac:dyDescent="0.25">
      <c r="A1150" s="287"/>
    </row>
    <row r="1151" spans="1:1" x14ac:dyDescent="0.25">
      <c r="A1151" s="287"/>
    </row>
    <row r="1152" spans="1:1" x14ac:dyDescent="0.25">
      <c r="A1152" s="287"/>
    </row>
    <row r="1153" spans="1:1" x14ac:dyDescent="0.25">
      <c r="A1153" s="287"/>
    </row>
    <row r="1154" spans="1:1" x14ac:dyDescent="0.25">
      <c r="A1154" s="287"/>
    </row>
    <row r="1155" spans="1:1" x14ac:dyDescent="0.25">
      <c r="A1155" s="287"/>
    </row>
    <row r="1156" spans="1:1" x14ac:dyDescent="0.25">
      <c r="A1156" s="287"/>
    </row>
    <row r="1157" spans="1:1" x14ac:dyDescent="0.25">
      <c r="A1157" s="287"/>
    </row>
    <row r="1158" spans="1:1" x14ac:dyDescent="0.25">
      <c r="A1158" s="287"/>
    </row>
    <row r="1159" spans="1:1" x14ac:dyDescent="0.25">
      <c r="A1159" s="287"/>
    </row>
    <row r="1160" spans="1:1" x14ac:dyDescent="0.25">
      <c r="A1160" s="287"/>
    </row>
    <row r="1161" spans="1:1" x14ac:dyDescent="0.25">
      <c r="A1161" s="287"/>
    </row>
    <row r="1162" spans="1:1" x14ac:dyDescent="0.25">
      <c r="A1162" s="287"/>
    </row>
    <row r="1163" spans="1:1" x14ac:dyDescent="0.25">
      <c r="A1163" s="287"/>
    </row>
    <row r="1164" spans="1:1" x14ac:dyDescent="0.25">
      <c r="A1164" s="287"/>
    </row>
    <row r="1165" spans="1:1" x14ac:dyDescent="0.25">
      <c r="A1165" s="287"/>
    </row>
    <row r="1166" spans="1:1" x14ac:dyDescent="0.25">
      <c r="A1166" s="287"/>
    </row>
    <row r="1167" spans="1:1" x14ac:dyDescent="0.25">
      <c r="A1167" s="287"/>
    </row>
    <row r="1168" spans="1:1" x14ac:dyDescent="0.25">
      <c r="A1168" s="287"/>
    </row>
    <row r="1169" spans="1:1" x14ac:dyDescent="0.25">
      <c r="A1169" s="287"/>
    </row>
    <row r="1170" spans="1:1" x14ac:dyDescent="0.25">
      <c r="A1170" s="287"/>
    </row>
    <row r="1171" spans="1:1" x14ac:dyDescent="0.25">
      <c r="A1171" s="287"/>
    </row>
    <row r="1172" spans="1:1" x14ac:dyDescent="0.25">
      <c r="A1172" s="287"/>
    </row>
    <row r="1173" spans="1:1" x14ac:dyDescent="0.25">
      <c r="A1173" s="287"/>
    </row>
    <row r="1174" spans="1:1" x14ac:dyDescent="0.25">
      <c r="A1174" s="287"/>
    </row>
    <row r="1175" spans="1:1" x14ac:dyDescent="0.25">
      <c r="A1175" s="287"/>
    </row>
    <row r="1176" spans="1:1" x14ac:dyDescent="0.25">
      <c r="A1176" s="287"/>
    </row>
    <row r="1177" spans="1:1" x14ac:dyDescent="0.25">
      <c r="A1177" s="287"/>
    </row>
    <row r="1178" spans="1:1" x14ac:dyDescent="0.25">
      <c r="A1178" s="287"/>
    </row>
    <row r="1179" spans="1:1" x14ac:dyDescent="0.25">
      <c r="A1179" s="287"/>
    </row>
    <row r="1180" spans="1:1" x14ac:dyDescent="0.25">
      <c r="A1180" s="287"/>
    </row>
    <row r="1181" spans="1:1" x14ac:dyDescent="0.25">
      <c r="A1181" s="287"/>
    </row>
    <row r="1182" spans="1:1" x14ac:dyDescent="0.25">
      <c r="A1182" s="287"/>
    </row>
    <row r="1183" spans="1:1" x14ac:dyDescent="0.25">
      <c r="A1183" s="287"/>
    </row>
    <row r="1184" spans="1:1" x14ac:dyDescent="0.25">
      <c r="A1184" s="287"/>
    </row>
    <row r="1185" spans="1:1" x14ac:dyDescent="0.25">
      <c r="A1185" s="287"/>
    </row>
    <row r="1186" spans="1:1" x14ac:dyDescent="0.25">
      <c r="A1186" s="287"/>
    </row>
    <row r="1187" spans="1:1" x14ac:dyDescent="0.25">
      <c r="A1187" s="287"/>
    </row>
    <row r="1188" spans="1:1" x14ac:dyDescent="0.25">
      <c r="A1188" s="287"/>
    </row>
    <row r="1189" spans="1:1" x14ac:dyDescent="0.25">
      <c r="A1189" s="287"/>
    </row>
    <row r="1190" spans="1:1" x14ac:dyDescent="0.25">
      <c r="A1190" s="287"/>
    </row>
    <row r="1191" spans="1:1" x14ac:dyDescent="0.25">
      <c r="A1191" s="287"/>
    </row>
    <row r="1192" spans="1:1" x14ac:dyDescent="0.25">
      <c r="A1192" s="287"/>
    </row>
    <row r="1193" spans="1:1" x14ac:dyDescent="0.25">
      <c r="A1193" s="287"/>
    </row>
    <row r="1194" spans="1:1" x14ac:dyDescent="0.25">
      <c r="A1194" s="287"/>
    </row>
    <row r="1195" spans="1:1" x14ac:dyDescent="0.25">
      <c r="A1195" s="287"/>
    </row>
    <row r="1196" spans="1:1" x14ac:dyDescent="0.25">
      <c r="A1196" s="287"/>
    </row>
    <row r="1197" spans="1:1" x14ac:dyDescent="0.25">
      <c r="A1197" s="287"/>
    </row>
    <row r="1198" spans="1:1" x14ac:dyDescent="0.25">
      <c r="A1198" s="287"/>
    </row>
    <row r="1199" spans="1:1" x14ac:dyDescent="0.25">
      <c r="A1199" s="287"/>
    </row>
    <row r="1200" spans="1:1" x14ac:dyDescent="0.25">
      <c r="A1200" s="287"/>
    </row>
    <row r="1201" spans="1:1" x14ac:dyDescent="0.25">
      <c r="A1201" s="287"/>
    </row>
    <row r="1202" spans="1:1" x14ac:dyDescent="0.25">
      <c r="A1202" s="287"/>
    </row>
    <row r="1203" spans="1:1" x14ac:dyDescent="0.25">
      <c r="A1203" s="287"/>
    </row>
    <row r="1204" spans="1:1" x14ac:dyDescent="0.25">
      <c r="A1204" s="287"/>
    </row>
    <row r="1205" spans="1:1" x14ac:dyDescent="0.25">
      <c r="A1205" s="287"/>
    </row>
    <row r="1206" spans="1:1" x14ac:dyDescent="0.25">
      <c r="A1206" s="287"/>
    </row>
    <row r="1207" spans="1:1" x14ac:dyDescent="0.25">
      <c r="A1207" s="287"/>
    </row>
    <row r="1208" spans="1:1" x14ac:dyDescent="0.25">
      <c r="A1208" s="287"/>
    </row>
    <row r="1209" spans="1:1" x14ac:dyDescent="0.25">
      <c r="A1209" s="287"/>
    </row>
    <row r="1210" spans="1:1" x14ac:dyDescent="0.25">
      <c r="A1210" s="287"/>
    </row>
    <row r="1211" spans="1:1" x14ac:dyDescent="0.25">
      <c r="A1211" s="287"/>
    </row>
    <row r="1212" spans="1:1" x14ac:dyDescent="0.25">
      <c r="A1212" s="287"/>
    </row>
    <row r="1213" spans="1:1" x14ac:dyDescent="0.25">
      <c r="A1213" s="287"/>
    </row>
    <row r="1214" spans="1:1" x14ac:dyDescent="0.25">
      <c r="A1214" s="287"/>
    </row>
    <row r="1215" spans="1:1" x14ac:dyDescent="0.25">
      <c r="A1215" s="287"/>
    </row>
    <row r="1216" spans="1:1" x14ac:dyDescent="0.25">
      <c r="A1216" s="287"/>
    </row>
    <row r="1217" spans="1:1" x14ac:dyDescent="0.25">
      <c r="A1217" s="287"/>
    </row>
    <row r="1218" spans="1:1" x14ac:dyDescent="0.25">
      <c r="A1218" s="287"/>
    </row>
    <row r="1219" spans="1:1" x14ac:dyDescent="0.25">
      <c r="A1219" s="287"/>
    </row>
    <row r="1220" spans="1:1" x14ac:dyDescent="0.25">
      <c r="A1220" s="287"/>
    </row>
    <row r="1221" spans="1:1" x14ac:dyDescent="0.25">
      <c r="A1221" s="287"/>
    </row>
    <row r="1222" spans="1:1" x14ac:dyDescent="0.25">
      <c r="A1222" s="287"/>
    </row>
    <row r="1223" spans="1:1" x14ac:dyDescent="0.25">
      <c r="A1223" s="287"/>
    </row>
    <row r="1224" spans="1:1" x14ac:dyDescent="0.25">
      <c r="A1224" s="287"/>
    </row>
    <row r="1225" spans="1:1" x14ac:dyDescent="0.25">
      <c r="A1225" s="287"/>
    </row>
    <row r="1226" spans="1:1" x14ac:dyDescent="0.25">
      <c r="A1226" s="287"/>
    </row>
    <row r="1227" spans="1:1" x14ac:dyDescent="0.25">
      <c r="A1227" s="287"/>
    </row>
    <row r="1228" spans="1:1" x14ac:dyDescent="0.25">
      <c r="A1228" s="287"/>
    </row>
    <row r="1229" spans="1:1" x14ac:dyDescent="0.25">
      <c r="A1229" s="287"/>
    </row>
    <row r="1230" spans="1:1" x14ac:dyDescent="0.25">
      <c r="A1230" s="287"/>
    </row>
    <row r="1231" spans="1:1" x14ac:dyDescent="0.25">
      <c r="A1231" s="287"/>
    </row>
    <row r="1232" spans="1:1" x14ac:dyDescent="0.25">
      <c r="A1232" s="287"/>
    </row>
    <row r="1233" spans="1:1" x14ac:dyDescent="0.25">
      <c r="A1233" s="287"/>
    </row>
    <row r="1234" spans="1:1" x14ac:dyDescent="0.25">
      <c r="A1234" s="287"/>
    </row>
    <row r="1235" spans="1:1" x14ac:dyDescent="0.25">
      <c r="A1235" s="287"/>
    </row>
    <row r="1236" spans="1:1" x14ac:dyDescent="0.25">
      <c r="A1236" s="287"/>
    </row>
    <row r="1237" spans="1:1" x14ac:dyDescent="0.25">
      <c r="A1237" s="287"/>
    </row>
    <row r="1238" spans="1:1" x14ac:dyDescent="0.25">
      <c r="A1238" s="287"/>
    </row>
    <row r="1239" spans="1:1" x14ac:dyDescent="0.25">
      <c r="A1239" s="287"/>
    </row>
    <row r="1240" spans="1:1" x14ac:dyDescent="0.25">
      <c r="A1240" s="287"/>
    </row>
    <row r="1241" spans="1:1" x14ac:dyDescent="0.25">
      <c r="A1241" s="287"/>
    </row>
    <row r="1242" spans="1:1" x14ac:dyDescent="0.25">
      <c r="A1242" s="287"/>
    </row>
    <row r="1243" spans="1:1" x14ac:dyDescent="0.25">
      <c r="A1243" s="287"/>
    </row>
    <row r="1244" spans="1:1" x14ac:dyDescent="0.25">
      <c r="A1244" s="287"/>
    </row>
    <row r="1245" spans="1:1" x14ac:dyDescent="0.25">
      <c r="A1245" s="287"/>
    </row>
    <row r="1246" spans="1:1" x14ac:dyDescent="0.25">
      <c r="A1246" s="287"/>
    </row>
    <row r="1247" spans="1:1" x14ac:dyDescent="0.25">
      <c r="A1247" s="287"/>
    </row>
    <row r="1248" spans="1:1" x14ac:dyDescent="0.25">
      <c r="A1248" s="287"/>
    </row>
    <row r="1249" spans="1:1" x14ac:dyDescent="0.25">
      <c r="A1249" s="287"/>
    </row>
    <row r="1250" spans="1:1" x14ac:dyDescent="0.25">
      <c r="A1250" s="287"/>
    </row>
    <row r="1251" spans="1:1" x14ac:dyDescent="0.25">
      <c r="A1251" s="287"/>
    </row>
    <row r="1252" spans="1:1" x14ac:dyDescent="0.25">
      <c r="A1252" s="287"/>
    </row>
    <row r="1253" spans="1:1" x14ac:dyDescent="0.25">
      <c r="A1253" s="287"/>
    </row>
    <row r="1254" spans="1:1" x14ac:dyDescent="0.25">
      <c r="A1254" s="287"/>
    </row>
    <row r="1255" spans="1:1" x14ac:dyDescent="0.25">
      <c r="A1255" s="287"/>
    </row>
    <row r="1256" spans="1:1" x14ac:dyDescent="0.25">
      <c r="A1256" s="287"/>
    </row>
    <row r="1257" spans="1:1" x14ac:dyDescent="0.25">
      <c r="A1257" s="287"/>
    </row>
    <row r="1258" spans="1:1" x14ac:dyDescent="0.25">
      <c r="A1258" s="287"/>
    </row>
    <row r="1259" spans="1:1" x14ac:dyDescent="0.25">
      <c r="A1259" s="287"/>
    </row>
    <row r="1260" spans="1:1" x14ac:dyDescent="0.25">
      <c r="A1260" s="287"/>
    </row>
    <row r="1261" spans="1:1" x14ac:dyDescent="0.25">
      <c r="A1261" s="287"/>
    </row>
    <row r="1262" spans="1:1" x14ac:dyDescent="0.25">
      <c r="A1262" s="287"/>
    </row>
    <row r="1263" spans="1:1" x14ac:dyDescent="0.25">
      <c r="A1263" s="287"/>
    </row>
    <row r="1264" spans="1:1" x14ac:dyDescent="0.25">
      <c r="A1264" s="287"/>
    </row>
    <row r="1265" spans="1:1" x14ac:dyDescent="0.25">
      <c r="A1265" s="287"/>
    </row>
    <row r="1266" spans="1:1" x14ac:dyDescent="0.25">
      <c r="A1266" s="287"/>
    </row>
    <row r="1267" spans="1:1" x14ac:dyDescent="0.25">
      <c r="A1267" s="287"/>
    </row>
    <row r="1268" spans="1:1" x14ac:dyDescent="0.25">
      <c r="A1268" s="287"/>
    </row>
    <row r="1269" spans="1:1" x14ac:dyDescent="0.25">
      <c r="A1269" s="287"/>
    </row>
    <row r="1270" spans="1:1" x14ac:dyDescent="0.25">
      <c r="A1270" s="287"/>
    </row>
    <row r="1271" spans="1:1" x14ac:dyDescent="0.25">
      <c r="A1271" s="287"/>
    </row>
    <row r="1272" spans="1:1" x14ac:dyDescent="0.25">
      <c r="A1272" s="287"/>
    </row>
    <row r="1273" spans="1:1" x14ac:dyDescent="0.25">
      <c r="A1273" s="287"/>
    </row>
    <row r="1274" spans="1:1" x14ac:dyDescent="0.25">
      <c r="A1274" s="287"/>
    </row>
    <row r="1275" spans="1:1" x14ac:dyDescent="0.25">
      <c r="A1275" s="287"/>
    </row>
    <row r="1276" spans="1:1" x14ac:dyDescent="0.25">
      <c r="A1276" s="287"/>
    </row>
    <row r="1277" spans="1:1" x14ac:dyDescent="0.25">
      <c r="A1277" s="287"/>
    </row>
    <row r="1278" spans="1:1" x14ac:dyDescent="0.25">
      <c r="A1278" s="287"/>
    </row>
    <row r="1279" spans="1:1" x14ac:dyDescent="0.25">
      <c r="A1279" s="287"/>
    </row>
    <row r="1280" spans="1:1" x14ac:dyDescent="0.25">
      <c r="A1280" s="287"/>
    </row>
    <row r="1281" spans="1:1" x14ac:dyDescent="0.25">
      <c r="A1281" s="287"/>
    </row>
    <row r="1282" spans="1:1" x14ac:dyDescent="0.25">
      <c r="A1282" s="287"/>
    </row>
    <row r="1283" spans="1:1" x14ac:dyDescent="0.25">
      <c r="A1283" s="287"/>
    </row>
    <row r="1284" spans="1:1" x14ac:dyDescent="0.25">
      <c r="A1284" s="287"/>
    </row>
    <row r="1285" spans="1:1" x14ac:dyDescent="0.25">
      <c r="A1285" s="287"/>
    </row>
    <row r="1286" spans="1:1" x14ac:dyDescent="0.25">
      <c r="A1286" s="287"/>
    </row>
    <row r="1287" spans="1:1" x14ac:dyDescent="0.25">
      <c r="A1287" s="287"/>
    </row>
    <row r="1288" spans="1:1" x14ac:dyDescent="0.25">
      <c r="A1288" s="287"/>
    </row>
    <row r="1289" spans="1:1" x14ac:dyDescent="0.25">
      <c r="A1289" s="287"/>
    </row>
    <row r="1290" spans="1:1" x14ac:dyDescent="0.25">
      <c r="A1290" s="287"/>
    </row>
    <row r="1291" spans="1:1" x14ac:dyDescent="0.25">
      <c r="A1291" s="287"/>
    </row>
    <row r="1292" spans="1:1" x14ac:dyDescent="0.25">
      <c r="A1292" s="287"/>
    </row>
    <row r="1293" spans="1:1" x14ac:dyDescent="0.25">
      <c r="A1293" s="287"/>
    </row>
    <row r="1294" spans="1:1" x14ac:dyDescent="0.25">
      <c r="A1294" s="287"/>
    </row>
    <row r="1295" spans="1:1" x14ac:dyDescent="0.25">
      <c r="A1295" s="287"/>
    </row>
    <row r="1296" spans="1:1" x14ac:dyDescent="0.25">
      <c r="A1296" s="287"/>
    </row>
    <row r="1297" spans="1:1" x14ac:dyDescent="0.25">
      <c r="A1297" s="287"/>
    </row>
    <row r="1298" spans="1:1" x14ac:dyDescent="0.25">
      <c r="A1298" s="287"/>
    </row>
    <row r="1299" spans="1:1" x14ac:dyDescent="0.25">
      <c r="A1299" s="287"/>
    </row>
    <row r="1300" spans="1:1" x14ac:dyDescent="0.25">
      <c r="A1300" s="287"/>
    </row>
    <row r="1301" spans="1:1" x14ac:dyDescent="0.25">
      <c r="A1301" s="287"/>
    </row>
    <row r="1302" spans="1:1" x14ac:dyDescent="0.25">
      <c r="A1302" s="287"/>
    </row>
    <row r="1303" spans="1:1" x14ac:dyDescent="0.25">
      <c r="A1303" s="287"/>
    </row>
    <row r="1304" spans="1:1" x14ac:dyDescent="0.25">
      <c r="A1304" s="287"/>
    </row>
    <row r="1305" spans="1:1" x14ac:dyDescent="0.25">
      <c r="A1305" s="287"/>
    </row>
    <row r="1306" spans="1:1" x14ac:dyDescent="0.25">
      <c r="A1306" s="287"/>
    </row>
    <row r="1307" spans="1:1" x14ac:dyDescent="0.25">
      <c r="A1307" s="287"/>
    </row>
    <row r="1308" spans="1:1" x14ac:dyDescent="0.25">
      <c r="A1308" s="287"/>
    </row>
    <row r="1309" spans="1:1" x14ac:dyDescent="0.25">
      <c r="A1309" s="287"/>
    </row>
    <row r="1310" spans="1:1" x14ac:dyDescent="0.25">
      <c r="A1310" s="287"/>
    </row>
    <row r="1311" spans="1:1" x14ac:dyDescent="0.25">
      <c r="A1311" s="287"/>
    </row>
    <row r="1312" spans="1:1" x14ac:dyDescent="0.25">
      <c r="A1312" s="287"/>
    </row>
    <row r="1313" spans="1:1" x14ac:dyDescent="0.25">
      <c r="A1313" s="287"/>
    </row>
    <row r="1314" spans="1:1" x14ac:dyDescent="0.25">
      <c r="A1314" s="287"/>
    </row>
    <row r="1315" spans="1:1" x14ac:dyDescent="0.25">
      <c r="A1315" s="287"/>
    </row>
    <row r="1316" spans="1:1" x14ac:dyDescent="0.25">
      <c r="A1316" s="287"/>
    </row>
    <row r="1317" spans="1:1" x14ac:dyDescent="0.25">
      <c r="A1317" s="287"/>
    </row>
    <row r="1318" spans="1:1" x14ac:dyDescent="0.25">
      <c r="A1318" s="287"/>
    </row>
    <row r="1319" spans="1:1" x14ac:dyDescent="0.25">
      <c r="A1319" s="287"/>
    </row>
    <row r="1320" spans="1:1" x14ac:dyDescent="0.25">
      <c r="A1320" s="287"/>
    </row>
    <row r="1321" spans="1:1" x14ac:dyDescent="0.25">
      <c r="A1321" s="287"/>
    </row>
    <row r="1322" spans="1:1" x14ac:dyDescent="0.25">
      <c r="A1322" s="287"/>
    </row>
    <row r="1323" spans="1:1" x14ac:dyDescent="0.25">
      <c r="A1323" s="287"/>
    </row>
    <row r="1324" spans="1:1" x14ac:dyDescent="0.25">
      <c r="A1324" s="287"/>
    </row>
    <row r="1325" spans="1:1" x14ac:dyDescent="0.25">
      <c r="A1325" s="287"/>
    </row>
    <row r="1326" spans="1:1" x14ac:dyDescent="0.25">
      <c r="A1326" s="287"/>
    </row>
    <row r="1327" spans="1:1" x14ac:dyDescent="0.25">
      <c r="A1327" s="287"/>
    </row>
    <row r="1328" spans="1:1" x14ac:dyDescent="0.25">
      <c r="A1328" s="287"/>
    </row>
    <row r="1329" spans="1:1" x14ac:dyDescent="0.25">
      <c r="A1329" s="287"/>
    </row>
    <row r="1330" spans="1:1" x14ac:dyDescent="0.25">
      <c r="A1330" s="287"/>
    </row>
    <row r="1331" spans="1:1" x14ac:dyDescent="0.25">
      <c r="A1331" s="287"/>
    </row>
    <row r="1332" spans="1:1" x14ac:dyDescent="0.25">
      <c r="A1332" s="287"/>
    </row>
    <row r="1333" spans="1:1" x14ac:dyDescent="0.25">
      <c r="A1333" s="287"/>
    </row>
    <row r="1334" spans="1:1" x14ac:dyDescent="0.25">
      <c r="A1334" s="287"/>
    </row>
    <row r="1335" spans="1:1" x14ac:dyDescent="0.25">
      <c r="A1335" s="287"/>
    </row>
    <row r="1336" spans="1:1" x14ac:dyDescent="0.25">
      <c r="A1336" s="287"/>
    </row>
    <row r="1337" spans="1:1" x14ac:dyDescent="0.25">
      <c r="A1337" s="287"/>
    </row>
    <row r="1338" spans="1:1" x14ac:dyDescent="0.25">
      <c r="A1338" s="287"/>
    </row>
    <row r="1339" spans="1:1" x14ac:dyDescent="0.25">
      <c r="A1339" s="287"/>
    </row>
    <row r="1340" spans="1:1" x14ac:dyDescent="0.25">
      <c r="A1340" s="287"/>
    </row>
    <row r="1341" spans="1:1" x14ac:dyDescent="0.25">
      <c r="A1341" s="287"/>
    </row>
    <row r="1342" spans="1:1" x14ac:dyDescent="0.25">
      <c r="A1342" s="287"/>
    </row>
    <row r="1343" spans="1:1" x14ac:dyDescent="0.25">
      <c r="A1343" s="287"/>
    </row>
    <row r="1344" spans="1:1" x14ac:dyDescent="0.25">
      <c r="A1344" s="287"/>
    </row>
    <row r="1345" spans="1:1" x14ac:dyDescent="0.25">
      <c r="A1345" s="287"/>
    </row>
    <row r="1346" spans="1:1" x14ac:dyDescent="0.25">
      <c r="A1346" s="287"/>
    </row>
    <row r="1347" spans="1:1" x14ac:dyDescent="0.25">
      <c r="A1347" s="287"/>
    </row>
    <row r="1348" spans="1:1" x14ac:dyDescent="0.25">
      <c r="A1348" s="287"/>
    </row>
    <row r="1349" spans="1:1" x14ac:dyDescent="0.25">
      <c r="A1349" s="287"/>
    </row>
    <row r="1350" spans="1:1" x14ac:dyDescent="0.25">
      <c r="A1350" s="287"/>
    </row>
    <row r="1351" spans="1:1" x14ac:dyDescent="0.25">
      <c r="A1351" s="287"/>
    </row>
    <row r="1352" spans="1:1" x14ac:dyDescent="0.25">
      <c r="A1352" s="287"/>
    </row>
    <row r="1353" spans="1:1" x14ac:dyDescent="0.25">
      <c r="A1353" s="287"/>
    </row>
    <row r="1354" spans="1:1" x14ac:dyDescent="0.25">
      <c r="A1354" s="287"/>
    </row>
    <row r="1355" spans="1:1" x14ac:dyDescent="0.25">
      <c r="A1355" s="287"/>
    </row>
    <row r="1356" spans="1:1" x14ac:dyDescent="0.25">
      <c r="A1356" s="287"/>
    </row>
    <row r="1357" spans="1:1" x14ac:dyDescent="0.25">
      <c r="A1357" s="287"/>
    </row>
    <row r="1358" spans="1:1" x14ac:dyDescent="0.25">
      <c r="A1358" s="287"/>
    </row>
    <row r="1359" spans="1:1" x14ac:dyDescent="0.25">
      <c r="A1359" s="287"/>
    </row>
    <row r="1360" spans="1:1" x14ac:dyDescent="0.25">
      <c r="A1360" s="287"/>
    </row>
    <row r="1361" spans="1:1" x14ac:dyDescent="0.25">
      <c r="A1361" s="287"/>
    </row>
    <row r="1362" spans="1:1" x14ac:dyDescent="0.25">
      <c r="A1362" s="287"/>
    </row>
    <row r="1363" spans="1:1" x14ac:dyDescent="0.25">
      <c r="A1363" s="287"/>
    </row>
    <row r="1364" spans="1:1" x14ac:dyDescent="0.25">
      <c r="A1364" s="287"/>
    </row>
    <row r="1365" spans="1:1" x14ac:dyDescent="0.25">
      <c r="A1365" s="287"/>
    </row>
    <row r="1366" spans="1:1" x14ac:dyDescent="0.25">
      <c r="A1366" s="287"/>
    </row>
    <row r="1367" spans="1:1" x14ac:dyDescent="0.25">
      <c r="A1367" s="287"/>
    </row>
    <row r="1368" spans="1:1" x14ac:dyDescent="0.25">
      <c r="A1368" s="287"/>
    </row>
    <row r="1369" spans="1:1" x14ac:dyDescent="0.25">
      <c r="A1369" s="287"/>
    </row>
    <row r="1370" spans="1:1" x14ac:dyDescent="0.25">
      <c r="A1370" s="287"/>
    </row>
    <row r="1371" spans="1:1" x14ac:dyDescent="0.25">
      <c r="A1371" s="287"/>
    </row>
    <row r="1372" spans="1:1" x14ac:dyDescent="0.25">
      <c r="A1372" s="287"/>
    </row>
    <row r="1373" spans="1:1" x14ac:dyDescent="0.25">
      <c r="A1373" s="287"/>
    </row>
    <row r="1374" spans="1:1" x14ac:dyDescent="0.25">
      <c r="A1374" s="287"/>
    </row>
    <row r="1375" spans="1:1" x14ac:dyDescent="0.25">
      <c r="A1375" s="287"/>
    </row>
    <row r="1376" spans="1:1" x14ac:dyDescent="0.25">
      <c r="A1376" s="287"/>
    </row>
    <row r="1377" spans="1:1" x14ac:dyDescent="0.25">
      <c r="A1377" s="287"/>
    </row>
    <row r="1378" spans="1:1" x14ac:dyDescent="0.25">
      <c r="A1378" s="287"/>
    </row>
    <row r="1379" spans="1:1" x14ac:dyDescent="0.25">
      <c r="A1379" s="287"/>
    </row>
    <row r="1380" spans="1:1" x14ac:dyDescent="0.25">
      <c r="A1380" s="287"/>
    </row>
    <row r="1381" spans="1:1" x14ac:dyDescent="0.25">
      <c r="A1381" s="287"/>
    </row>
    <row r="1382" spans="1:1" x14ac:dyDescent="0.25">
      <c r="A1382" s="287"/>
    </row>
    <row r="1383" spans="1:1" x14ac:dyDescent="0.25">
      <c r="A1383" s="287"/>
    </row>
    <row r="1384" spans="1:1" x14ac:dyDescent="0.25">
      <c r="A1384" s="287"/>
    </row>
    <row r="1385" spans="1:1" x14ac:dyDescent="0.25">
      <c r="A1385" s="287"/>
    </row>
    <row r="1386" spans="1:1" x14ac:dyDescent="0.25">
      <c r="A1386" s="287"/>
    </row>
    <row r="1387" spans="1:1" x14ac:dyDescent="0.25">
      <c r="A1387" s="287"/>
    </row>
    <row r="1388" spans="1:1" x14ac:dyDescent="0.25">
      <c r="A1388" s="287"/>
    </row>
    <row r="1389" spans="1:1" x14ac:dyDescent="0.25">
      <c r="A1389" s="287"/>
    </row>
    <row r="1390" spans="1:1" x14ac:dyDescent="0.25">
      <c r="A1390" s="287"/>
    </row>
    <row r="1391" spans="1:1" x14ac:dyDescent="0.25">
      <c r="A1391" s="287"/>
    </row>
    <row r="1392" spans="1:1" x14ac:dyDescent="0.25">
      <c r="A1392" s="287"/>
    </row>
    <row r="1393" spans="1:1" x14ac:dyDescent="0.25">
      <c r="A1393" s="287"/>
    </row>
    <row r="1394" spans="1:1" x14ac:dyDescent="0.25">
      <c r="A1394" s="287"/>
    </row>
    <row r="1395" spans="1:1" x14ac:dyDescent="0.25">
      <c r="A1395" s="287"/>
    </row>
    <row r="1396" spans="1:1" x14ac:dyDescent="0.25">
      <c r="A1396" s="287"/>
    </row>
    <row r="1397" spans="1:1" x14ac:dyDescent="0.25">
      <c r="A1397" s="287"/>
    </row>
    <row r="1398" spans="1:1" x14ac:dyDescent="0.25">
      <c r="A1398" s="287"/>
    </row>
    <row r="1399" spans="1:1" x14ac:dyDescent="0.25">
      <c r="A1399" s="287"/>
    </row>
    <row r="1400" spans="1:1" x14ac:dyDescent="0.25">
      <c r="A1400" s="287"/>
    </row>
    <row r="1401" spans="1:1" x14ac:dyDescent="0.25">
      <c r="A1401" s="287"/>
    </row>
    <row r="1402" spans="1:1" x14ac:dyDescent="0.25">
      <c r="A1402" s="287"/>
    </row>
    <row r="1403" spans="1:1" x14ac:dyDescent="0.25">
      <c r="A1403" s="287"/>
    </row>
    <row r="1404" spans="1:1" x14ac:dyDescent="0.25">
      <c r="A1404" s="287"/>
    </row>
    <row r="1405" spans="1:1" x14ac:dyDescent="0.25">
      <c r="A1405" s="287"/>
    </row>
    <row r="1406" spans="1:1" x14ac:dyDescent="0.25">
      <c r="A1406" s="287"/>
    </row>
    <row r="1407" spans="1:1" x14ac:dyDescent="0.25">
      <c r="A1407" s="287"/>
    </row>
    <row r="1408" spans="1:1" x14ac:dyDescent="0.25">
      <c r="A1408" s="287"/>
    </row>
    <row r="1409" spans="1:1" x14ac:dyDescent="0.25">
      <c r="A1409" s="287"/>
    </row>
    <row r="1410" spans="1:1" x14ac:dyDescent="0.25">
      <c r="A1410" s="287"/>
    </row>
    <row r="1411" spans="1:1" x14ac:dyDescent="0.25">
      <c r="A1411" s="287"/>
    </row>
    <row r="1412" spans="1:1" x14ac:dyDescent="0.25">
      <c r="A1412" s="287"/>
    </row>
    <row r="1413" spans="1:1" x14ac:dyDescent="0.25">
      <c r="A1413" s="287"/>
    </row>
    <row r="1414" spans="1:1" x14ac:dyDescent="0.25">
      <c r="A1414" s="287"/>
    </row>
    <row r="1415" spans="1:1" x14ac:dyDescent="0.25">
      <c r="A1415" s="287"/>
    </row>
    <row r="1416" spans="1:1" x14ac:dyDescent="0.25">
      <c r="A1416" s="287"/>
    </row>
    <row r="1417" spans="1:1" x14ac:dyDescent="0.25">
      <c r="A1417" s="287"/>
    </row>
    <row r="1418" spans="1:1" x14ac:dyDescent="0.25">
      <c r="A1418" s="287"/>
    </row>
    <row r="1419" spans="1:1" x14ac:dyDescent="0.25">
      <c r="A1419" s="287"/>
    </row>
    <row r="1420" spans="1:1" x14ac:dyDescent="0.25">
      <c r="A1420" s="287"/>
    </row>
    <row r="1421" spans="1:1" x14ac:dyDescent="0.25">
      <c r="A1421" s="287"/>
    </row>
    <row r="1422" spans="1:1" x14ac:dyDescent="0.25">
      <c r="A1422" s="287"/>
    </row>
    <row r="1423" spans="1:1" x14ac:dyDescent="0.25">
      <c r="A1423" s="287"/>
    </row>
    <row r="1424" spans="1:1" x14ac:dyDescent="0.25">
      <c r="A1424" s="287"/>
    </row>
    <row r="1425" spans="1:1" x14ac:dyDescent="0.25">
      <c r="A1425" s="287"/>
    </row>
    <row r="1426" spans="1:1" x14ac:dyDescent="0.25">
      <c r="A1426" s="287"/>
    </row>
    <row r="1427" spans="1:1" x14ac:dyDescent="0.25">
      <c r="A1427" s="287"/>
    </row>
    <row r="1428" spans="1:1" x14ac:dyDescent="0.25">
      <c r="A1428" s="287"/>
    </row>
    <row r="1429" spans="1:1" x14ac:dyDescent="0.25">
      <c r="A1429" s="287"/>
    </row>
    <row r="1430" spans="1:1" x14ac:dyDescent="0.25">
      <c r="A1430" s="287"/>
    </row>
    <row r="1431" spans="1:1" x14ac:dyDescent="0.25">
      <c r="A1431" s="287"/>
    </row>
    <row r="1432" spans="1:1" x14ac:dyDescent="0.25">
      <c r="A1432" s="287"/>
    </row>
    <row r="1433" spans="1:1" x14ac:dyDescent="0.25">
      <c r="A1433" s="287"/>
    </row>
    <row r="1434" spans="1:1" x14ac:dyDescent="0.25">
      <c r="A1434" s="287"/>
    </row>
    <row r="1435" spans="1:1" x14ac:dyDescent="0.25">
      <c r="A1435" s="287"/>
    </row>
    <row r="1436" spans="1:1" x14ac:dyDescent="0.25">
      <c r="A1436" s="287"/>
    </row>
    <row r="1437" spans="1:1" x14ac:dyDescent="0.25">
      <c r="A1437" s="287"/>
    </row>
    <row r="1438" spans="1:1" x14ac:dyDescent="0.25">
      <c r="A1438" s="287"/>
    </row>
    <row r="1439" spans="1:1" x14ac:dyDescent="0.25">
      <c r="A1439" s="287"/>
    </row>
    <row r="1440" spans="1:1" x14ac:dyDescent="0.25">
      <c r="A1440" s="287"/>
    </row>
    <row r="1441" spans="1:1" x14ac:dyDescent="0.25">
      <c r="A1441" s="287"/>
    </row>
    <row r="1442" spans="1:1" x14ac:dyDescent="0.25">
      <c r="A1442" s="287"/>
    </row>
    <row r="1443" spans="1:1" x14ac:dyDescent="0.25">
      <c r="A1443" s="287"/>
    </row>
    <row r="1444" spans="1:1" x14ac:dyDescent="0.25">
      <c r="A1444" s="287"/>
    </row>
    <row r="1445" spans="1:1" x14ac:dyDescent="0.25">
      <c r="A1445" s="287"/>
    </row>
    <row r="1446" spans="1:1" x14ac:dyDescent="0.25">
      <c r="A1446" s="287"/>
    </row>
    <row r="1447" spans="1:1" x14ac:dyDescent="0.25">
      <c r="A1447" s="287"/>
    </row>
    <row r="1448" spans="1:1" x14ac:dyDescent="0.25">
      <c r="A1448" s="287"/>
    </row>
    <row r="1449" spans="1:1" x14ac:dyDescent="0.25">
      <c r="A1449" s="287"/>
    </row>
    <row r="1450" spans="1:1" x14ac:dyDescent="0.25">
      <c r="A1450" s="287"/>
    </row>
    <row r="1451" spans="1:1" x14ac:dyDescent="0.25">
      <c r="A1451" s="287"/>
    </row>
    <row r="1452" spans="1:1" x14ac:dyDescent="0.25">
      <c r="A1452" s="287"/>
    </row>
    <row r="1453" spans="1:1" x14ac:dyDescent="0.25">
      <c r="A1453" s="287"/>
    </row>
    <row r="1454" spans="1:1" x14ac:dyDescent="0.25">
      <c r="A1454" s="287"/>
    </row>
    <row r="1455" spans="1:1" x14ac:dyDescent="0.25">
      <c r="A1455" s="287"/>
    </row>
    <row r="1456" spans="1:1" x14ac:dyDescent="0.25">
      <c r="A1456" s="287"/>
    </row>
    <row r="1457" spans="1:1" x14ac:dyDescent="0.25">
      <c r="A1457" s="287"/>
    </row>
    <row r="1458" spans="1:1" x14ac:dyDescent="0.25">
      <c r="A1458" s="287"/>
    </row>
    <row r="1459" spans="1:1" x14ac:dyDescent="0.25">
      <c r="A1459" s="287"/>
    </row>
    <row r="1460" spans="1:1" x14ac:dyDescent="0.25">
      <c r="A1460" s="287"/>
    </row>
    <row r="1461" spans="1:1" x14ac:dyDescent="0.25">
      <c r="A1461" s="287"/>
    </row>
    <row r="1462" spans="1:1" x14ac:dyDescent="0.25">
      <c r="A1462" s="287"/>
    </row>
    <row r="1463" spans="1:1" x14ac:dyDescent="0.25">
      <c r="A1463" s="287"/>
    </row>
    <row r="1464" spans="1:1" x14ac:dyDescent="0.25">
      <c r="A1464" s="287"/>
    </row>
    <row r="1465" spans="1:1" x14ac:dyDescent="0.25">
      <c r="A1465" s="287"/>
    </row>
    <row r="1466" spans="1:1" x14ac:dyDescent="0.25">
      <c r="A1466" s="287"/>
    </row>
    <row r="1467" spans="1:1" x14ac:dyDescent="0.25">
      <c r="A1467" s="287"/>
    </row>
    <row r="1468" spans="1:1" x14ac:dyDescent="0.25">
      <c r="A1468" s="287"/>
    </row>
    <row r="1469" spans="1:1" x14ac:dyDescent="0.25">
      <c r="A1469" s="287"/>
    </row>
    <row r="1470" spans="1:1" x14ac:dyDescent="0.25">
      <c r="A1470" s="287"/>
    </row>
    <row r="1471" spans="1:1" x14ac:dyDescent="0.25">
      <c r="A1471" s="287"/>
    </row>
    <row r="1472" spans="1:1" x14ac:dyDescent="0.25">
      <c r="A1472" s="287"/>
    </row>
    <row r="1473" spans="1:1" x14ac:dyDescent="0.25">
      <c r="A1473" s="287"/>
    </row>
    <row r="1474" spans="1:1" x14ac:dyDescent="0.25">
      <c r="A1474" s="287"/>
    </row>
    <row r="1475" spans="1:1" x14ac:dyDescent="0.25">
      <c r="A1475" s="287"/>
    </row>
    <row r="1476" spans="1:1" x14ac:dyDescent="0.25">
      <c r="A1476" s="287"/>
    </row>
    <row r="1477" spans="1:1" x14ac:dyDescent="0.25">
      <c r="A1477" s="287"/>
    </row>
    <row r="1478" spans="1:1" x14ac:dyDescent="0.25">
      <c r="A1478" s="287"/>
    </row>
    <row r="1479" spans="1:1" x14ac:dyDescent="0.25">
      <c r="A1479" s="287"/>
    </row>
    <row r="1480" spans="1:1" x14ac:dyDescent="0.25">
      <c r="A1480" s="287"/>
    </row>
    <row r="1481" spans="1:1" x14ac:dyDescent="0.25">
      <c r="A1481" s="287"/>
    </row>
    <row r="1482" spans="1:1" x14ac:dyDescent="0.25">
      <c r="A1482" s="287"/>
    </row>
    <row r="1483" spans="1:1" x14ac:dyDescent="0.25">
      <c r="A1483" s="287"/>
    </row>
    <row r="1484" spans="1:1" x14ac:dyDescent="0.25">
      <c r="A1484" s="287"/>
    </row>
    <row r="1485" spans="1:1" x14ac:dyDescent="0.25">
      <c r="A1485" s="287"/>
    </row>
    <row r="1486" spans="1:1" x14ac:dyDescent="0.25">
      <c r="A1486" s="287"/>
    </row>
    <row r="1487" spans="1:1" x14ac:dyDescent="0.25">
      <c r="A1487" s="287"/>
    </row>
    <row r="1488" spans="1:1" x14ac:dyDescent="0.25">
      <c r="A1488" s="287"/>
    </row>
    <row r="1489" spans="1:1" x14ac:dyDescent="0.25">
      <c r="A1489" s="287"/>
    </row>
    <row r="1490" spans="1:1" x14ac:dyDescent="0.25">
      <c r="A1490" s="287"/>
    </row>
    <row r="1491" spans="1:1" x14ac:dyDescent="0.25">
      <c r="A1491" s="287"/>
    </row>
    <row r="1492" spans="1:1" x14ac:dyDescent="0.25">
      <c r="A1492" s="287"/>
    </row>
    <row r="1493" spans="1:1" x14ac:dyDescent="0.25">
      <c r="A1493" s="287"/>
    </row>
    <row r="1494" spans="1:1" x14ac:dyDescent="0.25">
      <c r="A1494" s="287"/>
    </row>
    <row r="1495" spans="1:1" x14ac:dyDescent="0.25">
      <c r="A1495" s="287"/>
    </row>
    <row r="1496" spans="1:1" x14ac:dyDescent="0.25">
      <c r="A1496" s="287"/>
    </row>
    <row r="1497" spans="1:1" x14ac:dyDescent="0.25">
      <c r="A1497" s="287"/>
    </row>
    <row r="1498" spans="1:1" x14ac:dyDescent="0.25">
      <c r="A1498" s="287"/>
    </row>
    <row r="1499" spans="1:1" x14ac:dyDescent="0.25">
      <c r="A1499" s="287"/>
    </row>
    <row r="1500" spans="1:1" x14ac:dyDescent="0.25">
      <c r="A1500" s="287"/>
    </row>
    <row r="1501" spans="1:1" x14ac:dyDescent="0.25">
      <c r="A1501" s="287"/>
    </row>
    <row r="1502" spans="1:1" x14ac:dyDescent="0.25">
      <c r="A1502" s="287"/>
    </row>
    <row r="1503" spans="1:1" x14ac:dyDescent="0.25">
      <c r="A1503" s="287"/>
    </row>
    <row r="1504" spans="1:1" x14ac:dyDescent="0.25">
      <c r="A1504" s="287"/>
    </row>
    <row r="1505" spans="1:1" x14ac:dyDescent="0.25">
      <c r="A1505" s="287"/>
    </row>
    <row r="1506" spans="1:1" x14ac:dyDescent="0.25">
      <c r="A1506" s="287"/>
    </row>
    <row r="1507" spans="1:1" x14ac:dyDescent="0.25">
      <c r="A1507" s="287"/>
    </row>
    <row r="1508" spans="1:1" x14ac:dyDescent="0.25">
      <c r="A1508" s="287"/>
    </row>
    <row r="1509" spans="1:1" x14ac:dyDescent="0.25">
      <c r="A1509" s="287"/>
    </row>
    <row r="1510" spans="1:1" x14ac:dyDescent="0.25">
      <c r="A1510" s="287"/>
    </row>
    <row r="1511" spans="1:1" x14ac:dyDescent="0.25">
      <c r="A1511" s="287"/>
    </row>
    <row r="1512" spans="1:1" x14ac:dyDescent="0.25">
      <c r="A1512" s="287"/>
    </row>
    <row r="1513" spans="1:1" x14ac:dyDescent="0.25">
      <c r="A1513" s="287"/>
    </row>
    <row r="1514" spans="1:1" x14ac:dyDescent="0.25">
      <c r="A1514" s="287"/>
    </row>
    <row r="1515" spans="1:1" x14ac:dyDescent="0.25">
      <c r="A1515" s="287"/>
    </row>
    <row r="1516" spans="1:1" x14ac:dyDescent="0.25">
      <c r="A1516" s="287"/>
    </row>
    <row r="1517" spans="1:1" x14ac:dyDescent="0.25">
      <c r="A1517" s="287"/>
    </row>
    <row r="1518" spans="1:1" x14ac:dyDescent="0.25">
      <c r="A1518" s="287"/>
    </row>
    <row r="1519" spans="1:1" x14ac:dyDescent="0.25">
      <c r="A1519" s="287"/>
    </row>
    <row r="1520" spans="1:1" x14ac:dyDescent="0.25">
      <c r="A1520" s="287"/>
    </row>
    <row r="1521" spans="1:1" x14ac:dyDescent="0.25">
      <c r="A1521" s="287"/>
    </row>
    <row r="1522" spans="1:1" x14ac:dyDescent="0.25">
      <c r="A1522" s="287"/>
    </row>
    <row r="1523" spans="1:1" x14ac:dyDescent="0.25">
      <c r="A1523" s="287"/>
    </row>
    <row r="1524" spans="1:1" x14ac:dyDescent="0.25">
      <c r="A1524" s="287"/>
    </row>
    <row r="1525" spans="1:1" x14ac:dyDescent="0.25">
      <c r="A1525" s="287"/>
    </row>
    <row r="1526" spans="1:1" x14ac:dyDescent="0.25">
      <c r="A1526" s="287"/>
    </row>
    <row r="1527" spans="1:1" x14ac:dyDescent="0.25">
      <c r="A1527" s="287"/>
    </row>
    <row r="1528" spans="1:1" x14ac:dyDescent="0.25">
      <c r="A1528" s="287"/>
    </row>
    <row r="1529" spans="1:1" x14ac:dyDescent="0.25">
      <c r="A1529" s="287"/>
    </row>
    <row r="1530" spans="1:1" x14ac:dyDescent="0.25">
      <c r="A1530" s="287"/>
    </row>
    <row r="1531" spans="1:1" x14ac:dyDescent="0.25">
      <c r="A1531" s="287"/>
    </row>
    <row r="1532" spans="1:1" x14ac:dyDescent="0.25">
      <c r="A1532" s="287"/>
    </row>
    <row r="1533" spans="1:1" x14ac:dyDescent="0.25">
      <c r="A1533" s="287"/>
    </row>
    <row r="1534" spans="1:1" x14ac:dyDescent="0.25">
      <c r="A1534" s="287"/>
    </row>
    <row r="1535" spans="1:1" x14ac:dyDescent="0.25">
      <c r="A1535" s="287"/>
    </row>
    <row r="1536" spans="1:1" x14ac:dyDescent="0.25">
      <c r="A1536" s="287"/>
    </row>
    <row r="1537" spans="1:1" x14ac:dyDescent="0.25">
      <c r="A1537" s="287"/>
    </row>
    <row r="1538" spans="1:1" x14ac:dyDescent="0.25">
      <c r="A1538" s="287"/>
    </row>
    <row r="1539" spans="1:1" x14ac:dyDescent="0.25">
      <c r="A1539" s="287"/>
    </row>
    <row r="1540" spans="1:1" x14ac:dyDescent="0.25">
      <c r="A1540" s="287"/>
    </row>
    <row r="1541" spans="1:1" x14ac:dyDescent="0.25">
      <c r="A1541" s="287"/>
    </row>
    <row r="1542" spans="1:1" x14ac:dyDescent="0.25">
      <c r="A1542" s="287"/>
    </row>
    <row r="1543" spans="1:1" x14ac:dyDescent="0.25">
      <c r="A1543" s="287"/>
    </row>
    <row r="1544" spans="1:1" x14ac:dyDescent="0.25">
      <c r="A1544" s="287"/>
    </row>
    <row r="1545" spans="1:1" x14ac:dyDescent="0.25">
      <c r="A1545" s="287"/>
    </row>
    <row r="1546" spans="1:1" x14ac:dyDescent="0.25">
      <c r="A1546" s="287"/>
    </row>
    <row r="1547" spans="1:1" x14ac:dyDescent="0.25">
      <c r="A1547" s="287"/>
    </row>
    <row r="1548" spans="1:1" x14ac:dyDescent="0.25">
      <c r="A1548" s="287"/>
    </row>
    <row r="1549" spans="1:1" x14ac:dyDescent="0.25">
      <c r="A1549" s="287"/>
    </row>
    <row r="1550" spans="1:1" x14ac:dyDescent="0.25">
      <c r="A1550" s="287"/>
    </row>
    <row r="1551" spans="1:1" x14ac:dyDescent="0.25">
      <c r="A1551" s="287"/>
    </row>
    <row r="1552" spans="1:1" x14ac:dyDescent="0.25">
      <c r="A1552" s="287"/>
    </row>
    <row r="1553" spans="1:1" x14ac:dyDescent="0.25">
      <c r="A1553" s="287"/>
    </row>
    <row r="1554" spans="1:1" x14ac:dyDescent="0.25">
      <c r="A1554" s="287"/>
    </row>
    <row r="1555" spans="1:1" x14ac:dyDescent="0.25">
      <c r="A1555" s="287"/>
    </row>
    <row r="1556" spans="1:1" x14ac:dyDescent="0.25">
      <c r="A1556" s="287"/>
    </row>
    <row r="1557" spans="1:1" x14ac:dyDescent="0.25">
      <c r="A1557" s="287"/>
    </row>
    <row r="1558" spans="1:1" x14ac:dyDescent="0.25">
      <c r="A1558" s="287"/>
    </row>
    <row r="1559" spans="1:1" x14ac:dyDescent="0.25">
      <c r="A1559" s="287"/>
    </row>
    <row r="1560" spans="1:1" x14ac:dyDescent="0.25">
      <c r="A1560" s="287"/>
    </row>
    <row r="1561" spans="1:1" x14ac:dyDescent="0.25">
      <c r="A1561" s="287"/>
    </row>
    <row r="1562" spans="1:1" x14ac:dyDescent="0.25">
      <c r="A1562" s="287"/>
    </row>
    <row r="1563" spans="1:1" x14ac:dyDescent="0.25">
      <c r="A1563" s="287"/>
    </row>
    <row r="1564" spans="1:1" x14ac:dyDescent="0.25">
      <c r="A1564" s="287"/>
    </row>
    <row r="1565" spans="1:1" x14ac:dyDescent="0.25">
      <c r="A1565" s="287"/>
    </row>
    <row r="1566" spans="1:1" x14ac:dyDescent="0.25">
      <c r="A1566" s="287"/>
    </row>
    <row r="1567" spans="1:1" x14ac:dyDescent="0.25">
      <c r="A1567" s="287"/>
    </row>
    <row r="1568" spans="1:1" x14ac:dyDescent="0.25">
      <c r="A1568" s="287"/>
    </row>
    <row r="1569" spans="1:1" x14ac:dyDescent="0.25">
      <c r="A1569" s="287"/>
    </row>
    <row r="1570" spans="1:1" x14ac:dyDescent="0.25">
      <c r="A1570" s="287"/>
    </row>
    <row r="1571" spans="1:1" x14ac:dyDescent="0.25">
      <c r="A1571" s="287"/>
    </row>
    <row r="1572" spans="1:1" x14ac:dyDescent="0.25">
      <c r="A1572" s="287"/>
    </row>
    <row r="1573" spans="1:1" x14ac:dyDescent="0.25">
      <c r="A1573" s="287"/>
    </row>
    <row r="1574" spans="1:1" x14ac:dyDescent="0.25">
      <c r="A1574" s="287"/>
    </row>
    <row r="1575" spans="1:1" x14ac:dyDescent="0.25">
      <c r="A1575" s="287"/>
    </row>
    <row r="1576" spans="1:1" x14ac:dyDescent="0.25">
      <c r="A1576" s="287"/>
    </row>
    <row r="1577" spans="1:1" x14ac:dyDescent="0.25">
      <c r="A1577" s="287"/>
    </row>
    <row r="1578" spans="1:1" x14ac:dyDescent="0.25">
      <c r="A1578" s="287"/>
    </row>
    <row r="1579" spans="1:1" x14ac:dyDescent="0.25">
      <c r="A1579" s="287"/>
    </row>
    <row r="1580" spans="1:1" x14ac:dyDescent="0.25">
      <c r="A1580" s="287"/>
    </row>
    <row r="1581" spans="1:1" x14ac:dyDescent="0.25">
      <c r="A1581" s="287"/>
    </row>
    <row r="1582" spans="1:1" x14ac:dyDescent="0.25">
      <c r="A1582" s="287"/>
    </row>
    <row r="1583" spans="1:1" x14ac:dyDescent="0.25">
      <c r="A1583" s="287"/>
    </row>
    <row r="1584" spans="1:1" x14ac:dyDescent="0.25">
      <c r="A1584" s="287"/>
    </row>
    <row r="1585" spans="1:1" x14ac:dyDescent="0.25">
      <c r="A1585" s="287"/>
    </row>
    <row r="1586" spans="1:1" x14ac:dyDescent="0.25">
      <c r="A1586" s="287"/>
    </row>
    <row r="1587" spans="1:1" x14ac:dyDescent="0.25">
      <c r="A1587" s="287"/>
    </row>
    <row r="1588" spans="1:1" x14ac:dyDescent="0.25">
      <c r="A1588" s="287"/>
    </row>
    <row r="1589" spans="1:1" x14ac:dyDescent="0.25">
      <c r="A1589" s="287"/>
    </row>
    <row r="1590" spans="1:1" x14ac:dyDescent="0.25">
      <c r="A1590" s="287"/>
    </row>
    <row r="1591" spans="1:1" x14ac:dyDescent="0.25">
      <c r="A1591" s="287"/>
    </row>
    <row r="1592" spans="1:1" x14ac:dyDescent="0.25">
      <c r="A1592" s="287"/>
    </row>
    <row r="1593" spans="1:1" x14ac:dyDescent="0.25">
      <c r="A1593" s="287"/>
    </row>
    <row r="1594" spans="1:1" x14ac:dyDescent="0.25">
      <c r="A1594" s="287"/>
    </row>
    <row r="1595" spans="1:1" x14ac:dyDescent="0.25">
      <c r="A1595" s="287"/>
    </row>
    <row r="1596" spans="1:1" x14ac:dyDescent="0.25">
      <c r="A1596" s="287"/>
    </row>
    <row r="1597" spans="1:1" x14ac:dyDescent="0.25">
      <c r="A1597" s="287"/>
    </row>
    <row r="1598" spans="1:1" x14ac:dyDescent="0.25">
      <c r="A1598" s="287"/>
    </row>
    <row r="1599" spans="1:1" x14ac:dyDescent="0.25">
      <c r="A1599" s="287"/>
    </row>
    <row r="1600" spans="1:1" x14ac:dyDescent="0.25">
      <c r="A1600" s="287"/>
    </row>
    <row r="1601" spans="1:1" x14ac:dyDescent="0.25">
      <c r="A1601" s="287"/>
    </row>
    <row r="1602" spans="1:1" x14ac:dyDescent="0.25">
      <c r="A1602" s="287"/>
    </row>
    <row r="1603" spans="1:1" x14ac:dyDescent="0.25">
      <c r="A1603" s="287"/>
    </row>
    <row r="1604" spans="1:1" x14ac:dyDescent="0.25">
      <c r="A1604" s="287"/>
    </row>
    <row r="1605" spans="1:1" x14ac:dyDescent="0.25">
      <c r="A1605" s="287"/>
    </row>
    <row r="1606" spans="1:1" x14ac:dyDescent="0.25">
      <c r="A1606" s="287"/>
    </row>
    <row r="1607" spans="1:1" x14ac:dyDescent="0.25">
      <c r="A1607" s="287"/>
    </row>
    <row r="1608" spans="1:1" x14ac:dyDescent="0.25">
      <c r="A1608" s="287"/>
    </row>
    <row r="1609" spans="1:1" x14ac:dyDescent="0.25">
      <c r="A1609" s="287"/>
    </row>
    <row r="1610" spans="1:1" x14ac:dyDescent="0.25">
      <c r="A1610" s="287"/>
    </row>
    <row r="1611" spans="1:1" x14ac:dyDescent="0.25">
      <c r="A1611" s="287"/>
    </row>
    <row r="1612" spans="1:1" x14ac:dyDescent="0.25">
      <c r="A1612" s="287"/>
    </row>
    <row r="1613" spans="1:1" x14ac:dyDescent="0.25">
      <c r="A1613" s="287"/>
    </row>
    <row r="1614" spans="1:1" x14ac:dyDescent="0.25">
      <c r="A1614" s="287"/>
    </row>
    <row r="1615" spans="1:1" x14ac:dyDescent="0.25">
      <c r="A1615" s="287"/>
    </row>
    <row r="1616" spans="1:1" x14ac:dyDescent="0.25">
      <c r="A1616" s="287"/>
    </row>
    <row r="1617" spans="1:1" x14ac:dyDescent="0.25">
      <c r="A1617" s="287"/>
    </row>
    <row r="1618" spans="1:1" x14ac:dyDescent="0.25">
      <c r="A1618" s="287"/>
    </row>
    <row r="1619" spans="1:1" x14ac:dyDescent="0.25">
      <c r="A1619" s="287"/>
    </row>
    <row r="1620" spans="1:1" x14ac:dyDescent="0.25">
      <c r="A1620" s="287"/>
    </row>
    <row r="1621" spans="1:1" x14ac:dyDescent="0.25">
      <c r="A1621" s="287"/>
    </row>
    <row r="1622" spans="1:1" x14ac:dyDescent="0.25">
      <c r="A1622" s="287"/>
    </row>
    <row r="1623" spans="1:1" x14ac:dyDescent="0.25">
      <c r="A1623" s="287"/>
    </row>
    <row r="1624" spans="1:1" x14ac:dyDescent="0.25">
      <c r="A1624" s="287"/>
    </row>
    <row r="1625" spans="1:1" x14ac:dyDescent="0.25">
      <c r="A1625" s="287"/>
    </row>
    <row r="1626" spans="1:1" x14ac:dyDescent="0.25">
      <c r="A1626" s="287"/>
    </row>
    <row r="1627" spans="1:1" x14ac:dyDescent="0.25">
      <c r="A1627" s="287"/>
    </row>
    <row r="1628" spans="1:1" x14ac:dyDescent="0.25">
      <c r="A1628" s="287"/>
    </row>
    <row r="1629" spans="1:1" x14ac:dyDescent="0.25">
      <c r="A1629" s="287"/>
    </row>
    <row r="1630" spans="1:1" x14ac:dyDescent="0.25">
      <c r="A1630" s="287"/>
    </row>
    <row r="1631" spans="1:1" x14ac:dyDescent="0.25">
      <c r="A1631" s="287"/>
    </row>
    <row r="1632" spans="1:1" x14ac:dyDescent="0.25">
      <c r="A1632" s="287"/>
    </row>
    <row r="1633" spans="1:1" x14ac:dyDescent="0.25">
      <c r="A1633" s="287"/>
    </row>
    <row r="1634" spans="1:1" x14ac:dyDescent="0.25">
      <c r="A1634" s="287"/>
    </row>
    <row r="1635" spans="1:1" x14ac:dyDescent="0.25">
      <c r="A1635" s="287"/>
    </row>
    <row r="1636" spans="1:1" x14ac:dyDescent="0.25">
      <c r="A1636" s="287"/>
    </row>
    <row r="1637" spans="1:1" x14ac:dyDescent="0.25">
      <c r="A1637" s="287"/>
    </row>
    <row r="1638" spans="1:1" x14ac:dyDescent="0.25">
      <c r="A1638" s="287"/>
    </row>
    <row r="1639" spans="1:1" x14ac:dyDescent="0.25">
      <c r="A1639" s="287"/>
    </row>
    <row r="1640" spans="1:1" x14ac:dyDescent="0.25">
      <c r="A1640" s="287"/>
    </row>
    <row r="1641" spans="1:1" x14ac:dyDescent="0.25">
      <c r="A1641" s="287"/>
    </row>
    <row r="1642" spans="1:1" x14ac:dyDescent="0.25">
      <c r="A1642" s="287"/>
    </row>
    <row r="1643" spans="1:1" x14ac:dyDescent="0.25">
      <c r="A1643" s="287"/>
    </row>
    <row r="1644" spans="1:1" x14ac:dyDescent="0.25">
      <c r="A1644" s="287"/>
    </row>
    <row r="1645" spans="1:1" x14ac:dyDescent="0.25">
      <c r="A1645" s="287"/>
    </row>
    <row r="1646" spans="1:1" x14ac:dyDescent="0.25">
      <c r="A1646" s="287"/>
    </row>
    <row r="1647" spans="1:1" x14ac:dyDescent="0.25">
      <c r="A1647" s="287"/>
    </row>
    <row r="1648" spans="1:1" x14ac:dyDescent="0.25">
      <c r="A1648" s="287"/>
    </row>
    <row r="1649" spans="1:1" x14ac:dyDescent="0.25">
      <c r="A1649" s="287"/>
    </row>
    <row r="1650" spans="1:1" x14ac:dyDescent="0.25">
      <c r="A1650" s="287"/>
    </row>
    <row r="1651" spans="1:1" x14ac:dyDescent="0.25">
      <c r="A1651" s="287"/>
    </row>
    <row r="1652" spans="1:1" x14ac:dyDescent="0.25">
      <c r="A1652" s="287"/>
    </row>
    <row r="1653" spans="1:1" x14ac:dyDescent="0.25">
      <c r="A1653" s="287"/>
    </row>
    <row r="1654" spans="1:1" x14ac:dyDescent="0.25">
      <c r="A1654" s="287"/>
    </row>
    <row r="1655" spans="1:1" x14ac:dyDescent="0.25">
      <c r="A1655" s="287"/>
    </row>
    <row r="1656" spans="1:1" x14ac:dyDescent="0.25">
      <c r="A1656" s="287"/>
    </row>
    <row r="1657" spans="1:1" x14ac:dyDescent="0.25">
      <c r="A1657" s="287"/>
    </row>
    <row r="1658" spans="1:1" x14ac:dyDescent="0.25">
      <c r="A1658" s="287"/>
    </row>
    <row r="1659" spans="1:1" x14ac:dyDescent="0.25">
      <c r="A1659" s="287"/>
    </row>
    <row r="1660" spans="1:1" x14ac:dyDescent="0.25">
      <c r="A1660" s="287"/>
    </row>
    <row r="1661" spans="1:1" x14ac:dyDescent="0.25">
      <c r="A1661" s="287"/>
    </row>
    <row r="1662" spans="1:1" x14ac:dyDescent="0.25">
      <c r="A1662" s="287"/>
    </row>
    <row r="1663" spans="1:1" x14ac:dyDescent="0.25">
      <c r="A1663" s="287"/>
    </row>
    <row r="1664" spans="1:1" x14ac:dyDescent="0.25">
      <c r="A1664" s="287"/>
    </row>
    <row r="1665" spans="1:1" x14ac:dyDescent="0.25">
      <c r="A1665" s="287"/>
    </row>
    <row r="1666" spans="1:1" x14ac:dyDescent="0.25">
      <c r="A1666" s="287"/>
    </row>
    <row r="1667" spans="1:1" x14ac:dyDescent="0.25">
      <c r="A1667" s="287"/>
    </row>
    <row r="1668" spans="1:1" x14ac:dyDescent="0.25">
      <c r="A1668" s="287"/>
    </row>
    <row r="1669" spans="1:1" x14ac:dyDescent="0.25">
      <c r="A1669" s="287"/>
    </row>
    <row r="1670" spans="1:1" x14ac:dyDescent="0.25">
      <c r="A1670" s="287"/>
    </row>
    <row r="1671" spans="1:1" x14ac:dyDescent="0.25">
      <c r="A1671" s="287"/>
    </row>
    <row r="1672" spans="1:1" x14ac:dyDescent="0.25">
      <c r="A1672" s="287"/>
    </row>
    <row r="1673" spans="1:1" x14ac:dyDescent="0.25">
      <c r="A1673" s="287"/>
    </row>
    <row r="1674" spans="1:1" x14ac:dyDescent="0.25">
      <c r="A1674" s="287"/>
    </row>
    <row r="1675" spans="1:1" x14ac:dyDescent="0.25">
      <c r="A1675" s="287"/>
    </row>
    <row r="1676" spans="1:1" x14ac:dyDescent="0.25">
      <c r="A1676" s="287"/>
    </row>
    <row r="1677" spans="1:1" x14ac:dyDescent="0.25">
      <c r="A1677" s="287"/>
    </row>
    <row r="1678" spans="1:1" x14ac:dyDescent="0.25">
      <c r="A1678" s="287"/>
    </row>
    <row r="1679" spans="1:1" x14ac:dyDescent="0.25">
      <c r="A1679" s="287"/>
    </row>
    <row r="1680" spans="1:1" x14ac:dyDescent="0.25">
      <c r="A1680" s="287"/>
    </row>
    <row r="1681" spans="1:1" x14ac:dyDescent="0.25">
      <c r="A1681" s="287"/>
    </row>
    <row r="1682" spans="1:1" x14ac:dyDescent="0.25">
      <c r="A1682" s="287"/>
    </row>
    <row r="1683" spans="1:1" x14ac:dyDescent="0.25">
      <c r="A1683" s="287"/>
    </row>
    <row r="1684" spans="1:1" x14ac:dyDescent="0.25">
      <c r="A1684" s="287"/>
    </row>
    <row r="1685" spans="1:1" x14ac:dyDescent="0.25">
      <c r="A1685" s="287"/>
    </row>
    <row r="1686" spans="1:1" x14ac:dyDescent="0.25">
      <c r="A1686" s="287"/>
    </row>
    <row r="1687" spans="1:1" x14ac:dyDescent="0.25">
      <c r="A1687" s="287"/>
    </row>
    <row r="1688" spans="1:1" x14ac:dyDescent="0.25">
      <c r="A1688" s="287"/>
    </row>
    <row r="1689" spans="1:1" x14ac:dyDescent="0.25">
      <c r="A1689" s="287"/>
    </row>
    <row r="1690" spans="1:1" x14ac:dyDescent="0.25">
      <c r="A1690" s="287"/>
    </row>
    <row r="1691" spans="1:1" x14ac:dyDescent="0.25">
      <c r="A1691" s="287"/>
    </row>
    <row r="1692" spans="1:1" x14ac:dyDescent="0.25">
      <c r="A1692" s="287"/>
    </row>
    <row r="1693" spans="1:1" x14ac:dyDescent="0.25">
      <c r="A1693" s="287"/>
    </row>
    <row r="1694" spans="1:1" x14ac:dyDescent="0.25">
      <c r="A1694" s="287"/>
    </row>
    <row r="1695" spans="1:1" x14ac:dyDescent="0.25">
      <c r="A1695" s="287"/>
    </row>
    <row r="1696" spans="1:1" x14ac:dyDescent="0.25">
      <c r="A1696" s="287"/>
    </row>
    <row r="1697" spans="1:1" x14ac:dyDescent="0.25">
      <c r="A1697" s="287"/>
    </row>
    <row r="1698" spans="1:1" x14ac:dyDescent="0.25">
      <c r="A1698" s="287"/>
    </row>
    <row r="1699" spans="1:1" x14ac:dyDescent="0.25">
      <c r="A1699" s="287"/>
    </row>
    <row r="1700" spans="1:1" x14ac:dyDescent="0.25">
      <c r="A1700" s="287"/>
    </row>
    <row r="1701" spans="1:1" x14ac:dyDescent="0.25">
      <c r="A1701" s="287"/>
    </row>
    <row r="1702" spans="1:1" x14ac:dyDescent="0.25">
      <c r="A1702" s="287"/>
    </row>
    <row r="1703" spans="1:1" x14ac:dyDescent="0.25">
      <c r="A1703" s="287"/>
    </row>
    <row r="1704" spans="1:1" x14ac:dyDescent="0.25">
      <c r="A1704" s="287"/>
    </row>
    <row r="1705" spans="1:1" x14ac:dyDescent="0.25">
      <c r="A1705" s="287"/>
    </row>
    <row r="1706" spans="1:1" x14ac:dyDescent="0.25">
      <c r="A1706" s="287"/>
    </row>
    <row r="1707" spans="1:1" x14ac:dyDescent="0.25">
      <c r="A1707" s="287"/>
    </row>
    <row r="1708" spans="1:1" x14ac:dyDescent="0.25">
      <c r="A1708" s="287"/>
    </row>
    <row r="1709" spans="1:1" x14ac:dyDescent="0.25">
      <c r="A1709" s="287"/>
    </row>
    <row r="1710" spans="1:1" x14ac:dyDescent="0.25">
      <c r="A1710" s="287"/>
    </row>
    <row r="1711" spans="1:1" x14ac:dyDescent="0.25">
      <c r="A1711" s="287"/>
    </row>
    <row r="1712" spans="1:1" x14ac:dyDescent="0.25">
      <c r="A1712" s="287"/>
    </row>
    <row r="1713" spans="1:1" x14ac:dyDescent="0.25">
      <c r="A1713" s="287"/>
    </row>
    <row r="1714" spans="1:1" x14ac:dyDescent="0.25">
      <c r="A1714" s="287"/>
    </row>
    <row r="1715" spans="1:1" x14ac:dyDescent="0.25">
      <c r="A1715" s="287"/>
    </row>
    <row r="1716" spans="1:1" x14ac:dyDescent="0.25">
      <c r="A1716" s="287"/>
    </row>
    <row r="1717" spans="1:1" x14ac:dyDescent="0.25">
      <c r="A1717" s="287"/>
    </row>
    <row r="1718" spans="1:1" x14ac:dyDescent="0.25">
      <c r="A1718" s="287"/>
    </row>
    <row r="1719" spans="1:1" x14ac:dyDescent="0.25">
      <c r="A1719" s="287"/>
    </row>
    <row r="1720" spans="1:1" x14ac:dyDescent="0.25">
      <c r="A1720" s="287"/>
    </row>
    <row r="1721" spans="1:1" x14ac:dyDescent="0.25">
      <c r="A1721" s="287"/>
    </row>
    <row r="1722" spans="1:1" x14ac:dyDescent="0.25">
      <c r="A1722" s="287"/>
    </row>
    <row r="1723" spans="1:1" x14ac:dyDescent="0.25">
      <c r="A1723" s="287"/>
    </row>
    <row r="1724" spans="1:1" x14ac:dyDescent="0.25">
      <c r="A1724" s="287"/>
    </row>
    <row r="1725" spans="1:1" x14ac:dyDescent="0.25">
      <c r="A1725" s="287"/>
    </row>
    <row r="1726" spans="1:1" x14ac:dyDescent="0.25">
      <c r="A1726" s="287"/>
    </row>
    <row r="1727" spans="1:1" x14ac:dyDescent="0.25">
      <c r="A1727" s="287"/>
    </row>
    <row r="1728" spans="1:1" x14ac:dyDescent="0.25">
      <c r="A1728" s="287"/>
    </row>
    <row r="1729" spans="1:1" x14ac:dyDescent="0.25">
      <c r="A1729" s="287"/>
    </row>
    <row r="1730" spans="1:1" x14ac:dyDescent="0.25">
      <c r="A1730" s="287"/>
    </row>
    <row r="1731" spans="1:1" x14ac:dyDescent="0.25">
      <c r="A1731" s="287"/>
    </row>
    <row r="1732" spans="1:1" x14ac:dyDescent="0.25">
      <c r="A1732" s="287"/>
    </row>
    <row r="1733" spans="1:1" x14ac:dyDescent="0.25">
      <c r="A1733" s="287"/>
    </row>
    <row r="1734" spans="1:1" x14ac:dyDescent="0.25">
      <c r="A1734" s="287"/>
    </row>
    <row r="1735" spans="1:1" x14ac:dyDescent="0.25">
      <c r="A1735" s="287"/>
    </row>
    <row r="1736" spans="1:1" x14ac:dyDescent="0.25">
      <c r="A1736" s="287"/>
    </row>
    <row r="1737" spans="1:1" x14ac:dyDescent="0.25">
      <c r="A1737" s="287"/>
    </row>
    <row r="1738" spans="1:1" x14ac:dyDescent="0.25">
      <c r="A1738" s="287"/>
    </row>
    <row r="1739" spans="1:1" x14ac:dyDescent="0.25">
      <c r="A1739" s="287"/>
    </row>
    <row r="1740" spans="1:1" x14ac:dyDescent="0.25">
      <c r="A1740" s="287"/>
    </row>
    <row r="1741" spans="1:1" x14ac:dyDescent="0.25">
      <c r="A1741" s="287"/>
    </row>
    <row r="1742" spans="1:1" x14ac:dyDescent="0.25">
      <c r="A1742" s="287"/>
    </row>
    <row r="1743" spans="1:1" x14ac:dyDescent="0.25">
      <c r="A1743" s="287"/>
    </row>
    <row r="1744" spans="1:1" x14ac:dyDescent="0.25">
      <c r="A1744" s="287"/>
    </row>
    <row r="1745" spans="1:1" x14ac:dyDescent="0.25">
      <c r="A1745" s="287"/>
    </row>
    <row r="1746" spans="1:1" x14ac:dyDescent="0.25">
      <c r="A1746" s="287"/>
    </row>
    <row r="1747" spans="1:1" x14ac:dyDescent="0.25">
      <c r="A1747" s="287"/>
    </row>
    <row r="1748" spans="1:1" x14ac:dyDescent="0.25">
      <c r="A1748" s="287"/>
    </row>
    <row r="1749" spans="1:1" x14ac:dyDescent="0.25">
      <c r="A1749" s="287"/>
    </row>
    <row r="1750" spans="1:1" x14ac:dyDescent="0.25">
      <c r="A1750" s="287"/>
    </row>
    <row r="1751" spans="1:1" x14ac:dyDescent="0.25">
      <c r="A1751" s="287"/>
    </row>
    <row r="1752" spans="1:1" x14ac:dyDescent="0.25">
      <c r="A1752" s="287"/>
    </row>
    <row r="1753" spans="1:1" x14ac:dyDescent="0.25">
      <c r="A1753" s="287"/>
    </row>
    <row r="1754" spans="1:1" x14ac:dyDescent="0.25">
      <c r="A1754" s="287"/>
    </row>
    <row r="1755" spans="1:1" x14ac:dyDescent="0.25">
      <c r="A1755" s="287"/>
    </row>
    <row r="1756" spans="1:1" x14ac:dyDescent="0.25">
      <c r="A1756" s="287"/>
    </row>
    <row r="1757" spans="1:1" x14ac:dyDescent="0.25">
      <c r="A1757" s="287"/>
    </row>
    <row r="1758" spans="1:1" x14ac:dyDescent="0.25">
      <c r="A1758" s="287"/>
    </row>
    <row r="1759" spans="1:1" x14ac:dyDescent="0.25">
      <c r="A1759" s="287"/>
    </row>
    <row r="1760" spans="1:1" x14ac:dyDescent="0.25">
      <c r="A1760" s="287"/>
    </row>
    <row r="1761" spans="1:1" x14ac:dyDescent="0.25">
      <c r="A1761" s="287"/>
    </row>
    <row r="1762" spans="1:1" x14ac:dyDescent="0.25">
      <c r="A1762" s="287"/>
    </row>
    <row r="1763" spans="1:1" x14ac:dyDescent="0.25">
      <c r="A1763" s="287"/>
    </row>
    <row r="1764" spans="1:1" x14ac:dyDescent="0.25">
      <c r="A1764" s="287"/>
    </row>
    <row r="1765" spans="1:1" x14ac:dyDescent="0.25">
      <c r="A1765" s="287"/>
    </row>
    <row r="1766" spans="1:1" x14ac:dyDescent="0.25">
      <c r="A1766" s="287"/>
    </row>
    <row r="1767" spans="1:1" x14ac:dyDescent="0.25">
      <c r="A1767" s="287"/>
    </row>
    <row r="1768" spans="1:1" x14ac:dyDescent="0.25">
      <c r="A1768" s="287"/>
    </row>
    <row r="1769" spans="1:1" x14ac:dyDescent="0.25">
      <c r="A1769" s="287"/>
    </row>
    <row r="1770" spans="1:1" x14ac:dyDescent="0.25">
      <c r="A1770" s="287"/>
    </row>
    <row r="1771" spans="1:1" x14ac:dyDescent="0.25">
      <c r="A1771" s="287"/>
    </row>
    <row r="1772" spans="1:1" x14ac:dyDescent="0.25">
      <c r="A1772" s="287"/>
    </row>
    <row r="1773" spans="1:1" x14ac:dyDescent="0.25">
      <c r="A1773" s="287"/>
    </row>
    <row r="1774" spans="1:1" x14ac:dyDescent="0.25">
      <c r="A1774" s="287"/>
    </row>
    <row r="1775" spans="1:1" x14ac:dyDescent="0.25">
      <c r="A1775" s="287"/>
    </row>
    <row r="1776" spans="1:1" x14ac:dyDescent="0.25">
      <c r="A1776" s="287"/>
    </row>
    <row r="1777" spans="1:1" x14ac:dyDescent="0.25">
      <c r="A1777" s="287"/>
    </row>
    <row r="1778" spans="1:1" x14ac:dyDescent="0.25">
      <c r="A1778" s="287"/>
    </row>
    <row r="1779" spans="1:1" x14ac:dyDescent="0.25">
      <c r="A1779" s="287"/>
    </row>
    <row r="1780" spans="1:1" x14ac:dyDescent="0.25">
      <c r="A1780" s="287"/>
    </row>
    <row r="1781" spans="1:1" x14ac:dyDescent="0.25">
      <c r="A1781" s="287"/>
    </row>
    <row r="1782" spans="1:1" x14ac:dyDescent="0.25">
      <c r="A1782" s="287"/>
    </row>
    <row r="1783" spans="1:1" x14ac:dyDescent="0.25">
      <c r="A1783" s="287"/>
    </row>
    <row r="1784" spans="1:1" x14ac:dyDescent="0.25">
      <c r="A1784" s="287"/>
    </row>
    <row r="1785" spans="1:1" x14ac:dyDescent="0.25">
      <c r="A1785" s="287"/>
    </row>
    <row r="1786" spans="1:1" x14ac:dyDescent="0.25">
      <c r="A1786" s="287"/>
    </row>
    <row r="1787" spans="1:1" x14ac:dyDescent="0.25">
      <c r="A1787" s="287"/>
    </row>
    <row r="1788" spans="1:1" x14ac:dyDescent="0.25">
      <c r="A1788" s="287"/>
    </row>
    <row r="1789" spans="1:1" x14ac:dyDescent="0.25">
      <c r="A1789" s="287"/>
    </row>
    <row r="1790" spans="1:1" x14ac:dyDescent="0.25">
      <c r="A1790" s="287"/>
    </row>
    <row r="1791" spans="1:1" x14ac:dyDescent="0.25">
      <c r="A1791" s="287"/>
    </row>
    <row r="1792" spans="1:1" x14ac:dyDescent="0.25">
      <c r="A1792" s="287"/>
    </row>
    <row r="1793" spans="1:1" x14ac:dyDescent="0.25">
      <c r="A1793" s="287"/>
    </row>
    <row r="1794" spans="1:1" x14ac:dyDescent="0.25">
      <c r="A1794" s="287"/>
    </row>
    <row r="1795" spans="1:1" x14ac:dyDescent="0.25">
      <c r="A1795" s="287"/>
    </row>
    <row r="1796" spans="1:1" x14ac:dyDescent="0.25">
      <c r="A1796" s="287"/>
    </row>
    <row r="1797" spans="1:1" x14ac:dyDescent="0.25">
      <c r="A1797" s="287"/>
    </row>
    <row r="1798" spans="1:1" x14ac:dyDescent="0.25">
      <c r="A1798" s="287"/>
    </row>
    <row r="1799" spans="1:1" x14ac:dyDescent="0.25">
      <c r="A1799" s="287"/>
    </row>
    <row r="1800" spans="1:1" x14ac:dyDescent="0.25">
      <c r="A1800" s="287"/>
    </row>
    <row r="1801" spans="1:1" x14ac:dyDescent="0.25">
      <c r="A1801" s="287"/>
    </row>
    <row r="1802" spans="1:1" x14ac:dyDescent="0.25">
      <c r="A1802" s="287"/>
    </row>
    <row r="1803" spans="1:1" x14ac:dyDescent="0.25">
      <c r="A1803" s="287"/>
    </row>
    <row r="1804" spans="1:1" x14ac:dyDescent="0.25">
      <c r="A1804" s="287"/>
    </row>
    <row r="1805" spans="1:1" x14ac:dyDescent="0.25">
      <c r="A1805" s="287"/>
    </row>
    <row r="1806" spans="1:1" x14ac:dyDescent="0.25">
      <c r="A1806" s="287"/>
    </row>
    <row r="1807" spans="1:1" x14ac:dyDescent="0.25">
      <c r="A1807" s="287"/>
    </row>
    <row r="1808" spans="1:1" x14ac:dyDescent="0.25">
      <c r="A1808" s="287"/>
    </row>
    <row r="1809" spans="1:1" x14ac:dyDescent="0.25">
      <c r="A1809" s="287"/>
    </row>
    <row r="1810" spans="1:1" x14ac:dyDescent="0.25">
      <c r="A1810" s="287"/>
    </row>
    <row r="1811" spans="1:1" x14ac:dyDescent="0.25">
      <c r="A1811" s="287"/>
    </row>
    <row r="1812" spans="1:1" x14ac:dyDescent="0.25">
      <c r="A1812" s="287"/>
    </row>
    <row r="1813" spans="1:1" x14ac:dyDescent="0.25">
      <c r="A1813" s="287"/>
    </row>
    <row r="1814" spans="1:1" x14ac:dyDescent="0.25">
      <c r="A1814" s="287"/>
    </row>
    <row r="1815" spans="1:1" x14ac:dyDescent="0.25">
      <c r="A1815" s="287"/>
    </row>
    <row r="1816" spans="1:1" x14ac:dyDescent="0.25">
      <c r="A1816" s="287"/>
    </row>
    <row r="1817" spans="1:1" x14ac:dyDescent="0.25">
      <c r="A1817" s="287"/>
    </row>
    <row r="1818" spans="1:1" x14ac:dyDescent="0.25">
      <c r="A1818" s="287"/>
    </row>
    <row r="1819" spans="1:1" x14ac:dyDescent="0.25">
      <c r="A1819" s="287"/>
    </row>
    <row r="1820" spans="1:1" x14ac:dyDescent="0.25">
      <c r="A1820" s="287"/>
    </row>
    <row r="1821" spans="1:1" x14ac:dyDescent="0.25">
      <c r="A1821" s="287"/>
    </row>
    <row r="1822" spans="1:1" x14ac:dyDescent="0.25">
      <c r="A1822" s="287"/>
    </row>
    <row r="1823" spans="1:1" x14ac:dyDescent="0.25">
      <c r="A1823" s="287"/>
    </row>
    <row r="1824" spans="1:1" x14ac:dyDescent="0.25">
      <c r="A1824" s="287"/>
    </row>
    <row r="1825" spans="1:1" x14ac:dyDescent="0.25">
      <c r="A1825" s="287"/>
    </row>
    <row r="1826" spans="1:1" x14ac:dyDescent="0.25">
      <c r="A1826" s="287"/>
    </row>
    <row r="1827" spans="1:1" x14ac:dyDescent="0.25">
      <c r="A1827" s="287"/>
    </row>
    <row r="1828" spans="1:1" x14ac:dyDescent="0.25">
      <c r="A1828" s="287"/>
    </row>
    <row r="1829" spans="1:1" x14ac:dyDescent="0.25">
      <c r="A1829" s="287"/>
    </row>
    <row r="1830" spans="1:1" x14ac:dyDescent="0.25">
      <c r="A1830" s="287"/>
    </row>
    <row r="1831" spans="1:1" x14ac:dyDescent="0.25">
      <c r="A1831" s="287"/>
    </row>
    <row r="1832" spans="1:1" x14ac:dyDescent="0.25">
      <c r="A1832" s="287"/>
    </row>
    <row r="1833" spans="1:1" x14ac:dyDescent="0.25">
      <c r="A1833" s="287"/>
    </row>
    <row r="1834" spans="1:1" x14ac:dyDescent="0.25">
      <c r="A1834" s="287"/>
    </row>
    <row r="1835" spans="1:1" x14ac:dyDescent="0.25">
      <c r="A1835" s="287"/>
    </row>
    <row r="1836" spans="1:1" x14ac:dyDescent="0.25">
      <c r="A1836" s="287"/>
    </row>
    <row r="1837" spans="1:1" x14ac:dyDescent="0.25">
      <c r="A1837" s="287"/>
    </row>
    <row r="1838" spans="1:1" x14ac:dyDescent="0.25">
      <c r="A1838" s="287"/>
    </row>
    <row r="1839" spans="1:1" x14ac:dyDescent="0.25">
      <c r="A1839" s="287"/>
    </row>
    <row r="1840" spans="1:1" x14ac:dyDescent="0.25">
      <c r="A1840" s="287"/>
    </row>
    <row r="1841" spans="1:1" x14ac:dyDescent="0.25">
      <c r="A1841" s="287"/>
    </row>
    <row r="1842" spans="1:1" x14ac:dyDescent="0.25">
      <c r="A1842" s="287"/>
    </row>
    <row r="1843" spans="1:1" x14ac:dyDescent="0.25">
      <c r="A1843" s="287"/>
    </row>
    <row r="1844" spans="1:1" x14ac:dyDescent="0.25">
      <c r="A1844" s="287"/>
    </row>
    <row r="1845" spans="1:1" x14ac:dyDescent="0.25">
      <c r="A1845" s="287"/>
    </row>
    <row r="1846" spans="1:1" x14ac:dyDescent="0.25">
      <c r="A1846" s="287"/>
    </row>
    <row r="1847" spans="1:1" x14ac:dyDescent="0.25">
      <c r="A1847" s="287"/>
    </row>
    <row r="1848" spans="1:1" x14ac:dyDescent="0.25">
      <c r="A1848" s="287"/>
    </row>
    <row r="1849" spans="1:1" x14ac:dyDescent="0.25">
      <c r="A1849" s="287"/>
    </row>
    <row r="1850" spans="1:1" x14ac:dyDescent="0.25">
      <c r="A1850" s="287"/>
    </row>
    <row r="1851" spans="1:1" x14ac:dyDescent="0.25">
      <c r="A1851" s="287"/>
    </row>
    <row r="1852" spans="1:1" x14ac:dyDescent="0.25">
      <c r="A1852" s="287"/>
    </row>
    <row r="1853" spans="1:1" x14ac:dyDescent="0.25">
      <c r="A1853" s="287"/>
    </row>
    <row r="1854" spans="1:1" x14ac:dyDescent="0.25">
      <c r="A1854" s="287"/>
    </row>
    <row r="1855" spans="1:1" x14ac:dyDescent="0.25">
      <c r="A1855" s="287"/>
    </row>
    <row r="1856" spans="1:1" x14ac:dyDescent="0.25">
      <c r="A1856" s="287"/>
    </row>
    <row r="1857" spans="1:1" x14ac:dyDescent="0.25">
      <c r="A1857" s="287"/>
    </row>
    <row r="1858" spans="1:1" x14ac:dyDescent="0.25">
      <c r="A1858" s="287"/>
    </row>
    <row r="1859" spans="1:1" x14ac:dyDescent="0.25">
      <c r="A1859" s="287"/>
    </row>
    <row r="1860" spans="1:1" x14ac:dyDescent="0.25">
      <c r="A1860" s="287"/>
    </row>
    <row r="1861" spans="1:1" x14ac:dyDescent="0.25">
      <c r="A1861" s="287"/>
    </row>
    <row r="1862" spans="1:1" x14ac:dyDescent="0.25">
      <c r="A1862" s="287"/>
    </row>
    <row r="1863" spans="1:1" x14ac:dyDescent="0.25">
      <c r="A1863" s="287"/>
    </row>
    <row r="1864" spans="1:1" x14ac:dyDescent="0.25">
      <c r="A1864" s="287"/>
    </row>
    <row r="1865" spans="1:1" x14ac:dyDescent="0.25">
      <c r="A1865" s="287"/>
    </row>
    <row r="1866" spans="1:1" x14ac:dyDescent="0.25">
      <c r="A1866" s="287"/>
    </row>
    <row r="1867" spans="1:1" x14ac:dyDescent="0.25">
      <c r="A1867" s="287"/>
    </row>
    <row r="1868" spans="1:1" x14ac:dyDescent="0.25">
      <c r="A1868" s="287"/>
    </row>
    <row r="1869" spans="1:1" x14ac:dyDescent="0.25">
      <c r="A1869" s="287"/>
    </row>
    <row r="1870" spans="1:1" x14ac:dyDescent="0.25">
      <c r="A1870" s="287"/>
    </row>
    <row r="1871" spans="1:1" x14ac:dyDescent="0.25">
      <c r="A1871" s="287"/>
    </row>
    <row r="1872" spans="1:1" x14ac:dyDescent="0.25">
      <c r="A1872" s="287"/>
    </row>
    <row r="1873" spans="1:1" x14ac:dyDescent="0.25">
      <c r="A1873" s="287"/>
    </row>
    <row r="1874" spans="1:1" x14ac:dyDescent="0.25">
      <c r="A1874" s="287"/>
    </row>
    <row r="1875" spans="1:1" x14ac:dyDescent="0.25">
      <c r="A1875" s="287"/>
    </row>
    <row r="1876" spans="1:1" x14ac:dyDescent="0.25">
      <c r="A1876" s="287"/>
    </row>
    <row r="1877" spans="1:1" x14ac:dyDescent="0.25">
      <c r="A1877" s="287"/>
    </row>
    <row r="1878" spans="1:1" x14ac:dyDescent="0.25">
      <c r="A1878" s="287"/>
    </row>
    <row r="1879" spans="1:1" x14ac:dyDescent="0.25">
      <c r="A1879" s="287"/>
    </row>
    <row r="1880" spans="1:1" x14ac:dyDescent="0.25">
      <c r="A1880" s="287"/>
    </row>
    <row r="1881" spans="1:1" x14ac:dyDescent="0.25">
      <c r="A1881" s="287"/>
    </row>
    <row r="1882" spans="1:1" x14ac:dyDescent="0.25">
      <c r="A1882" s="287"/>
    </row>
    <row r="1883" spans="1:1" x14ac:dyDescent="0.25">
      <c r="A1883" s="287"/>
    </row>
    <row r="1884" spans="1:1" x14ac:dyDescent="0.25">
      <c r="A1884" s="287"/>
    </row>
    <row r="1885" spans="1:1" x14ac:dyDescent="0.25">
      <c r="A1885" s="287"/>
    </row>
    <row r="1886" spans="1:1" x14ac:dyDescent="0.25">
      <c r="A1886" s="287"/>
    </row>
    <row r="1887" spans="1:1" x14ac:dyDescent="0.25">
      <c r="A1887" s="287"/>
    </row>
    <row r="1888" spans="1:1" x14ac:dyDescent="0.25">
      <c r="A1888" s="287"/>
    </row>
    <row r="1889" spans="1:1" x14ac:dyDescent="0.25">
      <c r="A1889" s="287"/>
    </row>
    <row r="1890" spans="1:1" x14ac:dyDescent="0.25">
      <c r="A1890" s="287"/>
    </row>
    <row r="1891" spans="1:1" x14ac:dyDescent="0.25">
      <c r="A1891" s="287"/>
    </row>
    <row r="1892" spans="1:1" x14ac:dyDescent="0.25">
      <c r="A1892" s="287"/>
    </row>
    <row r="1893" spans="1:1" x14ac:dyDescent="0.25">
      <c r="A1893" s="287"/>
    </row>
    <row r="1894" spans="1:1" x14ac:dyDescent="0.25">
      <c r="A1894" s="287"/>
    </row>
    <row r="1895" spans="1:1" x14ac:dyDescent="0.25">
      <c r="A1895" s="287"/>
    </row>
    <row r="1896" spans="1:1" x14ac:dyDescent="0.25">
      <c r="A1896" s="287"/>
    </row>
    <row r="1897" spans="1:1" x14ac:dyDescent="0.25">
      <c r="A1897" s="287"/>
    </row>
    <row r="1898" spans="1:1" x14ac:dyDescent="0.25">
      <c r="A1898" s="287"/>
    </row>
    <row r="1899" spans="1:1" x14ac:dyDescent="0.25">
      <c r="A1899" s="287"/>
    </row>
    <row r="1900" spans="1:1" x14ac:dyDescent="0.25">
      <c r="A1900" s="287"/>
    </row>
    <row r="1901" spans="1:1" x14ac:dyDescent="0.25">
      <c r="A1901" s="287"/>
    </row>
    <row r="1902" spans="1:1" x14ac:dyDescent="0.25">
      <c r="A1902" s="287"/>
    </row>
    <row r="1903" spans="1:1" x14ac:dyDescent="0.25">
      <c r="A1903" s="287"/>
    </row>
    <row r="1904" spans="1:1" x14ac:dyDescent="0.25">
      <c r="A1904" s="287"/>
    </row>
    <row r="1905" spans="1:1" x14ac:dyDescent="0.25">
      <c r="A1905" s="287"/>
    </row>
    <row r="1906" spans="1:1" x14ac:dyDescent="0.25">
      <c r="A1906" s="287"/>
    </row>
    <row r="1907" spans="1:1" x14ac:dyDescent="0.25">
      <c r="A1907" s="287"/>
    </row>
    <row r="1908" spans="1:1" x14ac:dyDescent="0.25">
      <c r="A1908" s="287"/>
    </row>
    <row r="1909" spans="1:1" x14ac:dyDescent="0.25">
      <c r="A1909" s="287"/>
    </row>
    <row r="1910" spans="1:1" x14ac:dyDescent="0.25">
      <c r="A1910" s="287"/>
    </row>
    <row r="1911" spans="1:1" x14ac:dyDescent="0.25">
      <c r="A1911" s="287"/>
    </row>
    <row r="1912" spans="1:1" x14ac:dyDescent="0.25">
      <c r="A1912" s="287"/>
    </row>
    <row r="1913" spans="1:1" x14ac:dyDescent="0.25">
      <c r="A1913" s="287"/>
    </row>
    <row r="1914" spans="1:1" x14ac:dyDescent="0.25">
      <c r="A1914" s="287"/>
    </row>
    <row r="1915" spans="1:1" x14ac:dyDescent="0.25">
      <c r="A1915" s="287"/>
    </row>
    <row r="1916" spans="1:1" x14ac:dyDescent="0.25">
      <c r="A1916" s="287"/>
    </row>
    <row r="1917" spans="1:1" x14ac:dyDescent="0.25">
      <c r="A1917" s="287"/>
    </row>
    <row r="1918" spans="1:1" x14ac:dyDescent="0.25">
      <c r="A1918" s="287"/>
    </row>
    <row r="1919" spans="1:1" x14ac:dyDescent="0.25">
      <c r="A1919" s="287"/>
    </row>
    <row r="1920" spans="1:1" x14ac:dyDescent="0.25">
      <c r="A1920" s="287"/>
    </row>
    <row r="1921" spans="1:1" x14ac:dyDescent="0.25">
      <c r="A1921" s="287"/>
    </row>
    <row r="1922" spans="1:1" x14ac:dyDescent="0.25">
      <c r="A1922" s="287"/>
    </row>
    <row r="1923" spans="1:1" x14ac:dyDescent="0.25">
      <c r="A1923" s="287"/>
    </row>
    <row r="1924" spans="1:1" x14ac:dyDescent="0.25">
      <c r="A1924" s="287"/>
    </row>
    <row r="1925" spans="1:1" x14ac:dyDescent="0.25">
      <c r="A1925" s="287"/>
    </row>
    <row r="1926" spans="1:1" x14ac:dyDescent="0.25">
      <c r="A1926" s="287"/>
    </row>
    <row r="1927" spans="1:1" x14ac:dyDescent="0.25">
      <c r="A1927" s="287"/>
    </row>
    <row r="1928" spans="1:1" x14ac:dyDescent="0.25">
      <c r="A1928" s="287"/>
    </row>
    <row r="1929" spans="1:1" x14ac:dyDescent="0.25">
      <c r="A1929" s="287"/>
    </row>
    <row r="1930" spans="1:1" x14ac:dyDescent="0.25">
      <c r="A1930" s="287"/>
    </row>
    <row r="1931" spans="1:1" x14ac:dyDescent="0.25">
      <c r="A1931" s="287"/>
    </row>
    <row r="1932" spans="1:1" x14ac:dyDescent="0.25">
      <c r="A1932" s="287"/>
    </row>
    <row r="1933" spans="1:1" x14ac:dyDescent="0.25">
      <c r="A1933" s="287"/>
    </row>
    <row r="1934" spans="1:1" x14ac:dyDescent="0.25">
      <c r="A1934" s="287"/>
    </row>
    <row r="1935" spans="1:1" x14ac:dyDescent="0.25">
      <c r="A1935" s="287"/>
    </row>
    <row r="1936" spans="1:1" x14ac:dyDescent="0.25">
      <c r="A1936" s="287"/>
    </row>
    <row r="1937" spans="1:1" x14ac:dyDescent="0.25">
      <c r="A1937" s="287"/>
    </row>
    <row r="1938" spans="1:1" x14ac:dyDescent="0.25">
      <c r="A1938" s="287"/>
    </row>
    <row r="1939" spans="1:1" x14ac:dyDescent="0.25">
      <c r="A1939" s="287"/>
    </row>
    <row r="1940" spans="1:1" x14ac:dyDescent="0.25">
      <c r="A1940" s="287"/>
    </row>
    <row r="1941" spans="1:1" x14ac:dyDescent="0.25">
      <c r="A1941" s="287"/>
    </row>
    <row r="1942" spans="1:1" x14ac:dyDescent="0.25">
      <c r="A1942" s="287"/>
    </row>
    <row r="1943" spans="1:1" x14ac:dyDescent="0.25">
      <c r="A1943" s="287"/>
    </row>
    <row r="1944" spans="1:1" x14ac:dyDescent="0.25">
      <c r="A1944" s="287"/>
    </row>
    <row r="1945" spans="1:1" x14ac:dyDescent="0.25">
      <c r="A1945" s="287"/>
    </row>
    <row r="1946" spans="1:1" x14ac:dyDescent="0.25">
      <c r="A1946" s="287"/>
    </row>
    <row r="1947" spans="1:1" x14ac:dyDescent="0.25">
      <c r="A1947" s="287"/>
    </row>
    <row r="1948" spans="1:1" x14ac:dyDescent="0.25">
      <c r="A1948" s="287"/>
    </row>
    <row r="1949" spans="1:1" x14ac:dyDescent="0.25">
      <c r="A1949" s="287"/>
    </row>
    <row r="1950" spans="1:1" x14ac:dyDescent="0.25">
      <c r="A1950" s="287"/>
    </row>
    <row r="1951" spans="1:1" x14ac:dyDescent="0.25">
      <c r="A1951" s="287"/>
    </row>
    <row r="1952" spans="1:1" x14ac:dyDescent="0.25">
      <c r="A1952" s="287"/>
    </row>
    <row r="1953" spans="1:1" x14ac:dyDescent="0.25">
      <c r="A1953" s="287"/>
    </row>
    <row r="1954" spans="1:1" x14ac:dyDescent="0.25">
      <c r="A1954" s="287"/>
    </row>
    <row r="1955" spans="1:1" x14ac:dyDescent="0.25">
      <c r="A1955" s="287"/>
    </row>
    <row r="1956" spans="1:1" x14ac:dyDescent="0.25">
      <c r="A1956" s="287"/>
    </row>
    <row r="1957" spans="1:1" x14ac:dyDescent="0.25">
      <c r="A1957" s="287"/>
    </row>
    <row r="1958" spans="1:1" x14ac:dyDescent="0.25">
      <c r="A1958" s="287"/>
    </row>
    <row r="1959" spans="1:1" x14ac:dyDescent="0.25">
      <c r="A1959" s="287"/>
    </row>
    <row r="1960" spans="1:1" x14ac:dyDescent="0.25">
      <c r="A1960" s="287"/>
    </row>
    <row r="1961" spans="1:1" x14ac:dyDescent="0.25">
      <c r="A1961" s="287"/>
    </row>
    <row r="1962" spans="1:1" x14ac:dyDescent="0.25">
      <c r="A1962" s="287"/>
    </row>
    <row r="1963" spans="1:1" x14ac:dyDescent="0.25">
      <c r="A1963" s="287"/>
    </row>
    <row r="1964" spans="1:1" x14ac:dyDescent="0.25">
      <c r="A1964" s="287"/>
    </row>
    <row r="1965" spans="1:1" x14ac:dyDescent="0.25">
      <c r="A1965" s="287"/>
    </row>
    <row r="1966" spans="1:1" x14ac:dyDescent="0.25">
      <c r="A1966" s="287"/>
    </row>
    <row r="1967" spans="1:1" x14ac:dyDescent="0.25">
      <c r="A1967" s="287"/>
    </row>
    <row r="1968" spans="1:1" x14ac:dyDescent="0.25">
      <c r="A1968" s="287"/>
    </row>
    <row r="1969" spans="1:1" x14ac:dyDescent="0.25">
      <c r="A1969" s="287"/>
    </row>
    <row r="1970" spans="1:1" x14ac:dyDescent="0.25">
      <c r="A1970" s="287"/>
    </row>
    <row r="1971" spans="1:1" x14ac:dyDescent="0.25">
      <c r="A1971" s="287"/>
    </row>
    <row r="1972" spans="1:1" x14ac:dyDescent="0.25">
      <c r="A1972" s="287"/>
    </row>
    <row r="1973" spans="1:1" x14ac:dyDescent="0.25">
      <c r="A1973" s="287"/>
    </row>
    <row r="1974" spans="1:1" x14ac:dyDescent="0.25">
      <c r="A1974" s="287"/>
    </row>
    <row r="1975" spans="1:1" x14ac:dyDescent="0.25">
      <c r="A1975" s="287"/>
    </row>
    <row r="1976" spans="1:1" x14ac:dyDescent="0.25">
      <c r="A1976" s="287"/>
    </row>
    <row r="1977" spans="1:1" x14ac:dyDescent="0.25">
      <c r="A1977" s="287"/>
    </row>
    <row r="1978" spans="1:1" x14ac:dyDescent="0.25">
      <c r="A1978" s="287"/>
    </row>
    <row r="1979" spans="1:1" x14ac:dyDescent="0.25">
      <c r="A1979" s="287"/>
    </row>
    <row r="1980" spans="1:1" x14ac:dyDescent="0.25">
      <c r="A1980" s="287"/>
    </row>
    <row r="1981" spans="1:1" x14ac:dyDescent="0.25">
      <c r="A1981" s="287"/>
    </row>
    <row r="1982" spans="1:1" x14ac:dyDescent="0.25">
      <c r="A1982" s="287"/>
    </row>
    <row r="1983" spans="1:1" x14ac:dyDescent="0.25">
      <c r="A1983" s="287"/>
    </row>
    <row r="1984" spans="1:1" x14ac:dyDescent="0.25">
      <c r="A1984" s="287"/>
    </row>
    <row r="1985" spans="1:1" x14ac:dyDescent="0.25">
      <c r="A1985" s="287"/>
    </row>
    <row r="1986" spans="1:1" x14ac:dyDescent="0.25">
      <c r="A1986" s="287"/>
    </row>
    <row r="1987" spans="1:1" x14ac:dyDescent="0.25">
      <c r="A1987" s="287"/>
    </row>
    <row r="1988" spans="1:1" x14ac:dyDescent="0.25">
      <c r="A1988" s="287"/>
    </row>
    <row r="1989" spans="1:1" x14ac:dyDescent="0.25">
      <c r="A1989" s="287"/>
    </row>
    <row r="1990" spans="1:1" x14ac:dyDescent="0.25">
      <c r="A1990" s="287"/>
    </row>
    <row r="1991" spans="1:1" x14ac:dyDescent="0.25">
      <c r="A1991" s="287"/>
    </row>
    <row r="1992" spans="1:1" x14ac:dyDescent="0.25">
      <c r="A1992" s="287"/>
    </row>
    <row r="1993" spans="1:1" x14ac:dyDescent="0.25">
      <c r="A1993" s="287"/>
    </row>
    <row r="1994" spans="1:1" x14ac:dyDescent="0.25">
      <c r="A1994" s="287"/>
    </row>
    <row r="1995" spans="1:1" x14ac:dyDescent="0.25">
      <c r="A1995" s="287"/>
    </row>
    <row r="1996" spans="1:1" x14ac:dyDescent="0.25">
      <c r="A1996" s="287"/>
    </row>
    <row r="1997" spans="1:1" x14ac:dyDescent="0.25">
      <c r="A1997" s="287"/>
    </row>
    <row r="1998" spans="1:1" x14ac:dyDescent="0.25">
      <c r="A1998" s="287"/>
    </row>
    <row r="1999" spans="1:1" x14ac:dyDescent="0.25">
      <c r="A1999" s="287"/>
    </row>
    <row r="2000" spans="1:1" x14ac:dyDescent="0.25">
      <c r="A2000" s="287"/>
    </row>
    <row r="2001" spans="1:1" x14ac:dyDescent="0.25">
      <c r="A2001" s="287"/>
    </row>
    <row r="2002" spans="1:1" x14ac:dyDescent="0.25">
      <c r="A2002" s="287"/>
    </row>
    <row r="2003" spans="1:1" x14ac:dyDescent="0.25">
      <c r="A2003" s="287"/>
    </row>
    <row r="2004" spans="1:1" x14ac:dyDescent="0.25">
      <c r="A2004" s="287"/>
    </row>
    <row r="2005" spans="1:1" x14ac:dyDescent="0.25">
      <c r="A2005" s="287"/>
    </row>
    <row r="2006" spans="1:1" x14ac:dyDescent="0.25">
      <c r="A2006" s="287"/>
    </row>
    <row r="2007" spans="1:1" x14ac:dyDescent="0.25">
      <c r="A2007" s="287"/>
    </row>
    <row r="2008" spans="1:1" x14ac:dyDescent="0.25">
      <c r="A2008" s="287"/>
    </row>
    <row r="2009" spans="1:1" x14ac:dyDescent="0.25">
      <c r="A2009" s="287"/>
    </row>
    <row r="2010" spans="1:1" x14ac:dyDescent="0.25">
      <c r="A2010" s="287"/>
    </row>
    <row r="2011" spans="1:1" x14ac:dyDescent="0.25">
      <c r="A2011" s="287"/>
    </row>
    <row r="2012" spans="1:1" x14ac:dyDescent="0.25">
      <c r="A2012" s="287"/>
    </row>
    <row r="2013" spans="1:1" x14ac:dyDescent="0.25">
      <c r="A2013" s="287"/>
    </row>
    <row r="2014" spans="1:1" x14ac:dyDescent="0.25">
      <c r="A2014" s="287"/>
    </row>
    <row r="2015" spans="1:1" x14ac:dyDescent="0.25">
      <c r="A2015" s="287"/>
    </row>
    <row r="2016" spans="1:1" x14ac:dyDescent="0.25">
      <c r="A2016" s="287"/>
    </row>
    <row r="2017" spans="1:1" x14ac:dyDescent="0.25">
      <c r="A2017" s="287"/>
    </row>
    <row r="2018" spans="1:1" x14ac:dyDescent="0.25">
      <c r="A2018" s="287"/>
    </row>
    <row r="2019" spans="1:1" x14ac:dyDescent="0.25">
      <c r="A2019" s="287"/>
    </row>
    <row r="2020" spans="1:1" x14ac:dyDescent="0.25">
      <c r="A2020" s="287"/>
    </row>
    <row r="2021" spans="1:1" x14ac:dyDescent="0.25">
      <c r="A2021" s="287"/>
    </row>
    <row r="2022" spans="1:1" x14ac:dyDescent="0.25">
      <c r="A2022" s="287"/>
    </row>
    <row r="2023" spans="1:1" x14ac:dyDescent="0.25">
      <c r="A2023" s="287"/>
    </row>
    <row r="2024" spans="1:1" x14ac:dyDescent="0.25">
      <c r="A2024" s="287"/>
    </row>
    <row r="2025" spans="1:1" x14ac:dyDescent="0.25">
      <c r="A2025" s="287"/>
    </row>
    <row r="2026" spans="1:1" x14ac:dyDescent="0.25">
      <c r="A2026" s="287"/>
    </row>
    <row r="2027" spans="1:1" x14ac:dyDescent="0.25">
      <c r="A2027" s="287"/>
    </row>
    <row r="2028" spans="1:1" x14ac:dyDescent="0.25">
      <c r="A2028" s="287"/>
    </row>
    <row r="2029" spans="1:1" x14ac:dyDescent="0.25">
      <c r="A2029" s="287"/>
    </row>
    <row r="2030" spans="1:1" x14ac:dyDescent="0.25">
      <c r="A2030" s="287"/>
    </row>
    <row r="2031" spans="1:1" x14ac:dyDescent="0.25">
      <c r="A2031" s="287"/>
    </row>
    <row r="2032" spans="1:1" x14ac:dyDescent="0.25">
      <c r="A2032" s="287"/>
    </row>
    <row r="2033" spans="1:1" x14ac:dyDescent="0.25">
      <c r="A2033" s="287"/>
    </row>
    <row r="2034" spans="1:1" x14ac:dyDescent="0.25">
      <c r="A2034" s="287"/>
    </row>
    <row r="2035" spans="1:1" x14ac:dyDescent="0.25">
      <c r="A2035" s="287"/>
    </row>
    <row r="2036" spans="1:1" x14ac:dyDescent="0.25">
      <c r="A2036" s="287"/>
    </row>
    <row r="2037" spans="1:1" x14ac:dyDescent="0.25">
      <c r="A2037" s="287"/>
    </row>
    <row r="2038" spans="1:1" x14ac:dyDescent="0.25">
      <c r="A2038" s="287"/>
    </row>
    <row r="2039" spans="1:1" x14ac:dyDescent="0.25">
      <c r="A2039" s="287"/>
    </row>
    <row r="2040" spans="1:1" x14ac:dyDescent="0.25">
      <c r="A2040" s="287"/>
    </row>
    <row r="2041" spans="1:1" x14ac:dyDescent="0.25">
      <c r="A2041" s="287"/>
    </row>
    <row r="2042" spans="1:1" x14ac:dyDescent="0.25">
      <c r="A2042" s="287"/>
    </row>
    <row r="2043" spans="1:1" x14ac:dyDescent="0.25">
      <c r="A2043" s="287"/>
    </row>
    <row r="2044" spans="1:1" x14ac:dyDescent="0.25">
      <c r="A2044" s="287"/>
    </row>
    <row r="2045" spans="1:1" x14ac:dyDescent="0.25">
      <c r="A2045" s="287"/>
    </row>
    <row r="2046" spans="1:1" x14ac:dyDescent="0.25">
      <c r="A2046" s="287"/>
    </row>
    <row r="2047" spans="1:1" x14ac:dyDescent="0.25">
      <c r="A2047" s="287"/>
    </row>
    <row r="2048" spans="1:1" x14ac:dyDescent="0.25">
      <c r="A2048" s="287"/>
    </row>
    <row r="2049" spans="1:1" x14ac:dyDescent="0.25">
      <c r="A2049" s="287"/>
    </row>
    <row r="2050" spans="1:1" x14ac:dyDescent="0.25">
      <c r="A2050" s="287"/>
    </row>
    <row r="2051" spans="1:1" x14ac:dyDescent="0.25">
      <c r="A2051" s="287"/>
    </row>
    <row r="2052" spans="1:1" x14ac:dyDescent="0.25">
      <c r="A2052" s="287"/>
    </row>
    <row r="2053" spans="1:1" x14ac:dyDescent="0.25">
      <c r="A2053" s="287"/>
    </row>
    <row r="2054" spans="1:1" x14ac:dyDescent="0.25">
      <c r="A2054" s="287"/>
    </row>
    <row r="2055" spans="1:1" x14ac:dyDescent="0.25">
      <c r="A2055" s="287"/>
    </row>
    <row r="2056" spans="1:1" x14ac:dyDescent="0.25">
      <c r="A2056" s="287"/>
    </row>
    <row r="2057" spans="1:1" x14ac:dyDescent="0.25">
      <c r="A2057" s="287"/>
    </row>
    <row r="2058" spans="1:1" x14ac:dyDescent="0.25">
      <c r="A2058" s="287"/>
    </row>
    <row r="2059" spans="1:1" x14ac:dyDescent="0.25">
      <c r="A2059" s="287"/>
    </row>
    <row r="2060" spans="1:1" x14ac:dyDescent="0.25">
      <c r="A2060" s="287"/>
    </row>
    <row r="2061" spans="1:1" x14ac:dyDescent="0.25">
      <c r="A2061" s="287"/>
    </row>
    <row r="2062" spans="1:1" x14ac:dyDescent="0.25">
      <c r="A2062" s="287"/>
    </row>
    <row r="2063" spans="1:1" x14ac:dyDescent="0.25">
      <c r="A2063" s="287"/>
    </row>
    <row r="2064" spans="1:1" x14ac:dyDescent="0.25">
      <c r="A2064" s="287"/>
    </row>
    <row r="2065" spans="1:1" x14ac:dyDescent="0.25">
      <c r="A2065" s="287"/>
    </row>
    <row r="2066" spans="1:1" x14ac:dyDescent="0.25">
      <c r="A2066" s="287"/>
    </row>
    <row r="2067" spans="1:1" x14ac:dyDescent="0.25">
      <c r="A2067" s="287"/>
    </row>
    <row r="2068" spans="1:1" x14ac:dyDescent="0.25">
      <c r="A2068" s="287"/>
    </row>
    <row r="2069" spans="1:1" x14ac:dyDescent="0.25">
      <c r="A2069" s="287"/>
    </row>
    <row r="2070" spans="1:1" x14ac:dyDescent="0.25">
      <c r="A2070" s="287"/>
    </row>
    <row r="2071" spans="1:1" x14ac:dyDescent="0.25">
      <c r="A2071" s="287"/>
    </row>
    <row r="2072" spans="1:1" x14ac:dyDescent="0.25">
      <c r="A2072" s="287"/>
    </row>
    <row r="2073" spans="1:1" x14ac:dyDescent="0.25">
      <c r="A2073" s="287"/>
    </row>
    <row r="2074" spans="1:1" x14ac:dyDescent="0.25">
      <c r="A2074" s="287"/>
    </row>
    <row r="2075" spans="1:1" x14ac:dyDescent="0.25">
      <c r="A2075" s="287"/>
    </row>
    <row r="2076" spans="1:1" x14ac:dyDescent="0.25">
      <c r="A2076" s="287"/>
    </row>
    <row r="2077" spans="1:1" x14ac:dyDescent="0.25">
      <c r="A2077" s="287"/>
    </row>
    <row r="2078" spans="1:1" x14ac:dyDescent="0.25">
      <c r="A2078" s="287"/>
    </row>
    <row r="2079" spans="1:1" x14ac:dyDescent="0.25">
      <c r="A2079" s="287"/>
    </row>
    <row r="2080" spans="1:1" x14ac:dyDescent="0.25">
      <c r="A2080" s="287"/>
    </row>
    <row r="2081" spans="1:1" x14ac:dyDescent="0.25">
      <c r="A2081" s="287"/>
    </row>
    <row r="2082" spans="1:1" x14ac:dyDescent="0.25">
      <c r="A2082" s="287"/>
    </row>
    <row r="2083" spans="1:1" x14ac:dyDescent="0.25">
      <c r="A2083" s="287"/>
    </row>
    <row r="2084" spans="1:1" x14ac:dyDescent="0.25">
      <c r="A2084" s="287"/>
    </row>
    <row r="2085" spans="1:1" x14ac:dyDescent="0.25">
      <c r="A2085" s="287"/>
    </row>
    <row r="2086" spans="1:1" x14ac:dyDescent="0.25">
      <c r="A2086" s="287"/>
    </row>
    <row r="2087" spans="1:1" x14ac:dyDescent="0.25">
      <c r="A2087" s="287"/>
    </row>
    <row r="2088" spans="1:1" x14ac:dyDescent="0.25">
      <c r="A2088" s="287"/>
    </row>
    <row r="2089" spans="1:1" x14ac:dyDescent="0.25">
      <c r="A2089" s="287"/>
    </row>
    <row r="2090" spans="1:1" x14ac:dyDescent="0.25">
      <c r="A2090" s="287"/>
    </row>
    <row r="2091" spans="1:1" x14ac:dyDescent="0.25">
      <c r="A2091" s="287"/>
    </row>
    <row r="2092" spans="1:1" x14ac:dyDescent="0.25">
      <c r="A2092" s="287"/>
    </row>
    <row r="2093" spans="1:1" x14ac:dyDescent="0.25">
      <c r="A2093" s="287"/>
    </row>
    <row r="2094" spans="1:1" x14ac:dyDescent="0.25">
      <c r="A2094" s="287"/>
    </row>
    <row r="2095" spans="1:1" x14ac:dyDescent="0.25">
      <c r="A2095" s="287"/>
    </row>
    <row r="2096" spans="1:1" x14ac:dyDescent="0.25">
      <c r="A2096" s="287"/>
    </row>
    <row r="2097" spans="1:1" x14ac:dyDescent="0.25">
      <c r="A2097" s="287"/>
    </row>
    <row r="2098" spans="1:1" x14ac:dyDescent="0.25">
      <c r="A2098" s="287"/>
    </row>
    <row r="2099" spans="1:1" x14ac:dyDescent="0.25">
      <c r="A2099" s="287"/>
    </row>
    <row r="2100" spans="1:1" x14ac:dyDescent="0.25">
      <c r="A2100" s="287"/>
    </row>
    <row r="2101" spans="1:1" x14ac:dyDescent="0.25">
      <c r="A2101" s="287"/>
    </row>
    <row r="2102" spans="1:1" x14ac:dyDescent="0.25">
      <c r="A2102" s="287"/>
    </row>
    <row r="2103" spans="1:1" x14ac:dyDescent="0.25">
      <c r="A2103" s="287"/>
    </row>
    <row r="2104" spans="1:1" x14ac:dyDescent="0.25">
      <c r="A2104" s="287"/>
    </row>
    <row r="2105" spans="1:1" x14ac:dyDescent="0.25">
      <c r="A2105" s="287"/>
    </row>
    <row r="2106" spans="1:1" x14ac:dyDescent="0.25">
      <c r="A2106" s="287"/>
    </row>
    <row r="2107" spans="1:1" x14ac:dyDescent="0.25">
      <c r="A2107" s="287"/>
    </row>
    <row r="2108" spans="1:1" x14ac:dyDescent="0.25">
      <c r="A2108" s="287"/>
    </row>
    <row r="2109" spans="1:1" x14ac:dyDescent="0.25">
      <c r="A2109" s="287"/>
    </row>
    <row r="2110" spans="1:1" x14ac:dyDescent="0.25">
      <c r="A2110" s="287"/>
    </row>
    <row r="2111" spans="1:1" x14ac:dyDescent="0.25">
      <c r="A2111" s="287"/>
    </row>
    <row r="2112" spans="1:1" x14ac:dyDescent="0.25">
      <c r="A2112" s="287"/>
    </row>
    <row r="2113" spans="1:1" x14ac:dyDescent="0.25">
      <c r="A2113" s="287"/>
    </row>
    <row r="2114" spans="1:1" x14ac:dyDescent="0.25">
      <c r="A2114" s="287"/>
    </row>
    <row r="2115" spans="1:1" x14ac:dyDescent="0.25">
      <c r="A2115" s="287"/>
    </row>
    <row r="2116" spans="1:1" x14ac:dyDescent="0.25">
      <c r="A2116" s="287"/>
    </row>
    <row r="2117" spans="1:1" x14ac:dyDescent="0.25">
      <c r="A2117" s="287"/>
    </row>
    <row r="2118" spans="1:1" x14ac:dyDescent="0.25">
      <c r="A2118" s="287"/>
    </row>
    <row r="2119" spans="1:1" x14ac:dyDescent="0.25">
      <c r="A2119" s="287"/>
    </row>
    <row r="2120" spans="1:1" x14ac:dyDescent="0.25">
      <c r="A2120" s="287"/>
    </row>
    <row r="2121" spans="1:1" x14ac:dyDescent="0.25">
      <c r="A2121" s="287"/>
    </row>
    <row r="2122" spans="1:1" x14ac:dyDescent="0.25">
      <c r="A2122" s="287"/>
    </row>
    <row r="2123" spans="1:1" x14ac:dyDescent="0.25">
      <c r="A2123" s="287"/>
    </row>
    <row r="2124" spans="1:1" x14ac:dyDescent="0.25">
      <c r="A2124" s="287"/>
    </row>
    <row r="2125" spans="1:1" x14ac:dyDescent="0.25">
      <c r="A2125" s="287"/>
    </row>
    <row r="2126" spans="1:1" x14ac:dyDescent="0.25">
      <c r="A2126" s="287"/>
    </row>
    <row r="2127" spans="1:1" x14ac:dyDescent="0.25">
      <c r="A2127" s="287"/>
    </row>
    <row r="2128" spans="1:1" x14ac:dyDescent="0.25">
      <c r="A2128" s="287"/>
    </row>
    <row r="2129" spans="1:1" x14ac:dyDescent="0.25">
      <c r="A2129" s="287"/>
    </row>
    <row r="2130" spans="1:1" x14ac:dyDescent="0.25">
      <c r="A2130" s="287"/>
    </row>
    <row r="2131" spans="1:1" x14ac:dyDescent="0.25">
      <c r="A2131" s="287"/>
    </row>
    <row r="2132" spans="1:1" x14ac:dyDescent="0.25">
      <c r="A2132" s="287"/>
    </row>
    <row r="2133" spans="1:1" x14ac:dyDescent="0.25">
      <c r="A2133" s="287"/>
    </row>
    <row r="2134" spans="1:1" x14ac:dyDescent="0.25">
      <c r="A2134" s="287"/>
    </row>
    <row r="2135" spans="1:1" x14ac:dyDescent="0.25">
      <c r="A2135" s="287"/>
    </row>
    <row r="2136" spans="1:1" x14ac:dyDescent="0.25">
      <c r="A2136" s="287"/>
    </row>
    <row r="2137" spans="1:1" x14ac:dyDescent="0.25">
      <c r="A2137" s="287"/>
    </row>
    <row r="2138" spans="1:1" x14ac:dyDescent="0.25">
      <c r="A2138" s="287"/>
    </row>
    <row r="2139" spans="1:1" x14ac:dyDescent="0.25">
      <c r="A2139" s="287"/>
    </row>
    <row r="2140" spans="1:1" x14ac:dyDescent="0.25">
      <c r="A2140" s="287"/>
    </row>
    <row r="2141" spans="1:1" x14ac:dyDescent="0.25">
      <c r="A2141" s="287"/>
    </row>
    <row r="2142" spans="1:1" x14ac:dyDescent="0.25">
      <c r="A2142" s="287"/>
    </row>
    <row r="2143" spans="1:1" x14ac:dyDescent="0.25">
      <c r="A2143" s="287"/>
    </row>
    <row r="2144" spans="1:1" x14ac:dyDescent="0.25">
      <c r="A2144" s="287"/>
    </row>
    <row r="2145" spans="1:1" x14ac:dyDescent="0.25">
      <c r="A2145" s="287"/>
    </row>
    <row r="2146" spans="1:1" x14ac:dyDescent="0.25">
      <c r="A2146" s="287"/>
    </row>
    <row r="2147" spans="1:1" x14ac:dyDescent="0.25">
      <c r="A2147" s="287"/>
    </row>
    <row r="2148" spans="1:1" x14ac:dyDescent="0.25">
      <c r="A2148" s="287"/>
    </row>
    <row r="2149" spans="1:1" x14ac:dyDescent="0.25">
      <c r="A2149" s="287"/>
    </row>
    <row r="2150" spans="1:1" x14ac:dyDescent="0.25">
      <c r="A2150" s="287"/>
    </row>
    <row r="2151" spans="1:1" x14ac:dyDescent="0.25">
      <c r="A2151" s="287"/>
    </row>
    <row r="2152" spans="1:1" x14ac:dyDescent="0.25">
      <c r="A2152" s="287"/>
    </row>
    <row r="2153" spans="1:1" x14ac:dyDescent="0.25">
      <c r="A2153" s="287"/>
    </row>
    <row r="2154" spans="1:1" x14ac:dyDescent="0.25">
      <c r="A2154" s="287"/>
    </row>
    <row r="2155" spans="1:1" x14ac:dyDescent="0.25">
      <c r="A2155" s="287"/>
    </row>
    <row r="2156" spans="1:1" x14ac:dyDescent="0.25">
      <c r="A2156" s="287"/>
    </row>
    <row r="2157" spans="1:1" x14ac:dyDescent="0.25">
      <c r="A2157" s="287"/>
    </row>
    <row r="2158" spans="1:1" x14ac:dyDescent="0.25">
      <c r="A2158" s="287"/>
    </row>
    <row r="2159" spans="1:1" x14ac:dyDescent="0.25">
      <c r="A2159" s="287"/>
    </row>
    <row r="2160" spans="1:1" x14ac:dyDescent="0.25">
      <c r="A2160" s="287"/>
    </row>
    <row r="2161" spans="1:1" x14ac:dyDescent="0.25">
      <c r="A2161" s="287"/>
    </row>
    <row r="2162" spans="1:1" x14ac:dyDescent="0.25">
      <c r="A2162" s="287"/>
    </row>
    <row r="2163" spans="1:1" x14ac:dyDescent="0.25">
      <c r="A2163" s="287"/>
    </row>
    <row r="2164" spans="1:1" x14ac:dyDescent="0.25">
      <c r="A2164" s="287"/>
    </row>
    <row r="2165" spans="1:1" x14ac:dyDescent="0.25">
      <c r="A2165" s="287"/>
    </row>
    <row r="2166" spans="1:1" x14ac:dyDescent="0.25">
      <c r="A2166" s="287"/>
    </row>
    <row r="2167" spans="1:1" x14ac:dyDescent="0.25">
      <c r="A2167" s="287"/>
    </row>
    <row r="2168" spans="1:1" x14ac:dyDescent="0.25">
      <c r="A2168" s="287"/>
    </row>
    <row r="2169" spans="1:1" x14ac:dyDescent="0.25">
      <c r="A2169" s="287"/>
    </row>
    <row r="2170" spans="1:1" x14ac:dyDescent="0.25">
      <c r="A2170" s="287"/>
    </row>
    <row r="2171" spans="1:1" x14ac:dyDescent="0.25">
      <c r="A2171" s="287"/>
    </row>
    <row r="2172" spans="1:1" x14ac:dyDescent="0.25">
      <c r="A2172" s="287"/>
    </row>
    <row r="2173" spans="1:1" x14ac:dyDescent="0.25">
      <c r="A2173" s="287"/>
    </row>
    <row r="2174" spans="1:1" x14ac:dyDescent="0.25">
      <c r="A2174" s="287"/>
    </row>
    <row r="2175" spans="1:1" x14ac:dyDescent="0.25">
      <c r="A2175" s="287"/>
    </row>
    <row r="2176" spans="1:1" x14ac:dyDescent="0.25">
      <c r="A2176" s="287"/>
    </row>
    <row r="2177" spans="1:1" x14ac:dyDescent="0.25">
      <c r="A2177" s="287"/>
    </row>
    <row r="2178" spans="1:1" x14ac:dyDescent="0.25">
      <c r="A2178" s="287"/>
    </row>
    <row r="2179" spans="1:1" x14ac:dyDescent="0.25">
      <c r="A2179" s="287"/>
    </row>
    <row r="2180" spans="1:1" x14ac:dyDescent="0.25">
      <c r="A2180" s="287"/>
    </row>
    <row r="2181" spans="1:1" x14ac:dyDescent="0.25">
      <c r="A2181" s="287"/>
    </row>
    <row r="2182" spans="1:1" x14ac:dyDescent="0.25">
      <c r="A2182" s="287"/>
    </row>
    <row r="2183" spans="1:1" x14ac:dyDescent="0.25">
      <c r="A2183" s="287"/>
    </row>
    <row r="2184" spans="1:1" x14ac:dyDescent="0.25">
      <c r="A2184" s="287"/>
    </row>
    <row r="2185" spans="1:1" x14ac:dyDescent="0.25">
      <c r="A2185" s="287"/>
    </row>
    <row r="2186" spans="1:1" x14ac:dyDescent="0.25">
      <c r="A2186" s="287"/>
    </row>
    <row r="2187" spans="1:1" x14ac:dyDescent="0.25">
      <c r="A2187" s="287"/>
    </row>
    <row r="2188" spans="1:1" x14ac:dyDescent="0.25">
      <c r="A2188" s="287"/>
    </row>
    <row r="2189" spans="1:1" x14ac:dyDescent="0.25">
      <c r="A2189" s="287"/>
    </row>
    <row r="2190" spans="1:1" x14ac:dyDescent="0.25">
      <c r="A2190" s="287"/>
    </row>
    <row r="2191" spans="1:1" x14ac:dyDescent="0.25">
      <c r="A2191" s="287"/>
    </row>
    <row r="2192" spans="1:1" x14ac:dyDescent="0.25">
      <c r="A2192" s="287"/>
    </row>
    <row r="2193" spans="1:1" x14ac:dyDescent="0.25">
      <c r="A2193" s="287"/>
    </row>
    <row r="2194" spans="1:1" x14ac:dyDescent="0.25">
      <c r="A2194" s="287"/>
    </row>
    <row r="2195" spans="1:1" x14ac:dyDescent="0.25">
      <c r="A2195" s="287"/>
    </row>
    <row r="2196" spans="1:1" x14ac:dyDescent="0.25">
      <c r="A2196" s="287"/>
    </row>
    <row r="2197" spans="1:1" x14ac:dyDescent="0.25">
      <c r="A2197" s="287"/>
    </row>
    <row r="2198" spans="1:1" x14ac:dyDescent="0.25">
      <c r="A2198" s="287"/>
    </row>
    <row r="2199" spans="1:1" x14ac:dyDescent="0.25">
      <c r="A2199" s="287"/>
    </row>
    <row r="2200" spans="1:1" x14ac:dyDescent="0.25">
      <c r="A2200" s="287"/>
    </row>
    <row r="2201" spans="1:1" x14ac:dyDescent="0.25">
      <c r="A2201" s="287"/>
    </row>
    <row r="2202" spans="1:1" x14ac:dyDescent="0.25">
      <c r="A2202" s="287"/>
    </row>
    <row r="2203" spans="1:1" x14ac:dyDescent="0.25">
      <c r="A2203" s="287"/>
    </row>
    <row r="2204" spans="1:1" x14ac:dyDescent="0.25">
      <c r="A2204" s="287"/>
    </row>
    <row r="2205" spans="1:1" x14ac:dyDescent="0.25">
      <c r="A2205" s="287"/>
    </row>
    <row r="2206" spans="1:1" x14ac:dyDescent="0.25">
      <c r="A2206" s="287"/>
    </row>
    <row r="2207" spans="1:1" x14ac:dyDescent="0.25">
      <c r="A2207" s="287"/>
    </row>
    <row r="2208" spans="1:1" x14ac:dyDescent="0.25">
      <c r="A2208" s="287"/>
    </row>
    <row r="2209" spans="1:1" x14ac:dyDescent="0.25">
      <c r="A2209" s="287"/>
    </row>
    <row r="2210" spans="1:1" x14ac:dyDescent="0.25">
      <c r="A2210" s="287"/>
    </row>
    <row r="2211" spans="1:1" x14ac:dyDescent="0.25">
      <c r="A2211" s="287"/>
    </row>
    <row r="2212" spans="1:1" x14ac:dyDescent="0.25">
      <c r="A2212" s="287"/>
    </row>
    <row r="2213" spans="1:1" x14ac:dyDescent="0.25">
      <c r="A2213" s="287"/>
    </row>
    <row r="2214" spans="1:1" x14ac:dyDescent="0.25">
      <c r="A2214" s="287"/>
    </row>
    <row r="2215" spans="1:1" x14ac:dyDescent="0.25">
      <c r="A2215" s="287"/>
    </row>
    <row r="2216" spans="1:1" x14ac:dyDescent="0.25">
      <c r="A2216" s="287"/>
    </row>
    <row r="2217" spans="1:1" x14ac:dyDescent="0.25">
      <c r="A2217" s="287"/>
    </row>
    <row r="2218" spans="1:1" x14ac:dyDescent="0.25">
      <c r="A2218" s="287"/>
    </row>
    <row r="2219" spans="1:1" x14ac:dyDescent="0.25">
      <c r="A2219" s="287"/>
    </row>
    <row r="2220" spans="1:1" x14ac:dyDescent="0.25">
      <c r="A2220" s="287"/>
    </row>
    <row r="2221" spans="1:1" x14ac:dyDescent="0.25">
      <c r="A2221" s="287"/>
    </row>
    <row r="2222" spans="1:1" x14ac:dyDescent="0.25">
      <c r="A2222" s="287"/>
    </row>
    <row r="2223" spans="1:1" x14ac:dyDescent="0.25">
      <c r="A2223" s="287"/>
    </row>
    <row r="2224" spans="1:1" x14ac:dyDescent="0.25">
      <c r="A2224" s="287"/>
    </row>
    <row r="2225" spans="1:1" x14ac:dyDescent="0.25">
      <c r="A2225" s="287"/>
    </row>
    <row r="2226" spans="1:1" x14ac:dyDescent="0.25">
      <c r="A2226" s="287"/>
    </row>
    <row r="2227" spans="1:1" x14ac:dyDescent="0.25">
      <c r="A2227" s="287"/>
    </row>
    <row r="2228" spans="1:1" x14ac:dyDescent="0.25">
      <c r="A2228" s="287"/>
    </row>
    <row r="2229" spans="1:1" x14ac:dyDescent="0.25">
      <c r="A2229" s="287"/>
    </row>
    <row r="2230" spans="1:1" x14ac:dyDescent="0.25">
      <c r="A2230" s="287"/>
    </row>
    <row r="2231" spans="1:1" x14ac:dyDescent="0.25">
      <c r="A2231" s="287"/>
    </row>
    <row r="2232" spans="1:1" x14ac:dyDescent="0.25">
      <c r="A2232" s="287"/>
    </row>
    <row r="2233" spans="1:1" x14ac:dyDescent="0.25">
      <c r="A2233" s="287"/>
    </row>
    <row r="2234" spans="1:1" x14ac:dyDescent="0.25">
      <c r="A2234" s="287"/>
    </row>
    <row r="2235" spans="1:1" x14ac:dyDescent="0.25">
      <c r="A2235" s="287"/>
    </row>
    <row r="2236" spans="1:1" x14ac:dyDescent="0.25">
      <c r="A2236" s="287"/>
    </row>
    <row r="2237" spans="1:1" x14ac:dyDescent="0.25">
      <c r="A2237" s="287"/>
    </row>
    <row r="2238" spans="1:1" x14ac:dyDescent="0.25">
      <c r="A2238" s="287"/>
    </row>
    <row r="2239" spans="1:1" x14ac:dyDescent="0.25">
      <c r="A2239" s="287"/>
    </row>
    <row r="2240" spans="1:1" x14ac:dyDescent="0.25">
      <c r="A2240" s="287"/>
    </row>
    <row r="2241" spans="1:1" x14ac:dyDescent="0.25">
      <c r="A2241" s="287"/>
    </row>
    <row r="2242" spans="1:1" x14ac:dyDescent="0.25">
      <c r="A2242" s="287"/>
    </row>
    <row r="2243" spans="1:1" x14ac:dyDescent="0.25">
      <c r="A2243" s="287"/>
    </row>
    <row r="2244" spans="1:1" x14ac:dyDescent="0.25">
      <c r="A2244" s="287"/>
    </row>
    <row r="2245" spans="1:1" x14ac:dyDescent="0.25">
      <c r="A2245" s="287"/>
    </row>
    <row r="2246" spans="1:1" x14ac:dyDescent="0.25">
      <c r="A2246" s="287"/>
    </row>
    <row r="2247" spans="1:1" x14ac:dyDescent="0.25">
      <c r="A2247" s="287"/>
    </row>
    <row r="2248" spans="1:1" x14ac:dyDescent="0.25">
      <c r="A2248" s="287"/>
    </row>
    <row r="2249" spans="1:1" x14ac:dyDescent="0.25">
      <c r="A2249" s="287"/>
    </row>
    <row r="2250" spans="1:1" x14ac:dyDescent="0.25">
      <c r="A2250" s="287"/>
    </row>
    <row r="2251" spans="1:1" x14ac:dyDescent="0.25">
      <c r="A2251" s="287"/>
    </row>
    <row r="2252" spans="1:1" x14ac:dyDescent="0.25">
      <c r="A2252" s="287"/>
    </row>
    <row r="2253" spans="1:1" x14ac:dyDescent="0.25">
      <c r="A2253" s="287"/>
    </row>
    <row r="2254" spans="1:1" x14ac:dyDescent="0.25">
      <c r="A2254" s="287"/>
    </row>
    <row r="2255" spans="1:1" x14ac:dyDescent="0.25">
      <c r="A2255" s="287"/>
    </row>
    <row r="2256" spans="1:1" x14ac:dyDescent="0.25">
      <c r="A2256" s="287"/>
    </row>
    <row r="2257" spans="1:1" x14ac:dyDescent="0.25">
      <c r="A2257" s="287"/>
    </row>
    <row r="2258" spans="1:1" x14ac:dyDescent="0.25">
      <c r="A2258" s="287"/>
    </row>
    <row r="2259" spans="1:1" x14ac:dyDescent="0.25">
      <c r="A2259" s="287"/>
    </row>
    <row r="2260" spans="1:1" x14ac:dyDescent="0.25">
      <c r="A2260" s="287"/>
    </row>
    <row r="2261" spans="1:1" x14ac:dyDescent="0.25">
      <c r="A2261" s="287"/>
    </row>
    <row r="2262" spans="1:1" x14ac:dyDescent="0.25">
      <c r="A2262" s="287"/>
    </row>
    <row r="2263" spans="1:1" x14ac:dyDescent="0.25">
      <c r="A2263" s="287"/>
    </row>
    <row r="2264" spans="1:1" x14ac:dyDescent="0.25">
      <c r="A2264" s="287"/>
    </row>
    <row r="2265" spans="1:1" x14ac:dyDescent="0.25">
      <c r="A2265" s="287"/>
    </row>
    <row r="2266" spans="1:1" x14ac:dyDescent="0.25">
      <c r="A2266" s="287"/>
    </row>
    <row r="2267" spans="1:1" x14ac:dyDescent="0.25">
      <c r="A2267" s="287"/>
    </row>
    <row r="2268" spans="1:1" x14ac:dyDescent="0.25">
      <c r="A2268" s="287"/>
    </row>
    <row r="2269" spans="1:1" x14ac:dyDescent="0.25">
      <c r="A2269" s="287"/>
    </row>
    <row r="2270" spans="1:1" x14ac:dyDescent="0.25">
      <c r="A2270" s="287"/>
    </row>
    <row r="2271" spans="1:1" x14ac:dyDescent="0.25">
      <c r="A2271" s="287"/>
    </row>
    <row r="2272" spans="1:1" x14ac:dyDescent="0.25">
      <c r="A2272" s="287"/>
    </row>
    <row r="2273" spans="1:1" x14ac:dyDescent="0.25">
      <c r="A2273" s="287"/>
    </row>
    <row r="2274" spans="1:1" x14ac:dyDescent="0.25">
      <c r="A2274" s="287"/>
    </row>
    <row r="2275" spans="1:1" x14ac:dyDescent="0.25">
      <c r="A2275" s="287"/>
    </row>
    <row r="2276" spans="1:1" x14ac:dyDescent="0.25">
      <c r="A2276" s="287"/>
    </row>
    <row r="2277" spans="1:1" x14ac:dyDescent="0.25">
      <c r="A2277" s="287"/>
    </row>
    <row r="2278" spans="1:1" x14ac:dyDescent="0.25">
      <c r="A2278" s="287"/>
    </row>
    <row r="2279" spans="1:1" x14ac:dyDescent="0.25">
      <c r="A2279" s="287"/>
    </row>
    <row r="2280" spans="1:1" x14ac:dyDescent="0.25">
      <c r="A2280" s="287"/>
    </row>
    <row r="2281" spans="1:1" x14ac:dyDescent="0.25">
      <c r="A2281" s="287"/>
    </row>
    <row r="2282" spans="1:1" x14ac:dyDescent="0.25">
      <c r="A2282" s="287"/>
    </row>
    <row r="2283" spans="1:1" x14ac:dyDescent="0.25">
      <c r="A2283" s="287"/>
    </row>
    <row r="2284" spans="1:1" x14ac:dyDescent="0.25">
      <c r="A2284" s="287"/>
    </row>
    <row r="2285" spans="1:1" x14ac:dyDescent="0.25">
      <c r="A2285" s="287"/>
    </row>
    <row r="2286" spans="1:1" x14ac:dyDescent="0.25">
      <c r="A2286" s="287"/>
    </row>
    <row r="2287" spans="1:1" x14ac:dyDescent="0.25">
      <c r="A2287" s="287"/>
    </row>
    <row r="2288" spans="1:1" x14ac:dyDescent="0.25">
      <c r="A2288" s="287"/>
    </row>
    <row r="2289" spans="1:1" x14ac:dyDescent="0.25">
      <c r="A2289" s="287"/>
    </row>
    <row r="2290" spans="1:1" x14ac:dyDescent="0.25">
      <c r="A2290" s="287"/>
    </row>
    <row r="2291" spans="1:1" x14ac:dyDescent="0.25">
      <c r="A2291" s="287"/>
    </row>
    <row r="2292" spans="1:1" x14ac:dyDescent="0.25">
      <c r="A2292" s="287"/>
    </row>
    <row r="2293" spans="1:1" x14ac:dyDescent="0.25">
      <c r="A2293" s="287"/>
    </row>
    <row r="2294" spans="1:1" x14ac:dyDescent="0.25">
      <c r="A2294" s="287"/>
    </row>
    <row r="2295" spans="1:1" x14ac:dyDescent="0.25">
      <c r="A2295" s="287"/>
    </row>
    <row r="2296" spans="1:1" x14ac:dyDescent="0.25">
      <c r="A2296" s="287"/>
    </row>
    <row r="2297" spans="1:1" x14ac:dyDescent="0.25">
      <c r="A2297" s="287"/>
    </row>
    <row r="2298" spans="1:1" x14ac:dyDescent="0.25">
      <c r="A2298" s="287"/>
    </row>
    <row r="2299" spans="1:1" x14ac:dyDescent="0.25">
      <c r="A2299" s="287"/>
    </row>
    <row r="2300" spans="1:1" x14ac:dyDescent="0.25">
      <c r="A2300" s="287"/>
    </row>
    <row r="2301" spans="1:1" x14ac:dyDescent="0.25">
      <c r="A2301" s="287"/>
    </row>
    <row r="2302" spans="1:1" x14ac:dyDescent="0.25">
      <c r="A2302" s="287"/>
    </row>
    <row r="2303" spans="1:1" x14ac:dyDescent="0.25">
      <c r="A2303" s="287"/>
    </row>
    <row r="2304" spans="1:1" x14ac:dyDescent="0.25">
      <c r="A2304" s="287"/>
    </row>
    <row r="2305" spans="1:1" x14ac:dyDescent="0.25">
      <c r="A2305" s="287"/>
    </row>
    <row r="2306" spans="1:1" x14ac:dyDescent="0.25">
      <c r="A2306" s="287"/>
    </row>
    <row r="2307" spans="1:1" x14ac:dyDescent="0.25">
      <c r="A2307" s="287"/>
    </row>
    <row r="2308" spans="1:1" x14ac:dyDescent="0.25">
      <c r="A2308" s="287"/>
    </row>
    <row r="2309" spans="1:1" x14ac:dyDescent="0.25">
      <c r="A2309" s="287"/>
    </row>
    <row r="2310" spans="1:1" x14ac:dyDescent="0.25">
      <c r="A2310" s="287"/>
    </row>
    <row r="2311" spans="1:1" x14ac:dyDescent="0.25">
      <c r="A2311" s="287"/>
    </row>
    <row r="2312" spans="1:1" x14ac:dyDescent="0.25">
      <c r="A2312" s="287"/>
    </row>
    <row r="2313" spans="1:1" x14ac:dyDescent="0.25">
      <c r="A2313" s="287"/>
    </row>
    <row r="2314" spans="1:1" x14ac:dyDescent="0.25">
      <c r="A2314" s="287"/>
    </row>
    <row r="2315" spans="1:1" x14ac:dyDescent="0.25">
      <c r="A2315" s="287"/>
    </row>
    <row r="2316" spans="1:1" x14ac:dyDescent="0.25">
      <c r="A2316" s="287"/>
    </row>
    <row r="2317" spans="1:1" x14ac:dyDescent="0.25">
      <c r="A2317" s="287"/>
    </row>
    <row r="2318" spans="1:1" x14ac:dyDescent="0.25">
      <c r="A2318" s="287"/>
    </row>
    <row r="2319" spans="1:1" x14ac:dyDescent="0.25">
      <c r="A2319" s="287"/>
    </row>
    <row r="2320" spans="1:1" x14ac:dyDescent="0.25">
      <c r="A2320" s="287"/>
    </row>
    <row r="2321" spans="1:1" x14ac:dyDescent="0.25">
      <c r="A2321" s="287"/>
    </row>
    <row r="2322" spans="1:1" x14ac:dyDescent="0.25">
      <c r="A2322" s="287"/>
    </row>
    <row r="2323" spans="1:1" x14ac:dyDescent="0.25">
      <c r="A2323" s="287"/>
    </row>
    <row r="2324" spans="1:1" x14ac:dyDescent="0.25">
      <c r="A2324" s="287"/>
    </row>
    <row r="2325" spans="1:1" x14ac:dyDescent="0.25">
      <c r="A2325" s="287"/>
    </row>
    <row r="2326" spans="1:1" x14ac:dyDescent="0.25">
      <c r="A2326" s="287"/>
    </row>
    <row r="2327" spans="1:1" x14ac:dyDescent="0.25">
      <c r="A2327" s="287"/>
    </row>
    <row r="2328" spans="1:1" x14ac:dyDescent="0.25">
      <c r="A2328" s="287"/>
    </row>
    <row r="2329" spans="1:1" x14ac:dyDescent="0.25">
      <c r="A2329" s="287"/>
    </row>
    <row r="2330" spans="1:1" x14ac:dyDescent="0.25">
      <c r="A2330" s="287"/>
    </row>
    <row r="2331" spans="1:1" x14ac:dyDescent="0.25">
      <c r="A2331" s="287"/>
    </row>
    <row r="2332" spans="1:1" x14ac:dyDescent="0.25">
      <c r="A2332" s="287"/>
    </row>
    <row r="2333" spans="1:1" x14ac:dyDescent="0.25">
      <c r="A2333" s="287"/>
    </row>
    <row r="2334" spans="1:1" x14ac:dyDescent="0.25">
      <c r="A2334" s="287"/>
    </row>
    <row r="2335" spans="1:1" x14ac:dyDescent="0.25">
      <c r="A2335" s="287"/>
    </row>
    <row r="2336" spans="1:1" x14ac:dyDescent="0.25">
      <c r="A2336" s="287"/>
    </row>
    <row r="2337" spans="1:1" x14ac:dyDescent="0.25">
      <c r="A2337" s="287"/>
    </row>
    <row r="2338" spans="1:1" x14ac:dyDescent="0.25">
      <c r="A2338" s="287"/>
    </row>
    <row r="2339" spans="1:1" x14ac:dyDescent="0.25">
      <c r="A2339" s="287"/>
    </row>
    <row r="2340" spans="1:1" x14ac:dyDescent="0.25">
      <c r="A2340" s="287"/>
    </row>
    <row r="2341" spans="1:1" x14ac:dyDescent="0.25">
      <c r="A2341" s="287"/>
    </row>
    <row r="2342" spans="1:1" x14ac:dyDescent="0.25">
      <c r="A2342" s="287"/>
    </row>
    <row r="2343" spans="1:1" x14ac:dyDescent="0.25">
      <c r="A2343" s="287"/>
    </row>
    <row r="2344" spans="1:1" x14ac:dyDescent="0.25">
      <c r="A2344" s="287"/>
    </row>
    <row r="2345" spans="1:1" x14ac:dyDescent="0.25">
      <c r="A2345" s="287"/>
    </row>
    <row r="2346" spans="1:1" x14ac:dyDescent="0.25">
      <c r="A2346" s="287"/>
    </row>
    <row r="2347" spans="1:1" x14ac:dyDescent="0.25">
      <c r="A2347" s="287"/>
    </row>
    <row r="2348" spans="1:1" x14ac:dyDescent="0.25">
      <c r="A2348" s="287"/>
    </row>
    <row r="2349" spans="1:1" x14ac:dyDescent="0.25">
      <c r="A2349" s="287"/>
    </row>
    <row r="2350" spans="1:1" x14ac:dyDescent="0.25">
      <c r="A2350" s="287"/>
    </row>
    <row r="2351" spans="1:1" x14ac:dyDescent="0.25">
      <c r="A2351" s="287"/>
    </row>
    <row r="2352" spans="1:1" x14ac:dyDescent="0.25">
      <c r="A2352" s="287"/>
    </row>
    <row r="2353" spans="1:1" x14ac:dyDescent="0.25">
      <c r="A2353" s="287"/>
    </row>
    <row r="2354" spans="1:1" x14ac:dyDescent="0.25">
      <c r="A2354" s="287"/>
    </row>
    <row r="2355" spans="1:1" x14ac:dyDescent="0.25">
      <c r="A2355" s="287"/>
    </row>
    <row r="2356" spans="1:1" x14ac:dyDescent="0.25">
      <c r="A2356" s="287"/>
    </row>
    <row r="2357" spans="1:1" x14ac:dyDescent="0.25">
      <c r="A2357" s="287"/>
    </row>
    <row r="2358" spans="1:1" x14ac:dyDescent="0.25">
      <c r="A2358" s="287"/>
    </row>
    <row r="2359" spans="1:1" x14ac:dyDescent="0.25">
      <c r="A2359" s="287"/>
    </row>
    <row r="2360" spans="1:1" x14ac:dyDescent="0.25">
      <c r="A2360" s="287"/>
    </row>
    <row r="2361" spans="1:1" x14ac:dyDescent="0.25">
      <c r="A2361" s="287"/>
    </row>
    <row r="2362" spans="1:1" x14ac:dyDescent="0.25">
      <c r="A2362" s="287"/>
    </row>
    <row r="2363" spans="1:1" x14ac:dyDescent="0.25">
      <c r="A2363" s="287"/>
    </row>
    <row r="2364" spans="1:1" x14ac:dyDescent="0.25">
      <c r="A2364" s="287"/>
    </row>
    <row r="2365" spans="1:1" x14ac:dyDescent="0.25">
      <c r="A2365" s="287"/>
    </row>
    <row r="2366" spans="1:1" x14ac:dyDescent="0.25">
      <c r="A2366" s="287"/>
    </row>
    <row r="2367" spans="1:1" x14ac:dyDescent="0.25">
      <c r="A2367" s="287"/>
    </row>
    <row r="2368" spans="1:1" x14ac:dyDescent="0.25">
      <c r="A2368" s="287"/>
    </row>
    <row r="2369" spans="1:1" x14ac:dyDescent="0.25">
      <c r="A2369" s="287"/>
    </row>
    <row r="2370" spans="1:1" x14ac:dyDescent="0.25">
      <c r="A2370" s="287"/>
    </row>
    <row r="2371" spans="1:1" x14ac:dyDescent="0.25">
      <c r="A2371" s="287"/>
    </row>
    <row r="2372" spans="1:1" x14ac:dyDescent="0.25">
      <c r="A2372" s="287"/>
    </row>
    <row r="2373" spans="1:1" x14ac:dyDescent="0.25">
      <c r="A2373" s="287"/>
    </row>
    <row r="2374" spans="1:1" x14ac:dyDescent="0.25">
      <c r="A2374" s="287"/>
    </row>
    <row r="2375" spans="1:1" x14ac:dyDescent="0.25">
      <c r="A2375" s="287"/>
    </row>
    <row r="2376" spans="1:1" x14ac:dyDescent="0.25">
      <c r="A2376" s="287"/>
    </row>
    <row r="2377" spans="1:1" x14ac:dyDescent="0.25">
      <c r="A2377" s="287"/>
    </row>
    <row r="2378" spans="1:1" x14ac:dyDescent="0.25">
      <c r="A2378" s="287"/>
    </row>
    <row r="2379" spans="1:1" x14ac:dyDescent="0.25">
      <c r="A2379" s="287"/>
    </row>
    <row r="2380" spans="1:1" x14ac:dyDescent="0.25">
      <c r="A2380" s="287"/>
    </row>
    <row r="2381" spans="1:1" x14ac:dyDescent="0.25">
      <c r="A2381" s="287"/>
    </row>
    <row r="2382" spans="1:1" x14ac:dyDescent="0.25">
      <c r="A2382" s="287"/>
    </row>
    <row r="2383" spans="1:1" x14ac:dyDescent="0.25">
      <c r="A2383" s="287"/>
    </row>
    <row r="2384" spans="1:1" x14ac:dyDescent="0.25">
      <c r="A2384" s="287"/>
    </row>
    <row r="2385" spans="1:1" x14ac:dyDescent="0.25">
      <c r="A2385" s="287"/>
    </row>
    <row r="2386" spans="1:1" x14ac:dyDescent="0.25">
      <c r="A2386" s="287"/>
    </row>
    <row r="2387" spans="1:1" x14ac:dyDescent="0.25">
      <c r="A2387" s="287"/>
    </row>
    <row r="2388" spans="1:1" x14ac:dyDescent="0.25">
      <c r="A2388" s="287"/>
    </row>
    <row r="2389" spans="1:1" x14ac:dyDescent="0.25">
      <c r="A2389" s="287"/>
    </row>
    <row r="2390" spans="1:1" x14ac:dyDescent="0.25">
      <c r="A2390" s="287"/>
    </row>
    <row r="2391" spans="1:1" x14ac:dyDescent="0.25">
      <c r="A2391" s="287"/>
    </row>
    <row r="2392" spans="1:1" x14ac:dyDescent="0.25">
      <c r="A2392" s="287"/>
    </row>
    <row r="2393" spans="1:1" x14ac:dyDescent="0.25">
      <c r="A2393" s="287"/>
    </row>
    <row r="2394" spans="1:1" x14ac:dyDescent="0.25">
      <c r="A2394" s="287"/>
    </row>
    <row r="2395" spans="1:1" x14ac:dyDescent="0.25">
      <c r="A2395" s="287"/>
    </row>
    <row r="2396" spans="1:1" x14ac:dyDescent="0.25">
      <c r="A2396" s="287"/>
    </row>
    <row r="2397" spans="1:1" x14ac:dyDescent="0.25">
      <c r="A2397" s="287"/>
    </row>
    <row r="2398" spans="1:1" x14ac:dyDescent="0.25">
      <c r="A2398" s="287"/>
    </row>
    <row r="2399" spans="1:1" x14ac:dyDescent="0.25">
      <c r="A2399" s="287"/>
    </row>
    <row r="2400" spans="1:1" x14ac:dyDescent="0.25">
      <c r="A2400" s="287"/>
    </row>
    <row r="2401" spans="1:1" x14ac:dyDescent="0.25">
      <c r="A2401" s="287"/>
    </row>
    <row r="2402" spans="1:1" x14ac:dyDescent="0.25">
      <c r="A2402" s="287"/>
    </row>
    <row r="2403" spans="1:1" x14ac:dyDescent="0.25">
      <c r="A2403" s="287"/>
    </row>
    <row r="2404" spans="1:1" x14ac:dyDescent="0.25">
      <c r="A2404" s="287"/>
    </row>
    <row r="2405" spans="1:1" x14ac:dyDescent="0.25">
      <c r="A2405" s="287"/>
    </row>
    <row r="2406" spans="1:1" x14ac:dyDescent="0.25">
      <c r="A2406" s="287"/>
    </row>
    <row r="2407" spans="1:1" x14ac:dyDescent="0.25">
      <c r="A2407" s="287"/>
    </row>
    <row r="2408" spans="1:1" x14ac:dyDescent="0.25">
      <c r="A2408" s="287"/>
    </row>
    <row r="2409" spans="1:1" x14ac:dyDescent="0.25">
      <c r="A2409" s="287"/>
    </row>
    <row r="2410" spans="1:1" x14ac:dyDescent="0.25">
      <c r="A2410" s="287"/>
    </row>
    <row r="2411" spans="1:1" x14ac:dyDescent="0.25">
      <c r="A2411" s="287"/>
    </row>
    <row r="2412" spans="1:1" x14ac:dyDescent="0.25">
      <c r="A2412" s="287"/>
    </row>
    <row r="2413" spans="1:1" x14ac:dyDescent="0.25">
      <c r="A2413" s="287"/>
    </row>
    <row r="2414" spans="1:1" x14ac:dyDescent="0.25">
      <c r="A2414" s="287"/>
    </row>
    <row r="2415" spans="1:1" x14ac:dyDescent="0.25">
      <c r="A2415" s="287"/>
    </row>
    <row r="2416" spans="1:1" x14ac:dyDescent="0.25">
      <c r="A2416" s="287"/>
    </row>
    <row r="2417" spans="1:1" x14ac:dyDescent="0.25">
      <c r="A2417" s="287"/>
    </row>
    <row r="2418" spans="1:1" x14ac:dyDescent="0.25">
      <c r="A2418" s="287"/>
    </row>
    <row r="2419" spans="1:1" x14ac:dyDescent="0.25">
      <c r="A2419" s="287"/>
    </row>
    <row r="2420" spans="1:1" x14ac:dyDescent="0.25">
      <c r="A2420" s="287"/>
    </row>
    <row r="2421" spans="1:1" x14ac:dyDescent="0.25">
      <c r="A2421" s="287"/>
    </row>
    <row r="2422" spans="1:1" x14ac:dyDescent="0.25">
      <c r="A2422" s="287"/>
    </row>
    <row r="2423" spans="1:1" x14ac:dyDescent="0.25">
      <c r="A2423" s="287"/>
    </row>
    <row r="2424" spans="1:1" x14ac:dyDescent="0.25">
      <c r="A2424" s="287"/>
    </row>
    <row r="2425" spans="1:1" x14ac:dyDescent="0.25">
      <c r="A2425" s="287"/>
    </row>
    <row r="2426" spans="1:1" x14ac:dyDescent="0.25">
      <c r="A2426" s="287"/>
    </row>
    <row r="2427" spans="1:1" x14ac:dyDescent="0.25">
      <c r="A2427" s="287"/>
    </row>
    <row r="2428" spans="1:1" x14ac:dyDescent="0.25">
      <c r="A2428" s="287"/>
    </row>
    <row r="2429" spans="1:1" x14ac:dyDescent="0.25">
      <c r="A2429" s="287"/>
    </row>
    <row r="2430" spans="1:1" x14ac:dyDescent="0.25">
      <c r="A2430" s="287"/>
    </row>
    <row r="2431" spans="1:1" x14ac:dyDescent="0.25">
      <c r="A2431" s="287"/>
    </row>
    <row r="2432" spans="1:1" x14ac:dyDescent="0.25">
      <c r="A2432" s="287"/>
    </row>
    <row r="2433" spans="1:1" x14ac:dyDescent="0.25">
      <c r="A2433" s="287"/>
    </row>
    <row r="2434" spans="1:1" x14ac:dyDescent="0.25">
      <c r="A2434" s="287"/>
    </row>
    <row r="2435" spans="1:1" x14ac:dyDescent="0.25">
      <c r="A2435" s="287"/>
    </row>
    <row r="2436" spans="1:1" x14ac:dyDescent="0.25">
      <c r="A2436" s="287"/>
    </row>
    <row r="2437" spans="1:1" x14ac:dyDescent="0.25">
      <c r="A2437" s="287"/>
    </row>
    <row r="2438" spans="1:1" x14ac:dyDescent="0.25">
      <c r="A2438" s="287"/>
    </row>
    <row r="2439" spans="1:1" x14ac:dyDescent="0.25">
      <c r="A2439" s="287"/>
    </row>
    <row r="2440" spans="1:1" x14ac:dyDescent="0.25">
      <c r="A2440" s="287"/>
    </row>
    <row r="2441" spans="1:1" x14ac:dyDescent="0.25">
      <c r="A2441" s="287"/>
    </row>
    <row r="2442" spans="1:1" x14ac:dyDescent="0.25">
      <c r="A2442" s="287"/>
    </row>
    <row r="2443" spans="1:1" x14ac:dyDescent="0.25">
      <c r="A2443" s="287"/>
    </row>
    <row r="2444" spans="1:1" x14ac:dyDescent="0.25">
      <c r="A2444" s="287"/>
    </row>
    <row r="2445" spans="1:1" x14ac:dyDescent="0.25">
      <c r="A2445" s="287"/>
    </row>
    <row r="2446" spans="1:1" x14ac:dyDescent="0.25">
      <c r="A2446" s="287"/>
    </row>
    <row r="2447" spans="1:1" x14ac:dyDescent="0.25">
      <c r="A2447" s="287"/>
    </row>
    <row r="2448" spans="1:1" x14ac:dyDescent="0.25">
      <c r="A2448" s="287"/>
    </row>
    <row r="2449" spans="1:1" x14ac:dyDescent="0.25">
      <c r="A2449" s="287"/>
    </row>
    <row r="2450" spans="1:1" x14ac:dyDescent="0.25">
      <c r="A2450" s="287"/>
    </row>
    <row r="2451" spans="1:1" x14ac:dyDescent="0.25">
      <c r="A2451" s="287"/>
    </row>
    <row r="2452" spans="1:1" x14ac:dyDescent="0.25">
      <c r="A2452" s="287"/>
    </row>
    <row r="2453" spans="1:1" x14ac:dyDescent="0.25">
      <c r="A2453" s="287"/>
    </row>
    <row r="2454" spans="1:1" x14ac:dyDescent="0.25">
      <c r="A2454" s="287"/>
    </row>
    <row r="2455" spans="1:1" x14ac:dyDescent="0.25">
      <c r="A2455" s="287"/>
    </row>
    <row r="2456" spans="1:1" x14ac:dyDescent="0.25">
      <c r="A2456" s="287"/>
    </row>
    <row r="2457" spans="1:1" x14ac:dyDescent="0.25">
      <c r="A2457" s="287"/>
    </row>
    <row r="2458" spans="1:1" x14ac:dyDescent="0.25">
      <c r="A2458" s="287"/>
    </row>
    <row r="2459" spans="1:1" x14ac:dyDescent="0.25">
      <c r="A2459" s="287"/>
    </row>
    <row r="2460" spans="1:1" x14ac:dyDescent="0.25">
      <c r="A2460" s="287"/>
    </row>
    <row r="2461" spans="1:1" x14ac:dyDescent="0.25">
      <c r="A2461" s="287"/>
    </row>
    <row r="2462" spans="1:1" x14ac:dyDescent="0.25">
      <c r="A2462" s="287"/>
    </row>
    <row r="2463" spans="1:1" x14ac:dyDescent="0.25">
      <c r="A2463" s="287"/>
    </row>
    <row r="2464" spans="1:1" x14ac:dyDescent="0.25">
      <c r="A2464" s="287"/>
    </row>
    <row r="2465" spans="1:1" x14ac:dyDescent="0.25">
      <c r="A2465" s="287"/>
    </row>
    <row r="2466" spans="1:1" x14ac:dyDescent="0.25">
      <c r="A2466" s="287"/>
    </row>
    <row r="2467" spans="1:1" x14ac:dyDescent="0.25">
      <c r="A2467" s="287"/>
    </row>
    <row r="2468" spans="1:1" x14ac:dyDescent="0.25">
      <c r="A2468" s="287"/>
    </row>
    <row r="2469" spans="1:1" x14ac:dyDescent="0.25">
      <c r="A2469" s="287"/>
    </row>
    <row r="2470" spans="1:1" x14ac:dyDescent="0.25">
      <c r="A2470" s="287"/>
    </row>
    <row r="2471" spans="1:1" x14ac:dyDescent="0.25">
      <c r="A2471" s="287"/>
    </row>
    <row r="2472" spans="1:1" x14ac:dyDescent="0.25">
      <c r="A2472" s="287"/>
    </row>
    <row r="2473" spans="1:1" x14ac:dyDescent="0.25">
      <c r="A2473" s="287"/>
    </row>
    <row r="2474" spans="1:1" x14ac:dyDescent="0.25">
      <c r="A2474" s="287"/>
    </row>
    <row r="2475" spans="1:1" x14ac:dyDescent="0.25">
      <c r="A2475" s="287"/>
    </row>
    <row r="2476" spans="1:1" x14ac:dyDescent="0.25">
      <c r="A2476" s="287"/>
    </row>
    <row r="2477" spans="1:1" x14ac:dyDescent="0.25">
      <c r="A2477" s="287"/>
    </row>
    <row r="2478" spans="1:1" x14ac:dyDescent="0.25">
      <c r="A2478" s="287"/>
    </row>
    <row r="2479" spans="1:1" x14ac:dyDescent="0.25">
      <c r="A2479" s="287"/>
    </row>
    <row r="2480" spans="1:1" x14ac:dyDescent="0.25">
      <c r="A2480" s="287"/>
    </row>
    <row r="2481" spans="1:1" x14ac:dyDescent="0.25">
      <c r="A2481" s="287"/>
    </row>
    <row r="2482" spans="1:1" x14ac:dyDescent="0.25">
      <c r="A2482" s="287"/>
    </row>
    <row r="2483" spans="1:1" x14ac:dyDescent="0.25">
      <c r="A2483" s="287"/>
    </row>
    <row r="2484" spans="1:1" x14ac:dyDescent="0.25">
      <c r="A2484" s="287"/>
    </row>
    <row r="2485" spans="1:1" x14ac:dyDescent="0.25">
      <c r="A2485" s="287"/>
    </row>
    <row r="2486" spans="1:1" x14ac:dyDescent="0.25">
      <c r="A2486" s="287"/>
    </row>
    <row r="2487" spans="1:1" x14ac:dyDescent="0.25">
      <c r="A2487" s="287"/>
    </row>
    <row r="2488" spans="1:1" x14ac:dyDescent="0.25">
      <c r="A2488" s="287"/>
    </row>
    <row r="2489" spans="1:1" x14ac:dyDescent="0.25">
      <c r="A2489" s="287"/>
    </row>
    <row r="2490" spans="1:1" x14ac:dyDescent="0.25">
      <c r="A2490" s="287"/>
    </row>
    <row r="2491" spans="1:1" x14ac:dyDescent="0.25">
      <c r="A2491" s="287"/>
    </row>
    <row r="2492" spans="1:1" x14ac:dyDescent="0.25">
      <c r="A2492" s="287"/>
    </row>
    <row r="2493" spans="1:1" x14ac:dyDescent="0.25">
      <c r="A2493" s="287"/>
    </row>
    <row r="2494" spans="1:1" x14ac:dyDescent="0.25">
      <c r="A2494" s="287"/>
    </row>
    <row r="2495" spans="1:1" x14ac:dyDescent="0.25">
      <c r="A2495" s="287"/>
    </row>
    <row r="2496" spans="1:1" x14ac:dyDescent="0.25">
      <c r="A2496" s="287"/>
    </row>
    <row r="2497" spans="1:1" x14ac:dyDescent="0.25">
      <c r="A2497" s="287"/>
    </row>
    <row r="2498" spans="1:1" x14ac:dyDescent="0.25">
      <c r="A2498" s="287"/>
    </row>
    <row r="2499" spans="1:1" x14ac:dyDescent="0.25">
      <c r="A2499" s="287"/>
    </row>
    <row r="2500" spans="1:1" x14ac:dyDescent="0.25">
      <c r="A2500" s="287"/>
    </row>
    <row r="2501" spans="1:1" x14ac:dyDescent="0.25">
      <c r="A2501" s="287"/>
    </row>
    <row r="2502" spans="1:1" x14ac:dyDescent="0.25">
      <c r="A2502" s="287"/>
    </row>
    <row r="2503" spans="1:1" x14ac:dyDescent="0.25">
      <c r="A2503" s="287"/>
    </row>
    <row r="2504" spans="1:1" x14ac:dyDescent="0.25">
      <c r="A2504" s="287"/>
    </row>
    <row r="2505" spans="1:1" x14ac:dyDescent="0.25">
      <c r="A2505" s="287"/>
    </row>
    <row r="2506" spans="1:1" x14ac:dyDescent="0.25">
      <c r="A2506" s="287"/>
    </row>
    <row r="2507" spans="1:1" x14ac:dyDescent="0.25">
      <c r="A2507" s="287"/>
    </row>
    <row r="2508" spans="1:1" x14ac:dyDescent="0.25">
      <c r="A2508" s="287"/>
    </row>
    <row r="2509" spans="1:1" x14ac:dyDescent="0.25">
      <c r="A2509" s="287"/>
    </row>
    <row r="2510" spans="1:1" x14ac:dyDescent="0.25">
      <c r="A2510" s="287"/>
    </row>
    <row r="2511" spans="1:1" x14ac:dyDescent="0.25">
      <c r="A2511" s="287"/>
    </row>
    <row r="2512" spans="1:1" x14ac:dyDescent="0.25">
      <c r="A2512" s="287"/>
    </row>
    <row r="2513" spans="1:1" x14ac:dyDescent="0.25">
      <c r="A2513" s="287"/>
    </row>
    <row r="2514" spans="1:1" x14ac:dyDescent="0.25">
      <c r="A2514" s="287"/>
    </row>
    <row r="2515" spans="1:1" x14ac:dyDescent="0.25">
      <c r="A2515" s="287"/>
    </row>
    <row r="2516" spans="1:1" x14ac:dyDescent="0.25">
      <c r="A2516" s="287"/>
    </row>
    <row r="2517" spans="1:1" x14ac:dyDescent="0.25">
      <c r="A2517" s="287"/>
    </row>
    <row r="2518" spans="1:1" x14ac:dyDescent="0.25">
      <c r="A2518" s="287"/>
    </row>
    <row r="2519" spans="1:1" x14ac:dyDescent="0.25">
      <c r="A2519" s="287"/>
    </row>
    <row r="2520" spans="1:1" x14ac:dyDescent="0.25">
      <c r="A2520" s="287"/>
    </row>
    <row r="2521" spans="1:1" x14ac:dyDescent="0.25">
      <c r="A2521" s="287"/>
    </row>
    <row r="2522" spans="1:1" x14ac:dyDescent="0.25">
      <c r="A2522" s="287"/>
    </row>
    <row r="2523" spans="1:1" x14ac:dyDescent="0.25">
      <c r="A2523" s="287"/>
    </row>
    <row r="2524" spans="1:1" x14ac:dyDescent="0.25">
      <c r="A2524" s="287"/>
    </row>
    <row r="2525" spans="1:1" x14ac:dyDescent="0.25">
      <c r="A2525" s="287"/>
    </row>
    <row r="2526" spans="1:1" x14ac:dyDescent="0.25">
      <c r="A2526" s="287"/>
    </row>
    <row r="2527" spans="1:1" x14ac:dyDescent="0.25">
      <c r="A2527" s="287"/>
    </row>
    <row r="2528" spans="1:1" x14ac:dyDescent="0.25">
      <c r="A2528" s="287"/>
    </row>
    <row r="2529" spans="1:1" x14ac:dyDescent="0.25">
      <c r="A2529" s="287"/>
    </row>
    <row r="2530" spans="1:1" x14ac:dyDescent="0.25">
      <c r="A2530" s="287"/>
    </row>
    <row r="2531" spans="1:1" x14ac:dyDescent="0.25">
      <c r="A2531" s="287"/>
    </row>
    <row r="2532" spans="1:1" x14ac:dyDescent="0.25">
      <c r="A2532" s="287"/>
    </row>
    <row r="2533" spans="1:1" x14ac:dyDescent="0.25">
      <c r="A2533" s="287"/>
    </row>
    <row r="2534" spans="1:1" x14ac:dyDescent="0.25">
      <c r="A2534" s="287"/>
    </row>
    <row r="2535" spans="1:1" x14ac:dyDescent="0.25">
      <c r="A2535" s="287"/>
    </row>
    <row r="2536" spans="1:1" x14ac:dyDescent="0.25">
      <c r="A2536" s="287"/>
    </row>
    <row r="2537" spans="1:1" x14ac:dyDescent="0.25">
      <c r="A2537" s="287"/>
    </row>
    <row r="2538" spans="1:1" x14ac:dyDescent="0.25">
      <c r="A2538" s="287"/>
    </row>
    <row r="2539" spans="1:1" x14ac:dyDescent="0.25">
      <c r="A2539" s="287"/>
    </row>
    <row r="2540" spans="1:1" x14ac:dyDescent="0.25">
      <c r="A2540" s="287"/>
    </row>
    <row r="2541" spans="1:1" x14ac:dyDescent="0.25">
      <c r="A2541" s="287"/>
    </row>
    <row r="2542" spans="1:1" x14ac:dyDescent="0.25">
      <c r="A2542" s="287"/>
    </row>
    <row r="2543" spans="1:1" x14ac:dyDescent="0.25">
      <c r="A2543" s="287"/>
    </row>
    <row r="2544" spans="1:1" x14ac:dyDescent="0.25">
      <c r="A2544" s="287"/>
    </row>
    <row r="2545" spans="1:1" x14ac:dyDescent="0.25">
      <c r="A2545" s="287"/>
    </row>
    <row r="2546" spans="1:1" x14ac:dyDescent="0.25">
      <c r="A2546" s="287"/>
    </row>
    <row r="2547" spans="1:1" x14ac:dyDescent="0.25">
      <c r="A2547" s="287"/>
    </row>
    <row r="2548" spans="1:1" x14ac:dyDescent="0.25">
      <c r="A2548" s="287"/>
    </row>
    <row r="2549" spans="1:1" x14ac:dyDescent="0.25">
      <c r="A2549" s="287"/>
    </row>
    <row r="2550" spans="1:1" x14ac:dyDescent="0.25">
      <c r="A2550" s="287"/>
    </row>
    <row r="2551" spans="1:1" x14ac:dyDescent="0.25">
      <c r="A2551" s="287"/>
    </row>
    <row r="2552" spans="1:1" x14ac:dyDescent="0.25">
      <c r="A2552" s="287"/>
    </row>
    <row r="2553" spans="1:1" x14ac:dyDescent="0.25">
      <c r="A2553" s="287"/>
    </row>
    <row r="2554" spans="1:1" x14ac:dyDescent="0.25">
      <c r="A2554" s="287"/>
    </row>
    <row r="2555" spans="1:1" x14ac:dyDescent="0.25">
      <c r="A2555" s="287"/>
    </row>
    <row r="2556" spans="1:1" x14ac:dyDescent="0.25">
      <c r="A2556" s="287"/>
    </row>
    <row r="2557" spans="1:1" x14ac:dyDescent="0.25">
      <c r="A2557" s="287"/>
    </row>
    <row r="2558" spans="1:1" x14ac:dyDescent="0.25">
      <c r="A2558" s="287"/>
    </row>
    <row r="2559" spans="1:1" x14ac:dyDescent="0.25">
      <c r="A2559" s="287"/>
    </row>
    <row r="2560" spans="1:1" x14ac:dyDescent="0.25">
      <c r="A2560" s="287"/>
    </row>
    <row r="2561" spans="1:1" x14ac:dyDescent="0.25">
      <c r="A2561" s="287"/>
    </row>
    <row r="2562" spans="1:1" x14ac:dyDescent="0.25">
      <c r="A2562" s="287"/>
    </row>
    <row r="2563" spans="1:1" x14ac:dyDescent="0.25">
      <c r="A2563" s="287"/>
    </row>
    <row r="2564" spans="1:1" x14ac:dyDescent="0.25">
      <c r="A2564" s="287"/>
    </row>
    <row r="2565" spans="1:1" x14ac:dyDescent="0.25">
      <c r="A2565" s="287"/>
    </row>
    <row r="2566" spans="1:1" x14ac:dyDescent="0.25">
      <c r="A2566" s="287"/>
    </row>
    <row r="2567" spans="1:1" x14ac:dyDescent="0.25">
      <c r="A2567" s="287"/>
    </row>
    <row r="2568" spans="1:1" x14ac:dyDescent="0.25">
      <c r="A2568" s="287"/>
    </row>
    <row r="2569" spans="1:1" x14ac:dyDescent="0.25">
      <c r="A2569" s="287"/>
    </row>
    <row r="2570" spans="1:1" x14ac:dyDescent="0.25">
      <c r="A2570" s="287"/>
    </row>
    <row r="2571" spans="1:1" x14ac:dyDescent="0.25">
      <c r="A2571" s="287"/>
    </row>
    <row r="2572" spans="1:1" x14ac:dyDescent="0.25">
      <c r="A2572" s="287"/>
    </row>
    <row r="2573" spans="1:1" x14ac:dyDescent="0.25">
      <c r="A2573" s="287"/>
    </row>
    <row r="2574" spans="1:1" x14ac:dyDescent="0.25">
      <c r="A2574" s="287"/>
    </row>
    <row r="2575" spans="1:1" x14ac:dyDescent="0.25">
      <c r="A2575" s="287"/>
    </row>
    <row r="2576" spans="1:1" x14ac:dyDescent="0.25">
      <c r="A2576" s="287"/>
    </row>
    <row r="2577" spans="1:1" x14ac:dyDescent="0.25">
      <c r="A2577" s="287"/>
    </row>
    <row r="2578" spans="1:1" x14ac:dyDescent="0.25">
      <c r="A2578" s="287"/>
    </row>
    <row r="2579" spans="1:1" x14ac:dyDescent="0.25">
      <c r="A2579" s="287"/>
    </row>
    <row r="2580" spans="1:1" x14ac:dyDescent="0.25">
      <c r="A2580" s="287"/>
    </row>
    <row r="2581" spans="1:1" x14ac:dyDescent="0.25">
      <c r="A2581" s="287"/>
    </row>
    <row r="2582" spans="1:1" x14ac:dyDescent="0.25">
      <c r="A2582" s="287"/>
    </row>
    <row r="2583" spans="1:1" x14ac:dyDescent="0.25">
      <c r="A2583" s="287"/>
    </row>
    <row r="2584" spans="1:1" x14ac:dyDescent="0.25">
      <c r="A2584" s="287"/>
    </row>
    <row r="2585" spans="1:1" x14ac:dyDescent="0.25">
      <c r="A2585" s="287"/>
    </row>
    <row r="2586" spans="1:1" x14ac:dyDescent="0.25">
      <c r="A2586" s="287"/>
    </row>
    <row r="2587" spans="1:1" x14ac:dyDescent="0.25">
      <c r="A2587" s="287"/>
    </row>
    <row r="2588" spans="1:1" x14ac:dyDescent="0.25">
      <c r="A2588" s="287"/>
    </row>
    <row r="2589" spans="1:1" x14ac:dyDescent="0.25">
      <c r="A2589" s="287"/>
    </row>
    <row r="2590" spans="1:1" x14ac:dyDescent="0.25">
      <c r="A2590" s="287"/>
    </row>
    <row r="2591" spans="1:1" x14ac:dyDescent="0.25">
      <c r="A2591" s="287"/>
    </row>
    <row r="2592" spans="1:1" x14ac:dyDescent="0.25">
      <c r="A2592" s="287"/>
    </row>
    <row r="2593" spans="1:1" x14ac:dyDescent="0.25">
      <c r="A2593" s="287"/>
    </row>
    <row r="2594" spans="1:1" x14ac:dyDescent="0.25">
      <c r="A2594" s="287"/>
    </row>
    <row r="2595" spans="1:1" x14ac:dyDescent="0.25">
      <c r="A2595" s="287"/>
    </row>
    <row r="2596" spans="1:1" x14ac:dyDescent="0.25">
      <c r="A2596" s="287"/>
    </row>
    <row r="2597" spans="1:1" x14ac:dyDescent="0.25">
      <c r="A2597" s="287"/>
    </row>
    <row r="2598" spans="1:1" x14ac:dyDescent="0.25">
      <c r="A2598" s="287"/>
    </row>
    <row r="2599" spans="1:1" x14ac:dyDescent="0.25">
      <c r="A2599" s="287"/>
    </row>
    <row r="2600" spans="1:1" x14ac:dyDescent="0.25">
      <c r="A2600" s="287"/>
    </row>
    <row r="2601" spans="1:1" x14ac:dyDescent="0.25">
      <c r="A2601" s="287"/>
    </row>
    <row r="2602" spans="1:1" x14ac:dyDescent="0.25">
      <c r="A2602" s="287"/>
    </row>
    <row r="2603" spans="1:1" x14ac:dyDescent="0.25">
      <c r="A2603" s="287"/>
    </row>
    <row r="2604" spans="1:1" x14ac:dyDescent="0.25">
      <c r="A2604" s="287"/>
    </row>
    <row r="2605" spans="1:1" x14ac:dyDescent="0.25">
      <c r="A2605" s="287"/>
    </row>
    <row r="2606" spans="1:1" x14ac:dyDescent="0.25">
      <c r="A2606" s="287"/>
    </row>
    <row r="2607" spans="1:1" x14ac:dyDescent="0.25">
      <c r="A2607" s="287"/>
    </row>
    <row r="2608" spans="1:1" x14ac:dyDescent="0.25">
      <c r="A2608" s="287"/>
    </row>
    <row r="2609" spans="1:1" x14ac:dyDescent="0.25">
      <c r="A2609" s="287"/>
    </row>
    <row r="2610" spans="1:1" x14ac:dyDescent="0.25">
      <c r="A2610" s="287"/>
    </row>
    <row r="2611" spans="1:1" x14ac:dyDescent="0.25">
      <c r="A2611" s="287"/>
    </row>
    <row r="2612" spans="1:1" x14ac:dyDescent="0.25">
      <c r="A2612" s="287"/>
    </row>
    <row r="2613" spans="1:1" x14ac:dyDescent="0.25">
      <c r="A2613" s="287"/>
    </row>
    <row r="2614" spans="1:1" x14ac:dyDescent="0.25">
      <c r="A2614" s="287"/>
    </row>
    <row r="2615" spans="1:1" x14ac:dyDescent="0.25">
      <c r="A2615" s="287"/>
    </row>
    <row r="2616" spans="1:1" x14ac:dyDescent="0.25">
      <c r="A2616" s="287"/>
    </row>
    <row r="2617" spans="1:1" x14ac:dyDescent="0.25">
      <c r="A2617" s="287"/>
    </row>
    <row r="2618" spans="1:1" x14ac:dyDescent="0.25">
      <c r="A2618" s="287"/>
    </row>
    <row r="2619" spans="1:1" x14ac:dyDescent="0.25">
      <c r="A2619" s="287"/>
    </row>
    <row r="2620" spans="1:1" x14ac:dyDescent="0.25">
      <c r="A2620" s="287"/>
    </row>
    <row r="2621" spans="1:1" x14ac:dyDescent="0.25">
      <c r="A2621" s="287"/>
    </row>
    <row r="2622" spans="1:1" x14ac:dyDescent="0.25">
      <c r="A2622" s="287"/>
    </row>
    <row r="2623" spans="1:1" x14ac:dyDescent="0.25">
      <c r="A2623" s="287"/>
    </row>
    <row r="2624" spans="1:1" x14ac:dyDescent="0.25">
      <c r="A2624" s="287"/>
    </row>
    <row r="2625" spans="1:1" x14ac:dyDescent="0.25">
      <c r="A2625" s="287"/>
    </row>
    <row r="2626" spans="1:1" x14ac:dyDescent="0.25">
      <c r="A2626" s="287"/>
    </row>
    <row r="2627" spans="1:1" x14ac:dyDescent="0.25">
      <c r="A2627" s="287"/>
    </row>
    <row r="2628" spans="1:1" x14ac:dyDescent="0.25">
      <c r="A2628" s="287"/>
    </row>
    <row r="2629" spans="1:1" x14ac:dyDescent="0.25">
      <c r="A2629" s="287"/>
    </row>
    <row r="2630" spans="1:1" x14ac:dyDescent="0.25">
      <c r="A2630" s="287"/>
    </row>
    <row r="2631" spans="1:1" x14ac:dyDescent="0.25">
      <c r="A2631" s="287"/>
    </row>
    <row r="2632" spans="1:1" x14ac:dyDescent="0.25">
      <c r="A2632" s="287"/>
    </row>
    <row r="2633" spans="1:1" x14ac:dyDescent="0.25">
      <c r="A2633" s="287"/>
    </row>
    <row r="2634" spans="1:1" x14ac:dyDescent="0.25">
      <c r="A2634" s="287"/>
    </row>
    <row r="2635" spans="1:1" x14ac:dyDescent="0.25">
      <c r="A2635" s="287"/>
    </row>
    <row r="2636" spans="1:1" x14ac:dyDescent="0.25">
      <c r="A2636" s="287"/>
    </row>
    <row r="2637" spans="1:1" x14ac:dyDescent="0.25">
      <c r="A2637" s="287"/>
    </row>
    <row r="2638" spans="1:1" x14ac:dyDescent="0.25">
      <c r="A2638" s="287"/>
    </row>
    <row r="2639" spans="1:1" x14ac:dyDescent="0.25">
      <c r="A2639" s="287"/>
    </row>
    <row r="2640" spans="1:1" x14ac:dyDescent="0.25">
      <c r="A2640" s="287"/>
    </row>
    <row r="2641" spans="1:1" x14ac:dyDescent="0.25">
      <c r="A2641" s="287"/>
    </row>
    <row r="2642" spans="1:1" x14ac:dyDescent="0.25">
      <c r="A2642" s="287"/>
    </row>
    <row r="2643" spans="1:1" x14ac:dyDescent="0.25">
      <c r="A2643" s="287"/>
    </row>
    <row r="2644" spans="1:1" x14ac:dyDescent="0.25">
      <c r="A2644" s="287"/>
    </row>
    <row r="2645" spans="1:1" x14ac:dyDescent="0.25">
      <c r="A2645" s="287"/>
    </row>
    <row r="2646" spans="1:1" x14ac:dyDescent="0.25">
      <c r="A2646" s="287"/>
    </row>
    <row r="2647" spans="1:1" x14ac:dyDescent="0.25">
      <c r="A2647" s="287"/>
    </row>
    <row r="2648" spans="1:1" x14ac:dyDescent="0.25">
      <c r="A2648" s="287"/>
    </row>
    <row r="2649" spans="1:1" x14ac:dyDescent="0.25">
      <c r="A2649" s="287"/>
    </row>
    <row r="2650" spans="1:1" x14ac:dyDescent="0.25">
      <c r="A2650" s="287"/>
    </row>
    <row r="2651" spans="1:1" x14ac:dyDescent="0.25">
      <c r="A2651" s="287"/>
    </row>
    <row r="2652" spans="1:1" x14ac:dyDescent="0.25">
      <c r="A2652" s="287"/>
    </row>
    <row r="2653" spans="1:1" x14ac:dyDescent="0.25">
      <c r="A2653" s="287"/>
    </row>
    <row r="2654" spans="1:1" x14ac:dyDescent="0.25">
      <c r="A2654" s="287"/>
    </row>
    <row r="2655" spans="1:1" x14ac:dyDescent="0.25">
      <c r="A2655" s="287"/>
    </row>
    <row r="2656" spans="1:1" x14ac:dyDescent="0.25">
      <c r="A2656" s="287"/>
    </row>
    <row r="2657" spans="1:1" x14ac:dyDescent="0.25">
      <c r="A2657" s="287"/>
    </row>
    <row r="2658" spans="1:1" x14ac:dyDescent="0.25">
      <c r="A2658" s="287"/>
    </row>
    <row r="2659" spans="1:1" x14ac:dyDescent="0.25">
      <c r="A2659" s="287"/>
    </row>
    <row r="2660" spans="1:1" x14ac:dyDescent="0.25">
      <c r="A2660" s="287"/>
    </row>
    <row r="2661" spans="1:1" x14ac:dyDescent="0.25">
      <c r="A2661" s="287"/>
    </row>
    <row r="2662" spans="1:1" x14ac:dyDescent="0.25">
      <c r="A2662" s="287"/>
    </row>
    <row r="2663" spans="1:1" x14ac:dyDescent="0.25">
      <c r="A2663" s="287"/>
    </row>
    <row r="2664" spans="1:1" x14ac:dyDescent="0.25">
      <c r="A2664" s="287"/>
    </row>
    <row r="2665" spans="1:1" x14ac:dyDescent="0.25">
      <c r="A2665" s="287"/>
    </row>
    <row r="2666" spans="1:1" x14ac:dyDescent="0.25">
      <c r="A2666" s="287"/>
    </row>
    <row r="2667" spans="1:1" x14ac:dyDescent="0.25">
      <c r="A2667" s="287"/>
    </row>
    <row r="2668" spans="1:1" x14ac:dyDescent="0.25">
      <c r="A2668" s="287"/>
    </row>
    <row r="2669" spans="1:1" x14ac:dyDescent="0.25">
      <c r="A2669" s="287"/>
    </row>
    <row r="2670" spans="1:1" x14ac:dyDescent="0.25">
      <c r="A2670" s="287"/>
    </row>
    <row r="2671" spans="1:1" x14ac:dyDescent="0.25">
      <c r="A2671" s="287"/>
    </row>
    <row r="2672" spans="1:1" x14ac:dyDescent="0.25">
      <c r="A2672" s="287"/>
    </row>
    <row r="2673" spans="1:1" x14ac:dyDescent="0.25">
      <c r="A2673" s="287"/>
    </row>
    <row r="2674" spans="1:1" x14ac:dyDescent="0.25">
      <c r="A2674" s="287"/>
    </row>
    <row r="2675" spans="1:1" x14ac:dyDescent="0.25">
      <c r="A2675" s="287"/>
    </row>
    <row r="2676" spans="1:1" x14ac:dyDescent="0.25">
      <c r="A2676" s="287"/>
    </row>
    <row r="2677" spans="1:1" x14ac:dyDescent="0.25">
      <c r="A2677" s="287"/>
    </row>
    <row r="2678" spans="1:1" x14ac:dyDescent="0.25">
      <c r="A2678" s="287"/>
    </row>
    <row r="2679" spans="1:1" x14ac:dyDescent="0.25">
      <c r="A2679" s="287"/>
    </row>
    <row r="2680" spans="1:1" x14ac:dyDescent="0.25">
      <c r="A2680" s="287"/>
    </row>
    <row r="2681" spans="1:1" x14ac:dyDescent="0.25">
      <c r="A2681" s="287"/>
    </row>
    <row r="2682" spans="1:1" x14ac:dyDescent="0.25">
      <c r="A2682" s="287"/>
    </row>
    <row r="2683" spans="1:1" x14ac:dyDescent="0.25">
      <c r="A2683" s="287"/>
    </row>
    <row r="2684" spans="1:1" x14ac:dyDescent="0.25">
      <c r="A2684" s="287"/>
    </row>
    <row r="2685" spans="1:1" x14ac:dyDescent="0.25">
      <c r="A2685" s="287"/>
    </row>
    <row r="2686" spans="1:1" x14ac:dyDescent="0.25">
      <c r="A2686" s="287"/>
    </row>
    <row r="2687" spans="1:1" x14ac:dyDescent="0.25">
      <c r="A2687" s="287"/>
    </row>
    <row r="2688" spans="1:1" x14ac:dyDescent="0.25">
      <c r="A2688" s="287"/>
    </row>
    <row r="2689" spans="1:1" x14ac:dyDescent="0.25">
      <c r="A2689" s="287"/>
    </row>
    <row r="2690" spans="1:1" x14ac:dyDescent="0.25">
      <c r="A2690" s="287"/>
    </row>
    <row r="2691" spans="1:1" x14ac:dyDescent="0.25">
      <c r="A2691" s="287"/>
    </row>
    <row r="2692" spans="1:1" x14ac:dyDescent="0.25">
      <c r="A2692" s="287"/>
    </row>
    <row r="2693" spans="1:1" x14ac:dyDescent="0.25">
      <c r="A2693" s="287"/>
    </row>
    <row r="2694" spans="1:1" x14ac:dyDescent="0.25">
      <c r="A2694" s="287"/>
    </row>
    <row r="2695" spans="1:1" x14ac:dyDescent="0.25">
      <c r="A2695" s="287"/>
    </row>
    <row r="2696" spans="1:1" x14ac:dyDescent="0.25">
      <c r="A2696" s="287"/>
    </row>
    <row r="2697" spans="1:1" x14ac:dyDescent="0.25">
      <c r="A2697" s="287"/>
    </row>
    <row r="2698" spans="1:1" x14ac:dyDescent="0.25">
      <c r="A2698" s="287"/>
    </row>
    <row r="2699" spans="1:1" x14ac:dyDescent="0.25">
      <c r="A2699" s="287"/>
    </row>
    <row r="2700" spans="1:1" x14ac:dyDescent="0.25">
      <c r="A2700" s="287"/>
    </row>
    <row r="2701" spans="1:1" x14ac:dyDescent="0.25">
      <c r="A2701" s="287"/>
    </row>
    <row r="2702" spans="1:1" x14ac:dyDescent="0.25">
      <c r="A2702" s="287"/>
    </row>
    <row r="2703" spans="1:1" x14ac:dyDescent="0.25">
      <c r="A2703" s="287"/>
    </row>
    <row r="2704" spans="1:1" x14ac:dyDescent="0.25">
      <c r="A2704" s="287"/>
    </row>
    <row r="2705" spans="1:1" x14ac:dyDescent="0.25">
      <c r="A2705" s="287"/>
    </row>
    <row r="2706" spans="1:1" x14ac:dyDescent="0.25">
      <c r="A2706" s="287"/>
    </row>
    <row r="2707" spans="1:1" x14ac:dyDescent="0.25">
      <c r="A2707" s="287"/>
    </row>
    <row r="2708" spans="1:1" x14ac:dyDescent="0.25">
      <c r="A2708" s="287"/>
    </row>
    <row r="2709" spans="1:1" x14ac:dyDescent="0.25">
      <c r="A2709" s="287"/>
    </row>
    <row r="2710" spans="1:1" x14ac:dyDescent="0.25">
      <c r="A2710" s="287"/>
    </row>
    <row r="2711" spans="1:1" x14ac:dyDescent="0.25">
      <c r="A2711" s="287"/>
    </row>
    <row r="2712" spans="1:1" x14ac:dyDescent="0.25">
      <c r="A2712" s="287"/>
    </row>
    <row r="2713" spans="1:1" x14ac:dyDescent="0.25">
      <c r="A2713" s="287"/>
    </row>
    <row r="2714" spans="1:1" x14ac:dyDescent="0.25">
      <c r="A2714" s="287"/>
    </row>
    <row r="2715" spans="1:1" x14ac:dyDescent="0.25">
      <c r="A2715" s="287"/>
    </row>
    <row r="2716" spans="1:1" x14ac:dyDescent="0.25">
      <c r="A2716" s="287"/>
    </row>
    <row r="2717" spans="1:1" x14ac:dyDescent="0.25">
      <c r="A2717" s="287"/>
    </row>
    <row r="2718" spans="1:1" x14ac:dyDescent="0.25">
      <c r="A2718" s="287"/>
    </row>
    <row r="2719" spans="1:1" x14ac:dyDescent="0.25">
      <c r="A2719" s="287"/>
    </row>
    <row r="2720" spans="1:1" x14ac:dyDescent="0.25">
      <c r="A2720" s="287"/>
    </row>
    <row r="2721" spans="1:1" x14ac:dyDescent="0.25">
      <c r="A2721" s="287"/>
    </row>
    <row r="2722" spans="1:1" x14ac:dyDescent="0.25">
      <c r="A2722" s="287"/>
    </row>
    <row r="2723" spans="1:1" x14ac:dyDescent="0.25">
      <c r="A2723" s="287"/>
    </row>
    <row r="2724" spans="1:1" x14ac:dyDescent="0.25">
      <c r="A2724" s="287"/>
    </row>
    <row r="2725" spans="1:1" x14ac:dyDescent="0.25">
      <c r="A2725" s="287"/>
    </row>
    <row r="2726" spans="1:1" x14ac:dyDescent="0.25">
      <c r="A2726" s="287"/>
    </row>
    <row r="2727" spans="1:1" x14ac:dyDescent="0.25">
      <c r="A2727" s="287"/>
    </row>
    <row r="2728" spans="1:1" x14ac:dyDescent="0.25">
      <c r="A2728" s="287"/>
    </row>
    <row r="2729" spans="1:1" x14ac:dyDescent="0.25">
      <c r="A2729" s="287"/>
    </row>
    <row r="2730" spans="1:1" x14ac:dyDescent="0.25">
      <c r="A2730" s="287"/>
    </row>
    <row r="2731" spans="1:1" x14ac:dyDescent="0.25">
      <c r="A2731" s="287"/>
    </row>
    <row r="2732" spans="1:1" x14ac:dyDescent="0.25">
      <c r="A2732" s="287"/>
    </row>
    <row r="2733" spans="1:1" x14ac:dyDescent="0.25">
      <c r="A2733" s="287"/>
    </row>
    <row r="2734" spans="1:1" x14ac:dyDescent="0.25">
      <c r="A2734" s="287"/>
    </row>
    <row r="2735" spans="1:1" x14ac:dyDescent="0.25">
      <c r="A2735" s="287"/>
    </row>
    <row r="2736" spans="1:1" x14ac:dyDescent="0.25">
      <c r="A2736" s="287"/>
    </row>
    <row r="2737" spans="1:1" x14ac:dyDescent="0.25">
      <c r="A2737" s="287"/>
    </row>
    <row r="2738" spans="1:1" x14ac:dyDescent="0.25">
      <c r="A2738" s="287"/>
    </row>
    <row r="2739" spans="1:1" x14ac:dyDescent="0.25">
      <c r="A2739" s="287"/>
    </row>
    <row r="2740" spans="1:1" x14ac:dyDescent="0.25">
      <c r="A2740" s="287"/>
    </row>
    <row r="2741" spans="1:1" x14ac:dyDescent="0.25">
      <c r="A2741" s="287"/>
    </row>
    <row r="2742" spans="1:1" x14ac:dyDescent="0.25">
      <c r="A2742" s="287"/>
    </row>
    <row r="2743" spans="1:1" x14ac:dyDescent="0.25">
      <c r="A2743" s="287"/>
    </row>
    <row r="2744" spans="1:1" x14ac:dyDescent="0.25">
      <c r="A2744" s="287"/>
    </row>
    <row r="2745" spans="1:1" x14ac:dyDescent="0.25">
      <c r="A2745" s="287"/>
    </row>
    <row r="2746" spans="1:1" x14ac:dyDescent="0.25">
      <c r="A2746" s="287"/>
    </row>
    <row r="2747" spans="1:1" x14ac:dyDescent="0.25">
      <c r="A2747" s="287"/>
    </row>
    <row r="2748" spans="1:1" x14ac:dyDescent="0.25">
      <c r="A2748" s="287"/>
    </row>
    <row r="2749" spans="1:1" x14ac:dyDescent="0.25">
      <c r="A2749" s="287"/>
    </row>
    <row r="2750" spans="1:1" x14ac:dyDescent="0.25">
      <c r="A2750" s="287"/>
    </row>
    <row r="2751" spans="1:1" x14ac:dyDescent="0.25">
      <c r="A2751" s="287"/>
    </row>
    <row r="2752" spans="1:1" x14ac:dyDescent="0.25">
      <c r="A2752" s="287"/>
    </row>
    <row r="2753" spans="1:1" x14ac:dyDescent="0.25">
      <c r="A2753" s="287"/>
    </row>
    <row r="2754" spans="1:1" x14ac:dyDescent="0.25">
      <c r="A2754" s="287"/>
    </row>
    <row r="2755" spans="1:1" x14ac:dyDescent="0.25">
      <c r="A2755" s="287"/>
    </row>
    <row r="2756" spans="1:1" x14ac:dyDescent="0.25">
      <c r="A2756" s="287"/>
    </row>
    <row r="2757" spans="1:1" x14ac:dyDescent="0.25">
      <c r="A2757" s="287"/>
    </row>
    <row r="2758" spans="1:1" x14ac:dyDescent="0.25">
      <c r="A2758" s="287"/>
    </row>
    <row r="2759" spans="1:1" x14ac:dyDescent="0.25">
      <c r="A2759" s="287"/>
    </row>
    <row r="2760" spans="1:1" x14ac:dyDescent="0.25">
      <c r="A2760" s="287"/>
    </row>
    <row r="2761" spans="1:1" x14ac:dyDescent="0.25">
      <c r="A2761" s="287"/>
    </row>
    <row r="2762" spans="1:1" x14ac:dyDescent="0.25">
      <c r="A2762" s="287"/>
    </row>
    <row r="2763" spans="1:1" x14ac:dyDescent="0.25">
      <c r="A2763" s="287"/>
    </row>
    <row r="2764" spans="1:1" x14ac:dyDescent="0.25">
      <c r="A2764" s="287"/>
    </row>
    <row r="2765" spans="1:1" x14ac:dyDescent="0.25">
      <c r="A2765" s="287"/>
    </row>
    <row r="2766" spans="1:1" x14ac:dyDescent="0.25">
      <c r="A2766" s="287"/>
    </row>
    <row r="2767" spans="1:1" x14ac:dyDescent="0.25">
      <c r="A2767" s="287"/>
    </row>
    <row r="2768" spans="1:1" x14ac:dyDescent="0.25">
      <c r="A2768" s="287"/>
    </row>
    <row r="2769" spans="1:1" x14ac:dyDescent="0.25">
      <c r="A2769" s="287"/>
    </row>
    <row r="2770" spans="1:1" x14ac:dyDescent="0.25">
      <c r="A2770" s="287"/>
    </row>
    <row r="2771" spans="1:1" x14ac:dyDescent="0.25">
      <c r="A2771" s="287"/>
    </row>
    <row r="2772" spans="1:1" x14ac:dyDescent="0.25">
      <c r="A2772" s="287"/>
    </row>
    <row r="2773" spans="1:1" x14ac:dyDescent="0.25">
      <c r="A2773" s="287"/>
    </row>
    <row r="2774" spans="1:1" x14ac:dyDescent="0.25">
      <c r="A2774" s="287"/>
    </row>
    <row r="2775" spans="1:1" x14ac:dyDescent="0.25">
      <c r="A2775" s="287"/>
    </row>
    <row r="2776" spans="1:1" x14ac:dyDescent="0.25">
      <c r="A2776" s="287"/>
    </row>
    <row r="2777" spans="1:1" x14ac:dyDescent="0.25">
      <c r="A2777" s="287"/>
    </row>
    <row r="2778" spans="1:1" x14ac:dyDescent="0.25">
      <c r="A2778" s="287"/>
    </row>
    <row r="2779" spans="1:1" x14ac:dyDescent="0.25">
      <c r="A2779" s="287"/>
    </row>
    <row r="2780" spans="1:1" x14ac:dyDescent="0.25">
      <c r="A2780" s="287"/>
    </row>
    <row r="2781" spans="1:1" x14ac:dyDescent="0.25">
      <c r="A2781" s="287"/>
    </row>
    <row r="2782" spans="1:1" x14ac:dyDescent="0.25">
      <c r="A2782" s="287"/>
    </row>
    <row r="2783" spans="1:1" x14ac:dyDescent="0.25">
      <c r="A2783" s="287"/>
    </row>
    <row r="2784" spans="1:1" x14ac:dyDescent="0.25">
      <c r="A2784" s="287"/>
    </row>
    <row r="2785" spans="1:1" x14ac:dyDescent="0.25">
      <c r="A2785" s="287"/>
    </row>
    <row r="2786" spans="1:1" x14ac:dyDescent="0.25">
      <c r="A2786" s="287"/>
    </row>
    <row r="2787" spans="1:1" x14ac:dyDescent="0.25">
      <c r="A2787" s="287"/>
    </row>
    <row r="2788" spans="1:1" x14ac:dyDescent="0.25">
      <c r="A2788" s="287"/>
    </row>
    <row r="2789" spans="1:1" x14ac:dyDescent="0.25">
      <c r="A2789" s="287"/>
    </row>
    <row r="2790" spans="1:1" x14ac:dyDescent="0.25">
      <c r="A2790" s="287"/>
    </row>
    <row r="2791" spans="1:1" x14ac:dyDescent="0.25">
      <c r="A2791" s="287"/>
    </row>
    <row r="2792" spans="1:1" x14ac:dyDescent="0.25">
      <c r="A2792" s="287"/>
    </row>
    <row r="2793" spans="1:1" x14ac:dyDescent="0.25">
      <c r="A2793" s="287"/>
    </row>
    <row r="2794" spans="1:1" x14ac:dyDescent="0.25">
      <c r="A2794" s="287"/>
    </row>
    <row r="2795" spans="1:1" x14ac:dyDescent="0.25">
      <c r="A2795" s="287"/>
    </row>
    <row r="2796" spans="1:1" x14ac:dyDescent="0.25">
      <c r="A2796" s="287"/>
    </row>
    <row r="2797" spans="1:1" x14ac:dyDescent="0.25">
      <c r="A2797" s="287"/>
    </row>
    <row r="2798" spans="1:1" x14ac:dyDescent="0.25">
      <c r="A2798" s="287"/>
    </row>
    <row r="2799" spans="1:1" x14ac:dyDescent="0.25">
      <c r="A2799" s="287"/>
    </row>
    <row r="2800" spans="1:1" x14ac:dyDescent="0.25">
      <c r="A2800" s="287"/>
    </row>
    <row r="2801" spans="1:1" x14ac:dyDescent="0.25">
      <c r="A2801" s="287"/>
    </row>
    <row r="2802" spans="1:1" x14ac:dyDescent="0.25">
      <c r="A2802" s="287"/>
    </row>
    <row r="2803" spans="1:1" x14ac:dyDescent="0.25">
      <c r="A2803" s="287"/>
    </row>
    <row r="2804" spans="1:1" x14ac:dyDescent="0.25">
      <c r="A2804" s="287"/>
    </row>
    <row r="2805" spans="1:1" x14ac:dyDescent="0.25">
      <c r="A2805" s="287"/>
    </row>
    <row r="2806" spans="1:1" x14ac:dyDescent="0.25">
      <c r="A2806" s="287"/>
    </row>
    <row r="2807" spans="1:1" x14ac:dyDescent="0.25">
      <c r="A2807" s="287"/>
    </row>
    <row r="2808" spans="1:1" x14ac:dyDescent="0.25">
      <c r="A2808" s="287"/>
    </row>
    <row r="2809" spans="1:1" x14ac:dyDescent="0.25">
      <c r="A2809" s="287"/>
    </row>
    <row r="2810" spans="1:1" x14ac:dyDescent="0.25">
      <c r="A2810" s="287"/>
    </row>
    <row r="2811" spans="1:1" x14ac:dyDescent="0.25">
      <c r="A2811" s="287"/>
    </row>
    <row r="2812" spans="1:1" x14ac:dyDescent="0.25">
      <c r="A2812" s="287"/>
    </row>
    <row r="2813" spans="1:1" x14ac:dyDescent="0.25">
      <c r="A2813" s="287"/>
    </row>
    <row r="2814" spans="1:1" x14ac:dyDescent="0.25">
      <c r="A2814" s="287"/>
    </row>
    <row r="2815" spans="1:1" x14ac:dyDescent="0.25">
      <c r="A2815" s="287"/>
    </row>
    <row r="2816" spans="1:1" x14ac:dyDescent="0.25">
      <c r="A2816" s="287"/>
    </row>
    <row r="2817" spans="1:1" x14ac:dyDescent="0.25">
      <c r="A2817" s="287"/>
    </row>
    <row r="2818" spans="1:1" x14ac:dyDescent="0.25">
      <c r="A2818" s="287"/>
    </row>
    <row r="2819" spans="1:1" x14ac:dyDescent="0.25">
      <c r="A2819" s="287"/>
    </row>
    <row r="2820" spans="1:1" x14ac:dyDescent="0.25">
      <c r="A2820" s="287"/>
    </row>
    <row r="2821" spans="1:1" x14ac:dyDescent="0.25">
      <c r="A2821" s="287"/>
    </row>
    <row r="2822" spans="1:1" x14ac:dyDescent="0.25">
      <c r="A2822" s="287"/>
    </row>
    <row r="2823" spans="1:1" x14ac:dyDescent="0.25">
      <c r="A2823" s="287"/>
    </row>
    <row r="2824" spans="1:1" x14ac:dyDescent="0.25">
      <c r="A2824" s="287"/>
    </row>
    <row r="2825" spans="1:1" x14ac:dyDescent="0.25">
      <c r="A2825" s="287"/>
    </row>
    <row r="2826" spans="1:1" x14ac:dyDescent="0.25">
      <c r="A2826" s="287"/>
    </row>
    <row r="2827" spans="1:1" x14ac:dyDescent="0.25">
      <c r="A2827" s="287"/>
    </row>
    <row r="2828" spans="1:1" x14ac:dyDescent="0.25">
      <c r="A2828" s="287"/>
    </row>
    <row r="2829" spans="1:1" x14ac:dyDescent="0.25">
      <c r="A2829" s="287"/>
    </row>
    <row r="2830" spans="1:1" x14ac:dyDescent="0.25">
      <c r="A2830" s="287"/>
    </row>
    <row r="2831" spans="1:1" x14ac:dyDescent="0.25">
      <c r="A2831" s="287"/>
    </row>
    <row r="2832" spans="1:1" x14ac:dyDescent="0.25">
      <c r="A2832" s="287"/>
    </row>
    <row r="2833" spans="1:1" x14ac:dyDescent="0.25">
      <c r="A2833" s="287"/>
    </row>
    <row r="2834" spans="1:1" x14ac:dyDescent="0.25">
      <c r="A2834" s="287"/>
    </row>
    <row r="2835" spans="1:1" x14ac:dyDescent="0.25">
      <c r="A2835" s="287"/>
    </row>
    <row r="2836" spans="1:1" x14ac:dyDescent="0.25">
      <c r="A2836" s="287"/>
    </row>
    <row r="2837" spans="1:1" x14ac:dyDescent="0.25">
      <c r="A2837" s="287"/>
    </row>
    <row r="2838" spans="1:1" x14ac:dyDescent="0.25">
      <c r="A2838" s="287"/>
    </row>
    <row r="2839" spans="1:1" x14ac:dyDescent="0.25">
      <c r="A2839" s="287"/>
    </row>
    <row r="2840" spans="1:1" x14ac:dyDescent="0.25">
      <c r="A2840" s="287"/>
    </row>
    <row r="2841" spans="1:1" x14ac:dyDescent="0.25">
      <c r="A2841" s="287"/>
    </row>
    <row r="2842" spans="1:1" x14ac:dyDescent="0.25">
      <c r="A2842" s="287"/>
    </row>
    <row r="2843" spans="1:1" x14ac:dyDescent="0.25">
      <c r="A2843" s="287"/>
    </row>
    <row r="2844" spans="1:1" x14ac:dyDescent="0.25">
      <c r="A2844" s="287"/>
    </row>
    <row r="2845" spans="1:1" x14ac:dyDescent="0.25">
      <c r="A2845" s="287"/>
    </row>
    <row r="2846" spans="1:1" x14ac:dyDescent="0.25">
      <c r="A2846" s="287"/>
    </row>
    <row r="2847" spans="1:1" x14ac:dyDescent="0.25">
      <c r="A2847" s="287"/>
    </row>
    <row r="2848" spans="1:1" x14ac:dyDescent="0.25">
      <c r="A2848" s="287"/>
    </row>
    <row r="2849" spans="1:1" x14ac:dyDescent="0.25">
      <c r="A2849" s="287"/>
    </row>
    <row r="2850" spans="1:1" x14ac:dyDescent="0.25">
      <c r="A2850" s="287"/>
    </row>
    <row r="2851" spans="1:1" x14ac:dyDescent="0.25">
      <c r="A2851" s="287"/>
    </row>
    <row r="2852" spans="1:1" x14ac:dyDescent="0.25">
      <c r="A2852" s="287"/>
    </row>
    <row r="2853" spans="1:1" x14ac:dyDescent="0.25">
      <c r="A2853" s="287"/>
    </row>
    <row r="2854" spans="1:1" x14ac:dyDescent="0.25">
      <c r="A2854" s="287"/>
    </row>
    <row r="2855" spans="1:1" x14ac:dyDescent="0.25">
      <c r="A2855" s="287"/>
    </row>
    <row r="2856" spans="1:1" x14ac:dyDescent="0.25">
      <c r="A2856" s="287"/>
    </row>
    <row r="2857" spans="1:1" x14ac:dyDescent="0.25">
      <c r="A2857" s="287"/>
    </row>
    <row r="2858" spans="1:1" x14ac:dyDescent="0.25">
      <c r="A2858" s="287"/>
    </row>
    <row r="2859" spans="1:1" x14ac:dyDescent="0.25">
      <c r="A2859" s="287"/>
    </row>
    <row r="2860" spans="1:1" x14ac:dyDescent="0.25">
      <c r="A2860" s="287"/>
    </row>
    <row r="2861" spans="1:1" x14ac:dyDescent="0.25">
      <c r="A2861" s="287"/>
    </row>
    <row r="2862" spans="1:1" x14ac:dyDescent="0.25">
      <c r="A2862" s="287"/>
    </row>
    <row r="2863" spans="1:1" x14ac:dyDescent="0.25">
      <c r="A2863" s="287"/>
    </row>
    <row r="2864" spans="1:1" x14ac:dyDescent="0.25">
      <c r="A2864" s="287"/>
    </row>
    <row r="2865" spans="1:1" x14ac:dyDescent="0.25">
      <c r="A2865" s="287"/>
    </row>
    <row r="2866" spans="1:1" x14ac:dyDescent="0.25">
      <c r="A2866" s="287"/>
    </row>
    <row r="2867" spans="1:1" x14ac:dyDescent="0.25">
      <c r="A2867" s="287"/>
    </row>
    <row r="2868" spans="1:1" x14ac:dyDescent="0.25">
      <c r="A2868" s="287"/>
    </row>
    <row r="2869" spans="1:1" x14ac:dyDescent="0.25">
      <c r="A2869" s="287"/>
    </row>
    <row r="2870" spans="1:1" x14ac:dyDescent="0.25">
      <c r="A2870" s="287"/>
    </row>
    <row r="2871" spans="1:1" x14ac:dyDescent="0.25">
      <c r="A2871" s="287"/>
    </row>
    <row r="2872" spans="1:1" x14ac:dyDescent="0.25">
      <c r="A2872" s="287"/>
    </row>
    <row r="2873" spans="1:1" x14ac:dyDescent="0.25">
      <c r="A2873" s="287"/>
    </row>
    <row r="2874" spans="1:1" x14ac:dyDescent="0.25">
      <c r="A2874" s="287"/>
    </row>
    <row r="2875" spans="1:1" x14ac:dyDescent="0.25">
      <c r="A2875" s="287"/>
    </row>
    <row r="2876" spans="1:1" x14ac:dyDescent="0.25">
      <c r="A2876" s="287"/>
    </row>
    <row r="2877" spans="1:1" x14ac:dyDescent="0.25">
      <c r="A2877" s="287"/>
    </row>
    <row r="2878" spans="1:1" x14ac:dyDescent="0.25">
      <c r="A2878" s="287"/>
    </row>
    <row r="2879" spans="1:1" x14ac:dyDescent="0.25">
      <c r="A2879" s="287"/>
    </row>
    <row r="2880" spans="1:1" x14ac:dyDescent="0.25">
      <c r="A2880" s="287"/>
    </row>
    <row r="2881" spans="1:1" x14ac:dyDescent="0.25">
      <c r="A2881" s="287"/>
    </row>
    <row r="2882" spans="1:1" x14ac:dyDescent="0.25">
      <c r="A2882" s="287"/>
    </row>
    <row r="2883" spans="1:1" x14ac:dyDescent="0.25">
      <c r="A2883" s="287"/>
    </row>
    <row r="2884" spans="1:1" x14ac:dyDescent="0.25">
      <c r="A2884" s="287"/>
    </row>
    <row r="2885" spans="1:1" x14ac:dyDescent="0.25">
      <c r="A2885" s="287"/>
    </row>
    <row r="2886" spans="1:1" x14ac:dyDescent="0.25">
      <c r="A2886" s="287"/>
    </row>
    <row r="2887" spans="1:1" x14ac:dyDescent="0.25">
      <c r="A2887" s="287"/>
    </row>
    <row r="2888" spans="1:1" x14ac:dyDescent="0.25">
      <c r="A2888" s="287"/>
    </row>
    <row r="2889" spans="1:1" x14ac:dyDescent="0.25">
      <c r="A2889" s="287"/>
    </row>
    <row r="2890" spans="1:1" x14ac:dyDescent="0.25">
      <c r="A2890" s="287"/>
    </row>
    <row r="2891" spans="1:1" x14ac:dyDescent="0.25">
      <c r="A2891" s="287"/>
    </row>
    <row r="2892" spans="1:1" x14ac:dyDescent="0.25">
      <c r="A2892" s="287"/>
    </row>
    <row r="2893" spans="1:1" x14ac:dyDescent="0.25">
      <c r="A2893" s="287"/>
    </row>
    <row r="2894" spans="1:1" x14ac:dyDescent="0.25">
      <c r="A2894" s="287"/>
    </row>
    <row r="2895" spans="1:1" x14ac:dyDescent="0.25">
      <c r="A2895" s="287"/>
    </row>
    <row r="2896" spans="1:1" x14ac:dyDescent="0.25">
      <c r="A2896" s="287"/>
    </row>
    <row r="2897" spans="1:1" x14ac:dyDescent="0.25">
      <c r="A2897" s="287"/>
    </row>
    <row r="2898" spans="1:1" x14ac:dyDescent="0.25">
      <c r="A2898" s="287"/>
    </row>
    <row r="2899" spans="1:1" x14ac:dyDescent="0.25">
      <c r="A2899" s="287"/>
    </row>
    <row r="2900" spans="1:1" x14ac:dyDescent="0.25">
      <c r="A2900" s="287"/>
    </row>
    <row r="2901" spans="1:1" x14ac:dyDescent="0.25">
      <c r="A2901" s="287"/>
    </row>
    <row r="2902" spans="1:1" x14ac:dyDescent="0.25">
      <c r="A2902" s="287"/>
    </row>
    <row r="2903" spans="1:1" x14ac:dyDescent="0.25">
      <c r="A2903" s="287"/>
    </row>
    <row r="2904" spans="1:1" x14ac:dyDescent="0.25">
      <c r="A2904" s="287"/>
    </row>
    <row r="2905" spans="1:1" x14ac:dyDescent="0.25">
      <c r="A2905" s="287"/>
    </row>
    <row r="2906" spans="1:1" x14ac:dyDescent="0.25">
      <c r="A2906" s="287"/>
    </row>
    <row r="2907" spans="1:1" x14ac:dyDescent="0.25">
      <c r="A2907" s="287"/>
    </row>
    <row r="2908" spans="1:1" x14ac:dyDescent="0.25">
      <c r="A2908" s="287"/>
    </row>
    <row r="2909" spans="1:1" x14ac:dyDescent="0.25">
      <c r="A2909" s="287"/>
    </row>
    <row r="2910" spans="1:1" x14ac:dyDescent="0.25">
      <c r="A2910" s="287"/>
    </row>
    <row r="2911" spans="1:1" x14ac:dyDescent="0.25">
      <c r="A2911" s="287"/>
    </row>
    <row r="2912" spans="1:1" x14ac:dyDescent="0.25">
      <c r="A2912" s="287"/>
    </row>
    <row r="2913" spans="1:1" x14ac:dyDescent="0.25">
      <c r="A2913" s="287"/>
    </row>
    <row r="2914" spans="1:1" x14ac:dyDescent="0.25">
      <c r="A2914" s="287"/>
    </row>
    <row r="2915" spans="1:1" x14ac:dyDescent="0.25">
      <c r="A2915" s="287"/>
    </row>
    <row r="2916" spans="1:1" x14ac:dyDescent="0.25">
      <c r="A2916" s="287"/>
    </row>
    <row r="2917" spans="1:1" x14ac:dyDescent="0.25">
      <c r="A2917" s="287"/>
    </row>
    <row r="2918" spans="1:1" x14ac:dyDescent="0.25">
      <c r="A2918" s="287"/>
    </row>
    <row r="2919" spans="1:1" x14ac:dyDescent="0.25">
      <c r="A2919" s="287"/>
    </row>
    <row r="2920" spans="1:1" x14ac:dyDescent="0.25">
      <c r="A2920" s="287"/>
    </row>
    <row r="2921" spans="1:1" x14ac:dyDescent="0.25">
      <c r="A2921" s="287"/>
    </row>
    <row r="2922" spans="1:1" x14ac:dyDescent="0.25">
      <c r="A2922" s="287"/>
    </row>
    <row r="2923" spans="1:1" x14ac:dyDescent="0.25">
      <c r="A2923" s="287"/>
    </row>
    <row r="2924" spans="1:1" x14ac:dyDescent="0.25">
      <c r="A2924" s="287"/>
    </row>
    <row r="2925" spans="1:1" x14ac:dyDescent="0.25">
      <c r="A2925" s="287"/>
    </row>
    <row r="2926" spans="1:1" x14ac:dyDescent="0.25">
      <c r="A2926" s="287"/>
    </row>
    <row r="2927" spans="1:1" x14ac:dyDescent="0.25">
      <c r="A2927" s="287"/>
    </row>
    <row r="2928" spans="1:1" x14ac:dyDescent="0.25">
      <c r="A2928" s="287"/>
    </row>
    <row r="2929" spans="1:1" x14ac:dyDescent="0.25">
      <c r="A2929" s="287"/>
    </row>
    <row r="2930" spans="1:1" x14ac:dyDescent="0.25">
      <c r="A2930" s="287"/>
    </row>
    <row r="2931" spans="1:1" x14ac:dyDescent="0.25">
      <c r="A2931" s="287"/>
    </row>
    <row r="2932" spans="1:1" x14ac:dyDescent="0.25">
      <c r="A2932" s="287"/>
    </row>
    <row r="2933" spans="1:1" x14ac:dyDescent="0.25">
      <c r="A2933" s="287"/>
    </row>
    <row r="2934" spans="1:1" x14ac:dyDescent="0.25">
      <c r="A2934" s="287"/>
    </row>
    <row r="2935" spans="1:1" x14ac:dyDescent="0.25">
      <c r="A2935" s="287"/>
    </row>
    <row r="2936" spans="1:1" x14ac:dyDescent="0.25">
      <c r="A2936" s="287"/>
    </row>
    <row r="2937" spans="1:1" x14ac:dyDescent="0.25">
      <c r="A2937" s="287"/>
    </row>
    <row r="2938" spans="1:1" x14ac:dyDescent="0.25">
      <c r="A2938" s="287"/>
    </row>
    <row r="2939" spans="1:1" x14ac:dyDescent="0.25">
      <c r="A2939" s="287"/>
    </row>
    <row r="2940" spans="1:1" x14ac:dyDescent="0.25">
      <c r="A2940" s="287"/>
    </row>
    <row r="2941" spans="1:1" x14ac:dyDescent="0.25">
      <c r="A2941" s="287"/>
    </row>
    <row r="2942" spans="1:1" x14ac:dyDescent="0.25">
      <c r="A2942" s="287"/>
    </row>
    <row r="2943" spans="1:1" x14ac:dyDescent="0.25">
      <c r="A2943" s="287"/>
    </row>
    <row r="2944" spans="1:1" x14ac:dyDescent="0.25">
      <c r="A2944" s="287"/>
    </row>
    <row r="2945" spans="1:1" x14ac:dyDescent="0.25">
      <c r="A2945" s="287"/>
    </row>
    <row r="2946" spans="1:1" x14ac:dyDescent="0.25">
      <c r="A2946" s="287"/>
    </row>
    <row r="2947" spans="1:1" x14ac:dyDescent="0.25">
      <c r="A2947" s="287"/>
    </row>
    <row r="2948" spans="1:1" x14ac:dyDescent="0.25">
      <c r="A2948" s="287"/>
    </row>
    <row r="2949" spans="1:1" x14ac:dyDescent="0.25">
      <c r="A2949" s="287"/>
    </row>
    <row r="2950" spans="1:1" x14ac:dyDescent="0.25">
      <c r="A2950" s="287"/>
    </row>
    <row r="2951" spans="1:1" x14ac:dyDescent="0.25">
      <c r="A2951" s="287"/>
    </row>
    <row r="2952" spans="1:1" x14ac:dyDescent="0.25">
      <c r="A2952" s="287"/>
    </row>
    <row r="2953" spans="1:1" x14ac:dyDescent="0.25">
      <c r="A2953" s="287"/>
    </row>
    <row r="2954" spans="1:1" x14ac:dyDescent="0.25">
      <c r="A2954" s="287"/>
    </row>
    <row r="2955" spans="1:1" x14ac:dyDescent="0.25">
      <c r="A2955" s="287"/>
    </row>
    <row r="2956" spans="1:1" x14ac:dyDescent="0.25">
      <c r="A2956" s="287"/>
    </row>
    <row r="2957" spans="1:1" x14ac:dyDescent="0.25">
      <c r="A2957" s="287"/>
    </row>
    <row r="2958" spans="1:1" x14ac:dyDescent="0.25">
      <c r="A2958" s="287"/>
    </row>
    <row r="2959" spans="1:1" x14ac:dyDescent="0.25">
      <c r="A2959" s="287"/>
    </row>
    <row r="2960" spans="1:1" x14ac:dyDescent="0.25">
      <c r="A2960" s="287"/>
    </row>
    <row r="2961" spans="1:1" x14ac:dyDescent="0.25">
      <c r="A2961" s="287"/>
    </row>
    <row r="2962" spans="1:1" x14ac:dyDescent="0.25">
      <c r="A2962" s="287"/>
    </row>
    <row r="2963" spans="1:1" x14ac:dyDescent="0.25">
      <c r="A2963" s="287"/>
    </row>
    <row r="2964" spans="1:1" x14ac:dyDescent="0.25">
      <c r="A2964" s="287"/>
    </row>
    <row r="2965" spans="1:1" x14ac:dyDescent="0.25">
      <c r="A2965" s="287"/>
    </row>
    <row r="2966" spans="1:1" x14ac:dyDescent="0.25">
      <c r="A2966" s="287"/>
    </row>
    <row r="2967" spans="1:1" x14ac:dyDescent="0.25">
      <c r="A2967" s="287"/>
    </row>
    <row r="2968" spans="1:1" x14ac:dyDescent="0.25">
      <c r="A2968" s="287"/>
    </row>
    <row r="2969" spans="1:1" x14ac:dyDescent="0.25">
      <c r="A2969" s="287"/>
    </row>
    <row r="2970" spans="1:1" x14ac:dyDescent="0.25">
      <c r="A2970" s="287"/>
    </row>
    <row r="2971" spans="1:1" x14ac:dyDescent="0.25">
      <c r="A2971" s="287"/>
    </row>
    <row r="2972" spans="1:1" x14ac:dyDescent="0.25">
      <c r="A2972" s="287"/>
    </row>
    <row r="2973" spans="1:1" x14ac:dyDescent="0.25">
      <c r="A2973" s="287"/>
    </row>
    <row r="2974" spans="1:1" x14ac:dyDescent="0.25">
      <c r="A2974" s="287"/>
    </row>
    <row r="2975" spans="1:1" x14ac:dyDescent="0.25">
      <c r="A2975" s="287"/>
    </row>
    <row r="2976" spans="1:1" x14ac:dyDescent="0.25">
      <c r="A2976" s="287"/>
    </row>
    <row r="2977" spans="1:1" x14ac:dyDescent="0.25">
      <c r="A2977" s="287"/>
    </row>
    <row r="2978" spans="1:1" x14ac:dyDescent="0.25">
      <c r="A2978" s="287"/>
    </row>
    <row r="2979" spans="1:1" x14ac:dyDescent="0.25">
      <c r="A2979" s="287"/>
    </row>
    <row r="2980" spans="1:1" x14ac:dyDescent="0.25">
      <c r="A2980" s="287"/>
    </row>
    <row r="2981" spans="1:1" x14ac:dyDescent="0.25">
      <c r="A2981" s="287"/>
    </row>
    <row r="2982" spans="1:1" x14ac:dyDescent="0.25">
      <c r="A2982" s="287"/>
    </row>
    <row r="2983" spans="1:1" x14ac:dyDescent="0.25">
      <c r="A2983" s="287"/>
    </row>
    <row r="2984" spans="1:1" x14ac:dyDescent="0.25">
      <c r="A2984" s="287"/>
    </row>
    <row r="2985" spans="1:1" x14ac:dyDescent="0.25">
      <c r="A2985" s="287"/>
    </row>
    <row r="2986" spans="1:1" x14ac:dyDescent="0.25">
      <c r="A2986" s="287"/>
    </row>
    <row r="2987" spans="1:1" x14ac:dyDescent="0.25">
      <c r="A2987" s="287"/>
    </row>
    <row r="2988" spans="1:1" x14ac:dyDescent="0.25">
      <c r="A2988" s="287"/>
    </row>
    <row r="2989" spans="1:1" x14ac:dyDescent="0.25">
      <c r="A2989" s="287"/>
    </row>
    <row r="2990" spans="1:1" x14ac:dyDescent="0.25">
      <c r="A2990" s="287"/>
    </row>
    <row r="2991" spans="1:1" x14ac:dyDescent="0.25">
      <c r="A2991" s="287"/>
    </row>
    <row r="2992" spans="1:1" x14ac:dyDescent="0.25">
      <c r="A2992" s="287"/>
    </row>
    <row r="2993" spans="1:1" x14ac:dyDescent="0.25">
      <c r="A2993" s="287"/>
    </row>
    <row r="2994" spans="1:1" x14ac:dyDescent="0.25">
      <c r="A2994" s="287"/>
    </row>
    <row r="2995" spans="1:1" x14ac:dyDescent="0.25">
      <c r="A2995" s="287"/>
    </row>
    <row r="2996" spans="1:1" x14ac:dyDescent="0.25">
      <c r="A2996" s="287"/>
    </row>
    <row r="2997" spans="1:1" x14ac:dyDescent="0.25">
      <c r="A2997" s="287"/>
    </row>
    <row r="2998" spans="1:1" x14ac:dyDescent="0.25">
      <c r="A2998" s="287"/>
    </row>
    <row r="2999" spans="1:1" x14ac:dyDescent="0.25">
      <c r="A2999" s="287"/>
    </row>
    <row r="3000" spans="1:1" x14ac:dyDescent="0.25">
      <c r="A3000" s="287"/>
    </row>
    <row r="3001" spans="1:1" x14ac:dyDescent="0.25">
      <c r="A3001" s="287"/>
    </row>
    <row r="3002" spans="1:1" x14ac:dyDescent="0.25">
      <c r="A3002" s="287"/>
    </row>
    <row r="3003" spans="1:1" x14ac:dyDescent="0.25">
      <c r="A3003" s="287"/>
    </row>
    <row r="3004" spans="1:1" x14ac:dyDescent="0.25">
      <c r="A3004" s="287"/>
    </row>
    <row r="3005" spans="1:1" x14ac:dyDescent="0.25">
      <c r="A3005" s="287"/>
    </row>
    <row r="3006" spans="1:1" x14ac:dyDescent="0.25">
      <c r="A3006" s="287"/>
    </row>
    <row r="3007" spans="1:1" x14ac:dyDescent="0.25">
      <c r="A3007" s="287"/>
    </row>
    <row r="3008" spans="1:1" x14ac:dyDescent="0.25">
      <c r="A3008" s="287"/>
    </row>
    <row r="3009" spans="1:1" x14ac:dyDescent="0.25">
      <c r="A3009" s="287"/>
    </row>
    <row r="3010" spans="1:1" x14ac:dyDescent="0.25">
      <c r="A3010" s="287"/>
    </row>
    <row r="3011" spans="1:1" x14ac:dyDescent="0.25">
      <c r="A3011" s="287"/>
    </row>
    <row r="3012" spans="1:1" x14ac:dyDescent="0.25">
      <c r="A3012" s="287"/>
    </row>
    <row r="3013" spans="1:1" x14ac:dyDescent="0.25">
      <c r="A3013" s="287"/>
    </row>
    <row r="3014" spans="1:1" x14ac:dyDescent="0.25">
      <c r="A3014" s="287"/>
    </row>
    <row r="3015" spans="1:1" x14ac:dyDescent="0.25">
      <c r="A3015" s="287"/>
    </row>
    <row r="3016" spans="1:1" x14ac:dyDescent="0.25">
      <c r="A3016" s="287"/>
    </row>
    <row r="3017" spans="1:1" x14ac:dyDescent="0.25">
      <c r="A3017" s="287"/>
    </row>
    <row r="3018" spans="1:1" x14ac:dyDescent="0.25">
      <c r="A3018" s="287"/>
    </row>
    <row r="3019" spans="1:1" x14ac:dyDescent="0.25">
      <c r="A3019" s="287"/>
    </row>
    <row r="3020" spans="1:1" x14ac:dyDescent="0.25">
      <c r="A3020" s="287"/>
    </row>
    <row r="3021" spans="1:1" x14ac:dyDescent="0.25">
      <c r="A3021" s="287"/>
    </row>
    <row r="3022" spans="1:1" x14ac:dyDescent="0.25">
      <c r="A3022" s="287"/>
    </row>
    <row r="3023" spans="1:1" x14ac:dyDescent="0.25">
      <c r="A3023" s="287"/>
    </row>
    <row r="3024" spans="1:1" x14ac:dyDescent="0.25">
      <c r="A3024" s="287"/>
    </row>
    <row r="3025" spans="1:1" x14ac:dyDescent="0.25">
      <c r="A3025" s="287"/>
    </row>
    <row r="3026" spans="1:1" x14ac:dyDescent="0.25">
      <c r="A3026" s="287"/>
    </row>
    <row r="3027" spans="1:1" x14ac:dyDescent="0.25">
      <c r="A3027" s="287"/>
    </row>
    <row r="3028" spans="1:1" x14ac:dyDescent="0.25">
      <c r="A3028" s="287"/>
    </row>
    <row r="3029" spans="1:1" x14ac:dyDescent="0.25">
      <c r="A3029" s="287"/>
    </row>
    <row r="3030" spans="1:1" x14ac:dyDescent="0.25">
      <c r="A3030" s="287"/>
    </row>
    <row r="3031" spans="1:1" x14ac:dyDescent="0.25">
      <c r="A3031" s="287"/>
    </row>
    <row r="3032" spans="1:1" x14ac:dyDescent="0.25">
      <c r="A3032" s="287"/>
    </row>
    <row r="3033" spans="1:1" x14ac:dyDescent="0.25">
      <c r="A3033" s="287"/>
    </row>
    <row r="3034" spans="1:1" x14ac:dyDescent="0.25">
      <c r="A3034" s="287"/>
    </row>
    <row r="3035" spans="1:1" x14ac:dyDescent="0.25">
      <c r="A3035" s="287"/>
    </row>
    <row r="3036" spans="1:1" x14ac:dyDescent="0.25">
      <c r="A3036" s="287"/>
    </row>
    <row r="3037" spans="1:1" x14ac:dyDescent="0.25">
      <c r="A3037" s="287"/>
    </row>
    <row r="3038" spans="1:1" x14ac:dyDescent="0.25">
      <c r="A3038" s="287"/>
    </row>
    <row r="3039" spans="1:1" x14ac:dyDescent="0.25">
      <c r="A3039" s="287"/>
    </row>
    <row r="3040" spans="1:1" x14ac:dyDescent="0.25">
      <c r="A3040" s="287"/>
    </row>
    <row r="3041" spans="1:1" x14ac:dyDescent="0.25">
      <c r="A3041" s="287"/>
    </row>
    <row r="3042" spans="1:1" x14ac:dyDescent="0.25">
      <c r="A3042" s="287"/>
    </row>
    <row r="3043" spans="1:1" x14ac:dyDescent="0.25">
      <c r="A3043" s="287"/>
    </row>
    <row r="3044" spans="1:1" x14ac:dyDescent="0.25">
      <c r="A3044" s="287"/>
    </row>
    <row r="3045" spans="1:1" x14ac:dyDescent="0.25">
      <c r="A3045" s="287"/>
    </row>
    <row r="3046" spans="1:1" x14ac:dyDescent="0.25">
      <c r="A3046" s="287"/>
    </row>
    <row r="3047" spans="1:1" x14ac:dyDescent="0.25">
      <c r="A3047" s="287"/>
    </row>
    <row r="3048" spans="1:1" x14ac:dyDescent="0.25">
      <c r="A3048" s="287"/>
    </row>
    <row r="3049" spans="1:1" x14ac:dyDescent="0.25">
      <c r="A3049" s="287"/>
    </row>
    <row r="3050" spans="1:1" x14ac:dyDescent="0.25">
      <c r="A3050" s="287"/>
    </row>
    <row r="3051" spans="1:1" x14ac:dyDescent="0.25">
      <c r="A3051" s="287"/>
    </row>
    <row r="3052" spans="1:1" x14ac:dyDescent="0.25">
      <c r="A3052" s="287"/>
    </row>
    <row r="3053" spans="1:1" x14ac:dyDescent="0.25">
      <c r="A3053" s="287"/>
    </row>
    <row r="3054" spans="1:1" x14ac:dyDescent="0.25">
      <c r="A3054" s="287"/>
    </row>
    <row r="3055" spans="1:1" x14ac:dyDescent="0.25">
      <c r="A3055" s="287"/>
    </row>
    <row r="3056" spans="1:1" x14ac:dyDescent="0.25">
      <c r="A3056" s="287"/>
    </row>
    <row r="3057" spans="1:1" x14ac:dyDescent="0.25">
      <c r="A3057" s="287"/>
    </row>
    <row r="3058" spans="1:1" x14ac:dyDescent="0.25">
      <c r="A3058" s="287"/>
    </row>
    <row r="3059" spans="1:1" x14ac:dyDescent="0.25">
      <c r="A3059" s="287"/>
    </row>
    <row r="3060" spans="1:1" x14ac:dyDescent="0.25">
      <c r="A3060" s="287"/>
    </row>
    <row r="3061" spans="1:1" x14ac:dyDescent="0.25">
      <c r="A3061" s="287"/>
    </row>
    <row r="3062" spans="1:1" x14ac:dyDescent="0.25">
      <c r="A3062" s="287"/>
    </row>
    <row r="3063" spans="1:1" x14ac:dyDescent="0.25">
      <c r="A3063" s="287"/>
    </row>
    <row r="3064" spans="1:1" x14ac:dyDescent="0.25">
      <c r="A3064" s="287"/>
    </row>
    <row r="3065" spans="1:1" x14ac:dyDescent="0.25">
      <c r="A3065" s="287"/>
    </row>
    <row r="3066" spans="1:1" x14ac:dyDescent="0.25">
      <c r="A3066" s="287"/>
    </row>
    <row r="3067" spans="1:1" x14ac:dyDescent="0.25">
      <c r="A3067" s="287"/>
    </row>
    <row r="3068" spans="1:1" x14ac:dyDescent="0.25">
      <c r="A3068" s="287"/>
    </row>
    <row r="3069" spans="1:1" x14ac:dyDescent="0.25">
      <c r="A3069" s="287"/>
    </row>
    <row r="3070" spans="1:1" x14ac:dyDescent="0.25">
      <c r="A3070" s="287"/>
    </row>
    <row r="3071" spans="1:1" x14ac:dyDescent="0.25">
      <c r="A3071" s="287"/>
    </row>
    <row r="3072" spans="1:1" x14ac:dyDescent="0.25">
      <c r="A3072" s="287"/>
    </row>
    <row r="3073" spans="1:1" x14ac:dyDescent="0.25">
      <c r="A3073" s="287"/>
    </row>
    <row r="3074" spans="1:1" x14ac:dyDescent="0.25">
      <c r="A3074" s="287"/>
    </row>
    <row r="3075" spans="1:1" x14ac:dyDescent="0.25">
      <c r="A3075" s="287"/>
    </row>
    <row r="3076" spans="1:1" x14ac:dyDescent="0.25">
      <c r="A3076" s="287"/>
    </row>
    <row r="3077" spans="1:1" x14ac:dyDescent="0.25">
      <c r="A3077" s="287"/>
    </row>
    <row r="3078" spans="1:1" x14ac:dyDescent="0.25">
      <c r="A3078" s="287"/>
    </row>
    <row r="3079" spans="1:1" x14ac:dyDescent="0.25">
      <c r="A3079" s="287"/>
    </row>
    <row r="3080" spans="1:1" x14ac:dyDescent="0.25">
      <c r="A3080" s="287"/>
    </row>
    <row r="3081" spans="1:1" x14ac:dyDescent="0.25">
      <c r="A3081" s="287"/>
    </row>
    <row r="3082" spans="1:1" x14ac:dyDescent="0.25">
      <c r="A3082" s="287"/>
    </row>
    <row r="3083" spans="1:1" x14ac:dyDescent="0.25">
      <c r="A3083" s="287"/>
    </row>
    <row r="3084" spans="1:1" x14ac:dyDescent="0.25">
      <c r="A3084" s="287"/>
    </row>
    <row r="3085" spans="1:1" x14ac:dyDescent="0.25">
      <c r="A3085" s="287"/>
    </row>
    <row r="3086" spans="1:1" x14ac:dyDescent="0.25">
      <c r="A3086" s="287"/>
    </row>
    <row r="3087" spans="1:1" x14ac:dyDescent="0.25">
      <c r="A3087" s="287"/>
    </row>
    <row r="3088" spans="1:1" x14ac:dyDescent="0.25">
      <c r="A3088" s="287"/>
    </row>
    <row r="3089" spans="1:1" x14ac:dyDescent="0.25">
      <c r="A3089" s="287"/>
    </row>
    <row r="3090" spans="1:1" x14ac:dyDescent="0.25">
      <c r="A3090" s="287"/>
    </row>
    <row r="3091" spans="1:1" x14ac:dyDescent="0.25">
      <c r="A3091" s="287"/>
    </row>
    <row r="3092" spans="1:1" x14ac:dyDescent="0.25">
      <c r="A3092" s="287"/>
    </row>
    <row r="3093" spans="1:1" x14ac:dyDescent="0.25">
      <c r="A3093" s="287"/>
    </row>
    <row r="3094" spans="1:1" x14ac:dyDescent="0.25">
      <c r="A3094" s="287"/>
    </row>
    <row r="3095" spans="1:1" x14ac:dyDescent="0.25">
      <c r="A3095" s="287"/>
    </row>
    <row r="3096" spans="1:1" x14ac:dyDescent="0.25">
      <c r="A3096" s="287"/>
    </row>
    <row r="3097" spans="1:1" x14ac:dyDescent="0.25">
      <c r="A3097" s="287"/>
    </row>
    <row r="3098" spans="1:1" x14ac:dyDescent="0.25">
      <c r="A3098" s="287"/>
    </row>
    <row r="3099" spans="1:1" x14ac:dyDescent="0.25">
      <c r="A3099" s="287"/>
    </row>
    <row r="3100" spans="1:1" x14ac:dyDescent="0.25">
      <c r="A3100" s="287"/>
    </row>
    <row r="3101" spans="1:1" x14ac:dyDescent="0.25">
      <c r="A3101" s="287"/>
    </row>
    <row r="3102" spans="1:1" x14ac:dyDescent="0.25">
      <c r="A3102" s="287"/>
    </row>
    <row r="3103" spans="1:1" x14ac:dyDescent="0.25">
      <c r="A3103" s="287"/>
    </row>
    <row r="3104" spans="1:1" x14ac:dyDescent="0.25">
      <c r="A3104" s="287"/>
    </row>
    <row r="3105" spans="1:1" x14ac:dyDescent="0.25">
      <c r="A3105" s="287"/>
    </row>
    <row r="3106" spans="1:1" x14ac:dyDescent="0.25">
      <c r="A3106" s="287"/>
    </row>
    <row r="3107" spans="1:1" x14ac:dyDescent="0.25">
      <c r="A3107" s="287"/>
    </row>
    <row r="3108" spans="1:1" x14ac:dyDescent="0.25">
      <c r="A3108" s="287"/>
    </row>
    <row r="3109" spans="1:1" x14ac:dyDescent="0.25">
      <c r="A3109" s="287"/>
    </row>
    <row r="3110" spans="1:1" x14ac:dyDescent="0.25">
      <c r="A3110" s="287"/>
    </row>
    <row r="3111" spans="1:1" x14ac:dyDescent="0.25">
      <c r="A3111" s="287"/>
    </row>
    <row r="3112" spans="1:1" x14ac:dyDescent="0.25">
      <c r="A3112" s="287"/>
    </row>
    <row r="3113" spans="1:1" x14ac:dyDescent="0.25">
      <c r="A3113" s="287"/>
    </row>
    <row r="3114" spans="1:1" x14ac:dyDescent="0.25">
      <c r="A3114" s="287"/>
    </row>
    <row r="3115" spans="1:1" x14ac:dyDescent="0.25">
      <c r="A3115" s="287"/>
    </row>
    <row r="3116" spans="1:1" x14ac:dyDescent="0.25">
      <c r="A3116" s="287"/>
    </row>
    <row r="3117" spans="1:1" x14ac:dyDescent="0.25">
      <c r="A3117" s="287"/>
    </row>
    <row r="3118" spans="1:1" x14ac:dyDescent="0.25">
      <c r="A3118" s="287"/>
    </row>
    <row r="3119" spans="1:1" x14ac:dyDescent="0.25">
      <c r="A3119" s="287"/>
    </row>
    <row r="3120" spans="1:1" x14ac:dyDescent="0.25">
      <c r="A3120" s="287"/>
    </row>
    <row r="3121" spans="1:1" x14ac:dyDescent="0.25">
      <c r="A3121" s="287"/>
    </row>
    <row r="3122" spans="1:1" x14ac:dyDescent="0.25">
      <c r="A3122" s="287"/>
    </row>
    <row r="3123" spans="1:1" x14ac:dyDescent="0.25">
      <c r="A3123" s="287"/>
    </row>
    <row r="3124" spans="1:1" x14ac:dyDescent="0.25">
      <c r="A3124" s="287"/>
    </row>
    <row r="3125" spans="1:1" x14ac:dyDescent="0.25">
      <c r="A3125" s="287"/>
    </row>
    <row r="3126" spans="1:1" x14ac:dyDescent="0.25">
      <c r="A3126" s="287"/>
    </row>
    <row r="3127" spans="1:1" x14ac:dyDescent="0.25">
      <c r="A3127" s="287"/>
    </row>
    <row r="3128" spans="1:1" x14ac:dyDescent="0.25">
      <c r="A3128" s="287"/>
    </row>
    <row r="3129" spans="1:1" x14ac:dyDescent="0.25">
      <c r="A3129" s="287"/>
    </row>
    <row r="3130" spans="1:1" x14ac:dyDescent="0.25">
      <c r="A3130" s="287"/>
    </row>
    <row r="3131" spans="1:1" x14ac:dyDescent="0.25">
      <c r="A3131" s="287"/>
    </row>
    <row r="3132" spans="1:1" x14ac:dyDescent="0.25">
      <c r="A3132" s="287"/>
    </row>
    <row r="3133" spans="1:1" x14ac:dyDescent="0.25">
      <c r="A3133" s="287"/>
    </row>
    <row r="3134" spans="1:1" x14ac:dyDescent="0.25">
      <c r="A3134" s="287"/>
    </row>
    <row r="3135" spans="1:1" x14ac:dyDescent="0.25">
      <c r="A3135" s="287"/>
    </row>
    <row r="3136" spans="1:1" x14ac:dyDescent="0.25">
      <c r="A3136" s="287"/>
    </row>
    <row r="3137" spans="1:1" x14ac:dyDescent="0.25">
      <c r="A3137" s="287"/>
    </row>
    <row r="3138" spans="1:1" x14ac:dyDescent="0.25">
      <c r="A3138" s="287"/>
    </row>
    <row r="3139" spans="1:1" x14ac:dyDescent="0.25">
      <c r="A3139" s="287"/>
    </row>
    <row r="3140" spans="1:1" x14ac:dyDescent="0.25">
      <c r="A3140" s="287"/>
    </row>
    <row r="3141" spans="1:1" x14ac:dyDescent="0.25">
      <c r="A3141" s="287"/>
    </row>
    <row r="3142" spans="1:1" x14ac:dyDescent="0.25">
      <c r="A3142" s="287"/>
    </row>
    <row r="3143" spans="1:1" x14ac:dyDescent="0.25">
      <c r="A3143" s="287"/>
    </row>
    <row r="3144" spans="1:1" x14ac:dyDescent="0.25">
      <c r="A3144" s="287"/>
    </row>
    <row r="3145" spans="1:1" x14ac:dyDescent="0.25">
      <c r="A3145" s="287"/>
    </row>
    <row r="3146" spans="1:1" x14ac:dyDescent="0.25">
      <c r="A3146" s="287"/>
    </row>
    <row r="3147" spans="1:1" x14ac:dyDescent="0.25">
      <c r="A3147" s="287"/>
    </row>
    <row r="3148" spans="1:1" x14ac:dyDescent="0.25">
      <c r="A3148" s="287"/>
    </row>
    <row r="3149" spans="1:1" x14ac:dyDescent="0.25">
      <c r="A3149" s="287"/>
    </row>
    <row r="3150" spans="1:1" x14ac:dyDescent="0.25">
      <c r="A3150" s="287"/>
    </row>
    <row r="3151" spans="1:1" x14ac:dyDescent="0.25">
      <c r="A3151" s="287"/>
    </row>
    <row r="3152" spans="1:1" x14ac:dyDescent="0.25">
      <c r="A3152" s="287"/>
    </row>
    <row r="3153" spans="1:1" x14ac:dyDescent="0.25">
      <c r="A3153" s="287"/>
    </row>
    <row r="3154" spans="1:1" x14ac:dyDescent="0.25">
      <c r="A3154" s="287"/>
    </row>
    <row r="3155" spans="1:1" x14ac:dyDescent="0.25">
      <c r="A3155" s="287"/>
    </row>
    <row r="3156" spans="1:1" x14ac:dyDescent="0.25">
      <c r="A3156" s="287"/>
    </row>
    <row r="3157" spans="1:1" x14ac:dyDescent="0.25">
      <c r="A3157" s="287"/>
    </row>
    <row r="3158" spans="1:1" x14ac:dyDescent="0.25">
      <c r="A3158" s="287"/>
    </row>
    <row r="3159" spans="1:1" x14ac:dyDescent="0.25">
      <c r="A3159" s="287"/>
    </row>
    <row r="3160" spans="1:1" x14ac:dyDescent="0.25">
      <c r="A3160" s="287"/>
    </row>
    <row r="3161" spans="1:1" x14ac:dyDescent="0.25">
      <c r="A3161" s="287"/>
    </row>
    <row r="3162" spans="1:1" x14ac:dyDescent="0.25">
      <c r="A3162" s="287"/>
    </row>
    <row r="3163" spans="1:1" x14ac:dyDescent="0.25">
      <c r="A3163" s="287"/>
    </row>
    <row r="3164" spans="1:1" x14ac:dyDescent="0.25">
      <c r="A3164" s="287"/>
    </row>
    <row r="3165" spans="1:1" x14ac:dyDescent="0.25">
      <c r="A3165" s="287"/>
    </row>
    <row r="3166" spans="1:1" x14ac:dyDescent="0.25">
      <c r="A3166" s="287"/>
    </row>
    <row r="3167" spans="1:1" x14ac:dyDescent="0.25">
      <c r="A3167" s="287"/>
    </row>
    <row r="3168" spans="1:1" x14ac:dyDescent="0.25">
      <c r="A3168" s="287"/>
    </row>
    <row r="3169" spans="1:1" x14ac:dyDescent="0.25">
      <c r="A3169" s="287"/>
    </row>
    <row r="3170" spans="1:1" x14ac:dyDescent="0.25">
      <c r="A3170" s="287"/>
    </row>
    <row r="3171" spans="1:1" x14ac:dyDescent="0.25">
      <c r="A3171" s="287"/>
    </row>
    <row r="3172" spans="1:1" x14ac:dyDescent="0.25">
      <c r="A3172" s="287"/>
    </row>
    <row r="3173" spans="1:1" x14ac:dyDescent="0.25">
      <c r="A3173" s="287"/>
    </row>
    <row r="3174" spans="1:1" x14ac:dyDescent="0.25">
      <c r="A3174" s="287"/>
    </row>
    <row r="3175" spans="1:1" x14ac:dyDescent="0.25">
      <c r="A3175" s="287"/>
    </row>
    <row r="3176" spans="1:1" x14ac:dyDescent="0.25">
      <c r="A3176" s="287"/>
    </row>
    <row r="3177" spans="1:1" x14ac:dyDescent="0.25">
      <c r="A3177" s="287"/>
    </row>
    <row r="3178" spans="1:1" x14ac:dyDescent="0.25">
      <c r="A3178" s="287"/>
    </row>
    <row r="3179" spans="1:1" x14ac:dyDescent="0.25">
      <c r="A3179" s="287"/>
    </row>
    <row r="3180" spans="1:1" x14ac:dyDescent="0.25">
      <c r="A3180" s="287"/>
    </row>
    <row r="3181" spans="1:1" x14ac:dyDescent="0.25">
      <c r="A3181" s="287"/>
    </row>
    <row r="3182" spans="1:1" x14ac:dyDescent="0.25">
      <c r="A3182" s="287"/>
    </row>
    <row r="3183" spans="1:1" x14ac:dyDescent="0.25">
      <c r="A3183" s="287"/>
    </row>
    <row r="3184" spans="1:1" x14ac:dyDescent="0.25">
      <c r="A3184" s="287"/>
    </row>
    <row r="3185" spans="1:1" x14ac:dyDescent="0.25">
      <c r="A3185" s="287"/>
    </row>
    <row r="3186" spans="1:1" x14ac:dyDescent="0.25">
      <c r="A3186" s="287"/>
    </row>
    <row r="3187" spans="1:1" x14ac:dyDescent="0.25">
      <c r="A3187" s="287"/>
    </row>
    <row r="3188" spans="1:1" x14ac:dyDescent="0.25">
      <c r="A3188" s="287"/>
    </row>
    <row r="3189" spans="1:1" x14ac:dyDescent="0.25">
      <c r="A3189" s="287"/>
    </row>
    <row r="3190" spans="1:1" x14ac:dyDescent="0.25">
      <c r="A3190" s="287"/>
    </row>
    <row r="3191" spans="1:1" x14ac:dyDescent="0.25">
      <c r="A3191" s="287"/>
    </row>
    <row r="3192" spans="1:1" x14ac:dyDescent="0.25">
      <c r="A3192" s="287"/>
    </row>
    <row r="3193" spans="1:1" x14ac:dyDescent="0.25">
      <c r="A3193" s="287"/>
    </row>
    <row r="3194" spans="1:1" x14ac:dyDescent="0.25">
      <c r="A3194" s="287"/>
    </row>
    <row r="3195" spans="1:1" x14ac:dyDescent="0.25">
      <c r="A3195" s="287"/>
    </row>
    <row r="3196" spans="1:1" x14ac:dyDescent="0.25">
      <c r="A3196" s="287"/>
    </row>
    <row r="3197" spans="1:1" x14ac:dyDescent="0.25">
      <c r="A3197" s="287"/>
    </row>
    <row r="3198" spans="1:1" x14ac:dyDescent="0.25">
      <c r="A3198" s="287"/>
    </row>
    <row r="3199" spans="1:1" x14ac:dyDescent="0.25">
      <c r="A3199" s="287"/>
    </row>
    <row r="3200" spans="1:1" x14ac:dyDescent="0.25">
      <c r="A3200" s="287"/>
    </row>
    <row r="3201" spans="1:1" x14ac:dyDescent="0.25">
      <c r="A3201" s="287"/>
    </row>
    <row r="3202" spans="1:1" x14ac:dyDescent="0.25">
      <c r="A3202" s="287"/>
    </row>
    <row r="3203" spans="1:1" x14ac:dyDescent="0.25">
      <c r="A3203" s="287"/>
    </row>
    <row r="3204" spans="1:1" x14ac:dyDescent="0.25">
      <c r="A3204" s="287"/>
    </row>
    <row r="3205" spans="1:1" x14ac:dyDescent="0.25">
      <c r="A3205" s="287"/>
    </row>
    <row r="3206" spans="1:1" x14ac:dyDescent="0.25">
      <c r="A3206" s="287"/>
    </row>
    <row r="3207" spans="1:1" x14ac:dyDescent="0.25">
      <c r="A3207" s="287"/>
    </row>
    <row r="3208" spans="1:1" x14ac:dyDescent="0.25">
      <c r="A3208" s="287"/>
    </row>
    <row r="3209" spans="1:1" x14ac:dyDescent="0.25">
      <c r="A3209" s="287"/>
    </row>
    <row r="3210" spans="1:1" x14ac:dyDescent="0.25">
      <c r="A3210" s="287"/>
    </row>
    <row r="3211" spans="1:1" x14ac:dyDescent="0.25">
      <c r="A3211" s="287"/>
    </row>
    <row r="3212" spans="1:1" x14ac:dyDescent="0.25">
      <c r="A3212" s="287"/>
    </row>
    <row r="3213" spans="1:1" x14ac:dyDescent="0.25">
      <c r="A3213" s="287"/>
    </row>
    <row r="3214" spans="1:1" x14ac:dyDescent="0.25">
      <c r="A3214" s="287"/>
    </row>
    <row r="3215" spans="1:1" x14ac:dyDescent="0.25">
      <c r="A3215" s="287"/>
    </row>
    <row r="3216" spans="1:1" x14ac:dyDescent="0.25">
      <c r="A3216" s="287"/>
    </row>
    <row r="3217" spans="1:1" x14ac:dyDescent="0.25">
      <c r="A3217" s="287"/>
    </row>
    <row r="3218" spans="1:1" x14ac:dyDescent="0.25">
      <c r="A3218" s="287"/>
    </row>
    <row r="3219" spans="1:1" x14ac:dyDescent="0.25">
      <c r="A3219" s="287"/>
    </row>
    <row r="3220" spans="1:1" x14ac:dyDescent="0.25">
      <c r="A3220" s="287"/>
    </row>
    <row r="3221" spans="1:1" x14ac:dyDescent="0.25">
      <c r="A3221" s="287"/>
    </row>
    <row r="3222" spans="1:1" x14ac:dyDescent="0.25">
      <c r="A3222" s="287"/>
    </row>
    <row r="3223" spans="1:1" x14ac:dyDescent="0.25">
      <c r="A3223" s="287"/>
    </row>
    <row r="3224" spans="1:1" x14ac:dyDescent="0.25">
      <c r="A3224" s="287"/>
    </row>
    <row r="3225" spans="1:1" x14ac:dyDescent="0.25">
      <c r="A3225" s="287"/>
    </row>
    <row r="3226" spans="1:1" x14ac:dyDescent="0.25">
      <c r="A3226" s="287"/>
    </row>
    <row r="3227" spans="1:1" x14ac:dyDescent="0.25">
      <c r="A3227" s="287"/>
    </row>
    <row r="3228" spans="1:1" x14ac:dyDescent="0.25">
      <c r="A3228" s="287"/>
    </row>
    <row r="3229" spans="1:1" x14ac:dyDescent="0.25">
      <c r="A3229" s="287"/>
    </row>
    <row r="3230" spans="1:1" x14ac:dyDescent="0.25">
      <c r="A3230" s="287"/>
    </row>
    <row r="3231" spans="1:1" x14ac:dyDescent="0.25">
      <c r="A3231" s="287"/>
    </row>
    <row r="3232" spans="1:1" x14ac:dyDescent="0.25">
      <c r="A3232" s="287"/>
    </row>
    <row r="3233" spans="1:1" x14ac:dyDescent="0.25">
      <c r="A3233" s="287"/>
    </row>
    <row r="3234" spans="1:1" x14ac:dyDescent="0.25">
      <c r="A3234" s="287"/>
    </row>
    <row r="3235" spans="1:1" x14ac:dyDescent="0.25">
      <c r="A3235" s="287"/>
    </row>
    <row r="3236" spans="1:1" x14ac:dyDescent="0.25">
      <c r="A3236" s="287"/>
    </row>
    <row r="3237" spans="1:1" x14ac:dyDescent="0.25">
      <c r="A3237" s="287"/>
    </row>
    <row r="3238" spans="1:1" x14ac:dyDescent="0.25">
      <c r="A3238" s="287"/>
    </row>
    <row r="3239" spans="1:1" x14ac:dyDescent="0.25">
      <c r="A3239" s="287"/>
    </row>
    <row r="3240" spans="1:1" x14ac:dyDescent="0.25">
      <c r="A3240" s="287"/>
    </row>
    <row r="3241" spans="1:1" x14ac:dyDescent="0.25">
      <c r="A3241" s="287"/>
    </row>
    <row r="3242" spans="1:1" x14ac:dyDescent="0.25">
      <c r="A3242" s="287"/>
    </row>
    <row r="3243" spans="1:1" x14ac:dyDescent="0.25">
      <c r="A3243" s="287"/>
    </row>
    <row r="3244" spans="1:1" x14ac:dyDescent="0.25">
      <c r="A3244" s="287"/>
    </row>
    <row r="3245" spans="1:1" x14ac:dyDescent="0.25">
      <c r="A3245" s="287"/>
    </row>
    <row r="3246" spans="1:1" x14ac:dyDescent="0.25">
      <c r="A3246" s="287"/>
    </row>
    <row r="3247" spans="1:1" x14ac:dyDescent="0.25">
      <c r="A3247" s="287"/>
    </row>
    <row r="3248" spans="1:1" x14ac:dyDescent="0.25">
      <c r="A3248" s="287"/>
    </row>
    <row r="3249" spans="1:1" x14ac:dyDescent="0.25">
      <c r="A3249" s="287"/>
    </row>
    <row r="3250" spans="1:1" x14ac:dyDescent="0.25">
      <c r="A3250" s="287"/>
    </row>
    <row r="3251" spans="1:1" x14ac:dyDescent="0.25">
      <c r="A3251" s="287"/>
    </row>
    <row r="3252" spans="1:1" x14ac:dyDescent="0.25">
      <c r="A3252" s="287"/>
    </row>
    <row r="3253" spans="1:1" x14ac:dyDescent="0.25">
      <c r="A3253" s="287"/>
    </row>
    <row r="3254" spans="1:1" x14ac:dyDescent="0.25">
      <c r="A3254" s="287"/>
    </row>
    <row r="3255" spans="1:1" x14ac:dyDescent="0.25">
      <c r="A3255" s="287"/>
    </row>
    <row r="3256" spans="1:1" x14ac:dyDescent="0.25">
      <c r="A3256" s="287"/>
    </row>
    <row r="3257" spans="1:1" x14ac:dyDescent="0.25">
      <c r="A3257" s="287"/>
    </row>
    <row r="3258" spans="1:1" x14ac:dyDescent="0.25">
      <c r="A3258" s="287"/>
    </row>
    <row r="3259" spans="1:1" x14ac:dyDescent="0.25">
      <c r="A3259" s="287"/>
    </row>
    <row r="3260" spans="1:1" x14ac:dyDescent="0.25">
      <c r="A3260" s="287"/>
    </row>
    <row r="3261" spans="1:1" x14ac:dyDescent="0.25">
      <c r="A3261" s="287"/>
    </row>
    <row r="3262" spans="1:1" x14ac:dyDescent="0.25">
      <c r="A3262" s="287"/>
    </row>
    <row r="3263" spans="1:1" x14ac:dyDescent="0.25">
      <c r="A3263" s="287"/>
    </row>
    <row r="3264" spans="1:1" x14ac:dyDescent="0.25">
      <c r="A3264" s="287"/>
    </row>
    <row r="3265" spans="1:1" x14ac:dyDescent="0.25">
      <c r="A3265" s="287"/>
    </row>
    <row r="3266" spans="1:1" x14ac:dyDescent="0.25">
      <c r="A3266" s="287"/>
    </row>
    <row r="3267" spans="1:1" x14ac:dyDescent="0.25">
      <c r="A3267" s="287"/>
    </row>
    <row r="3268" spans="1:1" x14ac:dyDescent="0.25">
      <c r="A3268" s="287"/>
    </row>
    <row r="3269" spans="1:1" x14ac:dyDescent="0.25">
      <c r="A3269" s="287"/>
    </row>
    <row r="3270" spans="1:1" x14ac:dyDescent="0.25">
      <c r="A3270" s="287"/>
    </row>
    <row r="3271" spans="1:1" x14ac:dyDescent="0.25">
      <c r="A3271" s="287"/>
    </row>
    <row r="3272" spans="1:1" x14ac:dyDescent="0.25">
      <c r="A3272" s="287"/>
    </row>
    <row r="3273" spans="1:1" x14ac:dyDescent="0.25">
      <c r="A3273" s="287"/>
    </row>
    <row r="3274" spans="1:1" x14ac:dyDescent="0.25">
      <c r="A3274" s="287"/>
    </row>
    <row r="3275" spans="1:1" x14ac:dyDescent="0.25">
      <c r="A3275" s="287"/>
    </row>
    <row r="3276" spans="1:1" x14ac:dyDescent="0.25">
      <c r="A3276" s="287"/>
    </row>
    <row r="3277" spans="1:1" x14ac:dyDescent="0.25">
      <c r="A3277" s="287"/>
    </row>
    <row r="3278" spans="1:1" x14ac:dyDescent="0.25">
      <c r="A3278" s="287"/>
    </row>
    <row r="3279" spans="1:1" x14ac:dyDescent="0.25">
      <c r="A3279" s="287"/>
    </row>
    <row r="3280" spans="1:1" x14ac:dyDescent="0.25">
      <c r="A3280" s="287"/>
    </row>
    <row r="3281" spans="1:1" x14ac:dyDescent="0.25">
      <c r="A3281" s="287"/>
    </row>
    <row r="3282" spans="1:1" x14ac:dyDescent="0.25">
      <c r="A3282" s="287"/>
    </row>
    <row r="3283" spans="1:1" x14ac:dyDescent="0.25">
      <c r="A3283" s="287"/>
    </row>
    <row r="3284" spans="1:1" x14ac:dyDescent="0.25">
      <c r="A3284" s="287"/>
    </row>
    <row r="3285" spans="1:1" x14ac:dyDescent="0.25">
      <c r="A3285" s="287"/>
    </row>
    <row r="3286" spans="1:1" x14ac:dyDescent="0.25">
      <c r="A3286" s="287"/>
    </row>
    <row r="3287" spans="1:1" x14ac:dyDescent="0.25">
      <c r="A3287" s="287"/>
    </row>
    <row r="3288" spans="1:1" x14ac:dyDescent="0.25">
      <c r="A3288" s="287"/>
    </row>
    <row r="3289" spans="1:1" x14ac:dyDescent="0.25">
      <c r="A3289" s="287"/>
    </row>
    <row r="3290" spans="1:1" x14ac:dyDescent="0.25">
      <c r="A3290" s="287"/>
    </row>
    <row r="3291" spans="1:1" x14ac:dyDescent="0.25">
      <c r="A3291" s="287"/>
    </row>
    <row r="3292" spans="1:1" x14ac:dyDescent="0.25">
      <c r="A3292" s="287"/>
    </row>
    <row r="3293" spans="1:1" x14ac:dyDescent="0.25">
      <c r="A3293" s="287"/>
    </row>
    <row r="3294" spans="1:1" x14ac:dyDescent="0.25">
      <c r="A3294" s="287"/>
    </row>
    <row r="3295" spans="1:1" x14ac:dyDescent="0.25">
      <c r="A3295" s="287"/>
    </row>
    <row r="3296" spans="1:1" x14ac:dyDescent="0.25">
      <c r="A3296" s="287"/>
    </row>
    <row r="3297" spans="1:1" x14ac:dyDescent="0.25">
      <c r="A3297" s="287"/>
    </row>
    <row r="3298" spans="1:1" x14ac:dyDescent="0.25">
      <c r="A3298" s="287"/>
    </row>
    <row r="3299" spans="1:1" x14ac:dyDescent="0.25">
      <c r="A3299" s="287"/>
    </row>
    <row r="3300" spans="1:1" x14ac:dyDescent="0.25">
      <c r="A3300" s="287"/>
    </row>
    <row r="3301" spans="1:1" x14ac:dyDescent="0.25">
      <c r="A3301" s="287"/>
    </row>
    <row r="3302" spans="1:1" x14ac:dyDescent="0.25">
      <c r="A3302" s="287"/>
    </row>
    <row r="3303" spans="1:1" x14ac:dyDescent="0.25">
      <c r="A3303" s="287"/>
    </row>
    <row r="3304" spans="1:1" x14ac:dyDescent="0.25">
      <c r="A3304" s="287"/>
    </row>
    <row r="3305" spans="1:1" x14ac:dyDescent="0.25">
      <c r="A3305" s="287"/>
    </row>
    <row r="3306" spans="1:1" x14ac:dyDescent="0.25">
      <c r="A3306" s="287"/>
    </row>
    <row r="3307" spans="1:1" x14ac:dyDescent="0.25">
      <c r="A3307" s="287"/>
    </row>
    <row r="3308" spans="1:1" x14ac:dyDescent="0.25">
      <c r="A3308" s="287"/>
    </row>
    <row r="3309" spans="1:1" x14ac:dyDescent="0.25">
      <c r="A3309" s="287"/>
    </row>
    <row r="3310" spans="1:1" x14ac:dyDescent="0.25">
      <c r="A3310" s="287"/>
    </row>
    <row r="3311" spans="1:1" x14ac:dyDescent="0.25">
      <c r="A3311" s="287"/>
    </row>
    <row r="3312" spans="1:1" x14ac:dyDescent="0.25">
      <c r="A3312" s="287"/>
    </row>
    <row r="3313" spans="1:1" x14ac:dyDescent="0.25">
      <c r="A3313" s="287"/>
    </row>
    <row r="3314" spans="1:1" x14ac:dyDescent="0.25">
      <c r="A3314" s="287"/>
    </row>
    <row r="3315" spans="1:1" x14ac:dyDescent="0.25">
      <c r="A3315" s="287"/>
    </row>
    <row r="3316" spans="1:1" x14ac:dyDescent="0.25">
      <c r="A3316" s="287"/>
    </row>
    <row r="3317" spans="1:1" x14ac:dyDescent="0.25">
      <c r="A3317" s="287"/>
    </row>
    <row r="3318" spans="1:1" x14ac:dyDescent="0.25">
      <c r="A3318" s="287"/>
    </row>
    <row r="3319" spans="1:1" x14ac:dyDescent="0.25">
      <c r="A3319" s="287"/>
    </row>
    <row r="3320" spans="1:1" x14ac:dyDescent="0.25">
      <c r="A3320" s="287"/>
    </row>
    <row r="3321" spans="1:1" x14ac:dyDescent="0.25">
      <c r="A3321" s="287"/>
    </row>
    <row r="3322" spans="1:1" x14ac:dyDescent="0.25">
      <c r="A3322" s="287"/>
    </row>
    <row r="3323" spans="1:1" x14ac:dyDescent="0.25">
      <c r="A3323" s="287"/>
    </row>
    <row r="3324" spans="1:1" x14ac:dyDescent="0.25">
      <c r="A3324" s="287"/>
    </row>
    <row r="3325" spans="1:1" x14ac:dyDescent="0.25">
      <c r="A3325" s="287"/>
    </row>
    <row r="3326" spans="1:1" x14ac:dyDescent="0.25">
      <c r="A3326" s="287"/>
    </row>
    <row r="3327" spans="1:1" x14ac:dyDescent="0.25">
      <c r="A3327" s="287"/>
    </row>
    <row r="3328" spans="1:1" x14ac:dyDescent="0.25">
      <c r="A3328" s="287"/>
    </row>
    <row r="3329" spans="1:1" x14ac:dyDescent="0.25">
      <c r="A3329" s="287"/>
    </row>
    <row r="3330" spans="1:1" x14ac:dyDescent="0.25">
      <c r="A3330" s="287"/>
    </row>
    <row r="3331" spans="1:1" x14ac:dyDescent="0.25">
      <c r="A3331" s="287"/>
    </row>
    <row r="3332" spans="1:1" x14ac:dyDescent="0.25">
      <c r="A3332" s="287"/>
    </row>
    <row r="3333" spans="1:1" x14ac:dyDescent="0.25">
      <c r="A3333" s="287"/>
    </row>
    <row r="3334" spans="1:1" x14ac:dyDescent="0.25">
      <c r="A3334" s="287"/>
    </row>
    <row r="3335" spans="1:1" x14ac:dyDescent="0.25">
      <c r="A3335" s="287"/>
    </row>
    <row r="3336" spans="1:1" x14ac:dyDescent="0.25">
      <c r="A3336" s="287"/>
    </row>
    <row r="3337" spans="1:1" x14ac:dyDescent="0.25">
      <c r="A3337" s="287"/>
    </row>
    <row r="3338" spans="1:1" x14ac:dyDescent="0.25">
      <c r="A3338" s="287"/>
    </row>
    <row r="3339" spans="1:1" x14ac:dyDescent="0.25">
      <c r="A3339" s="287"/>
    </row>
    <row r="3340" spans="1:1" x14ac:dyDescent="0.25">
      <c r="A3340" s="287"/>
    </row>
    <row r="3341" spans="1:1" x14ac:dyDescent="0.25">
      <c r="A3341" s="287"/>
    </row>
    <row r="3342" spans="1:1" x14ac:dyDescent="0.25">
      <c r="A3342" s="287"/>
    </row>
    <row r="3343" spans="1:1" x14ac:dyDescent="0.25">
      <c r="A3343" s="287"/>
    </row>
    <row r="3344" spans="1:1" x14ac:dyDescent="0.25">
      <c r="A3344" s="287"/>
    </row>
    <row r="3345" spans="1:1" x14ac:dyDescent="0.25">
      <c r="A3345" s="287"/>
    </row>
    <row r="3346" spans="1:1" x14ac:dyDescent="0.25">
      <c r="A3346" s="287"/>
    </row>
    <row r="3347" spans="1:1" x14ac:dyDescent="0.25">
      <c r="A3347" s="287"/>
    </row>
    <row r="3348" spans="1:1" x14ac:dyDescent="0.25">
      <c r="A3348" s="287"/>
    </row>
    <row r="3349" spans="1:1" x14ac:dyDescent="0.25">
      <c r="A3349" s="287"/>
    </row>
    <row r="3350" spans="1:1" x14ac:dyDescent="0.25">
      <c r="A3350" s="287"/>
    </row>
    <row r="3351" spans="1:1" x14ac:dyDescent="0.25">
      <c r="A3351" s="287"/>
    </row>
    <row r="3352" spans="1:1" x14ac:dyDescent="0.25">
      <c r="A3352" s="287"/>
    </row>
    <row r="3353" spans="1:1" x14ac:dyDescent="0.25">
      <c r="A3353" s="287"/>
    </row>
    <row r="3354" spans="1:1" x14ac:dyDescent="0.25">
      <c r="A3354" s="287"/>
    </row>
    <row r="3355" spans="1:1" x14ac:dyDescent="0.25">
      <c r="A3355" s="287"/>
    </row>
    <row r="3356" spans="1:1" x14ac:dyDescent="0.25">
      <c r="A3356" s="287"/>
    </row>
    <row r="3357" spans="1:1" x14ac:dyDescent="0.25">
      <c r="A3357" s="287"/>
    </row>
    <row r="3358" spans="1:1" x14ac:dyDescent="0.25">
      <c r="A3358" s="287"/>
    </row>
    <row r="3359" spans="1:1" x14ac:dyDescent="0.25">
      <c r="A3359" s="287"/>
    </row>
    <row r="3360" spans="1:1" x14ac:dyDescent="0.25">
      <c r="A3360" s="287"/>
    </row>
    <row r="3361" spans="1:1" x14ac:dyDescent="0.25">
      <c r="A3361" s="287"/>
    </row>
    <row r="3362" spans="1:1" x14ac:dyDescent="0.25">
      <c r="A3362" s="287"/>
    </row>
    <row r="3363" spans="1:1" x14ac:dyDescent="0.25">
      <c r="A3363" s="287"/>
    </row>
    <row r="3364" spans="1:1" x14ac:dyDescent="0.25">
      <c r="A3364" s="287"/>
    </row>
    <row r="3365" spans="1:1" x14ac:dyDescent="0.25">
      <c r="A3365" s="287"/>
    </row>
    <row r="3366" spans="1:1" x14ac:dyDescent="0.25">
      <c r="A3366" s="287"/>
    </row>
    <row r="3367" spans="1:1" x14ac:dyDescent="0.25">
      <c r="A3367" s="287"/>
    </row>
    <row r="3368" spans="1:1" x14ac:dyDescent="0.25">
      <c r="A3368" s="287"/>
    </row>
    <row r="3369" spans="1:1" x14ac:dyDescent="0.25">
      <c r="A3369" s="287"/>
    </row>
    <row r="3370" spans="1:1" x14ac:dyDescent="0.25">
      <c r="A3370" s="287"/>
    </row>
    <row r="3371" spans="1:1" x14ac:dyDescent="0.25">
      <c r="A3371" s="287"/>
    </row>
    <row r="3372" spans="1:1" x14ac:dyDescent="0.25">
      <c r="A3372" s="287"/>
    </row>
    <row r="3373" spans="1:1" x14ac:dyDescent="0.25">
      <c r="A3373" s="287"/>
    </row>
    <row r="3374" spans="1:1" x14ac:dyDescent="0.25">
      <c r="A3374" s="287"/>
    </row>
    <row r="3375" spans="1:1" x14ac:dyDescent="0.25">
      <c r="A3375" s="287"/>
    </row>
    <row r="3376" spans="1:1" x14ac:dyDescent="0.25">
      <c r="A3376" s="287"/>
    </row>
    <row r="3377" spans="1:1" x14ac:dyDescent="0.25">
      <c r="A3377" s="287"/>
    </row>
    <row r="3378" spans="1:1" x14ac:dyDescent="0.25">
      <c r="A3378" s="287"/>
    </row>
    <row r="3379" spans="1:1" x14ac:dyDescent="0.25">
      <c r="A3379" s="287"/>
    </row>
    <row r="3380" spans="1:1" x14ac:dyDescent="0.25">
      <c r="A3380" s="287"/>
    </row>
    <row r="3381" spans="1:1" x14ac:dyDescent="0.25">
      <c r="A3381" s="287"/>
    </row>
    <row r="3382" spans="1:1" x14ac:dyDescent="0.25">
      <c r="A3382" s="287"/>
    </row>
    <row r="3383" spans="1:1" x14ac:dyDescent="0.25">
      <c r="A3383" s="287"/>
    </row>
    <row r="3384" spans="1:1" x14ac:dyDescent="0.25">
      <c r="A3384" s="287"/>
    </row>
    <row r="3385" spans="1:1" x14ac:dyDescent="0.25">
      <c r="A3385" s="287"/>
    </row>
    <row r="3386" spans="1:1" x14ac:dyDescent="0.25">
      <c r="A3386" s="287"/>
    </row>
    <row r="3387" spans="1:1" x14ac:dyDescent="0.25">
      <c r="A3387" s="287"/>
    </row>
    <row r="3388" spans="1:1" x14ac:dyDescent="0.25">
      <c r="A3388" s="287"/>
    </row>
    <row r="3389" spans="1:1" x14ac:dyDescent="0.25">
      <c r="A3389" s="287"/>
    </row>
    <row r="3390" spans="1:1" x14ac:dyDescent="0.25">
      <c r="A3390" s="287"/>
    </row>
    <row r="3391" spans="1:1" x14ac:dyDescent="0.25">
      <c r="A3391" s="287"/>
    </row>
    <row r="3392" spans="1:1" x14ac:dyDescent="0.25">
      <c r="A3392" s="287"/>
    </row>
    <row r="3393" spans="1:1" x14ac:dyDescent="0.25">
      <c r="A3393" s="287"/>
    </row>
    <row r="3394" spans="1:1" x14ac:dyDescent="0.25">
      <c r="A3394" s="287"/>
    </row>
    <row r="3395" spans="1:1" x14ac:dyDescent="0.25">
      <c r="A3395" s="287"/>
    </row>
    <row r="3396" spans="1:1" x14ac:dyDescent="0.25">
      <c r="A3396" s="287"/>
    </row>
    <row r="3397" spans="1:1" x14ac:dyDescent="0.25">
      <c r="A3397" s="287"/>
    </row>
    <row r="3398" spans="1:1" x14ac:dyDescent="0.25">
      <c r="A3398" s="287"/>
    </row>
    <row r="3399" spans="1:1" x14ac:dyDescent="0.25">
      <c r="A3399" s="287"/>
    </row>
    <row r="3400" spans="1:1" x14ac:dyDescent="0.25">
      <c r="A3400" s="287"/>
    </row>
    <row r="3401" spans="1:1" x14ac:dyDescent="0.25">
      <c r="A3401" s="287"/>
    </row>
    <row r="3402" spans="1:1" x14ac:dyDescent="0.25">
      <c r="A3402" s="287"/>
    </row>
    <row r="3403" spans="1:1" x14ac:dyDescent="0.25">
      <c r="A3403" s="287"/>
    </row>
    <row r="3404" spans="1:1" x14ac:dyDescent="0.25">
      <c r="A3404" s="287"/>
    </row>
    <row r="3405" spans="1:1" x14ac:dyDescent="0.25">
      <c r="A3405" s="287"/>
    </row>
    <row r="3406" spans="1:1" x14ac:dyDescent="0.25">
      <c r="A3406" s="287"/>
    </row>
    <row r="3407" spans="1:1" x14ac:dyDescent="0.25">
      <c r="A3407" s="287"/>
    </row>
    <row r="3408" spans="1:1" x14ac:dyDescent="0.25">
      <c r="A3408" s="287"/>
    </row>
    <row r="3409" spans="1:1" x14ac:dyDescent="0.25">
      <c r="A3409" s="287"/>
    </row>
    <row r="3410" spans="1:1" x14ac:dyDescent="0.25">
      <c r="A3410" s="287"/>
    </row>
    <row r="3411" spans="1:1" x14ac:dyDescent="0.25">
      <c r="A3411" s="287"/>
    </row>
    <row r="3412" spans="1:1" x14ac:dyDescent="0.25">
      <c r="A3412" s="287"/>
    </row>
    <row r="3413" spans="1:1" x14ac:dyDescent="0.25">
      <c r="A3413" s="287"/>
    </row>
    <row r="3414" spans="1:1" x14ac:dyDescent="0.25">
      <c r="A3414" s="287"/>
    </row>
    <row r="3415" spans="1:1" x14ac:dyDescent="0.25">
      <c r="A3415" s="287"/>
    </row>
    <row r="3416" spans="1:1" x14ac:dyDescent="0.25">
      <c r="A3416" s="287"/>
    </row>
    <row r="3417" spans="1:1" x14ac:dyDescent="0.25">
      <c r="A3417" s="287"/>
    </row>
    <row r="3418" spans="1:1" x14ac:dyDescent="0.25">
      <c r="A3418" s="287"/>
    </row>
    <row r="3419" spans="1:1" x14ac:dyDescent="0.25">
      <c r="A3419" s="287"/>
    </row>
    <row r="3420" spans="1:1" x14ac:dyDescent="0.25">
      <c r="A3420" s="287"/>
    </row>
    <row r="3421" spans="1:1" x14ac:dyDescent="0.25">
      <c r="A3421" s="287"/>
    </row>
    <row r="3422" spans="1:1" x14ac:dyDescent="0.25">
      <c r="A3422" s="287"/>
    </row>
    <row r="3423" spans="1:1" x14ac:dyDescent="0.25">
      <c r="A3423" s="287"/>
    </row>
    <row r="3424" spans="1:1" x14ac:dyDescent="0.25">
      <c r="A3424" s="287"/>
    </row>
    <row r="3425" spans="1:1" x14ac:dyDescent="0.25">
      <c r="A3425" s="287"/>
    </row>
    <row r="3426" spans="1:1" x14ac:dyDescent="0.25">
      <c r="A3426" s="287"/>
    </row>
    <row r="3427" spans="1:1" x14ac:dyDescent="0.25">
      <c r="A3427" s="287"/>
    </row>
    <row r="3428" spans="1:1" x14ac:dyDescent="0.25">
      <c r="A3428" s="287"/>
    </row>
    <row r="3429" spans="1:1" x14ac:dyDescent="0.25">
      <c r="A3429" s="287"/>
    </row>
    <row r="3430" spans="1:1" x14ac:dyDescent="0.25">
      <c r="A3430" s="287"/>
    </row>
    <row r="3431" spans="1:1" x14ac:dyDescent="0.25">
      <c r="A3431" s="287"/>
    </row>
    <row r="3432" spans="1:1" x14ac:dyDescent="0.25">
      <c r="A3432" s="287"/>
    </row>
    <row r="3433" spans="1:1" x14ac:dyDescent="0.25">
      <c r="A3433" s="287"/>
    </row>
    <row r="3434" spans="1:1" x14ac:dyDescent="0.25">
      <c r="A3434" s="287"/>
    </row>
    <row r="3435" spans="1:1" x14ac:dyDescent="0.25">
      <c r="A3435" s="287"/>
    </row>
    <row r="3436" spans="1:1" x14ac:dyDescent="0.25">
      <c r="A3436" s="287"/>
    </row>
    <row r="3437" spans="1:1" x14ac:dyDescent="0.25">
      <c r="A3437" s="287"/>
    </row>
    <row r="3438" spans="1:1" x14ac:dyDescent="0.25">
      <c r="A3438" s="287"/>
    </row>
    <row r="3439" spans="1:1" x14ac:dyDescent="0.25">
      <c r="A3439" s="287"/>
    </row>
    <row r="3440" spans="1:1" x14ac:dyDescent="0.25">
      <c r="A3440" s="287"/>
    </row>
    <row r="3441" spans="1:1" x14ac:dyDescent="0.25">
      <c r="A3441" s="287"/>
    </row>
    <row r="3442" spans="1:1" x14ac:dyDescent="0.25">
      <c r="A3442" s="287"/>
    </row>
    <row r="3443" spans="1:1" x14ac:dyDescent="0.25">
      <c r="A3443" s="287"/>
    </row>
    <row r="3444" spans="1:1" x14ac:dyDescent="0.25">
      <c r="A3444" s="287"/>
    </row>
    <row r="3445" spans="1:1" x14ac:dyDescent="0.25">
      <c r="A3445" s="287"/>
    </row>
    <row r="3446" spans="1:1" x14ac:dyDescent="0.25">
      <c r="A3446" s="287"/>
    </row>
    <row r="3447" spans="1:1" x14ac:dyDescent="0.25">
      <c r="A3447" s="287"/>
    </row>
    <row r="3448" spans="1:1" x14ac:dyDescent="0.25">
      <c r="A3448" s="287"/>
    </row>
    <row r="3449" spans="1:1" x14ac:dyDescent="0.25">
      <c r="A3449" s="287"/>
    </row>
    <row r="3450" spans="1:1" x14ac:dyDescent="0.25">
      <c r="A3450" s="287"/>
    </row>
    <row r="3451" spans="1:1" x14ac:dyDescent="0.25">
      <c r="A3451" s="287"/>
    </row>
    <row r="3452" spans="1:1" x14ac:dyDescent="0.25">
      <c r="A3452" s="287"/>
    </row>
    <row r="3453" spans="1:1" x14ac:dyDescent="0.25">
      <c r="A3453" s="287"/>
    </row>
    <row r="3454" spans="1:1" x14ac:dyDescent="0.25">
      <c r="A3454" s="287"/>
    </row>
    <row r="3455" spans="1:1" x14ac:dyDescent="0.25">
      <c r="A3455" s="287"/>
    </row>
    <row r="3456" spans="1:1" x14ac:dyDescent="0.25">
      <c r="A3456" s="287"/>
    </row>
    <row r="3457" spans="1:1" x14ac:dyDescent="0.25">
      <c r="A3457" s="287"/>
    </row>
    <row r="3458" spans="1:1" x14ac:dyDescent="0.25">
      <c r="A3458" s="287"/>
    </row>
    <row r="3459" spans="1:1" x14ac:dyDescent="0.25">
      <c r="A3459" s="287"/>
    </row>
    <row r="3460" spans="1:1" x14ac:dyDescent="0.25">
      <c r="A3460" s="287"/>
    </row>
    <row r="3461" spans="1:1" x14ac:dyDescent="0.25">
      <c r="A3461" s="287"/>
    </row>
    <row r="3462" spans="1:1" x14ac:dyDescent="0.25">
      <c r="A3462" s="287"/>
    </row>
    <row r="3463" spans="1:1" x14ac:dyDescent="0.25">
      <c r="A3463" s="287"/>
    </row>
    <row r="3464" spans="1:1" x14ac:dyDescent="0.25">
      <c r="A3464" s="287"/>
    </row>
    <row r="3465" spans="1:1" x14ac:dyDescent="0.25">
      <c r="A3465" s="287"/>
    </row>
    <row r="3466" spans="1:1" x14ac:dyDescent="0.25">
      <c r="A3466" s="287"/>
    </row>
    <row r="3467" spans="1:1" x14ac:dyDescent="0.25">
      <c r="A3467" s="287"/>
    </row>
    <row r="3468" spans="1:1" x14ac:dyDescent="0.25">
      <c r="A3468" s="287"/>
    </row>
    <row r="3469" spans="1:1" x14ac:dyDescent="0.25">
      <c r="A3469" s="287"/>
    </row>
    <row r="3470" spans="1:1" x14ac:dyDescent="0.25">
      <c r="A3470" s="287"/>
    </row>
    <row r="3471" spans="1:1" x14ac:dyDescent="0.25">
      <c r="A3471" s="287"/>
    </row>
    <row r="3472" spans="1:1" x14ac:dyDescent="0.25">
      <c r="A3472" s="287"/>
    </row>
    <row r="3473" spans="1:1" x14ac:dyDescent="0.25">
      <c r="A3473" s="287"/>
    </row>
    <row r="3474" spans="1:1" x14ac:dyDescent="0.25">
      <c r="A3474" s="287"/>
    </row>
    <row r="3475" spans="1:1" x14ac:dyDescent="0.25">
      <c r="A3475" s="287"/>
    </row>
    <row r="3476" spans="1:1" x14ac:dyDescent="0.25">
      <c r="A3476" s="287"/>
    </row>
    <row r="3477" spans="1:1" x14ac:dyDescent="0.25">
      <c r="A3477" s="287"/>
    </row>
    <row r="3478" spans="1:1" x14ac:dyDescent="0.25">
      <c r="A3478" s="287"/>
    </row>
    <row r="3479" spans="1:1" x14ac:dyDescent="0.25">
      <c r="A3479" s="287"/>
    </row>
    <row r="3480" spans="1:1" x14ac:dyDescent="0.25">
      <c r="A3480" s="287"/>
    </row>
    <row r="3481" spans="1:1" x14ac:dyDescent="0.25">
      <c r="A3481" s="287"/>
    </row>
    <row r="3482" spans="1:1" x14ac:dyDescent="0.25">
      <c r="A3482" s="287"/>
    </row>
    <row r="3483" spans="1:1" x14ac:dyDescent="0.25">
      <c r="A3483" s="287"/>
    </row>
    <row r="3484" spans="1:1" x14ac:dyDescent="0.25">
      <c r="A3484" s="287"/>
    </row>
    <row r="3485" spans="1:1" x14ac:dyDescent="0.25">
      <c r="A3485" s="287"/>
    </row>
    <row r="3486" spans="1:1" x14ac:dyDescent="0.25">
      <c r="A3486" s="287"/>
    </row>
    <row r="3487" spans="1:1" x14ac:dyDescent="0.25">
      <c r="A3487" s="287"/>
    </row>
    <row r="3488" spans="1:1" x14ac:dyDescent="0.25">
      <c r="A3488" s="287"/>
    </row>
    <row r="3489" spans="1:1" x14ac:dyDescent="0.25">
      <c r="A3489" s="287"/>
    </row>
    <row r="3490" spans="1:1" x14ac:dyDescent="0.25">
      <c r="A3490" s="287"/>
    </row>
    <row r="3491" spans="1:1" x14ac:dyDescent="0.25">
      <c r="A3491" s="287"/>
    </row>
    <row r="3492" spans="1:1" x14ac:dyDescent="0.25">
      <c r="A3492" s="287"/>
    </row>
    <row r="3493" spans="1:1" x14ac:dyDescent="0.25">
      <c r="A3493" s="287"/>
    </row>
    <row r="3494" spans="1:1" x14ac:dyDescent="0.25">
      <c r="A3494" s="287"/>
    </row>
    <row r="3495" spans="1:1" x14ac:dyDescent="0.25">
      <c r="A3495" s="287"/>
    </row>
    <row r="3496" spans="1:1" x14ac:dyDescent="0.25">
      <c r="A3496" s="287"/>
    </row>
    <row r="3497" spans="1:1" x14ac:dyDescent="0.25">
      <c r="A3497" s="287"/>
    </row>
    <row r="3498" spans="1:1" x14ac:dyDescent="0.25">
      <c r="A3498" s="287"/>
    </row>
    <row r="3499" spans="1:1" x14ac:dyDescent="0.25">
      <c r="A3499" s="287"/>
    </row>
    <row r="3500" spans="1:1" x14ac:dyDescent="0.25">
      <c r="A3500" s="287"/>
    </row>
    <row r="3501" spans="1:1" x14ac:dyDescent="0.25">
      <c r="A3501" s="287"/>
    </row>
    <row r="3502" spans="1:1" x14ac:dyDescent="0.25">
      <c r="A3502" s="287"/>
    </row>
    <row r="3503" spans="1:1" x14ac:dyDescent="0.25">
      <c r="A3503" s="287"/>
    </row>
    <row r="3504" spans="1:1" x14ac:dyDescent="0.25">
      <c r="A3504" s="287"/>
    </row>
    <row r="3505" spans="1:1" x14ac:dyDescent="0.25">
      <c r="A3505" s="287"/>
    </row>
    <row r="3506" spans="1:1" x14ac:dyDescent="0.25">
      <c r="A3506" s="287"/>
    </row>
    <row r="3507" spans="1:1" x14ac:dyDescent="0.25">
      <c r="A3507" s="287"/>
    </row>
    <row r="3508" spans="1:1" x14ac:dyDescent="0.25">
      <c r="A3508" s="287"/>
    </row>
    <row r="3509" spans="1:1" x14ac:dyDescent="0.25">
      <c r="A3509" s="287"/>
    </row>
    <row r="3510" spans="1:1" x14ac:dyDescent="0.25">
      <c r="A3510" s="287"/>
    </row>
    <row r="3511" spans="1:1" x14ac:dyDescent="0.25">
      <c r="A3511" s="287"/>
    </row>
    <row r="3512" spans="1:1" x14ac:dyDescent="0.25">
      <c r="A3512" s="287"/>
    </row>
    <row r="3513" spans="1:1" x14ac:dyDescent="0.25">
      <c r="A3513" s="287"/>
    </row>
    <row r="3514" spans="1:1" x14ac:dyDescent="0.25">
      <c r="A3514" s="287"/>
    </row>
    <row r="3515" spans="1:1" x14ac:dyDescent="0.25">
      <c r="A3515" s="287"/>
    </row>
    <row r="3516" spans="1:1" x14ac:dyDescent="0.25">
      <c r="A3516" s="287"/>
    </row>
    <row r="3517" spans="1:1" x14ac:dyDescent="0.25">
      <c r="A3517" s="287"/>
    </row>
    <row r="3518" spans="1:1" x14ac:dyDescent="0.25">
      <c r="A3518" s="287"/>
    </row>
    <row r="3519" spans="1:1" x14ac:dyDescent="0.25">
      <c r="A3519" s="287"/>
    </row>
    <row r="3520" spans="1:1" x14ac:dyDescent="0.25">
      <c r="A3520" s="287"/>
    </row>
    <row r="3521" spans="1:1" x14ac:dyDescent="0.25">
      <c r="A3521" s="287"/>
    </row>
    <row r="3522" spans="1:1" x14ac:dyDescent="0.25">
      <c r="A3522" s="287"/>
    </row>
    <row r="3523" spans="1:1" x14ac:dyDescent="0.25">
      <c r="A3523" s="287"/>
    </row>
    <row r="3524" spans="1:1" x14ac:dyDescent="0.25">
      <c r="A3524" s="287"/>
    </row>
    <row r="3525" spans="1:1" x14ac:dyDescent="0.25">
      <c r="A3525" s="287"/>
    </row>
    <row r="3526" spans="1:1" x14ac:dyDescent="0.25">
      <c r="A3526" s="287"/>
    </row>
    <row r="3527" spans="1:1" x14ac:dyDescent="0.25">
      <c r="A3527" s="287"/>
    </row>
    <row r="3528" spans="1:1" x14ac:dyDescent="0.25">
      <c r="A3528" s="287"/>
    </row>
    <row r="3529" spans="1:1" x14ac:dyDescent="0.25">
      <c r="A3529" s="287"/>
    </row>
    <row r="3530" spans="1:1" x14ac:dyDescent="0.25">
      <c r="A3530" s="287"/>
    </row>
    <row r="3531" spans="1:1" x14ac:dyDescent="0.25">
      <c r="A3531" s="287"/>
    </row>
    <row r="3532" spans="1:1" x14ac:dyDescent="0.25">
      <c r="A3532" s="287"/>
    </row>
    <row r="3533" spans="1:1" x14ac:dyDescent="0.25">
      <c r="A3533" s="287"/>
    </row>
    <row r="3534" spans="1:1" x14ac:dyDescent="0.25">
      <c r="A3534" s="287"/>
    </row>
    <row r="3535" spans="1:1" x14ac:dyDescent="0.25">
      <c r="A3535" s="287"/>
    </row>
    <row r="3536" spans="1:1" x14ac:dyDescent="0.25">
      <c r="A3536" s="287"/>
    </row>
    <row r="3537" spans="1:1" x14ac:dyDescent="0.25">
      <c r="A3537" s="287"/>
    </row>
    <row r="3538" spans="1:1" x14ac:dyDescent="0.25">
      <c r="A3538" s="287"/>
    </row>
    <row r="3539" spans="1:1" x14ac:dyDescent="0.25">
      <c r="A3539" s="287"/>
    </row>
    <row r="3540" spans="1:1" x14ac:dyDescent="0.25">
      <c r="A3540" s="287"/>
    </row>
    <row r="3541" spans="1:1" x14ac:dyDescent="0.25">
      <c r="A3541" s="287"/>
    </row>
    <row r="3542" spans="1:1" x14ac:dyDescent="0.25">
      <c r="A3542" s="287"/>
    </row>
    <row r="3543" spans="1:1" x14ac:dyDescent="0.25">
      <c r="A3543" s="287"/>
    </row>
    <row r="3544" spans="1:1" x14ac:dyDescent="0.25">
      <c r="A3544" s="287"/>
    </row>
    <row r="3545" spans="1:1" x14ac:dyDescent="0.25">
      <c r="A3545" s="287"/>
    </row>
    <row r="3546" spans="1:1" x14ac:dyDescent="0.25">
      <c r="A3546" s="287"/>
    </row>
    <row r="3547" spans="1:1" x14ac:dyDescent="0.25">
      <c r="A3547" s="287"/>
    </row>
    <row r="3548" spans="1:1" x14ac:dyDescent="0.25">
      <c r="A3548" s="287"/>
    </row>
    <row r="3549" spans="1:1" x14ac:dyDescent="0.25">
      <c r="A3549" s="287"/>
    </row>
    <row r="3550" spans="1:1" x14ac:dyDescent="0.25">
      <c r="A3550" s="287"/>
    </row>
    <row r="3551" spans="1:1" x14ac:dyDescent="0.25">
      <c r="A3551" s="287"/>
    </row>
    <row r="3552" spans="1:1" x14ac:dyDescent="0.25">
      <c r="A3552" s="287"/>
    </row>
    <row r="3553" spans="1:1" x14ac:dyDescent="0.25">
      <c r="A3553" s="287"/>
    </row>
    <row r="3554" spans="1:1" x14ac:dyDescent="0.25">
      <c r="A3554" s="287"/>
    </row>
    <row r="3555" spans="1:1" x14ac:dyDescent="0.25">
      <c r="A3555" s="287"/>
    </row>
    <row r="3556" spans="1:1" x14ac:dyDescent="0.25">
      <c r="A3556" s="287"/>
    </row>
    <row r="3557" spans="1:1" x14ac:dyDescent="0.25">
      <c r="A3557" s="287"/>
    </row>
    <row r="3558" spans="1:1" x14ac:dyDescent="0.25">
      <c r="A3558" s="287"/>
    </row>
    <row r="3559" spans="1:1" x14ac:dyDescent="0.25">
      <c r="A3559" s="287"/>
    </row>
    <row r="3560" spans="1:1" x14ac:dyDescent="0.25">
      <c r="A3560" s="287"/>
    </row>
    <row r="3561" spans="1:1" x14ac:dyDescent="0.25">
      <c r="A3561" s="287"/>
    </row>
    <row r="3562" spans="1:1" x14ac:dyDescent="0.25">
      <c r="A3562" s="287"/>
    </row>
    <row r="3563" spans="1:1" x14ac:dyDescent="0.25">
      <c r="A3563" s="287"/>
    </row>
    <row r="3564" spans="1:1" x14ac:dyDescent="0.25">
      <c r="A3564" s="287"/>
    </row>
    <row r="3565" spans="1:1" x14ac:dyDescent="0.25">
      <c r="A3565" s="287"/>
    </row>
    <row r="3566" spans="1:1" x14ac:dyDescent="0.25">
      <c r="A3566" s="287"/>
    </row>
    <row r="3567" spans="1:1" x14ac:dyDescent="0.25">
      <c r="A3567" s="287"/>
    </row>
    <row r="3568" spans="1:1" x14ac:dyDescent="0.25">
      <c r="A3568" s="287"/>
    </row>
    <row r="3569" spans="1:1" x14ac:dyDescent="0.25">
      <c r="A3569" s="287"/>
    </row>
    <row r="3570" spans="1:1" x14ac:dyDescent="0.25">
      <c r="A3570" s="287"/>
    </row>
    <row r="3571" spans="1:1" x14ac:dyDescent="0.25">
      <c r="A3571" s="287"/>
    </row>
    <row r="3572" spans="1:1" x14ac:dyDescent="0.25">
      <c r="A3572" s="287"/>
    </row>
    <row r="3573" spans="1:1" x14ac:dyDescent="0.25">
      <c r="A3573" s="287"/>
    </row>
    <row r="3574" spans="1:1" x14ac:dyDescent="0.25">
      <c r="A3574" s="287"/>
    </row>
    <row r="3575" spans="1:1" x14ac:dyDescent="0.25">
      <c r="A3575" s="287"/>
    </row>
    <row r="3576" spans="1:1" x14ac:dyDescent="0.25">
      <c r="A3576" s="287"/>
    </row>
    <row r="3577" spans="1:1" x14ac:dyDescent="0.25">
      <c r="A3577" s="287"/>
    </row>
    <row r="3578" spans="1:1" x14ac:dyDescent="0.25">
      <c r="A3578" s="287"/>
    </row>
    <row r="3579" spans="1:1" x14ac:dyDescent="0.25">
      <c r="A3579" s="287"/>
    </row>
    <row r="3580" spans="1:1" x14ac:dyDescent="0.25">
      <c r="A3580" s="287"/>
    </row>
    <row r="3581" spans="1:1" x14ac:dyDescent="0.25">
      <c r="A3581" s="287"/>
    </row>
    <row r="3582" spans="1:1" x14ac:dyDescent="0.25">
      <c r="A3582" s="287"/>
    </row>
    <row r="3583" spans="1:1" x14ac:dyDescent="0.25">
      <c r="A3583" s="287"/>
    </row>
    <row r="3584" spans="1:1" x14ac:dyDescent="0.25">
      <c r="A3584" s="287"/>
    </row>
    <row r="3585" spans="1:1" x14ac:dyDescent="0.25">
      <c r="A3585" s="287"/>
    </row>
    <row r="3586" spans="1:1" x14ac:dyDescent="0.25">
      <c r="A3586" s="287"/>
    </row>
    <row r="3587" spans="1:1" x14ac:dyDescent="0.25">
      <c r="A3587" s="287"/>
    </row>
    <row r="3588" spans="1:1" x14ac:dyDescent="0.25">
      <c r="A3588" s="287"/>
    </row>
    <row r="3589" spans="1:1" x14ac:dyDescent="0.25">
      <c r="A3589" s="287"/>
    </row>
    <row r="3590" spans="1:1" x14ac:dyDescent="0.25">
      <c r="A3590" s="287"/>
    </row>
    <row r="3591" spans="1:1" x14ac:dyDescent="0.25">
      <c r="A3591" s="287"/>
    </row>
    <row r="3592" spans="1:1" x14ac:dyDescent="0.25">
      <c r="A3592" s="287"/>
    </row>
    <row r="3593" spans="1:1" x14ac:dyDescent="0.25">
      <c r="A3593" s="287"/>
    </row>
    <row r="3594" spans="1:1" x14ac:dyDescent="0.25">
      <c r="A3594" s="287"/>
    </row>
    <row r="3595" spans="1:1" x14ac:dyDescent="0.25">
      <c r="A3595" s="287"/>
    </row>
    <row r="3596" spans="1:1" x14ac:dyDescent="0.25">
      <c r="A3596" s="287"/>
    </row>
    <row r="3597" spans="1:1" x14ac:dyDescent="0.25">
      <c r="A3597" s="287"/>
    </row>
    <row r="3598" spans="1:1" x14ac:dyDescent="0.25">
      <c r="A3598" s="287"/>
    </row>
    <row r="3599" spans="1:1" x14ac:dyDescent="0.25">
      <c r="A3599" s="287"/>
    </row>
    <row r="3600" spans="1:1" x14ac:dyDescent="0.25">
      <c r="A3600" s="287"/>
    </row>
    <row r="3601" spans="1:1" x14ac:dyDescent="0.25">
      <c r="A3601" s="287"/>
    </row>
    <row r="3602" spans="1:1" x14ac:dyDescent="0.25">
      <c r="A3602" s="287"/>
    </row>
    <row r="3603" spans="1:1" x14ac:dyDescent="0.25">
      <c r="A3603" s="287"/>
    </row>
    <row r="3604" spans="1:1" x14ac:dyDescent="0.25">
      <c r="A3604" s="287"/>
    </row>
    <row r="3605" spans="1:1" x14ac:dyDescent="0.25">
      <c r="A3605" s="287"/>
    </row>
    <row r="3606" spans="1:1" x14ac:dyDescent="0.25">
      <c r="A3606" s="287"/>
    </row>
    <row r="3607" spans="1:1" x14ac:dyDescent="0.25">
      <c r="A3607" s="287"/>
    </row>
    <row r="3608" spans="1:1" x14ac:dyDescent="0.25">
      <c r="A3608" s="287"/>
    </row>
    <row r="3609" spans="1:1" x14ac:dyDescent="0.25">
      <c r="A3609" s="287"/>
    </row>
    <row r="3610" spans="1:1" x14ac:dyDescent="0.25">
      <c r="A3610" s="287"/>
    </row>
    <row r="3611" spans="1:1" x14ac:dyDescent="0.25">
      <c r="A3611" s="287"/>
    </row>
    <row r="3612" spans="1:1" x14ac:dyDescent="0.25">
      <c r="A3612" s="287"/>
    </row>
    <row r="3613" spans="1:1" x14ac:dyDescent="0.25">
      <c r="A3613" s="287"/>
    </row>
    <row r="3614" spans="1:1" x14ac:dyDescent="0.25">
      <c r="A3614" s="287"/>
    </row>
    <row r="3615" spans="1:1" x14ac:dyDescent="0.25">
      <c r="A3615" s="287"/>
    </row>
    <row r="3616" spans="1:1" x14ac:dyDescent="0.25">
      <c r="A3616" s="287"/>
    </row>
    <row r="3617" spans="1:1" x14ac:dyDescent="0.25">
      <c r="A3617" s="287"/>
    </row>
    <row r="3618" spans="1:1" x14ac:dyDescent="0.25">
      <c r="A3618" s="287"/>
    </row>
    <row r="3619" spans="1:1" x14ac:dyDescent="0.25">
      <c r="A3619" s="287"/>
    </row>
    <row r="3620" spans="1:1" x14ac:dyDescent="0.25">
      <c r="A3620" s="287"/>
    </row>
    <row r="3621" spans="1:1" x14ac:dyDescent="0.25">
      <c r="A3621" s="287"/>
    </row>
    <row r="3622" spans="1:1" x14ac:dyDescent="0.25">
      <c r="A3622" s="287"/>
    </row>
    <row r="3623" spans="1:1" x14ac:dyDescent="0.25">
      <c r="A3623" s="287"/>
    </row>
    <row r="3624" spans="1:1" x14ac:dyDescent="0.25">
      <c r="A3624" s="287"/>
    </row>
    <row r="3625" spans="1:1" x14ac:dyDescent="0.25">
      <c r="A3625" s="287"/>
    </row>
    <row r="3626" spans="1:1" x14ac:dyDescent="0.25">
      <c r="A3626" s="287"/>
    </row>
    <row r="3627" spans="1:1" x14ac:dyDescent="0.25">
      <c r="A3627" s="287"/>
    </row>
    <row r="3628" spans="1:1" x14ac:dyDescent="0.25">
      <c r="A3628" s="287"/>
    </row>
    <row r="3629" spans="1:1" x14ac:dyDescent="0.25">
      <c r="A3629" s="287"/>
    </row>
    <row r="3630" spans="1:1" x14ac:dyDescent="0.25">
      <c r="A3630" s="287"/>
    </row>
    <row r="3631" spans="1:1" x14ac:dyDescent="0.25">
      <c r="A3631" s="287"/>
    </row>
    <row r="3632" spans="1:1" x14ac:dyDescent="0.25">
      <c r="A3632" s="287"/>
    </row>
    <row r="3633" spans="1:1" x14ac:dyDescent="0.25">
      <c r="A3633" s="287"/>
    </row>
    <row r="3634" spans="1:1" x14ac:dyDescent="0.25">
      <c r="A3634" s="287"/>
    </row>
    <row r="3635" spans="1:1" x14ac:dyDescent="0.25">
      <c r="A3635" s="287"/>
    </row>
    <row r="3636" spans="1:1" x14ac:dyDescent="0.25">
      <c r="A3636" s="287"/>
    </row>
    <row r="3637" spans="1:1" x14ac:dyDescent="0.25">
      <c r="A3637" s="287"/>
    </row>
    <row r="3638" spans="1:1" x14ac:dyDescent="0.25">
      <c r="A3638" s="287"/>
    </row>
    <row r="3639" spans="1:1" x14ac:dyDescent="0.25">
      <c r="A3639" s="287"/>
    </row>
    <row r="3640" spans="1:1" x14ac:dyDescent="0.25">
      <c r="A3640" s="287"/>
    </row>
    <row r="3641" spans="1:1" x14ac:dyDescent="0.25">
      <c r="A3641" s="287"/>
    </row>
    <row r="3642" spans="1:1" x14ac:dyDescent="0.25">
      <c r="A3642" s="287"/>
    </row>
    <row r="3643" spans="1:1" x14ac:dyDescent="0.25">
      <c r="A3643" s="287"/>
    </row>
    <row r="3644" spans="1:1" x14ac:dyDescent="0.25">
      <c r="A3644" s="287"/>
    </row>
    <row r="3645" spans="1:1" x14ac:dyDescent="0.25">
      <c r="A3645" s="287"/>
    </row>
    <row r="3646" spans="1:1" x14ac:dyDescent="0.25">
      <c r="A3646" s="287"/>
    </row>
    <row r="3647" spans="1:1" x14ac:dyDescent="0.25">
      <c r="A3647" s="287"/>
    </row>
    <row r="3648" spans="1:1" x14ac:dyDescent="0.25">
      <c r="A3648" s="287"/>
    </row>
    <row r="3649" spans="1:1" x14ac:dyDescent="0.25">
      <c r="A3649" s="287"/>
    </row>
    <row r="3650" spans="1:1" x14ac:dyDescent="0.25">
      <c r="A3650" s="287"/>
    </row>
    <row r="3651" spans="1:1" x14ac:dyDescent="0.25">
      <c r="A3651" s="287"/>
    </row>
    <row r="3652" spans="1:1" x14ac:dyDescent="0.25">
      <c r="A3652" s="287"/>
    </row>
    <row r="3653" spans="1:1" x14ac:dyDescent="0.25">
      <c r="A3653" s="287"/>
    </row>
    <row r="3654" spans="1:1" x14ac:dyDescent="0.25">
      <c r="A3654" s="287"/>
    </row>
    <row r="3655" spans="1:1" x14ac:dyDescent="0.25">
      <c r="A3655" s="287"/>
    </row>
    <row r="3656" spans="1:1" x14ac:dyDescent="0.25">
      <c r="A3656" s="287"/>
    </row>
    <row r="3657" spans="1:1" x14ac:dyDescent="0.25">
      <c r="A3657" s="287"/>
    </row>
    <row r="3658" spans="1:1" x14ac:dyDescent="0.25">
      <c r="A3658" s="287"/>
    </row>
    <row r="3659" spans="1:1" x14ac:dyDescent="0.25">
      <c r="A3659" s="287"/>
    </row>
    <row r="3660" spans="1:1" x14ac:dyDescent="0.25">
      <c r="A3660" s="287"/>
    </row>
    <row r="3661" spans="1:1" x14ac:dyDescent="0.25">
      <c r="A3661" s="287"/>
    </row>
    <row r="3662" spans="1:1" x14ac:dyDescent="0.25">
      <c r="A3662" s="287"/>
    </row>
    <row r="3663" spans="1:1" x14ac:dyDescent="0.25">
      <c r="A3663" s="287"/>
    </row>
    <row r="3664" spans="1:1" x14ac:dyDescent="0.25">
      <c r="A3664" s="287"/>
    </row>
    <row r="3665" spans="1:1" x14ac:dyDescent="0.25">
      <c r="A3665" s="287"/>
    </row>
    <row r="3666" spans="1:1" x14ac:dyDescent="0.25">
      <c r="A3666" s="287"/>
    </row>
    <row r="3667" spans="1:1" x14ac:dyDescent="0.25">
      <c r="A3667" s="287"/>
    </row>
    <row r="3668" spans="1:1" x14ac:dyDescent="0.25">
      <c r="A3668" s="287"/>
    </row>
    <row r="3669" spans="1:1" x14ac:dyDescent="0.25">
      <c r="A3669" s="287"/>
    </row>
    <row r="3670" spans="1:1" x14ac:dyDescent="0.25">
      <c r="A3670" s="287"/>
    </row>
    <row r="3671" spans="1:1" x14ac:dyDescent="0.25">
      <c r="A3671" s="287"/>
    </row>
    <row r="3672" spans="1:1" x14ac:dyDescent="0.25">
      <c r="A3672" s="287"/>
    </row>
    <row r="3673" spans="1:1" x14ac:dyDescent="0.25">
      <c r="A3673" s="287"/>
    </row>
    <row r="3674" spans="1:1" x14ac:dyDescent="0.25">
      <c r="A3674" s="287"/>
    </row>
    <row r="3675" spans="1:1" x14ac:dyDescent="0.25">
      <c r="A3675" s="287"/>
    </row>
    <row r="3676" spans="1:1" x14ac:dyDescent="0.25">
      <c r="A3676" s="287"/>
    </row>
    <row r="3677" spans="1:1" x14ac:dyDescent="0.25">
      <c r="A3677" s="287"/>
    </row>
    <row r="3678" spans="1:1" x14ac:dyDescent="0.25">
      <c r="A3678" s="287"/>
    </row>
    <row r="3679" spans="1:1" x14ac:dyDescent="0.25">
      <c r="A3679" s="287"/>
    </row>
    <row r="3680" spans="1:1" x14ac:dyDescent="0.25">
      <c r="A3680" s="287"/>
    </row>
    <row r="3681" spans="1:1" x14ac:dyDescent="0.25">
      <c r="A3681" s="287"/>
    </row>
    <row r="3682" spans="1:1" x14ac:dyDescent="0.25">
      <c r="A3682" s="287"/>
    </row>
    <row r="3683" spans="1:1" x14ac:dyDescent="0.25">
      <c r="A3683" s="287"/>
    </row>
    <row r="3684" spans="1:1" x14ac:dyDescent="0.25">
      <c r="A3684" s="287"/>
    </row>
    <row r="3685" spans="1:1" x14ac:dyDescent="0.25">
      <c r="A3685" s="287"/>
    </row>
    <row r="3686" spans="1:1" x14ac:dyDescent="0.25">
      <c r="A3686" s="287"/>
    </row>
    <row r="3687" spans="1:1" x14ac:dyDescent="0.25">
      <c r="A3687" s="287"/>
    </row>
    <row r="3688" spans="1:1" x14ac:dyDescent="0.25">
      <c r="A3688" s="287"/>
    </row>
    <row r="3689" spans="1:1" x14ac:dyDescent="0.25">
      <c r="A3689" s="287"/>
    </row>
    <row r="3690" spans="1:1" x14ac:dyDescent="0.25">
      <c r="A3690" s="287"/>
    </row>
    <row r="3691" spans="1:1" x14ac:dyDescent="0.25">
      <c r="A3691" s="287"/>
    </row>
    <row r="3692" spans="1:1" x14ac:dyDescent="0.25">
      <c r="A3692" s="287"/>
    </row>
    <row r="3693" spans="1:1" x14ac:dyDescent="0.25">
      <c r="A3693" s="287"/>
    </row>
    <row r="3694" spans="1:1" x14ac:dyDescent="0.25">
      <c r="A3694" s="287"/>
    </row>
    <row r="3695" spans="1:1" x14ac:dyDescent="0.25">
      <c r="A3695" s="287"/>
    </row>
    <row r="3696" spans="1:1" x14ac:dyDescent="0.25">
      <c r="A3696" s="287"/>
    </row>
    <row r="3697" spans="1:1" x14ac:dyDescent="0.25">
      <c r="A3697" s="287"/>
    </row>
    <row r="3698" spans="1:1" x14ac:dyDescent="0.25">
      <c r="A3698" s="287"/>
    </row>
    <row r="3699" spans="1:1" x14ac:dyDescent="0.25">
      <c r="A3699" s="287"/>
    </row>
    <row r="3700" spans="1:1" x14ac:dyDescent="0.25">
      <c r="A3700" s="287"/>
    </row>
    <row r="3701" spans="1:1" x14ac:dyDescent="0.25">
      <c r="A3701" s="287"/>
    </row>
    <row r="3702" spans="1:1" x14ac:dyDescent="0.25">
      <c r="A3702" s="287"/>
    </row>
    <row r="3703" spans="1:1" x14ac:dyDescent="0.25">
      <c r="A3703" s="287"/>
    </row>
    <row r="3704" spans="1:1" x14ac:dyDescent="0.25">
      <c r="A3704" s="287"/>
    </row>
    <row r="3705" spans="1:1" x14ac:dyDescent="0.25">
      <c r="A3705" s="287"/>
    </row>
    <row r="3706" spans="1:1" x14ac:dyDescent="0.25">
      <c r="A3706" s="287"/>
    </row>
    <row r="3707" spans="1:1" x14ac:dyDescent="0.25">
      <c r="A3707" s="287"/>
    </row>
    <row r="3708" spans="1:1" x14ac:dyDescent="0.25">
      <c r="A3708" s="287"/>
    </row>
    <row r="3709" spans="1:1" x14ac:dyDescent="0.25">
      <c r="A3709" s="287"/>
    </row>
    <row r="3710" spans="1:1" x14ac:dyDescent="0.25">
      <c r="A3710" s="287"/>
    </row>
    <row r="3711" spans="1:1" x14ac:dyDescent="0.25">
      <c r="A3711" s="287"/>
    </row>
    <row r="3712" spans="1:1" x14ac:dyDescent="0.25">
      <c r="A3712" s="287"/>
    </row>
    <row r="3713" spans="1:1" x14ac:dyDescent="0.25">
      <c r="A3713" s="287"/>
    </row>
    <row r="3714" spans="1:1" x14ac:dyDescent="0.25">
      <c r="A3714" s="287"/>
    </row>
    <row r="3715" spans="1:1" x14ac:dyDescent="0.25">
      <c r="A3715" s="287"/>
    </row>
    <row r="3716" spans="1:1" x14ac:dyDescent="0.25">
      <c r="A3716" s="287"/>
    </row>
    <row r="3717" spans="1:1" x14ac:dyDescent="0.25">
      <c r="A3717" s="287"/>
    </row>
    <row r="3718" spans="1:1" x14ac:dyDescent="0.25">
      <c r="A3718" s="287"/>
    </row>
    <row r="3719" spans="1:1" x14ac:dyDescent="0.25">
      <c r="A3719" s="287"/>
    </row>
    <row r="3720" spans="1:1" x14ac:dyDescent="0.25">
      <c r="A3720" s="287"/>
    </row>
    <row r="3721" spans="1:1" x14ac:dyDescent="0.25">
      <c r="A3721" s="287"/>
    </row>
    <row r="3722" spans="1:1" x14ac:dyDescent="0.25">
      <c r="A3722" s="287"/>
    </row>
    <row r="3723" spans="1:1" x14ac:dyDescent="0.25">
      <c r="A3723" s="287"/>
    </row>
    <row r="3724" spans="1:1" x14ac:dyDescent="0.25">
      <c r="A3724" s="287"/>
    </row>
    <row r="3725" spans="1:1" x14ac:dyDescent="0.25">
      <c r="A3725" s="287"/>
    </row>
    <row r="3726" spans="1:1" x14ac:dyDescent="0.25">
      <c r="A3726" s="287"/>
    </row>
    <row r="3727" spans="1:1" x14ac:dyDescent="0.25">
      <c r="A3727" s="287"/>
    </row>
    <row r="3728" spans="1:1" x14ac:dyDescent="0.25">
      <c r="A3728" s="287"/>
    </row>
    <row r="3729" spans="1:1" x14ac:dyDescent="0.25">
      <c r="A3729" s="287"/>
    </row>
    <row r="3730" spans="1:1" x14ac:dyDescent="0.25">
      <c r="A3730" s="287"/>
    </row>
    <row r="3731" spans="1:1" x14ac:dyDescent="0.25">
      <c r="A3731" s="287"/>
    </row>
    <row r="3732" spans="1:1" x14ac:dyDescent="0.25">
      <c r="A3732" s="287"/>
    </row>
    <row r="3733" spans="1:1" x14ac:dyDescent="0.25">
      <c r="A3733" s="287"/>
    </row>
    <row r="3734" spans="1:1" x14ac:dyDescent="0.25">
      <c r="A3734" s="287"/>
    </row>
    <row r="3735" spans="1:1" x14ac:dyDescent="0.25">
      <c r="A3735" s="287"/>
    </row>
    <row r="3736" spans="1:1" x14ac:dyDescent="0.25">
      <c r="A3736" s="287"/>
    </row>
    <row r="3737" spans="1:1" x14ac:dyDescent="0.25">
      <c r="A3737" s="287"/>
    </row>
    <row r="3738" spans="1:1" x14ac:dyDescent="0.25">
      <c r="A3738" s="287"/>
    </row>
    <row r="3739" spans="1:1" x14ac:dyDescent="0.25">
      <c r="A3739" s="287"/>
    </row>
    <row r="3740" spans="1:1" x14ac:dyDescent="0.25">
      <c r="A3740" s="287"/>
    </row>
    <row r="3741" spans="1:1" x14ac:dyDescent="0.25">
      <c r="A3741" s="287"/>
    </row>
    <row r="3742" spans="1:1" x14ac:dyDescent="0.25">
      <c r="A3742" s="287"/>
    </row>
    <row r="3743" spans="1:1" x14ac:dyDescent="0.25">
      <c r="A3743" s="287"/>
    </row>
    <row r="3744" spans="1:1" x14ac:dyDescent="0.25">
      <c r="A3744" s="287"/>
    </row>
    <row r="3745" spans="1:1" x14ac:dyDescent="0.25">
      <c r="A3745" s="287"/>
    </row>
    <row r="3746" spans="1:1" x14ac:dyDescent="0.25">
      <c r="A3746" s="287"/>
    </row>
    <row r="3747" spans="1:1" x14ac:dyDescent="0.25">
      <c r="A3747" s="287"/>
    </row>
    <row r="3748" spans="1:1" x14ac:dyDescent="0.25">
      <c r="A3748" s="287"/>
    </row>
    <row r="3749" spans="1:1" x14ac:dyDescent="0.25">
      <c r="A3749" s="287"/>
    </row>
    <row r="3750" spans="1:1" x14ac:dyDescent="0.25">
      <c r="A3750" s="287"/>
    </row>
    <row r="3751" spans="1:1" x14ac:dyDescent="0.25">
      <c r="A3751" s="287"/>
    </row>
    <row r="3752" spans="1:1" x14ac:dyDescent="0.25">
      <c r="A3752" s="287"/>
    </row>
    <row r="3753" spans="1:1" x14ac:dyDescent="0.25">
      <c r="A3753" s="287"/>
    </row>
    <row r="3754" spans="1:1" x14ac:dyDescent="0.25">
      <c r="A3754" s="287"/>
    </row>
    <row r="3755" spans="1:1" x14ac:dyDescent="0.25">
      <c r="A3755" s="287"/>
    </row>
    <row r="3756" spans="1:1" x14ac:dyDescent="0.25">
      <c r="A3756" s="287"/>
    </row>
    <row r="3757" spans="1:1" x14ac:dyDescent="0.25">
      <c r="A3757" s="287"/>
    </row>
    <row r="3758" spans="1:1" x14ac:dyDescent="0.25">
      <c r="A3758" s="287"/>
    </row>
    <row r="3759" spans="1:1" x14ac:dyDescent="0.25">
      <c r="A3759" s="287"/>
    </row>
    <row r="3760" spans="1:1" x14ac:dyDescent="0.25">
      <c r="A3760" s="287"/>
    </row>
    <row r="3761" spans="1:1" x14ac:dyDescent="0.25">
      <c r="A3761" s="287"/>
    </row>
    <row r="3762" spans="1:1" x14ac:dyDescent="0.25">
      <c r="A3762" s="287"/>
    </row>
    <row r="3763" spans="1:1" x14ac:dyDescent="0.25">
      <c r="A3763" s="287"/>
    </row>
    <row r="3764" spans="1:1" x14ac:dyDescent="0.25">
      <c r="A3764" s="287"/>
    </row>
    <row r="3765" spans="1:1" x14ac:dyDescent="0.25">
      <c r="A3765" s="287"/>
    </row>
    <row r="3766" spans="1:1" x14ac:dyDescent="0.25">
      <c r="A3766" s="287"/>
    </row>
    <row r="3767" spans="1:1" x14ac:dyDescent="0.25">
      <c r="A3767" s="287"/>
    </row>
    <row r="3768" spans="1:1" x14ac:dyDescent="0.25">
      <c r="A3768" s="287"/>
    </row>
    <row r="3769" spans="1:1" x14ac:dyDescent="0.25">
      <c r="A3769" s="287"/>
    </row>
    <row r="3770" spans="1:1" x14ac:dyDescent="0.25">
      <c r="A3770" s="287"/>
    </row>
    <row r="3771" spans="1:1" x14ac:dyDescent="0.25">
      <c r="A3771" s="287"/>
    </row>
    <row r="3772" spans="1:1" x14ac:dyDescent="0.25">
      <c r="A3772" s="287"/>
    </row>
    <row r="3773" spans="1:1" x14ac:dyDescent="0.25">
      <c r="A3773" s="287"/>
    </row>
    <row r="3774" spans="1:1" x14ac:dyDescent="0.25">
      <c r="A3774" s="287"/>
    </row>
    <row r="3775" spans="1:1" x14ac:dyDescent="0.25">
      <c r="A3775" s="287"/>
    </row>
    <row r="3776" spans="1:1" x14ac:dyDescent="0.25">
      <c r="A3776" s="287"/>
    </row>
    <row r="3777" spans="1:1" x14ac:dyDescent="0.25">
      <c r="A3777" s="287"/>
    </row>
    <row r="3778" spans="1:1" x14ac:dyDescent="0.25">
      <c r="A3778" s="287"/>
    </row>
    <row r="3779" spans="1:1" x14ac:dyDescent="0.25">
      <c r="A3779" s="287"/>
    </row>
    <row r="3780" spans="1:1" x14ac:dyDescent="0.25">
      <c r="A3780" s="287"/>
    </row>
    <row r="3781" spans="1:1" x14ac:dyDescent="0.25">
      <c r="A3781" s="287"/>
    </row>
    <row r="3782" spans="1:1" x14ac:dyDescent="0.25">
      <c r="A3782" s="287"/>
    </row>
    <row r="3783" spans="1:1" x14ac:dyDescent="0.25">
      <c r="A3783" s="287"/>
    </row>
    <row r="3784" spans="1:1" x14ac:dyDescent="0.25">
      <c r="A3784" s="287"/>
    </row>
    <row r="3785" spans="1:1" x14ac:dyDescent="0.25">
      <c r="A3785" s="287"/>
    </row>
    <row r="3786" spans="1:1" x14ac:dyDescent="0.25">
      <c r="A3786" s="287"/>
    </row>
    <row r="3787" spans="1:1" x14ac:dyDescent="0.25">
      <c r="A3787" s="287"/>
    </row>
    <row r="3788" spans="1:1" x14ac:dyDescent="0.25">
      <c r="A3788" s="287"/>
    </row>
    <row r="3789" spans="1:1" x14ac:dyDescent="0.25">
      <c r="A3789" s="287"/>
    </row>
    <row r="3790" spans="1:1" x14ac:dyDescent="0.25">
      <c r="A3790" s="287"/>
    </row>
    <row r="3791" spans="1:1" x14ac:dyDescent="0.25">
      <c r="A3791" s="287"/>
    </row>
    <row r="3792" spans="1:1" x14ac:dyDescent="0.25">
      <c r="A3792" s="287"/>
    </row>
    <row r="3793" spans="1:1" x14ac:dyDescent="0.25">
      <c r="A3793" s="287"/>
    </row>
    <row r="3794" spans="1:1" x14ac:dyDescent="0.25">
      <c r="A3794" s="287"/>
    </row>
    <row r="3795" spans="1:1" x14ac:dyDescent="0.25">
      <c r="A3795" s="287"/>
    </row>
    <row r="3796" spans="1:1" x14ac:dyDescent="0.25">
      <c r="A3796" s="287"/>
    </row>
    <row r="3797" spans="1:1" x14ac:dyDescent="0.25">
      <c r="A3797" s="287"/>
    </row>
    <row r="3798" spans="1:1" x14ac:dyDescent="0.25">
      <c r="A3798" s="287"/>
    </row>
    <row r="3799" spans="1:1" x14ac:dyDescent="0.25">
      <c r="A3799" s="287"/>
    </row>
    <row r="3800" spans="1:1" x14ac:dyDescent="0.25">
      <c r="A3800" s="287"/>
    </row>
    <row r="3801" spans="1:1" x14ac:dyDescent="0.25">
      <c r="A3801" s="287"/>
    </row>
    <row r="3802" spans="1:1" x14ac:dyDescent="0.25">
      <c r="A3802" s="287"/>
    </row>
    <row r="3803" spans="1:1" x14ac:dyDescent="0.25">
      <c r="A3803" s="287"/>
    </row>
    <row r="3804" spans="1:1" x14ac:dyDescent="0.25">
      <c r="A3804" s="287"/>
    </row>
    <row r="3805" spans="1:1" x14ac:dyDescent="0.25">
      <c r="A3805" s="287"/>
    </row>
    <row r="3806" spans="1:1" x14ac:dyDescent="0.25">
      <c r="A3806" s="287"/>
    </row>
    <row r="3807" spans="1:1" x14ac:dyDescent="0.25">
      <c r="A3807" s="287"/>
    </row>
    <row r="3808" spans="1:1" x14ac:dyDescent="0.25">
      <c r="A3808" s="287"/>
    </row>
    <row r="3809" spans="1:1" x14ac:dyDescent="0.25">
      <c r="A3809" s="287"/>
    </row>
    <row r="3810" spans="1:1" x14ac:dyDescent="0.25">
      <c r="A3810" s="287"/>
    </row>
    <row r="3811" spans="1:1" x14ac:dyDescent="0.25">
      <c r="A3811" s="287"/>
    </row>
    <row r="3812" spans="1:1" x14ac:dyDescent="0.25">
      <c r="A3812" s="287"/>
    </row>
    <row r="3813" spans="1:1" x14ac:dyDescent="0.25">
      <c r="A3813" s="287"/>
    </row>
    <row r="3814" spans="1:1" x14ac:dyDescent="0.25">
      <c r="A3814" s="287"/>
    </row>
    <row r="3815" spans="1:1" x14ac:dyDescent="0.25">
      <c r="A3815" s="287"/>
    </row>
    <row r="3816" spans="1:1" x14ac:dyDescent="0.25">
      <c r="A3816" s="287"/>
    </row>
    <row r="3817" spans="1:1" x14ac:dyDescent="0.25">
      <c r="A3817" s="287"/>
    </row>
    <row r="3818" spans="1:1" x14ac:dyDescent="0.25">
      <c r="A3818" s="287"/>
    </row>
    <row r="3819" spans="1:1" x14ac:dyDescent="0.25">
      <c r="A3819" s="287"/>
    </row>
    <row r="3820" spans="1:1" x14ac:dyDescent="0.25">
      <c r="A3820" s="287"/>
    </row>
    <row r="3821" spans="1:1" x14ac:dyDescent="0.25">
      <c r="A3821" s="287"/>
    </row>
    <row r="3822" spans="1:1" x14ac:dyDescent="0.25">
      <c r="A3822" s="287"/>
    </row>
    <row r="3823" spans="1:1" x14ac:dyDescent="0.25">
      <c r="A3823" s="287"/>
    </row>
    <row r="3824" spans="1:1" x14ac:dyDescent="0.25">
      <c r="A3824" s="287"/>
    </row>
    <row r="3825" spans="1:1" x14ac:dyDescent="0.25">
      <c r="A3825" s="287"/>
    </row>
    <row r="3826" spans="1:1" x14ac:dyDescent="0.25">
      <c r="A3826" s="287"/>
    </row>
    <row r="3827" spans="1:1" x14ac:dyDescent="0.25">
      <c r="A3827" s="287"/>
    </row>
    <row r="3828" spans="1:1" x14ac:dyDescent="0.25">
      <c r="A3828" s="287"/>
    </row>
    <row r="3829" spans="1:1" x14ac:dyDescent="0.25">
      <c r="A3829" s="287"/>
    </row>
    <row r="3830" spans="1:1" x14ac:dyDescent="0.25">
      <c r="A3830" s="287"/>
    </row>
    <row r="3831" spans="1:1" x14ac:dyDescent="0.25">
      <c r="A3831" s="287"/>
    </row>
    <row r="3832" spans="1:1" x14ac:dyDescent="0.25">
      <c r="A3832" s="287"/>
    </row>
    <row r="3833" spans="1:1" x14ac:dyDescent="0.25">
      <c r="A3833" s="287"/>
    </row>
    <row r="3834" spans="1:1" x14ac:dyDescent="0.25">
      <c r="A3834" s="287"/>
    </row>
    <row r="3835" spans="1:1" x14ac:dyDescent="0.25">
      <c r="A3835" s="287"/>
    </row>
    <row r="3836" spans="1:1" x14ac:dyDescent="0.25">
      <c r="A3836" s="287"/>
    </row>
    <row r="3837" spans="1:1" x14ac:dyDescent="0.25">
      <c r="A3837" s="287"/>
    </row>
    <row r="3838" spans="1:1" x14ac:dyDescent="0.25">
      <c r="A3838" s="287"/>
    </row>
    <row r="3839" spans="1:1" x14ac:dyDescent="0.25">
      <c r="A3839" s="287"/>
    </row>
    <row r="3840" spans="1:1" x14ac:dyDescent="0.25">
      <c r="A3840" s="287"/>
    </row>
    <row r="3841" spans="1:1" x14ac:dyDescent="0.25">
      <c r="A3841" s="287"/>
    </row>
    <row r="3842" spans="1:1" x14ac:dyDescent="0.25">
      <c r="A3842" s="287"/>
    </row>
    <row r="3843" spans="1:1" x14ac:dyDescent="0.25">
      <c r="A3843" s="287"/>
    </row>
    <row r="3844" spans="1:1" x14ac:dyDescent="0.25">
      <c r="A3844" s="287"/>
    </row>
    <row r="3845" spans="1:1" x14ac:dyDescent="0.25">
      <c r="A3845" s="287"/>
    </row>
    <row r="3846" spans="1:1" x14ac:dyDescent="0.25">
      <c r="A3846" s="287"/>
    </row>
    <row r="3847" spans="1:1" x14ac:dyDescent="0.25">
      <c r="A3847" s="287"/>
    </row>
    <row r="3848" spans="1:1" x14ac:dyDescent="0.25">
      <c r="A3848" s="287"/>
    </row>
    <row r="3849" spans="1:1" x14ac:dyDescent="0.25">
      <c r="A3849" s="287"/>
    </row>
    <row r="3850" spans="1:1" x14ac:dyDescent="0.25">
      <c r="A3850" s="287"/>
    </row>
    <row r="3851" spans="1:1" x14ac:dyDescent="0.25">
      <c r="A3851" s="287"/>
    </row>
    <row r="3852" spans="1:1" x14ac:dyDescent="0.25">
      <c r="A3852" s="287"/>
    </row>
    <row r="3853" spans="1:1" x14ac:dyDescent="0.25">
      <c r="A3853" s="287"/>
    </row>
    <row r="3854" spans="1:1" x14ac:dyDescent="0.25">
      <c r="A3854" s="287"/>
    </row>
    <row r="3855" spans="1:1" x14ac:dyDescent="0.25">
      <c r="A3855" s="287"/>
    </row>
    <row r="3856" spans="1:1" x14ac:dyDescent="0.25">
      <c r="A3856" s="287"/>
    </row>
    <row r="3857" spans="1:1" x14ac:dyDescent="0.25">
      <c r="A3857" s="287"/>
    </row>
    <row r="3858" spans="1:1" x14ac:dyDescent="0.25">
      <c r="A3858" s="287"/>
    </row>
    <row r="3859" spans="1:1" x14ac:dyDescent="0.25">
      <c r="A3859" s="287"/>
    </row>
    <row r="3860" spans="1:1" x14ac:dyDescent="0.25">
      <c r="A3860" s="287"/>
    </row>
    <row r="3861" spans="1:1" x14ac:dyDescent="0.25">
      <c r="A3861" s="287"/>
    </row>
    <row r="3862" spans="1:1" x14ac:dyDescent="0.25">
      <c r="A3862" s="287"/>
    </row>
    <row r="3863" spans="1:1" x14ac:dyDescent="0.25">
      <c r="A3863" s="287"/>
    </row>
    <row r="3864" spans="1:1" x14ac:dyDescent="0.25">
      <c r="A3864" s="287"/>
    </row>
    <row r="3865" spans="1:1" x14ac:dyDescent="0.25">
      <c r="A3865" s="287"/>
    </row>
    <row r="3866" spans="1:1" x14ac:dyDescent="0.25">
      <c r="A3866" s="287"/>
    </row>
    <row r="3867" spans="1:1" x14ac:dyDescent="0.25">
      <c r="A3867" s="287"/>
    </row>
    <row r="3868" spans="1:1" x14ac:dyDescent="0.25">
      <c r="A3868" s="287"/>
    </row>
    <row r="3869" spans="1:1" x14ac:dyDescent="0.25">
      <c r="A3869" s="287"/>
    </row>
    <row r="3870" spans="1:1" x14ac:dyDescent="0.25">
      <c r="A3870" s="287"/>
    </row>
    <row r="3871" spans="1:1" x14ac:dyDescent="0.25">
      <c r="A3871" s="287"/>
    </row>
    <row r="3872" spans="1:1" x14ac:dyDescent="0.25">
      <c r="A3872" s="287"/>
    </row>
    <row r="3873" spans="1:1" x14ac:dyDescent="0.25">
      <c r="A3873" s="287"/>
    </row>
    <row r="3874" spans="1:1" x14ac:dyDescent="0.25">
      <c r="A3874" s="287"/>
    </row>
    <row r="3875" spans="1:1" x14ac:dyDescent="0.25">
      <c r="A3875" s="287"/>
    </row>
    <row r="3876" spans="1:1" x14ac:dyDescent="0.25">
      <c r="A3876" s="287"/>
    </row>
    <row r="3877" spans="1:1" x14ac:dyDescent="0.25">
      <c r="A3877" s="287"/>
    </row>
    <row r="3878" spans="1:1" x14ac:dyDescent="0.25">
      <c r="A3878" s="287"/>
    </row>
    <row r="3879" spans="1:1" x14ac:dyDescent="0.25">
      <c r="A3879" s="287"/>
    </row>
    <row r="3880" spans="1:1" x14ac:dyDescent="0.25">
      <c r="A3880" s="287"/>
    </row>
    <row r="3881" spans="1:1" x14ac:dyDescent="0.25">
      <c r="A3881" s="287"/>
    </row>
    <row r="3882" spans="1:1" x14ac:dyDescent="0.25">
      <c r="A3882" s="287"/>
    </row>
    <row r="3883" spans="1:1" x14ac:dyDescent="0.25">
      <c r="A3883" s="287"/>
    </row>
    <row r="3884" spans="1:1" x14ac:dyDescent="0.25">
      <c r="A3884" s="287"/>
    </row>
    <row r="3885" spans="1:1" x14ac:dyDescent="0.25">
      <c r="A3885" s="287"/>
    </row>
    <row r="3886" spans="1:1" x14ac:dyDescent="0.25">
      <c r="A3886" s="287"/>
    </row>
    <row r="3887" spans="1:1" x14ac:dyDescent="0.25">
      <c r="A3887" s="287"/>
    </row>
    <row r="3888" spans="1:1" x14ac:dyDescent="0.25">
      <c r="A3888" s="287"/>
    </row>
    <row r="3889" spans="1:1" x14ac:dyDescent="0.25">
      <c r="A3889" s="287"/>
    </row>
    <row r="3890" spans="1:1" x14ac:dyDescent="0.25">
      <c r="A3890" s="287"/>
    </row>
    <row r="3891" spans="1:1" x14ac:dyDescent="0.25">
      <c r="A3891" s="287"/>
    </row>
    <row r="3892" spans="1:1" x14ac:dyDescent="0.25">
      <c r="A3892" s="287"/>
    </row>
    <row r="3893" spans="1:1" x14ac:dyDescent="0.25">
      <c r="A3893" s="287"/>
    </row>
    <row r="3894" spans="1:1" x14ac:dyDescent="0.25">
      <c r="A3894" s="287"/>
    </row>
    <row r="3895" spans="1:1" x14ac:dyDescent="0.25">
      <c r="A3895" s="287"/>
    </row>
    <row r="3896" spans="1:1" x14ac:dyDescent="0.25">
      <c r="A3896" s="287"/>
    </row>
    <row r="3897" spans="1:1" x14ac:dyDescent="0.25">
      <c r="A3897" s="287"/>
    </row>
    <row r="3898" spans="1:1" x14ac:dyDescent="0.25">
      <c r="A3898" s="287"/>
    </row>
    <row r="3899" spans="1:1" x14ac:dyDescent="0.25">
      <c r="A3899" s="287"/>
    </row>
    <row r="3900" spans="1:1" x14ac:dyDescent="0.25">
      <c r="A3900" s="287"/>
    </row>
    <row r="3901" spans="1:1" x14ac:dyDescent="0.25">
      <c r="A3901" s="287"/>
    </row>
    <row r="3902" spans="1:1" x14ac:dyDescent="0.25">
      <c r="A3902" s="287"/>
    </row>
    <row r="3903" spans="1:1" x14ac:dyDescent="0.25">
      <c r="A3903" s="287"/>
    </row>
    <row r="3904" spans="1:1" x14ac:dyDescent="0.25">
      <c r="A3904" s="287"/>
    </row>
    <row r="3905" spans="1:1" x14ac:dyDescent="0.25">
      <c r="A3905" s="287"/>
    </row>
    <row r="3906" spans="1:1" x14ac:dyDescent="0.25">
      <c r="A3906" s="287"/>
    </row>
    <row r="3907" spans="1:1" x14ac:dyDescent="0.25">
      <c r="A3907" s="287"/>
    </row>
    <row r="3908" spans="1:1" x14ac:dyDescent="0.25">
      <c r="A3908" s="287"/>
    </row>
    <row r="3909" spans="1:1" x14ac:dyDescent="0.25">
      <c r="A3909" s="287"/>
    </row>
    <row r="3910" spans="1:1" x14ac:dyDescent="0.25">
      <c r="A3910" s="287"/>
    </row>
    <row r="3911" spans="1:1" x14ac:dyDescent="0.25">
      <c r="A3911" s="287"/>
    </row>
    <row r="3912" spans="1:1" x14ac:dyDescent="0.25">
      <c r="A3912" s="287"/>
    </row>
    <row r="3913" spans="1:1" x14ac:dyDescent="0.25">
      <c r="A3913" s="287"/>
    </row>
    <row r="3914" spans="1:1" x14ac:dyDescent="0.25">
      <c r="A3914" s="287"/>
    </row>
    <row r="3915" spans="1:1" x14ac:dyDescent="0.25">
      <c r="A3915" s="287"/>
    </row>
    <row r="3916" spans="1:1" x14ac:dyDescent="0.25">
      <c r="A3916" s="287"/>
    </row>
    <row r="3917" spans="1:1" x14ac:dyDescent="0.25">
      <c r="A3917" s="287"/>
    </row>
    <row r="3918" spans="1:1" x14ac:dyDescent="0.25">
      <c r="A3918" s="287"/>
    </row>
    <row r="3919" spans="1:1" x14ac:dyDescent="0.25">
      <c r="A3919" s="287"/>
    </row>
    <row r="3920" spans="1:1" x14ac:dyDescent="0.25">
      <c r="A3920" s="287"/>
    </row>
    <row r="3921" spans="1:1" x14ac:dyDescent="0.25">
      <c r="A3921" s="287"/>
    </row>
    <row r="3922" spans="1:1" x14ac:dyDescent="0.25">
      <c r="A3922" s="287"/>
    </row>
    <row r="3923" spans="1:1" x14ac:dyDescent="0.25">
      <c r="A3923" s="287"/>
    </row>
    <row r="3924" spans="1:1" x14ac:dyDescent="0.25">
      <c r="A3924" s="287"/>
    </row>
    <row r="3925" spans="1:1" x14ac:dyDescent="0.25">
      <c r="A3925" s="287"/>
    </row>
    <row r="3926" spans="1:1" x14ac:dyDescent="0.25">
      <c r="A3926" s="287"/>
    </row>
    <row r="3927" spans="1:1" x14ac:dyDescent="0.25">
      <c r="A3927" s="287"/>
    </row>
    <row r="3928" spans="1:1" x14ac:dyDescent="0.25">
      <c r="A3928" s="287"/>
    </row>
    <row r="3929" spans="1:1" x14ac:dyDescent="0.25">
      <c r="A3929" s="287"/>
    </row>
    <row r="3930" spans="1:1" x14ac:dyDescent="0.25">
      <c r="A3930" s="287"/>
    </row>
    <row r="3931" spans="1:1" x14ac:dyDescent="0.25">
      <c r="A3931" s="287"/>
    </row>
    <row r="3932" spans="1:1" x14ac:dyDescent="0.25">
      <c r="A3932" s="287"/>
    </row>
    <row r="3933" spans="1:1" x14ac:dyDescent="0.25">
      <c r="A3933" s="287"/>
    </row>
    <row r="3934" spans="1:1" x14ac:dyDescent="0.25">
      <c r="A3934" s="287"/>
    </row>
    <row r="3935" spans="1:1" x14ac:dyDescent="0.25">
      <c r="A3935" s="287"/>
    </row>
    <row r="3936" spans="1:1" x14ac:dyDescent="0.25">
      <c r="A3936" s="287"/>
    </row>
    <row r="3937" spans="1:1" x14ac:dyDescent="0.25">
      <c r="A3937" s="287"/>
    </row>
    <row r="3938" spans="1:1" x14ac:dyDescent="0.25">
      <c r="A3938" s="287"/>
    </row>
    <row r="3939" spans="1:1" x14ac:dyDescent="0.25">
      <c r="A3939" s="287"/>
    </row>
    <row r="3940" spans="1:1" x14ac:dyDescent="0.25">
      <c r="A3940" s="287"/>
    </row>
    <row r="3941" spans="1:1" x14ac:dyDescent="0.25">
      <c r="A3941" s="287"/>
    </row>
    <row r="3942" spans="1:1" x14ac:dyDescent="0.25">
      <c r="A3942" s="287"/>
    </row>
    <row r="3943" spans="1:1" x14ac:dyDescent="0.25">
      <c r="A3943" s="287"/>
    </row>
    <row r="3944" spans="1:1" x14ac:dyDescent="0.25">
      <c r="A3944" s="287"/>
    </row>
    <row r="3945" spans="1:1" x14ac:dyDescent="0.25">
      <c r="A3945" s="287"/>
    </row>
    <row r="3946" spans="1:1" x14ac:dyDescent="0.25">
      <c r="A3946" s="287"/>
    </row>
    <row r="3947" spans="1:1" x14ac:dyDescent="0.25">
      <c r="A3947" s="287"/>
    </row>
    <row r="3948" spans="1:1" x14ac:dyDescent="0.25">
      <c r="A3948" s="287"/>
    </row>
    <row r="3949" spans="1:1" x14ac:dyDescent="0.25">
      <c r="A3949" s="287"/>
    </row>
    <row r="3950" spans="1:1" x14ac:dyDescent="0.25">
      <c r="A3950" s="287"/>
    </row>
    <row r="3951" spans="1:1" x14ac:dyDescent="0.25">
      <c r="A3951" s="287"/>
    </row>
    <row r="3952" spans="1:1" x14ac:dyDescent="0.25">
      <c r="A3952" s="287"/>
    </row>
    <row r="3953" spans="1:1" x14ac:dyDescent="0.25">
      <c r="A3953" s="287"/>
    </row>
    <row r="3954" spans="1:1" x14ac:dyDescent="0.25">
      <c r="A3954" s="287"/>
    </row>
    <row r="3955" spans="1:1" x14ac:dyDescent="0.25">
      <c r="A3955" s="287"/>
    </row>
    <row r="3956" spans="1:1" x14ac:dyDescent="0.25">
      <c r="A3956" s="287"/>
    </row>
    <row r="3957" spans="1:1" x14ac:dyDescent="0.25">
      <c r="A3957" s="287"/>
    </row>
    <row r="3958" spans="1:1" x14ac:dyDescent="0.25">
      <c r="A3958" s="287"/>
    </row>
    <row r="3959" spans="1:1" x14ac:dyDescent="0.25">
      <c r="A3959" s="287"/>
    </row>
    <row r="3960" spans="1:1" x14ac:dyDescent="0.25">
      <c r="A3960" s="287"/>
    </row>
    <row r="3961" spans="1:1" x14ac:dyDescent="0.25">
      <c r="A3961" s="287"/>
    </row>
    <row r="3962" spans="1:1" x14ac:dyDescent="0.25">
      <c r="A3962" s="287"/>
    </row>
    <row r="3963" spans="1:1" x14ac:dyDescent="0.25">
      <c r="A3963" s="287"/>
    </row>
    <row r="3964" spans="1:1" x14ac:dyDescent="0.25">
      <c r="A3964" s="287"/>
    </row>
    <row r="3965" spans="1:1" x14ac:dyDescent="0.25">
      <c r="A3965" s="287"/>
    </row>
    <row r="3966" spans="1:1" x14ac:dyDescent="0.25">
      <c r="A3966" s="287"/>
    </row>
    <row r="3967" spans="1:1" x14ac:dyDescent="0.25">
      <c r="A3967" s="287"/>
    </row>
    <row r="3968" spans="1:1" x14ac:dyDescent="0.25">
      <c r="A3968" s="287"/>
    </row>
    <row r="3969" spans="1:1" x14ac:dyDescent="0.25">
      <c r="A3969" s="287"/>
    </row>
    <row r="3970" spans="1:1" x14ac:dyDescent="0.25">
      <c r="A3970" s="287"/>
    </row>
    <row r="3971" spans="1:1" x14ac:dyDescent="0.25">
      <c r="A3971" s="287"/>
    </row>
    <row r="3972" spans="1:1" x14ac:dyDescent="0.25">
      <c r="A3972" s="287"/>
    </row>
    <row r="3973" spans="1:1" x14ac:dyDescent="0.25">
      <c r="A3973" s="287"/>
    </row>
    <row r="3974" spans="1:1" x14ac:dyDescent="0.25">
      <c r="A3974" s="287"/>
    </row>
    <row r="3975" spans="1:1" x14ac:dyDescent="0.25">
      <c r="A3975" s="287"/>
    </row>
    <row r="3976" spans="1:1" x14ac:dyDescent="0.25">
      <c r="A3976" s="287"/>
    </row>
    <row r="3977" spans="1:1" x14ac:dyDescent="0.25">
      <c r="A3977" s="287"/>
    </row>
    <row r="3978" spans="1:1" x14ac:dyDescent="0.25">
      <c r="A3978" s="287"/>
    </row>
    <row r="3979" spans="1:1" x14ac:dyDescent="0.25">
      <c r="A3979" s="287"/>
    </row>
    <row r="3980" spans="1:1" x14ac:dyDescent="0.25">
      <c r="A3980" s="287"/>
    </row>
    <row r="3981" spans="1:1" x14ac:dyDescent="0.25">
      <c r="A3981" s="287"/>
    </row>
    <row r="3982" spans="1:1" x14ac:dyDescent="0.25">
      <c r="A3982" s="287"/>
    </row>
    <row r="3983" spans="1:1" x14ac:dyDescent="0.25">
      <c r="A3983" s="287"/>
    </row>
    <row r="3984" spans="1:1" x14ac:dyDescent="0.25">
      <c r="A3984" s="287"/>
    </row>
    <row r="3985" spans="1:1" x14ac:dyDescent="0.25">
      <c r="A3985" s="287"/>
    </row>
    <row r="3986" spans="1:1" x14ac:dyDescent="0.25">
      <c r="A3986" s="287"/>
    </row>
    <row r="3987" spans="1:1" x14ac:dyDescent="0.25">
      <c r="A3987" s="287"/>
    </row>
    <row r="3988" spans="1:1" x14ac:dyDescent="0.25">
      <c r="A3988" s="287"/>
    </row>
    <row r="3989" spans="1:1" x14ac:dyDescent="0.25">
      <c r="A3989" s="287"/>
    </row>
    <row r="3990" spans="1:1" x14ac:dyDescent="0.25">
      <c r="A3990" s="287"/>
    </row>
    <row r="3991" spans="1:1" x14ac:dyDescent="0.25">
      <c r="A3991" s="287"/>
    </row>
    <row r="3992" spans="1:1" x14ac:dyDescent="0.25">
      <c r="A3992" s="287"/>
    </row>
    <row r="3993" spans="1:1" x14ac:dyDescent="0.25">
      <c r="A3993" s="287"/>
    </row>
    <row r="3994" spans="1:1" x14ac:dyDescent="0.25">
      <c r="A3994" s="287"/>
    </row>
    <row r="3995" spans="1:1" x14ac:dyDescent="0.25">
      <c r="A3995" s="287"/>
    </row>
    <row r="3996" spans="1:1" x14ac:dyDescent="0.25">
      <c r="A3996" s="287"/>
    </row>
    <row r="3997" spans="1:1" x14ac:dyDescent="0.25">
      <c r="A3997" s="287"/>
    </row>
    <row r="3998" spans="1:1" x14ac:dyDescent="0.25">
      <c r="A3998" s="287"/>
    </row>
    <row r="3999" spans="1:1" x14ac:dyDescent="0.25">
      <c r="A3999" s="287"/>
    </row>
    <row r="4000" spans="1:1" x14ac:dyDescent="0.25">
      <c r="A4000" s="287"/>
    </row>
    <row r="4001" spans="1:1" x14ac:dyDescent="0.25">
      <c r="A4001" s="287"/>
    </row>
    <row r="4002" spans="1:1" x14ac:dyDescent="0.25">
      <c r="A4002" s="287"/>
    </row>
    <row r="4003" spans="1:1" x14ac:dyDescent="0.25">
      <c r="A4003" s="287"/>
    </row>
    <row r="4004" spans="1:1" x14ac:dyDescent="0.25">
      <c r="A4004" s="287"/>
    </row>
    <row r="4005" spans="1:1" x14ac:dyDescent="0.25">
      <c r="A4005" s="287"/>
    </row>
    <row r="4006" spans="1:1" x14ac:dyDescent="0.25">
      <c r="A4006" s="287"/>
    </row>
    <row r="4007" spans="1:1" x14ac:dyDescent="0.25">
      <c r="A4007" s="287"/>
    </row>
    <row r="4008" spans="1:1" x14ac:dyDescent="0.25">
      <c r="A4008" s="287"/>
    </row>
    <row r="4009" spans="1:1" x14ac:dyDescent="0.25">
      <c r="A4009" s="287"/>
    </row>
    <row r="4010" spans="1:1" x14ac:dyDescent="0.25">
      <c r="A4010" s="287"/>
    </row>
    <row r="4011" spans="1:1" x14ac:dyDescent="0.25">
      <c r="A4011" s="287"/>
    </row>
    <row r="4012" spans="1:1" x14ac:dyDescent="0.25">
      <c r="A4012" s="287"/>
    </row>
    <row r="4013" spans="1:1" x14ac:dyDescent="0.25">
      <c r="A4013" s="287"/>
    </row>
    <row r="4014" spans="1:1" x14ac:dyDescent="0.25">
      <c r="A4014" s="287"/>
    </row>
    <row r="4015" spans="1:1" x14ac:dyDescent="0.25">
      <c r="A4015" s="287"/>
    </row>
    <row r="4016" spans="1:1" x14ac:dyDescent="0.25">
      <c r="A4016" s="287"/>
    </row>
    <row r="4017" spans="1:1" x14ac:dyDescent="0.25">
      <c r="A4017" s="287"/>
    </row>
    <row r="4018" spans="1:1" x14ac:dyDescent="0.25">
      <c r="A4018" s="287"/>
    </row>
    <row r="4019" spans="1:1" x14ac:dyDescent="0.25">
      <c r="A4019" s="287"/>
    </row>
    <row r="4020" spans="1:1" x14ac:dyDescent="0.25">
      <c r="A4020" s="287"/>
    </row>
    <row r="4021" spans="1:1" x14ac:dyDescent="0.25">
      <c r="A4021" s="287"/>
    </row>
    <row r="4022" spans="1:1" x14ac:dyDescent="0.25">
      <c r="A4022" s="287"/>
    </row>
    <row r="4023" spans="1:1" x14ac:dyDescent="0.25">
      <c r="A4023" s="287"/>
    </row>
    <row r="4024" spans="1:1" x14ac:dyDescent="0.25">
      <c r="A4024" s="287"/>
    </row>
    <row r="4025" spans="1:1" x14ac:dyDescent="0.25">
      <c r="A4025" s="287"/>
    </row>
    <row r="4026" spans="1:1" x14ac:dyDescent="0.25">
      <c r="A4026" s="287"/>
    </row>
    <row r="4027" spans="1:1" x14ac:dyDescent="0.25">
      <c r="A4027" s="287"/>
    </row>
    <row r="4028" spans="1:1" x14ac:dyDescent="0.25">
      <c r="A4028" s="287"/>
    </row>
    <row r="4029" spans="1:1" x14ac:dyDescent="0.25">
      <c r="A4029" s="287"/>
    </row>
    <row r="4030" spans="1:1" x14ac:dyDescent="0.25">
      <c r="A4030" s="287"/>
    </row>
    <row r="4031" spans="1:1" x14ac:dyDescent="0.25">
      <c r="A4031" s="287"/>
    </row>
    <row r="4032" spans="1:1" x14ac:dyDescent="0.25">
      <c r="A4032" s="287"/>
    </row>
    <row r="4033" spans="1:1" x14ac:dyDescent="0.25">
      <c r="A4033" s="287"/>
    </row>
    <row r="4034" spans="1:1" x14ac:dyDescent="0.25">
      <c r="A4034" s="287"/>
    </row>
    <row r="4035" spans="1:1" x14ac:dyDescent="0.25">
      <c r="A4035" s="287"/>
    </row>
    <row r="4036" spans="1:1" x14ac:dyDescent="0.25">
      <c r="A4036" s="287"/>
    </row>
    <row r="4037" spans="1:1" x14ac:dyDescent="0.25">
      <c r="A4037" s="287"/>
    </row>
    <row r="4038" spans="1:1" x14ac:dyDescent="0.25">
      <c r="A4038" s="287"/>
    </row>
    <row r="4039" spans="1:1" x14ac:dyDescent="0.25">
      <c r="A4039" s="287"/>
    </row>
    <row r="4040" spans="1:1" x14ac:dyDescent="0.25">
      <c r="A4040" s="287"/>
    </row>
    <row r="4041" spans="1:1" x14ac:dyDescent="0.25">
      <c r="A4041" s="287"/>
    </row>
    <row r="4042" spans="1:1" x14ac:dyDescent="0.25">
      <c r="A4042" s="287"/>
    </row>
    <row r="4043" spans="1:1" x14ac:dyDescent="0.25">
      <c r="A4043" s="287"/>
    </row>
    <row r="4044" spans="1:1" x14ac:dyDescent="0.25">
      <c r="A4044" s="287"/>
    </row>
    <row r="4045" spans="1:1" x14ac:dyDescent="0.25">
      <c r="A4045" s="287"/>
    </row>
    <row r="4046" spans="1:1" x14ac:dyDescent="0.25">
      <c r="A4046" s="287"/>
    </row>
    <row r="4047" spans="1:1" x14ac:dyDescent="0.25">
      <c r="A4047" s="287"/>
    </row>
    <row r="4048" spans="1:1" x14ac:dyDescent="0.25">
      <c r="A4048" s="287"/>
    </row>
    <row r="4049" spans="1:1" x14ac:dyDescent="0.25">
      <c r="A4049" s="287"/>
    </row>
    <row r="4050" spans="1:1" x14ac:dyDescent="0.25">
      <c r="A4050" s="287"/>
    </row>
    <row r="4051" spans="1:1" x14ac:dyDescent="0.25">
      <c r="A4051" s="287"/>
    </row>
    <row r="4052" spans="1:1" x14ac:dyDescent="0.25">
      <c r="A4052" s="287"/>
    </row>
    <row r="4053" spans="1:1" x14ac:dyDescent="0.25">
      <c r="A4053" s="287"/>
    </row>
    <row r="4054" spans="1:1" x14ac:dyDescent="0.25">
      <c r="A4054" s="287"/>
    </row>
    <row r="4055" spans="1:1" x14ac:dyDescent="0.25">
      <c r="A4055" s="287"/>
    </row>
    <row r="4056" spans="1:1" x14ac:dyDescent="0.25">
      <c r="A4056" s="287"/>
    </row>
    <row r="4057" spans="1:1" x14ac:dyDescent="0.25">
      <c r="A4057" s="287"/>
    </row>
    <row r="4058" spans="1:1" x14ac:dyDescent="0.25">
      <c r="A4058" s="287"/>
    </row>
    <row r="4059" spans="1:1" x14ac:dyDescent="0.25">
      <c r="A4059" s="287"/>
    </row>
    <row r="4060" spans="1:1" x14ac:dyDescent="0.25">
      <c r="A4060" s="287"/>
    </row>
    <row r="4061" spans="1:1" x14ac:dyDescent="0.25">
      <c r="A4061" s="287"/>
    </row>
    <row r="4062" spans="1:1" x14ac:dyDescent="0.25">
      <c r="A4062" s="287"/>
    </row>
    <row r="4063" spans="1:1" x14ac:dyDescent="0.25">
      <c r="A4063" s="287"/>
    </row>
    <row r="4064" spans="1:1" x14ac:dyDescent="0.25">
      <c r="A4064" s="287"/>
    </row>
    <row r="4065" spans="1:1" x14ac:dyDescent="0.25">
      <c r="A4065" s="287"/>
    </row>
    <row r="4066" spans="1:1" x14ac:dyDescent="0.25">
      <c r="A4066" s="287"/>
    </row>
    <row r="4067" spans="1:1" x14ac:dyDescent="0.25">
      <c r="A4067" s="287"/>
    </row>
    <row r="4068" spans="1:1" x14ac:dyDescent="0.25">
      <c r="A4068" s="287"/>
    </row>
    <row r="4069" spans="1:1" x14ac:dyDescent="0.25">
      <c r="A4069" s="287"/>
    </row>
    <row r="4070" spans="1:1" x14ac:dyDescent="0.25">
      <c r="A4070" s="287"/>
    </row>
    <row r="4071" spans="1:1" x14ac:dyDescent="0.25">
      <c r="A4071" s="287"/>
    </row>
    <row r="4072" spans="1:1" x14ac:dyDescent="0.25">
      <c r="A4072" s="287"/>
    </row>
    <row r="4073" spans="1:1" x14ac:dyDescent="0.25">
      <c r="A4073" s="287"/>
    </row>
    <row r="4074" spans="1:1" x14ac:dyDescent="0.25">
      <c r="A4074" s="287"/>
    </row>
    <row r="4075" spans="1:1" x14ac:dyDescent="0.25">
      <c r="A4075" s="287"/>
    </row>
    <row r="4076" spans="1:1" x14ac:dyDescent="0.25">
      <c r="A4076" s="287"/>
    </row>
    <row r="4077" spans="1:1" x14ac:dyDescent="0.25">
      <c r="A4077" s="287"/>
    </row>
    <row r="4078" spans="1:1" x14ac:dyDescent="0.25">
      <c r="A4078" s="287"/>
    </row>
    <row r="4079" spans="1:1" x14ac:dyDescent="0.25">
      <c r="A4079" s="287"/>
    </row>
    <row r="4080" spans="1:1" x14ac:dyDescent="0.25">
      <c r="A4080" s="287"/>
    </row>
    <row r="4081" spans="1:1" x14ac:dyDescent="0.25">
      <c r="A4081" s="287"/>
    </row>
    <row r="4082" spans="1:1" x14ac:dyDescent="0.25">
      <c r="A4082" s="287"/>
    </row>
    <row r="4083" spans="1:1" x14ac:dyDescent="0.25">
      <c r="A4083" s="287"/>
    </row>
    <row r="4084" spans="1:1" x14ac:dyDescent="0.25">
      <c r="A4084" s="287"/>
    </row>
    <row r="4085" spans="1:1" x14ac:dyDescent="0.25">
      <c r="A4085" s="287"/>
    </row>
    <row r="4086" spans="1:1" x14ac:dyDescent="0.25">
      <c r="A4086" s="287"/>
    </row>
    <row r="4087" spans="1:1" x14ac:dyDescent="0.25">
      <c r="A4087" s="287"/>
    </row>
    <row r="4088" spans="1:1" x14ac:dyDescent="0.25">
      <c r="A4088" s="287"/>
    </row>
    <row r="4089" spans="1:1" x14ac:dyDescent="0.25">
      <c r="A4089" s="287"/>
    </row>
    <row r="4090" spans="1:1" x14ac:dyDescent="0.25">
      <c r="A4090" s="287"/>
    </row>
    <row r="4091" spans="1:1" x14ac:dyDescent="0.25">
      <c r="A4091" s="287"/>
    </row>
    <row r="4092" spans="1:1" x14ac:dyDescent="0.25">
      <c r="A4092" s="287"/>
    </row>
    <row r="4093" spans="1:1" x14ac:dyDescent="0.25">
      <c r="A4093" s="287"/>
    </row>
    <row r="4094" spans="1:1" x14ac:dyDescent="0.25">
      <c r="A4094" s="287"/>
    </row>
    <row r="4095" spans="1:1" x14ac:dyDescent="0.25">
      <c r="A4095" s="287"/>
    </row>
    <row r="4096" spans="1:1" x14ac:dyDescent="0.25">
      <c r="A4096" s="287"/>
    </row>
    <row r="4097" spans="1:1" x14ac:dyDescent="0.25">
      <c r="A4097" s="287"/>
    </row>
    <row r="4098" spans="1:1" x14ac:dyDescent="0.25">
      <c r="A4098" s="287"/>
    </row>
    <row r="4099" spans="1:1" x14ac:dyDescent="0.25">
      <c r="A4099" s="287"/>
    </row>
    <row r="4100" spans="1:1" x14ac:dyDescent="0.25">
      <c r="A4100" s="287"/>
    </row>
    <row r="4101" spans="1:1" x14ac:dyDescent="0.25">
      <c r="A4101" s="287"/>
    </row>
    <row r="4102" spans="1:1" x14ac:dyDescent="0.25">
      <c r="A4102" s="287"/>
    </row>
    <row r="4103" spans="1:1" x14ac:dyDescent="0.25">
      <c r="A4103" s="287"/>
    </row>
    <row r="4104" spans="1:1" x14ac:dyDescent="0.25">
      <c r="A4104" s="287"/>
    </row>
    <row r="4105" spans="1:1" x14ac:dyDescent="0.25">
      <c r="A4105" s="287"/>
    </row>
    <row r="4106" spans="1:1" x14ac:dyDescent="0.25">
      <c r="A4106" s="287"/>
    </row>
    <row r="4107" spans="1:1" x14ac:dyDescent="0.25">
      <c r="A4107" s="287"/>
    </row>
    <row r="4108" spans="1:1" x14ac:dyDescent="0.25">
      <c r="A4108" s="287"/>
    </row>
    <row r="4109" spans="1:1" x14ac:dyDescent="0.25">
      <c r="A4109" s="287"/>
    </row>
    <row r="4110" spans="1:1" x14ac:dyDescent="0.25">
      <c r="A4110" s="287"/>
    </row>
    <row r="4111" spans="1:1" x14ac:dyDescent="0.25">
      <c r="A4111" s="287"/>
    </row>
    <row r="4112" spans="1:1" x14ac:dyDescent="0.25">
      <c r="A4112" s="287"/>
    </row>
    <row r="4113" spans="1:1" x14ac:dyDescent="0.25">
      <c r="A4113" s="287"/>
    </row>
    <row r="4114" spans="1:1" x14ac:dyDescent="0.25">
      <c r="A4114" s="287"/>
    </row>
    <row r="4115" spans="1:1" x14ac:dyDescent="0.25">
      <c r="A4115" s="287"/>
    </row>
    <row r="4116" spans="1:1" x14ac:dyDescent="0.25">
      <c r="A4116" s="287"/>
    </row>
    <row r="4117" spans="1:1" x14ac:dyDescent="0.25">
      <c r="A4117" s="287"/>
    </row>
    <row r="4118" spans="1:1" x14ac:dyDescent="0.25">
      <c r="A4118" s="287"/>
    </row>
    <row r="4119" spans="1:1" x14ac:dyDescent="0.25">
      <c r="A4119" s="287"/>
    </row>
    <row r="4120" spans="1:1" x14ac:dyDescent="0.25">
      <c r="A4120" s="287"/>
    </row>
    <row r="4121" spans="1:1" x14ac:dyDescent="0.25">
      <c r="A4121" s="287"/>
    </row>
    <row r="4122" spans="1:1" x14ac:dyDescent="0.25">
      <c r="A4122" s="287"/>
    </row>
    <row r="4123" spans="1:1" x14ac:dyDescent="0.25">
      <c r="A4123" s="287"/>
    </row>
    <row r="4124" spans="1:1" x14ac:dyDescent="0.25">
      <c r="A4124" s="287"/>
    </row>
    <row r="4125" spans="1:1" x14ac:dyDescent="0.25">
      <c r="A4125" s="287"/>
    </row>
    <row r="4126" spans="1:1" x14ac:dyDescent="0.25">
      <c r="A4126" s="287"/>
    </row>
    <row r="4127" spans="1:1" x14ac:dyDescent="0.25">
      <c r="A4127" s="287"/>
    </row>
    <row r="4128" spans="1:1" x14ac:dyDescent="0.25">
      <c r="A4128" s="287"/>
    </row>
    <row r="4129" spans="1:1" x14ac:dyDescent="0.25">
      <c r="A4129" s="287"/>
    </row>
    <row r="4130" spans="1:1" x14ac:dyDescent="0.25">
      <c r="A4130" s="287"/>
    </row>
    <row r="4131" spans="1:1" x14ac:dyDescent="0.25">
      <c r="A4131" s="287"/>
    </row>
    <row r="4132" spans="1:1" x14ac:dyDescent="0.25">
      <c r="A4132" s="287"/>
    </row>
    <row r="4133" spans="1:1" x14ac:dyDescent="0.25">
      <c r="A4133" s="287"/>
    </row>
    <row r="4134" spans="1:1" x14ac:dyDescent="0.25">
      <c r="A4134" s="287"/>
    </row>
    <row r="4135" spans="1:1" x14ac:dyDescent="0.25">
      <c r="A4135" s="287"/>
    </row>
    <row r="4136" spans="1:1" x14ac:dyDescent="0.25">
      <c r="A4136" s="287"/>
    </row>
    <row r="4137" spans="1:1" x14ac:dyDescent="0.25">
      <c r="A4137" s="287"/>
    </row>
    <row r="4138" spans="1:1" x14ac:dyDescent="0.25">
      <c r="A4138" s="287"/>
    </row>
    <row r="4139" spans="1:1" x14ac:dyDescent="0.25">
      <c r="A4139" s="287"/>
    </row>
    <row r="4140" spans="1:1" x14ac:dyDescent="0.25">
      <c r="A4140" s="287"/>
    </row>
    <row r="4141" spans="1:1" x14ac:dyDescent="0.25">
      <c r="A4141" s="287"/>
    </row>
    <row r="4142" spans="1:1" x14ac:dyDescent="0.25">
      <c r="A4142" s="287"/>
    </row>
    <row r="4143" spans="1:1" x14ac:dyDescent="0.25">
      <c r="A4143" s="287"/>
    </row>
    <row r="4144" spans="1:1" x14ac:dyDescent="0.25">
      <c r="A4144" s="287"/>
    </row>
    <row r="4145" spans="1:1" x14ac:dyDescent="0.25">
      <c r="A4145" s="287"/>
    </row>
    <row r="4146" spans="1:1" x14ac:dyDescent="0.25">
      <c r="A4146" s="287"/>
    </row>
    <row r="4147" spans="1:1" x14ac:dyDescent="0.25">
      <c r="A4147" s="287"/>
    </row>
    <row r="4148" spans="1:1" x14ac:dyDescent="0.25">
      <c r="A4148" s="287"/>
    </row>
    <row r="4149" spans="1:1" x14ac:dyDescent="0.25">
      <c r="A4149" s="287"/>
    </row>
    <row r="4150" spans="1:1" x14ac:dyDescent="0.25">
      <c r="A4150" s="287"/>
    </row>
    <row r="4151" spans="1:1" x14ac:dyDescent="0.25">
      <c r="A4151" s="287"/>
    </row>
    <row r="4152" spans="1:1" x14ac:dyDescent="0.25">
      <c r="A4152" s="287"/>
    </row>
    <row r="4153" spans="1:1" x14ac:dyDescent="0.25">
      <c r="A4153" s="287"/>
    </row>
    <row r="4154" spans="1:1" x14ac:dyDescent="0.25">
      <c r="A4154" s="287"/>
    </row>
    <row r="4155" spans="1:1" x14ac:dyDescent="0.25">
      <c r="A4155" s="287"/>
    </row>
    <row r="4156" spans="1:1" x14ac:dyDescent="0.25">
      <c r="A4156" s="287"/>
    </row>
    <row r="4157" spans="1:1" x14ac:dyDescent="0.25">
      <c r="A4157" s="287"/>
    </row>
    <row r="4158" spans="1:1" x14ac:dyDescent="0.25">
      <c r="A4158" s="287"/>
    </row>
    <row r="4159" spans="1:1" x14ac:dyDescent="0.25">
      <c r="A4159" s="287"/>
    </row>
    <row r="4160" spans="1:1" x14ac:dyDescent="0.25">
      <c r="A4160" s="287"/>
    </row>
    <row r="4161" spans="1:1" x14ac:dyDescent="0.25">
      <c r="A4161" s="287"/>
    </row>
    <row r="4162" spans="1:1" x14ac:dyDescent="0.25">
      <c r="A4162" s="287"/>
    </row>
    <row r="4163" spans="1:1" x14ac:dyDescent="0.25">
      <c r="A4163" s="287"/>
    </row>
    <row r="4164" spans="1:1" x14ac:dyDescent="0.25">
      <c r="A4164" s="287"/>
    </row>
    <row r="4165" spans="1:1" x14ac:dyDescent="0.25">
      <c r="A4165" s="287"/>
    </row>
    <row r="4166" spans="1:1" x14ac:dyDescent="0.25">
      <c r="A4166" s="287"/>
    </row>
    <row r="4167" spans="1:1" x14ac:dyDescent="0.25">
      <c r="A4167" s="287"/>
    </row>
    <row r="4168" spans="1:1" x14ac:dyDescent="0.25">
      <c r="A4168" s="287"/>
    </row>
    <row r="4169" spans="1:1" x14ac:dyDescent="0.25">
      <c r="A4169" s="287"/>
    </row>
    <row r="4170" spans="1:1" x14ac:dyDescent="0.25">
      <c r="A4170" s="287"/>
    </row>
    <row r="4171" spans="1:1" x14ac:dyDescent="0.25">
      <c r="A4171" s="287"/>
    </row>
    <row r="4172" spans="1:1" x14ac:dyDescent="0.25">
      <c r="A4172" s="287"/>
    </row>
    <row r="4173" spans="1:1" x14ac:dyDescent="0.25">
      <c r="A4173" s="287"/>
    </row>
    <row r="4174" spans="1:1" x14ac:dyDescent="0.25">
      <c r="A4174" s="287"/>
    </row>
    <row r="4175" spans="1:1" x14ac:dyDescent="0.25">
      <c r="A4175" s="287"/>
    </row>
    <row r="4176" spans="1:1" x14ac:dyDescent="0.25">
      <c r="A4176" s="287"/>
    </row>
    <row r="4177" spans="1:1" x14ac:dyDescent="0.25">
      <c r="A4177" s="287"/>
    </row>
    <row r="4178" spans="1:1" x14ac:dyDescent="0.25">
      <c r="A4178" s="287"/>
    </row>
    <row r="4179" spans="1:1" x14ac:dyDescent="0.25">
      <c r="A4179" s="287"/>
    </row>
    <row r="4180" spans="1:1" x14ac:dyDescent="0.25">
      <c r="A4180" s="287"/>
    </row>
    <row r="4181" spans="1:1" x14ac:dyDescent="0.25">
      <c r="A4181" s="287"/>
    </row>
    <row r="4182" spans="1:1" x14ac:dyDescent="0.25">
      <c r="A4182" s="287"/>
    </row>
    <row r="4183" spans="1:1" x14ac:dyDescent="0.25">
      <c r="A4183" s="287"/>
    </row>
    <row r="4184" spans="1:1" x14ac:dyDescent="0.25">
      <c r="A4184" s="287"/>
    </row>
    <row r="4185" spans="1:1" x14ac:dyDescent="0.25">
      <c r="A4185" s="287"/>
    </row>
    <row r="4186" spans="1:1" x14ac:dyDescent="0.25">
      <c r="A4186" s="287"/>
    </row>
    <row r="4187" spans="1:1" x14ac:dyDescent="0.25">
      <c r="A4187" s="287"/>
    </row>
    <row r="4188" spans="1:1" x14ac:dyDescent="0.25">
      <c r="A4188" s="287"/>
    </row>
    <row r="4189" spans="1:1" x14ac:dyDescent="0.25">
      <c r="A4189" s="287"/>
    </row>
    <row r="4190" spans="1:1" x14ac:dyDescent="0.25">
      <c r="A4190" s="287"/>
    </row>
    <row r="4191" spans="1:1" x14ac:dyDescent="0.25">
      <c r="A4191" s="287"/>
    </row>
    <row r="4192" spans="1:1" x14ac:dyDescent="0.25">
      <c r="A4192" s="287"/>
    </row>
    <row r="4193" spans="1:1" x14ac:dyDescent="0.25">
      <c r="A4193" s="287"/>
    </row>
    <row r="4194" spans="1:1" x14ac:dyDescent="0.25">
      <c r="A4194" s="287"/>
    </row>
    <row r="4195" spans="1:1" x14ac:dyDescent="0.25">
      <c r="A4195" s="287"/>
    </row>
    <row r="4196" spans="1:1" x14ac:dyDescent="0.25">
      <c r="A4196" s="287"/>
    </row>
    <row r="4197" spans="1:1" x14ac:dyDescent="0.25">
      <c r="A4197" s="287"/>
    </row>
    <row r="4198" spans="1:1" x14ac:dyDescent="0.25">
      <c r="A4198" s="287"/>
    </row>
    <row r="4199" spans="1:1" x14ac:dyDescent="0.25">
      <c r="A4199" s="287"/>
    </row>
    <row r="4200" spans="1:1" x14ac:dyDescent="0.25">
      <c r="A4200" s="287"/>
    </row>
    <row r="4201" spans="1:1" x14ac:dyDescent="0.25">
      <c r="A4201" s="287"/>
    </row>
    <row r="4202" spans="1:1" x14ac:dyDescent="0.25">
      <c r="A4202" s="287"/>
    </row>
    <row r="4203" spans="1:1" x14ac:dyDescent="0.25">
      <c r="A4203" s="287"/>
    </row>
    <row r="4204" spans="1:1" x14ac:dyDescent="0.25">
      <c r="A4204" s="287"/>
    </row>
    <row r="4205" spans="1:1" x14ac:dyDescent="0.25">
      <c r="A4205" s="287"/>
    </row>
    <row r="4206" spans="1:1" x14ac:dyDescent="0.25">
      <c r="A4206" s="287"/>
    </row>
    <row r="4207" spans="1:1" x14ac:dyDescent="0.25">
      <c r="A4207" s="287"/>
    </row>
    <row r="4208" spans="1:1" x14ac:dyDescent="0.25">
      <c r="A4208" s="287"/>
    </row>
    <row r="4209" spans="1:1" x14ac:dyDescent="0.25">
      <c r="A4209" s="287"/>
    </row>
    <row r="4210" spans="1:1" x14ac:dyDescent="0.25">
      <c r="A4210" s="287"/>
    </row>
    <row r="4211" spans="1:1" x14ac:dyDescent="0.25">
      <c r="A4211" s="287"/>
    </row>
    <row r="4212" spans="1:1" x14ac:dyDescent="0.25">
      <c r="A4212" s="287"/>
    </row>
    <row r="4213" spans="1:1" x14ac:dyDescent="0.25">
      <c r="A4213" s="287"/>
    </row>
    <row r="4214" spans="1:1" x14ac:dyDescent="0.25">
      <c r="A4214" s="287"/>
    </row>
    <row r="4215" spans="1:1" x14ac:dyDescent="0.25">
      <c r="A4215" s="287"/>
    </row>
    <row r="4216" spans="1:1" x14ac:dyDescent="0.25">
      <c r="A4216" s="287"/>
    </row>
    <row r="4217" spans="1:1" x14ac:dyDescent="0.25">
      <c r="A4217" s="287"/>
    </row>
    <row r="4218" spans="1:1" x14ac:dyDescent="0.25">
      <c r="A4218" s="287"/>
    </row>
    <row r="4219" spans="1:1" x14ac:dyDescent="0.25">
      <c r="A4219" s="287"/>
    </row>
    <row r="4220" spans="1:1" x14ac:dyDescent="0.25">
      <c r="A4220" s="287"/>
    </row>
    <row r="4221" spans="1:1" x14ac:dyDescent="0.25">
      <c r="A4221" s="287"/>
    </row>
    <row r="4222" spans="1:1" x14ac:dyDescent="0.25">
      <c r="A4222" s="287"/>
    </row>
    <row r="4223" spans="1:1" x14ac:dyDescent="0.25">
      <c r="A4223" s="287"/>
    </row>
    <row r="4224" spans="1:1" x14ac:dyDescent="0.25">
      <c r="A4224" s="287"/>
    </row>
    <row r="4225" spans="1:1" x14ac:dyDescent="0.25">
      <c r="A4225" s="287"/>
    </row>
    <row r="4226" spans="1:1" x14ac:dyDescent="0.25">
      <c r="A4226" s="287"/>
    </row>
    <row r="4227" spans="1:1" x14ac:dyDescent="0.25">
      <c r="A4227" s="287"/>
    </row>
    <row r="4228" spans="1:1" x14ac:dyDescent="0.25">
      <c r="A4228" s="287"/>
    </row>
    <row r="4229" spans="1:1" x14ac:dyDescent="0.25">
      <c r="A4229" s="287"/>
    </row>
    <row r="4230" spans="1:1" x14ac:dyDescent="0.25">
      <c r="A4230" s="287"/>
    </row>
    <row r="4231" spans="1:1" x14ac:dyDescent="0.25">
      <c r="A4231" s="287"/>
    </row>
    <row r="4232" spans="1:1" x14ac:dyDescent="0.25">
      <c r="A4232" s="287"/>
    </row>
    <row r="4233" spans="1:1" x14ac:dyDescent="0.25">
      <c r="A4233" s="287"/>
    </row>
    <row r="4234" spans="1:1" x14ac:dyDescent="0.25">
      <c r="A4234" s="287"/>
    </row>
    <row r="4235" spans="1:1" x14ac:dyDescent="0.25">
      <c r="A4235" s="287"/>
    </row>
    <row r="4236" spans="1:1" x14ac:dyDescent="0.25">
      <c r="A4236" s="287"/>
    </row>
    <row r="4237" spans="1:1" x14ac:dyDescent="0.25">
      <c r="A4237" s="287"/>
    </row>
    <row r="4238" spans="1:1" x14ac:dyDescent="0.25">
      <c r="A4238" s="287"/>
    </row>
    <row r="4239" spans="1:1" x14ac:dyDescent="0.25">
      <c r="A4239" s="287"/>
    </row>
    <row r="4240" spans="1:1" x14ac:dyDescent="0.25">
      <c r="A4240" s="287"/>
    </row>
    <row r="4241" spans="1:1" x14ac:dyDescent="0.25">
      <c r="A4241" s="287"/>
    </row>
    <row r="4242" spans="1:1" x14ac:dyDescent="0.25">
      <c r="A4242" s="287"/>
    </row>
    <row r="4243" spans="1:1" x14ac:dyDescent="0.25">
      <c r="A4243" s="287"/>
    </row>
    <row r="4244" spans="1:1" x14ac:dyDescent="0.25">
      <c r="A4244" s="287"/>
    </row>
    <row r="4245" spans="1:1" x14ac:dyDescent="0.25">
      <c r="A4245" s="287"/>
    </row>
    <row r="4246" spans="1:1" x14ac:dyDescent="0.25">
      <c r="A4246" s="287"/>
    </row>
    <row r="4247" spans="1:1" x14ac:dyDescent="0.25">
      <c r="A4247" s="287"/>
    </row>
    <row r="4248" spans="1:1" x14ac:dyDescent="0.25">
      <c r="A4248" s="287"/>
    </row>
    <row r="4249" spans="1:1" x14ac:dyDescent="0.25">
      <c r="A4249" s="287"/>
    </row>
    <row r="4250" spans="1:1" x14ac:dyDescent="0.25">
      <c r="A4250" s="287"/>
    </row>
    <row r="4251" spans="1:1" x14ac:dyDescent="0.25">
      <c r="A4251" s="287"/>
    </row>
    <row r="4252" spans="1:1" x14ac:dyDescent="0.25">
      <c r="A4252" s="287"/>
    </row>
    <row r="4253" spans="1:1" x14ac:dyDescent="0.25">
      <c r="A4253" s="287"/>
    </row>
    <row r="4254" spans="1:1" x14ac:dyDescent="0.25">
      <c r="A4254" s="287"/>
    </row>
    <row r="4255" spans="1:1" x14ac:dyDescent="0.25">
      <c r="A4255" s="287"/>
    </row>
    <row r="4256" spans="1:1" x14ac:dyDescent="0.25">
      <c r="A4256" s="287"/>
    </row>
    <row r="4257" spans="1:1" x14ac:dyDescent="0.25">
      <c r="A4257" s="287"/>
    </row>
    <row r="4258" spans="1:1" x14ac:dyDescent="0.25">
      <c r="A4258" s="287"/>
    </row>
    <row r="4259" spans="1:1" x14ac:dyDescent="0.25">
      <c r="A4259" s="287"/>
    </row>
    <row r="4260" spans="1:1" x14ac:dyDescent="0.25">
      <c r="A4260" s="287"/>
    </row>
    <row r="4261" spans="1:1" x14ac:dyDescent="0.25">
      <c r="A4261" s="287"/>
    </row>
    <row r="4262" spans="1:1" x14ac:dyDescent="0.25">
      <c r="A4262" s="287"/>
    </row>
    <row r="4263" spans="1:1" x14ac:dyDescent="0.25">
      <c r="A4263" s="287"/>
    </row>
    <row r="4264" spans="1:1" x14ac:dyDescent="0.25">
      <c r="A4264" s="287"/>
    </row>
    <row r="4265" spans="1:1" x14ac:dyDescent="0.25">
      <c r="A4265" s="287"/>
    </row>
    <row r="4266" spans="1:1" x14ac:dyDescent="0.25">
      <c r="A4266" s="287"/>
    </row>
    <row r="4267" spans="1:1" x14ac:dyDescent="0.25">
      <c r="A4267" s="287"/>
    </row>
    <row r="4268" spans="1:1" x14ac:dyDescent="0.25">
      <c r="A4268" s="287"/>
    </row>
    <row r="4269" spans="1:1" x14ac:dyDescent="0.25">
      <c r="A4269" s="287"/>
    </row>
    <row r="4270" spans="1:1" x14ac:dyDescent="0.25">
      <c r="A4270" s="287"/>
    </row>
    <row r="4271" spans="1:1" x14ac:dyDescent="0.25">
      <c r="A4271" s="287"/>
    </row>
    <row r="4272" spans="1:1" x14ac:dyDescent="0.25">
      <c r="A4272" s="287"/>
    </row>
    <row r="4273" spans="1:1" x14ac:dyDescent="0.25">
      <c r="A4273" s="287"/>
    </row>
    <row r="4274" spans="1:1" x14ac:dyDescent="0.25">
      <c r="A4274" s="287"/>
    </row>
    <row r="4275" spans="1:1" x14ac:dyDescent="0.25">
      <c r="A4275" s="287"/>
    </row>
    <row r="4276" spans="1:1" x14ac:dyDescent="0.25">
      <c r="A4276" s="287"/>
    </row>
    <row r="4277" spans="1:1" x14ac:dyDescent="0.25">
      <c r="A4277" s="287"/>
    </row>
    <row r="4278" spans="1:1" x14ac:dyDescent="0.25">
      <c r="A4278" s="287"/>
    </row>
    <row r="4279" spans="1:1" x14ac:dyDescent="0.25">
      <c r="A4279" s="287"/>
    </row>
    <row r="4280" spans="1:1" x14ac:dyDescent="0.25">
      <c r="A4280" s="287"/>
    </row>
    <row r="4281" spans="1:1" x14ac:dyDescent="0.25">
      <c r="A4281" s="287"/>
    </row>
    <row r="4282" spans="1:1" x14ac:dyDescent="0.25">
      <c r="A4282" s="287"/>
    </row>
    <row r="4283" spans="1:1" x14ac:dyDescent="0.25">
      <c r="A4283" s="287"/>
    </row>
    <row r="4284" spans="1:1" x14ac:dyDescent="0.25">
      <c r="A4284" s="287"/>
    </row>
    <row r="4285" spans="1:1" x14ac:dyDescent="0.25">
      <c r="A4285" s="287"/>
    </row>
    <row r="4286" spans="1:1" x14ac:dyDescent="0.25">
      <c r="A4286" s="287"/>
    </row>
    <row r="4287" spans="1:1" x14ac:dyDescent="0.25">
      <c r="A4287" s="287"/>
    </row>
    <row r="4288" spans="1:1" x14ac:dyDescent="0.25">
      <c r="A4288" s="287"/>
    </row>
    <row r="4289" spans="1:1" x14ac:dyDescent="0.25">
      <c r="A4289" s="287"/>
    </row>
    <row r="4290" spans="1:1" x14ac:dyDescent="0.25">
      <c r="A4290" s="287"/>
    </row>
    <row r="4291" spans="1:1" x14ac:dyDescent="0.25">
      <c r="A4291" s="287"/>
    </row>
    <row r="4292" spans="1:1" x14ac:dyDescent="0.25">
      <c r="A4292" s="287"/>
    </row>
    <row r="4293" spans="1:1" x14ac:dyDescent="0.25">
      <c r="A4293" s="287"/>
    </row>
    <row r="4294" spans="1:1" x14ac:dyDescent="0.25">
      <c r="A4294" s="287"/>
    </row>
    <row r="4295" spans="1:1" x14ac:dyDescent="0.25">
      <c r="A4295" s="287"/>
    </row>
    <row r="4296" spans="1:1" x14ac:dyDescent="0.25">
      <c r="A4296" s="287"/>
    </row>
    <row r="4297" spans="1:1" x14ac:dyDescent="0.25">
      <c r="A4297" s="287"/>
    </row>
    <row r="4298" spans="1:1" x14ac:dyDescent="0.25">
      <c r="A4298" s="287"/>
    </row>
    <row r="4299" spans="1:1" x14ac:dyDescent="0.25">
      <c r="A4299" s="287"/>
    </row>
    <row r="4300" spans="1:1" x14ac:dyDescent="0.25">
      <c r="A4300" s="287"/>
    </row>
    <row r="4301" spans="1:1" x14ac:dyDescent="0.25">
      <c r="A4301" s="287"/>
    </row>
    <row r="4302" spans="1:1" x14ac:dyDescent="0.25">
      <c r="A4302" s="287"/>
    </row>
    <row r="4303" spans="1:1" x14ac:dyDescent="0.25">
      <c r="A4303" s="287"/>
    </row>
    <row r="4304" spans="1:1" x14ac:dyDescent="0.25">
      <c r="A4304" s="287"/>
    </row>
    <row r="4305" spans="1:1" x14ac:dyDescent="0.25">
      <c r="A4305" s="287"/>
    </row>
    <row r="4306" spans="1:1" x14ac:dyDescent="0.25">
      <c r="A4306" s="287"/>
    </row>
    <row r="4307" spans="1:1" x14ac:dyDescent="0.25">
      <c r="A4307" s="287"/>
    </row>
    <row r="4308" spans="1:1" x14ac:dyDescent="0.25">
      <c r="A4308" s="287"/>
    </row>
    <row r="4309" spans="1:1" x14ac:dyDescent="0.25">
      <c r="A4309" s="287"/>
    </row>
    <row r="4310" spans="1:1" x14ac:dyDescent="0.25">
      <c r="A4310" s="287"/>
    </row>
    <row r="4311" spans="1:1" x14ac:dyDescent="0.25">
      <c r="A4311" s="287"/>
    </row>
    <row r="4312" spans="1:1" x14ac:dyDescent="0.25">
      <c r="A4312" s="287"/>
    </row>
    <row r="4313" spans="1:1" x14ac:dyDescent="0.25">
      <c r="A4313" s="287"/>
    </row>
    <row r="4314" spans="1:1" x14ac:dyDescent="0.25">
      <c r="A4314" s="287"/>
    </row>
    <row r="4315" spans="1:1" x14ac:dyDescent="0.25">
      <c r="A4315" s="287"/>
    </row>
    <row r="4316" spans="1:1" x14ac:dyDescent="0.25">
      <c r="A4316" s="287"/>
    </row>
    <row r="4317" spans="1:1" x14ac:dyDescent="0.25">
      <c r="A4317" s="287"/>
    </row>
    <row r="4318" spans="1:1" x14ac:dyDescent="0.25">
      <c r="A4318" s="287"/>
    </row>
    <row r="4319" spans="1:1" x14ac:dyDescent="0.25">
      <c r="A4319" s="287"/>
    </row>
    <row r="4320" spans="1:1" x14ac:dyDescent="0.25">
      <c r="A4320" s="287"/>
    </row>
    <row r="4321" spans="1:1" x14ac:dyDescent="0.25">
      <c r="A4321" s="287"/>
    </row>
    <row r="4322" spans="1:1" x14ac:dyDescent="0.25">
      <c r="A4322" s="287"/>
    </row>
    <row r="4323" spans="1:1" x14ac:dyDescent="0.25">
      <c r="A4323" s="287"/>
    </row>
    <row r="4324" spans="1:1" x14ac:dyDescent="0.25">
      <c r="A4324" s="287"/>
    </row>
    <row r="4325" spans="1:1" x14ac:dyDescent="0.25">
      <c r="A4325" s="287"/>
    </row>
    <row r="4326" spans="1:1" x14ac:dyDescent="0.25">
      <c r="A4326" s="287"/>
    </row>
    <row r="4327" spans="1:1" x14ac:dyDescent="0.25">
      <c r="A4327" s="287"/>
    </row>
    <row r="4328" spans="1:1" x14ac:dyDescent="0.25">
      <c r="A4328" s="287"/>
    </row>
    <row r="4329" spans="1:1" x14ac:dyDescent="0.25">
      <c r="A4329" s="287"/>
    </row>
    <row r="4330" spans="1:1" x14ac:dyDescent="0.25">
      <c r="A4330" s="287"/>
    </row>
    <row r="4331" spans="1:1" x14ac:dyDescent="0.25">
      <c r="A4331" s="287"/>
    </row>
    <row r="4332" spans="1:1" x14ac:dyDescent="0.25">
      <c r="A4332" s="287"/>
    </row>
    <row r="4333" spans="1:1" x14ac:dyDescent="0.25">
      <c r="A4333" s="287"/>
    </row>
    <row r="4334" spans="1:1" x14ac:dyDescent="0.25">
      <c r="A4334" s="287"/>
    </row>
    <row r="4335" spans="1:1" x14ac:dyDescent="0.25">
      <c r="A4335" s="287"/>
    </row>
    <row r="4336" spans="1:1" x14ac:dyDescent="0.25">
      <c r="A4336" s="287"/>
    </row>
    <row r="4337" spans="1:1" x14ac:dyDescent="0.25">
      <c r="A4337" s="287"/>
    </row>
    <row r="4338" spans="1:1" x14ac:dyDescent="0.25">
      <c r="A4338" s="287"/>
    </row>
    <row r="4339" spans="1:1" x14ac:dyDescent="0.25">
      <c r="A4339" s="287"/>
    </row>
    <row r="4340" spans="1:1" x14ac:dyDescent="0.25">
      <c r="A4340" s="287"/>
    </row>
    <row r="4341" spans="1:1" x14ac:dyDescent="0.25">
      <c r="A4341" s="287"/>
    </row>
    <row r="4342" spans="1:1" x14ac:dyDescent="0.25">
      <c r="A4342" s="287"/>
    </row>
    <row r="4343" spans="1:1" x14ac:dyDescent="0.25">
      <c r="A4343" s="287"/>
    </row>
    <row r="4344" spans="1:1" x14ac:dyDescent="0.25">
      <c r="A4344" s="287"/>
    </row>
    <row r="4345" spans="1:1" x14ac:dyDescent="0.25">
      <c r="A4345" s="287"/>
    </row>
    <row r="4346" spans="1:1" x14ac:dyDescent="0.25">
      <c r="A4346" s="287"/>
    </row>
    <row r="4347" spans="1:1" x14ac:dyDescent="0.25">
      <c r="A4347" s="287"/>
    </row>
    <row r="4348" spans="1:1" x14ac:dyDescent="0.25">
      <c r="A4348" s="287"/>
    </row>
    <row r="4349" spans="1:1" x14ac:dyDescent="0.25">
      <c r="A4349" s="287"/>
    </row>
    <row r="4350" spans="1:1" x14ac:dyDescent="0.25">
      <c r="A4350" s="287"/>
    </row>
    <row r="4351" spans="1:1" x14ac:dyDescent="0.25">
      <c r="A4351" s="287"/>
    </row>
    <row r="4352" spans="1:1" x14ac:dyDescent="0.25">
      <c r="A4352" s="287"/>
    </row>
    <row r="4353" spans="1:1" x14ac:dyDescent="0.25">
      <c r="A4353" s="287"/>
    </row>
    <row r="4354" spans="1:1" x14ac:dyDescent="0.25">
      <c r="A4354" s="287"/>
    </row>
    <row r="4355" spans="1:1" x14ac:dyDescent="0.25">
      <c r="A4355" s="287"/>
    </row>
    <row r="4356" spans="1:1" x14ac:dyDescent="0.25">
      <c r="A4356" s="287"/>
    </row>
    <row r="4357" spans="1:1" x14ac:dyDescent="0.25">
      <c r="A4357" s="287"/>
    </row>
    <row r="4358" spans="1:1" x14ac:dyDescent="0.25">
      <c r="A4358" s="287"/>
    </row>
    <row r="4359" spans="1:1" x14ac:dyDescent="0.25">
      <c r="A4359" s="287"/>
    </row>
    <row r="4360" spans="1:1" x14ac:dyDescent="0.25">
      <c r="A4360" s="287"/>
    </row>
    <row r="4361" spans="1:1" x14ac:dyDescent="0.25">
      <c r="A4361" s="287"/>
    </row>
    <row r="4362" spans="1:1" x14ac:dyDescent="0.25">
      <c r="A4362" s="287"/>
    </row>
    <row r="4363" spans="1:1" x14ac:dyDescent="0.25">
      <c r="A4363" s="287"/>
    </row>
    <row r="4364" spans="1:1" x14ac:dyDescent="0.25">
      <c r="A4364" s="287"/>
    </row>
    <row r="4365" spans="1:1" x14ac:dyDescent="0.25">
      <c r="A4365" s="287"/>
    </row>
    <row r="4366" spans="1:1" x14ac:dyDescent="0.25">
      <c r="A4366" s="287"/>
    </row>
    <row r="4367" spans="1:1" x14ac:dyDescent="0.25">
      <c r="A4367" s="287"/>
    </row>
    <row r="4368" spans="1:1" x14ac:dyDescent="0.25">
      <c r="A4368" s="287"/>
    </row>
    <row r="4369" spans="1:1" x14ac:dyDescent="0.25">
      <c r="A4369" s="287"/>
    </row>
    <row r="4370" spans="1:1" x14ac:dyDescent="0.25">
      <c r="A4370" s="287"/>
    </row>
    <row r="4371" spans="1:1" x14ac:dyDescent="0.25">
      <c r="A4371" s="287"/>
    </row>
    <row r="4372" spans="1:1" x14ac:dyDescent="0.25">
      <c r="A4372" s="287"/>
    </row>
    <row r="4373" spans="1:1" x14ac:dyDescent="0.25">
      <c r="A4373" s="287"/>
    </row>
    <row r="4374" spans="1:1" x14ac:dyDescent="0.25">
      <c r="A4374" s="287"/>
    </row>
    <row r="4375" spans="1:1" x14ac:dyDescent="0.25">
      <c r="A4375" s="287"/>
    </row>
    <row r="4376" spans="1:1" x14ac:dyDescent="0.25">
      <c r="A4376" s="287"/>
    </row>
    <row r="4377" spans="1:1" x14ac:dyDescent="0.25">
      <c r="A4377" s="287"/>
    </row>
    <row r="4378" spans="1:1" x14ac:dyDescent="0.25">
      <c r="A4378" s="287"/>
    </row>
    <row r="4379" spans="1:1" x14ac:dyDescent="0.25">
      <c r="A4379" s="287"/>
    </row>
    <row r="4380" spans="1:1" x14ac:dyDescent="0.25">
      <c r="A4380" s="287"/>
    </row>
    <row r="4381" spans="1:1" x14ac:dyDescent="0.25">
      <c r="A4381" s="287"/>
    </row>
    <row r="4382" spans="1:1" x14ac:dyDescent="0.25">
      <c r="A4382" s="287"/>
    </row>
    <row r="4383" spans="1:1" x14ac:dyDescent="0.25">
      <c r="A4383" s="287"/>
    </row>
    <row r="4384" spans="1:1" x14ac:dyDescent="0.25">
      <c r="A4384" s="287"/>
    </row>
    <row r="4385" spans="1:1" x14ac:dyDescent="0.25">
      <c r="A4385" s="287"/>
    </row>
    <row r="4386" spans="1:1" x14ac:dyDescent="0.25">
      <c r="A4386" s="287"/>
    </row>
    <row r="4387" spans="1:1" x14ac:dyDescent="0.25">
      <c r="A4387" s="287"/>
    </row>
    <row r="4388" spans="1:1" x14ac:dyDescent="0.25">
      <c r="A4388" s="287"/>
    </row>
    <row r="4389" spans="1:1" x14ac:dyDescent="0.25">
      <c r="A4389" s="287"/>
    </row>
    <row r="4390" spans="1:1" x14ac:dyDescent="0.25">
      <c r="A4390" s="287"/>
    </row>
    <row r="4391" spans="1:1" x14ac:dyDescent="0.25">
      <c r="A4391" s="287"/>
    </row>
    <row r="4392" spans="1:1" x14ac:dyDescent="0.25">
      <c r="A4392" s="287"/>
    </row>
    <row r="4393" spans="1:1" x14ac:dyDescent="0.25">
      <c r="A4393" s="287"/>
    </row>
    <row r="4394" spans="1:1" x14ac:dyDescent="0.25">
      <c r="A4394" s="287"/>
    </row>
    <row r="4395" spans="1:1" x14ac:dyDescent="0.25">
      <c r="A4395" s="287"/>
    </row>
    <row r="4396" spans="1:1" x14ac:dyDescent="0.25">
      <c r="A4396" s="287"/>
    </row>
    <row r="4397" spans="1:1" x14ac:dyDescent="0.25">
      <c r="A4397" s="287"/>
    </row>
    <row r="4398" spans="1:1" x14ac:dyDescent="0.25">
      <c r="A4398" s="287"/>
    </row>
    <row r="4399" spans="1:1" x14ac:dyDescent="0.25">
      <c r="A4399" s="287"/>
    </row>
    <row r="4400" spans="1:1" x14ac:dyDescent="0.25">
      <c r="A4400" s="287"/>
    </row>
    <row r="4401" spans="1:1" x14ac:dyDescent="0.25">
      <c r="A4401" s="287"/>
    </row>
    <row r="4402" spans="1:1" x14ac:dyDescent="0.25">
      <c r="A4402" s="287"/>
    </row>
    <row r="4403" spans="1:1" x14ac:dyDescent="0.25">
      <c r="A4403" s="287"/>
    </row>
    <row r="4404" spans="1:1" x14ac:dyDescent="0.25">
      <c r="A4404" s="287"/>
    </row>
    <row r="4405" spans="1:1" x14ac:dyDescent="0.25">
      <c r="A4405" s="287"/>
    </row>
    <row r="4406" spans="1:1" x14ac:dyDescent="0.25">
      <c r="A4406" s="287"/>
    </row>
    <row r="4407" spans="1:1" x14ac:dyDescent="0.25">
      <c r="A4407" s="287"/>
    </row>
    <row r="4408" spans="1:1" x14ac:dyDescent="0.25">
      <c r="A4408" s="287"/>
    </row>
    <row r="4409" spans="1:1" x14ac:dyDescent="0.25">
      <c r="A4409" s="287"/>
    </row>
    <row r="4410" spans="1:1" x14ac:dyDescent="0.25">
      <c r="A4410" s="287"/>
    </row>
    <row r="4411" spans="1:1" x14ac:dyDescent="0.25">
      <c r="A4411" s="287"/>
    </row>
    <row r="4412" spans="1:1" x14ac:dyDescent="0.25">
      <c r="A4412" s="287"/>
    </row>
    <row r="4413" spans="1:1" x14ac:dyDescent="0.25">
      <c r="A4413" s="287"/>
    </row>
    <row r="4414" spans="1:1" x14ac:dyDescent="0.25">
      <c r="A4414" s="287"/>
    </row>
    <row r="4415" spans="1:1" x14ac:dyDescent="0.25">
      <c r="A4415" s="287"/>
    </row>
    <row r="4416" spans="1:1" x14ac:dyDescent="0.25">
      <c r="A4416" s="287"/>
    </row>
    <row r="4417" spans="1:1" x14ac:dyDescent="0.25">
      <c r="A4417" s="287"/>
    </row>
    <row r="4418" spans="1:1" x14ac:dyDescent="0.25">
      <c r="A4418" s="287"/>
    </row>
    <row r="4419" spans="1:1" x14ac:dyDescent="0.25">
      <c r="A4419" s="287"/>
    </row>
    <row r="4420" spans="1:1" x14ac:dyDescent="0.25">
      <c r="A4420" s="287"/>
    </row>
    <row r="4421" spans="1:1" x14ac:dyDescent="0.25">
      <c r="A4421" s="287"/>
    </row>
    <row r="4422" spans="1:1" x14ac:dyDescent="0.25">
      <c r="A4422" s="287"/>
    </row>
    <row r="4423" spans="1:1" x14ac:dyDescent="0.25">
      <c r="A4423" s="287"/>
    </row>
    <row r="4424" spans="1:1" x14ac:dyDescent="0.25">
      <c r="A4424" s="287"/>
    </row>
    <row r="4425" spans="1:1" x14ac:dyDescent="0.25">
      <c r="A4425" s="287"/>
    </row>
    <row r="4426" spans="1:1" x14ac:dyDescent="0.25">
      <c r="A4426" s="287"/>
    </row>
    <row r="4427" spans="1:1" x14ac:dyDescent="0.25">
      <c r="A4427" s="287"/>
    </row>
    <row r="4428" spans="1:1" x14ac:dyDescent="0.25">
      <c r="A4428" s="287"/>
    </row>
    <row r="4429" spans="1:1" x14ac:dyDescent="0.25">
      <c r="A4429" s="287"/>
    </row>
    <row r="4430" spans="1:1" x14ac:dyDescent="0.25">
      <c r="A4430" s="287"/>
    </row>
    <row r="4431" spans="1:1" x14ac:dyDescent="0.25">
      <c r="A4431" s="287"/>
    </row>
    <row r="4432" spans="1:1" x14ac:dyDescent="0.25">
      <c r="A4432" s="287"/>
    </row>
    <row r="4433" spans="1:1" x14ac:dyDescent="0.25">
      <c r="A4433" s="287"/>
    </row>
    <row r="4434" spans="1:1" x14ac:dyDescent="0.25">
      <c r="A4434" s="287"/>
    </row>
    <row r="4435" spans="1:1" x14ac:dyDescent="0.25">
      <c r="A4435" s="287"/>
    </row>
    <row r="4436" spans="1:1" x14ac:dyDescent="0.25">
      <c r="A4436" s="287"/>
    </row>
    <row r="4437" spans="1:1" x14ac:dyDescent="0.25">
      <c r="A4437" s="287"/>
    </row>
    <row r="4438" spans="1:1" x14ac:dyDescent="0.25">
      <c r="A4438" s="287"/>
    </row>
    <row r="4439" spans="1:1" x14ac:dyDescent="0.25">
      <c r="A4439" s="287"/>
    </row>
    <row r="4440" spans="1:1" x14ac:dyDescent="0.25">
      <c r="A4440" s="287"/>
    </row>
    <row r="4441" spans="1:1" x14ac:dyDescent="0.25">
      <c r="A4441" s="287"/>
    </row>
    <row r="4442" spans="1:1" x14ac:dyDescent="0.25">
      <c r="A4442" s="287"/>
    </row>
    <row r="4443" spans="1:1" x14ac:dyDescent="0.25">
      <c r="A4443" s="287"/>
    </row>
    <row r="4444" spans="1:1" x14ac:dyDescent="0.25">
      <c r="A4444" s="287"/>
    </row>
    <row r="4445" spans="1:1" x14ac:dyDescent="0.25">
      <c r="A4445" s="287"/>
    </row>
    <row r="4446" spans="1:1" x14ac:dyDescent="0.25">
      <c r="A4446" s="287"/>
    </row>
    <row r="4447" spans="1:1" x14ac:dyDescent="0.25">
      <c r="A4447" s="287"/>
    </row>
    <row r="4448" spans="1:1" x14ac:dyDescent="0.25">
      <c r="A4448" s="287"/>
    </row>
    <row r="4449" spans="1:1" x14ac:dyDescent="0.25">
      <c r="A4449" s="287"/>
    </row>
    <row r="4450" spans="1:1" x14ac:dyDescent="0.25">
      <c r="A4450" s="287"/>
    </row>
    <row r="4451" spans="1:1" x14ac:dyDescent="0.25">
      <c r="A4451" s="287"/>
    </row>
    <row r="4452" spans="1:1" x14ac:dyDescent="0.25">
      <c r="A4452" s="287"/>
    </row>
    <row r="4453" spans="1:1" x14ac:dyDescent="0.25">
      <c r="A4453" s="287"/>
    </row>
    <row r="4454" spans="1:1" x14ac:dyDescent="0.25">
      <c r="A4454" s="287"/>
    </row>
    <row r="4455" spans="1:1" x14ac:dyDescent="0.25">
      <c r="A4455" s="287"/>
    </row>
    <row r="4456" spans="1:1" x14ac:dyDescent="0.25">
      <c r="A4456" s="287"/>
    </row>
    <row r="4457" spans="1:1" x14ac:dyDescent="0.25">
      <c r="A4457" s="287"/>
    </row>
    <row r="4458" spans="1:1" x14ac:dyDescent="0.25">
      <c r="A4458" s="287"/>
    </row>
    <row r="4459" spans="1:1" x14ac:dyDescent="0.25">
      <c r="A4459" s="287"/>
    </row>
    <row r="4460" spans="1:1" x14ac:dyDescent="0.25">
      <c r="A4460" s="287"/>
    </row>
    <row r="4461" spans="1:1" x14ac:dyDescent="0.25">
      <c r="A4461" s="287"/>
    </row>
    <row r="4462" spans="1:1" x14ac:dyDescent="0.25">
      <c r="A4462" s="287"/>
    </row>
    <row r="4463" spans="1:1" x14ac:dyDescent="0.25">
      <c r="A4463" s="287"/>
    </row>
    <row r="4464" spans="1:1" x14ac:dyDescent="0.25">
      <c r="A4464" s="287"/>
    </row>
    <row r="4465" spans="1:1" x14ac:dyDescent="0.25">
      <c r="A4465" s="287"/>
    </row>
    <row r="4466" spans="1:1" x14ac:dyDescent="0.25">
      <c r="A4466" s="287"/>
    </row>
    <row r="4467" spans="1:1" x14ac:dyDescent="0.25">
      <c r="A4467" s="287"/>
    </row>
    <row r="4468" spans="1:1" x14ac:dyDescent="0.25">
      <c r="A4468" s="287"/>
    </row>
    <row r="4469" spans="1:1" x14ac:dyDescent="0.25">
      <c r="A4469" s="287"/>
    </row>
    <row r="4470" spans="1:1" x14ac:dyDescent="0.25">
      <c r="A4470" s="287"/>
    </row>
    <row r="4471" spans="1:1" x14ac:dyDescent="0.25">
      <c r="A4471" s="287"/>
    </row>
    <row r="4472" spans="1:1" x14ac:dyDescent="0.25">
      <c r="A4472" s="287"/>
    </row>
    <row r="4473" spans="1:1" x14ac:dyDescent="0.25">
      <c r="A4473" s="287"/>
    </row>
    <row r="4474" spans="1:1" x14ac:dyDescent="0.25">
      <c r="A4474" s="287"/>
    </row>
    <row r="4475" spans="1:1" x14ac:dyDescent="0.25">
      <c r="A4475" s="287"/>
    </row>
    <row r="4476" spans="1:1" x14ac:dyDescent="0.25">
      <c r="A4476" s="287"/>
    </row>
    <row r="4477" spans="1:1" x14ac:dyDescent="0.25">
      <c r="A4477" s="287"/>
    </row>
    <row r="4478" spans="1:1" x14ac:dyDescent="0.25">
      <c r="A4478" s="287"/>
    </row>
    <row r="4479" spans="1:1" x14ac:dyDescent="0.25">
      <c r="A4479" s="287"/>
    </row>
    <row r="4480" spans="1:1" x14ac:dyDescent="0.25">
      <c r="A4480" s="287"/>
    </row>
    <row r="4481" spans="1:1" x14ac:dyDescent="0.25">
      <c r="A4481" s="287"/>
    </row>
    <row r="4482" spans="1:1" x14ac:dyDescent="0.25">
      <c r="A4482" s="287"/>
    </row>
    <row r="4483" spans="1:1" x14ac:dyDescent="0.25">
      <c r="A4483" s="287"/>
    </row>
    <row r="4484" spans="1:1" x14ac:dyDescent="0.25">
      <c r="A4484" s="287"/>
    </row>
    <row r="4485" spans="1:1" x14ac:dyDescent="0.25">
      <c r="A4485" s="287"/>
    </row>
    <row r="4486" spans="1:1" x14ac:dyDescent="0.25">
      <c r="A4486" s="287"/>
    </row>
    <row r="4487" spans="1:1" x14ac:dyDescent="0.25">
      <c r="A4487" s="287"/>
    </row>
    <row r="4488" spans="1:1" x14ac:dyDescent="0.25">
      <c r="A4488" s="287"/>
    </row>
    <row r="4489" spans="1:1" x14ac:dyDescent="0.25">
      <c r="A4489" s="287"/>
    </row>
    <row r="4490" spans="1:1" x14ac:dyDescent="0.25">
      <c r="A4490" s="287"/>
    </row>
    <row r="4491" spans="1:1" x14ac:dyDescent="0.25">
      <c r="A4491" s="287"/>
    </row>
    <row r="4492" spans="1:1" x14ac:dyDescent="0.25">
      <c r="A4492" s="287"/>
    </row>
    <row r="4493" spans="1:1" x14ac:dyDescent="0.25">
      <c r="A4493" s="287"/>
    </row>
    <row r="4494" spans="1:1" x14ac:dyDescent="0.25">
      <c r="A4494" s="287"/>
    </row>
    <row r="4495" spans="1:1" x14ac:dyDescent="0.25">
      <c r="A4495" s="287"/>
    </row>
    <row r="4496" spans="1:1" x14ac:dyDescent="0.25">
      <c r="A4496" s="287"/>
    </row>
    <row r="4497" spans="1:1" x14ac:dyDescent="0.25">
      <c r="A4497" s="287"/>
    </row>
    <row r="4498" spans="1:1" x14ac:dyDescent="0.25">
      <c r="A4498" s="287"/>
    </row>
    <row r="4499" spans="1:1" x14ac:dyDescent="0.25">
      <c r="A4499" s="287"/>
    </row>
    <row r="4500" spans="1:1" x14ac:dyDescent="0.25">
      <c r="A4500" s="287"/>
    </row>
    <row r="4501" spans="1:1" x14ac:dyDescent="0.25">
      <c r="A4501" s="287"/>
    </row>
    <row r="4502" spans="1:1" x14ac:dyDescent="0.25">
      <c r="A4502" s="287"/>
    </row>
    <row r="4503" spans="1:1" x14ac:dyDescent="0.25">
      <c r="A4503" s="287"/>
    </row>
    <row r="4504" spans="1:1" x14ac:dyDescent="0.25">
      <c r="A4504" s="287"/>
    </row>
    <row r="4505" spans="1:1" x14ac:dyDescent="0.25">
      <c r="A4505" s="287"/>
    </row>
    <row r="4506" spans="1:1" x14ac:dyDescent="0.25">
      <c r="A4506" s="287"/>
    </row>
    <row r="4507" spans="1:1" x14ac:dyDescent="0.25">
      <c r="A4507" s="287"/>
    </row>
    <row r="4508" spans="1:1" x14ac:dyDescent="0.25">
      <c r="A4508" s="287"/>
    </row>
    <row r="4509" spans="1:1" x14ac:dyDescent="0.25">
      <c r="A4509" s="287"/>
    </row>
    <row r="4510" spans="1:1" x14ac:dyDescent="0.25">
      <c r="A4510" s="287"/>
    </row>
    <row r="4511" spans="1:1" x14ac:dyDescent="0.25">
      <c r="A4511" s="287"/>
    </row>
    <row r="4512" spans="1:1" x14ac:dyDescent="0.25">
      <c r="A4512" s="287"/>
    </row>
    <row r="4513" spans="1:1" x14ac:dyDescent="0.25">
      <c r="A4513" s="287"/>
    </row>
    <row r="4514" spans="1:1" x14ac:dyDescent="0.25">
      <c r="A4514" s="287"/>
    </row>
    <row r="4515" spans="1:1" x14ac:dyDescent="0.25">
      <c r="A4515" s="287"/>
    </row>
    <row r="4516" spans="1:1" x14ac:dyDescent="0.25">
      <c r="A4516" s="287"/>
    </row>
    <row r="4517" spans="1:1" x14ac:dyDescent="0.25">
      <c r="A4517" s="287"/>
    </row>
    <row r="4518" spans="1:1" x14ac:dyDescent="0.25">
      <c r="A4518" s="287"/>
    </row>
    <row r="4519" spans="1:1" x14ac:dyDescent="0.25">
      <c r="A4519" s="287"/>
    </row>
    <row r="4520" spans="1:1" x14ac:dyDescent="0.25">
      <c r="A4520" s="287"/>
    </row>
    <row r="4521" spans="1:1" x14ac:dyDescent="0.25">
      <c r="A4521" s="287"/>
    </row>
    <row r="4522" spans="1:1" x14ac:dyDescent="0.25">
      <c r="A4522" s="287"/>
    </row>
    <row r="4523" spans="1:1" x14ac:dyDescent="0.25">
      <c r="A4523" s="287"/>
    </row>
    <row r="4524" spans="1:1" x14ac:dyDescent="0.25">
      <c r="A4524" s="287"/>
    </row>
    <row r="4525" spans="1:1" x14ac:dyDescent="0.25">
      <c r="A4525" s="287"/>
    </row>
    <row r="4526" spans="1:1" x14ac:dyDescent="0.25">
      <c r="A4526" s="287"/>
    </row>
    <row r="4527" spans="1:1" x14ac:dyDescent="0.25">
      <c r="A4527" s="287"/>
    </row>
    <row r="4528" spans="1:1" x14ac:dyDescent="0.25">
      <c r="A4528" s="287"/>
    </row>
    <row r="4529" spans="1:1" x14ac:dyDescent="0.25">
      <c r="A4529" s="287"/>
    </row>
    <row r="4530" spans="1:1" x14ac:dyDescent="0.25">
      <c r="A4530" s="287"/>
    </row>
    <row r="4531" spans="1:1" x14ac:dyDescent="0.25">
      <c r="A4531" s="287"/>
    </row>
    <row r="4532" spans="1:1" x14ac:dyDescent="0.25">
      <c r="A4532" s="287"/>
    </row>
    <row r="4533" spans="1:1" x14ac:dyDescent="0.25">
      <c r="A4533" s="287"/>
    </row>
    <row r="4534" spans="1:1" x14ac:dyDescent="0.25">
      <c r="A4534" s="287"/>
    </row>
    <row r="4535" spans="1:1" x14ac:dyDescent="0.25">
      <c r="A4535" s="287"/>
    </row>
    <row r="4536" spans="1:1" x14ac:dyDescent="0.25">
      <c r="A4536" s="287"/>
    </row>
    <row r="4537" spans="1:1" x14ac:dyDescent="0.25">
      <c r="A4537" s="287"/>
    </row>
    <row r="4538" spans="1:1" x14ac:dyDescent="0.25">
      <c r="A4538" s="287"/>
    </row>
    <row r="4539" spans="1:1" x14ac:dyDescent="0.25">
      <c r="A4539" s="287"/>
    </row>
    <row r="4540" spans="1:1" x14ac:dyDescent="0.25">
      <c r="A4540" s="287"/>
    </row>
    <row r="4541" spans="1:1" x14ac:dyDescent="0.25">
      <c r="A4541" s="287"/>
    </row>
    <row r="4542" spans="1:1" x14ac:dyDescent="0.25">
      <c r="A4542" s="287"/>
    </row>
    <row r="4543" spans="1:1" x14ac:dyDescent="0.25">
      <c r="A4543" s="287"/>
    </row>
    <row r="4544" spans="1:1" x14ac:dyDescent="0.25">
      <c r="A4544" s="287"/>
    </row>
    <row r="4545" spans="1:1" x14ac:dyDescent="0.25">
      <c r="A4545" s="287"/>
    </row>
    <row r="4546" spans="1:1" x14ac:dyDescent="0.25">
      <c r="A4546" s="287"/>
    </row>
    <row r="4547" spans="1:1" x14ac:dyDescent="0.25">
      <c r="A4547" s="287"/>
    </row>
    <row r="4548" spans="1:1" x14ac:dyDescent="0.25">
      <c r="A4548" s="287"/>
    </row>
    <row r="4549" spans="1:1" x14ac:dyDescent="0.25">
      <c r="A4549" s="287"/>
    </row>
    <row r="4550" spans="1:1" x14ac:dyDescent="0.25">
      <c r="A4550" s="287"/>
    </row>
    <row r="4551" spans="1:1" x14ac:dyDescent="0.25">
      <c r="A4551" s="287"/>
    </row>
    <row r="4552" spans="1:1" x14ac:dyDescent="0.25">
      <c r="A4552" s="287"/>
    </row>
    <row r="4553" spans="1:1" x14ac:dyDescent="0.25">
      <c r="A4553" s="287"/>
    </row>
    <row r="4554" spans="1:1" x14ac:dyDescent="0.25">
      <c r="A4554" s="287"/>
    </row>
    <row r="4555" spans="1:1" x14ac:dyDescent="0.25">
      <c r="A4555" s="287"/>
    </row>
    <row r="4556" spans="1:1" x14ac:dyDescent="0.25">
      <c r="A4556" s="287"/>
    </row>
    <row r="4557" spans="1:1" x14ac:dyDescent="0.25">
      <c r="A4557" s="287"/>
    </row>
    <row r="4558" spans="1:1" x14ac:dyDescent="0.25">
      <c r="A4558" s="287"/>
    </row>
    <row r="4559" spans="1:1" x14ac:dyDescent="0.25">
      <c r="A4559" s="287"/>
    </row>
    <row r="4560" spans="1:1" x14ac:dyDescent="0.25">
      <c r="A4560" s="287"/>
    </row>
    <row r="4561" spans="1:1" x14ac:dyDescent="0.25">
      <c r="A4561" s="287"/>
    </row>
    <row r="4562" spans="1:1" x14ac:dyDescent="0.25">
      <c r="A4562" s="287"/>
    </row>
    <row r="4563" spans="1:1" x14ac:dyDescent="0.25">
      <c r="A4563" s="287"/>
    </row>
    <row r="4564" spans="1:1" x14ac:dyDescent="0.25">
      <c r="A4564" s="287"/>
    </row>
    <row r="4565" spans="1:1" x14ac:dyDescent="0.25">
      <c r="A4565" s="287"/>
    </row>
    <row r="4566" spans="1:1" x14ac:dyDescent="0.25">
      <c r="A4566" s="287"/>
    </row>
    <row r="4567" spans="1:1" x14ac:dyDescent="0.25">
      <c r="A4567" s="287"/>
    </row>
    <row r="4568" spans="1:1" x14ac:dyDescent="0.25">
      <c r="A4568" s="287"/>
    </row>
    <row r="4569" spans="1:1" x14ac:dyDescent="0.25">
      <c r="A4569" s="287"/>
    </row>
    <row r="4570" spans="1:1" x14ac:dyDescent="0.25">
      <c r="A4570" s="287"/>
    </row>
    <row r="4571" spans="1:1" x14ac:dyDescent="0.25">
      <c r="A4571" s="287"/>
    </row>
    <row r="4572" spans="1:1" x14ac:dyDescent="0.25">
      <c r="A4572" s="287"/>
    </row>
    <row r="4573" spans="1:1" x14ac:dyDescent="0.25">
      <c r="A4573" s="287"/>
    </row>
    <row r="4574" spans="1:1" x14ac:dyDescent="0.25">
      <c r="A4574" s="287"/>
    </row>
    <row r="4575" spans="1:1" x14ac:dyDescent="0.25">
      <c r="A4575" s="287"/>
    </row>
    <row r="4576" spans="1:1" x14ac:dyDescent="0.25">
      <c r="A4576" s="287"/>
    </row>
    <row r="4577" spans="1:1" x14ac:dyDescent="0.25">
      <c r="A4577" s="287"/>
    </row>
    <row r="4578" spans="1:1" x14ac:dyDescent="0.25">
      <c r="A4578" s="287"/>
    </row>
    <row r="4579" spans="1:1" x14ac:dyDescent="0.25">
      <c r="A4579" s="287"/>
    </row>
    <row r="4580" spans="1:1" x14ac:dyDescent="0.25">
      <c r="A4580" s="287"/>
    </row>
    <row r="4581" spans="1:1" x14ac:dyDescent="0.25">
      <c r="A4581" s="287"/>
    </row>
    <row r="4582" spans="1:1" x14ac:dyDescent="0.25">
      <c r="A4582" s="287"/>
    </row>
    <row r="4583" spans="1:1" x14ac:dyDescent="0.25">
      <c r="A4583" s="287"/>
    </row>
    <row r="4584" spans="1:1" x14ac:dyDescent="0.25">
      <c r="A4584" s="287"/>
    </row>
    <row r="4585" spans="1:1" x14ac:dyDescent="0.25">
      <c r="A4585" s="287"/>
    </row>
    <row r="4586" spans="1:1" x14ac:dyDescent="0.25">
      <c r="A4586" s="287"/>
    </row>
    <row r="4587" spans="1:1" x14ac:dyDescent="0.25">
      <c r="A4587" s="287"/>
    </row>
    <row r="4588" spans="1:1" x14ac:dyDescent="0.25">
      <c r="A4588" s="287"/>
    </row>
    <row r="4589" spans="1:1" x14ac:dyDescent="0.25">
      <c r="A4589" s="287"/>
    </row>
    <row r="4590" spans="1:1" x14ac:dyDescent="0.25">
      <c r="A4590" s="287"/>
    </row>
    <row r="4591" spans="1:1" x14ac:dyDescent="0.25">
      <c r="A4591" s="287"/>
    </row>
    <row r="4592" spans="1:1" x14ac:dyDescent="0.25">
      <c r="A4592" s="287"/>
    </row>
    <row r="4593" spans="1:1" x14ac:dyDescent="0.25">
      <c r="A4593" s="287"/>
    </row>
    <row r="4594" spans="1:1" x14ac:dyDescent="0.25">
      <c r="A4594" s="287"/>
    </row>
    <row r="4595" spans="1:1" x14ac:dyDescent="0.25">
      <c r="A4595" s="287"/>
    </row>
    <row r="4596" spans="1:1" x14ac:dyDescent="0.25">
      <c r="A4596" s="287"/>
    </row>
    <row r="4597" spans="1:1" x14ac:dyDescent="0.25">
      <c r="A4597" s="287"/>
    </row>
    <row r="4598" spans="1:1" x14ac:dyDescent="0.25">
      <c r="A4598" s="287"/>
    </row>
    <row r="4599" spans="1:1" x14ac:dyDescent="0.25">
      <c r="A4599" s="287"/>
    </row>
    <row r="4600" spans="1:1" x14ac:dyDescent="0.25">
      <c r="A4600" s="287"/>
    </row>
    <row r="4601" spans="1:1" x14ac:dyDescent="0.25">
      <c r="A4601" s="287"/>
    </row>
    <row r="4602" spans="1:1" x14ac:dyDescent="0.25">
      <c r="A4602" s="287"/>
    </row>
    <row r="4603" spans="1:1" x14ac:dyDescent="0.25">
      <c r="A4603" s="287"/>
    </row>
    <row r="4604" spans="1:1" x14ac:dyDescent="0.25">
      <c r="A4604" s="287"/>
    </row>
    <row r="4605" spans="1:1" x14ac:dyDescent="0.25">
      <c r="A4605" s="287"/>
    </row>
    <row r="4606" spans="1:1" x14ac:dyDescent="0.25">
      <c r="A4606" s="287"/>
    </row>
    <row r="4607" spans="1:1" x14ac:dyDescent="0.25">
      <c r="A4607" s="287"/>
    </row>
    <row r="4608" spans="1:1" x14ac:dyDescent="0.25">
      <c r="A4608" s="287"/>
    </row>
    <row r="4609" spans="1:1" x14ac:dyDescent="0.25">
      <c r="A4609" s="287"/>
    </row>
    <row r="4610" spans="1:1" x14ac:dyDescent="0.25">
      <c r="A4610" s="287"/>
    </row>
    <row r="4611" spans="1:1" x14ac:dyDescent="0.25">
      <c r="A4611" s="287"/>
    </row>
    <row r="4612" spans="1:1" x14ac:dyDescent="0.25">
      <c r="A4612" s="287"/>
    </row>
    <row r="4613" spans="1:1" x14ac:dyDescent="0.25">
      <c r="A4613" s="287"/>
    </row>
    <row r="4614" spans="1:1" x14ac:dyDescent="0.25">
      <c r="A4614" s="287"/>
    </row>
    <row r="4615" spans="1:1" x14ac:dyDescent="0.25">
      <c r="A4615" s="287"/>
    </row>
    <row r="4616" spans="1:1" x14ac:dyDescent="0.25">
      <c r="A4616" s="287"/>
    </row>
    <row r="4617" spans="1:1" x14ac:dyDescent="0.25">
      <c r="A4617" s="287"/>
    </row>
    <row r="4618" spans="1:1" x14ac:dyDescent="0.25">
      <c r="A4618" s="287"/>
    </row>
    <row r="4619" spans="1:1" x14ac:dyDescent="0.25">
      <c r="A4619" s="287"/>
    </row>
    <row r="4620" spans="1:1" x14ac:dyDescent="0.25">
      <c r="A4620" s="287"/>
    </row>
    <row r="4621" spans="1:1" x14ac:dyDescent="0.25">
      <c r="A4621" s="287"/>
    </row>
    <row r="4622" spans="1:1" x14ac:dyDescent="0.25">
      <c r="A4622" s="287"/>
    </row>
    <row r="4623" spans="1:1" x14ac:dyDescent="0.25">
      <c r="A4623" s="287"/>
    </row>
    <row r="4624" spans="1:1" x14ac:dyDescent="0.25">
      <c r="A4624" s="287"/>
    </row>
    <row r="4625" spans="1:1" x14ac:dyDescent="0.25">
      <c r="A4625" s="287"/>
    </row>
    <row r="4626" spans="1:1" x14ac:dyDescent="0.25">
      <c r="A4626" s="287"/>
    </row>
    <row r="4627" spans="1:1" x14ac:dyDescent="0.25">
      <c r="A4627" s="287"/>
    </row>
    <row r="4628" spans="1:1" x14ac:dyDescent="0.25">
      <c r="A4628" s="287"/>
    </row>
    <row r="4629" spans="1:1" x14ac:dyDescent="0.25">
      <c r="A4629" s="287"/>
    </row>
    <row r="4630" spans="1:1" x14ac:dyDescent="0.25">
      <c r="A4630" s="287"/>
    </row>
    <row r="4631" spans="1:1" x14ac:dyDescent="0.25">
      <c r="A4631" s="287"/>
    </row>
    <row r="4632" spans="1:1" x14ac:dyDescent="0.25">
      <c r="A4632" s="287"/>
    </row>
    <row r="4633" spans="1:1" x14ac:dyDescent="0.25">
      <c r="A4633" s="287"/>
    </row>
    <row r="4634" spans="1:1" x14ac:dyDescent="0.25">
      <c r="A4634" s="287"/>
    </row>
    <row r="4635" spans="1:1" x14ac:dyDescent="0.25">
      <c r="A4635" s="287"/>
    </row>
    <row r="4636" spans="1:1" x14ac:dyDescent="0.25">
      <c r="A4636" s="287"/>
    </row>
    <row r="4637" spans="1:1" x14ac:dyDescent="0.25">
      <c r="A4637" s="287"/>
    </row>
    <row r="4638" spans="1:1" x14ac:dyDescent="0.25">
      <c r="A4638" s="287"/>
    </row>
    <row r="4639" spans="1:1" x14ac:dyDescent="0.25">
      <c r="A4639" s="287"/>
    </row>
    <row r="4640" spans="1:1" x14ac:dyDescent="0.25">
      <c r="A4640" s="287"/>
    </row>
    <row r="4641" spans="1:1" x14ac:dyDescent="0.25">
      <c r="A4641" s="287"/>
    </row>
    <row r="4642" spans="1:1" x14ac:dyDescent="0.25">
      <c r="A4642" s="287"/>
    </row>
    <row r="4643" spans="1:1" x14ac:dyDescent="0.25">
      <c r="A4643" s="287"/>
    </row>
    <row r="4644" spans="1:1" x14ac:dyDescent="0.25">
      <c r="A4644" s="287"/>
    </row>
    <row r="4645" spans="1:1" x14ac:dyDescent="0.25">
      <c r="A4645" s="287"/>
    </row>
    <row r="4646" spans="1:1" x14ac:dyDescent="0.25">
      <c r="A4646" s="287"/>
    </row>
    <row r="4647" spans="1:1" x14ac:dyDescent="0.25">
      <c r="A4647" s="287"/>
    </row>
    <row r="4648" spans="1:1" x14ac:dyDescent="0.25">
      <c r="A4648" s="287"/>
    </row>
    <row r="4649" spans="1:1" x14ac:dyDescent="0.25">
      <c r="A4649" s="287"/>
    </row>
    <row r="4650" spans="1:1" x14ac:dyDescent="0.25">
      <c r="A4650" s="287"/>
    </row>
    <row r="4651" spans="1:1" x14ac:dyDescent="0.25">
      <c r="A4651" s="287"/>
    </row>
    <row r="4652" spans="1:1" x14ac:dyDescent="0.25">
      <c r="A4652" s="287"/>
    </row>
    <row r="4653" spans="1:1" x14ac:dyDescent="0.25">
      <c r="A4653" s="287"/>
    </row>
    <row r="4654" spans="1:1" x14ac:dyDescent="0.25">
      <c r="A4654" s="287"/>
    </row>
    <row r="4655" spans="1:1" x14ac:dyDescent="0.25">
      <c r="A4655" s="287"/>
    </row>
    <row r="4656" spans="1:1" x14ac:dyDescent="0.25">
      <c r="A4656" s="287"/>
    </row>
    <row r="4657" spans="1:1" x14ac:dyDescent="0.25">
      <c r="A4657" s="287"/>
    </row>
    <row r="4658" spans="1:1" x14ac:dyDescent="0.25">
      <c r="A4658" s="287"/>
    </row>
    <row r="4659" spans="1:1" x14ac:dyDescent="0.25">
      <c r="A4659" s="287"/>
    </row>
    <row r="4660" spans="1:1" x14ac:dyDescent="0.25">
      <c r="A4660" s="287"/>
    </row>
    <row r="4661" spans="1:1" x14ac:dyDescent="0.25">
      <c r="A4661" s="287"/>
    </row>
    <row r="4662" spans="1:1" x14ac:dyDescent="0.25">
      <c r="A4662" s="287"/>
    </row>
    <row r="4663" spans="1:1" x14ac:dyDescent="0.25">
      <c r="A4663" s="287"/>
    </row>
    <row r="4664" spans="1:1" x14ac:dyDescent="0.25">
      <c r="A4664" s="287"/>
    </row>
    <row r="4665" spans="1:1" x14ac:dyDescent="0.25">
      <c r="A4665" s="287"/>
    </row>
    <row r="4666" spans="1:1" x14ac:dyDescent="0.25">
      <c r="A4666" s="287"/>
    </row>
    <row r="4667" spans="1:1" x14ac:dyDescent="0.25">
      <c r="A4667" s="287"/>
    </row>
    <row r="4668" spans="1:1" x14ac:dyDescent="0.25">
      <c r="A4668" s="287"/>
    </row>
    <row r="4669" spans="1:1" x14ac:dyDescent="0.25">
      <c r="A4669" s="287"/>
    </row>
    <row r="4670" spans="1:1" x14ac:dyDescent="0.25">
      <c r="A4670" s="287"/>
    </row>
    <row r="4671" spans="1:1" x14ac:dyDescent="0.25">
      <c r="A4671" s="287"/>
    </row>
    <row r="4672" spans="1:1" x14ac:dyDescent="0.25">
      <c r="A4672" s="287"/>
    </row>
    <row r="4673" spans="1:1" x14ac:dyDescent="0.25">
      <c r="A4673" s="287"/>
    </row>
    <row r="4674" spans="1:1" x14ac:dyDescent="0.25">
      <c r="A4674" s="287"/>
    </row>
    <row r="4675" spans="1:1" x14ac:dyDescent="0.25">
      <c r="A4675" s="287"/>
    </row>
    <row r="4676" spans="1:1" x14ac:dyDescent="0.25">
      <c r="A4676" s="287"/>
    </row>
    <row r="4677" spans="1:1" x14ac:dyDescent="0.25">
      <c r="A4677" s="287"/>
    </row>
    <row r="4678" spans="1:1" x14ac:dyDescent="0.25">
      <c r="A4678" s="287"/>
    </row>
    <row r="4679" spans="1:1" x14ac:dyDescent="0.25">
      <c r="A4679" s="287"/>
    </row>
    <row r="4680" spans="1:1" x14ac:dyDescent="0.25">
      <c r="A4680" s="287"/>
    </row>
    <row r="4681" spans="1:1" x14ac:dyDescent="0.25">
      <c r="A4681" s="287"/>
    </row>
    <row r="4682" spans="1:1" x14ac:dyDescent="0.25">
      <c r="A4682" s="287"/>
    </row>
    <row r="4683" spans="1:1" x14ac:dyDescent="0.25">
      <c r="A4683" s="287"/>
    </row>
    <row r="4684" spans="1:1" x14ac:dyDescent="0.25">
      <c r="A4684" s="287"/>
    </row>
    <row r="4685" spans="1:1" x14ac:dyDescent="0.25">
      <c r="A4685" s="287"/>
    </row>
    <row r="4686" spans="1:1" x14ac:dyDescent="0.25">
      <c r="A4686" s="287"/>
    </row>
    <row r="4687" spans="1:1" x14ac:dyDescent="0.25">
      <c r="A4687" s="287"/>
    </row>
    <row r="4688" spans="1:1" x14ac:dyDescent="0.25">
      <c r="A4688" s="287"/>
    </row>
    <row r="4689" spans="1:1" x14ac:dyDescent="0.25">
      <c r="A4689" s="287"/>
    </row>
    <row r="4690" spans="1:1" x14ac:dyDescent="0.25">
      <c r="A4690" s="287"/>
    </row>
    <row r="4691" spans="1:1" x14ac:dyDescent="0.25">
      <c r="A4691" s="287"/>
    </row>
    <row r="4692" spans="1:1" x14ac:dyDescent="0.25">
      <c r="A4692" s="287"/>
    </row>
    <row r="4693" spans="1:1" x14ac:dyDescent="0.25">
      <c r="A4693" s="287"/>
    </row>
    <row r="4694" spans="1:1" x14ac:dyDescent="0.25">
      <c r="A4694" s="287"/>
    </row>
    <row r="4695" spans="1:1" x14ac:dyDescent="0.25">
      <c r="A4695" s="287"/>
    </row>
    <row r="4696" spans="1:1" x14ac:dyDescent="0.25">
      <c r="A4696" s="287"/>
    </row>
    <row r="4697" spans="1:1" x14ac:dyDescent="0.25">
      <c r="A4697" s="287"/>
    </row>
    <row r="4698" spans="1:1" x14ac:dyDescent="0.25">
      <c r="A4698" s="287"/>
    </row>
    <row r="4699" spans="1:1" x14ac:dyDescent="0.25">
      <c r="A4699" s="287"/>
    </row>
    <row r="4700" spans="1:1" x14ac:dyDescent="0.25">
      <c r="A4700" s="287"/>
    </row>
    <row r="4701" spans="1:1" x14ac:dyDescent="0.25">
      <c r="A4701" s="287"/>
    </row>
    <row r="4702" spans="1:1" x14ac:dyDescent="0.25">
      <c r="A4702" s="287"/>
    </row>
    <row r="4703" spans="1:1" x14ac:dyDescent="0.25">
      <c r="A4703" s="287"/>
    </row>
    <row r="4704" spans="1:1" x14ac:dyDescent="0.25">
      <c r="A4704" s="287"/>
    </row>
    <row r="4705" spans="1:1" x14ac:dyDescent="0.25">
      <c r="A4705" s="287"/>
    </row>
    <row r="4706" spans="1:1" x14ac:dyDescent="0.25">
      <c r="A4706" s="287"/>
    </row>
    <row r="4707" spans="1:1" x14ac:dyDescent="0.25">
      <c r="A4707" s="287"/>
    </row>
    <row r="4708" spans="1:1" x14ac:dyDescent="0.25">
      <c r="A4708" s="287"/>
    </row>
    <row r="4709" spans="1:1" x14ac:dyDescent="0.25">
      <c r="A4709" s="287"/>
    </row>
    <row r="4710" spans="1:1" x14ac:dyDescent="0.25">
      <c r="A4710" s="287"/>
    </row>
    <row r="4711" spans="1:1" x14ac:dyDescent="0.25">
      <c r="A4711" s="287"/>
    </row>
    <row r="4712" spans="1:1" x14ac:dyDescent="0.25">
      <c r="A4712" s="287"/>
    </row>
    <row r="4713" spans="1:1" x14ac:dyDescent="0.25">
      <c r="A4713" s="287"/>
    </row>
    <row r="4714" spans="1:1" x14ac:dyDescent="0.25">
      <c r="A4714" s="287"/>
    </row>
    <row r="4715" spans="1:1" x14ac:dyDescent="0.25">
      <c r="A4715" s="287"/>
    </row>
    <row r="4716" spans="1:1" x14ac:dyDescent="0.25">
      <c r="A4716" s="287"/>
    </row>
    <row r="4717" spans="1:1" x14ac:dyDescent="0.25">
      <c r="A4717" s="287"/>
    </row>
    <row r="4718" spans="1:1" x14ac:dyDescent="0.25">
      <c r="A4718" s="287"/>
    </row>
    <row r="4719" spans="1:1" x14ac:dyDescent="0.25">
      <c r="A4719" s="287"/>
    </row>
    <row r="4720" spans="1:1" x14ac:dyDescent="0.25">
      <c r="A4720" s="287"/>
    </row>
    <row r="4721" spans="1:1" x14ac:dyDescent="0.25">
      <c r="A4721" s="287"/>
    </row>
    <row r="4722" spans="1:1" x14ac:dyDescent="0.25">
      <c r="A4722" s="287"/>
    </row>
    <row r="4723" spans="1:1" x14ac:dyDescent="0.25">
      <c r="A4723" s="287"/>
    </row>
    <row r="4724" spans="1:1" x14ac:dyDescent="0.25">
      <c r="A4724" s="287"/>
    </row>
    <row r="4725" spans="1:1" x14ac:dyDescent="0.25">
      <c r="A4725" s="287"/>
    </row>
    <row r="4726" spans="1:1" x14ac:dyDescent="0.25">
      <c r="A4726" s="287"/>
    </row>
    <row r="4727" spans="1:1" x14ac:dyDescent="0.25">
      <c r="A4727" s="287"/>
    </row>
    <row r="4728" spans="1:1" x14ac:dyDescent="0.25">
      <c r="A4728" s="287"/>
    </row>
    <row r="4729" spans="1:1" x14ac:dyDescent="0.25">
      <c r="A4729" s="287"/>
    </row>
    <row r="4730" spans="1:1" x14ac:dyDescent="0.25">
      <c r="A4730" s="287"/>
    </row>
    <row r="4731" spans="1:1" x14ac:dyDescent="0.25">
      <c r="A4731" s="287"/>
    </row>
    <row r="4732" spans="1:1" x14ac:dyDescent="0.25">
      <c r="A4732" s="287"/>
    </row>
    <row r="4733" spans="1:1" x14ac:dyDescent="0.25">
      <c r="A4733" s="287"/>
    </row>
    <row r="4734" spans="1:1" x14ac:dyDescent="0.25">
      <c r="A4734" s="287"/>
    </row>
    <row r="4735" spans="1:1" x14ac:dyDescent="0.25">
      <c r="A4735" s="287"/>
    </row>
    <row r="4736" spans="1:1" x14ac:dyDescent="0.25">
      <c r="A4736" s="287"/>
    </row>
    <row r="4737" spans="1:1" x14ac:dyDescent="0.25">
      <c r="A4737" s="287"/>
    </row>
    <row r="4738" spans="1:1" x14ac:dyDescent="0.25">
      <c r="A4738" s="287"/>
    </row>
    <row r="4739" spans="1:1" x14ac:dyDescent="0.25">
      <c r="A4739" s="287"/>
    </row>
    <row r="4740" spans="1:1" x14ac:dyDescent="0.25">
      <c r="A4740" s="287"/>
    </row>
    <row r="4741" spans="1:1" x14ac:dyDescent="0.25">
      <c r="A4741" s="287"/>
    </row>
    <row r="4742" spans="1:1" x14ac:dyDescent="0.25">
      <c r="A4742" s="287"/>
    </row>
    <row r="4743" spans="1:1" x14ac:dyDescent="0.25">
      <c r="A4743" s="287"/>
    </row>
    <row r="4744" spans="1:1" x14ac:dyDescent="0.25">
      <c r="A4744" s="287"/>
    </row>
    <row r="4745" spans="1:1" x14ac:dyDescent="0.25">
      <c r="A4745" s="287"/>
    </row>
    <row r="4746" spans="1:1" x14ac:dyDescent="0.25">
      <c r="A4746" s="287"/>
    </row>
    <row r="4747" spans="1:1" x14ac:dyDescent="0.25">
      <c r="A4747" s="287"/>
    </row>
    <row r="4748" spans="1:1" x14ac:dyDescent="0.25">
      <c r="A4748" s="287"/>
    </row>
    <row r="4749" spans="1:1" x14ac:dyDescent="0.25">
      <c r="A4749" s="287"/>
    </row>
    <row r="4750" spans="1:1" x14ac:dyDescent="0.25">
      <c r="A4750" s="287"/>
    </row>
    <row r="4751" spans="1:1" x14ac:dyDescent="0.25">
      <c r="A4751" s="287"/>
    </row>
    <row r="4752" spans="1:1" x14ac:dyDescent="0.25">
      <c r="A4752" s="287"/>
    </row>
    <row r="4753" spans="1:1" x14ac:dyDescent="0.25">
      <c r="A4753" s="287"/>
    </row>
    <row r="4754" spans="1:1" x14ac:dyDescent="0.25">
      <c r="A4754" s="287"/>
    </row>
    <row r="4755" spans="1:1" x14ac:dyDescent="0.25">
      <c r="A4755" s="287"/>
    </row>
    <row r="4756" spans="1:1" x14ac:dyDescent="0.25">
      <c r="A4756" s="287"/>
    </row>
    <row r="4757" spans="1:1" x14ac:dyDescent="0.25">
      <c r="A4757" s="287"/>
    </row>
    <row r="4758" spans="1:1" x14ac:dyDescent="0.25">
      <c r="A4758" s="287"/>
    </row>
    <row r="4759" spans="1:1" x14ac:dyDescent="0.25">
      <c r="A4759" s="287"/>
    </row>
    <row r="4760" spans="1:1" x14ac:dyDescent="0.25">
      <c r="A4760" s="287"/>
    </row>
    <row r="4761" spans="1:1" x14ac:dyDescent="0.25">
      <c r="A4761" s="287"/>
    </row>
    <row r="4762" spans="1:1" x14ac:dyDescent="0.25">
      <c r="A4762" s="287"/>
    </row>
    <row r="4763" spans="1:1" x14ac:dyDescent="0.25">
      <c r="A4763" s="287"/>
    </row>
    <row r="4764" spans="1:1" x14ac:dyDescent="0.25">
      <c r="A4764" s="287"/>
    </row>
    <row r="4765" spans="1:1" x14ac:dyDescent="0.25">
      <c r="A4765" s="287"/>
    </row>
    <row r="4766" spans="1:1" x14ac:dyDescent="0.25">
      <c r="A4766" s="287"/>
    </row>
    <row r="4767" spans="1:1" x14ac:dyDescent="0.25">
      <c r="A4767" s="287"/>
    </row>
    <row r="4768" spans="1:1" x14ac:dyDescent="0.25">
      <c r="A4768" s="287"/>
    </row>
    <row r="4769" spans="1:1" x14ac:dyDescent="0.25">
      <c r="A4769" s="287"/>
    </row>
    <row r="4770" spans="1:1" x14ac:dyDescent="0.25">
      <c r="A4770" s="287"/>
    </row>
    <row r="4771" spans="1:1" x14ac:dyDescent="0.25">
      <c r="A4771" s="287"/>
    </row>
    <row r="4772" spans="1:1" x14ac:dyDescent="0.25">
      <c r="A4772" s="287"/>
    </row>
    <row r="4773" spans="1:1" x14ac:dyDescent="0.25">
      <c r="A4773" s="287"/>
    </row>
    <row r="4774" spans="1:1" x14ac:dyDescent="0.25">
      <c r="A4774" s="287"/>
    </row>
    <row r="4775" spans="1:1" x14ac:dyDescent="0.25">
      <c r="A4775" s="287"/>
    </row>
    <row r="4776" spans="1:1" x14ac:dyDescent="0.25">
      <c r="A4776" s="287"/>
    </row>
    <row r="4777" spans="1:1" x14ac:dyDescent="0.25">
      <c r="A4777" s="287"/>
    </row>
    <row r="4778" spans="1:1" x14ac:dyDescent="0.25">
      <c r="A4778" s="287"/>
    </row>
    <row r="4779" spans="1:1" x14ac:dyDescent="0.25">
      <c r="A4779" s="287"/>
    </row>
    <row r="4780" spans="1:1" x14ac:dyDescent="0.25">
      <c r="A4780" s="287"/>
    </row>
    <row r="4781" spans="1:1" x14ac:dyDescent="0.25">
      <c r="A4781" s="287"/>
    </row>
    <row r="4782" spans="1:1" x14ac:dyDescent="0.25">
      <c r="A4782" s="287"/>
    </row>
    <row r="4783" spans="1:1" x14ac:dyDescent="0.25">
      <c r="A4783" s="287"/>
    </row>
    <row r="4784" spans="1:1" x14ac:dyDescent="0.25">
      <c r="A4784" s="287"/>
    </row>
    <row r="4785" spans="1:1" x14ac:dyDescent="0.25">
      <c r="A4785" s="287"/>
    </row>
    <row r="4786" spans="1:1" x14ac:dyDescent="0.25">
      <c r="A4786" s="287"/>
    </row>
    <row r="4787" spans="1:1" x14ac:dyDescent="0.25">
      <c r="A4787" s="287"/>
    </row>
    <row r="4788" spans="1:1" x14ac:dyDescent="0.25">
      <c r="A4788" s="287"/>
    </row>
    <row r="4789" spans="1:1" x14ac:dyDescent="0.25">
      <c r="A4789" s="287"/>
    </row>
    <row r="4790" spans="1:1" x14ac:dyDescent="0.25">
      <c r="A4790" s="287"/>
    </row>
    <row r="4791" spans="1:1" x14ac:dyDescent="0.25">
      <c r="A4791" s="287"/>
    </row>
    <row r="4792" spans="1:1" x14ac:dyDescent="0.25">
      <c r="A4792" s="287"/>
    </row>
    <row r="4793" spans="1:1" x14ac:dyDescent="0.25">
      <c r="A4793" s="287"/>
    </row>
    <row r="4794" spans="1:1" x14ac:dyDescent="0.25">
      <c r="A4794" s="287"/>
    </row>
    <row r="4795" spans="1:1" x14ac:dyDescent="0.25">
      <c r="A4795" s="287"/>
    </row>
    <row r="4796" spans="1:1" x14ac:dyDescent="0.25">
      <c r="A4796" s="287"/>
    </row>
    <row r="4797" spans="1:1" x14ac:dyDescent="0.25">
      <c r="A4797" s="287"/>
    </row>
    <row r="4798" spans="1:1" x14ac:dyDescent="0.25">
      <c r="A4798" s="287"/>
    </row>
    <row r="4799" spans="1:1" x14ac:dyDescent="0.25">
      <c r="A4799" s="287"/>
    </row>
    <row r="4800" spans="1:1" x14ac:dyDescent="0.25">
      <c r="A4800" s="287"/>
    </row>
    <row r="4801" spans="1:1" x14ac:dyDescent="0.25">
      <c r="A4801" s="287"/>
    </row>
    <row r="4802" spans="1:1" x14ac:dyDescent="0.25">
      <c r="A4802" s="287"/>
    </row>
    <row r="4803" spans="1:1" x14ac:dyDescent="0.25">
      <c r="A4803" s="287"/>
    </row>
    <row r="4804" spans="1:1" x14ac:dyDescent="0.25">
      <c r="A4804" s="287"/>
    </row>
    <row r="4805" spans="1:1" x14ac:dyDescent="0.25">
      <c r="A4805" s="287"/>
    </row>
    <row r="4806" spans="1:1" x14ac:dyDescent="0.25">
      <c r="A4806" s="287"/>
    </row>
    <row r="4807" spans="1:1" x14ac:dyDescent="0.25">
      <c r="A4807" s="287"/>
    </row>
    <row r="4808" spans="1:1" x14ac:dyDescent="0.25">
      <c r="A4808" s="287"/>
    </row>
    <row r="4809" spans="1:1" x14ac:dyDescent="0.25">
      <c r="A4809" s="287"/>
    </row>
    <row r="4810" spans="1:1" x14ac:dyDescent="0.25">
      <c r="A4810" s="287"/>
    </row>
    <row r="4811" spans="1:1" x14ac:dyDescent="0.25">
      <c r="A4811" s="287"/>
    </row>
    <row r="4812" spans="1:1" x14ac:dyDescent="0.25">
      <c r="A4812" s="287"/>
    </row>
    <row r="4813" spans="1:1" x14ac:dyDescent="0.25">
      <c r="A4813" s="287"/>
    </row>
    <row r="4814" spans="1:1" x14ac:dyDescent="0.25">
      <c r="A4814" s="287"/>
    </row>
    <row r="4815" spans="1:1" x14ac:dyDescent="0.25">
      <c r="A4815" s="287"/>
    </row>
    <row r="4816" spans="1:1" x14ac:dyDescent="0.25">
      <c r="A4816" s="287"/>
    </row>
    <row r="4817" spans="1:1" x14ac:dyDescent="0.25">
      <c r="A4817" s="287"/>
    </row>
    <row r="4818" spans="1:1" x14ac:dyDescent="0.25">
      <c r="A4818" s="287"/>
    </row>
    <row r="4819" spans="1:1" x14ac:dyDescent="0.25">
      <c r="A4819" s="287"/>
    </row>
    <row r="4820" spans="1:1" x14ac:dyDescent="0.25">
      <c r="A4820" s="287"/>
    </row>
    <row r="4821" spans="1:1" x14ac:dyDescent="0.25">
      <c r="A4821" s="287"/>
    </row>
    <row r="4822" spans="1:1" x14ac:dyDescent="0.25">
      <c r="A4822" s="287"/>
    </row>
    <row r="4823" spans="1:1" x14ac:dyDescent="0.25">
      <c r="A4823" s="287"/>
    </row>
    <row r="4824" spans="1:1" x14ac:dyDescent="0.25">
      <c r="A4824" s="287"/>
    </row>
    <row r="4825" spans="1:1" x14ac:dyDescent="0.25">
      <c r="A4825" s="287"/>
    </row>
    <row r="4826" spans="1:1" x14ac:dyDescent="0.25">
      <c r="A4826" s="287"/>
    </row>
    <row r="4827" spans="1:1" x14ac:dyDescent="0.25">
      <c r="A4827" s="287"/>
    </row>
    <row r="4828" spans="1:1" x14ac:dyDescent="0.25">
      <c r="A4828" s="287"/>
    </row>
    <row r="4829" spans="1:1" x14ac:dyDescent="0.25">
      <c r="A4829" s="287"/>
    </row>
    <row r="4830" spans="1:1" x14ac:dyDescent="0.25">
      <c r="A4830" s="287"/>
    </row>
    <row r="4831" spans="1:1" x14ac:dyDescent="0.25">
      <c r="A4831" s="287"/>
    </row>
    <row r="4832" spans="1:1" x14ac:dyDescent="0.25">
      <c r="A4832" s="287"/>
    </row>
    <row r="4833" spans="1:1" x14ac:dyDescent="0.25">
      <c r="A4833" s="287"/>
    </row>
    <row r="4834" spans="1:1" x14ac:dyDescent="0.25">
      <c r="A4834" s="287"/>
    </row>
    <row r="4835" spans="1:1" x14ac:dyDescent="0.25">
      <c r="A4835" s="287"/>
    </row>
    <row r="4836" spans="1:1" x14ac:dyDescent="0.25">
      <c r="A4836" s="287"/>
    </row>
    <row r="4837" spans="1:1" x14ac:dyDescent="0.25">
      <c r="A4837" s="287"/>
    </row>
    <row r="4838" spans="1:1" x14ac:dyDescent="0.25">
      <c r="A4838" s="287"/>
    </row>
    <row r="4839" spans="1:1" x14ac:dyDescent="0.25">
      <c r="A4839" s="287"/>
    </row>
    <row r="4840" spans="1:1" x14ac:dyDescent="0.25">
      <c r="A4840" s="287"/>
    </row>
    <row r="4841" spans="1:1" x14ac:dyDescent="0.25">
      <c r="A4841" s="287"/>
    </row>
    <row r="4842" spans="1:1" x14ac:dyDescent="0.25">
      <c r="A4842" s="287"/>
    </row>
    <row r="4843" spans="1:1" x14ac:dyDescent="0.25">
      <c r="A4843" s="287"/>
    </row>
    <row r="4844" spans="1:1" x14ac:dyDescent="0.25">
      <c r="A4844" s="287"/>
    </row>
    <row r="4845" spans="1:1" x14ac:dyDescent="0.25">
      <c r="A4845" s="287"/>
    </row>
    <row r="4846" spans="1:1" x14ac:dyDescent="0.25">
      <c r="A4846" s="287"/>
    </row>
    <row r="4847" spans="1:1" x14ac:dyDescent="0.25">
      <c r="A4847" s="287"/>
    </row>
    <row r="4848" spans="1:1" x14ac:dyDescent="0.25">
      <c r="A4848" s="287"/>
    </row>
    <row r="4849" spans="1:1" x14ac:dyDescent="0.25">
      <c r="A4849" s="287"/>
    </row>
    <row r="4850" spans="1:1" x14ac:dyDescent="0.25">
      <c r="A4850" s="287"/>
    </row>
    <row r="4851" spans="1:1" x14ac:dyDescent="0.25">
      <c r="A4851" s="287"/>
    </row>
    <row r="4852" spans="1:1" x14ac:dyDescent="0.25">
      <c r="A4852" s="287"/>
    </row>
    <row r="4853" spans="1:1" x14ac:dyDescent="0.25">
      <c r="A4853" s="287"/>
    </row>
    <row r="4854" spans="1:1" x14ac:dyDescent="0.25">
      <c r="A4854" s="287"/>
    </row>
    <row r="4855" spans="1:1" x14ac:dyDescent="0.25">
      <c r="A4855" s="287"/>
    </row>
    <row r="4856" spans="1:1" x14ac:dyDescent="0.25">
      <c r="A4856" s="287"/>
    </row>
    <row r="4857" spans="1:1" x14ac:dyDescent="0.25">
      <c r="A4857" s="287"/>
    </row>
    <row r="4858" spans="1:1" x14ac:dyDescent="0.25">
      <c r="A4858" s="287"/>
    </row>
    <row r="4859" spans="1:1" x14ac:dyDescent="0.25">
      <c r="A4859" s="287"/>
    </row>
    <row r="4860" spans="1:1" x14ac:dyDescent="0.25">
      <c r="A4860" s="287"/>
    </row>
    <row r="4861" spans="1:1" x14ac:dyDescent="0.25">
      <c r="A4861" s="287"/>
    </row>
    <row r="4862" spans="1:1" x14ac:dyDescent="0.25">
      <c r="A4862" s="287"/>
    </row>
    <row r="4863" spans="1:1" x14ac:dyDescent="0.25">
      <c r="A4863" s="287"/>
    </row>
    <row r="4864" spans="1:1" x14ac:dyDescent="0.25">
      <c r="A4864" s="287"/>
    </row>
    <row r="4865" spans="1:1" x14ac:dyDescent="0.25">
      <c r="A4865" s="287"/>
    </row>
    <row r="4866" spans="1:1" x14ac:dyDescent="0.25">
      <c r="A4866" s="287"/>
    </row>
    <row r="4867" spans="1:1" x14ac:dyDescent="0.25">
      <c r="A4867" s="287"/>
    </row>
    <row r="4868" spans="1:1" x14ac:dyDescent="0.25">
      <c r="A4868" s="287"/>
    </row>
    <row r="4869" spans="1:1" x14ac:dyDescent="0.25">
      <c r="A4869" s="287"/>
    </row>
    <row r="4870" spans="1:1" x14ac:dyDescent="0.25">
      <c r="A4870" s="287"/>
    </row>
    <row r="4871" spans="1:1" x14ac:dyDescent="0.25">
      <c r="A4871" s="287"/>
    </row>
    <row r="4872" spans="1:1" x14ac:dyDescent="0.25">
      <c r="A4872" s="287"/>
    </row>
    <row r="4873" spans="1:1" x14ac:dyDescent="0.25">
      <c r="A4873" s="287"/>
    </row>
    <row r="4874" spans="1:1" x14ac:dyDescent="0.25">
      <c r="A4874" s="287"/>
    </row>
    <row r="4875" spans="1:1" x14ac:dyDescent="0.25">
      <c r="A4875" s="287"/>
    </row>
    <row r="4876" spans="1:1" x14ac:dyDescent="0.25">
      <c r="A4876" s="287"/>
    </row>
    <row r="4877" spans="1:1" x14ac:dyDescent="0.25">
      <c r="A4877" s="287"/>
    </row>
    <row r="4878" spans="1:1" x14ac:dyDescent="0.25">
      <c r="A4878" s="287"/>
    </row>
    <row r="4879" spans="1:1" x14ac:dyDescent="0.25">
      <c r="A4879" s="287"/>
    </row>
    <row r="4880" spans="1:1" x14ac:dyDescent="0.25">
      <c r="A4880" s="287"/>
    </row>
    <row r="4881" spans="1:1" x14ac:dyDescent="0.25">
      <c r="A4881" s="287"/>
    </row>
    <row r="4882" spans="1:1" x14ac:dyDescent="0.25">
      <c r="A4882" s="287"/>
    </row>
    <row r="4883" spans="1:1" x14ac:dyDescent="0.25">
      <c r="A4883" s="287"/>
    </row>
    <row r="4884" spans="1:1" x14ac:dyDescent="0.25">
      <c r="A4884" s="287"/>
    </row>
    <row r="4885" spans="1:1" x14ac:dyDescent="0.25">
      <c r="A4885" s="287"/>
    </row>
    <row r="4886" spans="1:1" x14ac:dyDescent="0.25">
      <c r="A4886" s="287"/>
    </row>
    <row r="4887" spans="1:1" x14ac:dyDescent="0.25">
      <c r="A4887" s="287"/>
    </row>
    <row r="4888" spans="1:1" x14ac:dyDescent="0.25">
      <c r="A4888" s="287"/>
    </row>
    <row r="4889" spans="1:1" x14ac:dyDescent="0.25">
      <c r="A4889" s="287"/>
    </row>
    <row r="4890" spans="1:1" x14ac:dyDescent="0.25">
      <c r="A4890" s="287"/>
    </row>
    <row r="4891" spans="1:1" x14ac:dyDescent="0.25">
      <c r="A4891" s="287"/>
    </row>
    <row r="4892" spans="1:1" x14ac:dyDescent="0.25">
      <c r="A4892" s="287"/>
    </row>
    <row r="4893" spans="1:1" x14ac:dyDescent="0.25">
      <c r="A4893" s="287"/>
    </row>
    <row r="4894" spans="1:1" x14ac:dyDescent="0.25">
      <c r="A4894" s="287"/>
    </row>
    <row r="4895" spans="1:1" x14ac:dyDescent="0.25">
      <c r="A4895" s="287"/>
    </row>
    <row r="4896" spans="1:1" x14ac:dyDescent="0.25">
      <c r="A4896" s="287"/>
    </row>
    <row r="4897" spans="1:1" x14ac:dyDescent="0.25">
      <c r="A4897" s="287"/>
    </row>
    <row r="4898" spans="1:1" x14ac:dyDescent="0.25">
      <c r="A4898" s="287"/>
    </row>
    <row r="4899" spans="1:1" x14ac:dyDescent="0.25">
      <c r="A4899" s="287"/>
    </row>
    <row r="4900" spans="1:1" x14ac:dyDescent="0.25">
      <c r="A4900" s="287"/>
    </row>
    <row r="4901" spans="1:1" x14ac:dyDescent="0.25">
      <c r="A4901" s="287"/>
    </row>
    <row r="4902" spans="1:1" x14ac:dyDescent="0.25">
      <c r="A4902" s="287"/>
    </row>
    <row r="4903" spans="1:1" x14ac:dyDescent="0.25">
      <c r="A4903" s="287"/>
    </row>
    <row r="4904" spans="1:1" x14ac:dyDescent="0.25">
      <c r="A4904" s="287"/>
    </row>
    <row r="4905" spans="1:1" x14ac:dyDescent="0.25">
      <c r="A4905" s="287"/>
    </row>
    <row r="4906" spans="1:1" x14ac:dyDescent="0.25">
      <c r="A4906" s="287"/>
    </row>
    <row r="4907" spans="1:1" x14ac:dyDescent="0.25">
      <c r="A4907" s="287"/>
    </row>
    <row r="4908" spans="1:1" x14ac:dyDescent="0.25">
      <c r="A4908" s="287"/>
    </row>
    <row r="4909" spans="1:1" x14ac:dyDescent="0.25">
      <c r="A4909" s="287"/>
    </row>
    <row r="4910" spans="1:1" x14ac:dyDescent="0.25">
      <c r="A4910" s="287"/>
    </row>
    <row r="4911" spans="1:1" x14ac:dyDescent="0.25">
      <c r="A4911" s="287"/>
    </row>
    <row r="4912" spans="1:1" x14ac:dyDescent="0.25">
      <c r="A4912" s="287"/>
    </row>
    <row r="4913" spans="1:1" x14ac:dyDescent="0.25">
      <c r="A4913" s="287"/>
    </row>
    <row r="4914" spans="1:1" x14ac:dyDescent="0.25">
      <c r="A4914" s="287"/>
    </row>
    <row r="4915" spans="1:1" x14ac:dyDescent="0.25">
      <c r="A4915" s="287"/>
    </row>
    <row r="4916" spans="1:1" x14ac:dyDescent="0.25">
      <c r="A4916" s="287"/>
    </row>
    <row r="4917" spans="1:1" x14ac:dyDescent="0.25">
      <c r="A4917" s="287"/>
    </row>
    <row r="4918" spans="1:1" x14ac:dyDescent="0.25">
      <c r="A4918" s="287"/>
    </row>
    <row r="4919" spans="1:1" x14ac:dyDescent="0.25">
      <c r="A4919" s="287"/>
    </row>
    <row r="4920" spans="1:1" x14ac:dyDescent="0.25">
      <c r="A4920" s="287"/>
    </row>
    <row r="4921" spans="1:1" x14ac:dyDescent="0.25">
      <c r="A4921" s="287"/>
    </row>
    <row r="4922" spans="1:1" x14ac:dyDescent="0.25">
      <c r="A4922" s="287"/>
    </row>
    <row r="4923" spans="1:1" x14ac:dyDescent="0.25">
      <c r="A4923" s="287"/>
    </row>
    <row r="4924" spans="1:1" x14ac:dyDescent="0.25">
      <c r="A4924" s="287"/>
    </row>
    <row r="4925" spans="1:1" x14ac:dyDescent="0.25">
      <c r="A4925" s="287"/>
    </row>
    <row r="4926" spans="1:1" x14ac:dyDescent="0.25">
      <c r="A4926" s="287"/>
    </row>
    <row r="4927" spans="1:1" x14ac:dyDescent="0.25">
      <c r="A4927" s="287"/>
    </row>
    <row r="4928" spans="1:1" x14ac:dyDescent="0.25">
      <c r="A4928" s="287"/>
    </row>
    <row r="4929" spans="1:1" x14ac:dyDescent="0.25">
      <c r="A4929" s="287"/>
    </row>
    <row r="4930" spans="1:1" x14ac:dyDescent="0.25">
      <c r="A4930" s="287"/>
    </row>
    <row r="4931" spans="1:1" x14ac:dyDescent="0.25">
      <c r="A4931" s="287"/>
    </row>
    <row r="4932" spans="1:1" x14ac:dyDescent="0.25">
      <c r="A4932" s="287"/>
    </row>
    <row r="4933" spans="1:1" x14ac:dyDescent="0.25">
      <c r="A4933" s="287"/>
    </row>
    <row r="4934" spans="1:1" x14ac:dyDescent="0.25">
      <c r="A4934" s="287"/>
    </row>
    <row r="4935" spans="1:1" x14ac:dyDescent="0.25">
      <c r="A4935" s="287"/>
    </row>
    <row r="4936" spans="1:1" x14ac:dyDescent="0.25">
      <c r="A4936" s="287"/>
    </row>
    <row r="4937" spans="1:1" x14ac:dyDescent="0.25">
      <c r="A4937" s="287"/>
    </row>
    <row r="4938" spans="1:1" x14ac:dyDescent="0.25">
      <c r="A4938" s="287"/>
    </row>
    <row r="4939" spans="1:1" x14ac:dyDescent="0.25">
      <c r="A4939" s="287"/>
    </row>
    <row r="4940" spans="1:1" x14ac:dyDescent="0.25">
      <c r="A4940" s="287"/>
    </row>
    <row r="4941" spans="1:1" x14ac:dyDescent="0.25">
      <c r="A4941" s="287"/>
    </row>
    <row r="4942" spans="1:1" x14ac:dyDescent="0.25">
      <c r="A4942" s="287"/>
    </row>
    <row r="4943" spans="1:1" x14ac:dyDescent="0.25">
      <c r="A4943" s="287"/>
    </row>
    <row r="4944" spans="1:1" x14ac:dyDescent="0.25">
      <c r="A4944" s="287"/>
    </row>
    <row r="4945" spans="1:1" x14ac:dyDescent="0.25">
      <c r="A4945" s="287"/>
    </row>
    <row r="4946" spans="1:1" x14ac:dyDescent="0.25">
      <c r="A4946" s="287"/>
    </row>
    <row r="4947" spans="1:1" x14ac:dyDescent="0.25">
      <c r="A4947" s="287"/>
    </row>
    <row r="4948" spans="1:1" x14ac:dyDescent="0.25">
      <c r="A4948" s="287"/>
    </row>
    <row r="4949" spans="1:1" x14ac:dyDescent="0.25">
      <c r="A4949" s="287"/>
    </row>
    <row r="4950" spans="1:1" x14ac:dyDescent="0.25">
      <c r="A4950" s="287"/>
    </row>
    <row r="4951" spans="1:1" x14ac:dyDescent="0.25">
      <c r="A4951" s="287"/>
    </row>
    <row r="4952" spans="1:1" x14ac:dyDescent="0.25">
      <c r="A4952" s="287"/>
    </row>
    <row r="4953" spans="1:1" x14ac:dyDescent="0.25">
      <c r="A4953" s="287"/>
    </row>
    <row r="4954" spans="1:1" x14ac:dyDescent="0.25">
      <c r="A4954" s="287"/>
    </row>
    <row r="4955" spans="1:1" x14ac:dyDescent="0.25">
      <c r="A4955" s="287"/>
    </row>
    <row r="4956" spans="1:1" x14ac:dyDescent="0.25">
      <c r="A4956" s="287"/>
    </row>
    <row r="4957" spans="1:1" x14ac:dyDescent="0.25">
      <c r="A4957" s="287"/>
    </row>
    <row r="4958" spans="1:1" x14ac:dyDescent="0.25">
      <c r="A4958" s="287"/>
    </row>
    <row r="4959" spans="1:1" x14ac:dyDescent="0.25">
      <c r="A4959" s="287"/>
    </row>
    <row r="4960" spans="1:1" x14ac:dyDescent="0.25">
      <c r="A4960" s="287"/>
    </row>
    <row r="4961" spans="1:1" x14ac:dyDescent="0.25">
      <c r="A4961" s="287"/>
    </row>
    <row r="4962" spans="1:1" x14ac:dyDescent="0.25">
      <c r="A4962" s="287"/>
    </row>
    <row r="4963" spans="1:1" x14ac:dyDescent="0.25">
      <c r="A4963" s="287"/>
    </row>
    <row r="4964" spans="1:1" x14ac:dyDescent="0.25">
      <c r="A4964" s="287"/>
    </row>
    <row r="4965" spans="1:1" x14ac:dyDescent="0.25">
      <c r="A4965" s="287"/>
    </row>
    <row r="4966" spans="1:1" x14ac:dyDescent="0.25">
      <c r="A4966" s="287"/>
    </row>
    <row r="4967" spans="1:1" x14ac:dyDescent="0.25">
      <c r="A4967" s="287"/>
    </row>
    <row r="4968" spans="1:1" x14ac:dyDescent="0.25">
      <c r="A4968" s="287"/>
    </row>
    <row r="4969" spans="1:1" x14ac:dyDescent="0.25">
      <c r="A4969" s="287"/>
    </row>
    <row r="4970" spans="1:1" x14ac:dyDescent="0.25">
      <c r="A4970" s="287"/>
    </row>
    <row r="4971" spans="1:1" x14ac:dyDescent="0.25">
      <c r="A4971" s="287"/>
    </row>
    <row r="4972" spans="1:1" x14ac:dyDescent="0.25">
      <c r="A4972" s="287"/>
    </row>
    <row r="4973" spans="1:1" x14ac:dyDescent="0.25">
      <c r="A4973" s="287"/>
    </row>
    <row r="4974" spans="1:1" x14ac:dyDescent="0.25">
      <c r="A4974" s="287"/>
    </row>
    <row r="4975" spans="1:1" x14ac:dyDescent="0.25">
      <c r="A4975" s="287"/>
    </row>
    <row r="4976" spans="1:1" x14ac:dyDescent="0.25">
      <c r="A4976" s="287"/>
    </row>
    <row r="4977" spans="1:1" x14ac:dyDescent="0.25">
      <c r="A4977" s="287"/>
    </row>
    <row r="4978" spans="1:1" x14ac:dyDescent="0.25">
      <c r="A4978" s="287"/>
    </row>
    <row r="4979" spans="1:1" x14ac:dyDescent="0.25">
      <c r="A4979" s="287"/>
    </row>
    <row r="4980" spans="1:1" x14ac:dyDescent="0.25">
      <c r="A4980" s="287"/>
    </row>
    <row r="4981" spans="1:1" x14ac:dyDescent="0.25">
      <c r="A4981" s="287"/>
    </row>
    <row r="4982" spans="1:1" x14ac:dyDescent="0.25">
      <c r="A4982" s="287"/>
    </row>
    <row r="4983" spans="1:1" x14ac:dyDescent="0.25">
      <c r="A4983" s="287"/>
    </row>
    <row r="4984" spans="1:1" x14ac:dyDescent="0.25">
      <c r="A4984" s="287"/>
    </row>
    <row r="4985" spans="1:1" x14ac:dyDescent="0.25">
      <c r="A4985" s="287"/>
    </row>
    <row r="4986" spans="1:1" x14ac:dyDescent="0.25">
      <c r="A4986" s="287"/>
    </row>
    <row r="4987" spans="1:1" x14ac:dyDescent="0.25">
      <c r="A4987" s="287"/>
    </row>
    <row r="4988" spans="1:1" x14ac:dyDescent="0.25">
      <c r="A4988" s="287"/>
    </row>
    <row r="4989" spans="1:1" x14ac:dyDescent="0.25">
      <c r="A4989" s="287"/>
    </row>
    <row r="4990" spans="1:1" x14ac:dyDescent="0.25">
      <c r="A4990" s="287"/>
    </row>
    <row r="4991" spans="1:1" x14ac:dyDescent="0.25">
      <c r="A4991" s="287"/>
    </row>
    <row r="4992" spans="1:1" x14ac:dyDescent="0.25">
      <c r="A4992" s="287"/>
    </row>
    <row r="4993" spans="1:1" x14ac:dyDescent="0.25">
      <c r="A4993" s="287"/>
    </row>
    <row r="4994" spans="1:1" x14ac:dyDescent="0.25">
      <c r="A4994" s="287"/>
    </row>
    <row r="4995" spans="1:1" x14ac:dyDescent="0.25">
      <c r="A4995" s="287"/>
    </row>
    <row r="4996" spans="1:1" x14ac:dyDescent="0.25">
      <c r="A4996" s="287"/>
    </row>
    <row r="4997" spans="1:1" x14ac:dyDescent="0.25">
      <c r="A4997" s="287"/>
    </row>
    <row r="4998" spans="1:1" x14ac:dyDescent="0.25">
      <c r="A4998" s="287"/>
    </row>
    <row r="4999" spans="1:1" x14ac:dyDescent="0.25">
      <c r="A4999" s="287"/>
    </row>
    <row r="5000" spans="1:1" x14ac:dyDescent="0.25">
      <c r="A5000" s="287"/>
    </row>
    <row r="5001" spans="1:1" x14ac:dyDescent="0.25">
      <c r="A5001" s="287"/>
    </row>
    <row r="5002" spans="1:1" x14ac:dyDescent="0.25">
      <c r="A5002" s="287"/>
    </row>
    <row r="5003" spans="1:1" x14ac:dyDescent="0.25">
      <c r="A5003" s="287"/>
    </row>
    <row r="5004" spans="1:1" x14ac:dyDescent="0.25">
      <c r="A5004" s="287"/>
    </row>
    <row r="5005" spans="1:1" x14ac:dyDescent="0.25">
      <c r="A5005" s="287"/>
    </row>
    <row r="5006" spans="1:1" x14ac:dyDescent="0.25">
      <c r="A5006" s="287"/>
    </row>
    <row r="5007" spans="1:1" x14ac:dyDescent="0.25">
      <c r="A5007" s="287"/>
    </row>
    <row r="5008" spans="1:1" x14ac:dyDescent="0.25">
      <c r="A5008" s="287"/>
    </row>
    <row r="5009" spans="1:1" x14ac:dyDescent="0.25">
      <c r="A5009" s="287"/>
    </row>
    <row r="5010" spans="1:1" x14ac:dyDescent="0.25">
      <c r="A5010" s="287"/>
    </row>
    <row r="5011" spans="1:1" x14ac:dyDescent="0.25">
      <c r="A5011" s="287"/>
    </row>
    <row r="5012" spans="1:1" x14ac:dyDescent="0.25">
      <c r="A5012" s="287"/>
    </row>
    <row r="5013" spans="1:1" x14ac:dyDescent="0.25">
      <c r="A5013" s="287"/>
    </row>
    <row r="5014" spans="1:1" x14ac:dyDescent="0.25">
      <c r="A5014" s="287"/>
    </row>
    <row r="5015" spans="1:1" x14ac:dyDescent="0.25">
      <c r="A5015" s="287"/>
    </row>
    <row r="5016" spans="1:1" x14ac:dyDescent="0.25">
      <c r="A5016" s="287"/>
    </row>
    <row r="5017" spans="1:1" x14ac:dyDescent="0.25">
      <c r="A5017" s="287"/>
    </row>
    <row r="5018" spans="1:1" x14ac:dyDescent="0.25">
      <c r="A5018" s="287"/>
    </row>
    <row r="5019" spans="1:1" x14ac:dyDescent="0.25">
      <c r="A5019" s="287"/>
    </row>
    <row r="5020" spans="1:1" x14ac:dyDescent="0.25">
      <c r="A5020" s="287"/>
    </row>
    <row r="5021" spans="1:1" x14ac:dyDescent="0.25">
      <c r="A5021" s="287"/>
    </row>
    <row r="5022" spans="1:1" x14ac:dyDescent="0.25">
      <c r="A5022" s="287"/>
    </row>
    <row r="5023" spans="1:1" x14ac:dyDescent="0.25">
      <c r="A5023" s="287"/>
    </row>
    <row r="5024" spans="1:1" x14ac:dyDescent="0.25">
      <c r="A5024" s="287"/>
    </row>
    <row r="5025" spans="1:1" x14ac:dyDescent="0.25">
      <c r="A5025" s="287"/>
    </row>
    <row r="5026" spans="1:1" x14ac:dyDescent="0.25">
      <c r="A5026" s="287"/>
    </row>
    <row r="5027" spans="1:1" x14ac:dyDescent="0.25">
      <c r="A5027" s="287"/>
    </row>
    <row r="5028" spans="1:1" x14ac:dyDescent="0.25">
      <c r="A5028" s="287"/>
    </row>
    <row r="5029" spans="1:1" x14ac:dyDescent="0.25">
      <c r="A5029" s="287"/>
    </row>
    <row r="5030" spans="1:1" x14ac:dyDescent="0.25">
      <c r="A5030" s="287"/>
    </row>
    <row r="5031" spans="1:1" x14ac:dyDescent="0.25">
      <c r="A5031" s="287"/>
    </row>
    <row r="5032" spans="1:1" x14ac:dyDescent="0.25">
      <c r="A5032" s="287"/>
    </row>
    <row r="5033" spans="1:1" x14ac:dyDescent="0.25">
      <c r="A5033" s="287"/>
    </row>
    <row r="5034" spans="1:1" x14ac:dyDescent="0.25">
      <c r="A5034" s="287"/>
    </row>
    <row r="5035" spans="1:1" x14ac:dyDescent="0.25">
      <c r="A5035" s="287"/>
    </row>
    <row r="5036" spans="1:1" x14ac:dyDescent="0.25">
      <c r="A5036" s="287"/>
    </row>
    <row r="5037" spans="1:1" x14ac:dyDescent="0.25">
      <c r="A5037" s="287"/>
    </row>
    <row r="5038" spans="1:1" x14ac:dyDescent="0.25">
      <c r="A5038" s="287"/>
    </row>
    <row r="5039" spans="1:1" x14ac:dyDescent="0.25">
      <c r="A5039" s="287"/>
    </row>
    <row r="5040" spans="1:1" x14ac:dyDescent="0.25">
      <c r="A5040" s="287"/>
    </row>
    <row r="5041" spans="1:1" x14ac:dyDescent="0.25">
      <c r="A5041" s="287"/>
    </row>
    <row r="5042" spans="1:1" x14ac:dyDescent="0.25">
      <c r="A5042" s="287"/>
    </row>
    <row r="5043" spans="1:1" x14ac:dyDescent="0.25">
      <c r="A5043" s="287"/>
    </row>
    <row r="5044" spans="1:1" x14ac:dyDescent="0.25">
      <c r="A5044" s="287"/>
    </row>
    <row r="5045" spans="1:1" x14ac:dyDescent="0.25">
      <c r="A5045" s="287"/>
    </row>
    <row r="5046" spans="1:1" x14ac:dyDescent="0.25">
      <c r="A5046" s="287"/>
    </row>
    <row r="5047" spans="1:1" x14ac:dyDescent="0.25">
      <c r="A5047" s="287"/>
    </row>
    <row r="5048" spans="1:1" x14ac:dyDescent="0.25">
      <c r="A5048" s="287"/>
    </row>
    <row r="5049" spans="1:1" x14ac:dyDescent="0.25">
      <c r="A5049" s="287"/>
    </row>
    <row r="5050" spans="1:1" x14ac:dyDescent="0.25">
      <c r="A5050" s="287"/>
    </row>
    <row r="5051" spans="1:1" x14ac:dyDescent="0.25">
      <c r="A5051" s="287"/>
    </row>
    <row r="5052" spans="1:1" x14ac:dyDescent="0.25">
      <c r="A5052" s="287"/>
    </row>
    <row r="5053" spans="1:1" x14ac:dyDescent="0.25">
      <c r="A5053" s="287"/>
    </row>
    <row r="5054" spans="1:1" x14ac:dyDescent="0.25">
      <c r="A5054" s="287"/>
    </row>
    <row r="5055" spans="1:1" x14ac:dyDescent="0.25">
      <c r="A5055" s="287"/>
    </row>
    <row r="5056" spans="1:1" x14ac:dyDescent="0.25">
      <c r="A5056" s="287"/>
    </row>
    <row r="5057" spans="1:1" x14ac:dyDescent="0.25">
      <c r="A5057" s="287"/>
    </row>
    <row r="5058" spans="1:1" x14ac:dyDescent="0.25">
      <c r="A5058" s="287"/>
    </row>
    <row r="5059" spans="1:1" x14ac:dyDescent="0.25">
      <c r="A5059" s="287"/>
    </row>
    <row r="5060" spans="1:1" x14ac:dyDescent="0.25">
      <c r="A5060" s="287"/>
    </row>
    <row r="5061" spans="1:1" x14ac:dyDescent="0.25">
      <c r="A5061" s="287"/>
    </row>
    <row r="5062" spans="1:1" x14ac:dyDescent="0.25">
      <c r="A5062" s="287"/>
    </row>
    <row r="5063" spans="1:1" x14ac:dyDescent="0.25">
      <c r="A5063" s="287"/>
    </row>
    <row r="5064" spans="1:1" x14ac:dyDescent="0.25">
      <c r="A5064" s="287"/>
    </row>
    <row r="5065" spans="1:1" x14ac:dyDescent="0.25">
      <c r="A5065" s="287"/>
    </row>
    <row r="5066" spans="1:1" x14ac:dyDescent="0.25">
      <c r="A5066" s="287"/>
    </row>
    <row r="5067" spans="1:1" x14ac:dyDescent="0.25">
      <c r="A5067" s="287"/>
    </row>
    <row r="5068" spans="1:1" x14ac:dyDescent="0.25">
      <c r="A5068" s="287"/>
    </row>
    <row r="5069" spans="1:1" x14ac:dyDescent="0.25">
      <c r="A5069" s="287"/>
    </row>
    <row r="5070" spans="1:1" x14ac:dyDescent="0.25">
      <c r="A5070" s="287"/>
    </row>
    <row r="5071" spans="1:1" x14ac:dyDescent="0.25">
      <c r="A5071" s="287"/>
    </row>
    <row r="5072" spans="1:1" x14ac:dyDescent="0.25">
      <c r="A5072" s="287"/>
    </row>
    <row r="5073" spans="1:1" x14ac:dyDescent="0.25">
      <c r="A5073" s="287"/>
    </row>
    <row r="5074" spans="1:1" x14ac:dyDescent="0.25">
      <c r="A5074" s="287"/>
    </row>
    <row r="5075" spans="1:1" x14ac:dyDescent="0.25">
      <c r="A5075" s="287"/>
    </row>
    <row r="5076" spans="1:1" x14ac:dyDescent="0.25">
      <c r="A5076" s="287"/>
    </row>
    <row r="5077" spans="1:1" x14ac:dyDescent="0.25">
      <c r="A5077" s="287"/>
    </row>
    <row r="5078" spans="1:1" x14ac:dyDescent="0.25">
      <c r="A5078" s="287"/>
    </row>
    <row r="5079" spans="1:1" x14ac:dyDescent="0.25">
      <c r="A5079" s="287"/>
    </row>
    <row r="5080" spans="1:1" x14ac:dyDescent="0.25">
      <c r="A5080" s="287"/>
    </row>
    <row r="5081" spans="1:1" x14ac:dyDescent="0.25">
      <c r="A5081" s="287"/>
    </row>
    <row r="5082" spans="1:1" x14ac:dyDescent="0.25">
      <c r="A5082" s="287"/>
    </row>
    <row r="5083" spans="1:1" x14ac:dyDescent="0.25">
      <c r="A5083" s="287"/>
    </row>
    <row r="5084" spans="1:1" x14ac:dyDescent="0.25">
      <c r="A5084" s="287"/>
    </row>
    <row r="5085" spans="1:1" x14ac:dyDescent="0.25">
      <c r="A5085" s="287"/>
    </row>
    <row r="5086" spans="1:1" x14ac:dyDescent="0.25">
      <c r="A5086" s="287"/>
    </row>
    <row r="5087" spans="1:1" x14ac:dyDescent="0.25">
      <c r="A5087" s="287"/>
    </row>
    <row r="5088" spans="1:1" x14ac:dyDescent="0.25">
      <c r="A5088" s="287"/>
    </row>
    <row r="5089" spans="1:1" x14ac:dyDescent="0.25">
      <c r="A5089" s="287"/>
    </row>
    <row r="5090" spans="1:1" x14ac:dyDescent="0.25">
      <c r="A5090" s="287"/>
    </row>
    <row r="5091" spans="1:1" x14ac:dyDescent="0.25">
      <c r="A5091" s="287"/>
    </row>
    <row r="5092" spans="1:1" x14ac:dyDescent="0.25">
      <c r="A5092" s="287"/>
    </row>
    <row r="5093" spans="1:1" x14ac:dyDescent="0.25">
      <c r="A5093" s="287"/>
    </row>
    <row r="5094" spans="1:1" x14ac:dyDescent="0.25">
      <c r="A5094" s="287"/>
    </row>
    <row r="5095" spans="1:1" x14ac:dyDescent="0.25">
      <c r="A5095" s="287"/>
    </row>
    <row r="5096" spans="1:1" x14ac:dyDescent="0.25">
      <c r="A5096" s="287"/>
    </row>
    <row r="5097" spans="1:1" x14ac:dyDescent="0.25">
      <c r="A5097" s="287"/>
    </row>
    <row r="5098" spans="1:1" x14ac:dyDescent="0.25">
      <c r="A5098" s="287"/>
    </row>
    <row r="5099" spans="1:1" x14ac:dyDescent="0.25">
      <c r="A5099" s="287"/>
    </row>
    <row r="5100" spans="1:1" x14ac:dyDescent="0.25">
      <c r="A5100" s="287"/>
    </row>
    <row r="5101" spans="1:1" x14ac:dyDescent="0.25">
      <c r="A5101" s="287"/>
    </row>
    <row r="5102" spans="1:1" x14ac:dyDescent="0.25">
      <c r="A5102" s="287"/>
    </row>
    <row r="5103" spans="1:1" x14ac:dyDescent="0.25">
      <c r="A5103" s="287"/>
    </row>
    <row r="5104" spans="1:1" x14ac:dyDescent="0.25">
      <c r="A5104" s="287"/>
    </row>
    <row r="5105" spans="1:1" x14ac:dyDescent="0.25">
      <c r="A5105" s="287"/>
    </row>
    <row r="5106" spans="1:1" x14ac:dyDescent="0.25">
      <c r="A5106" s="287"/>
    </row>
    <row r="5107" spans="1:1" x14ac:dyDescent="0.25">
      <c r="A5107" s="287"/>
    </row>
    <row r="5108" spans="1:1" x14ac:dyDescent="0.25">
      <c r="A5108" s="287"/>
    </row>
    <row r="5109" spans="1:1" x14ac:dyDescent="0.25">
      <c r="A5109" s="287"/>
    </row>
    <row r="5110" spans="1:1" x14ac:dyDescent="0.25">
      <c r="A5110" s="287"/>
    </row>
    <row r="5111" spans="1:1" x14ac:dyDescent="0.25">
      <c r="A5111" s="287"/>
    </row>
    <row r="5112" spans="1:1" x14ac:dyDescent="0.25">
      <c r="A5112" s="287"/>
    </row>
    <row r="5113" spans="1:1" x14ac:dyDescent="0.25">
      <c r="A5113" s="287"/>
    </row>
    <row r="5114" spans="1:1" x14ac:dyDescent="0.25">
      <c r="A5114" s="287"/>
    </row>
    <row r="5115" spans="1:1" x14ac:dyDescent="0.25">
      <c r="A5115" s="287"/>
    </row>
    <row r="5116" spans="1:1" x14ac:dyDescent="0.25">
      <c r="A5116" s="287"/>
    </row>
    <row r="5117" spans="1:1" x14ac:dyDescent="0.25">
      <c r="A5117" s="287"/>
    </row>
    <row r="5118" spans="1:1" x14ac:dyDescent="0.25">
      <c r="A5118" s="287"/>
    </row>
    <row r="5119" spans="1:1" x14ac:dyDescent="0.25">
      <c r="A5119" s="287"/>
    </row>
    <row r="5120" spans="1:1" x14ac:dyDescent="0.25">
      <c r="A5120" s="287"/>
    </row>
    <row r="5121" spans="1:1" x14ac:dyDescent="0.25">
      <c r="A5121" s="287"/>
    </row>
    <row r="5122" spans="1:1" x14ac:dyDescent="0.25">
      <c r="A5122" s="287"/>
    </row>
    <row r="5123" spans="1:1" x14ac:dyDescent="0.25">
      <c r="A5123" s="287"/>
    </row>
    <row r="5124" spans="1:1" x14ac:dyDescent="0.25">
      <c r="A5124" s="287"/>
    </row>
    <row r="5125" spans="1:1" x14ac:dyDescent="0.25">
      <c r="A5125" s="287"/>
    </row>
    <row r="5126" spans="1:1" x14ac:dyDescent="0.25">
      <c r="A5126" s="287"/>
    </row>
    <row r="5127" spans="1:1" x14ac:dyDescent="0.25">
      <c r="A5127" s="287"/>
    </row>
    <row r="5128" spans="1:1" x14ac:dyDescent="0.25">
      <c r="A5128" s="287"/>
    </row>
    <row r="5129" spans="1:1" x14ac:dyDescent="0.25">
      <c r="A5129" s="287"/>
    </row>
    <row r="5130" spans="1:1" x14ac:dyDescent="0.25">
      <c r="A5130" s="287"/>
    </row>
    <row r="5131" spans="1:1" x14ac:dyDescent="0.25">
      <c r="A5131" s="287"/>
    </row>
    <row r="5132" spans="1:1" x14ac:dyDescent="0.25">
      <c r="A5132" s="287"/>
    </row>
    <row r="5133" spans="1:1" x14ac:dyDescent="0.25">
      <c r="A5133" s="287"/>
    </row>
    <row r="5134" spans="1:1" x14ac:dyDescent="0.25">
      <c r="A5134" s="287"/>
    </row>
    <row r="5135" spans="1:1" x14ac:dyDescent="0.25">
      <c r="A5135" s="287"/>
    </row>
    <row r="5136" spans="1:1" x14ac:dyDescent="0.25">
      <c r="A5136" s="287"/>
    </row>
    <row r="5137" spans="1:1" x14ac:dyDescent="0.25">
      <c r="A5137" s="287"/>
    </row>
    <row r="5138" spans="1:1" x14ac:dyDescent="0.25">
      <c r="A5138" s="287"/>
    </row>
    <row r="5139" spans="1:1" x14ac:dyDescent="0.25">
      <c r="A5139" s="287"/>
    </row>
    <row r="5140" spans="1:1" x14ac:dyDescent="0.25">
      <c r="A5140" s="287"/>
    </row>
    <row r="5141" spans="1:1" x14ac:dyDescent="0.25">
      <c r="A5141" s="287"/>
    </row>
    <row r="5142" spans="1:1" x14ac:dyDescent="0.25">
      <c r="A5142" s="287"/>
    </row>
    <row r="5143" spans="1:1" x14ac:dyDescent="0.25">
      <c r="A5143" s="287"/>
    </row>
    <row r="5144" spans="1:1" x14ac:dyDescent="0.25">
      <c r="A5144" s="287"/>
    </row>
    <row r="5145" spans="1:1" x14ac:dyDescent="0.25">
      <c r="A5145" s="287"/>
    </row>
    <row r="5146" spans="1:1" x14ac:dyDescent="0.25">
      <c r="A5146" s="287"/>
    </row>
    <row r="5147" spans="1:1" x14ac:dyDescent="0.25">
      <c r="A5147" s="287"/>
    </row>
    <row r="5148" spans="1:1" x14ac:dyDescent="0.25">
      <c r="A5148" s="287"/>
    </row>
    <row r="5149" spans="1:1" x14ac:dyDescent="0.25">
      <c r="A5149" s="287"/>
    </row>
    <row r="5150" spans="1:1" x14ac:dyDescent="0.25">
      <c r="A5150" s="287"/>
    </row>
    <row r="5151" spans="1:1" x14ac:dyDescent="0.25">
      <c r="A5151" s="287"/>
    </row>
    <row r="5152" spans="1:1" x14ac:dyDescent="0.25">
      <c r="A5152" s="287"/>
    </row>
    <row r="5153" spans="1:1" x14ac:dyDescent="0.25">
      <c r="A5153" s="287"/>
    </row>
    <row r="5154" spans="1:1" x14ac:dyDescent="0.25">
      <c r="A5154" s="287"/>
    </row>
    <row r="5155" spans="1:1" x14ac:dyDescent="0.25">
      <c r="A5155" s="287"/>
    </row>
    <row r="5156" spans="1:1" x14ac:dyDescent="0.25">
      <c r="A5156" s="287"/>
    </row>
    <row r="5157" spans="1:1" x14ac:dyDescent="0.25">
      <c r="A5157" s="287"/>
    </row>
    <row r="5158" spans="1:1" x14ac:dyDescent="0.25">
      <c r="A5158" s="287"/>
    </row>
    <row r="5159" spans="1:1" x14ac:dyDescent="0.25">
      <c r="A5159" s="287"/>
    </row>
    <row r="5160" spans="1:1" x14ac:dyDescent="0.25">
      <c r="A5160" s="287"/>
    </row>
    <row r="5161" spans="1:1" x14ac:dyDescent="0.25">
      <c r="A5161" s="287"/>
    </row>
    <row r="5162" spans="1:1" x14ac:dyDescent="0.25">
      <c r="A5162" s="287"/>
    </row>
    <row r="5163" spans="1:1" x14ac:dyDescent="0.25">
      <c r="A5163" s="287"/>
    </row>
    <row r="5164" spans="1:1" x14ac:dyDescent="0.25">
      <c r="A5164" s="287"/>
    </row>
    <row r="5165" spans="1:1" x14ac:dyDescent="0.25">
      <c r="A5165" s="287"/>
    </row>
    <row r="5166" spans="1:1" x14ac:dyDescent="0.25">
      <c r="A5166" s="287"/>
    </row>
    <row r="5167" spans="1:1" x14ac:dyDescent="0.25">
      <c r="A5167" s="287"/>
    </row>
    <row r="5168" spans="1:1" x14ac:dyDescent="0.25">
      <c r="A5168" s="287"/>
    </row>
    <row r="5169" spans="1:1" x14ac:dyDescent="0.25">
      <c r="A5169" s="287"/>
    </row>
    <row r="5170" spans="1:1" x14ac:dyDescent="0.25">
      <c r="A5170" s="287"/>
    </row>
    <row r="5171" spans="1:1" x14ac:dyDescent="0.25">
      <c r="A5171" s="287"/>
    </row>
    <row r="5172" spans="1:1" x14ac:dyDescent="0.25">
      <c r="A5172" s="287"/>
    </row>
    <row r="5173" spans="1:1" x14ac:dyDescent="0.25">
      <c r="A5173" s="287"/>
    </row>
    <row r="5174" spans="1:1" x14ac:dyDescent="0.25">
      <c r="A5174" s="287"/>
    </row>
    <row r="5175" spans="1:1" x14ac:dyDescent="0.25">
      <c r="A5175" s="287"/>
    </row>
    <row r="5176" spans="1:1" x14ac:dyDescent="0.25">
      <c r="A5176" s="287"/>
    </row>
    <row r="5177" spans="1:1" x14ac:dyDescent="0.25">
      <c r="A5177" s="287"/>
    </row>
    <row r="5178" spans="1:1" x14ac:dyDescent="0.25">
      <c r="A5178" s="287"/>
    </row>
    <row r="5179" spans="1:1" x14ac:dyDescent="0.25">
      <c r="A5179" s="287"/>
    </row>
    <row r="5180" spans="1:1" x14ac:dyDescent="0.25">
      <c r="A5180" s="287"/>
    </row>
    <row r="5181" spans="1:1" x14ac:dyDescent="0.25">
      <c r="A5181" s="287"/>
    </row>
    <row r="5182" spans="1:1" x14ac:dyDescent="0.25">
      <c r="A5182" s="287"/>
    </row>
    <row r="5183" spans="1:1" x14ac:dyDescent="0.25">
      <c r="A5183" s="287"/>
    </row>
    <row r="5184" spans="1:1" x14ac:dyDescent="0.25">
      <c r="A5184" s="287"/>
    </row>
    <row r="5185" spans="1:1" x14ac:dyDescent="0.25">
      <c r="A5185" s="287"/>
    </row>
    <row r="5186" spans="1:1" x14ac:dyDescent="0.25">
      <c r="A5186" s="287"/>
    </row>
    <row r="5187" spans="1:1" x14ac:dyDescent="0.25">
      <c r="A5187" s="287"/>
    </row>
    <row r="5188" spans="1:1" x14ac:dyDescent="0.25">
      <c r="A5188" s="287"/>
    </row>
    <row r="5189" spans="1:1" x14ac:dyDescent="0.25">
      <c r="A5189" s="287"/>
    </row>
    <row r="5190" spans="1:1" x14ac:dyDescent="0.25">
      <c r="A5190" s="287"/>
    </row>
    <row r="5191" spans="1:1" x14ac:dyDescent="0.25">
      <c r="A5191" s="287"/>
    </row>
    <row r="5192" spans="1:1" x14ac:dyDescent="0.25">
      <c r="A5192" s="287"/>
    </row>
    <row r="5193" spans="1:1" x14ac:dyDescent="0.25">
      <c r="A5193" s="287"/>
    </row>
    <row r="5194" spans="1:1" x14ac:dyDescent="0.25">
      <c r="A5194" s="287"/>
    </row>
    <row r="5195" spans="1:1" x14ac:dyDescent="0.25">
      <c r="A5195" s="287"/>
    </row>
    <row r="5196" spans="1:1" x14ac:dyDescent="0.25">
      <c r="A5196" s="287"/>
    </row>
    <row r="5197" spans="1:1" x14ac:dyDescent="0.25">
      <c r="A5197" s="287"/>
    </row>
    <row r="5198" spans="1:1" x14ac:dyDescent="0.25">
      <c r="A5198" s="287"/>
    </row>
    <row r="5199" spans="1:1" x14ac:dyDescent="0.25">
      <c r="A5199" s="287"/>
    </row>
    <row r="5200" spans="1:1" x14ac:dyDescent="0.25">
      <c r="A5200" s="287"/>
    </row>
    <row r="5201" spans="1:1" x14ac:dyDescent="0.25">
      <c r="A5201" s="287"/>
    </row>
    <row r="5202" spans="1:1" x14ac:dyDescent="0.25">
      <c r="A5202" s="287"/>
    </row>
    <row r="5203" spans="1:1" x14ac:dyDescent="0.25">
      <c r="A5203" s="287"/>
    </row>
    <row r="5204" spans="1:1" x14ac:dyDescent="0.25">
      <c r="A5204" s="287"/>
    </row>
    <row r="5205" spans="1:1" x14ac:dyDescent="0.25">
      <c r="A5205" s="287"/>
    </row>
    <row r="5206" spans="1:1" x14ac:dyDescent="0.25">
      <c r="A5206" s="287"/>
    </row>
    <row r="5207" spans="1:1" x14ac:dyDescent="0.25">
      <c r="A5207" s="287"/>
    </row>
    <row r="5208" spans="1:1" x14ac:dyDescent="0.25">
      <c r="A5208" s="287"/>
    </row>
    <row r="5209" spans="1:1" x14ac:dyDescent="0.25">
      <c r="A5209" s="287"/>
    </row>
    <row r="5210" spans="1:1" x14ac:dyDescent="0.25">
      <c r="A5210" s="287"/>
    </row>
    <row r="5211" spans="1:1" x14ac:dyDescent="0.25">
      <c r="A5211" s="287"/>
    </row>
    <row r="5212" spans="1:1" x14ac:dyDescent="0.25">
      <c r="A5212" s="287"/>
    </row>
    <row r="5213" spans="1:1" x14ac:dyDescent="0.25">
      <c r="A5213" s="287"/>
    </row>
    <row r="5214" spans="1:1" x14ac:dyDescent="0.25">
      <c r="A5214" s="287"/>
    </row>
    <row r="5215" spans="1:1" x14ac:dyDescent="0.25">
      <c r="A5215" s="287"/>
    </row>
    <row r="5216" spans="1:1" x14ac:dyDescent="0.25">
      <c r="A5216" s="287"/>
    </row>
    <row r="5217" spans="1:1" x14ac:dyDescent="0.25">
      <c r="A5217" s="287"/>
    </row>
    <row r="5218" spans="1:1" x14ac:dyDescent="0.25">
      <c r="A5218" s="287"/>
    </row>
    <row r="5219" spans="1:1" x14ac:dyDescent="0.25">
      <c r="A5219" s="287"/>
    </row>
    <row r="5220" spans="1:1" x14ac:dyDescent="0.25">
      <c r="A5220" s="287"/>
    </row>
    <row r="5221" spans="1:1" x14ac:dyDescent="0.25">
      <c r="A5221" s="287"/>
    </row>
    <row r="5222" spans="1:1" x14ac:dyDescent="0.25">
      <c r="A5222" s="287"/>
    </row>
    <row r="5223" spans="1:1" x14ac:dyDescent="0.25">
      <c r="A5223" s="287"/>
    </row>
    <row r="5224" spans="1:1" x14ac:dyDescent="0.25">
      <c r="A5224" s="287"/>
    </row>
    <row r="5225" spans="1:1" x14ac:dyDescent="0.25">
      <c r="A5225" s="287"/>
    </row>
    <row r="5226" spans="1:1" x14ac:dyDescent="0.25">
      <c r="A5226" s="287"/>
    </row>
    <row r="5227" spans="1:1" x14ac:dyDescent="0.25">
      <c r="A5227" s="287"/>
    </row>
    <row r="5228" spans="1:1" x14ac:dyDescent="0.25">
      <c r="A5228" s="287"/>
    </row>
    <row r="5229" spans="1:1" x14ac:dyDescent="0.25">
      <c r="A5229" s="287"/>
    </row>
    <row r="5230" spans="1:1" x14ac:dyDescent="0.25">
      <c r="A5230" s="287"/>
    </row>
    <row r="5231" spans="1:1" x14ac:dyDescent="0.25">
      <c r="A5231" s="287"/>
    </row>
    <row r="5232" spans="1:1" x14ac:dyDescent="0.25">
      <c r="A5232" s="287"/>
    </row>
    <row r="5233" spans="1:1" x14ac:dyDescent="0.25">
      <c r="A5233" s="287"/>
    </row>
    <row r="5234" spans="1:1" x14ac:dyDescent="0.25">
      <c r="A5234" s="287"/>
    </row>
    <row r="5235" spans="1:1" x14ac:dyDescent="0.25">
      <c r="A5235" s="287"/>
    </row>
    <row r="5236" spans="1:1" x14ac:dyDescent="0.25">
      <c r="A5236" s="287"/>
    </row>
    <row r="5237" spans="1:1" x14ac:dyDescent="0.25">
      <c r="A5237" s="287"/>
    </row>
    <row r="5238" spans="1:1" x14ac:dyDescent="0.25">
      <c r="A5238" s="287"/>
    </row>
    <row r="5239" spans="1:1" x14ac:dyDescent="0.25">
      <c r="A5239" s="287"/>
    </row>
    <row r="5240" spans="1:1" x14ac:dyDescent="0.25">
      <c r="A5240" s="287"/>
    </row>
    <row r="5241" spans="1:1" x14ac:dyDescent="0.25">
      <c r="A5241" s="287"/>
    </row>
    <row r="5242" spans="1:1" x14ac:dyDescent="0.25">
      <c r="A5242" s="287"/>
    </row>
    <row r="5243" spans="1:1" x14ac:dyDescent="0.25">
      <c r="A5243" s="287"/>
    </row>
    <row r="5244" spans="1:1" x14ac:dyDescent="0.25">
      <c r="A5244" s="287"/>
    </row>
    <row r="5245" spans="1:1" x14ac:dyDescent="0.25">
      <c r="A5245" s="287"/>
    </row>
    <row r="5246" spans="1:1" x14ac:dyDescent="0.25">
      <c r="A5246" s="287"/>
    </row>
    <row r="5247" spans="1:1" x14ac:dyDescent="0.25">
      <c r="A5247" s="287"/>
    </row>
    <row r="5248" spans="1:1" x14ac:dyDescent="0.25">
      <c r="A5248" s="287"/>
    </row>
    <row r="5249" spans="1:1" x14ac:dyDescent="0.25">
      <c r="A5249" s="287"/>
    </row>
    <row r="5250" spans="1:1" x14ac:dyDescent="0.25">
      <c r="A5250" s="287"/>
    </row>
    <row r="5251" spans="1:1" x14ac:dyDescent="0.25">
      <c r="A5251" s="287"/>
    </row>
    <row r="5252" spans="1:1" x14ac:dyDescent="0.25">
      <c r="A5252" s="287"/>
    </row>
    <row r="5253" spans="1:1" x14ac:dyDescent="0.25">
      <c r="A5253" s="287"/>
    </row>
    <row r="5254" spans="1:1" x14ac:dyDescent="0.25">
      <c r="A5254" s="287"/>
    </row>
    <row r="5255" spans="1:1" x14ac:dyDescent="0.25">
      <c r="A5255" s="287"/>
    </row>
    <row r="5256" spans="1:1" x14ac:dyDescent="0.25">
      <c r="A5256" s="287"/>
    </row>
    <row r="5257" spans="1:1" x14ac:dyDescent="0.25">
      <c r="A5257" s="287"/>
    </row>
    <row r="5258" spans="1:1" x14ac:dyDescent="0.25">
      <c r="A5258" s="287"/>
    </row>
    <row r="5259" spans="1:1" x14ac:dyDescent="0.25">
      <c r="A5259" s="287"/>
    </row>
    <row r="5260" spans="1:1" x14ac:dyDescent="0.25">
      <c r="A5260" s="287"/>
    </row>
    <row r="5261" spans="1:1" x14ac:dyDescent="0.25">
      <c r="A5261" s="287"/>
    </row>
    <row r="5262" spans="1:1" x14ac:dyDescent="0.25">
      <c r="A5262" s="287"/>
    </row>
    <row r="5263" spans="1:1" x14ac:dyDescent="0.25">
      <c r="A5263" s="287"/>
    </row>
    <row r="5264" spans="1:1" x14ac:dyDescent="0.25">
      <c r="A5264" s="287"/>
    </row>
    <row r="5265" spans="1:1" x14ac:dyDescent="0.25">
      <c r="A5265" s="287"/>
    </row>
    <row r="5266" spans="1:1" x14ac:dyDescent="0.25">
      <c r="A5266" s="287"/>
    </row>
    <row r="5267" spans="1:1" x14ac:dyDescent="0.25">
      <c r="A5267" s="287"/>
    </row>
    <row r="5268" spans="1:1" x14ac:dyDescent="0.25">
      <c r="A5268" s="287"/>
    </row>
    <row r="5269" spans="1:1" x14ac:dyDescent="0.25">
      <c r="A5269" s="287"/>
    </row>
    <row r="5270" spans="1:1" x14ac:dyDescent="0.25">
      <c r="A5270" s="287"/>
    </row>
    <row r="5271" spans="1:1" x14ac:dyDescent="0.25">
      <c r="A5271" s="287"/>
    </row>
    <row r="5272" spans="1:1" x14ac:dyDescent="0.25">
      <c r="A5272" s="287"/>
    </row>
    <row r="5273" spans="1:1" x14ac:dyDescent="0.25">
      <c r="A5273" s="287"/>
    </row>
    <row r="5274" spans="1:1" x14ac:dyDescent="0.25">
      <c r="A5274" s="287"/>
    </row>
    <row r="5275" spans="1:1" x14ac:dyDescent="0.25">
      <c r="A5275" s="287"/>
    </row>
    <row r="5276" spans="1:1" x14ac:dyDescent="0.25">
      <c r="A5276" s="287"/>
    </row>
    <row r="5277" spans="1:1" x14ac:dyDescent="0.25">
      <c r="A5277" s="287"/>
    </row>
    <row r="5278" spans="1:1" x14ac:dyDescent="0.25">
      <c r="A5278" s="287"/>
    </row>
    <row r="5279" spans="1:1" x14ac:dyDescent="0.25">
      <c r="A5279" s="287"/>
    </row>
    <row r="5280" spans="1:1" x14ac:dyDescent="0.25">
      <c r="A5280" s="287"/>
    </row>
    <row r="5281" spans="1:1" x14ac:dyDescent="0.25">
      <c r="A5281" s="287"/>
    </row>
    <row r="5282" spans="1:1" x14ac:dyDescent="0.25">
      <c r="A5282" s="287"/>
    </row>
    <row r="5283" spans="1:1" x14ac:dyDescent="0.25">
      <c r="A5283" s="287"/>
    </row>
    <row r="5284" spans="1:1" x14ac:dyDescent="0.25">
      <c r="A5284" s="287"/>
    </row>
    <row r="5285" spans="1:1" x14ac:dyDescent="0.25">
      <c r="A5285" s="287"/>
    </row>
    <row r="5286" spans="1:1" x14ac:dyDescent="0.25">
      <c r="A5286" s="287"/>
    </row>
    <row r="5287" spans="1:1" x14ac:dyDescent="0.25">
      <c r="A5287" s="287"/>
    </row>
    <row r="5288" spans="1:1" x14ac:dyDescent="0.25">
      <c r="A5288" s="287"/>
    </row>
    <row r="5289" spans="1:1" x14ac:dyDescent="0.25">
      <c r="A5289" s="287"/>
    </row>
    <row r="5290" spans="1:1" x14ac:dyDescent="0.25">
      <c r="A5290" s="287"/>
    </row>
    <row r="5291" spans="1:1" x14ac:dyDescent="0.25">
      <c r="A5291" s="287"/>
    </row>
    <row r="5292" spans="1:1" x14ac:dyDescent="0.25">
      <c r="A5292" s="287"/>
    </row>
    <row r="5293" spans="1:1" x14ac:dyDescent="0.25">
      <c r="A5293" s="287"/>
    </row>
    <row r="5294" spans="1:1" x14ac:dyDescent="0.25">
      <c r="A5294" s="287"/>
    </row>
    <row r="5295" spans="1:1" x14ac:dyDescent="0.25">
      <c r="A5295" s="287"/>
    </row>
    <row r="5296" spans="1:1" x14ac:dyDescent="0.25">
      <c r="A5296" s="287"/>
    </row>
    <row r="5297" spans="1:1" x14ac:dyDescent="0.25">
      <c r="A5297" s="287"/>
    </row>
    <row r="5298" spans="1:1" x14ac:dyDescent="0.25">
      <c r="A5298" s="287"/>
    </row>
    <row r="5299" spans="1:1" x14ac:dyDescent="0.25">
      <c r="A5299" s="287"/>
    </row>
    <row r="5300" spans="1:1" x14ac:dyDescent="0.25">
      <c r="A5300" s="287"/>
    </row>
    <row r="5301" spans="1:1" x14ac:dyDescent="0.25">
      <c r="A5301" s="287"/>
    </row>
    <row r="5302" spans="1:1" x14ac:dyDescent="0.25">
      <c r="A5302" s="287"/>
    </row>
    <row r="5303" spans="1:1" x14ac:dyDescent="0.25">
      <c r="A5303" s="287"/>
    </row>
    <row r="5304" spans="1:1" x14ac:dyDescent="0.25">
      <c r="A5304" s="287"/>
    </row>
    <row r="5305" spans="1:1" x14ac:dyDescent="0.25">
      <c r="A5305" s="287"/>
    </row>
    <row r="5306" spans="1:1" x14ac:dyDescent="0.25">
      <c r="A5306" s="287"/>
    </row>
    <row r="5307" spans="1:1" x14ac:dyDescent="0.25">
      <c r="A5307" s="287"/>
    </row>
    <row r="5308" spans="1:1" x14ac:dyDescent="0.25">
      <c r="A5308" s="287"/>
    </row>
    <row r="5309" spans="1:1" x14ac:dyDescent="0.25">
      <c r="A5309" s="287"/>
    </row>
    <row r="5310" spans="1:1" x14ac:dyDescent="0.25">
      <c r="A5310" s="287"/>
    </row>
    <row r="5311" spans="1:1" x14ac:dyDescent="0.25">
      <c r="A5311" s="287"/>
    </row>
    <row r="5312" spans="1:1" x14ac:dyDescent="0.25">
      <c r="A5312" s="287"/>
    </row>
    <row r="5313" spans="1:1" x14ac:dyDescent="0.25">
      <c r="A5313" s="287"/>
    </row>
    <row r="5314" spans="1:1" x14ac:dyDescent="0.25">
      <c r="A5314" s="287"/>
    </row>
    <row r="5315" spans="1:1" x14ac:dyDescent="0.25">
      <c r="A5315" s="287"/>
    </row>
    <row r="5316" spans="1:1" x14ac:dyDescent="0.25">
      <c r="A5316" s="287"/>
    </row>
    <row r="5317" spans="1:1" x14ac:dyDescent="0.25">
      <c r="A5317" s="287"/>
    </row>
    <row r="5318" spans="1:1" x14ac:dyDescent="0.25">
      <c r="A5318" s="287"/>
    </row>
    <row r="5319" spans="1:1" x14ac:dyDescent="0.25">
      <c r="A5319" s="287"/>
    </row>
    <row r="5320" spans="1:1" x14ac:dyDescent="0.25">
      <c r="A5320" s="287"/>
    </row>
    <row r="5321" spans="1:1" x14ac:dyDescent="0.25">
      <c r="A5321" s="287"/>
    </row>
    <row r="5322" spans="1:1" x14ac:dyDescent="0.25">
      <c r="A5322" s="287"/>
    </row>
    <row r="5323" spans="1:1" x14ac:dyDescent="0.25">
      <c r="A5323" s="287"/>
    </row>
    <row r="5324" spans="1:1" x14ac:dyDescent="0.25">
      <c r="A5324" s="287"/>
    </row>
    <row r="5325" spans="1:1" x14ac:dyDescent="0.25">
      <c r="A5325" s="287"/>
    </row>
    <row r="5326" spans="1:1" x14ac:dyDescent="0.25">
      <c r="A5326" s="287"/>
    </row>
    <row r="5327" spans="1:1" x14ac:dyDescent="0.25">
      <c r="A5327" s="287"/>
    </row>
    <row r="5328" spans="1:1" x14ac:dyDescent="0.25">
      <c r="A5328" s="287"/>
    </row>
    <row r="5329" spans="1:1" x14ac:dyDescent="0.25">
      <c r="A5329" s="287"/>
    </row>
    <row r="5330" spans="1:1" x14ac:dyDescent="0.25">
      <c r="A5330" s="287"/>
    </row>
    <row r="5331" spans="1:1" x14ac:dyDescent="0.25">
      <c r="A5331" s="287"/>
    </row>
    <row r="5332" spans="1:1" x14ac:dyDescent="0.25">
      <c r="A5332" s="287"/>
    </row>
    <row r="5333" spans="1:1" x14ac:dyDescent="0.25">
      <c r="A5333" s="287"/>
    </row>
    <row r="5334" spans="1:1" x14ac:dyDescent="0.25">
      <c r="A5334" s="287"/>
    </row>
    <row r="5335" spans="1:1" x14ac:dyDescent="0.25">
      <c r="A5335" s="287"/>
    </row>
    <row r="5336" spans="1:1" x14ac:dyDescent="0.25">
      <c r="A5336" s="287"/>
    </row>
    <row r="5337" spans="1:1" x14ac:dyDescent="0.25">
      <c r="A5337" s="287"/>
    </row>
    <row r="5338" spans="1:1" x14ac:dyDescent="0.25">
      <c r="A5338" s="287"/>
    </row>
    <row r="5339" spans="1:1" x14ac:dyDescent="0.25">
      <c r="A5339" s="287"/>
    </row>
    <row r="5340" spans="1:1" x14ac:dyDescent="0.25">
      <c r="A5340" s="287"/>
    </row>
    <row r="5341" spans="1:1" x14ac:dyDescent="0.25">
      <c r="A5341" s="287"/>
    </row>
    <row r="5342" spans="1:1" x14ac:dyDescent="0.25">
      <c r="A5342" s="287"/>
    </row>
    <row r="5343" spans="1:1" x14ac:dyDescent="0.25">
      <c r="A5343" s="287"/>
    </row>
    <row r="5344" spans="1:1" x14ac:dyDescent="0.25">
      <c r="A5344" s="287"/>
    </row>
    <row r="5345" spans="1:1" x14ac:dyDescent="0.25">
      <c r="A5345" s="287"/>
    </row>
    <row r="5346" spans="1:1" x14ac:dyDescent="0.25">
      <c r="A5346" s="287"/>
    </row>
    <row r="5347" spans="1:1" x14ac:dyDescent="0.25">
      <c r="A5347" s="287"/>
    </row>
    <row r="5348" spans="1:1" x14ac:dyDescent="0.25">
      <c r="A5348" s="287"/>
    </row>
    <row r="5349" spans="1:1" x14ac:dyDescent="0.25">
      <c r="A5349" s="287"/>
    </row>
    <row r="5350" spans="1:1" x14ac:dyDescent="0.25">
      <c r="A5350" s="287"/>
    </row>
    <row r="5351" spans="1:1" x14ac:dyDescent="0.25">
      <c r="A5351" s="287"/>
    </row>
    <row r="5352" spans="1:1" x14ac:dyDescent="0.25">
      <c r="A5352" s="287"/>
    </row>
    <row r="5353" spans="1:1" x14ac:dyDescent="0.25">
      <c r="A5353" s="287"/>
    </row>
    <row r="5354" spans="1:1" x14ac:dyDescent="0.25">
      <c r="A5354" s="287"/>
    </row>
    <row r="5355" spans="1:1" x14ac:dyDescent="0.25">
      <c r="A5355" s="287"/>
    </row>
    <row r="5356" spans="1:1" x14ac:dyDescent="0.25">
      <c r="A5356" s="287"/>
    </row>
    <row r="5357" spans="1:1" x14ac:dyDescent="0.25">
      <c r="A5357" s="287"/>
    </row>
    <row r="5358" spans="1:1" x14ac:dyDescent="0.25">
      <c r="A5358" s="287"/>
    </row>
    <row r="5359" spans="1:1" x14ac:dyDescent="0.25">
      <c r="A5359" s="287"/>
    </row>
    <row r="5360" spans="1:1" x14ac:dyDescent="0.25">
      <c r="A5360" s="287"/>
    </row>
    <row r="5361" spans="1:1" x14ac:dyDescent="0.25">
      <c r="A5361" s="287"/>
    </row>
    <row r="5362" spans="1:1" x14ac:dyDescent="0.25">
      <c r="A5362" s="287"/>
    </row>
    <row r="5363" spans="1:1" x14ac:dyDescent="0.25">
      <c r="A5363" s="287"/>
    </row>
    <row r="5364" spans="1:1" x14ac:dyDescent="0.25">
      <c r="A5364" s="287"/>
    </row>
    <row r="5365" spans="1:1" x14ac:dyDescent="0.25">
      <c r="A5365" s="287"/>
    </row>
    <row r="5366" spans="1:1" x14ac:dyDescent="0.25">
      <c r="A5366" s="287"/>
    </row>
    <row r="5367" spans="1:1" x14ac:dyDescent="0.25">
      <c r="A5367" s="287"/>
    </row>
    <row r="5368" spans="1:1" x14ac:dyDescent="0.25">
      <c r="A5368" s="287"/>
    </row>
    <row r="5369" spans="1:1" x14ac:dyDescent="0.25">
      <c r="A5369" s="287"/>
    </row>
    <row r="5370" spans="1:1" x14ac:dyDescent="0.25">
      <c r="A5370" s="287"/>
    </row>
    <row r="5371" spans="1:1" x14ac:dyDescent="0.25">
      <c r="A5371" s="287"/>
    </row>
    <row r="5372" spans="1:1" x14ac:dyDescent="0.25">
      <c r="A5372" s="287"/>
    </row>
    <row r="5373" spans="1:1" x14ac:dyDescent="0.25">
      <c r="A5373" s="287"/>
    </row>
    <row r="5374" spans="1:1" x14ac:dyDescent="0.25">
      <c r="A5374" s="287"/>
    </row>
    <row r="5375" spans="1:1" x14ac:dyDescent="0.25">
      <c r="A5375" s="287"/>
    </row>
    <row r="5376" spans="1:1" x14ac:dyDescent="0.25">
      <c r="A5376" s="287"/>
    </row>
    <row r="5377" spans="1:1" x14ac:dyDescent="0.25">
      <c r="A5377" s="287"/>
    </row>
    <row r="5378" spans="1:1" x14ac:dyDescent="0.25">
      <c r="A5378" s="287"/>
    </row>
    <row r="5379" spans="1:1" x14ac:dyDescent="0.25">
      <c r="A5379" s="287"/>
    </row>
    <row r="5380" spans="1:1" x14ac:dyDescent="0.25">
      <c r="A5380" s="287"/>
    </row>
    <row r="5381" spans="1:1" x14ac:dyDescent="0.25">
      <c r="A5381" s="287"/>
    </row>
    <row r="5382" spans="1:1" x14ac:dyDescent="0.25">
      <c r="A5382" s="287"/>
    </row>
    <row r="5383" spans="1:1" x14ac:dyDescent="0.25">
      <c r="A5383" s="287"/>
    </row>
    <row r="5384" spans="1:1" x14ac:dyDescent="0.25">
      <c r="A5384" s="287"/>
    </row>
    <row r="5385" spans="1:1" x14ac:dyDescent="0.25">
      <c r="A5385" s="287"/>
    </row>
    <row r="5386" spans="1:1" x14ac:dyDescent="0.25">
      <c r="A5386" s="287"/>
    </row>
    <row r="5387" spans="1:1" x14ac:dyDescent="0.25">
      <c r="A5387" s="287"/>
    </row>
    <row r="5388" spans="1:1" x14ac:dyDescent="0.25">
      <c r="A5388" s="287"/>
    </row>
    <row r="5389" spans="1:1" x14ac:dyDescent="0.25">
      <c r="A5389" s="287"/>
    </row>
    <row r="5390" spans="1:1" x14ac:dyDescent="0.25">
      <c r="A5390" s="287"/>
    </row>
    <row r="5391" spans="1:1" x14ac:dyDescent="0.25">
      <c r="A5391" s="287"/>
    </row>
    <row r="5392" spans="1:1" x14ac:dyDescent="0.25">
      <c r="A5392" s="287"/>
    </row>
    <row r="5393" spans="1:1" x14ac:dyDescent="0.25">
      <c r="A5393" s="287"/>
    </row>
    <row r="5394" spans="1:1" x14ac:dyDescent="0.25">
      <c r="A5394" s="287"/>
    </row>
    <row r="5395" spans="1:1" x14ac:dyDescent="0.25">
      <c r="A5395" s="287"/>
    </row>
    <row r="5396" spans="1:1" x14ac:dyDescent="0.25">
      <c r="A5396" s="287"/>
    </row>
    <row r="5397" spans="1:1" x14ac:dyDescent="0.25">
      <c r="A5397" s="287"/>
    </row>
    <row r="5398" spans="1:1" x14ac:dyDescent="0.25">
      <c r="A5398" s="287"/>
    </row>
    <row r="5399" spans="1:1" x14ac:dyDescent="0.25">
      <c r="A5399" s="287"/>
    </row>
    <row r="5400" spans="1:1" x14ac:dyDescent="0.25">
      <c r="A5400" s="287"/>
    </row>
    <row r="5401" spans="1:1" x14ac:dyDescent="0.25">
      <c r="A5401" s="287"/>
    </row>
    <row r="5402" spans="1:1" x14ac:dyDescent="0.25">
      <c r="A5402" s="287"/>
    </row>
    <row r="5403" spans="1:1" x14ac:dyDescent="0.25">
      <c r="A5403" s="287"/>
    </row>
    <row r="5404" spans="1:1" x14ac:dyDescent="0.25">
      <c r="A5404" s="287"/>
    </row>
    <row r="5405" spans="1:1" x14ac:dyDescent="0.25">
      <c r="A5405" s="287"/>
    </row>
    <row r="5406" spans="1:1" x14ac:dyDescent="0.25">
      <c r="A5406" s="287"/>
    </row>
    <row r="5407" spans="1:1" x14ac:dyDescent="0.25">
      <c r="A5407" s="287"/>
    </row>
    <row r="5408" spans="1:1" x14ac:dyDescent="0.25">
      <c r="A5408" s="287"/>
    </row>
    <row r="5409" spans="1:1" x14ac:dyDescent="0.25">
      <c r="A5409" s="287"/>
    </row>
    <row r="5410" spans="1:1" x14ac:dyDescent="0.25">
      <c r="A5410" s="287"/>
    </row>
    <row r="5411" spans="1:1" x14ac:dyDescent="0.25">
      <c r="A5411" s="287"/>
    </row>
    <row r="5412" spans="1:1" x14ac:dyDescent="0.25">
      <c r="A5412" s="287"/>
    </row>
    <row r="5413" spans="1:1" x14ac:dyDescent="0.25">
      <c r="A5413" s="287"/>
    </row>
    <row r="5414" spans="1:1" x14ac:dyDescent="0.25">
      <c r="A5414" s="287"/>
    </row>
    <row r="5415" spans="1:1" x14ac:dyDescent="0.25">
      <c r="A5415" s="287"/>
    </row>
    <row r="5416" spans="1:1" x14ac:dyDescent="0.25">
      <c r="A5416" s="287"/>
    </row>
    <row r="5417" spans="1:1" x14ac:dyDescent="0.25">
      <c r="A5417" s="287"/>
    </row>
    <row r="5418" spans="1:1" x14ac:dyDescent="0.25">
      <c r="A5418" s="287"/>
    </row>
    <row r="5419" spans="1:1" x14ac:dyDescent="0.25">
      <c r="A5419" s="287"/>
    </row>
    <row r="5420" spans="1:1" x14ac:dyDescent="0.25">
      <c r="A5420" s="287"/>
    </row>
    <row r="5421" spans="1:1" x14ac:dyDescent="0.25">
      <c r="A5421" s="287"/>
    </row>
    <row r="5422" spans="1:1" x14ac:dyDescent="0.25">
      <c r="A5422" s="287"/>
    </row>
    <row r="5423" spans="1:1" x14ac:dyDescent="0.25">
      <c r="A5423" s="287"/>
    </row>
    <row r="5424" spans="1:1" x14ac:dyDescent="0.25">
      <c r="A5424" s="287"/>
    </row>
    <row r="5425" spans="1:1" x14ac:dyDescent="0.25">
      <c r="A5425" s="287"/>
    </row>
    <row r="5426" spans="1:1" x14ac:dyDescent="0.25">
      <c r="A5426" s="287"/>
    </row>
    <row r="5427" spans="1:1" x14ac:dyDescent="0.25">
      <c r="A5427" s="287"/>
    </row>
    <row r="5428" spans="1:1" x14ac:dyDescent="0.25">
      <c r="A5428" s="287"/>
    </row>
    <row r="5429" spans="1:1" x14ac:dyDescent="0.25">
      <c r="A5429" s="287"/>
    </row>
    <row r="5430" spans="1:1" x14ac:dyDescent="0.25">
      <c r="A5430" s="287"/>
    </row>
    <row r="5431" spans="1:1" x14ac:dyDescent="0.25">
      <c r="A5431" s="287"/>
    </row>
    <row r="5432" spans="1:1" x14ac:dyDescent="0.25">
      <c r="A5432" s="287"/>
    </row>
    <row r="5433" spans="1:1" x14ac:dyDescent="0.25">
      <c r="A5433" s="287"/>
    </row>
    <row r="5434" spans="1:1" x14ac:dyDescent="0.25">
      <c r="A5434" s="287"/>
    </row>
    <row r="5435" spans="1:1" x14ac:dyDescent="0.25">
      <c r="A5435" s="287"/>
    </row>
    <row r="5436" spans="1:1" x14ac:dyDescent="0.25">
      <c r="A5436" s="287"/>
    </row>
    <row r="5437" spans="1:1" x14ac:dyDescent="0.25">
      <c r="A5437" s="287"/>
    </row>
    <row r="5438" spans="1:1" x14ac:dyDescent="0.25">
      <c r="A5438" s="287"/>
    </row>
    <row r="5439" spans="1:1" x14ac:dyDescent="0.25">
      <c r="A5439" s="287"/>
    </row>
    <row r="5440" spans="1:1" x14ac:dyDescent="0.25">
      <c r="A5440" s="287"/>
    </row>
    <row r="5441" spans="1:1" x14ac:dyDescent="0.25">
      <c r="A5441" s="287"/>
    </row>
    <row r="5442" spans="1:1" x14ac:dyDescent="0.25">
      <c r="A5442" s="287"/>
    </row>
    <row r="5443" spans="1:1" x14ac:dyDescent="0.25">
      <c r="A5443" s="287"/>
    </row>
    <row r="5444" spans="1:1" x14ac:dyDescent="0.25">
      <c r="A5444" s="287"/>
    </row>
    <row r="5445" spans="1:1" x14ac:dyDescent="0.25">
      <c r="A5445" s="287"/>
    </row>
    <row r="5446" spans="1:1" x14ac:dyDescent="0.25">
      <c r="A5446" s="287"/>
    </row>
    <row r="5447" spans="1:1" x14ac:dyDescent="0.25">
      <c r="A5447" s="287"/>
    </row>
    <row r="5448" spans="1:1" x14ac:dyDescent="0.25">
      <c r="A5448" s="287"/>
    </row>
    <row r="5449" spans="1:1" x14ac:dyDescent="0.25">
      <c r="A5449" s="287"/>
    </row>
    <row r="5450" spans="1:1" x14ac:dyDescent="0.25">
      <c r="A5450" s="287"/>
    </row>
    <row r="5451" spans="1:1" x14ac:dyDescent="0.25">
      <c r="A5451" s="287"/>
    </row>
    <row r="5452" spans="1:1" x14ac:dyDescent="0.25">
      <c r="A5452" s="287"/>
    </row>
    <row r="5453" spans="1:1" x14ac:dyDescent="0.25">
      <c r="A5453" s="287"/>
    </row>
    <row r="5454" spans="1:1" x14ac:dyDescent="0.25">
      <c r="A5454" s="287"/>
    </row>
    <row r="5455" spans="1:1" x14ac:dyDescent="0.25">
      <c r="A5455" s="287"/>
    </row>
    <row r="5456" spans="1:1" x14ac:dyDescent="0.25">
      <c r="A5456" s="287"/>
    </row>
    <row r="5457" spans="1:1" x14ac:dyDescent="0.25">
      <c r="A5457" s="287"/>
    </row>
    <row r="5458" spans="1:1" x14ac:dyDescent="0.25">
      <c r="A5458" s="287"/>
    </row>
    <row r="5459" spans="1:1" x14ac:dyDescent="0.25">
      <c r="A5459" s="287"/>
    </row>
    <row r="5460" spans="1:1" x14ac:dyDescent="0.25">
      <c r="A5460" s="287"/>
    </row>
    <row r="5461" spans="1:1" x14ac:dyDescent="0.25">
      <c r="A5461" s="287"/>
    </row>
    <row r="5462" spans="1:1" x14ac:dyDescent="0.25">
      <c r="A5462" s="287"/>
    </row>
    <row r="5463" spans="1:1" x14ac:dyDescent="0.25">
      <c r="A5463" s="287"/>
    </row>
    <row r="5464" spans="1:1" x14ac:dyDescent="0.25">
      <c r="A5464" s="287"/>
    </row>
    <row r="5465" spans="1:1" x14ac:dyDescent="0.25">
      <c r="A5465" s="287"/>
    </row>
    <row r="5466" spans="1:1" x14ac:dyDescent="0.25">
      <c r="A5466" s="287"/>
    </row>
    <row r="5467" spans="1:1" x14ac:dyDescent="0.25">
      <c r="A5467" s="287"/>
    </row>
    <row r="5468" spans="1:1" x14ac:dyDescent="0.25">
      <c r="A5468" s="287"/>
    </row>
    <row r="5469" spans="1:1" x14ac:dyDescent="0.25">
      <c r="A5469" s="287"/>
    </row>
    <row r="5470" spans="1:1" x14ac:dyDescent="0.25">
      <c r="A5470" s="287"/>
    </row>
    <row r="5471" spans="1:1" x14ac:dyDescent="0.25">
      <c r="A5471" s="287"/>
    </row>
    <row r="5472" spans="1:1" x14ac:dyDescent="0.25">
      <c r="A5472" s="287"/>
    </row>
    <row r="5473" spans="1:1" x14ac:dyDescent="0.25">
      <c r="A5473" s="287"/>
    </row>
    <row r="5474" spans="1:1" x14ac:dyDescent="0.25">
      <c r="A5474" s="287"/>
    </row>
    <row r="5475" spans="1:1" x14ac:dyDescent="0.25">
      <c r="A5475" s="287"/>
    </row>
    <row r="5476" spans="1:1" x14ac:dyDescent="0.25">
      <c r="A5476" s="287"/>
    </row>
    <row r="5477" spans="1:1" x14ac:dyDescent="0.25">
      <c r="A5477" s="287"/>
    </row>
    <row r="5478" spans="1:1" x14ac:dyDescent="0.25">
      <c r="A5478" s="287"/>
    </row>
    <row r="5479" spans="1:1" x14ac:dyDescent="0.25">
      <c r="A5479" s="287"/>
    </row>
    <row r="5480" spans="1:1" x14ac:dyDescent="0.25">
      <c r="A5480" s="287"/>
    </row>
    <row r="5481" spans="1:1" x14ac:dyDescent="0.25">
      <c r="A5481" s="287"/>
    </row>
    <row r="5482" spans="1:1" x14ac:dyDescent="0.25">
      <c r="A5482" s="287"/>
    </row>
    <row r="5483" spans="1:1" x14ac:dyDescent="0.25">
      <c r="A5483" s="287"/>
    </row>
    <row r="5484" spans="1:1" x14ac:dyDescent="0.25">
      <c r="A5484" s="287"/>
    </row>
    <row r="5485" spans="1:1" x14ac:dyDescent="0.25">
      <c r="A5485" s="287"/>
    </row>
    <row r="5486" spans="1:1" x14ac:dyDescent="0.25">
      <c r="A5486" s="287"/>
    </row>
    <row r="5487" spans="1:1" x14ac:dyDescent="0.25">
      <c r="A5487" s="287"/>
    </row>
    <row r="5488" spans="1:1" x14ac:dyDescent="0.25">
      <c r="A5488" s="287"/>
    </row>
    <row r="5489" spans="1:1" x14ac:dyDescent="0.25">
      <c r="A5489" s="287"/>
    </row>
    <row r="5490" spans="1:1" x14ac:dyDescent="0.25">
      <c r="A5490" s="287"/>
    </row>
    <row r="5491" spans="1:1" x14ac:dyDescent="0.25">
      <c r="A5491" s="287"/>
    </row>
    <row r="5492" spans="1:1" x14ac:dyDescent="0.25">
      <c r="A5492" s="287"/>
    </row>
    <row r="5493" spans="1:1" x14ac:dyDescent="0.25">
      <c r="A5493" s="287"/>
    </row>
    <row r="5494" spans="1:1" x14ac:dyDescent="0.25">
      <c r="A5494" s="287"/>
    </row>
    <row r="5495" spans="1:1" x14ac:dyDescent="0.25">
      <c r="A5495" s="287"/>
    </row>
    <row r="5496" spans="1:1" x14ac:dyDescent="0.25">
      <c r="A5496" s="287"/>
    </row>
    <row r="5497" spans="1:1" x14ac:dyDescent="0.25">
      <c r="A5497" s="287"/>
    </row>
    <row r="5498" spans="1:1" x14ac:dyDescent="0.25">
      <c r="A5498" s="287"/>
    </row>
    <row r="5499" spans="1:1" x14ac:dyDescent="0.25">
      <c r="A5499" s="287"/>
    </row>
    <row r="5500" spans="1:1" x14ac:dyDescent="0.25">
      <c r="A5500" s="287"/>
    </row>
    <row r="5501" spans="1:1" x14ac:dyDescent="0.25">
      <c r="A5501" s="287"/>
    </row>
    <row r="5502" spans="1:1" x14ac:dyDescent="0.25">
      <c r="A5502" s="287"/>
    </row>
    <row r="5503" spans="1:1" x14ac:dyDescent="0.25">
      <c r="A5503" s="287"/>
    </row>
    <row r="5504" spans="1:1" x14ac:dyDescent="0.25">
      <c r="A5504" s="287"/>
    </row>
    <row r="5505" spans="1:1" x14ac:dyDescent="0.25">
      <c r="A5505" s="287"/>
    </row>
    <row r="5506" spans="1:1" x14ac:dyDescent="0.25">
      <c r="A5506" s="287"/>
    </row>
    <row r="5507" spans="1:1" x14ac:dyDescent="0.25">
      <c r="A5507" s="287"/>
    </row>
    <row r="5508" spans="1:1" x14ac:dyDescent="0.25">
      <c r="A5508" s="287"/>
    </row>
    <row r="5509" spans="1:1" x14ac:dyDescent="0.25">
      <c r="A5509" s="287"/>
    </row>
    <row r="5510" spans="1:1" x14ac:dyDescent="0.25">
      <c r="A5510" s="287"/>
    </row>
    <row r="5511" spans="1:1" x14ac:dyDescent="0.25">
      <c r="A5511" s="287"/>
    </row>
    <row r="5512" spans="1:1" x14ac:dyDescent="0.25">
      <c r="A5512" s="287"/>
    </row>
    <row r="5513" spans="1:1" x14ac:dyDescent="0.25">
      <c r="A5513" s="287"/>
    </row>
    <row r="5514" spans="1:1" x14ac:dyDescent="0.25">
      <c r="A5514" s="287"/>
    </row>
    <row r="5515" spans="1:1" x14ac:dyDescent="0.25">
      <c r="A5515" s="287"/>
    </row>
    <row r="5516" spans="1:1" x14ac:dyDescent="0.25">
      <c r="A5516" s="287"/>
    </row>
    <row r="5517" spans="1:1" x14ac:dyDescent="0.25">
      <c r="A5517" s="287"/>
    </row>
    <row r="5518" spans="1:1" x14ac:dyDescent="0.25">
      <c r="A5518" s="287"/>
    </row>
    <row r="5519" spans="1:1" x14ac:dyDescent="0.25">
      <c r="A5519" s="287"/>
    </row>
    <row r="5520" spans="1:1" x14ac:dyDescent="0.25">
      <c r="A5520" s="287"/>
    </row>
    <row r="5521" spans="1:1" x14ac:dyDescent="0.25">
      <c r="A5521" s="287"/>
    </row>
    <row r="5522" spans="1:1" x14ac:dyDescent="0.25">
      <c r="A5522" s="287"/>
    </row>
    <row r="5523" spans="1:1" x14ac:dyDescent="0.25">
      <c r="A5523" s="287"/>
    </row>
    <row r="5524" spans="1:1" x14ac:dyDescent="0.25">
      <c r="A5524" s="287"/>
    </row>
    <row r="5525" spans="1:1" x14ac:dyDescent="0.25">
      <c r="A5525" s="287"/>
    </row>
    <row r="5526" spans="1:1" x14ac:dyDescent="0.25">
      <c r="A5526" s="287"/>
    </row>
    <row r="5527" spans="1:1" x14ac:dyDescent="0.25">
      <c r="A5527" s="287"/>
    </row>
    <row r="5528" spans="1:1" x14ac:dyDescent="0.25">
      <c r="A5528" s="287"/>
    </row>
    <row r="5529" spans="1:1" x14ac:dyDescent="0.25">
      <c r="A5529" s="287"/>
    </row>
    <row r="5530" spans="1:1" x14ac:dyDescent="0.25">
      <c r="A5530" s="287"/>
    </row>
    <row r="5531" spans="1:1" x14ac:dyDescent="0.25">
      <c r="A5531" s="287"/>
    </row>
    <row r="5532" spans="1:1" x14ac:dyDescent="0.25">
      <c r="A5532" s="287"/>
    </row>
    <row r="5533" spans="1:1" x14ac:dyDescent="0.25">
      <c r="A5533" s="287"/>
    </row>
    <row r="5534" spans="1:1" x14ac:dyDescent="0.25">
      <c r="A5534" s="287"/>
    </row>
    <row r="5535" spans="1:1" x14ac:dyDescent="0.25">
      <c r="A5535" s="287"/>
    </row>
    <row r="5536" spans="1:1" x14ac:dyDescent="0.25">
      <c r="A5536" s="287"/>
    </row>
    <row r="5537" spans="1:1" x14ac:dyDescent="0.25">
      <c r="A5537" s="287"/>
    </row>
    <row r="5538" spans="1:1" x14ac:dyDescent="0.25">
      <c r="A5538" s="287"/>
    </row>
    <row r="5539" spans="1:1" x14ac:dyDescent="0.25">
      <c r="A5539" s="287"/>
    </row>
    <row r="5540" spans="1:1" x14ac:dyDescent="0.25">
      <c r="A5540" s="287"/>
    </row>
    <row r="5541" spans="1:1" x14ac:dyDescent="0.25">
      <c r="A5541" s="287"/>
    </row>
    <row r="5542" spans="1:1" x14ac:dyDescent="0.25">
      <c r="A5542" s="287"/>
    </row>
    <row r="5543" spans="1:1" x14ac:dyDescent="0.25">
      <c r="A5543" s="287"/>
    </row>
    <row r="5544" spans="1:1" x14ac:dyDescent="0.25">
      <c r="A5544" s="287"/>
    </row>
    <row r="5545" spans="1:1" x14ac:dyDescent="0.25">
      <c r="A5545" s="287"/>
    </row>
    <row r="5546" spans="1:1" x14ac:dyDescent="0.25">
      <c r="A5546" s="287"/>
    </row>
    <row r="5547" spans="1:1" x14ac:dyDescent="0.25">
      <c r="A5547" s="287"/>
    </row>
    <row r="5548" spans="1:1" x14ac:dyDescent="0.25">
      <c r="A5548" s="287"/>
    </row>
    <row r="5549" spans="1:1" x14ac:dyDescent="0.25">
      <c r="A5549" s="287"/>
    </row>
    <row r="5550" spans="1:1" x14ac:dyDescent="0.25">
      <c r="A5550" s="287"/>
    </row>
    <row r="5551" spans="1:1" x14ac:dyDescent="0.25">
      <c r="A5551" s="287"/>
    </row>
    <row r="5552" spans="1:1" x14ac:dyDescent="0.25">
      <c r="A5552" s="287"/>
    </row>
    <row r="5553" spans="1:1" x14ac:dyDescent="0.25">
      <c r="A5553" s="287"/>
    </row>
    <row r="5554" spans="1:1" x14ac:dyDescent="0.25">
      <c r="A5554" s="287"/>
    </row>
    <row r="5555" spans="1:1" x14ac:dyDescent="0.25">
      <c r="A5555" s="287"/>
    </row>
    <row r="5556" spans="1:1" x14ac:dyDescent="0.25">
      <c r="A5556" s="287"/>
    </row>
    <row r="5557" spans="1:1" x14ac:dyDescent="0.25">
      <c r="A5557" s="287"/>
    </row>
    <row r="5558" spans="1:1" x14ac:dyDescent="0.25">
      <c r="A5558" s="287"/>
    </row>
    <row r="5559" spans="1:1" x14ac:dyDescent="0.25">
      <c r="A5559" s="287"/>
    </row>
    <row r="5560" spans="1:1" x14ac:dyDescent="0.25">
      <c r="A5560" s="287"/>
    </row>
    <row r="5561" spans="1:1" x14ac:dyDescent="0.25">
      <c r="A5561" s="287"/>
    </row>
    <row r="5562" spans="1:1" x14ac:dyDescent="0.25">
      <c r="A5562" s="287"/>
    </row>
    <row r="5563" spans="1:1" x14ac:dyDescent="0.25">
      <c r="A5563" s="287"/>
    </row>
    <row r="5564" spans="1:1" x14ac:dyDescent="0.25">
      <c r="A5564" s="287"/>
    </row>
    <row r="5565" spans="1:1" x14ac:dyDescent="0.25">
      <c r="A5565" s="287"/>
    </row>
    <row r="5566" spans="1:1" x14ac:dyDescent="0.25">
      <c r="A5566" s="287"/>
    </row>
    <row r="5567" spans="1:1" x14ac:dyDescent="0.25">
      <c r="A5567" s="287"/>
    </row>
    <row r="5568" spans="1:1" x14ac:dyDescent="0.25">
      <c r="A5568" s="287"/>
    </row>
    <row r="5569" spans="1:1" x14ac:dyDescent="0.25">
      <c r="A5569" s="287"/>
    </row>
    <row r="5570" spans="1:1" x14ac:dyDescent="0.25">
      <c r="A5570" s="287"/>
    </row>
    <row r="5571" spans="1:1" x14ac:dyDescent="0.25">
      <c r="A5571" s="287"/>
    </row>
    <row r="5572" spans="1:1" x14ac:dyDescent="0.25">
      <c r="A5572" s="287"/>
    </row>
    <row r="5573" spans="1:1" x14ac:dyDescent="0.25">
      <c r="A5573" s="287"/>
    </row>
    <row r="5574" spans="1:1" x14ac:dyDescent="0.25">
      <c r="A5574" s="287"/>
    </row>
    <row r="5575" spans="1:1" x14ac:dyDescent="0.25">
      <c r="A5575" s="287"/>
    </row>
    <row r="5576" spans="1:1" x14ac:dyDescent="0.25">
      <c r="A5576" s="287"/>
    </row>
    <row r="5577" spans="1:1" x14ac:dyDescent="0.25">
      <c r="A5577" s="287"/>
    </row>
    <row r="5578" spans="1:1" x14ac:dyDescent="0.25">
      <c r="A5578" s="287"/>
    </row>
    <row r="5579" spans="1:1" x14ac:dyDescent="0.25">
      <c r="A5579" s="287"/>
    </row>
    <row r="5580" spans="1:1" x14ac:dyDescent="0.25">
      <c r="A5580" s="287"/>
    </row>
    <row r="5581" spans="1:1" x14ac:dyDescent="0.25">
      <c r="A5581" s="287"/>
    </row>
    <row r="5582" spans="1:1" x14ac:dyDescent="0.25">
      <c r="A5582" s="287"/>
    </row>
    <row r="5583" spans="1:1" x14ac:dyDescent="0.25">
      <c r="A5583" s="287"/>
    </row>
    <row r="5584" spans="1:1" x14ac:dyDescent="0.25">
      <c r="A5584" s="287"/>
    </row>
    <row r="5585" spans="1:1" x14ac:dyDescent="0.25">
      <c r="A5585" s="287"/>
    </row>
    <row r="5586" spans="1:1" x14ac:dyDescent="0.25">
      <c r="A5586" s="287"/>
    </row>
    <row r="5587" spans="1:1" x14ac:dyDescent="0.25">
      <c r="A5587" s="287"/>
    </row>
    <row r="5588" spans="1:1" x14ac:dyDescent="0.25">
      <c r="A5588" s="287"/>
    </row>
    <row r="5589" spans="1:1" x14ac:dyDescent="0.25">
      <c r="A5589" s="287"/>
    </row>
    <row r="5590" spans="1:1" x14ac:dyDescent="0.25">
      <c r="A5590" s="287"/>
    </row>
    <row r="5591" spans="1:1" x14ac:dyDescent="0.25">
      <c r="A5591" s="287"/>
    </row>
    <row r="5592" spans="1:1" x14ac:dyDescent="0.25">
      <c r="A5592" s="287"/>
    </row>
    <row r="5593" spans="1:1" x14ac:dyDescent="0.25">
      <c r="A5593" s="287"/>
    </row>
    <row r="5594" spans="1:1" x14ac:dyDescent="0.25">
      <c r="A5594" s="287"/>
    </row>
    <row r="5595" spans="1:1" x14ac:dyDescent="0.25">
      <c r="A5595" s="287"/>
    </row>
    <row r="5596" spans="1:1" x14ac:dyDescent="0.25">
      <c r="A5596" s="287"/>
    </row>
    <row r="5597" spans="1:1" x14ac:dyDescent="0.25">
      <c r="A5597" s="287"/>
    </row>
    <row r="5598" spans="1:1" x14ac:dyDescent="0.25">
      <c r="A5598" s="287"/>
    </row>
    <row r="5599" spans="1:1" x14ac:dyDescent="0.25">
      <c r="A5599" s="287"/>
    </row>
    <row r="5600" spans="1:1" x14ac:dyDescent="0.25">
      <c r="A5600" s="287"/>
    </row>
    <row r="5601" spans="1:1" x14ac:dyDescent="0.25">
      <c r="A5601" s="287"/>
    </row>
    <row r="5602" spans="1:1" x14ac:dyDescent="0.25">
      <c r="A5602" s="287"/>
    </row>
    <row r="5603" spans="1:1" x14ac:dyDescent="0.25">
      <c r="A5603" s="287"/>
    </row>
    <row r="5604" spans="1:1" x14ac:dyDescent="0.25">
      <c r="A5604" s="287"/>
    </row>
    <row r="5605" spans="1:1" x14ac:dyDescent="0.25">
      <c r="A5605" s="287"/>
    </row>
    <row r="5606" spans="1:1" x14ac:dyDescent="0.25">
      <c r="A5606" s="287"/>
    </row>
    <row r="5607" spans="1:1" x14ac:dyDescent="0.25">
      <c r="A5607" s="287"/>
    </row>
    <row r="5608" spans="1:1" x14ac:dyDescent="0.25">
      <c r="A5608" s="287"/>
    </row>
    <row r="5609" spans="1:1" x14ac:dyDescent="0.25">
      <c r="A5609" s="287"/>
    </row>
    <row r="5610" spans="1:1" x14ac:dyDescent="0.25">
      <c r="A5610" s="287"/>
    </row>
    <row r="5611" spans="1:1" x14ac:dyDescent="0.25">
      <c r="A5611" s="287"/>
    </row>
    <row r="5612" spans="1:1" x14ac:dyDescent="0.25">
      <c r="A5612" s="287"/>
    </row>
    <row r="5613" spans="1:1" x14ac:dyDescent="0.25">
      <c r="A5613" s="287"/>
    </row>
    <row r="5614" spans="1:1" x14ac:dyDescent="0.25">
      <c r="A5614" s="287"/>
    </row>
    <row r="5615" spans="1:1" x14ac:dyDescent="0.25">
      <c r="A5615" s="287"/>
    </row>
    <row r="5616" spans="1:1" x14ac:dyDescent="0.25">
      <c r="A5616" s="287"/>
    </row>
    <row r="5617" spans="1:1" x14ac:dyDescent="0.25">
      <c r="A5617" s="287"/>
    </row>
    <row r="5618" spans="1:1" x14ac:dyDescent="0.25">
      <c r="A5618" s="287"/>
    </row>
    <row r="5619" spans="1:1" x14ac:dyDescent="0.25">
      <c r="A5619" s="287"/>
    </row>
    <row r="5620" spans="1:1" x14ac:dyDescent="0.25">
      <c r="A5620" s="287"/>
    </row>
    <row r="5621" spans="1:1" x14ac:dyDescent="0.25">
      <c r="A5621" s="287"/>
    </row>
    <row r="5622" spans="1:1" x14ac:dyDescent="0.25">
      <c r="A5622" s="287"/>
    </row>
    <row r="5623" spans="1:1" x14ac:dyDescent="0.25">
      <c r="A5623" s="287"/>
    </row>
    <row r="5624" spans="1:1" x14ac:dyDescent="0.25">
      <c r="A5624" s="287"/>
    </row>
    <row r="5625" spans="1:1" x14ac:dyDescent="0.25">
      <c r="A5625" s="287"/>
    </row>
    <row r="5626" spans="1:1" x14ac:dyDescent="0.25">
      <c r="A5626" s="287"/>
    </row>
    <row r="5627" spans="1:1" x14ac:dyDescent="0.25">
      <c r="A5627" s="287"/>
    </row>
    <row r="5628" spans="1:1" x14ac:dyDescent="0.25">
      <c r="A5628" s="287"/>
    </row>
    <row r="5629" spans="1:1" x14ac:dyDescent="0.25">
      <c r="A5629" s="287"/>
    </row>
    <row r="5630" spans="1:1" x14ac:dyDescent="0.25">
      <c r="A5630" s="287"/>
    </row>
    <row r="5631" spans="1:1" x14ac:dyDescent="0.25">
      <c r="A5631" s="287"/>
    </row>
    <row r="5632" spans="1:1" x14ac:dyDescent="0.25">
      <c r="A5632" s="287"/>
    </row>
    <row r="5633" spans="1:1" x14ac:dyDescent="0.25">
      <c r="A5633" s="287"/>
    </row>
    <row r="5634" spans="1:1" x14ac:dyDescent="0.25">
      <c r="A5634" s="287"/>
    </row>
    <row r="5635" spans="1:1" x14ac:dyDescent="0.25">
      <c r="A5635" s="287"/>
    </row>
    <row r="5636" spans="1:1" x14ac:dyDescent="0.25">
      <c r="A5636" s="287"/>
    </row>
    <row r="5637" spans="1:1" x14ac:dyDescent="0.25">
      <c r="A5637" s="287"/>
    </row>
    <row r="5638" spans="1:1" x14ac:dyDescent="0.25">
      <c r="A5638" s="287"/>
    </row>
    <row r="5639" spans="1:1" x14ac:dyDescent="0.25">
      <c r="A5639" s="287"/>
    </row>
    <row r="5640" spans="1:1" x14ac:dyDescent="0.25">
      <c r="A5640" s="287"/>
    </row>
    <row r="5641" spans="1:1" x14ac:dyDescent="0.25">
      <c r="A5641" s="287"/>
    </row>
    <row r="5642" spans="1:1" x14ac:dyDescent="0.25">
      <c r="A5642" s="287"/>
    </row>
    <row r="5643" spans="1:1" x14ac:dyDescent="0.25">
      <c r="A5643" s="287"/>
    </row>
    <row r="5644" spans="1:1" x14ac:dyDescent="0.25">
      <c r="A5644" s="287"/>
    </row>
    <row r="5645" spans="1:1" x14ac:dyDescent="0.25">
      <c r="A5645" s="287"/>
    </row>
    <row r="5646" spans="1:1" x14ac:dyDescent="0.25">
      <c r="A5646" s="287"/>
    </row>
    <row r="5647" spans="1:1" x14ac:dyDescent="0.25">
      <c r="A5647" s="287"/>
    </row>
    <row r="5648" spans="1:1" x14ac:dyDescent="0.25">
      <c r="A5648" s="287"/>
    </row>
    <row r="5649" spans="1:1" x14ac:dyDescent="0.25">
      <c r="A5649" s="287"/>
    </row>
    <row r="5650" spans="1:1" x14ac:dyDescent="0.25">
      <c r="A5650" s="287"/>
    </row>
    <row r="5651" spans="1:1" x14ac:dyDescent="0.25">
      <c r="A5651" s="287"/>
    </row>
    <row r="5652" spans="1:1" x14ac:dyDescent="0.25">
      <c r="A5652" s="287"/>
    </row>
    <row r="5653" spans="1:1" x14ac:dyDescent="0.25">
      <c r="A5653" s="287"/>
    </row>
    <row r="5654" spans="1:1" x14ac:dyDescent="0.25">
      <c r="A5654" s="287"/>
    </row>
    <row r="5655" spans="1:1" x14ac:dyDescent="0.25">
      <c r="A5655" s="287"/>
    </row>
    <row r="5656" spans="1:1" x14ac:dyDescent="0.25">
      <c r="A5656" s="287"/>
    </row>
    <row r="5657" spans="1:1" x14ac:dyDescent="0.25">
      <c r="A5657" s="287"/>
    </row>
    <row r="5658" spans="1:1" x14ac:dyDescent="0.25">
      <c r="A5658" s="287"/>
    </row>
    <row r="5659" spans="1:1" x14ac:dyDescent="0.25">
      <c r="A5659" s="287"/>
    </row>
    <row r="5660" spans="1:1" x14ac:dyDescent="0.25">
      <c r="A5660" s="287"/>
    </row>
    <row r="5661" spans="1:1" x14ac:dyDescent="0.25">
      <c r="A5661" s="287"/>
    </row>
    <row r="5662" spans="1:1" x14ac:dyDescent="0.25">
      <c r="A5662" s="287"/>
    </row>
    <row r="5663" spans="1:1" x14ac:dyDescent="0.25">
      <c r="A5663" s="287"/>
    </row>
    <row r="5664" spans="1:1" x14ac:dyDescent="0.25">
      <c r="A5664" s="287"/>
    </row>
    <row r="5665" spans="1:1" x14ac:dyDescent="0.25">
      <c r="A5665" s="287"/>
    </row>
    <row r="5666" spans="1:1" x14ac:dyDescent="0.25">
      <c r="A5666" s="287"/>
    </row>
    <row r="5667" spans="1:1" x14ac:dyDescent="0.25">
      <c r="A5667" s="287"/>
    </row>
    <row r="5668" spans="1:1" x14ac:dyDescent="0.25">
      <c r="A5668" s="287"/>
    </row>
    <row r="5669" spans="1:1" x14ac:dyDescent="0.25">
      <c r="A5669" s="287"/>
    </row>
    <row r="5670" spans="1:1" x14ac:dyDescent="0.25">
      <c r="A5670" s="287"/>
    </row>
    <row r="5671" spans="1:1" x14ac:dyDescent="0.25">
      <c r="A5671" s="287"/>
    </row>
    <row r="5672" spans="1:1" x14ac:dyDescent="0.25">
      <c r="A5672" s="287"/>
    </row>
    <row r="5673" spans="1:1" x14ac:dyDescent="0.25">
      <c r="A5673" s="287"/>
    </row>
    <row r="5674" spans="1:1" x14ac:dyDescent="0.25">
      <c r="A5674" s="287"/>
    </row>
    <row r="5675" spans="1:1" x14ac:dyDescent="0.25">
      <c r="A5675" s="287"/>
    </row>
    <row r="5676" spans="1:1" x14ac:dyDescent="0.25">
      <c r="A5676" s="287"/>
    </row>
    <row r="5677" spans="1:1" x14ac:dyDescent="0.25">
      <c r="A5677" s="287"/>
    </row>
    <row r="5678" spans="1:1" x14ac:dyDescent="0.25">
      <c r="A5678" s="287"/>
    </row>
    <row r="5679" spans="1:1" x14ac:dyDescent="0.25">
      <c r="A5679" s="287"/>
    </row>
    <row r="5680" spans="1:1" x14ac:dyDescent="0.25">
      <c r="A5680" s="287"/>
    </row>
    <row r="5681" spans="1:1" x14ac:dyDescent="0.25">
      <c r="A5681" s="287"/>
    </row>
    <row r="5682" spans="1:1" x14ac:dyDescent="0.25">
      <c r="A5682" s="287"/>
    </row>
    <row r="5683" spans="1:1" x14ac:dyDescent="0.25">
      <c r="A5683" s="287"/>
    </row>
    <row r="5684" spans="1:1" x14ac:dyDescent="0.25">
      <c r="A5684" s="287"/>
    </row>
    <row r="5685" spans="1:1" x14ac:dyDescent="0.25">
      <c r="A5685" s="287"/>
    </row>
    <row r="5686" spans="1:1" x14ac:dyDescent="0.25">
      <c r="A5686" s="287"/>
    </row>
    <row r="5687" spans="1:1" x14ac:dyDescent="0.25">
      <c r="A5687" s="287"/>
    </row>
    <row r="5688" spans="1:1" x14ac:dyDescent="0.25">
      <c r="A5688" s="287"/>
    </row>
    <row r="5689" spans="1:1" x14ac:dyDescent="0.25">
      <c r="A5689" s="287"/>
    </row>
    <row r="5690" spans="1:1" x14ac:dyDescent="0.25">
      <c r="A5690" s="287"/>
    </row>
    <row r="5691" spans="1:1" x14ac:dyDescent="0.25">
      <c r="A5691" s="287"/>
    </row>
    <row r="5692" spans="1:1" x14ac:dyDescent="0.25">
      <c r="A5692" s="287"/>
    </row>
    <row r="5693" spans="1:1" x14ac:dyDescent="0.25">
      <c r="A5693" s="287"/>
    </row>
    <row r="5694" spans="1:1" x14ac:dyDescent="0.25">
      <c r="A5694" s="287"/>
    </row>
    <row r="5695" spans="1:1" x14ac:dyDescent="0.25">
      <c r="A5695" s="287"/>
    </row>
    <row r="5696" spans="1:1" x14ac:dyDescent="0.25">
      <c r="A5696" s="287"/>
    </row>
    <row r="5697" spans="1:1" x14ac:dyDescent="0.25">
      <c r="A5697" s="287"/>
    </row>
    <row r="5698" spans="1:1" x14ac:dyDescent="0.25">
      <c r="A5698" s="287"/>
    </row>
    <row r="5699" spans="1:1" x14ac:dyDescent="0.25">
      <c r="A5699" s="287"/>
    </row>
    <row r="5700" spans="1:1" x14ac:dyDescent="0.25">
      <c r="A5700" s="287"/>
    </row>
    <row r="5701" spans="1:1" x14ac:dyDescent="0.25">
      <c r="A5701" s="287"/>
    </row>
    <row r="5702" spans="1:1" x14ac:dyDescent="0.25">
      <c r="A5702" s="287"/>
    </row>
    <row r="5703" spans="1:1" x14ac:dyDescent="0.25">
      <c r="A5703" s="287"/>
    </row>
    <row r="5704" spans="1:1" x14ac:dyDescent="0.25">
      <c r="A5704" s="287"/>
    </row>
    <row r="5705" spans="1:1" x14ac:dyDescent="0.25">
      <c r="A5705" s="287"/>
    </row>
    <row r="5706" spans="1:1" x14ac:dyDescent="0.25">
      <c r="A5706" s="287"/>
    </row>
    <row r="5707" spans="1:1" x14ac:dyDescent="0.25">
      <c r="A5707" s="287"/>
    </row>
    <row r="5708" spans="1:1" x14ac:dyDescent="0.25">
      <c r="A5708" s="287"/>
    </row>
    <row r="5709" spans="1:1" x14ac:dyDescent="0.25">
      <c r="A5709" s="287"/>
    </row>
    <row r="5710" spans="1:1" x14ac:dyDescent="0.25">
      <c r="A5710" s="287"/>
    </row>
    <row r="5711" spans="1:1" x14ac:dyDescent="0.25">
      <c r="A5711" s="287"/>
    </row>
    <row r="5712" spans="1:1" x14ac:dyDescent="0.25">
      <c r="A5712" s="287"/>
    </row>
    <row r="5713" spans="1:1" x14ac:dyDescent="0.25">
      <c r="A5713" s="287"/>
    </row>
    <row r="5714" spans="1:1" x14ac:dyDescent="0.25">
      <c r="A5714" s="287"/>
    </row>
    <row r="5715" spans="1:1" x14ac:dyDescent="0.25">
      <c r="A5715" s="287"/>
    </row>
    <row r="5716" spans="1:1" x14ac:dyDescent="0.25">
      <c r="A5716" s="287"/>
    </row>
    <row r="5717" spans="1:1" x14ac:dyDescent="0.25">
      <c r="A5717" s="287"/>
    </row>
    <row r="5718" spans="1:1" x14ac:dyDescent="0.25">
      <c r="A5718" s="287"/>
    </row>
    <row r="5719" spans="1:1" x14ac:dyDescent="0.25">
      <c r="A5719" s="287"/>
    </row>
    <row r="5720" spans="1:1" x14ac:dyDescent="0.25">
      <c r="A5720" s="287"/>
    </row>
    <row r="5721" spans="1:1" x14ac:dyDescent="0.25">
      <c r="A5721" s="287"/>
    </row>
    <row r="5722" spans="1:1" x14ac:dyDescent="0.25">
      <c r="A5722" s="287"/>
    </row>
    <row r="5723" spans="1:1" x14ac:dyDescent="0.25">
      <c r="A5723" s="287"/>
    </row>
    <row r="5724" spans="1:1" x14ac:dyDescent="0.25">
      <c r="A5724" s="287"/>
    </row>
    <row r="5725" spans="1:1" x14ac:dyDescent="0.25">
      <c r="A5725" s="287"/>
    </row>
    <row r="5726" spans="1:1" x14ac:dyDescent="0.25">
      <c r="A5726" s="287"/>
    </row>
    <row r="5727" spans="1:1" x14ac:dyDescent="0.25">
      <c r="A5727" s="287"/>
    </row>
    <row r="5728" spans="1:1" x14ac:dyDescent="0.25">
      <c r="A5728" s="287"/>
    </row>
    <row r="5729" spans="1:1" x14ac:dyDescent="0.25">
      <c r="A5729" s="287"/>
    </row>
    <row r="5730" spans="1:1" x14ac:dyDescent="0.25">
      <c r="A5730" s="287"/>
    </row>
    <row r="5731" spans="1:1" x14ac:dyDescent="0.25">
      <c r="A5731" s="287"/>
    </row>
    <row r="5732" spans="1:1" x14ac:dyDescent="0.25">
      <c r="A5732" s="287"/>
    </row>
    <row r="5733" spans="1:1" x14ac:dyDescent="0.25">
      <c r="A5733" s="287"/>
    </row>
    <row r="5734" spans="1:1" x14ac:dyDescent="0.25">
      <c r="A5734" s="287"/>
    </row>
    <row r="5735" spans="1:1" x14ac:dyDescent="0.25">
      <c r="A5735" s="287"/>
    </row>
    <row r="5736" spans="1:1" x14ac:dyDescent="0.25">
      <c r="A5736" s="287"/>
    </row>
    <row r="5737" spans="1:1" x14ac:dyDescent="0.25">
      <c r="A5737" s="287"/>
    </row>
    <row r="5738" spans="1:1" x14ac:dyDescent="0.25">
      <c r="A5738" s="287"/>
    </row>
    <row r="5739" spans="1:1" x14ac:dyDescent="0.25">
      <c r="A5739" s="287"/>
    </row>
    <row r="5740" spans="1:1" x14ac:dyDescent="0.25">
      <c r="A5740" s="287"/>
    </row>
    <row r="5741" spans="1:1" x14ac:dyDescent="0.25">
      <c r="A5741" s="287"/>
    </row>
    <row r="5742" spans="1:1" x14ac:dyDescent="0.25">
      <c r="A5742" s="287"/>
    </row>
    <row r="5743" spans="1:1" x14ac:dyDescent="0.25">
      <c r="A5743" s="287"/>
    </row>
    <row r="5744" spans="1:1" x14ac:dyDescent="0.25">
      <c r="A5744" s="287"/>
    </row>
    <row r="5745" spans="1:1" x14ac:dyDescent="0.25">
      <c r="A5745" s="287"/>
    </row>
    <row r="5746" spans="1:1" x14ac:dyDescent="0.25">
      <c r="A5746" s="287"/>
    </row>
    <row r="5747" spans="1:1" x14ac:dyDescent="0.25">
      <c r="A5747" s="287"/>
    </row>
    <row r="5748" spans="1:1" x14ac:dyDescent="0.25">
      <c r="A5748" s="287"/>
    </row>
    <row r="5749" spans="1:1" x14ac:dyDescent="0.25">
      <c r="A5749" s="287"/>
    </row>
    <row r="5750" spans="1:1" x14ac:dyDescent="0.25">
      <c r="A5750" s="287"/>
    </row>
    <row r="5751" spans="1:1" x14ac:dyDescent="0.25">
      <c r="A5751" s="287"/>
    </row>
    <row r="5752" spans="1:1" x14ac:dyDescent="0.25">
      <c r="A5752" s="287"/>
    </row>
    <row r="5753" spans="1:1" x14ac:dyDescent="0.25">
      <c r="A5753" s="287"/>
    </row>
    <row r="5754" spans="1:1" x14ac:dyDescent="0.25">
      <c r="A5754" s="287"/>
    </row>
    <row r="5755" spans="1:1" x14ac:dyDescent="0.25">
      <c r="A5755" s="287"/>
    </row>
    <row r="5756" spans="1:1" x14ac:dyDescent="0.25">
      <c r="A5756" s="287"/>
    </row>
    <row r="5757" spans="1:1" x14ac:dyDescent="0.25">
      <c r="A5757" s="287"/>
    </row>
    <row r="5758" spans="1:1" x14ac:dyDescent="0.25">
      <c r="A5758" s="287"/>
    </row>
    <row r="5759" spans="1:1" x14ac:dyDescent="0.25">
      <c r="A5759" s="287"/>
    </row>
    <row r="5760" spans="1:1" x14ac:dyDescent="0.25">
      <c r="A5760" s="287"/>
    </row>
    <row r="5761" spans="1:1" x14ac:dyDescent="0.25">
      <c r="A5761" s="287"/>
    </row>
    <row r="5762" spans="1:1" x14ac:dyDescent="0.25">
      <c r="A5762" s="287"/>
    </row>
    <row r="5763" spans="1:1" x14ac:dyDescent="0.25">
      <c r="A5763" s="287"/>
    </row>
    <row r="5764" spans="1:1" x14ac:dyDescent="0.25">
      <c r="A5764" s="287"/>
    </row>
    <row r="5765" spans="1:1" x14ac:dyDescent="0.25">
      <c r="A5765" s="287"/>
    </row>
    <row r="5766" spans="1:1" x14ac:dyDescent="0.25">
      <c r="A5766" s="287"/>
    </row>
    <row r="5767" spans="1:1" x14ac:dyDescent="0.25">
      <c r="A5767" s="287"/>
    </row>
    <row r="5768" spans="1:1" x14ac:dyDescent="0.25">
      <c r="A5768" s="287"/>
    </row>
    <row r="5769" spans="1:1" x14ac:dyDescent="0.25">
      <c r="A5769" s="287"/>
    </row>
    <row r="5770" spans="1:1" x14ac:dyDescent="0.25">
      <c r="A5770" s="287"/>
    </row>
    <row r="5771" spans="1:1" x14ac:dyDescent="0.25">
      <c r="A5771" s="287"/>
    </row>
    <row r="5772" spans="1:1" x14ac:dyDescent="0.25">
      <c r="A5772" s="287"/>
    </row>
    <row r="5773" spans="1:1" x14ac:dyDescent="0.25">
      <c r="A5773" s="287"/>
    </row>
    <row r="5774" spans="1:1" x14ac:dyDescent="0.25">
      <c r="A5774" s="287"/>
    </row>
    <row r="5775" spans="1:1" x14ac:dyDescent="0.25">
      <c r="A5775" s="287"/>
    </row>
    <row r="5776" spans="1:1" x14ac:dyDescent="0.25">
      <c r="A5776" s="287"/>
    </row>
    <row r="5777" spans="1:1" x14ac:dyDescent="0.25">
      <c r="A5777" s="287"/>
    </row>
    <row r="5778" spans="1:1" x14ac:dyDescent="0.25">
      <c r="A5778" s="287"/>
    </row>
    <row r="5779" spans="1:1" x14ac:dyDescent="0.25">
      <c r="A5779" s="287"/>
    </row>
    <row r="5780" spans="1:1" x14ac:dyDescent="0.25">
      <c r="A5780" s="287"/>
    </row>
    <row r="5781" spans="1:1" x14ac:dyDescent="0.25">
      <c r="A5781" s="287"/>
    </row>
    <row r="5782" spans="1:1" x14ac:dyDescent="0.25">
      <c r="A5782" s="287"/>
    </row>
    <row r="5783" spans="1:1" x14ac:dyDescent="0.25">
      <c r="A5783" s="287"/>
    </row>
    <row r="5784" spans="1:1" x14ac:dyDescent="0.25">
      <c r="A5784" s="287"/>
    </row>
    <row r="5785" spans="1:1" x14ac:dyDescent="0.25">
      <c r="A5785" s="287"/>
    </row>
    <row r="5786" spans="1:1" x14ac:dyDescent="0.25">
      <c r="A5786" s="287"/>
    </row>
    <row r="5787" spans="1:1" x14ac:dyDescent="0.25">
      <c r="A5787" s="287"/>
    </row>
    <row r="5788" spans="1:1" x14ac:dyDescent="0.25">
      <c r="A5788" s="287"/>
    </row>
    <row r="5789" spans="1:1" x14ac:dyDescent="0.25">
      <c r="A5789" s="287"/>
    </row>
    <row r="5790" spans="1:1" x14ac:dyDescent="0.25">
      <c r="A5790" s="287"/>
    </row>
    <row r="5791" spans="1:1" x14ac:dyDescent="0.25">
      <c r="A5791" s="287"/>
    </row>
    <row r="5792" spans="1:1" x14ac:dyDescent="0.25">
      <c r="A5792" s="287"/>
    </row>
    <row r="5793" spans="1:1" x14ac:dyDescent="0.25">
      <c r="A5793" s="287"/>
    </row>
    <row r="5794" spans="1:1" x14ac:dyDescent="0.25">
      <c r="A5794" s="287"/>
    </row>
    <row r="5795" spans="1:1" x14ac:dyDescent="0.25">
      <c r="A5795" s="287"/>
    </row>
    <row r="5796" spans="1:1" x14ac:dyDescent="0.25">
      <c r="A5796" s="287"/>
    </row>
    <row r="5797" spans="1:1" x14ac:dyDescent="0.25">
      <c r="A5797" s="287"/>
    </row>
    <row r="5798" spans="1:1" x14ac:dyDescent="0.25">
      <c r="A5798" s="287"/>
    </row>
    <row r="5799" spans="1:1" x14ac:dyDescent="0.25">
      <c r="A5799" s="287"/>
    </row>
    <row r="5800" spans="1:1" x14ac:dyDescent="0.25">
      <c r="A5800" s="287"/>
    </row>
    <row r="5801" spans="1:1" x14ac:dyDescent="0.25">
      <c r="A5801" s="287"/>
    </row>
    <row r="5802" spans="1:1" x14ac:dyDescent="0.25">
      <c r="A5802" s="287"/>
    </row>
    <row r="5803" spans="1:1" x14ac:dyDescent="0.25">
      <c r="A5803" s="287"/>
    </row>
    <row r="5804" spans="1:1" x14ac:dyDescent="0.25">
      <c r="A5804" s="287"/>
    </row>
    <row r="5805" spans="1:1" x14ac:dyDescent="0.25">
      <c r="A5805" s="287"/>
    </row>
    <row r="5806" spans="1:1" x14ac:dyDescent="0.25">
      <c r="A5806" s="287"/>
    </row>
    <row r="5807" spans="1:1" x14ac:dyDescent="0.25">
      <c r="A5807" s="287"/>
    </row>
    <row r="5808" spans="1:1" x14ac:dyDescent="0.25">
      <c r="A5808" s="287"/>
    </row>
    <row r="5809" spans="1:1" x14ac:dyDescent="0.25">
      <c r="A5809" s="287"/>
    </row>
    <row r="5810" spans="1:1" x14ac:dyDescent="0.25">
      <c r="A5810" s="287"/>
    </row>
    <row r="5811" spans="1:1" x14ac:dyDescent="0.25">
      <c r="A5811" s="287"/>
    </row>
    <row r="5812" spans="1:1" x14ac:dyDescent="0.25">
      <c r="A5812" s="287"/>
    </row>
    <row r="5813" spans="1:1" x14ac:dyDescent="0.25">
      <c r="A5813" s="287"/>
    </row>
    <row r="5814" spans="1:1" x14ac:dyDescent="0.25">
      <c r="A5814" s="287"/>
    </row>
    <row r="5815" spans="1:1" x14ac:dyDescent="0.25">
      <c r="A5815" s="287"/>
    </row>
    <row r="5816" spans="1:1" x14ac:dyDescent="0.25">
      <c r="A5816" s="287"/>
    </row>
    <row r="5817" spans="1:1" x14ac:dyDescent="0.25">
      <c r="A5817" s="287"/>
    </row>
    <row r="5818" spans="1:1" x14ac:dyDescent="0.25">
      <c r="A5818" s="287"/>
    </row>
    <row r="5819" spans="1:1" x14ac:dyDescent="0.25">
      <c r="A5819" s="287"/>
    </row>
    <row r="5820" spans="1:1" x14ac:dyDescent="0.25">
      <c r="A5820" s="287"/>
    </row>
    <row r="5821" spans="1:1" x14ac:dyDescent="0.25">
      <c r="A5821" s="287"/>
    </row>
    <row r="5822" spans="1:1" x14ac:dyDescent="0.25">
      <c r="A5822" s="287"/>
    </row>
    <row r="5823" spans="1:1" x14ac:dyDescent="0.25">
      <c r="A5823" s="287"/>
    </row>
    <row r="5824" spans="1:1" x14ac:dyDescent="0.25">
      <c r="A5824" s="287"/>
    </row>
    <row r="5825" spans="1:1" x14ac:dyDescent="0.25">
      <c r="A5825" s="287"/>
    </row>
    <row r="5826" spans="1:1" x14ac:dyDescent="0.25">
      <c r="A5826" s="287"/>
    </row>
    <row r="5827" spans="1:1" x14ac:dyDescent="0.25">
      <c r="A5827" s="287"/>
    </row>
    <row r="5828" spans="1:1" x14ac:dyDescent="0.25">
      <c r="A5828" s="287"/>
    </row>
    <row r="5829" spans="1:1" x14ac:dyDescent="0.25">
      <c r="A5829" s="287"/>
    </row>
    <row r="5830" spans="1:1" x14ac:dyDescent="0.25">
      <c r="A5830" s="287"/>
    </row>
    <row r="5831" spans="1:1" x14ac:dyDescent="0.25">
      <c r="A5831" s="287"/>
    </row>
    <row r="5832" spans="1:1" x14ac:dyDescent="0.25">
      <c r="A5832" s="287"/>
    </row>
    <row r="5833" spans="1:1" x14ac:dyDescent="0.25">
      <c r="A5833" s="287"/>
    </row>
    <row r="5834" spans="1:1" x14ac:dyDescent="0.25">
      <c r="A5834" s="287"/>
    </row>
    <row r="5835" spans="1:1" x14ac:dyDescent="0.25">
      <c r="A5835" s="287"/>
    </row>
    <row r="5836" spans="1:1" x14ac:dyDescent="0.25">
      <c r="A5836" s="287"/>
    </row>
    <row r="5837" spans="1:1" x14ac:dyDescent="0.25">
      <c r="A5837" s="287"/>
    </row>
    <row r="5838" spans="1:1" x14ac:dyDescent="0.25">
      <c r="A5838" s="287"/>
    </row>
    <row r="5839" spans="1:1" x14ac:dyDescent="0.25">
      <c r="A5839" s="287"/>
    </row>
    <row r="5840" spans="1:1" x14ac:dyDescent="0.25">
      <c r="A5840" s="287"/>
    </row>
    <row r="5841" spans="1:1" x14ac:dyDescent="0.25">
      <c r="A5841" s="287"/>
    </row>
    <row r="5842" spans="1:1" x14ac:dyDescent="0.25">
      <c r="A5842" s="287"/>
    </row>
    <row r="5843" spans="1:1" x14ac:dyDescent="0.25">
      <c r="A5843" s="287"/>
    </row>
    <row r="5844" spans="1:1" x14ac:dyDescent="0.25">
      <c r="A5844" s="287"/>
    </row>
    <row r="5845" spans="1:1" x14ac:dyDescent="0.25">
      <c r="A5845" s="287"/>
    </row>
    <row r="5846" spans="1:1" x14ac:dyDescent="0.25">
      <c r="A5846" s="287"/>
    </row>
    <row r="5847" spans="1:1" x14ac:dyDescent="0.25">
      <c r="A5847" s="287"/>
    </row>
    <row r="5848" spans="1:1" x14ac:dyDescent="0.25">
      <c r="A5848" s="287"/>
    </row>
    <row r="5849" spans="1:1" x14ac:dyDescent="0.25">
      <c r="A5849" s="287"/>
    </row>
    <row r="5850" spans="1:1" x14ac:dyDescent="0.25">
      <c r="A5850" s="287"/>
    </row>
    <row r="5851" spans="1:1" x14ac:dyDescent="0.25">
      <c r="A5851" s="287"/>
    </row>
    <row r="5852" spans="1:1" x14ac:dyDescent="0.25">
      <c r="A5852" s="287"/>
    </row>
    <row r="5853" spans="1:1" x14ac:dyDescent="0.25">
      <c r="A5853" s="287"/>
    </row>
    <row r="5854" spans="1:1" x14ac:dyDescent="0.25">
      <c r="A5854" s="287"/>
    </row>
    <row r="5855" spans="1:1" x14ac:dyDescent="0.25">
      <c r="A5855" s="287"/>
    </row>
    <row r="5856" spans="1:1" x14ac:dyDescent="0.25">
      <c r="A5856" s="287"/>
    </row>
    <row r="5857" spans="1:1" x14ac:dyDescent="0.25">
      <c r="A5857" s="287"/>
    </row>
    <row r="5858" spans="1:1" x14ac:dyDescent="0.25">
      <c r="A5858" s="287"/>
    </row>
    <row r="5859" spans="1:1" x14ac:dyDescent="0.25">
      <c r="A5859" s="287"/>
    </row>
    <row r="5860" spans="1:1" x14ac:dyDescent="0.25">
      <c r="A5860" s="287"/>
    </row>
    <row r="5861" spans="1:1" x14ac:dyDescent="0.25">
      <c r="A5861" s="287"/>
    </row>
    <row r="5862" spans="1:1" x14ac:dyDescent="0.25">
      <c r="A5862" s="287"/>
    </row>
    <row r="5863" spans="1:1" x14ac:dyDescent="0.25">
      <c r="A5863" s="287"/>
    </row>
    <row r="5864" spans="1:1" x14ac:dyDescent="0.25">
      <c r="A5864" s="287"/>
    </row>
    <row r="5865" spans="1:1" x14ac:dyDescent="0.25">
      <c r="A5865" s="287"/>
    </row>
    <row r="5866" spans="1:1" x14ac:dyDescent="0.25">
      <c r="A5866" s="287"/>
    </row>
    <row r="5867" spans="1:1" x14ac:dyDescent="0.25">
      <c r="A5867" s="287"/>
    </row>
    <row r="5868" spans="1:1" x14ac:dyDescent="0.25">
      <c r="A5868" s="287"/>
    </row>
    <row r="5869" spans="1:1" x14ac:dyDescent="0.25">
      <c r="A5869" s="287"/>
    </row>
    <row r="5870" spans="1:1" x14ac:dyDescent="0.25">
      <c r="A5870" s="287"/>
    </row>
    <row r="5871" spans="1:1" x14ac:dyDescent="0.25">
      <c r="A5871" s="287"/>
    </row>
    <row r="5872" spans="1:1" x14ac:dyDescent="0.25">
      <c r="A5872" s="287"/>
    </row>
    <row r="5873" spans="1:1" x14ac:dyDescent="0.25">
      <c r="A5873" s="287"/>
    </row>
    <row r="5874" spans="1:1" x14ac:dyDescent="0.25">
      <c r="A5874" s="287"/>
    </row>
    <row r="5875" spans="1:1" x14ac:dyDescent="0.25">
      <c r="A5875" s="287"/>
    </row>
    <row r="5876" spans="1:1" x14ac:dyDescent="0.25">
      <c r="A5876" s="287"/>
    </row>
    <row r="5877" spans="1:1" x14ac:dyDescent="0.25">
      <c r="A5877" s="287"/>
    </row>
    <row r="5878" spans="1:1" x14ac:dyDescent="0.25">
      <c r="A5878" s="287"/>
    </row>
    <row r="5879" spans="1:1" x14ac:dyDescent="0.25">
      <c r="A5879" s="287"/>
    </row>
    <row r="5880" spans="1:1" x14ac:dyDescent="0.25">
      <c r="A5880" s="287"/>
    </row>
    <row r="5881" spans="1:1" x14ac:dyDescent="0.25">
      <c r="A5881" s="287"/>
    </row>
    <row r="5882" spans="1:1" x14ac:dyDescent="0.25">
      <c r="A5882" s="287"/>
    </row>
    <row r="5883" spans="1:1" x14ac:dyDescent="0.25">
      <c r="A5883" s="287"/>
    </row>
    <row r="5884" spans="1:1" x14ac:dyDescent="0.25">
      <c r="A5884" s="287"/>
    </row>
    <row r="5885" spans="1:1" x14ac:dyDescent="0.25">
      <c r="A5885" s="287"/>
    </row>
    <row r="5886" spans="1:1" x14ac:dyDescent="0.25">
      <c r="A5886" s="287"/>
    </row>
    <row r="5887" spans="1:1" x14ac:dyDescent="0.25">
      <c r="A5887" s="287"/>
    </row>
    <row r="5888" spans="1:1" x14ac:dyDescent="0.25">
      <c r="A5888" s="287"/>
    </row>
    <row r="5889" spans="1:1" x14ac:dyDescent="0.25">
      <c r="A5889" s="287"/>
    </row>
    <row r="5890" spans="1:1" x14ac:dyDescent="0.25">
      <c r="A5890" s="287"/>
    </row>
    <row r="5891" spans="1:1" x14ac:dyDescent="0.25">
      <c r="A5891" s="287"/>
    </row>
    <row r="5892" spans="1:1" x14ac:dyDescent="0.25">
      <c r="A5892" s="287"/>
    </row>
    <row r="5893" spans="1:1" x14ac:dyDescent="0.25">
      <c r="A5893" s="287"/>
    </row>
    <row r="5894" spans="1:1" x14ac:dyDescent="0.25">
      <c r="A5894" s="287"/>
    </row>
    <row r="5895" spans="1:1" x14ac:dyDescent="0.25">
      <c r="A5895" s="287"/>
    </row>
    <row r="5896" spans="1:1" x14ac:dyDescent="0.25">
      <c r="A5896" s="287"/>
    </row>
    <row r="5897" spans="1:1" x14ac:dyDescent="0.25">
      <c r="A5897" s="287"/>
    </row>
    <row r="5898" spans="1:1" x14ac:dyDescent="0.25">
      <c r="A5898" s="287"/>
    </row>
    <row r="5899" spans="1:1" x14ac:dyDescent="0.25">
      <c r="A5899" s="287"/>
    </row>
    <row r="5900" spans="1:1" x14ac:dyDescent="0.25">
      <c r="A5900" s="287"/>
    </row>
    <row r="5901" spans="1:1" x14ac:dyDescent="0.25">
      <c r="A5901" s="287"/>
    </row>
    <row r="5902" spans="1:1" x14ac:dyDescent="0.25">
      <c r="A5902" s="287"/>
    </row>
    <row r="5903" spans="1:1" x14ac:dyDescent="0.25">
      <c r="A5903" s="287"/>
    </row>
    <row r="5904" spans="1:1" x14ac:dyDescent="0.25">
      <c r="A5904" s="287"/>
    </row>
    <row r="5905" spans="1:1" x14ac:dyDescent="0.25">
      <c r="A5905" s="287"/>
    </row>
    <row r="5906" spans="1:1" x14ac:dyDescent="0.25">
      <c r="A5906" s="287"/>
    </row>
    <row r="5907" spans="1:1" x14ac:dyDescent="0.25">
      <c r="A5907" s="287"/>
    </row>
    <row r="5908" spans="1:1" x14ac:dyDescent="0.25">
      <c r="A5908" s="287"/>
    </row>
    <row r="5909" spans="1:1" x14ac:dyDescent="0.25">
      <c r="A5909" s="287"/>
    </row>
    <row r="5910" spans="1:1" x14ac:dyDescent="0.25">
      <c r="A5910" s="287"/>
    </row>
    <row r="5911" spans="1:1" x14ac:dyDescent="0.25">
      <c r="A5911" s="287"/>
    </row>
    <row r="5912" spans="1:1" x14ac:dyDescent="0.25">
      <c r="A5912" s="287"/>
    </row>
    <row r="5913" spans="1:1" x14ac:dyDescent="0.25">
      <c r="A5913" s="287"/>
    </row>
    <row r="5914" spans="1:1" x14ac:dyDescent="0.25">
      <c r="A5914" s="287"/>
    </row>
    <row r="5915" spans="1:1" x14ac:dyDescent="0.25">
      <c r="A5915" s="287"/>
    </row>
    <row r="5916" spans="1:1" x14ac:dyDescent="0.25">
      <c r="A5916" s="287"/>
    </row>
    <row r="5917" spans="1:1" x14ac:dyDescent="0.25">
      <c r="A5917" s="287"/>
    </row>
    <row r="5918" spans="1:1" x14ac:dyDescent="0.25">
      <c r="A5918" s="287"/>
    </row>
    <row r="5919" spans="1:1" x14ac:dyDescent="0.25">
      <c r="A5919" s="287"/>
    </row>
    <row r="5920" spans="1:1" x14ac:dyDescent="0.25">
      <c r="A5920" s="287"/>
    </row>
    <row r="5921" spans="1:1" x14ac:dyDescent="0.25">
      <c r="A5921" s="287"/>
    </row>
    <row r="5922" spans="1:1" x14ac:dyDescent="0.25">
      <c r="A5922" s="287"/>
    </row>
    <row r="5923" spans="1:1" x14ac:dyDescent="0.25">
      <c r="A5923" s="287"/>
    </row>
    <row r="5924" spans="1:1" x14ac:dyDescent="0.25">
      <c r="A5924" s="287"/>
    </row>
    <row r="5925" spans="1:1" x14ac:dyDescent="0.25">
      <c r="A5925" s="287"/>
    </row>
    <row r="5926" spans="1:1" x14ac:dyDescent="0.25">
      <c r="A5926" s="287"/>
    </row>
    <row r="5927" spans="1:1" x14ac:dyDescent="0.25">
      <c r="A5927" s="287"/>
    </row>
    <row r="5928" spans="1:1" x14ac:dyDescent="0.25">
      <c r="A5928" s="287"/>
    </row>
    <row r="5929" spans="1:1" x14ac:dyDescent="0.25">
      <c r="A5929" s="287"/>
    </row>
    <row r="5930" spans="1:1" x14ac:dyDescent="0.25">
      <c r="A5930" s="287"/>
    </row>
    <row r="5931" spans="1:1" x14ac:dyDescent="0.25">
      <c r="A5931" s="287"/>
    </row>
    <row r="5932" spans="1:1" x14ac:dyDescent="0.25">
      <c r="A5932" s="287"/>
    </row>
    <row r="5933" spans="1:1" x14ac:dyDescent="0.25">
      <c r="A5933" s="287"/>
    </row>
    <row r="5934" spans="1:1" x14ac:dyDescent="0.25">
      <c r="A5934" s="287"/>
    </row>
    <row r="5935" spans="1:1" x14ac:dyDescent="0.25">
      <c r="A5935" s="287"/>
    </row>
    <row r="5936" spans="1:1" x14ac:dyDescent="0.25">
      <c r="A5936" s="287"/>
    </row>
    <row r="5937" spans="1:1" x14ac:dyDescent="0.25">
      <c r="A5937" s="287"/>
    </row>
    <row r="5938" spans="1:1" x14ac:dyDescent="0.25">
      <c r="A5938" s="287"/>
    </row>
    <row r="5939" spans="1:1" x14ac:dyDescent="0.25">
      <c r="A5939" s="287"/>
    </row>
    <row r="5940" spans="1:1" x14ac:dyDescent="0.25">
      <c r="A5940" s="287"/>
    </row>
    <row r="5941" spans="1:1" x14ac:dyDescent="0.25">
      <c r="A5941" s="287"/>
    </row>
    <row r="5942" spans="1:1" x14ac:dyDescent="0.25">
      <c r="A5942" s="287"/>
    </row>
    <row r="5943" spans="1:1" x14ac:dyDescent="0.25">
      <c r="A5943" s="287"/>
    </row>
    <row r="5944" spans="1:1" x14ac:dyDescent="0.25">
      <c r="A5944" s="287"/>
    </row>
    <row r="5945" spans="1:1" x14ac:dyDescent="0.25">
      <c r="A5945" s="287"/>
    </row>
    <row r="5946" spans="1:1" x14ac:dyDescent="0.25">
      <c r="A5946" s="287"/>
    </row>
    <row r="5947" spans="1:1" x14ac:dyDescent="0.25">
      <c r="A5947" s="287"/>
    </row>
    <row r="5948" spans="1:1" x14ac:dyDescent="0.25">
      <c r="A5948" s="287"/>
    </row>
    <row r="5949" spans="1:1" x14ac:dyDescent="0.25">
      <c r="A5949" s="287"/>
    </row>
    <row r="5950" spans="1:1" x14ac:dyDescent="0.25">
      <c r="A5950" s="287"/>
    </row>
    <row r="5951" spans="1:1" x14ac:dyDescent="0.25">
      <c r="A5951" s="287"/>
    </row>
    <row r="5952" spans="1:1" x14ac:dyDescent="0.25">
      <c r="A5952" s="287"/>
    </row>
    <row r="5953" spans="1:1" x14ac:dyDescent="0.25">
      <c r="A5953" s="287"/>
    </row>
    <row r="5954" spans="1:1" x14ac:dyDescent="0.25">
      <c r="A5954" s="287"/>
    </row>
    <row r="5955" spans="1:1" x14ac:dyDescent="0.25">
      <c r="A5955" s="287"/>
    </row>
    <row r="5956" spans="1:1" x14ac:dyDescent="0.25">
      <c r="A5956" s="287"/>
    </row>
    <row r="5957" spans="1:1" x14ac:dyDescent="0.25">
      <c r="A5957" s="287"/>
    </row>
    <row r="5958" spans="1:1" x14ac:dyDescent="0.25">
      <c r="A5958" s="287"/>
    </row>
    <row r="5959" spans="1:1" x14ac:dyDescent="0.25">
      <c r="A5959" s="287"/>
    </row>
    <row r="5960" spans="1:1" x14ac:dyDescent="0.25">
      <c r="A5960" s="287"/>
    </row>
    <row r="5961" spans="1:1" x14ac:dyDescent="0.25">
      <c r="A5961" s="287"/>
    </row>
    <row r="5962" spans="1:1" x14ac:dyDescent="0.25">
      <c r="A5962" s="287"/>
    </row>
    <row r="5963" spans="1:1" x14ac:dyDescent="0.25">
      <c r="A5963" s="287"/>
    </row>
    <row r="5964" spans="1:1" x14ac:dyDescent="0.25">
      <c r="A5964" s="287"/>
    </row>
    <row r="5965" spans="1:1" x14ac:dyDescent="0.25">
      <c r="A5965" s="287"/>
    </row>
    <row r="5966" spans="1:1" x14ac:dyDescent="0.25">
      <c r="A5966" s="287"/>
    </row>
    <row r="5967" spans="1:1" x14ac:dyDescent="0.25">
      <c r="A5967" s="287"/>
    </row>
    <row r="5968" spans="1:1" x14ac:dyDescent="0.25">
      <c r="A5968" s="287"/>
    </row>
    <row r="5969" spans="1:1" x14ac:dyDescent="0.25">
      <c r="A5969" s="287"/>
    </row>
    <row r="5970" spans="1:1" x14ac:dyDescent="0.25">
      <c r="A5970" s="287"/>
    </row>
    <row r="5971" spans="1:1" x14ac:dyDescent="0.25">
      <c r="A5971" s="287"/>
    </row>
    <row r="5972" spans="1:1" x14ac:dyDescent="0.25">
      <c r="A5972" s="287"/>
    </row>
    <row r="5973" spans="1:1" x14ac:dyDescent="0.25">
      <c r="A5973" s="287"/>
    </row>
    <row r="5974" spans="1:1" x14ac:dyDescent="0.25">
      <c r="A5974" s="287"/>
    </row>
    <row r="5975" spans="1:1" x14ac:dyDescent="0.25">
      <c r="A5975" s="287"/>
    </row>
    <row r="5976" spans="1:1" x14ac:dyDescent="0.25">
      <c r="A5976" s="287"/>
    </row>
    <row r="5977" spans="1:1" x14ac:dyDescent="0.25">
      <c r="A5977" s="287"/>
    </row>
    <row r="5978" spans="1:1" x14ac:dyDescent="0.25">
      <c r="A5978" s="287"/>
    </row>
    <row r="5979" spans="1:1" x14ac:dyDescent="0.25">
      <c r="A5979" s="287"/>
    </row>
    <row r="5980" spans="1:1" x14ac:dyDescent="0.25">
      <c r="A5980" s="287"/>
    </row>
    <row r="5981" spans="1:1" x14ac:dyDescent="0.25">
      <c r="A5981" s="287"/>
    </row>
    <row r="5982" spans="1:1" x14ac:dyDescent="0.25">
      <c r="A5982" s="287"/>
    </row>
    <row r="5983" spans="1:1" x14ac:dyDescent="0.25">
      <c r="A5983" s="287"/>
    </row>
    <row r="5984" spans="1:1" x14ac:dyDescent="0.25">
      <c r="A5984" s="287"/>
    </row>
    <row r="5985" spans="1:1" x14ac:dyDescent="0.25">
      <c r="A5985" s="287"/>
    </row>
    <row r="5986" spans="1:1" x14ac:dyDescent="0.25">
      <c r="A5986" s="287"/>
    </row>
    <row r="5987" spans="1:1" x14ac:dyDescent="0.25">
      <c r="A5987" s="287"/>
    </row>
    <row r="5988" spans="1:1" x14ac:dyDescent="0.25">
      <c r="A5988" s="287"/>
    </row>
    <row r="5989" spans="1:1" x14ac:dyDescent="0.25">
      <c r="A5989" s="287"/>
    </row>
    <row r="5990" spans="1:1" x14ac:dyDescent="0.25">
      <c r="A5990" s="287"/>
    </row>
    <row r="5991" spans="1:1" x14ac:dyDescent="0.25">
      <c r="A5991" s="287"/>
    </row>
    <row r="5992" spans="1:1" x14ac:dyDescent="0.25">
      <c r="A5992" s="287"/>
    </row>
    <row r="5993" spans="1:1" x14ac:dyDescent="0.25">
      <c r="A5993" s="287"/>
    </row>
    <row r="5994" spans="1:1" x14ac:dyDescent="0.25">
      <c r="A5994" s="287"/>
    </row>
    <row r="5995" spans="1:1" x14ac:dyDescent="0.25">
      <c r="A5995" s="287"/>
    </row>
    <row r="5996" spans="1:1" x14ac:dyDescent="0.25">
      <c r="A5996" s="287"/>
    </row>
    <row r="5997" spans="1:1" x14ac:dyDescent="0.25">
      <c r="A5997" s="287"/>
    </row>
    <row r="5998" spans="1:1" x14ac:dyDescent="0.25">
      <c r="A5998" s="287"/>
    </row>
    <row r="5999" spans="1:1" x14ac:dyDescent="0.25">
      <c r="A5999" s="287"/>
    </row>
    <row r="6000" spans="1:1" x14ac:dyDescent="0.25">
      <c r="A6000" s="287"/>
    </row>
    <row r="6001" spans="1:1" x14ac:dyDescent="0.25">
      <c r="A6001" s="287"/>
    </row>
    <row r="6002" spans="1:1" x14ac:dyDescent="0.25">
      <c r="A6002" s="287"/>
    </row>
    <row r="6003" spans="1:1" x14ac:dyDescent="0.25">
      <c r="A6003" s="287"/>
    </row>
    <row r="6004" spans="1:1" x14ac:dyDescent="0.25">
      <c r="A6004" s="287"/>
    </row>
    <row r="6005" spans="1:1" x14ac:dyDescent="0.25">
      <c r="A6005" s="287"/>
    </row>
    <row r="6006" spans="1:1" x14ac:dyDescent="0.25">
      <c r="A6006" s="287"/>
    </row>
    <row r="6007" spans="1:1" x14ac:dyDescent="0.25">
      <c r="A6007" s="287"/>
    </row>
    <row r="6008" spans="1:1" x14ac:dyDescent="0.25">
      <c r="A6008" s="287"/>
    </row>
    <row r="6009" spans="1:1" x14ac:dyDescent="0.25">
      <c r="A6009" s="287"/>
    </row>
    <row r="6010" spans="1:1" x14ac:dyDescent="0.25">
      <c r="A6010" s="287"/>
    </row>
    <row r="6011" spans="1:1" x14ac:dyDescent="0.25">
      <c r="A6011" s="287"/>
    </row>
    <row r="6012" spans="1:1" x14ac:dyDescent="0.25">
      <c r="A6012" s="287"/>
    </row>
    <row r="6013" spans="1:1" x14ac:dyDescent="0.25">
      <c r="A6013" s="287"/>
    </row>
    <row r="6014" spans="1:1" x14ac:dyDescent="0.25">
      <c r="A6014" s="287"/>
    </row>
    <row r="6015" spans="1:1" x14ac:dyDescent="0.25">
      <c r="A6015" s="287"/>
    </row>
    <row r="6016" spans="1:1" x14ac:dyDescent="0.25">
      <c r="A6016" s="287"/>
    </row>
    <row r="6017" spans="1:1" x14ac:dyDescent="0.25">
      <c r="A6017" s="287"/>
    </row>
    <row r="6018" spans="1:1" x14ac:dyDescent="0.25">
      <c r="A6018" s="287"/>
    </row>
    <row r="6019" spans="1:1" x14ac:dyDescent="0.25">
      <c r="A6019" s="287"/>
    </row>
    <row r="6020" spans="1:1" x14ac:dyDescent="0.25">
      <c r="A6020" s="287"/>
    </row>
    <row r="6021" spans="1:1" x14ac:dyDescent="0.25">
      <c r="A6021" s="287"/>
    </row>
    <row r="6022" spans="1:1" x14ac:dyDescent="0.25">
      <c r="A6022" s="287"/>
    </row>
    <row r="6023" spans="1:1" x14ac:dyDescent="0.25">
      <c r="A6023" s="287"/>
    </row>
    <row r="6024" spans="1:1" x14ac:dyDescent="0.25">
      <c r="A6024" s="287"/>
    </row>
    <row r="6025" spans="1:1" x14ac:dyDescent="0.25">
      <c r="A6025" s="287"/>
    </row>
    <row r="6026" spans="1:1" x14ac:dyDescent="0.25">
      <c r="A6026" s="287"/>
    </row>
    <row r="6027" spans="1:1" x14ac:dyDescent="0.25">
      <c r="A6027" s="287"/>
    </row>
    <row r="6028" spans="1:1" x14ac:dyDescent="0.25">
      <c r="A6028" s="287"/>
    </row>
    <row r="6029" spans="1:1" x14ac:dyDescent="0.25">
      <c r="A6029" s="287"/>
    </row>
    <row r="6030" spans="1:1" x14ac:dyDescent="0.25">
      <c r="A6030" s="287"/>
    </row>
    <row r="6031" spans="1:1" x14ac:dyDescent="0.25">
      <c r="A6031" s="287"/>
    </row>
    <row r="6032" spans="1:1" x14ac:dyDescent="0.25">
      <c r="A6032" s="287"/>
    </row>
    <row r="6033" spans="1:1" x14ac:dyDescent="0.25">
      <c r="A6033" s="287"/>
    </row>
    <row r="6034" spans="1:1" x14ac:dyDescent="0.25">
      <c r="A6034" s="287"/>
    </row>
    <row r="6035" spans="1:1" x14ac:dyDescent="0.25">
      <c r="A6035" s="287"/>
    </row>
    <row r="6036" spans="1:1" x14ac:dyDescent="0.25">
      <c r="A6036" s="287"/>
    </row>
    <row r="6037" spans="1:1" x14ac:dyDescent="0.25">
      <c r="A6037" s="287"/>
    </row>
    <row r="6038" spans="1:1" x14ac:dyDescent="0.25">
      <c r="A6038" s="287"/>
    </row>
    <row r="6039" spans="1:1" x14ac:dyDescent="0.25">
      <c r="A6039" s="287"/>
    </row>
    <row r="6040" spans="1:1" x14ac:dyDescent="0.25">
      <c r="A6040" s="287"/>
    </row>
    <row r="6041" spans="1:1" x14ac:dyDescent="0.25">
      <c r="A6041" s="287"/>
    </row>
    <row r="6042" spans="1:1" x14ac:dyDescent="0.25">
      <c r="A6042" s="287"/>
    </row>
    <row r="6043" spans="1:1" x14ac:dyDescent="0.25">
      <c r="A6043" s="287"/>
    </row>
    <row r="6044" spans="1:1" x14ac:dyDescent="0.25">
      <c r="A6044" s="287"/>
    </row>
    <row r="6045" spans="1:1" x14ac:dyDescent="0.25">
      <c r="A6045" s="287"/>
    </row>
    <row r="6046" spans="1:1" x14ac:dyDescent="0.25">
      <c r="A6046" s="287"/>
    </row>
    <row r="6047" spans="1:1" x14ac:dyDescent="0.25">
      <c r="A6047" s="287"/>
    </row>
    <row r="6048" spans="1:1" x14ac:dyDescent="0.25">
      <c r="A6048" s="287"/>
    </row>
    <row r="6049" spans="1:1" x14ac:dyDescent="0.25">
      <c r="A6049" s="287"/>
    </row>
    <row r="6050" spans="1:1" x14ac:dyDescent="0.25">
      <c r="A6050" s="287"/>
    </row>
    <row r="6051" spans="1:1" x14ac:dyDescent="0.25">
      <c r="A6051" s="287"/>
    </row>
    <row r="6052" spans="1:1" x14ac:dyDescent="0.25">
      <c r="A6052" s="287"/>
    </row>
    <row r="6053" spans="1:1" x14ac:dyDescent="0.25">
      <c r="A6053" s="287"/>
    </row>
    <row r="6054" spans="1:1" x14ac:dyDescent="0.25">
      <c r="A6054" s="287"/>
    </row>
    <row r="6055" spans="1:1" x14ac:dyDescent="0.25">
      <c r="A6055" s="287"/>
    </row>
    <row r="6056" spans="1:1" x14ac:dyDescent="0.25">
      <c r="A6056" s="287"/>
    </row>
    <row r="6057" spans="1:1" x14ac:dyDescent="0.25">
      <c r="A6057" s="287"/>
    </row>
    <row r="6058" spans="1:1" x14ac:dyDescent="0.25">
      <c r="A6058" s="287"/>
    </row>
    <row r="6059" spans="1:1" x14ac:dyDescent="0.25">
      <c r="A6059" s="287"/>
    </row>
    <row r="6060" spans="1:1" x14ac:dyDescent="0.25">
      <c r="A6060" s="287"/>
    </row>
    <row r="6061" spans="1:1" x14ac:dyDescent="0.25">
      <c r="A6061" s="287"/>
    </row>
    <row r="6062" spans="1:1" x14ac:dyDescent="0.25">
      <c r="A6062" s="287"/>
    </row>
    <row r="6063" spans="1:1" x14ac:dyDescent="0.25">
      <c r="A6063" s="287"/>
    </row>
    <row r="6064" spans="1:1" x14ac:dyDescent="0.25">
      <c r="A6064" s="287"/>
    </row>
    <row r="6065" spans="1:1" x14ac:dyDescent="0.25">
      <c r="A6065" s="287"/>
    </row>
    <row r="6066" spans="1:1" x14ac:dyDescent="0.25">
      <c r="A6066" s="287"/>
    </row>
    <row r="6067" spans="1:1" x14ac:dyDescent="0.25">
      <c r="A6067" s="287"/>
    </row>
    <row r="6068" spans="1:1" x14ac:dyDescent="0.25">
      <c r="A6068" s="287"/>
    </row>
    <row r="6069" spans="1:1" x14ac:dyDescent="0.25">
      <c r="A6069" s="287"/>
    </row>
    <row r="6070" spans="1:1" x14ac:dyDescent="0.25">
      <c r="A6070" s="287"/>
    </row>
    <row r="6071" spans="1:1" x14ac:dyDescent="0.25">
      <c r="A6071" s="287"/>
    </row>
    <row r="6072" spans="1:1" x14ac:dyDescent="0.25">
      <c r="A6072" s="287"/>
    </row>
    <row r="6073" spans="1:1" x14ac:dyDescent="0.25">
      <c r="A6073" s="287"/>
    </row>
    <row r="6074" spans="1:1" x14ac:dyDescent="0.25">
      <c r="A6074" s="287"/>
    </row>
    <row r="6075" spans="1:1" x14ac:dyDescent="0.25">
      <c r="A6075" s="287"/>
    </row>
    <row r="6076" spans="1:1" x14ac:dyDescent="0.25">
      <c r="A6076" s="287"/>
    </row>
    <row r="6077" spans="1:1" x14ac:dyDescent="0.25">
      <c r="A6077" s="287"/>
    </row>
    <row r="6078" spans="1:1" x14ac:dyDescent="0.25">
      <c r="A6078" s="287"/>
    </row>
    <row r="6079" spans="1:1" x14ac:dyDescent="0.25">
      <c r="A6079" s="287"/>
    </row>
    <row r="6080" spans="1:1" x14ac:dyDescent="0.25">
      <c r="A6080" s="287"/>
    </row>
    <row r="6081" spans="1:1" x14ac:dyDescent="0.25">
      <c r="A6081" s="287"/>
    </row>
    <row r="6082" spans="1:1" x14ac:dyDescent="0.25">
      <c r="A6082" s="287"/>
    </row>
    <row r="6083" spans="1:1" x14ac:dyDescent="0.25">
      <c r="A6083" s="287"/>
    </row>
    <row r="6084" spans="1:1" x14ac:dyDescent="0.25">
      <c r="A6084" s="287"/>
    </row>
    <row r="6085" spans="1:1" x14ac:dyDescent="0.25">
      <c r="A6085" s="287"/>
    </row>
    <row r="6086" spans="1:1" x14ac:dyDescent="0.25">
      <c r="A6086" s="287"/>
    </row>
    <row r="6087" spans="1:1" x14ac:dyDescent="0.25">
      <c r="A6087" s="287"/>
    </row>
    <row r="6088" spans="1:1" x14ac:dyDescent="0.25">
      <c r="A6088" s="287"/>
    </row>
    <row r="6089" spans="1:1" x14ac:dyDescent="0.25">
      <c r="A6089" s="287"/>
    </row>
    <row r="6090" spans="1:1" x14ac:dyDescent="0.25">
      <c r="A6090" s="287"/>
    </row>
    <row r="6091" spans="1:1" x14ac:dyDescent="0.25">
      <c r="A6091" s="287"/>
    </row>
    <row r="6092" spans="1:1" x14ac:dyDescent="0.25">
      <c r="A6092" s="287"/>
    </row>
    <row r="6093" spans="1:1" x14ac:dyDescent="0.25">
      <c r="A6093" s="287"/>
    </row>
    <row r="6094" spans="1:1" x14ac:dyDescent="0.25">
      <c r="A6094" s="287"/>
    </row>
    <row r="6095" spans="1:1" x14ac:dyDescent="0.25">
      <c r="A6095" s="287"/>
    </row>
    <row r="6096" spans="1:1" x14ac:dyDescent="0.25">
      <c r="A6096" s="287"/>
    </row>
    <row r="6097" spans="1:1" x14ac:dyDescent="0.25">
      <c r="A6097" s="287"/>
    </row>
    <row r="6098" spans="1:1" x14ac:dyDescent="0.25">
      <c r="A6098" s="287"/>
    </row>
    <row r="6099" spans="1:1" x14ac:dyDescent="0.25">
      <c r="A6099" s="287"/>
    </row>
    <row r="6100" spans="1:1" x14ac:dyDescent="0.25">
      <c r="A6100" s="287"/>
    </row>
    <row r="6101" spans="1:1" x14ac:dyDescent="0.25">
      <c r="A6101" s="287"/>
    </row>
    <row r="6102" spans="1:1" x14ac:dyDescent="0.25">
      <c r="A6102" s="287"/>
    </row>
    <row r="6103" spans="1:1" x14ac:dyDescent="0.25">
      <c r="A6103" s="287"/>
    </row>
    <row r="6104" spans="1:1" x14ac:dyDescent="0.25">
      <c r="A6104" s="287"/>
    </row>
    <row r="6105" spans="1:1" x14ac:dyDescent="0.25">
      <c r="A6105" s="287"/>
    </row>
    <row r="6106" spans="1:1" x14ac:dyDescent="0.25">
      <c r="A6106" s="287"/>
    </row>
    <row r="6107" spans="1:1" x14ac:dyDescent="0.25">
      <c r="A6107" s="287"/>
    </row>
    <row r="6108" spans="1:1" x14ac:dyDescent="0.25">
      <c r="A6108" s="287"/>
    </row>
    <row r="6109" spans="1:1" x14ac:dyDescent="0.25">
      <c r="A6109" s="287"/>
    </row>
    <row r="6110" spans="1:1" x14ac:dyDescent="0.25">
      <c r="A6110" s="287"/>
    </row>
    <row r="6111" spans="1:1" x14ac:dyDescent="0.25">
      <c r="A6111" s="287"/>
    </row>
    <row r="6112" spans="1:1" x14ac:dyDescent="0.25">
      <c r="A6112" s="287"/>
    </row>
    <row r="6113" spans="1:1" x14ac:dyDescent="0.25">
      <c r="A6113" s="287"/>
    </row>
    <row r="6114" spans="1:1" x14ac:dyDescent="0.25">
      <c r="A6114" s="287"/>
    </row>
    <row r="6115" spans="1:1" x14ac:dyDescent="0.25">
      <c r="A6115" s="287"/>
    </row>
    <row r="6116" spans="1:1" x14ac:dyDescent="0.25">
      <c r="A6116" s="287"/>
    </row>
    <row r="6117" spans="1:1" x14ac:dyDescent="0.25">
      <c r="A6117" s="287"/>
    </row>
    <row r="6118" spans="1:1" x14ac:dyDescent="0.25">
      <c r="A6118" s="287"/>
    </row>
    <row r="6119" spans="1:1" x14ac:dyDescent="0.25">
      <c r="A6119" s="287"/>
    </row>
    <row r="6120" spans="1:1" x14ac:dyDescent="0.25">
      <c r="A6120" s="287"/>
    </row>
    <row r="6121" spans="1:1" x14ac:dyDescent="0.25">
      <c r="A6121" s="287"/>
    </row>
    <row r="6122" spans="1:1" x14ac:dyDescent="0.25">
      <c r="A6122" s="287"/>
    </row>
    <row r="6123" spans="1:1" x14ac:dyDescent="0.25">
      <c r="A6123" s="287"/>
    </row>
    <row r="6124" spans="1:1" x14ac:dyDescent="0.25">
      <c r="A6124" s="287"/>
    </row>
    <row r="6125" spans="1:1" x14ac:dyDescent="0.25">
      <c r="A6125" s="287"/>
    </row>
    <row r="6126" spans="1:1" x14ac:dyDescent="0.25">
      <c r="A6126" s="287"/>
    </row>
    <row r="6127" spans="1:1" x14ac:dyDescent="0.25">
      <c r="A6127" s="287"/>
    </row>
    <row r="6128" spans="1:1" x14ac:dyDescent="0.25">
      <c r="A6128" s="287"/>
    </row>
    <row r="6129" spans="1:1" x14ac:dyDescent="0.25">
      <c r="A6129" s="287"/>
    </row>
    <row r="6130" spans="1:1" x14ac:dyDescent="0.25">
      <c r="A6130" s="287"/>
    </row>
    <row r="6131" spans="1:1" x14ac:dyDescent="0.25">
      <c r="A6131" s="287"/>
    </row>
    <row r="6132" spans="1:1" x14ac:dyDescent="0.25">
      <c r="A6132" s="287"/>
    </row>
    <row r="6133" spans="1:1" x14ac:dyDescent="0.25">
      <c r="A6133" s="287"/>
    </row>
    <row r="6134" spans="1:1" x14ac:dyDescent="0.25">
      <c r="A6134" s="287"/>
    </row>
    <row r="6135" spans="1:1" x14ac:dyDescent="0.25">
      <c r="A6135" s="287"/>
    </row>
    <row r="6136" spans="1:1" x14ac:dyDescent="0.25">
      <c r="A6136" s="287"/>
    </row>
    <row r="6137" spans="1:1" x14ac:dyDescent="0.25">
      <c r="A6137" s="287"/>
    </row>
    <row r="6138" spans="1:1" x14ac:dyDescent="0.25">
      <c r="A6138" s="287"/>
    </row>
    <row r="6139" spans="1:1" x14ac:dyDescent="0.25">
      <c r="A6139" s="287"/>
    </row>
    <row r="6140" spans="1:1" x14ac:dyDescent="0.25">
      <c r="A6140" s="287"/>
    </row>
    <row r="6141" spans="1:1" x14ac:dyDescent="0.25">
      <c r="A6141" s="287"/>
    </row>
    <row r="6142" spans="1:1" x14ac:dyDescent="0.25">
      <c r="A6142" s="287"/>
    </row>
    <row r="6143" spans="1:1" x14ac:dyDescent="0.25">
      <c r="A6143" s="287"/>
    </row>
    <row r="6144" spans="1:1" x14ac:dyDescent="0.25">
      <c r="A6144" s="287"/>
    </row>
    <row r="6145" spans="1:1" x14ac:dyDescent="0.25">
      <c r="A6145" s="287"/>
    </row>
    <row r="6146" spans="1:1" x14ac:dyDescent="0.25">
      <c r="A6146" s="287"/>
    </row>
    <row r="6147" spans="1:1" x14ac:dyDescent="0.25">
      <c r="A6147" s="287"/>
    </row>
    <row r="6148" spans="1:1" x14ac:dyDescent="0.25">
      <c r="A6148" s="287"/>
    </row>
    <row r="6149" spans="1:1" x14ac:dyDescent="0.25">
      <c r="A6149" s="287"/>
    </row>
    <row r="6150" spans="1:1" x14ac:dyDescent="0.25">
      <c r="A6150" s="287"/>
    </row>
    <row r="6151" spans="1:1" x14ac:dyDescent="0.25">
      <c r="A6151" s="287"/>
    </row>
    <row r="6152" spans="1:1" x14ac:dyDescent="0.25">
      <c r="A6152" s="287"/>
    </row>
    <row r="6153" spans="1:1" x14ac:dyDescent="0.25">
      <c r="A6153" s="287"/>
    </row>
    <row r="6154" spans="1:1" x14ac:dyDescent="0.25">
      <c r="A6154" s="287"/>
    </row>
    <row r="6155" spans="1:1" x14ac:dyDescent="0.25">
      <c r="A6155" s="287"/>
    </row>
    <row r="6156" spans="1:1" x14ac:dyDescent="0.25">
      <c r="A6156" s="287"/>
    </row>
    <row r="6157" spans="1:1" x14ac:dyDescent="0.25">
      <c r="A6157" s="287"/>
    </row>
    <row r="6158" spans="1:1" x14ac:dyDescent="0.25">
      <c r="A6158" s="287"/>
    </row>
    <row r="6159" spans="1:1" x14ac:dyDescent="0.25">
      <c r="A6159" s="287"/>
    </row>
    <row r="6160" spans="1:1" x14ac:dyDescent="0.25">
      <c r="A6160" s="287"/>
    </row>
    <row r="6161" spans="1:1" x14ac:dyDescent="0.25">
      <c r="A6161" s="287"/>
    </row>
    <row r="6162" spans="1:1" x14ac:dyDescent="0.25">
      <c r="A6162" s="287"/>
    </row>
    <row r="6163" spans="1:1" x14ac:dyDescent="0.25">
      <c r="A6163" s="287"/>
    </row>
    <row r="6164" spans="1:1" x14ac:dyDescent="0.25">
      <c r="A6164" s="287"/>
    </row>
    <row r="6165" spans="1:1" x14ac:dyDescent="0.25">
      <c r="A6165" s="287"/>
    </row>
    <row r="6166" spans="1:1" x14ac:dyDescent="0.25">
      <c r="A6166" s="287"/>
    </row>
    <row r="6167" spans="1:1" x14ac:dyDescent="0.25">
      <c r="A6167" s="287"/>
    </row>
    <row r="6168" spans="1:1" x14ac:dyDescent="0.25">
      <c r="A6168" s="287"/>
    </row>
    <row r="6169" spans="1:1" x14ac:dyDescent="0.25">
      <c r="A6169" s="287"/>
    </row>
    <row r="6170" spans="1:1" x14ac:dyDescent="0.25">
      <c r="A6170" s="287"/>
    </row>
    <row r="6171" spans="1:1" x14ac:dyDescent="0.25">
      <c r="A6171" s="287"/>
    </row>
    <row r="6172" spans="1:1" x14ac:dyDescent="0.25">
      <c r="A6172" s="287"/>
    </row>
    <row r="6173" spans="1:1" x14ac:dyDescent="0.25">
      <c r="A6173" s="287"/>
    </row>
    <row r="6174" spans="1:1" x14ac:dyDescent="0.25">
      <c r="A6174" s="287"/>
    </row>
    <row r="6175" spans="1:1" x14ac:dyDescent="0.25">
      <c r="A6175" s="287"/>
    </row>
    <row r="6176" spans="1:1" x14ac:dyDescent="0.25">
      <c r="A6176" s="287"/>
    </row>
    <row r="6177" spans="1:1" x14ac:dyDescent="0.25">
      <c r="A6177" s="287"/>
    </row>
    <row r="6178" spans="1:1" x14ac:dyDescent="0.25">
      <c r="A6178" s="287"/>
    </row>
    <row r="6179" spans="1:1" x14ac:dyDescent="0.25">
      <c r="A6179" s="287"/>
    </row>
    <row r="6180" spans="1:1" x14ac:dyDescent="0.25">
      <c r="A6180" s="287"/>
    </row>
    <row r="6181" spans="1:1" x14ac:dyDescent="0.25">
      <c r="A6181" s="287"/>
    </row>
    <row r="6182" spans="1:1" x14ac:dyDescent="0.25">
      <c r="A6182" s="287"/>
    </row>
    <row r="6183" spans="1:1" x14ac:dyDescent="0.25">
      <c r="A6183" s="287"/>
    </row>
    <row r="6184" spans="1:1" x14ac:dyDescent="0.25">
      <c r="A6184" s="287"/>
    </row>
    <row r="6185" spans="1:1" x14ac:dyDescent="0.25">
      <c r="A6185" s="287"/>
    </row>
    <row r="6186" spans="1:1" x14ac:dyDescent="0.25">
      <c r="A6186" s="287"/>
    </row>
    <row r="6187" spans="1:1" x14ac:dyDescent="0.25">
      <c r="A6187" s="287"/>
    </row>
    <row r="6188" spans="1:1" x14ac:dyDescent="0.25">
      <c r="A6188" s="287"/>
    </row>
    <row r="6189" spans="1:1" x14ac:dyDescent="0.25">
      <c r="A6189" s="287"/>
    </row>
    <row r="6190" spans="1:1" x14ac:dyDescent="0.25">
      <c r="A6190" s="287"/>
    </row>
    <row r="6191" spans="1:1" x14ac:dyDescent="0.25">
      <c r="A6191" s="287"/>
    </row>
    <row r="6192" spans="1:1" x14ac:dyDescent="0.25">
      <c r="A6192" s="287"/>
    </row>
    <row r="6193" spans="1:1" x14ac:dyDescent="0.25">
      <c r="A6193" s="287"/>
    </row>
    <row r="6194" spans="1:1" x14ac:dyDescent="0.25">
      <c r="A6194" s="287"/>
    </row>
    <row r="6195" spans="1:1" x14ac:dyDescent="0.25">
      <c r="A6195" s="287"/>
    </row>
    <row r="6196" spans="1:1" x14ac:dyDescent="0.25">
      <c r="A6196" s="287"/>
    </row>
    <row r="6197" spans="1:1" x14ac:dyDescent="0.25">
      <c r="A6197" s="287"/>
    </row>
    <row r="6198" spans="1:1" x14ac:dyDescent="0.25">
      <c r="A6198" s="287"/>
    </row>
    <row r="6199" spans="1:1" x14ac:dyDescent="0.25">
      <c r="A6199" s="287"/>
    </row>
    <row r="6200" spans="1:1" x14ac:dyDescent="0.25">
      <c r="A6200" s="287"/>
    </row>
    <row r="6201" spans="1:1" x14ac:dyDescent="0.25">
      <c r="A6201" s="287"/>
    </row>
    <row r="6202" spans="1:1" x14ac:dyDescent="0.25">
      <c r="A6202" s="287"/>
    </row>
    <row r="6203" spans="1:1" x14ac:dyDescent="0.25">
      <c r="A6203" s="287"/>
    </row>
    <row r="6204" spans="1:1" x14ac:dyDescent="0.25">
      <c r="A6204" s="287"/>
    </row>
    <row r="6205" spans="1:1" x14ac:dyDescent="0.25">
      <c r="A6205" s="287"/>
    </row>
    <row r="6206" spans="1:1" x14ac:dyDescent="0.25">
      <c r="A6206" s="287"/>
    </row>
    <row r="6207" spans="1:1" x14ac:dyDescent="0.25">
      <c r="A6207" s="287"/>
    </row>
    <row r="6208" spans="1:1" x14ac:dyDescent="0.25">
      <c r="A6208" s="287"/>
    </row>
    <row r="6209" spans="1:1" x14ac:dyDescent="0.25">
      <c r="A6209" s="287"/>
    </row>
    <row r="6210" spans="1:1" x14ac:dyDescent="0.25">
      <c r="A6210" s="287"/>
    </row>
    <row r="6211" spans="1:1" x14ac:dyDescent="0.25">
      <c r="A6211" s="287"/>
    </row>
    <row r="6212" spans="1:1" x14ac:dyDescent="0.25">
      <c r="A6212" s="287"/>
    </row>
    <row r="6213" spans="1:1" x14ac:dyDescent="0.25">
      <c r="A6213" s="287"/>
    </row>
    <row r="6214" spans="1:1" x14ac:dyDescent="0.25">
      <c r="A6214" s="287"/>
    </row>
    <row r="6215" spans="1:1" x14ac:dyDescent="0.25">
      <c r="A6215" s="287"/>
    </row>
    <row r="6216" spans="1:1" x14ac:dyDescent="0.25">
      <c r="A6216" s="287"/>
    </row>
    <row r="6217" spans="1:1" x14ac:dyDescent="0.25">
      <c r="A6217" s="287"/>
    </row>
    <row r="6218" spans="1:1" x14ac:dyDescent="0.25">
      <c r="A6218" s="287"/>
    </row>
    <row r="6219" spans="1:1" x14ac:dyDescent="0.25">
      <c r="A6219" s="287"/>
    </row>
    <row r="6220" spans="1:1" x14ac:dyDescent="0.25">
      <c r="A6220" s="287"/>
    </row>
    <row r="6221" spans="1:1" x14ac:dyDescent="0.25">
      <c r="A6221" s="287"/>
    </row>
    <row r="6222" spans="1:1" x14ac:dyDescent="0.25">
      <c r="A6222" s="287"/>
    </row>
    <row r="6223" spans="1:1" x14ac:dyDescent="0.25">
      <c r="A6223" s="287"/>
    </row>
    <row r="6224" spans="1:1" x14ac:dyDescent="0.25">
      <c r="A6224" s="287"/>
    </row>
    <row r="6225" spans="1:1" x14ac:dyDescent="0.25">
      <c r="A6225" s="287"/>
    </row>
    <row r="6226" spans="1:1" x14ac:dyDescent="0.25">
      <c r="A6226" s="287"/>
    </row>
    <row r="6227" spans="1:1" x14ac:dyDescent="0.25">
      <c r="A6227" s="287"/>
    </row>
    <row r="6228" spans="1:1" x14ac:dyDescent="0.25">
      <c r="A6228" s="287"/>
    </row>
    <row r="6229" spans="1:1" x14ac:dyDescent="0.25">
      <c r="A6229" s="287"/>
    </row>
    <row r="6230" spans="1:1" x14ac:dyDescent="0.25">
      <c r="A6230" s="287"/>
    </row>
    <row r="6231" spans="1:1" x14ac:dyDescent="0.25">
      <c r="A6231" s="287"/>
    </row>
    <row r="6232" spans="1:1" x14ac:dyDescent="0.25">
      <c r="A6232" s="287"/>
    </row>
    <row r="6233" spans="1:1" x14ac:dyDescent="0.25">
      <c r="A6233" s="287"/>
    </row>
    <row r="6234" spans="1:1" x14ac:dyDescent="0.25">
      <c r="A6234" s="287"/>
    </row>
    <row r="6235" spans="1:1" x14ac:dyDescent="0.25">
      <c r="A6235" s="287"/>
    </row>
    <row r="6236" spans="1:1" x14ac:dyDescent="0.25">
      <c r="A6236" s="287"/>
    </row>
    <row r="6237" spans="1:1" x14ac:dyDescent="0.25">
      <c r="A6237" s="287"/>
    </row>
    <row r="6238" spans="1:1" x14ac:dyDescent="0.25">
      <c r="A6238" s="287"/>
    </row>
    <row r="6239" spans="1:1" x14ac:dyDescent="0.25">
      <c r="A6239" s="287"/>
    </row>
    <row r="6240" spans="1:1" x14ac:dyDescent="0.25">
      <c r="A6240" s="287"/>
    </row>
    <row r="6241" spans="1:1" x14ac:dyDescent="0.25">
      <c r="A6241" s="287"/>
    </row>
    <row r="6242" spans="1:1" x14ac:dyDescent="0.25">
      <c r="A6242" s="287"/>
    </row>
    <row r="6243" spans="1:1" x14ac:dyDescent="0.25">
      <c r="A6243" s="287"/>
    </row>
    <row r="6244" spans="1:1" x14ac:dyDescent="0.25">
      <c r="A6244" s="287"/>
    </row>
    <row r="6245" spans="1:1" x14ac:dyDescent="0.25">
      <c r="A6245" s="287"/>
    </row>
    <row r="6246" spans="1:1" x14ac:dyDescent="0.25">
      <c r="A6246" s="287"/>
    </row>
    <row r="6247" spans="1:1" x14ac:dyDescent="0.25">
      <c r="A6247" s="287"/>
    </row>
    <row r="6248" spans="1:1" x14ac:dyDescent="0.25">
      <c r="A6248" s="287"/>
    </row>
    <row r="6249" spans="1:1" x14ac:dyDescent="0.25">
      <c r="A6249" s="287"/>
    </row>
    <row r="6250" spans="1:1" x14ac:dyDescent="0.25">
      <c r="A6250" s="287"/>
    </row>
    <row r="6251" spans="1:1" x14ac:dyDescent="0.25">
      <c r="A6251" s="287"/>
    </row>
    <row r="6252" spans="1:1" x14ac:dyDescent="0.25">
      <c r="A6252" s="287"/>
    </row>
    <row r="6253" spans="1:1" x14ac:dyDescent="0.25">
      <c r="A6253" s="287"/>
    </row>
    <row r="6254" spans="1:1" x14ac:dyDescent="0.25">
      <c r="A6254" s="287"/>
    </row>
    <row r="6255" spans="1:1" x14ac:dyDescent="0.25">
      <c r="A6255" s="287"/>
    </row>
    <row r="6256" spans="1:1" x14ac:dyDescent="0.25">
      <c r="A6256" s="287"/>
    </row>
    <row r="6257" spans="1:1" x14ac:dyDescent="0.25">
      <c r="A6257" s="287"/>
    </row>
    <row r="6258" spans="1:1" x14ac:dyDescent="0.25">
      <c r="A6258" s="287"/>
    </row>
    <row r="6259" spans="1:1" x14ac:dyDescent="0.25">
      <c r="A6259" s="287"/>
    </row>
    <row r="6260" spans="1:1" x14ac:dyDescent="0.25">
      <c r="A6260" s="287"/>
    </row>
    <row r="6261" spans="1:1" x14ac:dyDescent="0.25">
      <c r="A6261" s="287"/>
    </row>
    <row r="6262" spans="1:1" x14ac:dyDescent="0.25">
      <c r="A6262" s="287"/>
    </row>
    <row r="6263" spans="1:1" x14ac:dyDescent="0.25">
      <c r="A6263" s="287"/>
    </row>
    <row r="6264" spans="1:1" x14ac:dyDescent="0.25">
      <c r="A6264" s="287"/>
    </row>
    <row r="6265" spans="1:1" x14ac:dyDescent="0.25">
      <c r="A6265" s="287"/>
    </row>
    <row r="6266" spans="1:1" x14ac:dyDescent="0.25">
      <c r="A6266" s="287"/>
    </row>
    <row r="6267" spans="1:1" x14ac:dyDescent="0.25">
      <c r="A6267" s="287"/>
    </row>
    <row r="6268" spans="1:1" x14ac:dyDescent="0.25">
      <c r="A6268" s="287"/>
    </row>
    <row r="6269" spans="1:1" x14ac:dyDescent="0.25">
      <c r="A6269" s="287"/>
    </row>
    <row r="6270" spans="1:1" x14ac:dyDescent="0.25">
      <c r="A6270" s="287"/>
    </row>
    <row r="6271" spans="1:1" x14ac:dyDescent="0.25">
      <c r="A6271" s="287"/>
    </row>
    <row r="6272" spans="1:1" x14ac:dyDescent="0.25">
      <c r="A6272" s="287"/>
    </row>
    <row r="6273" spans="1:1" x14ac:dyDescent="0.25">
      <c r="A6273" s="287"/>
    </row>
    <row r="6274" spans="1:1" x14ac:dyDescent="0.25">
      <c r="A6274" s="287"/>
    </row>
    <row r="6275" spans="1:1" x14ac:dyDescent="0.25">
      <c r="A6275" s="287"/>
    </row>
    <row r="6276" spans="1:1" x14ac:dyDescent="0.25">
      <c r="A6276" s="287"/>
    </row>
    <row r="6277" spans="1:1" x14ac:dyDescent="0.25">
      <c r="A6277" s="287"/>
    </row>
    <row r="6278" spans="1:1" x14ac:dyDescent="0.25">
      <c r="A6278" s="287"/>
    </row>
    <row r="6279" spans="1:1" x14ac:dyDescent="0.25">
      <c r="A6279" s="287"/>
    </row>
    <row r="6280" spans="1:1" x14ac:dyDescent="0.25">
      <c r="A6280" s="287"/>
    </row>
    <row r="6281" spans="1:1" x14ac:dyDescent="0.25">
      <c r="A6281" s="287"/>
    </row>
    <row r="6282" spans="1:1" x14ac:dyDescent="0.25">
      <c r="A6282" s="287"/>
    </row>
    <row r="6283" spans="1:1" x14ac:dyDescent="0.25">
      <c r="A6283" s="287"/>
    </row>
    <row r="6284" spans="1:1" x14ac:dyDescent="0.25">
      <c r="A6284" s="287"/>
    </row>
    <row r="6285" spans="1:1" x14ac:dyDescent="0.25">
      <c r="A6285" s="287"/>
    </row>
    <row r="6286" spans="1:1" x14ac:dyDescent="0.25">
      <c r="A6286" s="287"/>
    </row>
    <row r="6287" spans="1:1" x14ac:dyDescent="0.25">
      <c r="A6287" s="287"/>
    </row>
    <row r="6288" spans="1:1" x14ac:dyDescent="0.25">
      <c r="A6288" s="287"/>
    </row>
    <row r="6289" spans="1:1" x14ac:dyDescent="0.25">
      <c r="A6289" s="287"/>
    </row>
    <row r="6290" spans="1:1" x14ac:dyDescent="0.25">
      <c r="A6290" s="287"/>
    </row>
    <row r="6291" spans="1:1" x14ac:dyDescent="0.25">
      <c r="A6291" s="287"/>
    </row>
    <row r="6292" spans="1:1" x14ac:dyDescent="0.25">
      <c r="A6292" s="287"/>
    </row>
    <row r="6293" spans="1:1" x14ac:dyDescent="0.25">
      <c r="A6293" s="287"/>
    </row>
    <row r="6294" spans="1:1" x14ac:dyDescent="0.25">
      <c r="A6294" s="287"/>
    </row>
    <row r="6295" spans="1:1" x14ac:dyDescent="0.25">
      <c r="A6295" s="287"/>
    </row>
    <row r="6296" spans="1:1" x14ac:dyDescent="0.25">
      <c r="A6296" s="287"/>
    </row>
    <row r="6297" spans="1:1" x14ac:dyDescent="0.25">
      <c r="A6297" s="287"/>
    </row>
    <row r="6298" spans="1:1" x14ac:dyDescent="0.25">
      <c r="A6298" s="287"/>
    </row>
    <row r="6299" spans="1:1" x14ac:dyDescent="0.25">
      <c r="A6299" s="287"/>
    </row>
    <row r="6300" spans="1:1" x14ac:dyDescent="0.25">
      <c r="A6300" s="287"/>
    </row>
    <row r="6301" spans="1:1" x14ac:dyDescent="0.25">
      <c r="A6301" s="287"/>
    </row>
    <row r="6302" spans="1:1" x14ac:dyDescent="0.25">
      <c r="A6302" s="287"/>
    </row>
    <row r="6303" spans="1:1" x14ac:dyDescent="0.25">
      <c r="A6303" s="287"/>
    </row>
    <row r="6304" spans="1:1" x14ac:dyDescent="0.25">
      <c r="A6304" s="287"/>
    </row>
    <row r="6305" spans="1:1" x14ac:dyDescent="0.25">
      <c r="A6305" s="287"/>
    </row>
    <row r="6306" spans="1:1" x14ac:dyDescent="0.25">
      <c r="A6306" s="287"/>
    </row>
    <row r="6307" spans="1:1" x14ac:dyDescent="0.25">
      <c r="A6307" s="287"/>
    </row>
    <row r="6308" spans="1:1" x14ac:dyDescent="0.25">
      <c r="A6308" s="287"/>
    </row>
    <row r="6309" spans="1:1" x14ac:dyDescent="0.25">
      <c r="A6309" s="287"/>
    </row>
    <row r="6310" spans="1:1" x14ac:dyDescent="0.25">
      <c r="A6310" s="287"/>
    </row>
    <row r="6311" spans="1:1" x14ac:dyDescent="0.25">
      <c r="A6311" s="287"/>
    </row>
    <row r="6312" spans="1:1" x14ac:dyDescent="0.25">
      <c r="A6312" s="287"/>
    </row>
    <row r="6313" spans="1:1" x14ac:dyDescent="0.25">
      <c r="A6313" s="287"/>
    </row>
    <row r="6314" spans="1:1" x14ac:dyDescent="0.25">
      <c r="A6314" s="287"/>
    </row>
    <row r="6315" spans="1:1" x14ac:dyDescent="0.25">
      <c r="A6315" s="287"/>
    </row>
    <row r="6316" spans="1:1" x14ac:dyDescent="0.25">
      <c r="A6316" s="287"/>
    </row>
    <row r="6317" spans="1:1" x14ac:dyDescent="0.25">
      <c r="A6317" s="287"/>
    </row>
    <row r="6318" spans="1:1" x14ac:dyDescent="0.25">
      <c r="A6318" s="287"/>
    </row>
    <row r="6319" spans="1:1" x14ac:dyDescent="0.25">
      <c r="A6319" s="287"/>
    </row>
    <row r="6320" spans="1:1" x14ac:dyDescent="0.25">
      <c r="A6320" s="287"/>
    </row>
    <row r="6321" spans="1:1" x14ac:dyDescent="0.25">
      <c r="A6321" s="287"/>
    </row>
    <row r="6322" spans="1:1" x14ac:dyDescent="0.25">
      <c r="A6322" s="287"/>
    </row>
    <row r="6323" spans="1:1" x14ac:dyDescent="0.25">
      <c r="A6323" s="287"/>
    </row>
    <row r="6324" spans="1:1" x14ac:dyDescent="0.25">
      <c r="A6324" s="287"/>
    </row>
    <row r="6325" spans="1:1" x14ac:dyDescent="0.25">
      <c r="A6325" s="287"/>
    </row>
    <row r="6326" spans="1:1" x14ac:dyDescent="0.25">
      <c r="A6326" s="287"/>
    </row>
    <row r="6327" spans="1:1" x14ac:dyDescent="0.25">
      <c r="A6327" s="287"/>
    </row>
    <row r="6328" spans="1:1" x14ac:dyDescent="0.25">
      <c r="A6328" s="287"/>
    </row>
    <row r="6329" spans="1:1" x14ac:dyDescent="0.25">
      <c r="A6329" s="287"/>
    </row>
    <row r="6330" spans="1:1" x14ac:dyDescent="0.25">
      <c r="A6330" s="287"/>
    </row>
    <row r="6331" spans="1:1" x14ac:dyDescent="0.25">
      <c r="A6331" s="287"/>
    </row>
    <row r="6332" spans="1:1" x14ac:dyDescent="0.25">
      <c r="A6332" s="287"/>
    </row>
    <row r="6333" spans="1:1" x14ac:dyDescent="0.25">
      <c r="A6333" s="287"/>
    </row>
    <row r="6334" spans="1:1" x14ac:dyDescent="0.25">
      <c r="A6334" s="287"/>
    </row>
    <row r="6335" spans="1:1" x14ac:dyDescent="0.25">
      <c r="A6335" s="287"/>
    </row>
    <row r="6336" spans="1:1" x14ac:dyDescent="0.25">
      <c r="A6336" s="287"/>
    </row>
    <row r="6337" spans="1:1" x14ac:dyDescent="0.25">
      <c r="A6337" s="287"/>
    </row>
    <row r="6338" spans="1:1" x14ac:dyDescent="0.25">
      <c r="A6338" s="287"/>
    </row>
    <row r="6339" spans="1:1" x14ac:dyDescent="0.25">
      <c r="A6339" s="287"/>
    </row>
    <row r="6340" spans="1:1" x14ac:dyDescent="0.25">
      <c r="A6340" s="287"/>
    </row>
    <row r="6341" spans="1:1" x14ac:dyDescent="0.25">
      <c r="A6341" s="287"/>
    </row>
    <row r="6342" spans="1:1" x14ac:dyDescent="0.25">
      <c r="A6342" s="287"/>
    </row>
    <row r="6343" spans="1:1" x14ac:dyDescent="0.25">
      <c r="A6343" s="287"/>
    </row>
    <row r="6344" spans="1:1" x14ac:dyDescent="0.25">
      <c r="A6344" s="287"/>
    </row>
    <row r="6345" spans="1:1" x14ac:dyDescent="0.25">
      <c r="A6345" s="287"/>
    </row>
    <row r="6346" spans="1:1" x14ac:dyDescent="0.25">
      <c r="A6346" s="287"/>
    </row>
    <row r="6347" spans="1:1" x14ac:dyDescent="0.25">
      <c r="A6347" s="287"/>
    </row>
    <row r="6348" spans="1:1" x14ac:dyDescent="0.25">
      <c r="A6348" s="287"/>
    </row>
    <row r="6349" spans="1:1" x14ac:dyDescent="0.25">
      <c r="A6349" s="287"/>
    </row>
    <row r="6350" spans="1:1" x14ac:dyDescent="0.25">
      <c r="A6350" s="287"/>
    </row>
    <row r="6351" spans="1:1" x14ac:dyDescent="0.25">
      <c r="A6351" s="287"/>
    </row>
    <row r="6352" spans="1:1" x14ac:dyDescent="0.25">
      <c r="A6352" s="287"/>
    </row>
    <row r="6353" spans="1:1" x14ac:dyDescent="0.25">
      <c r="A6353" s="287"/>
    </row>
    <row r="6354" spans="1:1" x14ac:dyDescent="0.25">
      <c r="A6354" s="287"/>
    </row>
    <row r="6355" spans="1:1" x14ac:dyDescent="0.25">
      <c r="A6355" s="287"/>
    </row>
    <row r="6356" spans="1:1" x14ac:dyDescent="0.25">
      <c r="A6356" s="287"/>
    </row>
    <row r="6357" spans="1:1" x14ac:dyDescent="0.25">
      <c r="A6357" s="287"/>
    </row>
    <row r="6358" spans="1:1" x14ac:dyDescent="0.25">
      <c r="A6358" s="287"/>
    </row>
    <row r="6359" spans="1:1" x14ac:dyDescent="0.25">
      <c r="A6359" s="287"/>
    </row>
    <row r="6360" spans="1:1" x14ac:dyDescent="0.25">
      <c r="A6360" s="287"/>
    </row>
    <row r="6361" spans="1:1" x14ac:dyDescent="0.25">
      <c r="A6361" s="287"/>
    </row>
    <row r="6362" spans="1:1" x14ac:dyDescent="0.25">
      <c r="A6362" s="287"/>
    </row>
    <row r="6363" spans="1:1" x14ac:dyDescent="0.25">
      <c r="A6363" s="287"/>
    </row>
    <row r="6364" spans="1:1" x14ac:dyDescent="0.25">
      <c r="A6364" s="287"/>
    </row>
    <row r="6365" spans="1:1" x14ac:dyDescent="0.25">
      <c r="A6365" s="287"/>
    </row>
    <row r="6366" spans="1:1" x14ac:dyDescent="0.25">
      <c r="A6366" s="287"/>
    </row>
    <row r="6367" spans="1:1" x14ac:dyDescent="0.25">
      <c r="A6367" s="287"/>
    </row>
    <row r="6368" spans="1:1" x14ac:dyDescent="0.25">
      <c r="A6368" s="287"/>
    </row>
    <row r="6369" spans="1:1" x14ac:dyDescent="0.25">
      <c r="A6369" s="287"/>
    </row>
    <row r="6370" spans="1:1" x14ac:dyDescent="0.25">
      <c r="A6370" s="287"/>
    </row>
    <row r="6371" spans="1:1" x14ac:dyDescent="0.25">
      <c r="A6371" s="287"/>
    </row>
    <row r="6372" spans="1:1" x14ac:dyDescent="0.25">
      <c r="A6372" s="287"/>
    </row>
    <row r="6373" spans="1:1" x14ac:dyDescent="0.25">
      <c r="A6373" s="287"/>
    </row>
    <row r="6374" spans="1:1" x14ac:dyDescent="0.25">
      <c r="A6374" s="287"/>
    </row>
    <row r="6375" spans="1:1" x14ac:dyDescent="0.25">
      <c r="A6375" s="287"/>
    </row>
    <row r="6376" spans="1:1" x14ac:dyDescent="0.25">
      <c r="A6376" s="287"/>
    </row>
    <row r="6377" spans="1:1" x14ac:dyDescent="0.25">
      <c r="A6377" s="287"/>
    </row>
    <row r="6378" spans="1:1" x14ac:dyDescent="0.25">
      <c r="A6378" s="287"/>
    </row>
    <row r="6379" spans="1:1" x14ac:dyDescent="0.25">
      <c r="A6379" s="287"/>
    </row>
    <row r="6380" spans="1:1" x14ac:dyDescent="0.25">
      <c r="A6380" s="287"/>
    </row>
    <row r="6381" spans="1:1" x14ac:dyDescent="0.25">
      <c r="A6381" s="287"/>
    </row>
    <row r="6382" spans="1:1" x14ac:dyDescent="0.25">
      <c r="A6382" s="287"/>
    </row>
    <row r="6383" spans="1:1" x14ac:dyDescent="0.25">
      <c r="A6383" s="287"/>
    </row>
    <row r="6384" spans="1:1" x14ac:dyDescent="0.25">
      <c r="A6384" s="287"/>
    </row>
    <row r="6385" spans="1:1" x14ac:dyDescent="0.25">
      <c r="A6385" s="287"/>
    </row>
    <row r="6386" spans="1:1" x14ac:dyDescent="0.25">
      <c r="A6386" s="287"/>
    </row>
    <row r="6387" spans="1:1" x14ac:dyDescent="0.25">
      <c r="A6387" s="287"/>
    </row>
    <row r="6388" spans="1:1" x14ac:dyDescent="0.25">
      <c r="A6388" s="287"/>
    </row>
    <row r="6389" spans="1:1" x14ac:dyDescent="0.25">
      <c r="A6389" s="287"/>
    </row>
    <row r="6390" spans="1:1" x14ac:dyDescent="0.25">
      <c r="A6390" s="287"/>
    </row>
    <row r="6391" spans="1:1" x14ac:dyDescent="0.25">
      <c r="A6391" s="287"/>
    </row>
    <row r="6392" spans="1:1" x14ac:dyDescent="0.25">
      <c r="A6392" s="287"/>
    </row>
    <row r="6393" spans="1:1" x14ac:dyDescent="0.25">
      <c r="A6393" s="287"/>
    </row>
    <row r="6394" spans="1:1" x14ac:dyDescent="0.25">
      <c r="A6394" s="287"/>
    </row>
    <row r="6395" spans="1:1" x14ac:dyDescent="0.25">
      <c r="A6395" s="287"/>
    </row>
    <row r="6396" spans="1:1" x14ac:dyDescent="0.25">
      <c r="A6396" s="287"/>
    </row>
    <row r="6397" spans="1:1" x14ac:dyDescent="0.25">
      <c r="A6397" s="287"/>
    </row>
    <row r="6398" spans="1:1" x14ac:dyDescent="0.25">
      <c r="A6398" s="287"/>
    </row>
    <row r="6399" spans="1:1" x14ac:dyDescent="0.25">
      <c r="A6399" s="287"/>
    </row>
    <row r="6400" spans="1:1" x14ac:dyDescent="0.25">
      <c r="A6400" s="287"/>
    </row>
    <row r="6401" spans="1:1" x14ac:dyDescent="0.25">
      <c r="A6401" s="287"/>
    </row>
    <row r="6402" spans="1:1" x14ac:dyDescent="0.25">
      <c r="A6402" s="287"/>
    </row>
    <row r="6403" spans="1:1" x14ac:dyDescent="0.25">
      <c r="A6403" s="287"/>
    </row>
    <row r="6404" spans="1:1" x14ac:dyDescent="0.25">
      <c r="A6404" s="287"/>
    </row>
    <row r="6405" spans="1:1" x14ac:dyDescent="0.25">
      <c r="A6405" s="287"/>
    </row>
    <row r="6406" spans="1:1" x14ac:dyDescent="0.25">
      <c r="A6406" s="287"/>
    </row>
    <row r="6407" spans="1:1" x14ac:dyDescent="0.25">
      <c r="A6407" s="287"/>
    </row>
    <row r="6408" spans="1:1" x14ac:dyDescent="0.25">
      <c r="A6408" s="287"/>
    </row>
    <row r="6409" spans="1:1" x14ac:dyDescent="0.25">
      <c r="A6409" s="287"/>
    </row>
    <row r="6410" spans="1:1" x14ac:dyDescent="0.25">
      <c r="A6410" s="287"/>
    </row>
    <row r="6411" spans="1:1" x14ac:dyDescent="0.25">
      <c r="A6411" s="287"/>
    </row>
    <row r="6412" spans="1:1" x14ac:dyDescent="0.25">
      <c r="A6412" s="287"/>
    </row>
    <row r="6413" spans="1:1" x14ac:dyDescent="0.25">
      <c r="A6413" s="287"/>
    </row>
    <row r="6414" spans="1:1" x14ac:dyDescent="0.25">
      <c r="A6414" s="287"/>
    </row>
    <row r="6415" spans="1:1" x14ac:dyDescent="0.25">
      <c r="A6415" s="287"/>
    </row>
    <row r="6416" spans="1:1" x14ac:dyDescent="0.25">
      <c r="A6416" s="287"/>
    </row>
    <row r="6417" spans="1:1" x14ac:dyDescent="0.25">
      <c r="A6417" s="287"/>
    </row>
    <row r="6418" spans="1:1" x14ac:dyDescent="0.25">
      <c r="A6418" s="287"/>
    </row>
    <row r="6419" spans="1:1" x14ac:dyDescent="0.25">
      <c r="A6419" s="287"/>
    </row>
    <row r="6420" spans="1:1" x14ac:dyDescent="0.25">
      <c r="A6420" s="287"/>
    </row>
    <row r="6421" spans="1:1" x14ac:dyDescent="0.25">
      <c r="A6421" s="287"/>
    </row>
    <row r="6422" spans="1:1" x14ac:dyDescent="0.25">
      <c r="A6422" s="287"/>
    </row>
    <row r="6423" spans="1:1" x14ac:dyDescent="0.25">
      <c r="A6423" s="287"/>
    </row>
    <row r="6424" spans="1:1" x14ac:dyDescent="0.25">
      <c r="A6424" s="287"/>
    </row>
    <row r="6425" spans="1:1" x14ac:dyDescent="0.25">
      <c r="A6425" s="287"/>
    </row>
    <row r="6426" spans="1:1" x14ac:dyDescent="0.25">
      <c r="A6426" s="287"/>
    </row>
    <row r="6427" spans="1:1" x14ac:dyDescent="0.25">
      <c r="A6427" s="287"/>
    </row>
    <row r="6428" spans="1:1" x14ac:dyDescent="0.25">
      <c r="A6428" s="287"/>
    </row>
    <row r="6429" spans="1:1" x14ac:dyDescent="0.25">
      <c r="A6429" s="287"/>
    </row>
    <row r="6430" spans="1:1" x14ac:dyDescent="0.25">
      <c r="A6430" s="287"/>
    </row>
    <row r="6431" spans="1:1" x14ac:dyDescent="0.25">
      <c r="A6431" s="287"/>
    </row>
    <row r="6432" spans="1:1" x14ac:dyDescent="0.25">
      <c r="A6432" s="287"/>
    </row>
    <row r="6433" spans="1:1" x14ac:dyDescent="0.25">
      <c r="A6433" s="287"/>
    </row>
    <row r="6434" spans="1:1" x14ac:dyDescent="0.25">
      <c r="A6434" s="287"/>
    </row>
    <row r="6435" spans="1:1" x14ac:dyDescent="0.25">
      <c r="A6435" s="287"/>
    </row>
    <row r="6436" spans="1:1" x14ac:dyDescent="0.25">
      <c r="A6436" s="287"/>
    </row>
    <row r="6437" spans="1:1" x14ac:dyDescent="0.25">
      <c r="A6437" s="287"/>
    </row>
    <row r="6438" spans="1:1" x14ac:dyDescent="0.25">
      <c r="A6438" s="287"/>
    </row>
    <row r="6439" spans="1:1" x14ac:dyDescent="0.25">
      <c r="A6439" s="287"/>
    </row>
    <row r="6440" spans="1:1" x14ac:dyDescent="0.25">
      <c r="A6440" s="287"/>
    </row>
    <row r="6441" spans="1:1" x14ac:dyDescent="0.25">
      <c r="A6441" s="287"/>
    </row>
    <row r="6442" spans="1:1" x14ac:dyDescent="0.25">
      <c r="A6442" s="287"/>
    </row>
    <row r="6443" spans="1:1" x14ac:dyDescent="0.25">
      <c r="A6443" s="287"/>
    </row>
    <row r="6444" spans="1:1" x14ac:dyDescent="0.25">
      <c r="A6444" s="287"/>
    </row>
    <row r="6445" spans="1:1" x14ac:dyDescent="0.25">
      <c r="A6445" s="287"/>
    </row>
    <row r="6446" spans="1:1" x14ac:dyDescent="0.25">
      <c r="A6446" s="287"/>
    </row>
    <row r="6447" spans="1:1" x14ac:dyDescent="0.25">
      <c r="A6447" s="287"/>
    </row>
    <row r="6448" spans="1:1" x14ac:dyDescent="0.25">
      <c r="A6448" s="287"/>
    </row>
    <row r="6449" spans="1:1" x14ac:dyDescent="0.25">
      <c r="A6449" s="287"/>
    </row>
    <row r="6450" spans="1:1" x14ac:dyDescent="0.25">
      <c r="A6450" s="287"/>
    </row>
    <row r="6451" spans="1:1" x14ac:dyDescent="0.25">
      <c r="A6451" s="287"/>
    </row>
    <row r="6452" spans="1:1" x14ac:dyDescent="0.25">
      <c r="A6452" s="287"/>
    </row>
    <row r="6453" spans="1:1" x14ac:dyDescent="0.25">
      <c r="A6453" s="287"/>
    </row>
    <row r="6454" spans="1:1" x14ac:dyDescent="0.25">
      <c r="A6454" s="287"/>
    </row>
    <row r="6455" spans="1:1" x14ac:dyDescent="0.25">
      <c r="A6455" s="287"/>
    </row>
    <row r="6456" spans="1:1" x14ac:dyDescent="0.25">
      <c r="A6456" s="287"/>
    </row>
    <row r="6457" spans="1:1" x14ac:dyDescent="0.25">
      <c r="A6457" s="287"/>
    </row>
    <row r="6458" spans="1:1" x14ac:dyDescent="0.25">
      <c r="A6458" s="287"/>
    </row>
    <row r="6459" spans="1:1" x14ac:dyDescent="0.25">
      <c r="A6459" s="287"/>
    </row>
    <row r="6460" spans="1:1" x14ac:dyDescent="0.25">
      <c r="A6460" s="287"/>
    </row>
    <row r="6461" spans="1:1" x14ac:dyDescent="0.25">
      <c r="A6461" s="287"/>
    </row>
    <row r="6462" spans="1:1" x14ac:dyDescent="0.25">
      <c r="A6462" s="287"/>
    </row>
    <row r="6463" spans="1:1" x14ac:dyDescent="0.25">
      <c r="A6463" s="287"/>
    </row>
    <row r="6464" spans="1:1" x14ac:dyDescent="0.25">
      <c r="A6464" s="287"/>
    </row>
    <row r="6465" spans="1:1" x14ac:dyDescent="0.25">
      <c r="A6465" s="287"/>
    </row>
    <row r="6466" spans="1:1" x14ac:dyDescent="0.25">
      <c r="A6466" s="287"/>
    </row>
    <row r="6467" spans="1:1" x14ac:dyDescent="0.25">
      <c r="A6467" s="287"/>
    </row>
    <row r="6468" spans="1:1" x14ac:dyDescent="0.25">
      <c r="A6468" s="287"/>
    </row>
    <row r="6469" spans="1:1" x14ac:dyDescent="0.25">
      <c r="A6469" s="287"/>
    </row>
    <row r="6470" spans="1:1" x14ac:dyDescent="0.25">
      <c r="A6470" s="287"/>
    </row>
    <row r="6471" spans="1:1" x14ac:dyDescent="0.25">
      <c r="A6471" s="287"/>
    </row>
    <row r="6472" spans="1:1" x14ac:dyDescent="0.25">
      <c r="A6472" s="287"/>
    </row>
    <row r="6473" spans="1:1" x14ac:dyDescent="0.25">
      <c r="A6473" s="287"/>
    </row>
    <row r="6474" spans="1:1" x14ac:dyDescent="0.25">
      <c r="A6474" s="287"/>
    </row>
    <row r="6475" spans="1:1" x14ac:dyDescent="0.25">
      <c r="A6475" s="287"/>
    </row>
    <row r="6476" spans="1:1" x14ac:dyDescent="0.25">
      <c r="A6476" s="287"/>
    </row>
    <row r="6477" spans="1:1" x14ac:dyDescent="0.25">
      <c r="A6477" s="287"/>
    </row>
    <row r="6478" spans="1:1" x14ac:dyDescent="0.25">
      <c r="A6478" s="287"/>
    </row>
    <row r="6479" spans="1:1" x14ac:dyDescent="0.25">
      <c r="A6479" s="287"/>
    </row>
    <row r="6480" spans="1:1" x14ac:dyDescent="0.25">
      <c r="A6480" s="287"/>
    </row>
    <row r="6481" spans="1:1" x14ac:dyDescent="0.25">
      <c r="A6481" s="287"/>
    </row>
    <row r="6482" spans="1:1" x14ac:dyDescent="0.25">
      <c r="A6482" s="287"/>
    </row>
    <row r="6483" spans="1:1" x14ac:dyDescent="0.25">
      <c r="A6483" s="287"/>
    </row>
    <row r="6484" spans="1:1" x14ac:dyDescent="0.25">
      <c r="A6484" s="287"/>
    </row>
    <row r="6485" spans="1:1" x14ac:dyDescent="0.25">
      <c r="A6485" s="287"/>
    </row>
    <row r="6486" spans="1:1" x14ac:dyDescent="0.25">
      <c r="A6486" s="287"/>
    </row>
    <row r="6487" spans="1:1" x14ac:dyDescent="0.25">
      <c r="A6487" s="287"/>
    </row>
    <row r="6488" spans="1:1" x14ac:dyDescent="0.25">
      <c r="A6488" s="287"/>
    </row>
    <row r="6489" spans="1:1" x14ac:dyDescent="0.25">
      <c r="A6489" s="287"/>
    </row>
    <row r="6490" spans="1:1" x14ac:dyDescent="0.25">
      <c r="A6490" s="287"/>
    </row>
    <row r="6491" spans="1:1" x14ac:dyDescent="0.25">
      <c r="A6491" s="287"/>
    </row>
    <row r="6492" spans="1:1" x14ac:dyDescent="0.25">
      <c r="A6492" s="287"/>
    </row>
    <row r="6493" spans="1:1" x14ac:dyDescent="0.25">
      <c r="A6493" s="287"/>
    </row>
    <row r="6494" spans="1:1" x14ac:dyDescent="0.25">
      <c r="A6494" s="287"/>
    </row>
    <row r="6495" spans="1:1" x14ac:dyDescent="0.25">
      <c r="A6495" s="287"/>
    </row>
    <row r="6496" spans="1:1" x14ac:dyDescent="0.25">
      <c r="A6496" s="287"/>
    </row>
    <row r="6497" spans="1:1" x14ac:dyDescent="0.25">
      <c r="A6497" s="287"/>
    </row>
    <row r="6498" spans="1:1" x14ac:dyDescent="0.25">
      <c r="A6498" s="287"/>
    </row>
    <row r="6499" spans="1:1" x14ac:dyDescent="0.25">
      <c r="A6499" s="287"/>
    </row>
    <row r="6500" spans="1:1" x14ac:dyDescent="0.25">
      <c r="A6500" s="287"/>
    </row>
    <row r="6501" spans="1:1" x14ac:dyDescent="0.25">
      <c r="A6501" s="287"/>
    </row>
    <row r="6502" spans="1:1" x14ac:dyDescent="0.25">
      <c r="A6502" s="287"/>
    </row>
    <row r="6503" spans="1:1" x14ac:dyDescent="0.25">
      <c r="A6503" s="287"/>
    </row>
    <row r="6504" spans="1:1" x14ac:dyDescent="0.25">
      <c r="A6504" s="287"/>
    </row>
    <row r="6505" spans="1:1" x14ac:dyDescent="0.25">
      <c r="A6505" s="287"/>
    </row>
    <row r="6506" spans="1:1" x14ac:dyDescent="0.25">
      <c r="A6506" s="287"/>
    </row>
    <row r="6507" spans="1:1" x14ac:dyDescent="0.25">
      <c r="A6507" s="287"/>
    </row>
    <row r="6508" spans="1:1" x14ac:dyDescent="0.25">
      <c r="A6508" s="287"/>
    </row>
    <row r="6509" spans="1:1" x14ac:dyDescent="0.25">
      <c r="A6509" s="287"/>
    </row>
    <row r="6510" spans="1:1" x14ac:dyDescent="0.25">
      <c r="A6510" s="287"/>
    </row>
    <row r="6511" spans="1:1" x14ac:dyDescent="0.25">
      <c r="A6511" s="287"/>
    </row>
    <row r="6512" spans="1:1" x14ac:dyDescent="0.25">
      <c r="A6512" s="287"/>
    </row>
    <row r="6513" spans="1:1" x14ac:dyDescent="0.25">
      <c r="A6513" s="287"/>
    </row>
    <row r="6514" spans="1:1" x14ac:dyDescent="0.25">
      <c r="A6514" s="287"/>
    </row>
    <row r="6515" spans="1:1" x14ac:dyDescent="0.25">
      <c r="A6515" s="287"/>
    </row>
    <row r="6516" spans="1:1" x14ac:dyDescent="0.25">
      <c r="A6516" s="287"/>
    </row>
    <row r="6517" spans="1:1" x14ac:dyDescent="0.25">
      <c r="A6517" s="287"/>
    </row>
    <row r="6518" spans="1:1" x14ac:dyDescent="0.25">
      <c r="A6518" s="287"/>
    </row>
    <row r="6519" spans="1:1" x14ac:dyDescent="0.25">
      <c r="A6519" s="287"/>
    </row>
    <row r="6520" spans="1:1" x14ac:dyDescent="0.25">
      <c r="A6520" s="287"/>
    </row>
    <row r="6521" spans="1:1" x14ac:dyDescent="0.25">
      <c r="A6521" s="287"/>
    </row>
    <row r="6522" spans="1:1" x14ac:dyDescent="0.25">
      <c r="A6522" s="287"/>
    </row>
    <row r="6523" spans="1:1" x14ac:dyDescent="0.25">
      <c r="A6523" s="287"/>
    </row>
    <row r="6524" spans="1:1" x14ac:dyDescent="0.25">
      <c r="A6524" s="287"/>
    </row>
    <row r="6525" spans="1:1" x14ac:dyDescent="0.25">
      <c r="A6525" s="287"/>
    </row>
    <row r="6526" spans="1:1" x14ac:dyDescent="0.25">
      <c r="A6526" s="287"/>
    </row>
    <row r="6527" spans="1:1" x14ac:dyDescent="0.25">
      <c r="A6527" s="287"/>
    </row>
    <row r="6528" spans="1:1" x14ac:dyDescent="0.25">
      <c r="A6528" s="287"/>
    </row>
    <row r="6529" spans="1:1" x14ac:dyDescent="0.25">
      <c r="A6529" s="287"/>
    </row>
    <row r="6530" spans="1:1" x14ac:dyDescent="0.25">
      <c r="A6530" s="287"/>
    </row>
    <row r="6531" spans="1:1" x14ac:dyDescent="0.25">
      <c r="A6531" s="287"/>
    </row>
    <row r="6532" spans="1:1" x14ac:dyDescent="0.25">
      <c r="A6532" s="287"/>
    </row>
    <row r="6533" spans="1:1" x14ac:dyDescent="0.25">
      <c r="A6533" s="287"/>
    </row>
    <row r="6534" spans="1:1" x14ac:dyDescent="0.25">
      <c r="A6534" s="287"/>
    </row>
    <row r="6535" spans="1:1" x14ac:dyDescent="0.25">
      <c r="A6535" s="287"/>
    </row>
    <row r="6536" spans="1:1" x14ac:dyDescent="0.25">
      <c r="A6536" s="287"/>
    </row>
    <row r="6537" spans="1:1" x14ac:dyDescent="0.25">
      <c r="A6537" s="287"/>
    </row>
    <row r="6538" spans="1:1" x14ac:dyDescent="0.25">
      <c r="A6538" s="287"/>
    </row>
    <row r="6539" spans="1:1" x14ac:dyDescent="0.25">
      <c r="A6539" s="287"/>
    </row>
    <row r="6540" spans="1:1" x14ac:dyDescent="0.25">
      <c r="A6540" s="287"/>
    </row>
    <row r="6541" spans="1:1" x14ac:dyDescent="0.25">
      <c r="A6541" s="287"/>
    </row>
    <row r="6542" spans="1:1" x14ac:dyDescent="0.25">
      <c r="A6542" s="287"/>
    </row>
    <row r="6543" spans="1:1" x14ac:dyDescent="0.25">
      <c r="A6543" s="287"/>
    </row>
    <row r="6544" spans="1:1" x14ac:dyDescent="0.25">
      <c r="A6544" s="287"/>
    </row>
    <row r="6545" spans="1:1" x14ac:dyDescent="0.25">
      <c r="A6545" s="287"/>
    </row>
    <row r="6546" spans="1:1" x14ac:dyDescent="0.25">
      <c r="A6546" s="287"/>
    </row>
    <row r="6547" spans="1:1" x14ac:dyDescent="0.25">
      <c r="A6547" s="287"/>
    </row>
    <row r="6548" spans="1:1" x14ac:dyDescent="0.25">
      <c r="A6548" s="287"/>
    </row>
    <row r="6549" spans="1:1" x14ac:dyDescent="0.25">
      <c r="A6549" s="287"/>
    </row>
    <row r="6550" spans="1:1" x14ac:dyDescent="0.25">
      <c r="A6550" s="287"/>
    </row>
    <row r="6551" spans="1:1" x14ac:dyDescent="0.25">
      <c r="A6551" s="287"/>
    </row>
    <row r="6552" spans="1:1" x14ac:dyDescent="0.25">
      <c r="A6552" s="287"/>
    </row>
    <row r="6553" spans="1:1" x14ac:dyDescent="0.25">
      <c r="A6553" s="287"/>
    </row>
    <row r="6554" spans="1:1" x14ac:dyDescent="0.25">
      <c r="A6554" s="287"/>
    </row>
    <row r="6555" spans="1:1" x14ac:dyDescent="0.25">
      <c r="A6555" s="287"/>
    </row>
    <row r="6556" spans="1:1" x14ac:dyDescent="0.25">
      <c r="A6556" s="287"/>
    </row>
    <row r="6557" spans="1:1" x14ac:dyDescent="0.25">
      <c r="A6557" s="287"/>
    </row>
    <row r="6558" spans="1:1" x14ac:dyDescent="0.25">
      <c r="A6558" s="287"/>
    </row>
    <row r="6559" spans="1:1" x14ac:dyDescent="0.25">
      <c r="A6559" s="287"/>
    </row>
    <row r="6560" spans="1:1" x14ac:dyDescent="0.25">
      <c r="A6560" s="287"/>
    </row>
    <row r="6561" spans="1:1" x14ac:dyDescent="0.25">
      <c r="A6561" s="287"/>
    </row>
    <row r="6562" spans="1:1" x14ac:dyDescent="0.25">
      <c r="A6562" s="287"/>
    </row>
    <row r="6563" spans="1:1" x14ac:dyDescent="0.25">
      <c r="A6563" s="287"/>
    </row>
    <row r="6564" spans="1:1" x14ac:dyDescent="0.25">
      <c r="A6564" s="287"/>
    </row>
    <row r="6565" spans="1:1" x14ac:dyDescent="0.25">
      <c r="A6565" s="287"/>
    </row>
    <row r="6566" spans="1:1" x14ac:dyDescent="0.25">
      <c r="A6566" s="287"/>
    </row>
    <row r="6567" spans="1:1" x14ac:dyDescent="0.25">
      <c r="A6567" s="287"/>
    </row>
    <row r="6568" spans="1:1" x14ac:dyDescent="0.25">
      <c r="A6568" s="287"/>
    </row>
    <row r="6569" spans="1:1" x14ac:dyDescent="0.25">
      <c r="A6569" s="287"/>
    </row>
    <row r="6570" spans="1:1" x14ac:dyDescent="0.25">
      <c r="A6570" s="287"/>
    </row>
    <row r="6571" spans="1:1" x14ac:dyDescent="0.25">
      <c r="A6571" s="287"/>
    </row>
    <row r="6572" spans="1:1" x14ac:dyDescent="0.25">
      <c r="A6572" s="287"/>
    </row>
    <row r="6573" spans="1:1" x14ac:dyDescent="0.25">
      <c r="A6573" s="287"/>
    </row>
    <row r="6574" spans="1:1" x14ac:dyDescent="0.25">
      <c r="A6574" s="287"/>
    </row>
    <row r="6575" spans="1:1" x14ac:dyDescent="0.25">
      <c r="A6575" s="287"/>
    </row>
    <row r="6576" spans="1:1" x14ac:dyDescent="0.25">
      <c r="A6576" s="287"/>
    </row>
    <row r="6577" spans="1:1" x14ac:dyDescent="0.25">
      <c r="A6577" s="287"/>
    </row>
    <row r="6578" spans="1:1" x14ac:dyDescent="0.25">
      <c r="A6578" s="287"/>
    </row>
    <row r="6579" spans="1:1" x14ac:dyDescent="0.25">
      <c r="A6579" s="287"/>
    </row>
    <row r="6580" spans="1:1" x14ac:dyDescent="0.25">
      <c r="A6580" s="287"/>
    </row>
    <row r="6581" spans="1:1" x14ac:dyDescent="0.25">
      <c r="A6581" s="287"/>
    </row>
    <row r="6582" spans="1:1" x14ac:dyDescent="0.25">
      <c r="A6582" s="287"/>
    </row>
    <row r="6583" spans="1:1" x14ac:dyDescent="0.25">
      <c r="A6583" s="287"/>
    </row>
    <row r="6584" spans="1:1" x14ac:dyDescent="0.25">
      <c r="A6584" s="287"/>
    </row>
    <row r="6585" spans="1:1" x14ac:dyDescent="0.25">
      <c r="A6585" s="287"/>
    </row>
    <row r="6586" spans="1:1" x14ac:dyDescent="0.25">
      <c r="A6586" s="287"/>
    </row>
    <row r="6587" spans="1:1" x14ac:dyDescent="0.25">
      <c r="A6587" s="287"/>
    </row>
    <row r="6588" spans="1:1" x14ac:dyDescent="0.25">
      <c r="A6588" s="287"/>
    </row>
    <row r="6589" spans="1:1" x14ac:dyDescent="0.25">
      <c r="A6589" s="287"/>
    </row>
    <row r="6590" spans="1:1" x14ac:dyDescent="0.25">
      <c r="A6590" s="287"/>
    </row>
    <row r="6591" spans="1:1" x14ac:dyDescent="0.25">
      <c r="A6591" s="287"/>
    </row>
    <row r="6592" spans="1:1" x14ac:dyDescent="0.25">
      <c r="A6592" s="287"/>
    </row>
    <row r="6593" spans="1:1" x14ac:dyDescent="0.25">
      <c r="A6593" s="287"/>
    </row>
    <row r="6594" spans="1:1" x14ac:dyDescent="0.25">
      <c r="A6594" s="287"/>
    </row>
    <row r="6595" spans="1:1" x14ac:dyDescent="0.25">
      <c r="A6595" s="287"/>
    </row>
    <row r="6596" spans="1:1" x14ac:dyDescent="0.25">
      <c r="A6596" s="287"/>
    </row>
    <row r="6597" spans="1:1" x14ac:dyDescent="0.25">
      <c r="A6597" s="287"/>
    </row>
    <row r="6598" spans="1:1" x14ac:dyDescent="0.25">
      <c r="A6598" s="287"/>
    </row>
    <row r="6599" spans="1:1" x14ac:dyDescent="0.25">
      <c r="A6599" s="287"/>
    </row>
    <row r="6600" spans="1:1" x14ac:dyDescent="0.25">
      <c r="A6600" s="287"/>
    </row>
    <row r="6601" spans="1:1" x14ac:dyDescent="0.25">
      <c r="A6601" s="287"/>
    </row>
    <row r="6602" spans="1:1" x14ac:dyDescent="0.25">
      <c r="A6602" s="287"/>
    </row>
    <row r="6603" spans="1:1" x14ac:dyDescent="0.25">
      <c r="A6603" s="287"/>
    </row>
    <row r="6604" spans="1:1" x14ac:dyDescent="0.25">
      <c r="A6604" s="287"/>
    </row>
    <row r="6605" spans="1:1" x14ac:dyDescent="0.25">
      <c r="A6605" s="287"/>
    </row>
    <row r="6606" spans="1:1" x14ac:dyDescent="0.25">
      <c r="A6606" s="287"/>
    </row>
    <row r="6607" spans="1:1" x14ac:dyDescent="0.25">
      <c r="A6607" s="287"/>
    </row>
    <row r="6608" spans="1:1" x14ac:dyDescent="0.25">
      <c r="A6608" s="287"/>
    </row>
    <row r="6609" spans="1:1" x14ac:dyDescent="0.25">
      <c r="A6609" s="287"/>
    </row>
    <row r="6610" spans="1:1" x14ac:dyDescent="0.25">
      <c r="A6610" s="287"/>
    </row>
    <row r="6611" spans="1:1" x14ac:dyDescent="0.25">
      <c r="A6611" s="287"/>
    </row>
    <row r="6612" spans="1:1" x14ac:dyDescent="0.25">
      <c r="A6612" s="287"/>
    </row>
    <row r="6613" spans="1:1" x14ac:dyDescent="0.25">
      <c r="A6613" s="287"/>
    </row>
    <row r="6614" spans="1:1" x14ac:dyDescent="0.25">
      <c r="A6614" s="287"/>
    </row>
    <row r="6615" spans="1:1" x14ac:dyDescent="0.25">
      <c r="A6615" s="287"/>
    </row>
    <row r="6616" spans="1:1" x14ac:dyDescent="0.25">
      <c r="A6616" s="287"/>
    </row>
    <row r="6617" spans="1:1" x14ac:dyDescent="0.25">
      <c r="A6617" s="287"/>
    </row>
    <row r="6618" spans="1:1" x14ac:dyDescent="0.25">
      <c r="A6618" s="287"/>
    </row>
    <row r="6619" spans="1:1" x14ac:dyDescent="0.25">
      <c r="A6619" s="287"/>
    </row>
    <row r="6620" spans="1:1" x14ac:dyDescent="0.25">
      <c r="A6620" s="287"/>
    </row>
    <row r="6621" spans="1:1" x14ac:dyDescent="0.25">
      <c r="A6621" s="287"/>
    </row>
    <row r="6622" spans="1:1" x14ac:dyDescent="0.25">
      <c r="A6622" s="287"/>
    </row>
    <row r="6623" spans="1:1" x14ac:dyDescent="0.25">
      <c r="A6623" s="287"/>
    </row>
    <row r="6624" spans="1:1" x14ac:dyDescent="0.25">
      <c r="A6624" s="287"/>
    </row>
    <row r="6625" spans="1:1" x14ac:dyDescent="0.25">
      <c r="A6625" s="287"/>
    </row>
    <row r="6626" spans="1:1" x14ac:dyDescent="0.25">
      <c r="A6626" s="287"/>
    </row>
    <row r="6627" spans="1:1" x14ac:dyDescent="0.25">
      <c r="A6627" s="287"/>
    </row>
    <row r="6628" spans="1:1" x14ac:dyDescent="0.25">
      <c r="A6628" s="287"/>
    </row>
    <row r="6629" spans="1:1" x14ac:dyDescent="0.25">
      <c r="A6629" s="287"/>
    </row>
    <row r="6630" spans="1:1" x14ac:dyDescent="0.25">
      <c r="A6630" s="287"/>
    </row>
    <row r="6631" spans="1:1" x14ac:dyDescent="0.25">
      <c r="A6631" s="287"/>
    </row>
    <row r="6632" spans="1:1" x14ac:dyDescent="0.25">
      <c r="A6632" s="287"/>
    </row>
    <row r="6633" spans="1:1" x14ac:dyDescent="0.25">
      <c r="A6633" s="287"/>
    </row>
    <row r="6634" spans="1:1" x14ac:dyDescent="0.25">
      <c r="A6634" s="287"/>
    </row>
    <row r="6635" spans="1:1" x14ac:dyDescent="0.25">
      <c r="A6635" s="287"/>
    </row>
    <row r="6636" spans="1:1" x14ac:dyDescent="0.25">
      <c r="A6636" s="287"/>
    </row>
    <row r="6637" spans="1:1" x14ac:dyDescent="0.25">
      <c r="A6637" s="287"/>
    </row>
    <row r="6638" spans="1:1" x14ac:dyDescent="0.25">
      <c r="A6638" s="287"/>
    </row>
    <row r="6639" spans="1:1" x14ac:dyDescent="0.25">
      <c r="A6639" s="287"/>
    </row>
    <row r="6640" spans="1:1" x14ac:dyDescent="0.25">
      <c r="A6640" s="287"/>
    </row>
    <row r="6641" spans="1:1" x14ac:dyDescent="0.25">
      <c r="A6641" s="287"/>
    </row>
    <row r="6642" spans="1:1" x14ac:dyDescent="0.25">
      <c r="A6642" s="287"/>
    </row>
    <row r="6643" spans="1:1" x14ac:dyDescent="0.25">
      <c r="A6643" s="287"/>
    </row>
    <row r="6644" spans="1:1" x14ac:dyDescent="0.25">
      <c r="A6644" s="287"/>
    </row>
    <row r="6645" spans="1:1" x14ac:dyDescent="0.25">
      <c r="A6645" s="287"/>
    </row>
    <row r="6646" spans="1:1" x14ac:dyDescent="0.25">
      <c r="A6646" s="287"/>
    </row>
    <row r="6647" spans="1:1" x14ac:dyDescent="0.25">
      <c r="A6647" s="287"/>
    </row>
    <row r="6648" spans="1:1" x14ac:dyDescent="0.25">
      <c r="A6648" s="287"/>
    </row>
    <row r="6649" spans="1:1" x14ac:dyDescent="0.25">
      <c r="A6649" s="287"/>
    </row>
    <row r="6650" spans="1:1" x14ac:dyDescent="0.25">
      <c r="A6650" s="287"/>
    </row>
    <row r="6651" spans="1:1" x14ac:dyDescent="0.25">
      <c r="A6651" s="287"/>
    </row>
    <row r="6652" spans="1:1" x14ac:dyDescent="0.25">
      <c r="A6652" s="287"/>
    </row>
    <row r="6653" spans="1:1" x14ac:dyDescent="0.25">
      <c r="A6653" s="287"/>
    </row>
    <row r="6654" spans="1:1" x14ac:dyDescent="0.25">
      <c r="A6654" s="287"/>
    </row>
    <row r="6655" spans="1:1" x14ac:dyDescent="0.25">
      <c r="A6655" s="287"/>
    </row>
    <row r="6656" spans="1:1" x14ac:dyDescent="0.25">
      <c r="A6656" s="287"/>
    </row>
    <row r="6657" spans="1:1" x14ac:dyDescent="0.25">
      <c r="A6657" s="287"/>
    </row>
    <row r="6658" spans="1:1" x14ac:dyDescent="0.25">
      <c r="A6658" s="287"/>
    </row>
    <row r="6659" spans="1:1" x14ac:dyDescent="0.25">
      <c r="A6659" s="287"/>
    </row>
    <row r="6660" spans="1:1" x14ac:dyDescent="0.25">
      <c r="A6660" s="287"/>
    </row>
    <row r="6661" spans="1:1" x14ac:dyDescent="0.25">
      <c r="A6661" s="287"/>
    </row>
    <row r="6662" spans="1:1" x14ac:dyDescent="0.25">
      <c r="A6662" s="287"/>
    </row>
    <row r="6663" spans="1:1" x14ac:dyDescent="0.25">
      <c r="A6663" s="287"/>
    </row>
    <row r="6664" spans="1:1" x14ac:dyDescent="0.25">
      <c r="A6664" s="287"/>
    </row>
    <row r="6665" spans="1:1" x14ac:dyDescent="0.25">
      <c r="A6665" s="287"/>
    </row>
    <row r="6666" spans="1:1" x14ac:dyDescent="0.25">
      <c r="A6666" s="287"/>
    </row>
    <row r="6667" spans="1:1" x14ac:dyDescent="0.25">
      <c r="A6667" s="287"/>
    </row>
    <row r="6668" spans="1:1" x14ac:dyDescent="0.25">
      <c r="A6668" s="287"/>
    </row>
    <row r="6669" spans="1:1" x14ac:dyDescent="0.25">
      <c r="A6669" s="287"/>
    </row>
    <row r="6670" spans="1:1" x14ac:dyDescent="0.25">
      <c r="A6670" s="287"/>
    </row>
    <row r="6671" spans="1:1" x14ac:dyDescent="0.25">
      <c r="A6671" s="287"/>
    </row>
    <row r="6672" spans="1:1" x14ac:dyDescent="0.25">
      <c r="A6672" s="287"/>
    </row>
    <row r="6673" spans="1:1" x14ac:dyDescent="0.25">
      <c r="A6673" s="287"/>
    </row>
    <row r="6674" spans="1:1" x14ac:dyDescent="0.25">
      <c r="A6674" s="287"/>
    </row>
    <row r="6675" spans="1:1" x14ac:dyDescent="0.25">
      <c r="A6675" s="287"/>
    </row>
    <row r="6676" spans="1:1" x14ac:dyDescent="0.25">
      <c r="A6676" s="287"/>
    </row>
    <row r="6677" spans="1:1" x14ac:dyDescent="0.25">
      <c r="A6677" s="287"/>
    </row>
    <row r="6678" spans="1:1" x14ac:dyDescent="0.25">
      <c r="A6678" s="287"/>
    </row>
    <row r="6679" spans="1:1" x14ac:dyDescent="0.25">
      <c r="A6679" s="287"/>
    </row>
    <row r="6680" spans="1:1" x14ac:dyDescent="0.25">
      <c r="A6680" s="287"/>
    </row>
    <row r="6681" spans="1:1" x14ac:dyDescent="0.25">
      <c r="A6681" s="287"/>
    </row>
    <row r="6682" spans="1:1" x14ac:dyDescent="0.25">
      <c r="A6682" s="287"/>
    </row>
    <row r="6683" spans="1:1" x14ac:dyDescent="0.25">
      <c r="A6683" s="287"/>
    </row>
    <row r="6684" spans="1:1" x14ac:dyDescent="0.25">
      <c r="A6684" s="287"/>
    </row>
    <row r="6685" spans="1:1" x14ac:dyDescent="0.25">
      <c r="A6685" s="287"/>
    </row>
    <row r="6686" spans="1:1" x14ac:dyDescent="0.25">
      <c r="A6686" s="287"/>
    </row>
    <row r="6687" spans="1:1" x14ac:dyDescent="0.25">
      <c r="A6687" s="287"/>
    </row>
    <row r="6688" spans="1:1" x14ac:dyDescent="0.25">
      <c r="A6688" s="287"/>
    </row>
    <row r="6689" spans="1:1" x14ac:dyDescent="0.25">
      <c r="A6689" s="287"/>
    </row>
    <row r="6690" spans="1:1" x14ac:dyDescent="0.25">
      <c r="A6690" s="287"/>
    </row>
    <row r="6691" spans="1:1" x14ac:dyDescent="0.25">
      <c r="A6691" s="287"/>
    </row>
    <row r="6692" spans="1:1" x14ac:dyDescent="0.25">
      <c r="A6692" s="287"/>
    </row>
    <row r="6693" spans="1:1" x14ac:dyDescent="0.25">
      <c r="A6693" s="287"/>
    </row>
    <row r="6694" spans="1:1" x14ac:dyDescent="0.25">
      <c r="A6694" s="287"/>
    </row>
    <row r="6695" spans="1:1" x14ac:dyDescent="0.25">
      <c r="A6695" s="287"/>
    </row>
    <row r="6696" spans="1:1" x14ac:dyDescent="0.25">
      <c r="A6696" s="287"/>
    </row>
    <row r="6697" spans="1:1" x14ac:dyDescent="0.25">
      <c r="A6697" s="287"/>
    </row>
    <row r="6698" spans="1:1" x14ac:dyDescent="0.25">
      <c r="A6698" s="287"/>
    </row>
    <row r="6699" spans="1:1" x14ac:dyDescent="0.25">
      <c r="A6699" s="287"/>
    </row>
    <row r="6700" spans="1:1" x14ac:dyDescent="0.25">
      <c r="A6700" s="287"/>
    </row>
    <row r="6701" spans="1:1" x14ac:dyDescent="0.25">
      <c r="A6701" s="287"/>
    </row>
    <row r="6702" spans="1:1" x14ac:dyDescent="0.25">
      <c r="A6702" s="287"/>
    </row>
    <row r="6703" spans="1:1" x14ac:dyDescent="0.25">
      <c r="A6703" s="287"/>
    </row>
    <row r="6704" spans="1:1" x14ac:dyDescent="0.25">
      <c r="A6704" s="287"/>
    </row>
    <row r="6705" spans="1:1" x14ac:dyDescent="0.25">
      <c r="A6705" s="287"/>
    </row>
    <row r="6706" spans="1:1" x14ac:dyDescent="0.25">
      <c r="A6706" s="287"/>
    </row>
    <row r="6707" spans="1:1" x14ac:dyDescent="0.25">
      <c r="A6707" s="287"/>
    </row>
    <row r="6708" spans="1:1" x14ac:dyDescent="0.25">
      <c r="A6708" s="287"/>
    </row>
    <row r="6709" spans="1:1" x14ac:dyDescent="0.25">
      <c r="A6709" s="287"/>
    </row>
    <row r="6710" spans="1:1" x14ac:dyDescent="0.25">
      <c r="A6710" s="287"/>
    </row>
    <row r="6711" spans="1:1" x14ac:dyDescent="0.25">
      <c r="A6711" s="287"/>
    </row>
    <row r="6712" spans="1:1" x14ac:dyDescent="0.25">
      <c r="A6712" s="287"/>
    </row>
    <row r="6713" spans="1:1" x14ac:dyDescent="0.25">
      <c r="A6713" s="287"/>
    </row>
    <row r="6714" spans="1:1" x14ac:dyDescent="0.25">
      <c r="A6714" s="287"/>
    </row>
    <row r="6715" spans="1:1" x14ac:dyDescent="0.25">
      <c r="A6715" s="287"/>
    </row>
    <row r="6716" spans="1:1" x14ac:dyDescent="0.25">
      <c r="A6716" s="287"/>
    </row>
    <row r="6717" spans="1:1" x14ac:dyDescent="0.25">
      <c r="A6717" s="287"/>
    </row>
    <row r="6718" spans="1:1" x14ac:dyDescent="0.25">
      <c r="A6718" s="287"/>
    </row>
    <row r="6719" spans="1:1" x14ac:dyDescent="0.25">
      <c r="A6719" s="287"/>
    </row>
    <row r="6720" spans="1:1" x14ac:dyDescent="0.25">
      <c r="A6720" s="287"/>
    </row>
    <row r="6721" spans="1:1" x14ac:dyDescent="0.25">
      <c r="A6721" s="287"/>
    </row>
    <row r="6722" spans="1:1" x14ac:dyDescent="0.25">
      <c r="A6722" s="287"/>
    </row>
    <row r="6723" spans="1:1" x14ac:dyDescent="0.25">
      <c r="A6723" s="287"/>
    </row>
    <row r="6724" spans="1:1" x14ac:dyDescent="0.25">
      <c r="A6724" s="287"/>
    </row>
    <row r="6725" spans="1:1" x14ac:dyDescent="0.25">
      <c r="A6725" s="287"/>
    </row>
    <row r="6726" spans="1:1" x14ac:dyDescent="0.25">
      <c r="A6726" s="287"/>
    </row>
    <row r="6727" spans="1:1" x14ac:dyDescent="0.25">
      <c r="A6727" s="287"/>
    </row>
    <row r="6728" spans="1:1" x14ac:dyDescent="0.25">
      <c r="A6728" s="287"/>
    </row>
    <row r="6729" spans="1:1" x14ac:dyDescent="0.25">
      <c r="A6729" s="287"/>
    </row>
    <row r="6730" spans="1:1" x14ac:dyDescent="0.25">
      <c r="A6730" s="287"/>
    </row>
    <row r="6731" spans="1:1" x14ac:dyDescent="0.25">
      <c r="A6731" s="287"/>
    </row>
    <row r="6732" spans="1:1" x14ac:dyDescent="0.25">
      <c r="A6732" s="287"/>
    </row>
    <row r="6733" spans="1:1" x14ac:dyDescent="0.25">
      <c r="A6733" s="287"/>
    </row>
    <row r="6734" spans="1:1" x14ac:dyDescent="0.25">
      <c r="A6734" s="287"/>
    </row>
    <row r="6735" spans="1:1" x14ac:dyDescent="0.25">
      <c r="A6735" s="287"/>
    </row>
    <row r="6736" spans="1:1" x14ac:dyDescent="0.25">
      <c r="A6736" s="287"/>
    </row>
    <row r="6737" spans="1:1" x14ac:dyDescent="0.25">
      <c r="A6737" s="287"/>
    </row>
    <row r="6738" spans="1:1" x14ac:dyDescent="0.25">
      <c r="A6738" s="287"/>
    </row>
    <row r="6739" spans="1:1" x14ac:dyDescent="0.25">
      <c r="A6739" s="287"/>
    </row>
    <row r="6740" spans="1:1" x14ac:dyDescent="0.25">
      <c r="A6740" s="287"/>
    </row>
    <row r="6741" spans="1:1" x14ac:dyDescent="0.25">
      <c r="A6741" s="287"/>
    </row>
    <row r="6742" spans="1:1" x14ac:dyDescent="0.25">
      <c r="A6742" s="287"/>
    </row>
    <row r="6743" spans="1:1" x14ac:dyDescent="0.25">
      <c r="A6743" s="287"/>
    </row>
    <row r="6744" spans="1:1" x14ac:dyDescent="0.25">
      <c r="A6744" s="287"/>
    </row>
    <row r="6745" spans="1:1" x14ac:dyDescent="0.25">
      <c r="A6745" s="287"/>
    </row>
    <row r="6746" spans="1:1" x14ac:dyDescent="0.25">
      <c r="A6746" s="287"/>
    </row>
    <row r="6747" spans="1:1" x14ac:dyDescent="0.25">
      <c r="A6747" s="287"/>
    </row>
    <row r="6748" spans="1:1" x14ac:dyDescent="0.25">
      <c r="A6748" s="287"/>
    </row>
    <row r="6749" spans="1:1" x14ac:dyDescent="0.25">
      <c r="A6749" s="287"/>
    </row>
    <row r="6750" spans="1:1" x14ac:dyDescent="0.25">
      <c r="A6750" s="287"/>
    </row>
    <row r="6751" spans="1:1" x14ac:dyDescent="0.25">
      <c r="A6751" s="287"/>
    </row>
    <row r="6752" spans="1:1" x14ac:dyDescent="0.25">
      <c r="A6752" s="287"/>
    </row>
    <row r="6753" spans="1:1" x14ac:dyDescent="0.25">
      <c r="A6753" s="287"/>
    </row>
    <row r="6754" spans="1:1" x14ac:dyDescent="0.25">
      <c r="A6754" s="287"/>
    </row>
    <row r="6755" spans="1:1" x14ac:dyDescent="0.25">
      <c r="A6755" s="287"/>
    </row>
    <row r="6756" spans="1:1" x14ac:dyDescent="0.25">
      <c r="A6756" s="287"/>
    </row>
    <row r="6757" spans="1:1" x14ac:dyDescent="0.25">
      <c r="A6757" s="287"/>
    </row>
    <row r="6758" spans="1:1" x14ac:dyDescent="0.25">
      <c r="A6758" s="287"/>
    </row>
    <row r="6759" spans="1:1" x14ac:dyDescent="0.25">
      <c r="A6759" s="287"/>
    </row>
    <row r="6760" spans="1:1" x14ac:dyDescent="0.25">
      <c r="A6760" s="287"/>
    </row>
    <row r="6761" spans="1:1" x14ac:dyDescent="0.25">
      <c r="A6761" s="287"/>
    </row>
    <row r="6762" spans="1:1" x14ac:dyDescent="0.25">
      <c r="A6762" s="287"/>
    </row>
    <row r="6763" spans="1:1" x14ac:dyDescent="0.25">
      <c r="A6763" s="287"/>
    </row>
    <row r="6764" spans="1:1" x14ac:dyDescent="0.25">
      <c r="A6764" s="287"/>
    </row>
    <row r="6765" spans="1:1" x14ac:dyDescent="0.25">
      <c r="A6765" s="287"/>
    </row>
    <row r="6766" spans="1:1" x14ac:dyDescent="0.25">
      <c r="A6766" s="287"/>
    </row>
    <row r="6767" spans="1:1" x14ac:dyDescent="0.25">
      <c r="A6767" s="287"/>
    </row>
    <row r="6768" spans="1:1" x14ac:dyDescent="0.25">
      <c r="A6768" s="287"/>
    </row>
    <row r="6769" spans="1:1" x14ac:dyDescent="0.25">
      <c r="A6769" s="287"/>
    </row>
    <row r="6770" spans="1:1" x14ac:dyDescent="0.25">
      <c r="A6770" s="287"/>
    </row>
    <row r="6771" spans="1:1" x14ac:dyDescent="0.25">
      <c r="A6771" s="287"/>
    </row>
    <row r="6772" spans="1:1" x14ac:dyDescent="0.25">
      <c r="A6772" s="287"/>
    </row>
    <row r="6773" spans="1:1" x14ac:dyDescent="0.25">
      <c r="A6773" s="287"/>
    </row>
    <row r="6774" spans="1:1" x14ac:dyDescent="0.25">
      <c r="A6774" s="287"/>
    </row>
    <row r="6775" spans="1:1" x14ac:dyDescent="0.25">
      <c r="A6775" s="287"/>
    </row>
    <row r="6776" spans="1:1" x14ac:dyDescent="0.25">
      <c r="A6776" s="287"/>
    </row>
    <row r="6777" spans="1:1" x14ac:dyDescent="0.25">
      <c r="A6777" s="287"/>
    </row>
    <row r="6778" spans="1:1" x14ac:dyDescent="0.25">
      <c r="A6778" s="287"/>
    </row>
    <row r="6779" spans="1:1" x14ac:dyDescent="0.25">
      <c r="A6779" s="287"/>
    </row>
    <row r="6780" spans="1:1" x14ac:dyDescent="0.25">
      <c r="A6780" s="287"/>
    </row>
    <row r="6781" spans="1:1" x14ac:dyDescent="0.25">
      <c r="A6781" s="287"/>
    </row>
    <row r="6782" spans="1:1" x14ac:dyDescent="0.25">
      <c r="A6782" s="287"/>
    </row>
    <row r="6783" spans="1:1" x14ac:dyDescent="0.25">
      <c r="A6783" s="287"/>
    </row>
    <row r="6784" spans="1:1" x14ac:dyDescent="0.25">
      <c r="A6784" s="287"/>
    </row>
    <row r="6785" spans="1:1" x14ac:dyDescent="0.25">
      <c r="A6785" s="287"/>
    </row>
    <row r="6786" spans="1:1" x14ac:dyDescent="0.25">
      <c r="A6786" s="287"/>
    </row>
    <row r="6787" spans="1:1" x14ac:dyDescent="0.25">
      <c r="A6787" s="287"/>
    </row>
    <row r="6788" spans="1:1" x14ac:dyDescent="0.25">
      <c r="A6788" s="287"/>
    </row>
    <row r="6789" spans="1:1" x14ac:dyDescent="0.25">
      <c r="A6789" s="287"/>
    </row>
    <row r="6790" spans="1:1" x14ac:dyDescent="0.25">
      <c r="A6790" s="287"/>
    </row>
    <row r="6791" spans="1:1" x14ac:dyDescent="0.25">
      <c r="A6791" s="287"/>
    </row>
    <row r="6792" spans="1:1" x14ac:dyDescent="0.25">
      <c r="A6792" s="287"/>
    </row>
    <row r="6793" spans="1:1" x14ac:dyDescent="0.25">
      <c r="A6793" s="287"/>
    </row>
    <row r="6794" spans="1:1" x14ac:dyDescent="0.25">
      <c r="A6794" s="287"/>
    </row>
    <row r="6795" spans="1:1" x14ac:dyDescent="0.25">
      <c r="A6795" s="287"/>
    </row>
    <row r="6796" spans="1:1" x14ac:dyDescent="0.25">
      <c r="A6796" s="287"/>
    </row>
    <row r="6797" spans="1:1" x14ac:dyDescent="0.25">
      <c r="A6797" s="287"/>
    </row>
    <row r="6798" spans="1:1" x14ac:dyDescent="0.25">
      <c r="A6798" s="287"/>
    </row>
    <row r="6799" spans="1:1" x14ac:dyDescent="0.25">
      <c r="A6799" s="287"/>
    </row>
    <row r="6800" spans="1:1" x14ac:dyDescent="0.25">
      <c r="A6800" s="287"/>
    </row>
    <row r="6801" spans="1:1" x14ac:dyDescent="0.25">
      <c r="A6801" s="287"/>
    </row>
    <row r="6802" spans="1:1" x14ac:dyDescent="0.25">
      <c r="A6802" s="287"/>
    </row>
    <row r="6803" spans="1:1" x14ac:dyDescent="0.25">
      <c r="A6803" s="287"/>
    </row>
    <row r="6804" spans="1:1" x14ac:dyDescent="0.25">
      <c r="A6804" s="287"/>
    </row>
    <row r="6805" spans="1:1" x14ac:dyDescent="0.25">
      <c r="A6805" s="287"/>
    </row>
    <row r="6806" spans="1:1" x14ac:dyDescent="0.25">
      <c r="A6806" s="287"/>
    </row>
    <row r="6807" spans="1:1" x14ac:dyDescent="0.25">
      <c r="A6807" s="287"/>
    </row>
    <row r="6808" spans="1:1" x14ac:dyDescent="0.25">
      <c r="A6808" s="287"/>
    </row>
    <row r="6809" spans="1:1" x14ac:dyDescent="0.25">
      <c r="A6809" s="287"/>
    </row>
    <row r="6810" spans="1:1" x14ac:dyDescent="0.25">
      <c r="A6810" s="287"/>
    </row>
    <row r="6811" spans="1:1" x14ac:dyDescent="0.25">
      <c r="A6811" s="287"/>
    </row>
    <row r="6812" spans="1:1" x14ac:dyDescent="0.25">
      <c r="A6812" s="287"/>
    </row>
    <row r="6813" spans="1:1" x14ac:dyDescent="0.25">
      <c r="A6813" s="287"/>
    </row>
    <row r="6814" spans="1:1" x14ac:dyDescent="0.25">
      <c r="A6814" s="287"/>
    </row>
    <row r="6815" spans="1:1" x14ac:dyDescent="0.25">
      <c r="A6815" s="287"/>
    </row>
    <row r="6816" spans="1:1" x14ac:dyDescent="0.25">
      <c r="A6816" s="287"/>
    </row>
    <row r="6817" spans="1:1" x14ac:dyDescent="0.25">
      <c r="A6817" s="287"/>
    </row>
    <row r="6818" spans="1:1" x14ac:dyDescent="0.25">
      <c r="A6818" s="287"/>
    </row>
    <row r="6819" spans="1:1" x14ac:dyDescent="0.25">
      <c r="A6819" s="287"/>
    </row>
    <row r="6820" spans="1:1" x14ac:dyDescent="0.25">
      <c r="A6820" s="287"/>
    </row>
    <row r="6821" spans="1:1" x14ac:dyDescent="0.25">
      <c r="A6821" s="287"/>
    </row>
    <row r="6822" spans="1:1" x14ac:dyDescent="0.25">
      <c r="A6822" s="287"/>
    </row>
    <row r="6823" spans="1:1" x14ac:dyDescent="0.25">
      <c r="A6823" s="287"/>
    </row>
    <row r="6824" spans="1:1" x14ac:dyDescent="0.25">
      <c r="A6824" s="287"/>
    </row>
    <row r="6825" spans="1:1" x14ac:dyDescent="0.25">
      <c r="A6825" s="287"/>
    </row>
    <row r="6826" spans="1:1" x14ac:dyDescent="0.25">
      <c r="A6826" s="287"/>
    </row>
    <row r="6827" spans="1:1" x14ac:dyDescent="0.25">
      <c r="A6827" s="287"/>
    </row>
    <row r="6828" spans="1:1" x14ac:dyDescent="0.25">
      <c r="A6828" s="287"/>
    </row>
    <row r="6829" spans="1:1" x14ac:dyDescent="0.25">
      <c r="A6829" s="287"/>
    </row>
    <row r="6830" spans="1:1" x14ac:dyDescent="0.25">
      <c r="A6830" s="287"/>
    </row>
    <row r="6831" spans="1:1" x14ac:dyDescent="0.25">
      <c r="A6831" s="287"/>
    </row>
    <row r="6832" spans="1:1" x14ac:dyDescent="0.25">
      <c r="A6832" s="287"/>
    </row>
    <row r="6833" spans="1:1" x14ac:dyDescent="0.25">
      <c r="A6833" s="287"/>
    </row>
    <row r="6834" spans="1:1" x14ac:dyDescent="0.25">
      <c r="A6834" s="287"/>
    </row>
    <row r="6835" spans="1:1" x14ac:dyDescent="0.25">
      <c r="A6835" s="287"/>
    </row>
    <row r="6836" spans="1:1" x14ac:dyDescent="0.25">
      <c r="A6836" s="287"/>
    </row>
    <row r="6837" spans="1:1" x14ac:dyDescent="0.25">
      <c r="A6837" s="287"/>
    </row>
    <row r="6838" spans="1:1" x14ac:dyDescent="0.25">
      <c r="A6838" s="287"/>
    </row>
    <row r="6839" spans="1:1" x14ac:dyDescent="0.25">
      <c r="A6839" s="287"/>
    </row>
    <row r="6840" spans="1:1" x14ac:dyDescent="0.25">
      <c r="A6840" s="287"/>
    </row>
    <row r="6841" spans="1:1" x14ac:dyDescent="0.25">
      <c r="A6841" s="287"/>
    </row>
    <row r="6842" spans="1:1" x14ac:dyDescent="0.25">
      <c r="A6842" s="287"/>
    </row>
    <row r="6843" spans="1:1" x14ac:dyDescent="0.25">
      <c r="A6843" s="287"/>
    </row>
    <row r="6844" spans="1:1" x14ac:dyDescent="0.25">
      <c r="A6844" s="287"/>
    </row>
    <row r="6845" spans="1:1" x14ac:dyDescent="0.25">
      <c r="A6845" s="287"/>
    </row>
    <row r="6846" spans="1:1" x14ac:dyDescent="0.25">
      <c r="A6846" s="287"/>
    </row>
    <row r="6847" spans="1:1" x14ac:dyDescent="0.25">
      <c r="A6847" s="287"/>
    </row>
    <row r="6848" spans="1:1" x14ac:dyDescent="0.25">
      <c r="A6848" s="287"/>
    </row>
    <row r="6849" spans="1:1" x14ac:dyDescent="0.25">
      <c r="A6849" s="287"/>
    </row>
    <row r="6850" spans="1:1" x14ac:dyDescent="0.25">
      <c r="A6850" s="287"/>
    </row>
    <row r="6851" spans="1:1" x14ac:dyDescent="0.25">
      <c r="A6851" s="287"/>
    </row>
    <row r="6852" spans="1:1" x14ac:dyDescent="0.25">
      <c r="A6852" s="287"/>
    </row>
    <row r="6853" spans="1:1" x14ac:dyDescent="0.25">
      <c r="A6853" s="287"/>
    </row>
    <row r="6854" spans="1:1" x14ac:dyDescent="0.25">
      <c r="A6854" s="287"/>
    </row>
    <row r="6855" spans="1:1" x14ac:dyDescent="0.25">
      <c r="A6855" s="287"/>
    </row>
    <row r="6856" spans="1:1" x14ac:dyDescent="0.25">
      <c r="A6856" s="287"/>
    </row>
    <row r="6857" spans="1:1" x14ac:dyDescent="0.25">
      <c r="A6857" s="287"/>
    </row>
    <row r="6858" spans="1:1" x14ac:dyDescent="0.25">
      <c r="A6858" s="287"/>
    </row>
    <row r="6859" spans="1:1" x14ac:dyDescent="0.25">
      <c r="A6859" s="287"/>
    </row>
    <row r="6860" spans="1:1" x14ac:dyDescent="0.25">
      <c r="A6860" s="287"/>
    </row>
    <row r="6861" spans="1:1" x14ac:dyDescent="0.25">
      <c r="A6861" s="287"/>
    </row>
    <row r="6862" spans="1:1" x14ac:dyDescent="0.25">
      <c r="A6862" s="287"/>
    </row>
    <row r="6863" spans="1:1" x14ac:dyDescent="0.25">
      <c r="A6863" s="287"/>
    </row>
    <row r="6864" spans="1:1" x14ac:dyDescent="0.25">
      <c r="A6864" s="287"/>
    </row>
    <row r="6865" spans="1:1" x14ac:dyDescent="0.25">
      <c r="A6865" s="287"/>
    </row>
    <row r="6866" spans="1:1" x14ac:dyDescent="0.25">
      <c r="A6866" s="287"/>
    </row>
    <row r="6867" spans="1:1" x14ac:dyDescent="0.25">
      <c r="A6867" s="287"/>
    </row>
    <row r="6868" spans="1:1" x14ac:dyDescent="0.25">
      <c r="A6868" s="287"/>
    </row>
    <row r="6869" spans="1:1" x14ac:dyDescent="0.25">
      <c r="A6869" s="287"/>
    </row>
    <row r="6870" spans="1:1" x14ac:dyDescent="0.25">
      <c r="A6870" s="287"/>
    </row>
    <row r="6871" spans="1:1" x14ac:dyDescent="0.25">
      <c r="A6871" s="287"/>
    </row>
    <row r="6872" spans="1:1" x14ac:dyDescent="0.25">
      <c r="A6872" s="287"/>
    </row>
    <row r="6873" spans="1:1" x14ac:dyDescent="0.25">
      <c r="A6873" s="287"/>
    </row>
    <row r="6874" spans="1:1" x14ac:dyDescent="0.25">
      <c r="A6874" s="287"/>
    </row>
    <row r="6875" spans="1:1" x14ac:dyDescent="0.25">
      <c r="A6875" s="287"/>
    </row>
    <row r="6876" spans="1:1" x14ac:dyDescent="0.25">
      <c r="A6876" s="287"/>
    </row>
    <row r="6877" spans="1:1" x14ac:dyDescent="0.25">
      <c r="A6877" s="287"/>
    </row>
    <row r="6878" spans="1:1" x14ac:dyDescent="0.25">
      <c r="A6878" s="287"/>
    </row>
    <row r="6879" spans="1:1" x14ac:dyDescent="0.25">
      <c r="A6879" s="287"/>
    </row>
    <row r="6880" spans="1:1" x14ac:dyDescent="0.25">
      <c r="A6880" s="287"/>
    </row>
    <row r="6881" spans="1:1" x14ac:dyDescent="0.25">
      <c r="A6881" s="287"/>
    </row>
    <row r="6882" spans="1:1" x14ac:dyDescent="0.25">
      <c r="A6882" s="287"/>
    </row>
    <row r="6883" spans="1:1" x14ac:dyDescent="0.25">
      <c r="A6883" s="287"/>
    </row>
    <row r="6884" spans="1:1" x14ac:dyDescent="0.25">
      <c r="A6884" s="287"/>
    </row>
    <row r="6885" spans="1:1" x14ac:dyDescent="0.25">
      <c r="A6885" s="287"/>
    </row>
    <row r="6886" spans="1:1" x14ac:dyDescent="0.25">
      <c r="A6886" s="287"/>
    </row>
    <row r="6887" spans="1:1" x14ac:dyDescent="0.25">
      <c r="A6887" s="287"/>
    </row>
    <row r="6888" spans="1:1" x14ac:dyDescent="0.25">
      <c r="A6888" s="287"/>
    </row>
    <row r="6889" spans="1:1" x14ac:dyDescent="0.25">
      <c r="A6889" s="287"/>
    </row>
    <row r="6890" spans="1:1" x14ac:dyDescent="0.25">
      <c r="A6890" s="287"/>
    </row>
    <row r="6891" spans="1:1" x14ac:dyDescent="0.25">
      <c r="A6891" s="287"/>
    </row>
    <row r="6892" spans="1:1" x14ac:dyDescent="0.25">
      <c r="A6892" s="287"/>
    </row>
    <row r="6893" spans="1:1" x14ac:dyDescent="0.25">
      <c r="A6893" s="287"/>
    </row>
    <row r="6894" spans="1:1" x14ac:dyDescent="0.25">
      <c r="A6894" s="287"/>
    </row>
    <row r="6895" spans="1:1" x14ac:dyDescent="0.25">
      <c r="A6895" s="287"/>
    </row>
    <row r="6896" spans="1:1" x14ac:dyDescent="0.25">
      <c r="A6896" s="287"/>
    </row>
    <row r="6897" spans="1:1" x14ac:dyDescent="0.25">
      <c r="A6897" s="287"/>
    </row>
    <row r="6898" spans="1:1" x14ac:dyDescent="0.25">
      <c r="A6898" s="287"/>
    </row>
    <row r="6899" spans="1:1" x14ac:dyDescent="0.25">
      <c r="A6899" s="287"/>
    </row>
    <row r="6900" spans="1:1" x14ac:dyDescent="0.25">
      <c r="A6900" s="287"/>
    </row>
    <row r="6901" spans="1:1" x14ac:dyDescent="0.25">
      <c r="A6901" s="287"/>
    </row>
    <row r="6902" spans="1:1" x14ac:dyDescent="0.25">
      <c r="A6902" s="287"/>
    </row>
    <row r="6903" spans="1:1" x14ac:dyDescent="0.25">
      <c r="A6903" s="287"/>
    </row>
    <row r="6904" spans="1:1" x14ac:dyDescent="0.25">
      <c r="A6904" s="287"/>
    </row>
    <row r="6905" spans="1:1" x14ac:dyDescent="0.25">
      <c r="A6905" s="287"/>
    </row>
    <row r="6906" spans="1:1" x14ac:dyDescent="0.25">
      <c r="A6906" s="287"/>
    </row>
    <row r="6907" spans="1:1" x14ac:dyDescent="0.25">
      <c r="A6907" s="287"/>
    </row>
    <row r="6908" spans="1:1" x14ac:dyDescent="0.25">
      <c r="A6908" s="287"/>
    </row>
    <row r="6909" spans="1:1" x14ac:dyDescent="0.25">
      <c r="A6909" s="287"/>
    </row>
    <row r="6910" spans="1:1" x14ac:dyDescent="0.25">
      <c r="A6910" s="287"/>
    </row>
    <row r="6911" spans="1:1" x14ac:dyDescent="0.25">
      <c r="A6911" s="287"/>
    </row>
    <row r="6912" spans="1:1" x14ac:dyDescent="0.25">
      <c r="A6912" s="287"/>
    </row>
    <row r="6913" spans="1:1" x14ac:dyDescent="0.25">
      <c r="A6913" s="287"/>
    </row>
    <row r="6914" spans="1:1" x14ac:dyDescent="0.25">
      <c r="A6914" s="287"/>
    </row>
    <row r="6915" spans="1:1" x14ac:dyDescent="0.25">
      <c r="A6915" s="287"/>
    </row>
    <row r="6916" spans="1:1" x14ac:dyDescent="0.25">
      <c r="A6916" s="287"/>
    </row>
    <row r="6917" spans="1:1" x14ac:dyDescent="0.25">
      <c r="A6917" s="287"/>
    </row>
    <row r="6918" spans="1:1" x14ac:dyDescent="0.25">
      <c r="A6918" s="287"/>
    </row>
    <row r="6919" spans="1:1" x14ac:dyDescent="0.25">
      <c r="A6919" s="287"/>
    </row>
    <row r="6920" spans="1:1" x14ac:dyDescent="0.25">
      <c r="A6920" s="287"/>
    </row>
    <row r="6921" spans="1:1" x14ac:dyDescent="0.25">
      <c r="A6921" s="287"/>
    </row>
    <row r="6922" spans="1:1" x14ac:dyDescent="0.25">
      <c r="A6922" s="287"/>
    </row>
    <row r="6923" spans="1:1" x14ac:dyDescent="0.25">
      <c r="A6923" s="287"/>
    </row>
    <row r="6924" spans="1:1" x14ac:dyDescent="0.25">
      <c r="A6924" s="287"/>
    </row>
    <row r="6925" spans="1:1" x14ac:dyDescent="0.25">
      <c r="A6925" s="287"/>
    </row>
    <row r="6926" spans="1:1" x14ac:dyDescent="0.25">
      <c r="A6926" s="287"/>
    </row>
    <row r="6927" spans="1:1" x14ac:dyDescent="0.25">
      <c r="A6927" s="287"/>
    </row>
    <row r="6928" spans="1:1" x14ac:dyDescent="0.25">
      <c r="A6928" s="287"/>
    </row>
    <row r="6929" spans="1:1" x14ac:dyDescent="0.25">
      <c r="A6929" s="287"/>
    </row>
    <row r="6930" spans="1:1" x14ac:dyDescent="0.25">
      <c r="A6930" s="287"/>
    </row>
    <row r="6931" spans="1:1" x14ac:dyDescent="0.25">
      <c r="A6931" s="287"/>
    </row>
    <row r="6932" spans="1:1" x14ac:dyDescent="0.25">
      <c r="A6932" s="287"/>
    </row>
    <row r="6933" spans="1:1" x14ac:dyDescent="0.25">
      <c r="A6933" s="287"/>
    </row>
    <row r="6934" spans="1:1" x14ac:dyDescent="0.25">
      <c r="A6934" s="287"/>
    </row>
    <row r="6935" spans="1:1" x14ac:dyDescent="0.25">
      <c r="A6935" s="287"/>
    </row>
    <row r="6936" spans="1:1" x14ac:dyDescent="0.25">
      <c r="A6936" s="287"/>
    </row>
    <row r="6937" spans="1:1" x14ac:dyDescent="0.25">
      <c r="A6937" s="287"/>
    </row>
    <row r="6938" spans="1:1" x14ac:dyDescent="0.25">
      <c r="A6938" s="287"/>
    </row>
    <row r="6939" spans="1:1" x14ac:dyDescent="0.25">
      <c r="A6939" s="287"/>
    </row>
    <row r="6940" spans="1:1" x14ac:dyDescent="0.25">
      <c r="A6940" s="287"/>
    </row>
    <row r="6941" spans="1:1" x14ac:dyDescent="0.25">
      <c r="A6941" s="287"/>
    </row>
    <row r="6942" spans="1:1" x14ac:dyDescent="0.25">
      <c r="A6942" s="287"/>
    </row>
    <row r="6943" spans="1:1" x14ac:dyDescent="0.25">
      <c r="A6943" s="287"/>
    </row>
    <row r="6944" spans="1:1" x14ac:dyDescent="0.25">
      <c r="A6944" s="287"/>
    </row>
    <row r="6945" spans="1:1" x14ac:dyDescent="0.25">
      <c r="A6945" s="287"/>
    </row>
    <row r="6946" spans="1:1" x14ac:dyDescent="0.25">
      <c r="A6946" s="287"/>
    </row>
    <row r="6947" spans="1:1" x14ac:dyDescent="0.25">
      <c r="A6947" s="287"/>
    </row>
    <row r="6948" spans="1:1" x14ac:dyDescent="0.25">
      <c r="A6948" s="287"/>
    </row>
    <row r="6949" spans="1:1" x14ac:dyDescent="0.25">
      <c r="A6949" s="287"/>
    </row>
    <row r="6950" spans="1:1" x14ac:dyDescent="0.25">
      <c r="A6950" s="287"/>
    </row>
    <row r="6951" spans="1:1" x14ac:dyDescent="0.25">
      <c r="A6951" s="287"/>
    </row>
    <row r="6952" spans="1:1" x14ac:dyDescent="0.25">
      <c r="A6952" s="287"/>
    </row>
    <row r="6953" spans="1:1" x14ac:dyDescent="0.25">
      <c r="A6953" s="287"/>
    </row>
    <row r="6954" spans="1:1" x14ac:dyDescent="0.25">
      <c r="A6954" s="287"/>
    </row>
    <row r="6955" spans="1:1" x14ac:dyDescent="0.25">
      <c r="A6955" s="287"/>
    </row>
    <row r="6956" spans="1:1" x14ac:dyDescent="0.25">
      <c r="A6956" s="287"/>
    </row>
    <row r="6957" spans="1:1" x14ac:dyDescent="0.25">
      <c r="A6957" s="287"/>
    </row>
    <row r="6958" spans="1:1" x14ac:dyDescent="0.25">
      <c r="A6958" s="287"/>
    </row>
    <row r="6959" spans="1:1" x14ac:dyDescent="0.25">
      <c r="A6959" s="287"/>
    </row>
    <row r="6960" spans="1:1" x14ac:dyDescent="0.25">
      <c r="A6960" s="287"/>
    </row>
    <row r="6961" spans="1:1" x14ac:dyDescent="0.25">
      <c r="A6961" s="287"/>
    </row>
    <row r="6962" spans="1:1" x14ac:dyDescent="0.25">
      <c r="A6962" s="287"/>
    </row>
    <row r="6963" spans="1:1" x14ac:dyDescent="0.25">
      <c r="A6963" s="287"/>
    </row>
    <row r="6964" spans="1:1" x14ac:dyDescent="0.25">
      <c r="A6964" s="287"/>
    </row>
    <row r="6965" spans="1:1" x14ac:dyDescent="0.25">
      <c r="A6965" s="287"/>
    </row>
    <row r="6966" spans="1:1" x14ac:dyDescent="0.25">
      <c r="A6966" s="287"/>
    </row>
    <row r="6967" spans="1:1" x14ac:dyDescent="0.25">
      <c r="A6967" s="287"/>
    </row>
    <row r="6968" spans="1:1" x14ac:dyDescent="0.25">
      <c r="A6968" s="287"/>
    </row>
    <row r="6969" spans="1:1" x14ac:dyDescent="0.25">
      <c r="A6969" s="287"/>
    </row>
    <row r="6970" spans="1:1" x14ac:dyDescent="0.25">
      <c r="A6970" s="287"/>
    </row>
    <row r="6971" spans="1:1" x14ac:dyDescent="0.25">
      <c r="A6971" s="287"/>
    </row>
    <row r="6972" spans="1:1" x14ac:dyDescent="0.25">
      <c r="A6972" s="287"/>
    </row>
    <row r="6973" spans="1:1" x14ac:dyDescent="0.25">
      <c r="A6973" s="287"/>
    </row>
    <row r="6974" spans="1:1" x14ac:dyDescent="0.25">
      <c r="A6974" s="287"/>
    </row>
    <row r="6975" spans="1:1" x14ac:dyDescent="0.25">
      <c r="A6975" s="287"/>
    </row>
    <row r="6976" spans="1:1" x14ac:dyDescent="0.25">
      <c r="A6976" s="287"/>
    </row>
    <row r="6977" spans="1:1" x14ac:dyDescent="0.25">
      <c r="A6977" s="287"/>
    </row>
    <row r="6978" spans="1:1" x14ac:dyDescent="0.25">
      <c r="A6978" s="287"/>
    </row>
    <row r="6979" spans="1:1" x14ac:dyDescent="0.25">
      <c r="A6979" s="287"/>
    </row>
    <row r="6980" spans="1:1" x14ac:dyDescent="0.25">
      <c r="A6980" s="287"/>
    </row>
    <row r="6981" spans="1:1" x14ac:dyDescent="0.25">
      <c r="A6981" s="287"/>
    </row>
    <row r="6982" spans="1:1" x14ac:dyDescent="0.25">
      <c r="A6982" s="287"/>
    </row>
    <row r="6983" spans="1:1" x14ac:dyDescent="0.25">
      <c r="A6983" s="287"/>
    </row>
    <row r="6984" spans="1:1" x14ac:dyDescent="0.25">
      <c r="A6984" s="287"/>
    </row>
    <row r="6985" spans="1:1" x14ac:dyDescent="0.25">
      <c r="A6985" s="287"/>
    </row>
    <row r="6986" spans="1:1" x14ac:dyDescent="0.25">
      <c r="A6986" s="287"/>
    </row>
    <row r="6987" spans="1:1" x14ac:dyDescent="0.25">
      <c r="A6987" s="287"/>
    </row>
    <row r="6988" spans="1:1" x14ac:dyDescent="0.25">
      <c r="A6988" s="287"/>
    </row>
    <row r="6989" spans="1:1" x14ac:dyDescent="0.25">
      <c r="A6989" s="287"/>
    </row>
    <row r="6990" spans="1:1" x14ac:dyDescent="0.25">
      <c r="A6990" s="287"/>
    </row>
    <row r="6991" spans="1:1" x14ac:dyDescent="0.25">
      <c r="A6991" s="287"/>
    </row>
    <row r="6992" spans="1:1" x14ac:dyDescent="0.25">
      <c r="A6992" s="287"/>
    </row>
    <row r="6993" spans="1:1" x14ac:dyDescent="0.25">
      <c r="A6993" s="287"/>
    </row>
    <row r="6994" spans="1:1" x14ac:dyDescent="0.25">
      <c r="A6994" s="287"/>
    </row>
    <row r="6995" spans="1:1" x14ac:dyDescent="0.25">
      <c r="A6995" s="287"/>
    </row>
    <row r="6996" spans="1:1" x14ac:dyDescent="0.25">
      <c r="A6996" s="287"/>
    </row>
    <row r="6997" spans="1:1" x14ac:dyDescent="0.25">
      <c r="A6997" s="287"/>
    </row>
    <row r="6998" spans="1:1" x14ac:dyDescent="0.25">
      <c r="A6998" s="287"/>
    </row>
    <row r="6999" spans="1:1" x14ac:dyDescent="0.25">
      <c r="A6999" s="287"/>
    </row>
    <row r="7000" spans="1:1" x14ac:dyDescent="0.25">
      <c r="A7000" s="287"/>
    </row>
    <row r="7001" spans="1:1" x14ac:dyDescent="0.25">
      <c r="A7001" s="287"/>
    </row>
    <row r="7002" spans="1:1" x14ac:dyDescent="0.25">
      <c r="A7002" s="287"/>
    </row>
    <row r="7003" spans="1:1" x14ac:dyDescent="0.25">
      <c r="A7003" s="287"/>
    </row>
    <row r="7004" spans="1:1" x14ac:dyDescent="0.25">
      <c r="A7004" s="287"/>
    </row>
    <row r="7005" spans="1:1" x14ac:dyDescent="0.25">
      <c r="A7005" s="287"/>
    </row>
    <row r="7006" spans="1:1" x14ac:dyDescent="0.25">
      <c r="A7006" s="287"/>
    </row>
    <row r="7007" spans="1:1" x14ac:dyDescent="0.25">
      <c r="A7007" s="287"/>
    </row>
    <row r="7008" spans="1:1" x14ac:dyDescent="0.25">
      <c r="A7008" s="287"/>
    </row>
    <row r="7009" spans="1:1" x14ac:dyDescent="0.25">
      <c r="A7009" s="287"/>
    </row>
    <row r="7010" spans="1:1" x14ac:dyDescent="0.25">
      <c r="A7010" s="287"/>
    </row>
    <row r="7011" spans="1:1" x14ac:dyDescent="0.25">
      <c r="A7011" s="287"/>
    </row>
    <row r="7012" spans="1:1" x14ac:dyDescent="0.25">
      <c r="A7012" s="287"/>
    </row>
    <row r="7013" spans="1:1" x14ac:dyDescent="0.25">
      <c r="A7013" s="287"/>
    </row>
    <row r="7014" spans="1:1" x14ac:dyDescent="0.25">
      <c r="A7014" s="287"/>
    </row>
    <row r="7015" spans="1:1" x14ac:dyDescent="0.25">
      <c r="A7015" s="287"/>
    </row>
    <row r="7016" spans="1:1" x14ac:dyDescent="0.25">
      <c r="A7016" s="287"/>
    </row>
    <row r="7017" spans="1:1" x14ac:dyDescent="0.25">
      <c r="A7017" s="287"/>
    </row>
    <row r="7018" spans="1:1" x14ac:dyDescent="0.25">
      <c r="A7018" s="287"/>
    </row>
    <row r="7019" spans="1:1" x14ac:dyDescent="0.25">
      <c r="A7019" s="287"/>
    </row>
    <row r="7020" spans="1:1" x14ac:dyDescent="0.25">
      <c r="A7020" s="287"/>
    </row>
    <row r="7021" spans="1:1" x14ac:dyDescent="0.25">
      <c r="A7021" s="287"/>
    </row>
    <row r="7022" spans="1:1" x14ac:dyDescent="0.25">
      <c r="A7022" s="287"/>
    </row>
    <row r="7023" spans="1:1" x14ac:dyDescent="0.25">
      <c r="A7023" s="287"/>
    </row>
    <row r="7024" spans="1:1" x14ac:dyDescent="0.25">
      <c r="A7024" s="287"/>
    </row>
    <row r="7025" spans="1:1" x14ac:dyDescent="0.25">
      <c r="A7025" s="287"/>
    </row>
    <row r="7026" spans="1:1" x14ac:dyDescent="0.25">
      <c r="A7026" s="287"/>
    </row>
    <row r="7027" spans="1:1" x14ac:dyDescent="0.25">
      <c r="A7027" s="287"/>
    </row>
    <row r="7028" spans="1:1" x14ac:dyDescent="0.25">
      <c r="A7028" s="287"/>
    </row>
    <row r="7029" spans="1:1" x14ac:dyDescent="0.25">
      <c r="A7029" s="287"/>
    </row>
    <row r="7030" spans="1:1" x14ac:dyDescent="0.25">
      <c r="A7030" s="287"/>
    </row>
    <row r="7031" spans="1:1" x14ac:dyDescent="0.25">
      <c r="A7031" s="287"/>
    </row>
    <row r="7032" spans="1:1" x14ac:dyDescent="0.25">
      <c r="A7032" s="287"/>
    </row>
    <row r="7033" spans="1:1" x14ac:dyDescent="0.25">
      <c r="A7033" s="287"/>
    </row>
    <row r="7034" spans="1:1" x14ac:dyDescent="0.25">
      <c r="A7034" s="287"/>
    </row>
    <row r="7035" spans="1:1" x14ac:dyDescent="0.25">
      <c r="A7035" s="287"/>
    </row>
    <row r="7036" spans="1:1" x14ac:dyDescent="0.25">
      <c r="A7036" s="287"/>
    </row>
    <row r="7037" spans="1:1" x14ac:dyDescent="0.25">
      <c r="A7037" s="287"/>
    </row>
    <row r="7038" spans="1:1" x14ac:dyDescent="0.25">
      <c r="A7038" s="287"/>
    </row>
    <row r="7039" spans="1:1" x14ac:dyDescent="0.25">
      <c r="A7039" s="287"/>
    </row>
    <row r="7040" spans="1:1" x14ac:dyDescent="0.25">
      <c r="A7040" s="287"/>
    </row>
    <row r="7041" spans="1:1" x14ac:dyDescent="0.25">
      <c r="A7041" s="287"/>
    </row>
    <row r="7042" spans="1:1" x14ac:dyDescent="0.25">
      <c r="A7042" s="287"/>
    </row>
    <row r="7043" spans="1:1" x14ac:dyDescent="0.25">
      <c r="A7043" s="287"/>
    </row>
    <row r="7044" spans="1:1" x14ac:dyDescent="0.25">
      <c r="A7044" s="287"/>
    </row>
    <row r="7045" spans="1:1" x14ac:dyDescent="0.25">
      <c r="A7045" s="287"/>
    </row>
    <row r="7046" spans="1:1" x14ac:dyDescent="0.25">
      <c r="A7046" s="287"/>
    </row>
    <row r="7047" spans="1:1" x14ac:dyDescent="0.25">
      <c r="A7047" s="287"/>
    </row>
    <row r="7048" spans="1:1" x14ac:dyDescent="0.25">
      <c r="A7048" s="287"/>
    </row>
    <row r="7049" spans="1:1" x14ac:dyDescent="0.25">
      <c r="A7049" s="287"/>
    </row>
    <row r="7050" spans="1:1" x14ac:dyDescent="0.25">
      <c r="A7050" s="287"/>
    </row>
    <row r="7051" spans="1:1" x14ac:dyDescent="0.25">
      <c r="A7051" s="287"/>
    </row>
    <row r="7052" spans="1:1" x14ac:dyDescent="0.25">
      <c r="A7052" s="287"/>
    </row>
    <row r="7053" spans="1:1" x14ac:dyDescent="0.25">
      <c r="A7053" s="287"/>
    </row>
    <row r="7054" spans="1:1" x14ac:dyDescent="0.25">
      <c r="A7054" s="287"/>
    </row>
    <row r="7055" spans="1:1" x14ac:dyDescent="0.25">
      <c r="A7055" s="287"/>
    </row>
    <row r="7056" spans="1:1" x14ac:dyDescent="0.25">
      <c r="A7056" s="287"/>
    </row>
    <row r="7057" spans="1:1" x14ac:dyDescent="0.25">
      <c r="A7057" s="287"/>
    </row>
    <row r="7058" spans="1:1" x14ac:dyDescent="0.25">
      <c r="A7058" s="287"/>
    </row>
    <row r="7059" spans="1:1" x14ac:dyDescent="0.25">
      <c r="A7059" s="287"/>
    </row>
    <row r="7060" spans="1:1" x14ac:dyDescent="0.25">
      <c r="A7060" s="287"/>
    </row>
    <row r="7061" spans="1:1" x14ac:dyDescent="0.25">
      <c r="A7061" s="287"/>
    </row>
    <row r="7062" spans="1:1" x14ac:dyDescent="0.25">
      <c r="A7062" s="287"/>
    </row>
    <row r="7063" spans="1:1" x14ac:dyDescent="0.25">
      <c r="A7063" s="287"/>
    </row>
    <row r="7064" spans="1:1" x14ac:dyDescent="0.25">
      <c r="A7064" s="287"/>
    </row>
    <row r="7065" spans="1:1" x14ac:dyDescent="0.25">
      <c r="A7065" s="287"/>
    </row>
    <row r="7066" spans="1:1" x14ac:dyDescent="0.25">
      <c r="A7066" s="287"/>
    </row>
    <row r="7067" spans="1:1" x14ac:dyDescent="0.25">
      <c r="A7067" s="287"/>
    </row>
    <row r="7068" spans="1:1" x14ac:dyDescent="0.25">
      <c r="A7068" s="287"/>
    </row>
    <row r="7069" spans="1:1" x14ac:dyDescent="0.25">
      <c r="A7069" s="287"/>
    </row>
    <row r="7070" spans="1:1" x14ac:dyDescent="0.25">
      <c r="A7070" s="287"/>
    </row>
    <row r="7071" spans="1:1" x14ac:dyDescent="0.25">
      <c r="A7071" s="287"/>
    </row>
    <row r="7072" spans="1:1" x14ac:dyDescent="0.25">
      <c r="A7072" s="287"/>
    </row>
    <row r="7073" spans="1:1" x14ac:dyDescent="0.25">
      <c r="A7073" s="287"/>
    </row>
    <row r="7074" spans="1:1" x14ac:dyDescent="0.25">
      <c r="A7074" s="287"/>
    </row>
    <row r="7075" spans="1:1" x14ac:dyDescent="0.25">
      <c r="A7075" s="287"/>
    </row>
    <row r="7076" spans="1:1" x14ac:dyDescent="0.25">
      <c r="A7076" s="287"/>
    </row>
    <row r="7077" spans="1:1" x14ac:dyDescent="0.25">
      <c r="A7077" s="287"/>
    </row>
    <row r="7078" spans="1:1" x14ac:dyDescent="0.25">
      <c r="A7078" s="287"/>
    </row>
    <row r="7079" spans="1:1" x14ac:dyDescent="0.25">
      <c r="A7079" s="287"/>
    </row>
    <row r="7080" spans="1:1" x14ac:dyDescent="0.25">
      <c r="A7080" s="287"/>
    </row>
    <row r="7081" spans="1:1" x14ac:dyDescent="0.25">
      <c r="A7081" s="287"/>
    </row>
    <row r="7082" spans="1:1" x14ac:dyDescent="0.25">
      <c r="A7082" s="287"/>
    </row>
    <row r="7083" spans="1:1" x14ac:dyDescent="0.25">
      <c r="A7083" s="287"/>
    </row>
    <row r="7084" spans="1:1" x14ac:dyDescent="0.25">
      <c r="A7084" s="287"/>
    </row>
    <row r="7085" spans="1:1" x14ac:dyDescent="0.25">
      <c r="A7085" s="287"/>
    </row>
    <row r="7086" spans="1:1" x14ac:dyDescent="0.25">
      <c r="A7086" s="287"/>
    </row>
    <row r="7087" spans="1:1" x14ac:dyDescent="0.25">
      <c r="A7087" s="287"/>
    </row>
    <row r="7088" spans="1:1" x14ac:dyDescent="0.25">
      <c r="A7088" s="287"/>
    </row>
    <row r="7089" spans="1:1" x14ac:dyDescent="0.25">
      <c r="A7089" s="287"/>
    </row>
    <row r="7090" spans="1:1" x14ac:dyDescent="0.25">
      <c r="A7090" s="287"/>
    </row>
    <row r="7091" spans="1:1" x14ac:dyDescent="0.25">
      <c r="A7091" s="287"/>
    </row>
    <row r="7092" spans="1:1" x14ac:dyDescent="0.25">
      <c r="A7092" s="287"/>
    </row>
    <row r="7093" spans="1:1" x14ac:dyDescent="0.25">
      <c r="A7093" s="287"/>
    </row>
    <row r="7094" spans="1:1" x14ac:dyDescent="0.25">
      <c r="A7094" s="287"/>
    </row>
    <row r="7095" spans="1:1" x14ac:dyDescent="0.25">
      <c r="A7095" s="287"/>
    </row>
    <row r="7096" spans="1:1" x14ac:dyDescent="0.25">
      <c r="A7096" s="287"/>
    </row>
    <row r="7097" spans="1:1" x14ac:dyDescent="0.25">
      <c r="A7097" s="287"/>
    </row>
    <row r="7098" spans="1:1" x14ac:dyDescent="0.25">
      <c r="A7098" s="287"/>
    </row>
    <row r="7099" spans="1:1" x14ac:dyDescent="0.25">
      <c r="A7099" s="287"/>
    </row>
    <row r="7100" spans="1:1" x14ac:dyDescent="0.25">
      <c r="A7100" s="287"/>
    </row>
    <row r="7101" spans="1:1" x14ac:dyDescent="0.25">
      <c r="A7101" s="287"/>
    </row>
    <row r="7102" spans="1:1" x14ac:dyDescent="0.25">
      <c r="A7102" s="287"/>
    </row>
    <row r="7103" spans="1:1" x14ac:dyDescent="0.25">
      <c r="A7103" s="287"/>
    </row>
    <row r="7104" spans="1:1" x14ac:dyDescent="0.25">
      <c r="A7104" s="287"/>
    </row>
    <row r="7105" spans="1:1" x14ac:dyDescent="0.25">
      <c r="A7105" s="287"/>
    </row>
    <row r="7106" spans="1:1" x14ac:dyDescent="0.25">
      <c r="A7106" s="287"/>
    </row>
    <row r="7107" spans="1:1" x14ac:dyDescent="0.25">
      <c r="A7107" s="287"/>
    </row>
    <row r="7108" spans="1:1" x14ac:dyDescent="0.25">
      <c r="A7108" s="287"/>
    </row>
    <row r="7109" spans="1:1" x14ac:dyDescent="0.25">
      <c r="A7109" s="287"/>
    </row>
    <row r="7110" spans="1:1" x14ac:dyDescent="0.25">
      <c r="A7110" s="287"/>
    </row>
    <row r="7111" spans="1:1" x14ac:dyDescent="0.25">
      <c r="A7111" s="287"/>
    </row>
    <row r="7112" spans="1:1" x14ac:dyDescent="0.25">
      <c r="A7112" s="287"/>
    </row>
    <row r="7113" spans="1:1" x14ac:dyDescent="0.25">
      <c r="A7113" s="287"/>
    </row>
    <row r="7114" spans="1:1" x14ac:dyDescent="0.25">
      <c r="A7114" s="287"/>
    </row>
    <row r="7115" spans="1:1" x14ac:dyDescent="0.25">
      <c r="A7115" s="287"/>
    </row>
    <row r="7116" spans="1:1" x14ac:dyDescent="0.25">
      <c r="A7116" s="287"/>
    </row>
    <row r="7117" spans="1:1" x14ac:dyDescent="0.25">
      <c r="A7117" s="287"/>
    </row>
    <row r="7118" spans="1:1" x14ac:dyDescent="0.25">
      <c r="A7118" s="287"/>
    </row>
    <row r="7119" spans="1:1" x14ac:dyDescent="0.25">
      <c r="A7119" s="287"/>
    </row>
    <row r="7120" spans="1:1" x14ac:dyDescent="0.25">
      <c r="A7120" s="287"/>
    </row>
    <row r="7121" spans="1:1" x14ac:dyDescent="0.25">
      <c r="A7121" s="287"/>
    </row>
    <row r="7122" spans="1:1" x14ac:dyDescent="0.25">
      <c r="A7122" s="287"/>
    </row>
    <row r="7123" spans="1:1" x14ac:dyDescent="0.25">
      <c r="A7123" s="287"/>
    </row>
    <row r="7124" spans="1:1" x14ac:dyDescent="0.25">
      <c r="A7124" s="287"/>
    </row>
    <row r="7125" spans="1:1" x14ac:dyDescent="0.25">
      <c r="A7125" s="287"/>
    </row>
    <row r="7126" spans="1:1" x14ac:dyDescent="0.25">
      <c r="A7126" s="287"/>
    </row>
    <row r="7127" spans="1:1" x14ac:dyDescent="0.25">
      <c r="A7127" s="287"/>
    </row>
    <row r="7128" spans="1:1" x14ac:dyDescent="0.25">
      <c r="A7128" s="287"/>
    </row>
    <row r="7129" spans="1:1" x14ac:dyDescent="0.25">
      <c r="A7129" s="287"/>
    </row>
    <row r="7130" spans="1:1" x14ac:dyDescent="0.25">
      <c r="A7130" s="287"/>
    </row>
    <row r="7131" spans="1:1" x14ac:dyDescent="0.25">
      <c r="A7131" s="287"/>
    </row>
    <row r="7132" spans="1:1" x14ac:dyDescent="0.25">
      <c r="A7132" s="287"/>
    </row>
    <row r="7133" spans="1:1" x14ac:dyDescent="0.25">
      <c r="A7133" s="287"/>
    </row>
    <row r="7134" spans="1:1" x14ac:dyDescent="0.25">
      <c r="A7134" s="287"/>
    </row>
    <row r="7135" spans="1:1" x14ac:dyDescent="0.25">
      <c r="A7135" s="287"/>
    </row>
    <row r="7136" spans="1:1" x14ac:dyDescent="0.25">
      <c r="A7136" s="287"/>
    </row>
    <row r="7137" spans="1:1" x14ac:dyDescent="0.25">
      <c r="A7137" s="287"/>
    </row>
    <row r="7138" spans="1:1" x14ac:dyDescent="0.25">
      <c r="A7138" s="287"/>
    </row>
    <row r="7139" spans="1:1" x14ac:dyDescent="0.25">
      <c r="A7139" s="287"/>
    </row>
    <row r="7140" spans="1:1" x14ac:dyDescent="0.25">
      <c r="A7140" s="287"/>
    </row>
    <row r="7141" spans="1:1" x14ac:dyDescent="0.25">
      <c r="A7141" s="287"/>
    </row>
    <row r="7142" spans="1:1" x14ac:dyDescent="0.25">
      <c r="A7142" s="287"/>
    </row>
    <row r="7143" spans="1:1" x14ac:dyDescent="0.25">
      <c r="A7143" s="287"/>
    </row>
    <row r="7144" spans="1:1" x14ac:dyDescent="0.25">
      <c r="A7144" s="287"/>
    </row>
    <row r="7145" spans="1:1" x14ac:dyDescent="0.25">
      <c r="A7145" s="287"/>
    </row>
    <row r="7146" spans="1:1" x14ac:dyDescent="0.25">
      <c r="A7146" s="287"/>
    </row>
    <row r="7147" spans="1:1" x14ac:dyDescent="0.25">
      <c r="A7147" s="287"/>
    </row>
    <row r="7148" spans="1:1" x14ac:dyDescent="0.25">
      <c r="A7148" s="287"/>
    </row>
    <row r="7149" spans="1:1" x14ac:dyDescent="0.25">
      <c r="A7149" s="287"/>
    </row>
    <row r="7150" spans="1:1" x14ac:dyDescent="0.25">
      <c r="A7150" s="287"/>
    </row>
    <row r="7151" spans="1:1" x14ac:dyDescent="0.25">
      <c r="A7151" s="287"/>
    </row>
    <row r="7152" spans="1:1" x14ac:dyDescent="0.25">
      <c r="A7152" s="287"/>
    </row>
    <row r="7153" spans="1:1" x14ac:dyDescent="0.25">
      <c r="A7153" s="287"/>
    </row>
    <row r="7154" spans="1:1" x14ac:dyDescent="0.25">
      <c r="A7154" s="287"/>
    </row>
    <row r="7155" spans="1:1" x14ac:dyDescent="0.25">
      <c r="A7155" s="287"/>
    </row>
    <row r="7156" spans="1:1" x14ac:dyDescent="0.25">
      <c r="A7156" s="287"/>
    </row>
    <row r="7157" spans="1:1" x14ac:dyDescent="0.25">
      <c r="A7157" s="287"/>
    </row>
    <row r="7158" spans="1:1" x14ac:dyDescent="0.25">
      <c r="A7158" s="287"/>
    </row>
    <row r="7159" spans="1:1" x14ac:dyDescent="0.25">
      <c r="A7159" s="287"/>
    </row>
    <row r="7160" spans="1:1" x14ac:dyDescent="0.25">
      <c r="A7160" s="287"/>
    </row>
    <row r="7161" spans="1:1" x14ac:dyDescent="0.25">
      <c r="A7161" s="287"/>
    </row>
    <row r="7162" spans="1:1" x14ac:dyDescent="0.25">
      <c r="A7162" s="287"/>
    </row>
    <row r="7163" spans="1:1" x14ac:dyDescent="0.25">
      <c r="A7163" s="287"/>
    </row>
    <row r="7164" spans="1:1" x14ac:dyDescent="0.25">
      <c r="A7164" s="287"/>
    </row>
    <row r="7165" spans="1:1" x14ac:dyDescent="0.25">
      <c r="A7165" s="287"/>
    </row>
    <row r="7166" spans="1:1" x14ac:dyDescent="0.25">
      <c r="A7166" s="287"/>
    </row>
    <row r="7167" spans="1:1" x14ac:dyDescent="0.25">
      <c r="A7167" s="287"/>
    </row>
    <row r="7168" spans="1:1" x14ac:dyDescent="0.25">
      <c r="A7168" s="287"/>
    </row>
    <row r="7169" spans="1:1" x14ac:dyDescent="0.25">
      <c r="A7169" s="287"/>
    </row>
    <row r="7170" spans="1:1" x14ac:dyDescent="0.25">
      <c r="A7170" s="287"/>
    </row>
    <row r="7171" spans="1:1" x14ac:dyDescent="0.25">
      <c r="A7171" s="287"/>
    </row>
    <row r="7172" spans="1:1" x14ac:dyDescent="0.25">
      <c r="A7172" s="287"/>
    </row>
    <row r="7173" spans="1:1" x14ac:dyDescent="0.25">
      <c r="A7173" s="287"/>
    </row>
    <row r="7174" spans="1:1" x14ac:dyDescent="0.25">
      <c r="A7174" s="287"/>
    </row>
    <row r="7175" spans="1:1" x14ac:dyDescent="0.25">
      <c r="A7175" s="287"/>
    </row>
    <row r="7176" spans="1:1" x14ac:dyDescent="0.25">
      <c r="A7176" s="287"/>
    </row>
    <row r="7177" spans="1:1" x14ac:dyDescent="0.25">
      <c r="A7177" s="287"/>
    </row>
    <row r="7178" spans="1:1" x14ac:dyDescent="0.25">
      <c r="A7178" s="287"/>
    </row>
    <row r="7179" spans="1:1" x14ac:dyDescent="0.25">
      <c r="A7179" s="287"/>
    </row>
    <row r="7180" spans="1:1" x14ac:dyDescent="0.25">
      <c r="A7180" s="287"/>
    </row>
    <row r="7181" spans="1:1" x14ac:dyDescent="0.25">
      <c r="A7181" s="287"/>
    </row>
    <row r="7182" spans="1:1" x14ac:dyDescent="0.25">
      <c r="A7182" s="287"/>
    </row>
    <row r="7183" spans="1:1" x14ac:dyDescent="0.25">
      <c r="A7183" s="287"/>
    </row>
    <row r="7184" spans="1:1" x14ac:dyDescent="0.25">
      <c r="A7184" s="287"/>
    </row>
    <row r="7185" spans="1:1" x14ac:dyDescent="0.25">
      <c r="A7185" s="287"/>
    </row>
    <row r="7186" spans="1:1" x14ac:dyDescent="0.25">
      <c r="A7186" s="287"/>
    </row>
    <row r="7187" spans="1:1" x14ac:dyDescent="0.25">
      <c r="A7187" s="287"/>
    </row>
    <row r="7188" spans="1:1" x14ac:dyDescent="0.25">
      <c r="A7188" s="287"/>
    </row>
    <row r="7189" spans="1:1" x14ac:dyDescent="0.25">
      <c r="A7189" s="287"/>
    </row>
    <row r="7190" spans="1:1" x14ac:dyDescent="0.25">
      <c r="A7190" s="287"/>
    </row>
    <row r="7191" spans="1:1" x14ac:dyDescent="0.25">
      <c r="A7191" s="287"/>
    </row>
    <row r="7192" spans="1:1" x14ac:dyDescent="0.25">
      <c r="A7192" s="287"/>
    </row>
    <row r="7193" spans="1:1" x14ac:dyDescent="0.25">
      <c r="A7193" s="287"/>
    </row>
    <row r="7194" spans="1:1" x14ac:dyDescent="0.25">
      <c r="A7194" s="287"/>
    </row>
    <row r="7195" spans="1:1" x14ac:dyDescent="0.25">
      <c r="A7195" s="287"/>
    </row>
    <row r="7196" spans="1:1" x14ac:dyDescent="0.25">
      <c r="A7196" s="287"/>
    </row>
    <row r="7197" spans="1:1" x14ac:dyDescent="0.25">
      <c r="A7197" s="287"/>
    </row>
    <row r="7198" spans="1:1" x14ac:dyDescent="0.25">
      <c r="A7198" s="287"/>
    </row>
    <row r="7199" spans="1:1" x14ac:dyDescent="0.25">
      <c r="A7199" s="287"/>
    </row>
    <row r="7200" spans="1:1" x14ac:dyDescent="0.25">
      <c r="A7200" s="287"/>
    </row>
    <row r="7201" spans="1:1" x14ac:dyDescent="0.25">
      <c r="A7201" s="287"/>
    </row>
    <row r="7202" spans="1:1" x14ac:dyDescent="0.25">
      <c r="A7202" s="287"/>
    </row>
    <row r="7203" spans="1:1" x14ac:dyDescent="0.25">
      <c r="A7203" s="287"/>
    </row>
    <row r="7204" spans="1:1" x14ac:dyDescent="0.25">
      <c r="A7204" s="287"/>
    </row>
    <row r="7205" spans="1:1" x14ac:dyDescent="0.25">
      <c r="A7205" s="287"/>
    </row>
    <row r="7206" spans="1:1" x14ac:dyDescent="0.25">
      <c r="A7206" s="287"/>
    </row>
    <row r="7207" spans="1:1" x14ac:dyDescent="0.25">
      <c r="A7207" s="287"/>
    </row>
    <row r="7208" spans="1:1" x14ac:dyDescent="0.25">
      <c r="A7208" s="287"/>
    </row>
    <row r="7209" spans="1:1" x14ac:dyDescent="0.25">
      <c r="A7209" s="287"/>
    </row>
    <row r="7210" spans="1:1" x14ac:dyDescent="0.25">
      <c r="A7210" s="287"/>
    </row>
    <row r="7211" spans="1:1" x14ac:dyDescent="0.25">
      <c r="A7211" s="287"/>
    </row>
    <row r="7212" spans="1:1" x14ac:dyDescent="0.25">
      <c r="A7212" s="287"/>
    </row>
    <row r="7213" spans="1:1" x14ac:dyDescent="0.25">
      <c r="A7213" s="287"/>
    </row>
    <row r="7214" spans="1:1" x14ac:dyDescent="0.25">
      <c r="A7214" s="287"/>
    </row>
    <row r="7215" spans="1:1" x14ac:dyDescent="0.25">
      <c r="A7215" s="287"/>
    </row>
    <row r="7216" spans="1:1" x14ac:dyDescent="0.25">
      <c r="A7216" s="287"/>
    </row>
    <row r="7217" spans="1:1" x14ac:dyDescent="0.25">
      <c r="A7217" s="287"/>
    </row>
    <row r="7218" spans="1:1" x14ac:dyDescent="0.25">
      <c r="A7218" s="287"/>
    </row>
    <row r="7219" spans="1:1" x14ac:dyDescent="0.25">
      <c r="A7219" s="287"/>
    </row>
    <row r="7220" spans="1:1" x14ac:dyDescent="0.25">
      <c r="A7220" s="287"/>
    </row>
    <row r="7221" spans="1:1" x14ac:dyDescent="0.25">
      <c r="A7221" s="287"/>
    </row>
    <row r="7222" spans="1:1" x14ac:dyDescent="0.25">
      <c r="A7222" s="287"/>
    </row>
    <row r="7223" spans="1:1" x14ac:dyDescent="0.25">
      <c r="A7223" s="287"/>
    </row>
    <row r="7224" spans="1:1" x14ac:dyDescent="0.25">
      <c r="A7224" s="287"/>
    </row>
    <row r="7225" spans="1:1" x14ac:dyDescent="0.25">
      <c r="A7225" s="287"/>
    </row>
    <row r="7226" spans="1:1" x14ac:dyDescent="0.25">
      <c r="A7226" s="287"/>
    </row>
    <row r="7227" spans="1:1" x14ac:dyDescent="0.25">
      <c r="A7227" s="287"/>
    </row>
    <row r="7228" spans="1:1" x14ac:dyDescent="0.25">
      <c r="A7228" s="287"/>
    </row>
    <row r="7229" spans="1:1" x14ac:dyDescent="0.25">
      <c r="A7229" s="287"/>
    </row>
    <row r="7230" spans="1:1" x14ac:dyDescent="0.25">
      <c r="A7230" s="287"/>
    </row>
    <row r="7231" spans="1:1" x14ac:dyDescent="0.25">
      <c r="A7231" s="287"/>
    </row>
    <row r="7232" spans="1:1" x14ac:dyDescent="0.25">
      <c r="A7232" s="287"/>
    </row>
    <row r="7233" spans="1:1" x14ac:dyDescent="0.25">
      <c r="A7233" s="287"/>
    </row>
    <row r="7234" spans="1:1" x14ac:dyDescent="0.25">
      <c r="A7234" s="287"/>
    </row>
    <row r="7235" spans="1:1" x14ac:dyDescent="0.25">
      <c r="A7235" s="287"/>
    </row>
    <row r="7236" spans="1:1" x14ac:dyDescent="0.25">
      <c r="A7236" s="287"/>
    </row>
    <row r="7237" spans="1:1" x14ac:dyDescent="0.25">
      <c r="A7237" s="287"/>
    </row>
    <row r="7238" spans="1:1" x14ac:dyDescent="0.25">
      <c r="A7238" s="287"/>
    </row>
    <row r="7239" spans="1:1" x14ac:dyDescent="0.25">
      <c r="A7239" s="287"/>
    </row>
    <row r="7240" spans="1:1" x14ac:dyDescent="0.25">
      <c r="A7240" s="287"/>
    </row>
    <row r="7241" spans="1:1" x14ac:dyDescent="0.25">
      <c r="A7241" s="287"/>
    </row>
    <row r="7242" spans="1:1" x14ac:dyDescent="0.25">
      <c r="A7242" s="287"/>
    </row>
    <row r="7243" spans="1:1" x14ac:dyDescent="0.25">
      <c r="A7243" s="287"/>
    </row>
    <row r="7244" spans="1:1" x14ac:dyDescent="0.25">
      <c r="A7244" s="287"/>
    </row>
    <row r="7245" spans="1:1" x14ac:dyDescent="0.25">
      <c r="A7245" s="287"/>
    </row>
    <row r="7246" spans="1:1" x14ac:dyDescent="0.25">
      <c r="A7246" s="287"/>
    </row>
    <row r="7247" spans="1:1" x14ac:dyDescent="0.25">
      <c r="A7247" s="287"/>
    </row>
    <row r="7248" spans="1:1" x14ac:dyDescent="0.25">
      <c r="A7248" s="287"/>
    </row>
    <row r="7249" spans="1:1" x14ac:dyDescent="0.25">
      <c r="A7249" s="287"/>
    </row>
    <row r="7250" spans="1:1" x14ac:dyDescent="0.25">
      <c r="A7250" s="287"/>
    </row>
    <row r="7251" spans="1:1" x14ac:dyDescent="0.25">
      <c r="A7251" s="287"/>
    </row>
    <row r="7252" spans="1:1" x14ac:dyDescent="0.25">
      <c r="A7252" s="287"/>
    </row>
    <row r="7253" spans="1:1" x14ac:dyDescent="0.25">
      <c r="A7253" s="287"/>
    </row>
    <row r="7254" spans="1:1" x14ac:dyDescent="0.25">
      <c r="A7254" s="287"/>
    </row>
    <row r="7255" spans="1:1" x14ac:dyDescent="0.25">
      <c r="A7255" s="287"/>
    </row>
    <row r="7256" spans="1:1" x14ac:dyDescent="0.25">
      <c r="A7256" s="287"/>
    </row>
    <row r="7257" spans="1:1" x14ac:dyDescent="0.25">
      <c r="A7257" s="287"/>
    </row>
    <row r="7258" spans="1:1" x14ac:dyDescent="0.25">
      <c r="A7258" s="287"/>
    </row>
    <row r="7259" spans="1:1" x14ac:dyDescent="0.25">
      <c r="A7259" s="287"/>
    </row>
    <row r="7260" spans="1:1" x14ac:dyDescent="0.25">
      <c r="A7260" s="287"/>
    </row>
    <row r="7261" spans="1:1" x14ac:dyDescent="0.25">
      <c r="A7261" s="287"/>
    </row>
    <row r="7262" spans="1:1" x14ac:dyDescent="0.25">
      <c r="A7262" s="287"/>
    </row>
    <row r="7263" spans="1:1" x14ac:dyDescent="0.25">
      <c r="A7263" s="287"/>
    </row>
    <row r="7264" spans="1:1" x14ac:dyDescent="0.25">
      <c r="A7264" s="287"/>
    </row>
    <row r="7265" spans="1:1" x14ac:dyDescent="0.25">
      <c r="A7265" s="287"/>
    </row>
    <row r="7266" spans="1:1" x14ac:dyDescent="0.25">
      <c r="A7266" s="287"/>
    </row>
    <row r="7267" spans="1:1" x14ac:dyDescent="0.25">
      <c r="A7267" s="287"/>
    </row>
    <row r="7268" spans="1:1" x14ac:dyDescent="0.25">
      <c r="A7268" s="287"/>
    </row>
    <row r="7269" spans="1:1" x14ac:dyDescent="0.25">
      <c r="A7269" s="287"/>
    </row>
    <row r="7270" spans="1:1" x14ac:dyDescent="0.25">
      <c r="A7270" s="287"/>
    </row>
    <row r="7271" spans="1:1" x14ac:dyDescent="0.25">
      <c r="A7271" s="287"/>
    </row>
    <row r="7272" spans="1:1" x14ac:dyDescent="0.25">
      <c r="A7272" s="287"/>
    </row>
    <row r="7273" spans="1:1" x14ac:dyDescent="0.25">
      <c r="A7273" s="287"/>
    </row>
    <row r="7274" spans="1:1" x14ac:dyDescent="0.25">
      <c r="A7274" s="287"/>
    </row>
    <row r="7275" spans="1:1" x14ac:dyDescent="0.25">
      <c r="A7275" s="287"/>
    </row>
    <row r="7276" spans="1:1" x14ac:dyDescent="0.25">
      <c r="A7276" s="287"/>
    </row>
    <row r="7277" spans="1:1" x14ac:dyDescent="0.25">
      <c r="A7277" s="287"/>
    </row>
    <row r="7278" spans="1:1" x14ac:dyDescent="0.25">
      <c r="A7278" s="287"/>
    </row>
    <row r="7279" spans="1:1" x14ac:dyDescent="0.25">
      <c r="A7279" s="287"/>
    </row>
    <row r="7280" spans="1:1" x14ac:dyDescent="0.25">
      <c r="A7280" s="287"/>
    </row>
    <row r="7281" spans="1:1" x14ac:dyDescent="0.25">
      <c r="A7281" s="287"/>
    </row>
    <row r="7282" spans="1:1" x14ac:dyDescent="0.25">
      <c r="A7282" s="287"/>
    </row>
    <row r="7283" spans="1:1" x14ac:dyDescent="0.25">
      <c r="A7283" s="287"/>
    </row>
    <row r="7284" spans="1:1" x14ac:dyDescent="0.25">
      <c r="A7284" s="287"/>
    </row>
    <row r="7285" spans="1:1" x14ac:dyDescent="0.25">
      <c r="A7285" s="287"/>
    </row>
    <row r="7286" spans="1:1" x14ac:dyDescent="0.25">
      <c r="A7286" s="287"/>
    </row>
    <row r="7287" spans="1:1" x14ac:dyDescent="0.25">
      <c r="A7287" s="287"/>
    </row>
    <row r="7288" spans="1:1" x14ac:dyDescent="0.25">
      <c r="A7288" s="287"/>
    </row>
    <row r="7289" spans="1:1" x14ac:dyDescent="0.25">
      <c r="A7289" s="287"/>
    </row>
    <row r="7290" spans="1:1" x14ac:dyDescent="0.25">
      <c r="A7290" s="287"/>
    </row>
    <row r="7291" spans="1:1" x14ac:dyDescent="0.25">
      <c r="A7291" s="287"/>
    </row>
    <row r="7292" spans="1:1" x14ac:dyDescent="0.25">
      <c r="A7292" s="287"/>
    </row>
    <row r="7293" spans="1:1" x14ac:dyDescent="0.25">
      <c r="A7293" s="287"/>
    </row>
    <row r="7294" spans="1:1" x14ac:dyDescent="0.25">
      <c r="A7294" s="287"/>
    </row>
    <row r="7295" spans="1:1" x14ac:dyDescent="0.25">
      <c r="A7295" s="287"/>
    </row>
    <row r="7296" spans="1:1" x14ac:dyDescent="0.25">
      <c r="A7296" s="287"/>
    </row>
    <row r="7297" spans="1:1" x14ac:dyDescent="0.25">
      <c r="A7297" s="287"/>
    </row>
    <row r="7298" spans="1:1" x14ac:dyDescent="0.25">
      <c r="A7298" s="287"/>
    </row>
    <row r="7299" spans="1:1" x14ac:dyDescent="0.25">
      <c r="A7299" s="287"/>
    </row>
    <row r="7300" spans="1:1" x14ac:dyDescent="0.25">
      <c r="A7300" s="287"/>
    </row>
    <row r="7301" spans="1:1" x14ac:dyDescent="0.25">
      <c r="A7301" s="287"/>
    </row>
    <row r="7302" spans="1:1" x14ac:dyDescent="0.25">
      <c r="A7302" s="287"/>
    </row>
    <row r="7303" spans="1:1" x14ac:dyDescent="0.25">
      <c r="A7303" s="287"/>
    </row>
    <row r="7304" spans="1:1" x14ac:dyDescent="0.25">
      <c r="A7304" s="287"/>
    </row>
    <row r="7305" spans="1:1" x14ac:dyDescent="0.25">
      <c r="A7305" s="287"/>
    </row>
    <row r="7306" spans="1:1" x14ac:dyDescent="0.25">
      <c r="A7306" s="287"/>
    </row>
    <row r="7307" spans="1:1" x14ac:dyDescent="0.25">
      <c r="A7307" s="287"/>
    </row>
    <row r="7308" spans="1:1" x14ac:dyDescent="0.25">
      <c r="A7308" s="287"/>
    </row>
    <row r="7309" spans="1:1" x14ac:dyDescent="0.25">
      <c r="A7309" s="287"/>
    </row>
    <row r="7310" spans="1:1" x14ac:dyDescent="0.25">
      <c r="A7310" s="287"/>
    </row>
    <row r="7311" spans="1:1" x14ac:dyDescent="0.25">
      <c r="A7311" s="287"/>
    </row>
    <row r="7312" spans="1:1" x14ac:dyDescent="0.25">
      <c r="A7312" s="287"/>
    </row>
    <row r="7313" spans="1:1" x14ac:dyDescent="0.25">
      <c r="A7313" s="287"/>
    </row>
    <row r="7314" spans="1:1" x14ac:dyDescent="0.25">
      <c r="A7314" s="287"/>
    </row>
    <row r="7315" spans="1:1" x14ac:dyDescent="0.25">
      <c r="A7315" s="287"/>
    </row>
    <row r="7316" spans="1:1" x14ac:dyDescent="0.25">
      <c r="A7316" s="287"/>
    </row>
    <row r="7317" spans="1:1" x14ac:dyDescent="0.25">
      <c r="A7317" s="287"/>
    </row>
    <row r="7318" spans="1:1" x14ac:dyDescent="0.25">
      <c r="A7318" s="287"/>
    </row>
    <row r="7319" spans="1:1" x14ac:dyDescent="0.25">
      <c r="A7319" s="287"/>
    </row>
    <row r="7320" spans="1:1" x14ac:dyDescent="0.25">
      <c r="A7320" s="287"/>
    </row>
    <row r="7321" spans="1:1" x14ac:dyDescent="0.25">
      <c r="A7321" s="287"/>
    </row>
    <row r="7322" spans="1:1" x14ac:dyDescent="0.25">
      <c r="A7322" s="287"/>
    </row>
    <row r="7323" spans="1:1" x14ac:dyDescent="0.25">
      <c r="A7323" s="287"/>
    </row>
    <row r="7324" spans="1:1" x14ac:dyDescent="0.25">
      <c r="A7324" s="287"/>
    </row>
    <row r="7325" spans="1:1" x14ac:dyDescent="0.25">
      <c r="A7325" s="287"/>
    </row>
    <row r="7326" spans="1:1" x14ac:dyDescent="0.25">
      <c r="A7326" s="287"/>
    </row>
    <row r="7327" spans="1:1" x14ac:dyDescent="0.25">
      <c r="A7327" s="287"/>
    </row>
    <row r="7328" spans="1:1" x14ac:dyDescent="0.25">
      <c r="A7328" s="287"/>
    </row>
    <row r="7329" spans="1:1" x14ac:dyDescent="0.25">
      <c r="A7329" s="287"/>
    </row>
    <row r="7330" spans="1:1" x14ac:dyDescent="0.25">
      <c r="A7330" s="287"/>
    </row>
    <row r="7331" spans="1:1" x14ac:dyDescent="0.25">
      <c r="A7331" s="287"/>
    </row>
    <row r="7332" spans="1:1" x14ac:dyDescent="0.25">
      <c r="A7332" s="287"/>
    </row>
    <row r="7333" spans="1:1" x14ac:dyDescent="0.25">
      <c r="A7333" s="287"/>
    </row>
    <row r="7334" spans="1:1" x14ac:dyDescent="0.25">
      <c r="A7334" s="287"/>
    </row>
    <row r="7335" spans="1:1" x14ac:dyDescent="0.25">
      <c r="A7335" s="287"/>
    </row>
    <row r="7336" spans="1:1" x14ac:dyDescent="0.25">
      <c r="A7336" s="287"/>
    </row>
    <row r="7337" spans="1:1" x14ac:dyDescent="0.25">
      <c r="A7337" s="287"/>
    </row>
    <row r="7338" spans="1:1" x14ac:dyDescent="0.25">
      <c r="A7338" s="287"/>
    </row>
    <row r="7339" spans="1:1" x14ac:dyDescent="0.25">
      <c r="A7339" s="287"/>
    </row>
    <row r="7340" spans="1:1" x14ac:dyDescent="0.25">
      <c r="A7340" s="287"/>
    </row>
    <row r="7341" spans="1:1" x14ac:dyDescent="0.25">
      <c r="A7341" s="287"/>
    </row>
    <row r="7342" spans="1:1" x14ac:dyDescent="0.25">
      <c r="A7342" s="287"/>
    </row>
    <row r="7343" spans="1:1" x14ac:dyDescent="0.25">
      <c r="A7343" s="287"/>
    </row>
    <row r="7344" spans="1:1" x14ac:dyDescent="0.25">
      <c r="A7344" s="287"/>
    </row>
    <row r="7345" spans="1:1" x14ac:dyDescent="0.25">
      <c r="A7345" s="287"/>
    </row>
    <row r="7346" spans="1:1" x14ac:dyDescent="0.25">
      <c r="A7346" s="287"/>
    </row>
    <row r="7347" spans="1:1" x14ac:dyDescent="0.25">
      <c r="A7347" s="287"/>
    </row>
    <row r="7348" spans="1:1" x14ac:dyDescent="0.25">
      <c r="A7348" s="287"/>
    </row>
    <row r="7349" spans="1:1" x14ac:dyDescent="0.25">
      <c r="A7349" s="287"/>
    </row>
    <row r="7350" spans="1:1" x14ac:dyDescent="0.25">
      <c r="A7350" s="287"/>
    </row>
    <row r="7351" spans="1:1" x14ac:dyDescent="0.25">
      <c r="A7351" s="287"/>
    </row>
    <row r="7352" spans="1:1" x14ac:dyDescent="0.25">
      <c r="A7352" s="287"/>
    </row>
    <row r="7353" spans="1:1" x14ac:dyDescent="0.25">
      <c r="A7353" s="287"/>
    </row>
    <row r="7354" spans="1:1" x14ac:dyDescent="0.25">
      <c r="A7354" s="287"/>
    </row>
    <row r="7355" spans="1:1" x14ac:dyDescent="0.25">
      <c r="A7355" s="287"/>
    </row>
    <row r="7356" spans="1:1" x14ac:dyDescent="0.25">
      <c r="A7356" s="287"/>
    </row>
    <row r="7357" spans="1:1" x14ac:dyDescent="0.25">
      <c r="A7357" s="287"/>
    </row>
    <row r="7358" spans="1:1" x14ac:dyDescent="0.25">
      <c r="A7358" s="287"/>
    </row>
    <row r="7359" spans="1:1" x14ac:dyDescent="0.25">
      <c r="A7359" s="287"/>
    </row>
    <row r="7360" spans="1:1" x14ac:dyDescent="0.25">
      <c r="A7360" s="287"/>
    </row>
    <row r="7361" spans="1:1" x14ac:dyDescent="0.25">
      <c r="A7361" s="287"/>
    </row>
    <row r="7362" spans="1:1" x14ac:dyDescent="0.25">
      <c r="A7362" s="287"/>
    </row>
    <row r="7363" spans="1:1" x14ac:dyDescent="0.25">
      <c r="A7363" s="287"/>
    </row>
    <row r="7364" spans="1:1" x14ac:dyDescent="0.25">
      <c r="A7364" s="287"/>
    </row>
    <row r="7365" spans="1:1" x14ac:dyDescent="0.25">
      <c r="A7365" s="287"/>
    </row>
    <row r="7366" spans="1:1" x14ac:dyDescent="0.25">
      <c r="A7366" s="287"/>
    </row>
    <row r="7367" spans="1:1" x14ac:dyDescent="0.25">
      <c r="A7367" s="287"/>
    </row>
    <row r="7368" spans="1:1" x14ac:dyDescent="0.25">
      <c r="A7368" s="287"/>
    </row>
    <row r="7369" spans="1:1" x14ac:dyDescent="0.25">
      <c r="A7369" s="287"/>
    </row>
    <row r="7370" spans="1:1" x14ac:dyDescent="0.25">
      <c r="A7370" s="287"/>
    </row>
    <row r="7371" spans="1:1" x14ac:dyDescent="0.25">
      <c r="A7371" s="287"/>
    </row>
    <row r="7372" spans="1:1" x14ac:dyDescent="0.25">
      <c r="A7372" s="287"/>
    </row>
    <row r="7373" spans="1:1" x14ac:dyDescent="0.25">
      <c r="A7373" s="287"/>
    </row>
    <row r="7374" spans="1:1" x14ac:dyDescent="0.25">
      <c r="A7374" s="287"/>
    </row>
    <row r="7375" spans="1:1" x14ac:dyDescent="0.25">
      <c r="A7375" s="287"/>
    </row>
    <row r="7376" spans="1:1" x14ac:dyDescent="0.25">
      <c r="A7376" s="287"/>
    </row>
    <row r="7377" spans="1:1" x14ac:dyDescent="0.25">
      <c r="A7377" s="287"/>
    </row>
    <row r="7378" spans="1:1" x14ac:dyDescent="0.25">
      <c r="A7378" s="287"/>
    </row>
    <row r="7379" spans="1:1" x14ac:dyDescent="0.25">
      <c r="A7379" s="287"/>
    </row>
    <row r="7380" spans="1:1" x14ac:dyDescent="0.25">
      <c r="A7380" s="287"/>
    </row>
    <row r="7381" spans="1:1" x14ac:dyDescent="0.25">
      <c r="A7381" s="287"/>
    </row>
    <row r="7382" spans="1:1" x14ac:dyDescent="0.25">
      <c r="A7382" s="287"/>
    </row>
    <row r="7383" spans="1:1" x14ac:dyDescent="0.25">
      <c r="A7383" s="287"/>
    </row>
    <row r="7384" spans="1:1" x14ac:dyDescent="0.25">
      <c r="A7384" s="287"/>
    </row>
    <row r="7385" spans="1:1" x14ac:dyDescent="0.25">
      <c r="A7385" s="287"/>
    </row>
    <row r="7386" spans="1:1" x14ac:dyDescent="0.25">
      <c r="A7386" s="287"/>
    </row>
    <row r="7387" spans="1:1" x14ac:dyDescent="0.25">
      <c r="A7387" s="287"/>
    </row>
    <row r="7388" spans="1:1" x14ac:dyDescent="0.25">
      <c r="A7388" s="287"/>
    </row>
    <row r="7389" spans="1:1" x14ac:dyDescent="0.25">
      <c r="A7389" s="287"/>
    </row>
    <row r="7390" spans="1:1" x14ac:dyDescent="0.25">
      <c r="A7390" s="287"/>
    </row>
    <row r="7391" spans="1:1" x14ac:dyDescent="0.25">
      <c r="A7391" s="287"/>
    </row>
    <row r="7392" spans="1:1" x14ac:dyDescent="0.25">
      <c r="A7392" s="287"/>
    </row>
    <row r="7393" spans="1:1" x14ac:dyDescent="0.25">
      <c r="A7393" s="287"/>
    </row>
    <row r="7394" spans="1:1" x14ac:dyDescent="0.25">
      <c r="A7394" s="287"/>
    </row>
    <row r="7395" spans="1:1" x14ac:dyDescent="0.25">
      <c r="A7395" s="287"/>
    </row>
    <row r="7396" spans="1:1" x14ac:dyDescent="0.25">
      <c r="A7396" s="287"/>
    </row>
    <row r="7397" spans="1:1" x14ac:dyDescent="0.25">
      <c r="A7397" s="287"/>
    </row>
    <row r="7398" spans="1:1" x14ac:dyDescent="0.25">
      <c r="A7398" s="287"/>
    </row>
    <row r="7399" spans="1:1" x14ac:dyDescent="0.25">
      <c r="A7399" s="287"/>
    </row>
    <row r="7400" spans="1:1" x14ac:dyDescent="0.25">
      <c r="A7400" s="287"/>
    </row>
    <row r="7401" spans="1:1" x14ac:dyDescent="0.25">
      <c r="A7401" s="287"/>
    </row>
    <row r="7402" spans="1:1" x14ac:dyDescent="0.25">
      <c r="A7402" s="287"/>
    </row>
    <row r="7403" spans="1:1" x14ac:dyDescent="0.25">
      <c r="A7403" s="287"/>
    </row>
    <row r="7404" spans="1:1" x14ac:dyDescent="0.25">
      <c r="A7404" s="287"/>
    </row>
    <row r="7405" spans="1:1" x14ac:dyDescent="0.25">
      <c r="A7405" s="287"/>
    </row>
    <row r="7406" spans="1:1" x14ac:dyDescent="0.25">
      <c r="A7406" s="287"/>
    </row>
    <row r="7407" spans="1:1" x14ac:dyDescent="0.25">
      <c r="A7407" s="287"/>
    </row>
    <row r="7408" spans="1:1" x14ac:dyDescent="0.25">
      <c r="A7408" s="287"/>
    </row>
    <row r="7409" spans="1:1" x14ac:dyDescent="0.25">
      <c r="A7409" s="287"/>
    </row>
    <row r="7410" spans="1:1" x14ac:dyDescent="0.25">
      <c r="A7410" s="287"/>
    </row>
    <row r="7411" spans="1:1" x14ac:dyDescent="0.25">
      <c r="A7411" s="287"/>
    </row>
    <row r="7412" spans="1:1" x14ac:dyDescent="0.25">
      <c r="A7412" s="287"/>
    </row>
    <row r="7413" spans="1:1" x14ac:dyDescent="0.25">
      <c r="A7413" s="287"/>
    </row>
    <row r="7414" spans="1:1" x14ac:dyDescent="0.25">
      <c r="A7414" s="287"/>
    </row>
    <row r="7415" spans="1:1" x14ac:dyDescent="0.25">
      <c r="A7415" s="287"/>
    </row>
    <row r="7416" spans="1:1" x14ac:dyDescent="0.25">
      <c r="A7416" s="287"/>
    </row>
    <row r="7417" spans="1:1" x14ac:dyDescent="0.25">
      <c r="A7417" s="287"/>
    </row>
    <row r="7418" spans="1:1" x14ac:dyDescent="0.25">
      <c r="A7418" s="287"/>
    </row>
    <row r="7419" spans="1:1" x14ac:dyDescent="0.25">
      <c r="A7419" s="287"/>
    </row>
    <row r="7420" spans="1:1" x14ac:dyDescent="0.25">
      <c r="A7420" s="287"/>
    </row>
    <row r="7421" spans="1:1" x14ac:dyDescent="0.25">
      <c r="A7421" s="287"/>
    </row>
    <row r="7422" spans="1:1" x14ac:dyDescent="0.25">
      <c r="A7422" s="287"/>
    </row>
    <row r="7423" spans="1:1" x14ac:dyDescent="0.25">
      <c r="A7423" s="287"/>
    </row>
    <row r="7424" spans="1:1" x14ac:dyDescent="0.25">
      <c r="A7424" s="287"/>
    </row>
    <row r="7425" spans="1:1" x14ac:dyDescent="0.25">
      <c r="A7425" s="287"/>
    </row>
    <row r="7426" spans="1:1" x14ac:dyDescent="0.25">
      <c r="A7426" s="287"/>
    </row>
    <row r="7427" spans="1:1" x14ac:dyDescent="0.25">
      <c r="A7427" s="287"/>
    </row>
    <row r="7428" spans="1:1" x14ac:dyDescent="0.25">
      <c r="A7428" s="287"/>
    </row>
    <row r="7429" spans="1:1" x14ac:dyDescent="0.25">
      <c r="A7429" s="287"/>
    </row>
    <row r="7430" spans="1:1" x14ac:dyDescent="0.25">
      <c r="A7430" s="287"/>
    </row>
    <row r="7431" spans="1:1" x14ac:dyDescent="0.25">
      <c r="A7431" s="287"/>
    </row>
    <row r="7432" spans="1:1" x14ac:dyDescent="0.25">
      <c r="A7432" s="287"/>
    </row>
    <row r="7433" spans="1:1" x14ac:dyDescent="0.25">
      <c r="A7433" s="287"/>
    </row>
    <row r="7434" spans="1:1" x14ac:dyDescent="0.25">
      <c r="A7434" s="287"/>
    </row>
    <row r="7435" spans="1:1" x14ac:dyDescent="0.25">
      <c r="A7435" s="287"/>
    </row>
    <row r="7436" spans="1:1" x14ac:dyDescent="0.25">
      <c r="A7436" s="287"/>
    </row>
    <row r="7437" spans="1:1" x14ac:dyDescent="0.25">
      <c r="A7437" s="287"/>
    </row>
    <row r="7438" spans="1:1" x14ac:dyDescent="0.25">
      <c r="A7438" s="287"/>
    </row>
    <row r="7439" spans="1:1" x14ac:dyDescent="0.25">
      <c r="A7439" s="287"/>
    </row>
    <row r="7440" spans="1:1" x14ac:dyDescent="0.25">
      <c r="A7440" s="287"/>
    </row>
    <row r="7441" spans="1:1" x14ac:dyDescent="0.25">
      <c r="A7441" s="287"/>
    </row>
    <row r="7442" spans="1:1" x14ac:dyDescent="0.25">
      <c r="A7442" s="287"/>
    </row>
    <row r="7443" spans="1:1" x14ac:dyDescent="0.25">
      <c r="A7443" s="287"/>
    </row>
    <row r="7444" spans="1:1" x14ac:dyDescent="0.25">
      <c r="A7444" s="287"/>
    </row>
    <row r="7445" spans="1:1" x14ac:dyDescent="0.25">
      <c r="A7445" s="287"/>
    </row>
    <row r="7446" spans="1:1" x14ac:dyDescent="0.25">
      <c r="A7446" s="287"/>
    </row>
    <row r="7447" spans="1:1" x14ac:dyDescent="0.25">
      <c r="A7447" s="287"/>
    </row>
    <row r="7448" spans="1:1" x14ac:dyDescent="0.25">
      <c r="A7448" s="287"/>
    </row>
    <row r="7449" spans="1:1" x14ac:dyDescent="0.25">
      <c r="A7449" s="287"/>
    </row>
    <row r="7450" spans="1:1" x14ac:dyDescent="0.25">
      <c r="A7450" s="287"/>
    </row>
    <row r="7451" spans="1:1" x14ac:dyDescent="0.25">
      <c r="A7451" s="287"/>
    </row>
    <row r="7452" spans="1:1" x14ac:dyDescent="0.25">
      <c r="A7452" s="287"/>
    </row>
    <row r="7453" spans="1:1" x14ac:dyDescent="0.25">
      <c r="A7453" s="287"/>
    </row>
    <row r="7454" spans="1:1" x14ac:dyDescent="0.25">
      <c r="A7454" s="287"/>
    </row>
    <row r="7455" spans="1:1" x14ac:dyDescent="0.25">
      <c r="A7455" s="287"/>
    </row>
    <row r="7456" spans="1:1" x14ac:dyDescent="0.25">
      <c r="A7456" s="287"/>
    </row>
    <row r="7457" spans="1:1" x14ac:dyDescent="0.25">
      <c r="A7457" s="287"/>
    </row>
    <row r="7458" spans="1:1" x14ac:dyDescent="0.25">
      <c r="A7458" s="287"/>
    </row>
    <row r="7459" spans="1:1" x14ac:dyDescent="0.25">
      <c r="A7459" s="287"/>
    </row>
    <row r="7460" spans="1:1" x14ac:dyDescent="0.25">
      <c r="A7460" s="287"/>
    </row>
    <row r="7461" spans="1:1" x14ac:dyDescent="0.25">
      <c r="A7461" s="287"/>
    </row>
    <row r="7462" spans="1:1" x14ac:dyDescent="0.25">
      <c r="A7462" s="287"/>
    </row>
    <row r="7463" spans="1:1" x14ac:dyDescent="0.25">
      <c r="A7463" s="287"/>
    </row>
    <row r="7464" spans="1:1" x14ac:dyDescent="0.25">
      <c r="A7464" s="287"/>
    </row>
    <row r="7465" spans="1:1" x14ac:dyDescent="0.25">
      <c r="A7465" s="287"/>
    </row>
    <row r="7466" spans="1:1" x14ac:dyDescent="0.25">
      <c r="A7466" s="287"/>
    </row>
    <row r="7467" spans="1:1" x14ac:dyDescent="0.25">
      <c r="A7467" s="287"/>
    </row>
    <row r="7468" spans="1:1" x14ac:dyDescent="0.25">
      <c r="A7468" s="287"/>
    </row>
    <row r="7469" spans="1:1" x14ac:dyDescent="0.25">
      <c r="A7469" s="287"/>
    </row>
    <row r="7470" spans="1:1" x14ac:dyDescent="0.25">
      <c r="A7470" s="287"/>
    </row>
    <row r="7471" spans="1:1" x14ac:dyDescent="0.25">
      <c r="A7471" s="287"/>
    </row>
    <row r="7472" spans="1:1" x14ac:dyDescent="0.25">
      <c r="A7472" s="287"/>
    </row>
    <row r="7473" spans="1:1" x14ac:dyDescent="0.25">
      <c r="A7473" s="287"/>
    </row>
    <row r="7474" spans="1:1" x14ac:dyDescent="0.25">
      <c r="A7474" s="287"/>
    </row>
    <row r="7475" spans="1:1" x14ac:dyDescent="0.25">
      <c r="A7475" s="287"/>
    </row>
    <row r="7476" spans="1:1" x14ac:dyDescent="0.25">
      <c r="A7476" s="287"/>
    </row>
    <row r="7477" spans="1:1" x14ac:dyDescent="0.25">
      <c r="A7477" s="287"/>
    </row>
    <row r="7478" spans="1:1" x14ac:dyDescent="0.25">
      <c r="A7478" s="287"/>
    </row>
    <row r="7479" spans="1:1" x14ac:dyDescent="0.25">
      <c r="A7479" s="287"/>
    </row>
    <row r="7480" spans="1:1" x14ac:dyDescent="0.25">
      <c r="A7480" s="287"/>
    </row>
    <row r="7481" spans="1:1" x14ac:dyDescent="0.25">
      <c r="A7481" s="287"/>
    </row>
    <row r="7482" spans="1:1" x14ac:dyDescent="0.25">
      <c r="A7482" s="287"/>
    </row>
    <row r="7483" spans="1:1" x14ac:dyDescent="0.25">
      <c r="A7483" s="287"/>
    </row>
    <row r="7484" spans="1:1" x14ac:dyDescent="0.25">
      <c r="A7484" s="287"/>
    </row>
    <row r="7485" spans="1:1" x14ac:dyDescent="0.25">
      <c r="A7485" s="287"/>
    </row>
    <row r="7486" spans="1:1" x14ac:dyDescent="0.25">
      <c r="A7486" s="287"/>
    </row>
    <row r="7487" spans="1:1" x14ac:dyDescent="0.25">
      <c r="A7487" s="287"/>
    </row>
    <row r="7488" spans="1:1" x14ac:dyDescent="0.25">
      <c r="A7488" s="287"/>
    </row>
    <row r="7489" spans="1:1" x14ac:dyDescent="0.25">
      <c r="A7489" s="287"/>
    </row>
    <row r="7490" spans="1:1" x14ac:dyDescent="0.25">
      <c r="A7490" s="287"/>
    </row>
    <row r="7491" spans="1:1" x14ac:dyDescent="0.25">
      <c r="A7491" s="287"/>
    </row>
    <row r="7492" spans="1:1" x14ac:dyDescent="0.25">
      <c r="A7492" s="287"/>
    </row>
    <row r="7493" spans="1:1" x14ac:dyDescent="0.25">
      <c r="A7493" s="287"/>
    </row>
    <row r="7494" spans="1:1" x14ac:dyDescent="0.25">
      <c r="A7494" s="287"/>
    </row>
    <row r="7495" spans="1:1" x14ac:dyDescent="0.25">
      <c r="A7495" s="287"/>
    </row>
    <row r="7496" spans="1:1" x14ac:dyDescent="0.25">
      <c r="A7496" s="287"/>
    </row>
    <row r="7497" spans="1:1" x14ac:dyDescent="0.25">
      <c r="A7497" s="287"/>
    </row>
    <row r="7498" spans="1:1" x14ac:dyDescent="0.25">
      <c r="A7498" s="287"/>
    </row>
    <row r="7499" spans="1:1" x14ac:dyDescent="0.25">
      <c r="A7499" s="287"/>
    </row>
    <row r="7500" spans="1:1" x14ac:dyDescent="0.25">
      <c r="A7500" s="287"/>
    </row>
    <row r="7501" spans="1:1" x14ac:dyDescent="0.25">
      <c r="A7501" s="287"/>
    </row>
    <row r="7502" spans="1:1" x14ac:dyDescent="0.25">
      <c r="A7502" s="287"/>
    </row>
    <row r="7503" spans="1:1" x14ac:dyDescent="0.25">
      <c r="A7503" s="287"/>
    </row>
    <row r="7504" spans="1:1" x14ac:dyDescent="0.25">
      <c r="A7504" s="287"/>
    </row>
    <row r="7505" spans="1:1" x14ac:dyDescent="0.25">
      <c r="A7505" s="287"/>
    </row>
    <row r="7506" spans="1:1" x14ac:dyDescent="0.25">
      <c r="A7506" s="287"/>
    </row>
    <row r="7507" spans="1:1" x14ac:dyDescent="0.25">
      <c r="A7507" s="287"/>
    </row>
    <row r="7508" spans="1:1" x14ac:dyDescent="0.25">
      <c r="A7508" s="287"/>
    </row>
    <row r="7509" spans="1:1" x14ac:dyDescent="0.25">
      <c r="A7509" s="287"/>
    </row>
    <row r="7510" spans="1:1" x14ac:dyDescent="0.25">
      <c r="A7510" s="287"/>
    </row>
    <row r="7511" spans="1:1" x14ac:dyDescent="0.25">
      <c r="A7511" s="287"/>
    </row>
    <row r="7512" spans="1:1" x14ac:dyDescent="0.25">
      <c r="A7512" s="287"/>
    </row>
    <row r="7513" spans="1:1" x14ac:dyDescent="0.25">
      <c r="A7513" s="287"/>
    </row>
    <row r="7514" spans="1:1" x14ac:dyDescent="0.25">
      <c r="A7514" s="287"/>
    </row>
    <row r="7515" spans="1:1" x14ac:dyDescent="0.25">
      <c r="A7515" s="287"/>
    </row>
    <row r="7516" spans="1:1" x14ac:dyDescent="0.25">
      <c r="A7516" s="287"/>
    </row>
    <row r="7517" spans="1:1" x14ac:dyDescent="0.25">
      <c r="A7517" s="287"/>
    </row>
    <row r="7518" spans="1:1" x14ac:dyDescent="0.25">
      <c r="A7518" s="287"/>
    </row>
    <row r="7519" spans="1:1" x14ac:dyDescent="0.25">
      <c r="A7519" s="287"/>
    </row>
    <row r="7520" spans="1:1" x14ac:dyDescent="0.25">
      <c r="A7520" s="287"/>
    </row>
    <row r="7521" spans="1:1" x14ac:dyDescent="0.25">
      <c r="A7521" s="287"/>
    </row>
    <row r="7522" spans="1:1" x14ac:dyDescent="0.25">
      <c r="A7522" s="287"/>
    </row>
    <row r="7523" spans="1:1" x14ac:dyDescent="0.25">
      <c r="A7523" s="287"/>
    </row>
    <row r="7524" spans="1:1" x14ac:dyDescent="0.25">
      <c r="A7524" s="287"/>
    </row>
    <row r="7525" spans="1:1" x14ac:dyDescent="0.25">
      <c r="A7525" s="287"/>
    </row>
    <row r="7526" spans="1:1" x14ac:dyDescent="0.25">
      <c r="A7526" s="287"/>
    </row>
    <row r="7527" spans="1:1" x14ac:dyDescent="0.25">
      <c r="A7527" s="287"/>
    </row>
    <row r="7528" spans="1:1" x14ac:dyDescent="0.25">
      <c r="A7528" s="287"/>
    </row>
    <row r="7529" spans="1:1" x14ac:dyDescent="0.25">
      <c r="A7529" s="287"/>
    </row>
    <row r="7530" spans="1:1" x14ac:dyDescent="0.25">
      <c r="A7530" s="287"/>
    </row>
    <row r="7531" spans="1:1" x14ac:dyDescent="0.25">
      <c r="A7531" s="287"/>
    </row>
    <row r="7532" spans="1:1" x14ac:dyDescent="0.25">
      <c r="A7532" s="287"/>
    </row>
    <row r="7533" spans="1:1" x14ac:dyDescent="0.25">
      <c r="A7533" s="287"/>
    </row>
    <row r="7534" spans="1:1" x14ac:dyDescent="0.25">
      <c r="A7534" s="287"/>
    </row>
    <row r="7535" spans="1:1" x14ac:dyDescent="0.25">
      <c r="A7535" s="287"/>
    </row>
    <row r="7536" spans="1:1" x14ac:dyDescent="0.25">
      <c r="A7536" s="287"/>
    </row>
    <row r="7537" spans="1:1" x14ac:dyDescent="0.25">
      <c r="A7537" s="287"/>
    </row>
    <row r="7538" spans="1:1" x14ac:dyDescent="0.25">
      <c r="A7538" s="287"/>
    </row>
    <row r="7539" spans="1:1" x14ac:dyDescent="0.25">
      <c r="A7539" s="287"/>
    </row>
    <row r="7540" spans="1:1" x14ac:dyDescent="0.25">
      <c r="A7540" s="287"/>
    </row>
    <row r="7541" spans="1:1" x14ac:dyDescent="0.25">
      <c r="A7541" s="287"/>
    </row>
    <row r="7542" spans="1:1" x14ac:dyDescent="0.25">
      <c r="A7542" s="287"/>
    </row>
    <row r="7543" spans="1:1" x14ac:dyDescent="0.25">
      <c r="A7543" s="287"/>
    </row>
    <row r="7544" spans="1:1" x14ac:dyDescent="0.25">
      <c r="A7544" s="287"/>
    </row>
    <row r="7545" spans="1:1" x14ac:dyDescent="0.25">
      <c r="A7545" s="287"/>
    </row>
    <row r="7546" spans="1:1" x14ac:dyDescent="0.25">
      <c r="A7546" s="287"/>
    </row>
    <row r="7547" spans="1:1" x14ac:dyDescent="0.25">
      <c r="A7547" s="287"/>
    </row>
    <row r="7548" spans="1:1" x14ac:dyDescent="0.25">
      <c r="A7548" s="287"/>
    </row>
    <row r="7549" spans="1:1" x14ac:dyDescent="0.25">
      <c r="A7549" s="287"/>
    </row>
    <row r="7550" spans="1:1" x14ac:dyDescent="0.25">
      <c r="A7550" s="287"/>
    </row>
    <row r="7551" spans="1:1" x14ac:dyDescent="0.25">
      <c r="A7551" s="287"/>
    </row>
    <row r="7552" spans="1:1" x14ac:dyDescent="0.25">
      <c r="A7552" s="287"/>
    </row>
    <row r="7553" spans="1:1" x14ac:dyDescent="0.25">
      <c r="A7553" s="287"/>
    </row>
    <row r="7554" spans="1:1" x14ac:dyDescent="0.25">
      <c r="A7554" s="287"/>
    </row>
    <row r="7555" spans="1:1" x14ac:dyDescent="0.25">
      <c r="A7555" s="287"/>
    </row>
    <row r="7556" spans="1:1" x14ac:dyDescent="0.25">
      <c r="A7556" s="287"/>
    </row>
    <row r="7557" spans="1:1" x14ac:dyDescent="0.25">
      <c r="A7557" s="287"/>
    </row>
    <row r="7558" spans="1:1" x14ac:dyDescent="0.25">
      <c r="A7558" s="287"/>
    </row>
    <row r="7559" spans="1:1" x14ac:dyDescent="0.25">
      <c r="A7559" s="287"/>
    </row>
    <row r="7560" spans="1:1" x14ac:dyDescent="0.25">
      <c r="A7560" s="287"/>
    </row>
    <row r="7561" spans="1:1" x14ac:dyDescent="0.25">
      <c r="A7561" s="287"/>
    </row>
    <row r="7562" spans="1:1" x14ac:dyDescent="0.25">
      <c r="A7562" s="287"/>
    </row>
    <row r="7563" spans="1:1" x14ac:dyDescent="0.25">
      <c r="A7563" s="287"/>
    </row>
    <row r="7564" spans="1:1" x14ac:dyDescent="0.25">
      <c r="A7564" s="287"/>
    </row>
    <row r="7565" spans="1:1" x14ac:dyDescent="0.25">
      <c r="A7565" s="287"/>
    </row>
    <row r="7566" spans="1:1" x14ac:dyDescent="0.25">
      <c r="A7566" s="287"/>
    </row>
    <row r="7567" spans="1:1" x14ac:dyDescent="0.25">
      <c r="A7567" s="287"/>
    </row>
    <row r="7568" spans="1:1" x14ac:dyDescent="0.25">
      <c r="A7568" s="287"/>
    </row>
    <row r="7569" spans="1:1" x14ac:dyDescent="0.25">
      <c r="A7569" s="287"/>
    </row>
    <row r="7570" spans="1:1" x14ac:dyDescent="0.25">
      <c r="A7570" s="287"/>
    </row>
    <row r="7571" spans="1:1" x14ac:dyDescent="0.25">
      <c r="A7571" s="287"/>
    </row>
    <row r="7572" spans="1:1" x14ac:dyDescent="0.25">
      <c r="A7572" s="287"/>
    </row>
    <row r="7573" spans="1:1" x14ac:dyDescent="0.25">
      <c r="A7573" s="287"/>
    </row>
    <row r="7574" spans="1:1" x14ac:dyDescent="0.25">
      <c r="A7574" s="287"/>
    </row>
    <row r="7575" spans="1:1" x14ac:dyDescent="0.25">
      <c r="A7575" s="287"/>
    </row>
    <row r="7576" spans="1:1" x14ac:dyDescent="0.25">
      <c r="A7576" s="287"/>
    </row>
    <row r="7577" spans="1:1" x14ac:dyDescent="0.25">
      <c r="A7577" s="287"/>
    </row>
    <row r="7578" spans="1:1" x14ac:dyDescent="0.25">
      <c r="A7578" s="287"/>
    </row>
    <row r="7579" spans="1:1" x14ac:dyDescent="0.25">
      <c r="A7579" s="287"/>
    </row>
    <row r="7580" spans="1:1" x14ac:dyDescent="0.25">
      <c r="A7580" s="287"/>
    </row>
    <row r="7581" spans="1:1" x14ac:dyDescent="0.25">
      <c r="A7581" s="287"/>
    </row>
    <row r="7582" spans="1:1" x14ac:dyDescent="0.25">
      <c r="A7582" s="287"/>
    </row>
    <row r="7583" spans="1:1" x14ac:dyDescent="0.25">
      <c r="A7583" s="287"/>
    </row>
    <row r="7584" spans="1:1" x14ac:dyDescent="0.25">
      <c r="A7584" s="287"/>
    </row>
    <row r="7585" spans="1:1" x14ac:dyDescent="0.25">
      <c r="A7585" s="287"/>
    </row>
    <row r="7586" spans="1:1" x14ac:dyDescent="0.25">
      <c r="A7586" s="287"/>
    </row>
    <row r="7587" spans="1:1" x14ac:dyDescent="0.25">
      <c r="A7587" s="287"/>
    </row>
    <row r="7588" spans="1:1" x14ac:dyDescent="0.25">
      <c r="A7588" s="287"/>
    </row>
    <row r="7589" spans="1:1" x14ac:dyDescent="0.25">
      <c r="A7589" s="287"/>
    </row>
    <row r="7590" spans="1:1" x14ac:dyDescent="0.25">
      <c r="A7590" s="287"/>
    </row>
    <row r="7591" spans="1:1" x14ac:dyDescent="0.25">
      <c r="A7591" s="287"/>
    </row>
    <row r="7592" spans="1:1" x14ac:dyDescent="0.25">
      <c r="A7592" s="287"/>
    </row>
    <row r="7593" spans="1:1" x14ac:dyDescent="0.25">
      <c r="A7593" s="287"/>
    </row>
    <row r="7594" spans="1:1" x14ac:dyDescent="0.25">
      <c r="A7594" s="287"/>
    </row>
    <row r="7595" spans="1:1" x14ac:dyDescent="0.25">
      <c r="A7595" s="287"/>
    </row>
    <row r="7596" spans="1:1" x14ac:dyDescent="0.25">
      <c r="A7596" s="287"/>
    </row>
    <row r="7597" spans="1:1" x14ac:dyDescent="0.25">
      <c r="A7597" s="287"/>
    </row>
    <row r="7598" spans="1:1" x14ac:dyDescent="0.25">
      <c r="A7598" s="287"/>
    </row>
    <row r="7599" spans="1:1" x14ac:dyDescent="0.25">
      <c r="A7599" s="287"/>
    </row>
    <row r="7600" spans="1:1" x14ac:dyDescent="0.25">
      <c r="A7600" s="287"/>
    </row>
    <row r="7601" spans="1:1" x14ac:dyDescent="0.25">
      <c r="A7601" s="287"/>
    </row>
    <row r="7602" spans="1:1" x14ac:dyDescent="0.25">
      <c r="A7602" s="287"/>
    </row>
    <row r="7603" spans="1:1" x14ac:dyDescent="0.25">
      <c r="A7603" s="287"/>
    </row>
    <row r="7604" spans="1:1" x14ac:dyDescent="0.25">
      <c r="A7604" s="287"/>
    </row>
    <row r="7605" spans="1:1" x14ac:dyDescent="0.25">
      <c r="A7605" s="287"/>
    </row>
    <row r="7606" spans="1:1" x14ac:dyDescent="0.25">
      <c r="A7606" s="287"/>
    </row>
    <row r="7607" spans="1:1" x14ac:dyDescent="0.25">
      <c r="A7607" s="287"/>
    </row>
    <row r="7608" spans="1:1" x14ac:dyDescent="0.25">
      <c r="A7608" s="287"/>
    </row>
    <row r="7609" spans="1:1" x14ac:dyDescent="0.25">
      <c r="A7609" s="287"/>
    </row>
    <row r="7610" spans="1:1" x14ac:dyDescent="0.25">
      <c r="A7610" s="287"/>
    </row>
    <row r="7611" spans="1:1" x14ac:dyDescent="0.25">
      <c r="A7611" s="287"/>
    </row>
    <row r="7612" spans="1:1" x14ac:dyDescent="0.25">
      <c r="A7612" s="287"/>
    </row>
    <row r="7613" spans="1:1" x14ac:dyDescent="0.25">
      <c r="A7613" s="287"/>
    </row>
    <row r="7614" spans="1:1" x14ac:dyDescent="0.25">
      <c r="A7614" s="287"/>
    </row>
    <row r="7615" spans="1:1" x14ac:dyDescent="0.25">
      <c r="A7615" s="287"/>
    </row>
    <row r="7616" spans="1:1" x14ac:dyDescent="0.25">
      <c r="A7616" s="287"/>
    </row>
    <row r="7617" spans="1:1" x14ac:dyDescent="0.25">
      <c r="A7617" s="287"/>
    </row>
    <row r="7618" spans="1:1" x14ac:dyDescent="0.25">
      <c r="A7618" s="287"/>
    </row>
    <row r="7619" spans="1:1" x14ac:dyDescent="0.25">
      <c r="A7619" s="287"/>
    </row>
    <row r="7620" spans="1:1" x14ac:dyDescent="0.25">
      <c r="A7620" s="287"/>
    </row>
    <row r="7621" spans="1:1" x14ac:dyDescent="0.25">
      <c r="A7621" s="287"/>
    </row>
    <row r="7622" spans="1:1" x14ac:dyDescent="0.25">
      <c r="A7622" s="287"/>
    </row>
    <row r="7623" spans="1:1" x14ac:dyDescent="0.25">
      <c r="A7623" s="287"/>
    </row>
    <row r="7624" spans="1:1" x14ac:dyDescent="0.25">
      <c r="A7624" s="287"/>
    </row>
    <row r="7625" spans="1:1" x14ac:dyDescent="0.25">
      <c r="A7625" s="287"/>
    </row>
    <row r="7626" spans="1:1" x14ac:dyDescent="0.25">
      <c r="A7626" s="287"/>
    </row>
    <row r="7627" spans="1:1" x14ac:dyDescent="0.25">
      <c r="A7627" s="287"/>
    </row>
    <row r="7628" spans="1:1" x14ac:dyDescent="0.25">
      <c r="A7628" s="287"/>
    </row>
    <row r="7629" spans="1:1" x14ac:dyDescent="0.25">
      <c r="A7629" s="287"/>
    </row>
    <row r="7630" spans="1:1" x14ac:dyDescent="0.25">
      <c r="A7630" s="287"/>
    </row>
    <row r="7631" spans="1:1" x14ac:dyDescent="0.25">
      <c r="A7631" s="287"/>
    </row>
    <row r="7632" spans="1:1" x14ac:dyDescent="0.25">
      <c r="A7632" s="287"/>
    </row>
    <row r="7633" spans="1:1" x14ac:dyDescent="0.25">
      <c r="A7633" s="287"/>
    </row>
    <row r="7634" spans="1:1" x14ac:dyDescent="0.25">
      <c r="A7634" s="287"/>
    </row>
    <row r="7635" spans="1:1" x14ac:dyDescent="0.25">
      <c r="A7635" s="287"/>
    </row>
    <row r="7636" spans="1:1" x14ac:dyDescent="0.25">
      <c r="A7636" s="287"/>
    </row>
    <row r="7637" spans="1:1" x14ac:dyDescent="0.25">
      <c r="A7637" s="287"/>
    </row>
    <row r="7638" spans="1:1" x14ac:dyDescent="0.25">
      <c r="A7638" s="287"/>
    </row>
    <row r="7639" spans="1:1" x14ac:dyDescent="0.25">
      <c r="A7639" s="287"/>
    </row>
    <row r="7640" spans="1:1" x14ac:dyDescent="0.25">
      <c r="A7640" s="287"/>
    </row>
    <row r="7641" spans="1:1" x14ac:dyDescent="0.25">
      <c r="A7641" s="287"/>
    </row>
    <row r="7642" spans="1:1" x14ac:dyDescent="0.25">
      <c r="A7642" s="287"/>
    </row>
    <row r="7643" spans="1:1" x14ac:dyDescent="0.25">
      <c r="A7643" s="287"/>
    </row>
    <row r="7644" spans="1:1" x14ac:dyDescent="0.25">
      <c r="A7644" s="287"/>
    </row>
    <row r="7645" spans="1:1" x14ac:dyDescent="0.25">
      <c r="A7645" s="287"/>
    </row>
    <row r="7646" spans="1:1" x14ac:dyDescent="0.25">
      <c r="A7646" s="287"/>
    </row>
    <row r="7647" spans="1:1" x14ac:dyDescent="0.25">
      <c r="A7647" s="287"/>
    </row>
    <row r="7648" spans="1:1" x14ac:dyDescent="0.25">
      <c r="A7648" s="287"/>
    </row>
    <row r="7649" spans="1:1" x14ac:dyDescent="0.25">
      <c r="A7649" s="287"/>
    </row>
    <row r="7650" spans="1:1" x14ac:dyDescent="0.25">
      <c r="A7650" s="287"/>
    </row>
    <row r="7651" spans="1:1" x14ac:dyDescent="0.25">
      <c r="A7651" s="287"/>
    </row>
    <row r="7652" spans="1:1" x14ac:dyDescent="0.25">
      <c r="A7652" s="287"/>
    </row>
    <row r="7653" spans="1:1" x14ac:dyDescent="0.25">
      <c r="A7653" s="287"/>
    </row>
    <row r="7654" spans="1:1" x14ac:dyDescent="0.25">
      <c r="A7654" s="287"/>
    </row>
    <row r="7655" spans="1:1" x14ac:dyDescent="0.25">
      <c r="A7655" s="287"/>
    </row>
    <row r="7656" spans="1:1" x14ac:dyDescent="0.25">
      <c r="A7656" s="287"/>
    </row>
    <row r="7657" spans="1:1" x14ac:dyDescent="0.25">
      <c r="A7657" s="287"/>
    </row>
    <row r="7658" spans="1:1" x14ac:dyDescent="0.25">
      <c r="A7658" s="287"/>
    </row>
    <row r="7659" spans="1:1" x14ac:dyDescent="0.25">
      <c r="A7659" s="287"/>
    </row>
    <row r="7660" spans="1:1" x14ac:dyDescent="0.25">
      <c r="A7660" s="287"/>
    </row>
    <row r="7661" spans="1:1" x14ac:dyDescent="0.25">
      <c r="A7661" s="287"/>
    </row>
    <row r="7662" spans="1:1" x14ac:dyDescent="0.25">
      <c r="A7662" s="287"/>
    </row>
    <row r="7663" spans="1:1" x14ac:dyDescent="0.25">
      <c r="A7663" s="287"/>
    </row>
    <row r="7664" spans="1:1" x14ac:dyDescent="0.25">
      <c r="A7664" s="287"/>
    </row>
    <row r="7665" spans="1:1" x14ac:dyDescent="0.25">
      <c r="A7665" s="287"/>
    </row>
    <row r="7666" spans="1:1" x14ac:dyDescent="0.25">
      <c r="A7666" s="287"/>
    </row>
    <row r="7667" spans="1:1" x14ac:dyDescent="0.25">
      <c r="A7667" s="287"/>
    </row>
    <row r="7668" spans="1:1" x14ac:dyDescent="0.25">
      <c r="A7668" s="287"/>
    </row>
    <row r="7669" spans="1:1" x14ac:dyDescent="0.25">
      <c r="A7669" s="287"/>
    </row>
    <row r="7670" spans="1:1" x14ac:dyDescent="0.25">
      <c r="A7670" s="287"/>
    </row>
    <row r="7671" spans="1:1" x14ac:dyDescent="0.25">
      <c r="A7671" s="287"/>
    </row>
    <row r="7672" spans="1:1" x14ac:dyDescent="0.25">
      <c r="A7672" s="287"/>
    </row>
    <row r="7673" spans="1:1" x14ac:dyDescent="0.25">
      <c r="A7673" s="287"/>
    </row>
    <row r="7674" spans="1:1" x14ac:dyDescent="0.25">
      <c r="A7674" s="287"/>
    </row>
    <row r="7675" spans="1:1" x14ac:dyDescent="0.25">
      <c r="A7675" s="287"/>
    </row>
    <row r="7676" spans="1:1" x14ac:dyDescent="0.25">
      <c r="A7676" s="287"/>
    </row>
    <row r="7677" spans="1:1" x14ac:dyDescent="0.25">
      <c r="A7677" s="287"/>
    </row>
    <row r="7678" spans="1:1" x14ac:dyDescent="0.25">
      <c r="A7678" s="287"/>
    </row>
    <row r="7679" spans="1:1" x14ac:dyDescent="0.25">
      <c r="A7679" s="287"/>
    </row>
    <row r="7680" spans="1:1" x14ac:dyDescent="0.25">
      <c r="A7680" s="287"/>
    </row>
    <row r="7681" spans="1:1" x14ac:dyDescent="0.25">
      <c r="A7681" s="287"/>
    </row>
    <row r="7682" spans="1:1" x14ac:dyDescent="0.25">
      <c r="A7682" s="287"/>
    </row>
    <row r="7683" spans="1:1" x14ac:dyDescent="0.25">
      <c r="A7683" s="287"/>
    </row>
    <row r="7684" spans="1:1" x14ac:dyDescent="0.25">
      <c r="A7684" s="287"/>
    </row>
    <row r="7685" spans="1:1" x14ac:dyDescent="0.25">
      <c r="A7685" s="287"/>
    </row>
    <row r="7686" spans="1:1" x14ac:dyDescent="0.25">
      <c r="A7686" s="287"/>
    </row>
    <row r="7687" spans="1:1" x14ac:dyDescent="0.25">
      <c r="A7687" s="287"/>
    </row>
    <row r="7688" spans="1:1" x14ac:dyDescent="0.25">
      <c r="A7688" s="287"/>
    </row>
    <row r="7689" spans="1:1" x14ac:dyDescent="0.25">
      <c r="A7689" s="287"/>
    </row>
    <row r="7690" spans="1:1" x14ac:dyDescent="0.25">
      <c r="A7690" s="287"/>
    </row>
    <row r="7691" spans="1:1" x14ac:dyDescent="0.25">
      <c r="A7691" s="287"/>
    </row>
    <row r="7692" spans="1:1" x14ac:dyDescent="0.25">
      <c r="A7692" s="287"/>
    </row>
    <row r="7693" spans="1:1" x14ac:dyDescent="0.25">
      <c r="A7693" s="287"/>
    </row>
    <row r="7694" spans="1:1" x14ac:dyDescent="0.25">
      <c r="A7694" s="287"/>
    </row>
    <row r="7695" spans="1:1" x14ac:dyDescent="0.25">
      <c r="A7695" s="287"/>
    </row>
    <row r="7696" spans="1:1" x14ac:dyDescent="0.25">
      <c r="A7696" s="287"/>
    </row>
    <row r="7697" spans="1:1" x14ac:dyDescent="0.25">
      <c r="A7697" s="287"/>
    </row>
    <row r="7698" spans="1:1" x14ac:dyDescent="0.25">
      <c r="A7698" s="287"/>
    </row>
    <row r="7699" spans="1:1" x14ac:dyDescent="0.25">
      <c r="A7699" s="287"/>
    </row>
    <row r="7700" spans="1:1" x14ac:dyDescent="0.25">
      <c r="A7700" s="287"/>
    </row>
    <row r="7701" spans="1:1" x14ac:dyDescent="0.25">
      <c r="A7701" s="287"/>
    </row>
    <row r="7702" spans="1:1" x14ac:dyDescent="0.25">
      <c r="A7702" s="287"/>
    </row>
    <row r="7703" spans="1:1" x14ac:dyDescent="0.25">
      <c r="A7703" s="287"/>
    </row>
    <row r="7704" spans="1:1" x14ac:dyDescent="0.25">
      <c r="A7704" s="287"/>
    </row>
    <row r="7705" spans="1:1" x14ac:dyDescent="0.25">
      <c r="A7705" s="287"/>
    </row>
    <row r="7706" spans="1:1" x14ac:dyDescent="0.25">
      <c r="A7706" s="287"/>
    </row>
    <row r="7707" spans="1:1" x14ac:dyDescent="0.25">
      <c r="A7707" s="287"/>
    </row>
    <row r="7708" spans="1:1" x14ac:dyDescent="0.25">
      <c r="A7708" s="287"/>
    </row>
    <row r="7709" spans="1:1" x14ac:dyDescent="0.25">
      <c r="A7709" s="287"/>
    </row>
    <row r="7710" spans="1:1" x14ac:dyDescent="0.25">
      <c r="A7710" s="287"/>
    </row>
    <row r="7711" spans="1:1" x14ac:dyDescent="0.25">
      <c r="A7711" s="287"/>
    </row>
    <row r="7712" spans="1:1" x14ac:dyDescent="0.25">
      <c r="A7712" s="287"/>
    </row>
    <row r="7713" spans="1:1" x14ac:dyDescent="0.25">
      <c r="A7713" s="287"/>
    </row>
    <row r="7714" spans="1:1" x14ac:dyDescent="0.25">
      <c r="A7714" s="287"/>
    </row>
    <row r="7715" spans="1:1" x14ac:dyDescent="0.25">
      <c r="A7715" s="287"/>
    </row>
    <row r="7716" spans="1:1" x14ac:dyDescent="0.25">
      <c r="A7716" s="287"/>
    </row>
    <row r="7717" spans="1:1" x14ac:dyDescent="0.25">
      <c r="A7717" s="287"/>
    </row>
    <row r="7718" spans="1:1" x14ac:dyDescent="0.25">
      <c r="A7718" s="287"/>
    </row>
    <row r="7719" spans="1:1" x14ac:dyDescent="0.25">
      <c r="A7719" s="287"/>
    </row>
    <row r="7720" spans="1:1" x14ac:dyDescent="0.25">
      <c r="A7720" s="287"/>
    </row>
    <row r="7721" spans="1:1" x14ac:dyDescent="0.25">
      <c r="A7721" s="287"/>
    </row>
    <row r="7722" spans="1:1" x14ac:dyDescent="0.25">
      <c r="A7722" s="287"/>
    </row>
    <row r="7723" spans="1:1" x14ac:dyDescent="0.25">
      <c r="A7723" s="287"/>
    </row>
    <row r="7724" spans="1:1" x14ac:dyDescent="0.25">
      <c r="A7724" s="287"/>
    </row>
    <row r="7725" spans="1:1" x14ac:dyDescent="0.25">
      <c r="A7725" s="287"/>
    </row>
    <row r="7726" spans="1:1" x14ac:dyDescent="0.25">
      <c r="A7726" s="287"/>
    </row>
    <row r="7727" spans="1:1" x14ac:dyDescent="0.25">
      <c r="A7727" s="287"/>
    </row>
    <row r="7728" spans="1:1" x14ac:dyDescent="0.25">
      <c r="A7728" s="287"/>
    </row>
    <row r="7729" spans="1:1" x14ac:dyDescent="0.25">
      <c r="A7729" s="287"/>
    </row>
    <row r="7730" spans="1:1" x14ac:dyDescent="0.25">
      <c r="A7730" s="287"/>
    </row>
    <row r="7731" spans="1:1" x14ac:dyDescent="0.25">
      <c r="A7731" s="287"/>
    </row>
    <row r="7732" spans="1:1" x14ac:dyDescent="0.25">
      <c r="A7732" s="287"/>
    </row>
    <row r="7733" spans="1:1" x14ac:dyDescent="0.25">
      <c r="A7733" s="287"/>
    </row>
    <row r="7734" spans="1:1" x14ac:dyDescent="0.25">
      <c r="A7734" s="287"/>
    </row>
    <row r="7735" spans="1:1" x14ac:dyDescent="0.25">
      <c r="A7735" s="287"/>
    </row>
    <row r="7736" spans="1:1" x14ac:dyDescent="0.25">
      <c r="A7736" s="287"/>
    </row>
    <row r="7737" spans="1:1" x14ac:dyDescent="0.25">
      <c r="A7737" s="287"/>
    </row>
    <row r="7738" spans="1:1" x14ac:dyDescent="0.25">
      <c r="A7738" s="287"/>
    </row>
    <row r="7739" spans="1:1" x14ac:dyDescent="0.25">
      <c r="A7739" s="287"/>
    </row>
    <row r="7740" spans="1:1" x14ac:dyDescent="0.25">
      <c r="A7740" s="287"/>
    </row>
    <row r="7741" spans="1:1" x14ac:dyDescent="0.25">
      <c r="A7741" s="287"/>
    </row>
    <row r="7742" spans="1:1" x14ac:dyDescent="0.25">
      <c r="A7742" s="287"/>
    </row>
    <row r="7743" spans="1:1" x14ac:dyDescent="0.25">
      <c r="A7743" s="287"/>
    </row>
    <row r="7744" spans="1:1" x14ac:dyDescent="0.25">
      <c r="A7744" s="287"/>
    </row>
    <row r="7745" spans="1:1" x14ac:dyDescent="0.25">
      <c r="A7745" s="287"/>
    </row>
    <row r="7746" spans="1:1" x14ac:dyDescent="0.25">
      <c r="A7746" s="287"/>
    </row>
    <row r="7747" spans="1:1" x14ac:dyDescent="0.25">
      <c r="A7747" s="287"/>
    </row>
    <row r="7748" spans="1:1" x14ac:dyDescent="0.25">
      <c r="A7748" s="287"/>
    </row>
    <row r="7749" spans="1:1" x14ac:dyDescent="0.25">
      <c r="A7749" s="287"/>
    </row>
    <row r="7750" spans="1:1" x14ac:dyDescent="0.25">
      <c r="A7750" s="287"/>
    </row>
    <row r="7751" spans="1:1" x14ac:dyDescent="0.25">
      <c r="A7751" s="287"/>
    </row>
    <row r="7752" spans="1:1" x14ac:dyDescent="0.25">
      <c r="A7752" s="287"/>
    </row>
    <row r="7753" spans="1:1" x14ac:dyDescent="0.25">
      <c r="A7753" s="287"/>
    </row>
    <row r="7754" spans="1:1" x14ac:dyDescent="0.25">
      <c r="A7754" s="287"/>
    </row>
    <row r="7755" spans="1:1" x14ac:dyDescent="0.25">
      <c r="A7755" s="287"/>
    </row>
    <row r="7756" spans="1:1" x14ac:dyDescent="0.25">
      <c r="A7756" s="287"/>
    </row>
    <row r="7757" spans="1:1" x14ac:dyDescent="0.25">
      <c r="A7757" s="287"/>
    </row>
    <row r="7758" spans="1:1" x14ac:dyDescent="0.25">
      <c r="A7758" s="287"/>
    </row>
    <row r="7759" spans="1:1" x14ac:dyDescent="0.25">
      <c r="A7759" s="287"/>
    </row>
    <row r="7760" spans="1:1" x14ac:dyDescent="0.25">
      <c r="A7760" s="287"/>
    </row>
    <row r="7761" spans="1:1" x14ac:dyDescent="0.25">
      <c r="A7761" s="287"/>
    </row>
    <row r="7762" spans="1:1" x14ac:dyDescent="0.25">
      <c r="A7762" s="287"/>
    </row>
    <row r="7763" spans="1:1" x14ac:dyDescent="0.25">
      <c r="A7763" s="287"/>
    </row>
    <row r="7764" spans="1:1" x14ac:dyDescent="0.25">
      <c r="A7764" s="287"/>
    </row>
    <row r="7765" spans="1:1" x14ac:dyDescent="0.25">
      <c r="A7765" s="287"/>
    </row>
    <row r="7766" spans="1:1" x14ac:dyDescent="0.25">
      <c r="A7766" s="287"/>
    </row>
    <row r="7767" spans="1:1" x14ac:dyDescent="0.25">
      <c r="A7767" s="287"/>
    </row>
    <row r="7768" spans="1:1" x14ac:dyDescent="0.25">
      <c r="A7768" s="287"/>
    </row>
    <row r="7769" spans="1:1" x14ac:dyDescent="0.25">
      <c r="A7769" s="287"/>
    </row>
    <row r="7770" spans="1:1" x14ac:dyDescent="0.25">
      <c r="A7770" s="287"/>
    </row>
    <row r="7771" spans="1:1" x14ac:dyDescent="0.25">
      <c r="A7771" s="287"/>
    </row>
    <row r="7772" spans="1:1" x14ac:dyDescent="0.25">
      <c r="A7772" s="287"/>
    </row>
    <row r="7773" spans="1:1" x14ac:dyDescent="0.25">
      <c r="A7773" s="287"/>
    </row>
    <row r="7774" spans="1:1" x14ac:dyDescent="0.25">
      <c r="A7774" s="287"/>
    </row>
    <row r="7775" spans="1:1" x14ac:dyDescent="0.25">
      <c r="A7775" s="287"/>
    </row>
    <row r="7776" spans="1:1" x14ac:dyDescent="0.25">
      <c r="A7776" s="287"/>
    </row>
    <row r="7777" spans="1:1" x14ac:dyDescent="0.25">
      <c r="A7777" s="287"/>
    </row>
    <row r="7778" spans="1:1" x14ac:dyDescent="0.25">
      <c r="A7778" s="287"/>
    </row>
    <row r="7779" spans="1:1" x14ac:dyDescent="0.25">
      <c r="A7779" s="287"/>
    </row>
    <row r="7780" spans="1:1" x14ac:dyDescent="0.25">
      <c r="A7780" s="287"/>
    </row>
    <row r="7781" spans="1:1" x14ac:dyDescent="0.25">
      <c r="A7781" s="287"/>
    </row>
    <row r="7782" spans="1:1" x14ac:dyDescent="0.25">
      <c r="A7782" s="287"/>
    </row>
    <row r="7783" spans="1:1" x14ac:dyDescent="0.25">
      <c r="A7783" s="287"/>
    </row>
    <row r="7784" spans="1:1" x14ac:dyDescent="0.25">
      <c r="A7784" s="287"/>
    </row>
    <row r="7785" spans="1:1" x14ac:dyDescent="0.25">
      <c r="A7785" s="287"/>
    </row>
    <row r="7786" spans="1:1" x14ac:dyDescent="0.25">
      <c r="A7786" s="287"/>
    </row>
    <row r="7787" spans="1:1" x14ac:dyDescent="0.25">
      <c r="A7787" s="287"/>
    </row>
    <row r="7788" spans="1:1" x14ac:dyDescent="0.25">
      <c r="A7788" s="287"/>
    </row>
    <row r="7789" spans="1:1" x14ac:dyDescent="0.25">
      <c r="A7789" s="287"/>
    </row>
    <row r="7790" spans="1:1" x14ac:dyDescent="0.25">
      <c r="A7790" s="287"/>
    </row>
    <row r="7791" spans="1:1" x14ac:dyDescent="0.25">
      <c r="A7791" s="287"/>
    </row>
    <row r="7792" spans="1:1" x14ac:dyDescent="0.25">
      <c r="A7792" s="287"/>
    </row>
    <row r="7793" spans="1:1" x14ac:dyDescent="0.25">
      <c r="A7793" s="287"/>
    </row>
    <row r="7794" spans="1:1" x14ac:dyDescent="0.25">
      <c r="A7794" s="287"/>
    </row>
    <row r="7795" spans="1:1" x14ac:dyDescent="0.25">
      <c r="A7795" s="287"/>
    </row>
    <row r="7796" spans="1:1" x14ac:dyDescent="0.25">
      <c r="A7796" s="287"/>
    </row>
    <row r="7797" spans="1:1" x14ac:dyDescent="0.25">
      <c r="A7797" s="287"/>
    </row>
    <row r="7798" spans="1:1" x14ac:dyDescent="0.25">
      <c r="A7798" s="287"/>
    </row>
    <row r="7799" spans="1:1" x14ac:dyDescent="0.25">
      <c r="A7799" s="287"/>
    </row>
    <row r="7800" spans="1:1" x14ac:dyDescent="0.25">
      <c r="A7800" s="287"/>
    </row>
    <row r="7801" spans="1:1" x14ac:dyDescent="0.25">
      <c r="A7801" s="287"/>
    </row>
    <row r="7802" spans="1:1" x14ac:dyDescent="0.25">
      <c r="A7802" s="287"/>
    </row>
    <row r="7803" spans="1:1" x14ac:dyDescent="0.25">
      <c r="A7803" s="287"/>
    </row>
    <row r="7804" spans="1:1" x14ac:dyDescent="0.25">
      <c r="A7804" s="287"/>
    </row>
    <row r="7805" spans="1:1" x14ac:dyDescent="0.25">
      <c r="A7805" s="287"/>
    </row>
    <row r="7806" spans="1:1" x14ac:dyDescent="0.25">
      <c r="A7806" s="287"/>
    </row>
    <row r="7807" spans="1:1" x14ac:dyDescent="0.25">
      <c r="A7807" s="287"/>
    </row>
    <row r="7808" spans="1:1" x14ac:dyDescent="0.25">
      <c r="A7808" s="287"/>
    </row>
    <row r="7809" spans="1:1" x14ac:dyDescent="0.25">
      <c r="A7809" s="287"/>
    </row>
    <row r="7810" spans="1:1" x14ac:dyDescent="0.25">
      <c r="A7810" s="287"/>
    </row>
    <row r="7811" spans="1:1" x14ac:dyDescent="0.25">
      <c r="A7811" s="287"/>
    </row>
    <row r="7812" spans="1:1" x14ac:dyDescent="0.25">
      <c r="A7812" s="287"/>
    </row>
    <row r="7813" spans="1:1" x14ac:dyDescent="0.25">
      <c r="A7813" s="287"/>
    </row>
    <row r="7814" spans="1:1" x14ac:dyDescent="0.25">
      <c r="A7814" s="287"/>
    </row>
    <row r="7815" spans="1:1" x14ac:dyDescent="0.25">
      <c r="A7815" s="287"/>
    </row>
    <row r="7816" spans="1:1" x14ac:dyDescent="0.25">
      <c r="A7816" s="287"/>
    </row>
    <row r="7817" spans="1:1" x14ac:dyDescent="0.25">
      <c r="A7817" s="287"/>
    </row>
    <row r="7818" spans="1:1" x14ac:dyDescent="0.25">
      <c r="A7818" s="287"/>
    </row>
    <row r="7819" spans="1:1" x14ac:dyDescent="0.25">
      <c r="A7819" s="287"/>
    </row>
    <row r="7820" spans="1:1" x14ac:dyDescent="0.25">
      <c r="A7820" s="287"/>
    </row>
    <row r="7821" spans="1:1" x14ac:dyDescent="0.25">
      <c r="A7821" s="287"/>
    </row>
    <row r="7822" spans="1:1" x14ac:dyDescent="0.25">
      <c r="A7822" s="287"/>
    </row>
    <row r="7823" spans="1:1" x14ac:dyDescent="0.25">
      <c r="A7823" s="287"/>
    </row>
    <row r="7824" spans="1:1" x14ac:dyDescent="0.25">
      <c r="A7824" s="287"/>
    </row>
    <row r="7825" spans="1:1" x14ac:dyDescent="0.25">
      <c r="A7825" s="287"/>
    </row>
    <row r="7826" spans="1:1" x14ac:dyDescent="0.25">
      <c r="A7826" s="287"/>
    </row>
    <row r="7827" spans="1:1" x14ac:dyDescent="0.25">
      <c r="A7827" s="287"/>
    </row>
    <row r="7828" spans="1:1" x14ac:dyDescent="0.25">
      <c r="A7828" s="287"/>
    </row>
    <row r="7829" spans="1:1" x14ac:dyDescent="0.25">
      <c r="A7829" s="287"/>
    </row>
    <row r="7830" spans="1:1" x14ac:dyDescent="0.25">
      <c r="A7830" s="287"/>
    </row>
    <row r="7831" spans="1:1" x14ac:dyDescent="0.25">
      <c r="A7831" s="287"/>
    </row>
    <row r="7832" spans="1:1" x14ac:dyDescent="0.25">
      <c r="A7832" s="287"/>
    </row>
    <row r="7833" spans="1:1" x14ac:dyDescent="0.25">
      <c r="A7833" s="287"/>
    </row>
    <row r="7834" spans="1:1" x14ac:dyDescent="0.25">
      <c r="A7834" s="287"/>
    </row>
    <row r="7835" spans="1:1" x14ac:dyDescent="0.25">
      <c r="A7835" s="287"/>
    </row>
    <row r="7836" spans="1:1" x14ac:dyDescent="0.25">
      <c r="A7836" s="287"/>
    </row>
    <row r="7837" spans="1:1" x14ac:dyDescent="0.25">
      <c r="A7837" s="287"/>
    </row>
    <row r="7838" spans="1:1" x14ac:dyDescent="0.25">
      <c r="A7838" s="287"/>
    </row>
    <row r="7839" spans="1:1" x14ac:dyDescent="0.25">
      <c r="A7839" s="287"/>
    </row>
    <row r="7840" spans="1:1" x14ac:dyDescent="0.25">
      <c r="A7840" s="287"/>
    </row>
    <row r="7841" spans="1:1" x14ac:dyDescent="0.25">
      <c r="A7841" s="287"/>
    </row>
    <row r="7842" spans="1:1" x14ac:dyDescent="0.25">
      <c r="A7842" s="287"/>
    </row>
    <row r="7843" spans="1:1" x14ac:dyDescent="0.25">
      <c r="A7843" s="287"/>
    </row>
    <row r="7844" spans="1:1" x14ac:dyDescent="0.25">
      <c r="A7844" s="287"/>
    </row>
    <row r="7845" spans="1:1" x14ac:dyDescent="0.25">
      <c r="A7845" s="287"/>
    </row>
    <row r="7846" spans="1:1" x14ac:dyDescent="0.25">
      <c r="A7846" s="287"/>
    </row>
    <row r="7847" spans="1:1" x14ac:dyDescent="0.25">
      <c r="A7847" s="287"/>
    </row>
    <row r="7848" spans="1:1" x14ac:dyDescent="0.25">
      <c r="A7848" s="287"/>
    </row>
    <row r="7849" spans="1:1" x14ac:dyDescent="0.25">
      <c r="A7849" s="287"/>
    </row>
    <row r="7850" spans="1:1" x14ac:dyDescent="0.25">
      <c r="A7850" s="287"/>
    </row>
    <row r="7851" spans="1:1" x14ac:dyDescent="0.25">
      <c r="A7851" s="287"/>
    </row>
    <row r="7852" spans="1:1" x14ac:dyDescent="0.25">
      <c r="A7852" s="287"/>
    </row>
    <row r="7853" spans="1:1" x14ac:dyDescent="0.25">
      <c r="A7853" s="287"/>
    </row>
    <row r="7854" spans="1:1" x14ac:dyDescent="0.25">
      <c r="A7854" s="287"/>
    </row>
    <row r="7855" spans="1:1" x14ac:dyDescent="0.25">
      <c r="A7855" s="287"/>
    </row>
    <row r="7856" spans="1:1" x14ac:dyDescent="0.25">
      <c r="A7856" s="287"/>
    </row>
    <row r="7857" spans="1:1" x14ac:dyDescent="0.25">
      <c r="A7857" s="287"/>
    </row>
    <row r="7858" spans="1:1" x14ac:dyDescent="0.25">
      <c r="A7858" s="287"/>
    </row>
    <row r="7859" spans="1:1" x14ac:dyDescent="0.25">
      <c r="A7859" s="287"/>
    </row>
    <row r="7860" spans="1:1" x14ac:dyDescent="0.25">
      <c r="A7860" s="287"/>
    </row>
    <row r="7861" spans="1:1" x14ac:dyDescent="0.25">
      <c r="A7861" s="287"/>
    </row>
    <row r="7862" spans="1:1" x14ac:dyDescent="0.25">
      <c r="A7862" s="287"/>
    </row>
    <row r="7863" spans="1:1" x14ac:dyDescent="0.25">
      <c r="A7863" s="287"/>
    </row>
    <row r="7864" spans="1:1" x14ac:dyDescent="0.25">
      <c r="A7864" s="287"/>
    </row>
    <row r="7865" spans="1:1" x14ac:dyDescent="0.25">
      <c r="A7865" s="287"/>
    </row>
    <row r="7866" spans="1:1" x14ac:dyDescent="0.25">
      <c r="A7866" s="287"/>
    </row>
    <row r="7867" spans="1:1" x14ac:dyDescent="0.25">
      <c r="A7867" s="287"/>
    </row>
    <row r="7868" spans="1:1" x14ac:dyDescent="0.25">
      <c r="A7868" s="287"/>
    </row>
    <row r="7869" spans="1:1" x14ac:dyDescent="0.25">
      <c r="A7869" s="287"/>
    </row>
    <row r="7870" spans="1:1" x14ac:dyDescent="0.25">
      <c r="A7870" s="287"/>
    </row>
    <row r="7871" spans="1:1" x14ac:dyDescent="0.25">
      <c r="A7871" s="287"/>
    </row>
    <row r="7872" spans="1:1" x14ac:dyDescent="0.25">
      <c r="A7872" s="287"/>
    </row>
    <row r="7873" spans="1:1" x14ac:dyDescent="0.25">
      <c r="A7873" s="287"/>
    </row>
    <row r="7874" spans="1:1" x14ac:dyDescent="0.25">
      <c r="A7874" s="287"/>
    </row>
    <row r="7875" spans="1:1" x14ac:dyDescent="0.25">
      <c r="A7875" s="287"/>
    </row>
    <row r="7876" spans="1:1" x14ac:dyDescent="0.25">
      <c r="A7876" s="287"/>
    </row>
    <row r="7877" spans="1:1" x14ac:dyDescent="0.25">
      <c r="A7877" s="287"/>
    </row>
    <row r="7878" spans="1:1" x14ac:dyDescent="0.25">
      <c r="A7878" s="287"/>
    </row>
    <row r="7879" spans="1:1" x14ac:dyDescent="0.25">
      <c r="A7879" s="287"/>
    </row>
    <row r="7880" spans="1:1" x14ac:dyDescent="0.25">
      <c r="A7880" s="287"/>
    </row>
    <row r="7881" spans="1:1" x14ac:dyDescent="0.25">
      <c r="A7881" s="287"/>
    </row>
    <row r="7882" spans="1:1" x14ac:dyDescent="0.25">
      <c r="A7882" s="287"/>
    </row>
    <row r="7883" spans="1:1" x14ac:dyDescent="0.25">
      <c r="A7883" s="287"/>
    </row>
    <row r="7884" spans="1:1" x14ac:dyDescent="0.25">
      <c r="A7884" s="287"/>
    </row>
    <row r="7885" spans="1:1" x14ac:dyDescent="0.25">
      <c r="A7885" s="287"/>
    </row>
    <row r="7886" spans="1:1" x14ac:dyDescent="0.25">
      <c r="A7886" s="287"/>
    </row>
    <row r="7887" spans="1:1" x14ac:dyDescent="0.25">
      <c r="A7887" s="287"/>
    </row>
    <row r="7888" spans="1:1" x14ac:dyDescent="0.25">
      <c r="A7888" s="287"/>
    </row>
    <row r="7889" spans="1:1" x14ac:dyDescent="0.25">
      <c r="A7889" s="287"/>
    </row>
    <row r="7890" spans="1:1" x14ac:dyDescent="0.25">
      <c r="A7890" s="287"/>
    </row>
    <row r="7891" spans="1:1" x14ac:dyDescent="0.25">
      <c r="A7891" s="287"/>
    </row>
    <row r="7892" spans="1:1" x14ac:dyDescent="0.25">
      <c r="A7892" s="287"/>
    </row>
    <row r="7893" spans="1:1" x14ac:dyDescent="0.25">
      <c r="A7893" s="287"/>
    </row>
    <row r="7894" spans="1:1" x14ac:dyDescent="0.25">
      <c r="A7894" s="287"/>
    </row>
    <row r="7895" spans="1:1" x14ac:dyDescent="0.25">
      <c r="A7895" s="287"/>
    </row>
    <row r="7896" spans="1:1" x14ac:dyDescent="0.25">
      <c r="A7896" s="287"/>
    </row>
    <row r="7897" spans="1:1" x14ac:dyDescent="0.25">
      <c r="A7897" s="287"/>
    </row>
    <row r="7898" spans="1:1" x14ac:dyDescent="0.25">
      <c r="A7898" s="287"/>
    </row>
    <row r="7899" spans="1:1" x14ac:dyDescent="0.25">
      <c r="A7899" s="287"/>
    </row>
    <row r="7900" spans="1:1" x14ac:dyDescent="0.25">
      <c r="A7900" s="287"/>
    </row>
    <row r="7901" spans="1:1" x14ac:dyDescent="0.25">
      <c r="A7901" s="287"/>
    </row>
    <row r="7902" spans="1:1" x14ac:dyDescent="0.25">
      <c r="A7902" s="287"/>
    </row>
    <row r="7903" spans="1:1" x14ac:dyDescent="0.25">
      <c r="A7903" s="287"/>
    </row>
    <row r="7904" spans="1:1" x14ac:dyDescent="0.25">
      <c r="A7904" s="287"/>
    </row>
    <row r="7905" spans="1:1" x14ac:dyDescent="0.25">
      <c r="A7905" s="287"/>
    </row>
    <row r="7906" spans="1:1" x14ac:dyDescent="0.25">
      <c r="A7906" s="287"/>
    </row>
    <row r="7907" spans="1:1" x14ac:dyDescent="0.25">
      <c r="A7907" s="287"/>
    </row>
    <row r="7908" spans="1:1" x14ac:dyDescent="0.25">
      <c r="A7908" s="287"/>
    </row>
    <row r="7909" spans="1:1" x14ac:dyDescent="0.25">
      <c r="A7909" s="287"/>
    </row>
    <row r="7910" spans="1:1" x14ac:dyDescent="0.25">
      <c r="A7910" s="287"/>
    </row>
    <row r="7911" spans="1:1" x14ac:dyDescent="0.25">
      <c r="A7911" s="287"/>
    </row>
    <row r="7912" spans="1:1" x14ac:dyDescent="0.25">
      <c r="A7912" s="287"/>
    </row>
    <row r="7913" spans="1:1" x14ac:dyDescent="0.25">
      <c r="A7913" s="287"/>
    </row>
    <row r="7914" spans="1:1" x14ac:dyDescent="0.25">
      <c r="A7914" s="287"/>
    </row>
    <row r="7915" spans="1:1" x14ac:dyDescent="0.25">
      <c r="A7915" s="287"/>
    </row>
    <row r="7916" spans="1:1" x14ac:dyDescent="0.25">
      <c r="A7916" s="287"/>
    </row>
    <row r="7917" spans="1:1" x14ac:dyDescent="0.25">
      <c r="A7917" s="287"/>
    </row>
    <row r="7918" spans="1:1" x14ac:dyDescent="0.25">
      <c r="A7918" s="287"/>
    </row>
    <row r="7919" spans="1:1" x14ac:dyDescent="0.25">
      <c r="A7919" s="287"/>
    </row>
    <row r="7920" spans="1:1" x14ac:dyDescent="0.25">
      <c r="A7920" s="287"/>
    </row>
    <row r="7921" spans="1:1" x14ac:dyDescent="0.25">
      <c r="A7921" s="287"/>
    </row>
    <row r="7922" spans="1:1" x14ac:dyDescent="0.25">
      <c r="A7922" s="287"/>
    </row>
    <row r="7923" spans="1:1" x14ac:dyDescent="0.25">
      <c r="A7923" s="287"/>
    </row>
    <row r="7924" spans="1:1" x14ac:dyDescent="0.25">
      <c r="A7924" s="287"/>
    </row>
    <row r="7925" spans="1:1" x14ac:dyDescent="0.25">
      <c r="A7925" s="287"/>
    </row>
    <row r="7926" spans="1:1" x14ac:dyDescent="0.25">
      <c r="A7926" s="287"/>
    </row>
    <row r="7927" spans="1:1" x14ac:dyDescent="0.25">
      <c r="A7927" s="287"/>
    </row>
    <row r="7928" spans="1:1" x14ac:dyDescent="0.25">
      <c r="A7928" s="287"/>
    </row>
    <row r="7929" spans="1:1" x14ac:dyDescent="0.25">
      <c r="A7929" s="287"/>
    </row>
    <row r="7930" spans="1:1" x14ac:dyDescent="0.25">
      <c r="A7930" s="287"/>
    </row>
    <row r="7931" spans="1:1" x14ac:dyDescent="0.25">
      <c r="A7931" s="287"/>
    </row>
    <row r="7932" spans="1:1" x14ac:dyDescent="0.25">
      <c r="A7932" s="287"/>
    </row>
    <row r="7933" spans="1:1" x14ac:dyDescent="0.25">
      <c r="A7933" s="287"/>
    </row>
    <row r="7934" spans="1:1" x14ac:dyDescent="0.25">
      <c r="A7934" s="287"/>
    </row>
    <row r="7935" spans="1:1" x14ac:dyDescent="0.25">
      <c r="A7935" s="287"/>
    </row>
    <row r="7936" spans="1:1" x14ac:dyDescent="0.25">
      <c r="A7936" s="287"/>
    </row>
    <row r="7937" spans="1:1" x14ac:dyDescent="0.25">
      <c r="A7937" s="287"/>
    </row>
    <row r="7938" spans="1:1" x14ac:dyDescent="0.25">
      <c r="A7938" s="287"/>
    </row>
    <row r="7939" spans="1:1" x14ac:dyDescent="0.25">
      <c r="A7939" s="287"/>
    </row>
    <row r="7940" spans="1:1" x14ac:dyDescent="0.25">
      <c r="A7940" s="287"/>
    </row>
    <row r="7941" spans="1:1" x14ac:dyDescent="0.25">
      <c r="A7941" s="287"/>
    </row>
    <row r="7942" spans="1:1" x14ac:dyDescent="0.25">
      <c r="A7942" s="287"/>
    </row>
    <row r="7943" spans="1:1" x14ac:dyDescent="0.25">
      <c r="A7943" s="287"/>
    </row>
    <row r="7944" spans="1:1" x14ac:dyDescent="0.25">
      <c r="A7944" s="287"/>
    </row>
    <row r="7945" spans="1:1" x14ac:dyDescent="0.25">
      <c r="A7945" s="287"/>
    </row>
    <row r="7946" spans="1:1" x14ac:dyDescent="0.25">
      <c r="A7946" s="287"/>
    </row>
    <row r="7947" spans="1:1" x14ac:dyDescent="0.25">
      <c r="A7947" s="287"/>
    </row>
    <row r="7948" spans="1:1" x14ac:dyDescent="0.25">
      <c r="A7948" s="287"/>
    </row>
    <row r="7949" spans="1:1" x14ac:dyDescent="0.25">
      <c r="A7949" s="287"/>
    </row>
    <row r="7950" spans="1:1" x14ac:dyDescent="0.25">
      <c r="A7950" s="287"/>
    </row>
    <row r="7951" spans="1:1" x14ac:dyDescent="0.25">
      <c r="A7951" s="287"/>
    </row>
    <row r="7952" spans="1:1" x14ac:dyDescent="0.25">
      <c r="A7952" s="287"/>
    </row>
    <row r="7953" spans="1:1" x14ac:dyDescent="0.25">
      <c r="A7953" s="287"/>
    </row>
    <row r="7954" spans="1:1" x14ac:dyDescent="0.25">
      <c r="A7954" s="287"/>
    </row>
    <row r="7955" spans="1:1" x14ac:dyDescent="0.25">
      <c r="A7955" s="287"/>
    </row>
    <row r="7956" spans="1:1" x14ac:dyDescent="0.25">
      <c r="A7956" s="287"/>
    </row>
    <row r="7957" spans="1:1" x14ac:dyDescent="0.25">
      <c r="A7957" s="287"/>
    </row>
    <row r="7958" spans="1:1" x14ac:dyDescent="0.25">
      <c r="A7958" s="287"/>
    </row>
    <row r="7959" spans="1:1" x14ac:dyDescent="0.25">
      <c r="A7959" s="287"/>
    </row>
    <row r="7960" spans="1:1" x14ac:dyDescent="0.25">
      <c r="A7960" s="287"/>
    </row>
    <row r="7961" spans="1:1" x14ac:dyDescent="0.25">
      <c r="A7961" s="287"/>
    </row>
    <row r="7962" spans="1:1" x14ac:dyDescent="0.25">
      <c r="A7962" s="287"/>
    </row>
    <row r="7963" spans="1:1" x14ac:dyDescent="0.25">
      <c r="A7963" s="287"/>
    </row>
    <row r="7964" spans="1:1" x14ac:dyDescent="0.25">
      <c r="A7964" s="287"/>
    </row>
    <row r="7965" spans="1:1" x14ac:dyDescent="0.25">
      <c r="A7965" s="287"/>
    </row>
    <row r="7966" spans="1:1" x14ac:dyDescent="0.25">
      <c r="A7966" s="287"/>
    </row>
    <row r="7967" spans="1:1" x14ac:dyDescent="0.25">
      <c r="A7967" s="287"/>
    </row>
    <row r="7968" spans="1:1" x14ac:dyDescent="0.25">
      <c r="A7968" s="287"/>
    </row>
    <row r="7969" spans="1:1" x14ac:dyDescent="0.25">
      <c r="A7969" s="287"/>
    </row>
    <row r="7970" spans="1:1" x14ac:dyDescent="0.25">
      <c r="A7970" s="287"/>
    </row>
    <row r="7971" spans="1:1" x14ac:dyDescent="0.25">
      <c r="A7971" s="287"/>
    </row>
    <row r="7972" spans="1:1" x14ac:dyDescent="0.25">
      <c r="A7972" s="287"/>
    </row>
    <row r="7973" spans="1:1" x14ac:dyDescent="0.25">
      <c r="A7973" s="287"/>
    </row>
    <row r="7974" spans="1:1" x14ac:dyDescent="0.25">
      <c r="A7974" s="287"/>
    </row>
    <row r="7975" spans="1:1" x14ac:dyDescent="0.25">
      <c r="A7975" s="287"/>
    </row>
    <row r="7976" spans="1:1" x14ac:dyDescent="0.25">
      <c r="A7976" s="287"/>
    </row>
    <row r="7977" spans="1:1" x14ac:dyDescent="0.25">
      <c r="A7977" s="287"/>
    </row>
    <row r="7978" spans="1:1" x14ac:dyDescent="0.25">
      <c r="A7978" s="287"/>
    </row>
    <row r="7979" spans="1:1" x14ac:dyDescent="0.25">
      <c r="A7979" s="287"/>
    </row>
    <row r="7980" spans="1:1" x14ac:dyDescent="0.25">
      <c r="A7980" s="287"/>
    </row>
    <row r="7981" spans="1:1" x14ac:dyDescent="0.25">
      <c r="A7981" s="287"/>
    </row>
    <row r="7982" spans="1:1" x14ac:dyDescent="0.25">
      <c r="A7982" s="287"/>
    </row>
    <row r="7983" spans="1:1" x14ac:dyDescent="0.25">
      <c r="A7983" s="287"/>
    </row>
    <row r="7984" spans="1:1" x14ac:dyDescent="0.25">
      <c r="A7984" s="287"/>
    </row>
    <row r="7985" spans="1:1" x14ac:dyDescent="0.25">
      <c r="A7985" s="287"/>
    </row>
    <row r="7986" spans="1:1" x14ac:dyDescent="0.25">
      <c r="A7986" s="287"/>
    </row>
    <row r="7987" spans="1:1" x14ac:dyDescent="0.25">
      <c r="A7987" s="287"/>
    </row>
    <row r="7988" spans="1:1" x14ac:dyDescent="0.25">
      <c r="A7988" s="287"/>
    </row>
    <row r="7989" spans="1:1" x14ac:dyDescent="0.25">
      <c r="A7989" s="287"/>
    </row>
    <row r="7990" spans="1:1" x14ac:dyDescent="0.25">
      <c r="A7990" s="287"/>
    </row>
    <row r="7991" spans="1:1" x14ac:dyDescent="0.25">
      <c r="A7991" s="287"/>
    </row>
    <row r="7992" spans="1:1" x14ac:dyDescent="0.25">
      <c r="A7992" s="287"/>
    </row>
    <row r="7993" spans="1:1" x14ac:dyDescent="0.25">
      <c r="A7993" s="287"/>
    </row>
    <row r="7994" spans="1:1" x14ac:dyDescent="0.25">
      <c r="A7994" s="287"/>
    </row>
    <row r="7995" spans="1:1" x14ac:dyDescent="0.25">
      <c r="A7995" s="287"/>
    </row>
    <row r="7996" spans="1:1" x14ac:dyDescent="0.25">
      <c r="A7996" s="287"/>
    </row>
    <row r="7997" spans="1:1" x14ac:dyDescent="0.25">
      <c r="A7997" s="287"/>
    </row>
    <row r="7998" spans="1:1" x14ac:dyDescent="0.25">
      <c r="A7998" s="287"/>
    </row>
    <row r="7999" spans="1:1" x14ac:dyDescent="0.25">
      <c r="A7999" s="287"/>
    </row>
    <row r="8000" spans="1:1" x14ac:dyDescent="0.25">
      <c r="A8000" s="287"/>
    </row>
    <row r="8001" spans="1:1" x14ac:dyDescent="0.25">
      <c r="A8001" s="287"/>
    </row>
    <row r="8002" spans="1:1" x14ac:dyDescent="0.25">
      <c r="A8002" s="287"/>
    </row>
    <row r="8003" spans="1:1" x14ac:dyDescent="0.25">
      <c r="A8003" s="287"/>
    </row>
    <row r="8004" spans="1:1" x14ac:dyDescent="0.25">
      <c r="A8004" s="287"/>
    </row>
    <row r="8005" spans="1:1" x14ac:dyDescent="0.25">
      <c r="A8005" s="287"/>
    </row>
    <row r="8006" spans="1:1" x14ac:dyDescent="0.25">
      <c r="A8006" s="287"/>
    </row>
    <row r="8007" spans="1:1" x14ac:dyDescent="0.25">
      <c r="A8007" s="287"/>
    </row>
    <row r="8008" spans="1:1" x14ac:dyDescent="0.25">
      <c r="A8008" s="287"/>
    </row>
    <row r="8009" spans="1:1" x14ac:dyDescent="0.25">
      <c r="A8009" s="287"/>
    </row>
    <row r="8010" spans="1:1" x14ac:dyDescent="0.25">
      <c r="A8010" s="287"/>
    </row>
    <row r="8011" spans="1:1" x14ac:dyDescent="0.25">
      <c r="A8011" s="287"/>
    </row>
    <row r="8012" spans="1:1" x14ac:dyDescent="0.25">
      <c r="A8012" s="287"/>
    </row>
    <row r="8013" spans="1:1" x14ac:dyDescent="0.25">
      <c r="A8013" s="287"/>
    </row>
    <row r="8014" spans="1:1" x14ac:dyDescent="0.25">
      <c r="A8014" s="287"/>
    </row>
    <row r="8015" spans="1:1" x14ac:dyDescent="0.25">
      <c r="A8015" s="287"/>
    </row>
    <row r="8016" spans="1:1" x14ac:dyDescent="0.25">
      <c r="A8016" s="287"/>
    </row>
    <row r="8017" spans="1:1" x14ac:dyDescent="0.25">
      <c r="A8017" s="287"/>
    </row>
    <row r="8018" spans="1:1" x14ac:dyDescent="0.25">
      <c r="A8018" s="287"/>
    </row>
    <row r="8019" spans="1:1" x14ac:dyDescent="0.25">
      <c r="A8019" s="287"/>
    </row>
    <row r="8020" spans="1:1" x14ac:dyDescent="0.25">
      <c r="A8020" s="287"/>
    </row>
    <row r="8021" spans="1:1" x14ac:dyDescent="0.25">
      <c r="A8021" s="287"/>
    </row>
    <row r="8022" spans="1:1" x14ac:dyDescent="0.25">
      <c r="A8022" s="287"/>
    </row>
    <row r="8023" spans="1:1" x14ac:dyDescent="0.25">
      <c r="A8023" s="287"/>
    </row>
    <row r="8024" spans="1:1" x14ac:dyDescent="0.25">
      <c r="A8024" s="287"/>
    </row>
    <row r="8025" spans="1:1" x14ac:dyDescent="0.25">
      <c r="A8025" s="287"/>
    </row>
    <row r="8026" spans="1:1" x14ac:dyDescent="0.25">
      <c r="A8026" s="287"/>
    </row>
    <row r="8027" spans="1:1" x14ac:dyDescent="0.25">
      <c r="A8027" s="287"/>
    </row>
    <row r="8028" spans="1:1" x14ac:dyDescent="0.25">
      <c r="A8028" s="287"/>
    </row>
    <row r="8029" spans="1:1" x14ac:dyDescent="0.25">
      <c r="A8029" s="287"/>
    </row>
    <row r="8030" spans="1:1" x14ac:dyDescent="0.25">
      <c r="A8030" s="287"/>
    </row>
    <row r="8031" spans="1:1" x14ac:dyDescent="0.25">
      <c r="A8031" s="287"/>
    </row>
    <row r="8032" spans="1:1" x14ac:dyDescent="0.25">
      <c r="A8032" s="287"/>
    </row>
    <row r="8033" spans="1:1" x14ac:dyDescent="0.25">
      <c r="A8033" s="287"/>
    </row>
    <row r="8034" spans="1:1" x14ac:dyDescent="0.25">
      <c r="A8034" s="287"/>
    </row>
    <row r="8035" spans="1:1" x14ac:dyDescent="0.25">
      <c r="A8035" s="287"/>
    </row>
    <row r="8036" spans="1:1" x14ac:dyDescent="0.25">
      <c r="A8036" s="287"/>
    </row>
    <row r="8037" spans="1:1" x14ac:dyDescent="0.25">
      <c r="A8037" s="287"/>
    </row>
    <row r="8038" spans="1:1" x14ac:dyDescent="0.25">
      <c r="A8038" s="287"/>
    </row>
    <row r="8039" spans="1:1" x14ac:dyDescent="0.25">
      <c r="A8039" s="287"/>
    </row>
    <row r="8040" spans="1:1" x14ac:dyDescent="0.25">
      <c r="A8040" s="287"/>
    </row>
    <row r="8041" spans="1:1" x14ac:dyDescent="0.25">
      <c r="A8041" s="287"/>
    </row>
    <row r="8042" spans="1:1" x14ac:dyDescent="0.25">
      <c r="A8042" s="287"/>
    </row>
    <row r="8043" spans="1:1" x14ac:dyDescent="0.25">
      <c r="A8043" s="287"/>
    </row>
    <row r="8044" spans="1:1" x14ac:dyDescent="0.25">
      <c r="A8044" s="287"/>
    </row>
    <row r="8045" spans="1:1" x14ac:dyDescent="0.25">
      <c r="A8045" s="287"/>
    </row>
    <row r="8046" spans="1:1" x14ac:dyDescent="0.25">
      <c r="A8046" s="287"/>
    </row>
    <row r="8047" spans="1:1" x14ac:dyDescent="0.25">
      <c r="A8047" s="287"/>
    </row>
    <row r="8048" spans="1:1" x14ac:dyDescent="0.25">
      <c r="A8048" s="287"/>
    </row>
    <row r="8049" spans="1:1" x14ac:dyDescent="0.25">
      <c r="A8049" s="287"/>
    </row>
    <row r="8050" spans="1:1" x14ac:dyDescent="0.25">
      <c r="A8050" s="287"/>
    </row>
    <row r="8051" spans="1:1" x14ac:dyDescent="0.25">
      <c r="A8051" s="287"/>
    </row>
    <row r="8052" spans="1:1" x14ac:dyDescent="0.25">
      <c r="A8052" s="287"/>
    </row>
    <row r="8053" spans="1:1" x14ac:dyDescent="0.25">
      <c r="A8053" s="287"/>
    </row>
    <row r="8054" spans="1:1" x14ac:dyDescent="0.25">
      <c r="A8054" s="287"/>
    </row>
    <row r="8055" spans="1:1" x14ac:dyDescent="0.25">
      <c r="A8055" s="287"/>
    </row>
    <row r="8056" spans="1:1" x14ac:dyDescent="0.25">
      <c r="A8056" s="287"/>
    </row>
    <row r="8057" spans="1:1" x14ac:dyDescent="0.25">
      <c r="A8057" s="287"/>
    </row>
    <row r="8058" spans="1:1" x14ac:dyDescent="0.25">
      <c r="A8058" s="287"/>
    </row>
    <row r="8059" spans="1:1" x14ac:dyDescent="0.25">
      <c r="A8059" s="287"/>
    </row>
    <row r="8060" spans="1:1" x14ac:dyDescent="0.25">
      <c r="A8060" s="287"/>
    </row>
    <row r="8061" spans="1:1" x14ac:dyDescent="0.25">
      <c r="A8061" s="287"/>
    </row>
    <row r="8062" spans="1:1" x14ac:dyDescent="0.25">
      <c r="A8062" s="287"/>
    </row>
    <row r="8063" spans="1:1" x14ac:dyDescent="0.25">
      <c r="A8063" s="287"/>
    </row>
    <row r="8064" spans="1:1" x14ac:dyDescent="0.25">
      <c r="A8064" s="287"/>
    </row>
    <row r="8065" spans="1:1" x14ac:dyDescent="0.25">
      <c r="A8065" s="287"/>
    </row>
    <row r="8066" spans="1:1" x14ac:dyDescent="0.25">
      <c r="A8066" s="287"/>
    </row>
    <row r="8067" spans="1:1" x14ac:dyDescent="0.25">
      <c r="A8067" s="287"/>
    </row>
    <row r="8068" spans="1:1" x14ac:dyDescent="0.25">
      <c r="A8068" s="287"/>
    </row>
    <row r="8069" spans="1:1" x14ac:dyDescent="0.25">
      <c r="A8069" s="287"/>
    </row>
    <row r="8070" spans="1:1" x14ac:dyDescent="0.25">
      <c r="A8070" s="287"/>
    </row>
    <row r="8071" spans="1:1" x14ac:dyDescent="0.25">
      <c r="A8071" s="287"/>
    </row>
    <row r="8072" spans="1:1" x14ac:dyDescent="0.25">
      <c r="A8072" s="287"/>
    </row>
    <row r="8073" spans="1:1" x14ac:dyDescent="0.25">
      <c r="A8073" s="287"/>
    </row>
    <row r="8074" spans="1:1" x14ac:dyDescent="0.25">
      <c r="A8074" s="287"/>
    </row>
    <row r="8075" spans="1:1" x14ac:dyDescent="0.25">
      <c r="A8075" s="287"/>
    </row>
    <row r="8076" spans="1:1" x14ac:dyDescent="0.25">
      <c r="A8076" s="287"/>
    </row>
    <row r="8077" spans="1:1" x14ac:dyDescent="0.25">
      <c r="A8077" s="287"/>
    </row>
    <row r="8078" spans="1:1" x14ac:dyDescent="0.25">
      <c r="A8078" s="287"/>
    </row>
    <row r="8079" spans="1:1" x14ac:dyDescent="0.25">
      <c r="A8079" s="287"/>
    </row>
    <row r="8080" spans="1:1" x14ac:dyDescent="0.25">
      <c r="A8080" s="287"/>
    </row>
    <row r="8081" spans="1:1" x14ac:dyDescent="0.25">
      <c r="A8081" s="287"/>
    </row>
    <row r="8082" spans="1:1" x14ac:dyDescent="0.25">
      <c r="A8082" s="287"/>
    </row>
    <row r="8083" spans="1:1" x14ac:dyDescent="0.25">
      <c r="A8083" s="287"/>
    </row>
    <row r="8084" spans="1:1" x14ac:dyDescent="0.25">
      <c r="A8084" s="287"/>
    </row>
    <row r="8085" spans="1:1" x14ac:dyDescent="0.25">
      <c r="A8085" s="287"/>
    </row>
    <row r="8086" spans="1:1" x14ac:dyDescent="0.25">
      <c r="A8086" s="287"/>
    </row>
    <row r="8087" spans="1:1" x14ac:dyDescent="0.25">
      <c r="A8087" s="287"/>
    </row>
    <row r="8088" spans="1:1" x14ac:dyDescent="0.25">
      <c r="A8088" s="287"/>
    </row>
    <row r="8089" spans="1:1" x14ac:dyDescent="0.25">
      <c r="A8089" s="287"/>
    </row>
    <row r="8090" spans="1:1" x14ac:dyDescent="0.25">
      <c r="A8090" s="287"/>
    </row>
    <row r="8091" spans="1:1" x14ac:dyDescent="0.25">
      <c r="A8091" s="287"/>
    </row>
    <row r="8092" spans="1:1" x14ac:dyDescent="0.25">
      <c r="A8092" s="287"/>
    </row>
    <row r="8093" spans="1:1" x14ac:dyDescent="0.25">
      <c r="A8093" s="287"/>
    </row>
    <row r="8094" spans="1:1" x14ac:dyDescent="0.25">
      <c r="A8094" s="287"/>
    </row>
    <row r="8095" spans="1:1" x14ac:dyDescent="0.25">
      <c r="A8095" s="287"/>
    </row>
    <row r="8096" spans="1:1" x14ac:dyDescent="0.25">
      <c r="A8096" s="287"/>
    </row>
    <row r="8097" spans="1:1" x14ac:dyDescent="0.25">
      <c r="A8097" s="287"/>
    </row>
    <row r="8098" spans="1:1" x14ac:dyDescent="0.25">
      <c r="A8098" s="287"/>
    </row>
    <row r="8099" spans="1:1" x14ac:dyDescent="0.25">
      <c r="A8099" s="287"/>
    </row>
    <row r="8100" spans="1:1" x14ac:dyDescent="0.25">
      <c r="A8100" s="287"/>
    </row>
    <row r="8101" spans="1:1" x14ac:dyDescent="0.25">
      <c r="A8101" s="287"/>
    </row>
    <row r="8102" spans="1:1" x14ac:dyDescent="0.25">
      <c r="A8102" s="287"/>
    </row>
    <row r="8103" spans="1:1" x14ac:dyDescent="0.25">
      <c r="A8103" s="287"/>
    </row>
    <row r="8104" spans="1:1" x14ac:dyDescent="0.25">
      <c r="A8104" s="287"/>
    </row>
    <row r="8105" spans="1:1" x14ac:dyDescent="0.25">
      <c r="A8105" s="287"/>
    </row>
    <row r="8106" spans="1:1" x14ac:dyDescent="0.25">
      <c r="A8106" s="287"/>
    </row>
    <row r="8107" spans="1:1" x14ac:dyDescent="0.25">
      <c r="A8107" s="287"/>
    </row>
    <row r="8108" spans="1:1" x14ac:dyDescent="0.25">
      <c r="A8108" s="287"/>
    </row>
    <row r="8109" spans="1:1" x14ac:dyDescent="0.25">
      <c r="A8109" s="287"/>
    </row>
    <row r="8110" spans="1:1" x14ac:dyDescent="0.25">
      <c r="A8110" s="287"/>
    </row>
    <row r="8111" spans="1:1" x14ac:dyDescent="0.25">
      <c r="A8111" s="287"/>
    </row>
    <row r="8112" spans="1:1" x14ac:dyDescent="0.25">
      <c r="A8112" s="287"/>
    </row>
    <row r="8113" spans="1:1" x14ac:dyDescent="0.25">
      <c r="A8113" s="287"/>
    </row>
    <row r="8114" spans="1:1" x14ac:dyDescent="0.25">
      <c r="A8114" s="287"/>
    </row>
    <row r="8115" spans="1:1" x14ac:dyDescent="0.25">
      <c r="A8115" s="287"/>
    </row>
    <row r="8116" spans="1:1" x14ac:dyDescent="0.25">
      <c r="A8116" s="287"/>
    </row>
    <row r="8117" spans="1:1" x14ac:dyDescent="0.25">
      <c r="A8117" s="287"/>
    </row>
    <row r="8118" spans="1:1" x14ac:dyDescent="0.25">
      <c r="A8118" s="287"/>
    </row>
    <row r="8119" spans="1:1" x14ac:dyDescent="0.25">
      <c r="A8119" s="287"/>
    </row>
    <row r="8120" spans="1:1" x14ac:dyDescent="0.25">
      <c r="A8120" s="287"/>
    </row>
    <row r="8121" spans="1:1" x14ac:dyDescent="0.25">
      <c r="A8121" s="287"/>
    </row>
    <row r="8122" spans="1:1" x14ac:dyDescent="0.25">
      <c r="A8122" s="287"/>
    </row>
    <row r="8123" spans="1:1" x14ac:dyDescent="0.25">
      <c r="A8123" s="287"/>
    </row>
    <row r="8124" spans="1:1" x14ac:dyDescent="0.25">
      <c r="A8124" s="287"/>
    </row>
    <row r="8125" spans="1:1" x14ac:dyDescent="0.25">
      <c r="A8125" s="287"/>
    </row>
    <row r="8126" spans="1:1" x14ac:dyDescent="0.25">
      <c r="A8126" s="287"/>
    </row>
    <row r="8127" spans="1:1" x14ac:dyDescent="0.25">
      <c r="A8127" s="287"/>
    </row>
    <row r="8128" spans="1:1" x14ac:dyDescent="0.25">
      <c r="A8128" s="287"/>
    </row>
    <row r="8129" spans="1:1" x14ac:dyDescent="0.25">
      <c r="A8129" s="287"/>
    </row>
    <row r="8130" spans="1:1" x14ac:dyDescent="0.25">
      <c r="A8130" s="287"/>
    </row>
    <row r="8131" spans="1:1" x14ac:dyDescent="0.25">
      <c r="A8131" s="287"/>
    </row>
    <row r="8132" spans="1:1" x14ac:dyDescent="0.25">
      <c r="A8132" s="287"/>
    </row>
    <row r="8133" spans="1:1" x14ac:dyDescent="0.25">
      <c r="A8133" s="287"/>
    </row>
    <row r="8134" spans="1:1" x14ac:dyDescent="0.25">
      <c r="A8134" s="287"/>
    </row>
    <row r="8135" spans="1:1" x14ac:dyDescent="0.25">
      <c r="A8135" s="287"/>
    </row>
    <row r="8136" spans="1:1" x14ac:dyDescent="0.25">
      <c r="A8136" s="287"/>
    </row>
    <row r="8137" spans="1:1" x14ac:dyDescent="0.25">
      <c r="A8137" s="287"/>
    </row>
    <row r="8138" spans="1:1" x14ac:dyDescent="0.25">
      <c r="A8138" s="287"/>
    </row>
    <row r="8139" spans="1:1" x14ac:dyDescent="0.25">
      <c r="A8139" s="287"/>
    </row>
    <row r="8140" spans="1:1" x14ac:dyDescent="0.25">
      <c r="A8140" s="287"/>
    </row>
    <row r="8141" spans="1:1" x14ac:dyDescent="0.25">
      <c r="A8141" s="287"/>
    </row>
    <row r="8142" spans="1:1" x14ac:dyDescent="0.25">
      <c r="A8142" s="287"/>
    </row>
    <row r="8143" spans="1:1" x14ac:dyDescent="0.25">
      <c r="A8143" s="287"/>
    </row>
    <row r="8144" spans="1:1" x14ac:dyDescent="0.25">
      <c r="A8144" s="287"/>
    </row>
    <row r="8145" spans="1:1" x14ac:dyDescent="0.25">
      <c r="A8145" s="287"/>
    </row>
    <row r="8146" spans="1:1" x14ac:dyDescent="0.25">
      <c r="A8146" s="287"/>
    </row>
    <row r="8147" spans="1:1" x14ac:dyDescent="0.25">
      <c r="A8147" s="287"/>
    </row>
    <row r="8148" spans="1:1" x14ac:dyDescent="0.25">
      <c r="A8148" s="287"/>
    </row>
    <row r="8149" spans="1:1" x14ac:dyDescent="0.25">
      <c r="A8149" s="287"/>
    </row>
    <row r="8150" spans="1:1" x14ac:dyDescent="0.25">
      <c r="A8150" s="287"/>
    </row>
    <row r="8151" spans="1:1" x14ac:dyDescent="0.25">
      <c r="A8151" s="287"/>
    </row>
    <row r="8152" spans="1:1" x14ac:dyDescent="0.25">
      <c r="A8152" s="287"/>
    </row>
    <row r="8153" spans="1:1" x14ac:dyDescent="0.25">
      <c r="A8153" s="287"/>
    </row>
    <row r="8154" spans="1:1" x14ac:dyDescent="0.25">
      <c r="A8154" s="287"/>
    </row>
    <row r="8155" spans="1:1" x14ac:dyDescent="0.25">
      <c r="A8155" s="287"/>
    </row>
    <row r="8156" spans="1:1" x14ac:dyDescent="0.25">
      <c r="A8156" s="287"/>
    </row>
    <row r="8157" spans="1:1" x14ac:dyDescent="0.25">
      <c r="A8157" s="287"/>
    </row>
    <row r="8158" spans="1:1" x14ac:dyDescent="0.25">
      <c r="A8158" s="287"/>
    </row>
    <row r="8159" spans="1:1" x14ac:dyDescent="0.25">
      <c r="A8159" s="287"/>
    </row>
    <row r="8160" spans="1:1" x14ac:dyDescent="0.25">
      <c r="A8160" s="287"/>
    </row>
    <row r="8161" spans="1:1" x14ac:dyDescent="0.25">
      <c r="A8161" s="287"/>
    </row>
    <row r="8162" spans="1:1" x14ac:dyDescent="0.25">
      <c r="A8162" s="287"/>
    </row>
    <row r="8163" spans="1:1" x14ac:dyDescent="0.25">
      <c r="A8163" s="287"/>
    </row>
    <row r="8164" spans="1:1" x14ac:dyDescent="0.25">
      <c r="A8164" s="287"/>
    </row>
    <row r="8165" spans="1:1" x14ac:dyDescent="0.25">
      <c r="A8165" s="287"/>
    </row>
    <row r="8166" spans="1:1" x14ac:dyDescent="0.25">
      <c r="A8166" s="287"/>
    </row>
    <row r="8167" spans="1:1" x14ac:dyDescent="0.25">
      <c r="A8167" s="287"/>
    </row>
    <row r="8168" spans="1:1" x14ac:dyDescent="0.25">
      <c r="A8168" s="287"/>
    </row>
    <row r="8169" spans="1:1" x14ac:dyDescent="0.25">
      <c r="A8169" s="287"/>
    </row>
    <row r="8170" spans="1:1" x14ac:dyDescent="0.25">
      <c r="A8170" s="287"/>
    </row>
    <row r="8171" spans="1:1" x14ac:dyDescent="0.25">
      <c r="A8171" s="287"/>
    </row>
    <row r="8172" spans="1:1" x14ac:dyDescent="0.25">
      <c r="A8172" s="287"/>
    </row>
    <row r="8173" spans="1:1" x14ac:dyDescent="0.25">
      <c r="A8173" s="287"/>
    </row>
    <row r="8174" spans="1:1" x14ac:dyDescent="0.25">
      <c r="A8174" s="287"/>
    </row>
    <row r="8175" spans="1:1" x14ac:dyDescent="0.25">
      <c r="A8175" s="287"/>
    </row>
    <row r="8176" spans="1:1" x14ac:dyDescent="0.25">
      <c r="A8176" s="287"/>
    </row>
    <row r="8177" spans="1:1" x14ac:dyDescent="0.25">
      <c r="A8177" s="287"/>
    </row>
    <row r="8178" spans="1:1" x14ac:dyDescent="0.25">
      <c r="A8178" s="287"/>
    </row>
    <row r="8179" spans="1:1" x14ac:dyDescent="0.25">
      <c r="A8179" s="287"/>
    </row>
    <row r="8180" spans="1:1" x14ac:dyDescent="0.25">
      <c r="A8180" s="287"/>
    </row>
    <row r="8181" spans="1:1" x14ac:dyDescent="0.25">
      <c r="A8181" s="287"/>
    </row>
    <row r="8182" spans="1:1" x14ac:dyDescent="0.25">
      <c r="A8182" s="287"/>
    </row>
    <row r="8183" spans="1:1" x14ac:dyDescent="0.25">
      <c r="A8183" s="287"/>
    </row>
    <row r="8184" spans="1:1" x14ac:dyDescent="0.25">
      <c r="A8184" s="287"/>
    </row>
    <row r="8185" spans="1:1" x14ac:dyDescent="0.25">
      <c r="A8185" s="287"/>
    </row>
    <row r="8186" spans="1:1" x14ac:dyDescent="0.25">
      <c r="A8186" s="287"/>
    </row>
    <row r="8187" spans="1:1" x14ac:dyDescent="0.25">
      <c r="A8187" s="287"/>
    </row>
    <row r="8188" spans="1:1" x14ac:dyDescent="0.25">
      <c r="A8188" s="287"/>
    </row>
    <row r="8189" spans="1:1" x14ac:dyDescent="0.25">
      <c r="A8189" s="287"/>
    </row>
    <row r="8190" spans="1:1" x14ac:dyDescent="0.25">
      <c r="A8190" s="287"/>
    </row>
    <row r="8191" spans="1:1" x14ac:dyDescent="0.25">
      <c r="A8191" s="287"/>
    </row>
    <row r="8192" spans="1:1" x14ac:dyDescent="0.25">
      <c r="A8192" s="287"/>
    </row>
    <row r="8193" spans="1:1" x14ac:dyDescent="0.25">
      <c r="A8193" s="287"/>
    </row>
    <row r="8194" spans="1:1" x14ac:dyDescent="0.25">
      <c r="A8194" s="287"/>
    </row>
    <row r="8195" spans="1:1" x14ac:dyDescent="0.25">
      <c r="A8195" s="287"/>
    </row>
    <row r="8196" spans="1:1" x14ac:dyDescent="0.25">
      <c r="A8196" s="287"/>
    </row>
    <row r="8197" spans="1:1" x14ac:dyDescent="0.25">
      <c r="A8197" s="287"/>
    </row>
    <row r="8198" spans="1:1" x14ac:dyDescent="0.25">
      <c r="A8198" s="287"/>
    </row>
    <row r="8199" spans="1:1" x14ac:dyDescent="0.25">
      <c r="A8199" s="287"/>
    </row>
    <row r="8200" spans="1:1" x14ac:dyDescent="0.25">
      <c r="A8200" s="287"/>
    </row>
    <row r="8201" spans="1:1" x14ac:dyDescent="0.25">
      <c r="A8201" s="287"/>
    </row>
    <row r="8202" spans="1:1" x14ac:dyDescent="0.25">
      <c r="A8202" s="287"/>
    </row>
    <row r="8203" spans="1:1" x14ac:dyDescent="0.25">
      <c r="A8203" s="287"/>
    </row>
    <row r="8204" spans="1:1" x14ac:dyDescent="0.25">
      <c r="A8204" s="287"/>
    </row>
    <row r="8205" spans="1:1" x14ac:dyDescent="0.25">
      <c r="A8205" s="287"/>
    </row>
    <row r="8206" spans="1:1" x14ac:dyDescent="0.25">
      <c r="A8206" s="287"/>
    </row>
    <row r="8207" spans="1:1" x14ac:dyDescent="0.25">
      <c r="A8207" s="287"/>
    </row>
    <row r="8208" spans="1:1" x14ac:dyDescent="0.25">
      <c r="A8208" s="287"/>
    </row>
    <row r="8209" spans="1:1" x14ac:dyDescent="0.25">
      <c r="A8209" s="287"/>
    </row>
    <row r="8210" spans="1:1" x14ac:dyDescent="0.25">
      <c r="A8210" s="287"/>
    </row>
    <row r="8211" spans="1:1" x14ac:dyDescent="0.25">
      <c r="A8211" s="287"/>
    </row>
    <row r="8212" spans="1:1" x14ac:dyDescent="0.25">
      <c r="A8212" s="287"/>
    </row>
    <row r="8213" spans="1:1" x14ac:dyDescent="0.25">
      <c r="A8213" s="287"/>
    </row>
    <row r="8214" spans="1:1" x14ac:dyDescent="0.25">
      <c r="A8214" s="287"/>
    </row>
    <row r="8215" spans="1:1" x14ac:dyDescent="0.25">
      <c r="A8215" s="287"/>
    </row>
    <row r="8216" spans="1:1" x14ac:dyDescent="0.25">
      <c r="A8216" s="287"/>
    </row>
    <row r="8217" spans="1:1" x14ac:dyDescent="0.25">
      <c r="A8217" s="287"/>
    </row>
    <row r="8218" spans="1:1" x14ac:dyDescent="0.25">
      <c r="A8218" s="287"/>
    </row>
    <row r="8219" spans="1:1" x14ac:dyDescent="0.25">
      <c r="A8219" s="287"/>
    </row>
    <row r="8220" spans="1:1" x14ac:dyDescent="0.25">
      <c r="A8220" s="287"/>
    </row>
    <row r="8221" spans="1:1" x14ac:dyDescent="0.25">
      <c r="A8221" s="287"/>
    </row>
    <row r="8222" spans="1:1" x14ac:dyDescent="0.25">
      <c r="A8222" s="287"/>
    </row>
    <row r="8223" spans="1:1" x14ac:dyDescent="0.25">
      <c r="A8223" s="287"/>
    </row>
    <row r="8224" spans="1:1" x14ac:dyDescent="0.25">
      <c r="A8224" s="287"/>
    </row>
    <row r="8225" spans="1:1" x14ac:dyDescent="0.25">
      <c r="A8225" s="287"/>
    </row>
    <row r="8226" spans="1:1" x14ac:dyDescent="0.25">
      <c r="A8226" s="287"/>
    </row>
    <row r="8227" spans="1:1" x14ac:dyDescent="0.25">
      <c r="A8227" s="287"/>
    </row>
    <row r="8228" spans="1:1" x14ac:dyDescent="0.25">
      <c r="A8228" s="287"/>
    </row>
    <row r="8229" spans="1:1" x14ac:dyDescent="0.25">
      <c r="A8229" s="287"/>
    </row>
    <row r="8230" spans="1:1" x14ac:dyDescent="0.25">
      <c r="A8230" s="287"/>
    </row>
    <row r="8231" spans="1:1" x14ac:dyDescent="0.25">
      <c r="A8231" s="287"/>
    </row>
    <row r="8232" spans="1:1" x14ac:dyDescent="0.25">
      <c r="A8232" s="287"/>
    </row>
    <row r="8233" spans="1:1" x14ac:dyDescent="0.25">
      <c r="A8233" s="287"/>
    </row>
    <row r="8234" spans="1:1" x14ac:dyDescent="0.25">
      <c r="A8234" s="287"/>
    </row>
    <row r="8235" spans="1:1" x14ac:dyDescent="0.25">
      <c r="A8235" s="287"/>
    </row>
    <row r="8236" spans="1:1" x14ac:dyDescent="0.25">
      <c r="A8236" s="287"/>
    </row>
    <row r="8237" spans="1:1" x14ac:dyDescent="0.25">
      <c r="A8237" s="287"/>
    </row>
    <row r="8238" spans="1:1" x14ac:dyDescent="0.25">
      <c r="A8238" s="287"/>
    </row>
    <row r="8239" spans="1:1" x14ac:dyDescent="0.25">
      <c r="A8239" s="287"/>
    </row>
    <row r="8240" spans="1:1" x14ac:dyDescent="0.25">
      <c r="A8240" s="287"/>
    </row>
    <row r="8241" spans="1:1" x14ac:dyDescent="0.25">
      <c r="A8241" s="287"/>
    </row>
    <row r="8242" spans="1:1" x14ac:dyDescent="0.25">
      <c r="A8242" s="287"/>
    </row>
    <row r="8243" spans="1:1" x14ac:dyDescent="0.25">
      <c r="A8243" s="287"/>
    </row>
    <row r="8244" spans="1:1" x14ac:dyDescent="0.25">
      <c r="A8244" s="287"/>
    </row>
    <row r="8245" spans="1:1" x14ac:dyDescent="0.25">
      <c r="A8245" s="287"/>
    </row>
    <row r="8246" spans="1:1" x14ac:dyDescent="0.25">
      <c r="A8246" s="287"/>
    </row>
    <row r="8247" spans="1:1" x14ac:dyDescent="0.25">
      <c r="A8247" s="287"/>
    </row>
    <row r="8248" spans="1:1" x14ac:dyDescent="0.25">
      <c r="A8248" s="287"/>
    </row>
    <row r="8249" spans="1:1" x14ac:dyDescent="0.25">
      <c r="A8249" s="287"/>
    </row>
    <row r="8250" spans="1:1" x14ac:dyDescent="0.25">
      <c r="A8250" s="287"/>
    </row>
    <row r="8251" spans="1:1" x14ac:dyDescent="0.25">
      <c r="A8251" s="287"/>
    </row>
    <row r="8252" spans="1:1" x14ac:dyDescent="0.25">
      <c r="A8252" s="287"/>
    </row>
    <row r="8253" spans="1:1" x14ac:dyDescent="0.25">
      <c r="A8253" s="287"/>
    </row>
    <row r="8254" spans="1:1" x14ac:dyDescent="0.25">
      <c r="A8254" s="287"/>
    </row>
    <row r="8255" spans="1:1" x14ac:dyDescent="0.25">
      <c r="A8255" s="287"/>
    </row>
    <row r="8256" spans="1:1" x14ac:dyDescent="0.25">
      <c r="A8256" s="287"/>
    </row>
    <row r="8257" spans="1:1" x14ac:dyDescent="0.25">
      <c r="A8257" s="287"/>
    </row>
    <row r="8258" spans="1:1" x14ac:dyDescent="0.25">
      <c r="A8258" s="287"/>
    </row>
    <row r="8259" spans="1:1" x14ac:dyDescent="0.25">
      <c r="A8259" s="287"/>
    </row>
    <row r="8260" spans="1:1" x14ac:dyDescent="0.25">
      <c r="A8260" s="287"/>
    </row>
    <row r="8261" spans="1:1" x14ac:dyDescent="0.25">
      <c r="A8261" s="287"/>
    </row>
    <row r="8262" spans="1:1" x14ac:dyDescent="0.25">
      <c r="A8262" s="287"/>
    </row>
    <row r="8263" spans="1:1" x14ac:dyDescent="0.25">
      <c r="A8263" s="287"/>
    </row>
    <row r="8264" spans="1:1" x14ac:dyDescent="0.25">
      <c r="A8264" s="287"/>
    </row>
    <row r="8265" spans="1:1" x14ac:dyDescent="0.25">
      <c r="A8265" s="287"/>
    </row>
    <row r="8266" spans="1:1" x14ac:dyDescent="0.25">
      <c r="A8266" s="287"/>
    </row>
    <row r="8267" spans="1:1" x14ac:dyDescent="0.25">
      <c r="A8267" s="287"/>
    </row>
    <row r="8268" spans="1:1" x14ac:dyDescent="0.25">
      <c r="A8268" s="287"/>
    </row>
    <row r="8269" spans="1:1" x14ac:dyDescent="0.25">
      <c r="A8269" s="287"/>
    </row>
    <row r="8270" spans="1:1" x14ac:dyDescent="0.25">
      <c r="A8270" s="287"/>
    </row>
    <row r="8271" spans="1:1" x14ac:dyDescent="0.25">
      <c r="A8271" s="287"/>
    </row>
    <row r="8272" spans="1:1" x14ac:dyDescent="0.25">
      <c r="A8272" s="287"/>
    </row>
    <row r="8273" spans="1:1" x14ac:dyDescent="0.25">
      <c r="A8273" s="287"/>
    </row>
    <row r="8274" spans="1:1" x14ac:dyDescent="0.25">
      <c r="A8274" s="287"/>
    </row>
    <row r="8275" spans="1:1" x14ac:dyDescent="0.25">
      <c r="A8275" s="287"/>
    </row>
    <row r="8276" spans="1:1" x14ac:dyDescent="0.25">
      <c r="A8276" s="287"/>
    </row>
    <row r="8277" spans="1:1" x14ac:dyDescent="0.25">
      <c r="A8277" s="287"/>
    </row>
    <row r="8278" spans="1:1" x14ac:dyDescent="0.25">
      <c r="A8278" s="287"/>
    </row>
    <row r="8279" spans="1:1" x14ac:dyDescent="0.25">
      <c r="A8279" s="287"/>
    </row>
    <row r="8280" spans="1:1" x14ac:dyDescent="0.25">
      <c r="A8280" s="287"/>
    </row>
    <row r="8281" spans="1:1" x14ac:dyDescent="0.25">
      <c r="A8281" s="287"/>
    </row>
    <row r="8282" spans="1:1" x14ac:dyDescent="0.25">
      <c r="A8282" s="287"/>
    </row>
    <row r="8283" spans="1:1" x14ac:dyDescent="0.25">
      <c r="A8283" s="287"/>
    </row>
    <row r="8284" spans="1:1" x14ac:dyDescent="0.25">
      <c r="A8284" s="287"/>
    </row>
    <row r="8285" spans="1:1" x14ac:dyDescent="0.25">
      <c r="A8285" s="287"/>
    </row>
    <row r="8286" spans="1:1" x14ac:dyDescent="0.25">
      <c r="A8286" s="287"/>
    </row>
    <row r="8287" spans="1:1" x14ac:dyDescent="0.25">
      <c r="A8287" s="287"/>
    </row>
    <row r="8288" spans="1:1" x14ac:dyDescent="0.25">
      <c r="A8288" s="287"/>
    </row>
    <row r="8289" spans="1:1" x14ac:dyDescent="0.25">
      <c r="A8289" s="287"/>
    </row>
    <row r="8290" spans="1:1" x14ac:dyDescent="0.25">
      <c r="A8290" s="287"/>
    </row>
    <row r="8291" spans="1:1" x14ac:dyDescent="0.25">
      <c r="A8291" s="287"/>
    </row>
    <row r="8292" spans="1:1" x14ac:dyDescent="0.25">
      <c r="A8292" s="287"/>
    </row>
    <row r="8293" spans="1:1" x14ac:dyDescent="0.25">
      <c r="A8293" s="287"/>
    </row>
    <row r="8294" spans="1:1" x14ac:dyDescent="0.25">
      <c r="A8294" s="287"/>
    </row>
    <row r="8295" spans="1:1" x14ac:dyDescent="0.25">
      <c r="A8295" s="287"/>
    </row>
    <row r="8296" spans="1:1" x14ac:dyDescent="0.25">
      <c r="A8296" s="287"/>
    </row>
    <row r="8297" spans="1:1" x14ac:dyDescent="0.25">
      <c r="A8297" s="287"/>
    </row>
    <row r="8298" spans="1:1" x14ac:dyDescent="0.25">
      <c r="A8298" s="287"/>
    </row>
    <row r="8299" spans="1:1" x14ac:dyDescent="0.25">
      <c r="A8299" s="287"/>
    </row>
    <row r="8300" spans="1:1" x14ac:dyDescent="0.25">
      <c r="A8300" s="287"/>
    </row>
    <row r="8301" spans="1:1" x14ac:dyDescent="0.25">
      <c r="A8301" s="287"/>
    </row>
    <row r="8302" spans="1:1" x14ac:dyDescent="0.25">
      <c r="A8302" s="287"/>
    </row>
    <row r="8303" spans="1:1" x14ac:dyDescent="0.25">
      <c r="A8303" s="287"/>
    </row>
    <row r="8304" spans="1:1" x14ac:dyDescent="0.25">
      <c r="A8304" s="287"/>
    </row>
    <row r="8305" spans="1:1" x14ac:dyDescent="0.25">
      <c r="A8305" s="287"/>
    </row>
    <row r="8306" spans="1:1" x14ac:dyDescent="0.25">
      <c r="A8306" s="287"/>
    </row>
    <row r="8307" spans="1:1" x14ac:dyDescent="0.25">
      <c r="A8307" s="287"/>
    </row>
    <row r="8308" spans="1:1" x14ac:dyDescent="0.25">
      <c r="A8308" s="287"/>
    </row>
    <row r="8309" spans="1:1" x14ac:dyDescent="0.25">
      <c r="A8309" s="287"/>
    </row>
    <row r="8310" spans="1:1" x14ac:dyDescent="0.25">
      <c r="A8310" s="287"/>
    </row>
    <row r="8311" spans="1:1" x14ac:dyDescent="0.25">
      <c r="A8311" s="287"/>
    </row>
    <row r="8312" spans="1:1" x14ac:dyDescent="0.25">
      <c r="A8312" s="287"/>
    </row>
    <row r="8313" spans="1:1" x14ac:dyDescent="0.25">
      <c r="A8313" s="287"/>
    </row>
    <row r="8314" spans="1:1" x14ac:dyDescent="0.25">
      <c r="A8314" s="287"/>
    </row>
    <row r="8315" spans="1:1" x14ac:dyDescent="0.25">
      <c r="A8315" s="287"/>
    </row>
    <row r="8316" spans="1:1" x14ac:dyDescent="0.25">
      <c r="A8316" s="287"/>
    </row>
    <row r="8317" spans="1:1" x14ac:dyDescent="0.25">
      <c r="A8317" s="287"/>
    </row>
    <row r="8318" spans="1:1" x14ac:dyDescent="0.25">
      <c r="A8318" s="287"/>
    </row>
    <row r="8319" spans="1:1" x14ac:dyDescent="0.25">
      <c r="A8319" s="287"/>
    </row>
    <row r="8320" spans="1:1" x14ac:dyDescent="0.25">
      <c r="A8320" s="287"/>
    </row>
    <row r="8321" spans="1:1" x14ac:dyDescent="0.25">
      <c r="A8321" s="287"/>
    </row>
    <row r="8322" spans="1:1" x14ac:dyDescent="0.25">
      <c r="A8322" s="287"/>
    </row>
    <row r="8323" spans="1:1" x14ac:dyDescent="0.25">
      <c r="A8323" s="287"/>
    </row>
    <row r="8324" spans="1:1" x14ac:dyDescent="0.25">
      <c r="A8324" s="287"/>
    </row>
    <row r="8325" spans="1:1" x14ac:dyDescent="0.25">
      <c r="A8325" s="287"/>
    </row>
    <row r="8326" spans="1:1" x14ac:dyDescent="0.25">
      <c r="A8326" s="287"/>
    </row>
    <row r="8327" spans="1:1" x14ac:dyDescent="0.25">
      <c r="A8327" s="287"/>
    </row>
    <row r="8328" spans="1:1" x14ac:dyDescent="0.25">
      <c r="A8328" s="287"/>
    </row>
    <row r="8329" spans="1:1" x14ac:dyDescent="0.25">
      <c r="A8329" s="287"/>
    </row>
    <row r="8330" spans="1:1" x14ac:dyDescent="0.25">
      <c r="A8330" s="287"/>
    </row>
    <row r="8331" spans="1:1" x14ac:dyDescent="0.25">
      <c r="A8331" s="287"/>
    </row>
    <row r="8332" spans="1:1" x14ac:dyDescent="0.25">
      <c r="A8332" s="287"/>
    </row>
    <row r="8333" spans="1:1" x14ac:dyDescent="0.25">
      <c r="A8333" s="287"/>
    </row>
    <row r="8334" spans="1:1" x14ac:dyDescent="0.25">
      <c r="A8334" s="287"/>
    </row>
    <row r="8335" spans="1:1" x14ac:dyDescent="0.25">
      <c r="A8335" s="287"/>
    </row>
    <row r="8336" spans="1:1" x14ac:dyDescent="0.25">
      <c r="A8336" s="287"/>
    </row>
    <row r="8337" spans="1:1" x14ac:dyDescent="0.25">
      <c r="A8337" s="287"/>
    </row>
    <row r="8338" spans="1:1" x14ac:dyDescent="0.25">
      <c r="A8338" s="287"/>
    </row>
    <row r="8339" spans="1:1" x14ac:dyDescent="0.25">
      <c r="A8339" s="287"/>
    </row>
    <row r="8340" spans="1:1" x14ac:dyDescent="0.25">
      <c r="A8340" s="287"/>
    </row>
    <row r="8341" spans="1:1" x14ac:dyDescent="0.25">
      <c r="A8341" s="287"/>
    </row>
    <row r="8342" spans="1:1" x14ac:dyDescent="0.25">
      <c r="A8342" s="287"/>
    </row>
    <row r="8343" spans="1:1" x14ac:dyDescent="0.25">
      <c r="A8343" s="287"/>
    </row>
    <row r="8344" spans="1:1" x14ac:dyDescent="0.25">
      <c r="A8344" s="287"/>
    </row>
    <row r="8345" spans="1:1" x14ac:dyDescent="0.25">
      <c r="A8345" s="287"/>
    </row>
    <row r="8346" spans="1:1" x14ac:dyDescent="0.25">
      <c r="A8346" s="287"/>
    </row>
    <row r="8347" spans="1:1" x14ac:dyDescent="0.25">
      <c r="A8347" s="287"/>
    </row>
    <row r="8348" spans="1:1" x14ac:dyDescent="0.25">
      <c r="A8348" s="287"/>
    </row>
    <row r="8349" spans="1:1" x14ac:dyDescent="0.25">
      <c r="A8349" s="287"/>
    </row>
    <row r="8350" spans="1:1" x14ac:dyDescent="0.25">
      <c r="A8350" s="287"/>
    </row>
    <row r="8351" spans="1:1" x14ac:dyDescent="0.25">
      <c r="A8351" s="287"/>
    </row>
    <row r="8352" spans="1:1" x14ac:dyDescent="0.25">
      <c r="A8352" s="287"/>
    </row>
    <row r="8353" spans="1:1" x14ac:dyDescent="0.25">
      <c r="A8353" s="287"/>
    </row>
    <row r="8354" spans="1:1" x14ac:dyDescent="0.25">
      <c r="A8354" s="287"/>
    </row>
    <row r="8355" spans="1:1" x14ac:dyDescent="0.25">
      <c r="A8355" s="287"/>
    </row>
    <row r="8356" spans="1:1" x14ac:dyDescent="0.25">
      <c r="A8356" s="287"/>
    </row>
    <row r="8357" spans="1:1" x14ac:dyDescent="0.25">
      <c r="A8357" s="287"/>
    </row>
    <row r="8358" spans="1:1" x14ac:dyDescent="0.25">
      <c r="A8358" s="287"/>
    </row>
    <row r="8359" spans="1:1" x14ac:dyDescent="0.25">
      <c r="A8359" s="287"/>
    </row>
    <row r="8360" spans="1:1" x14ac:dyDescent="0.25">
      <c r="A8360" s="287"/>
    </row>
    <row r="8361" spans="1:1" x14ac:dyDescent="0.25">
      <c r="A8361" s="287"/>
    </row>
    <row r="8362" spans="1:1" x14ac:dyDescent="0.25">
      <c r="A8362" s="287"/>
    </row>
    <row r="8363" spans="1:1" x14ac:dyDescent="0.25">
      <c r="A8363" s="287"/>
    </row>
    <row r="8364" spans="1:1" x14ac:dyDescent="0.25">
      <c r="A8364" s="287"/>
    </row>
    <row r="8365" spans="1:1" x14ac:dyDescent="0.25">
      <c r="A8365" s="287"/>
    </row>
    <row r="8366" spans="1:1" x14ac:dyDescent="0.25">
      <c r="A8366" s="287"/>
    </row>
    <row r="8367" spans="1:1" x14ac:dyDescent="0.25">
      <c r="A8367" s="287"/>
    </row>
    <row r="8368" spans="1:1" x14ac:dyDescent="0.25">
      <c r="A8368" s="287"/>
    </row>
    <row r="8369" spans="1:1" x14ac:dyDescent="0.25">
      <c r="A8369" s="287"/>
    </row>
    <row r="8370" spans="1:1" x14ac:dyDescent="0.25">
      <c r="A8370" s="287"/>
    </row>
    <row r="8371" spans="1:1" x14ac:dyDescent="0.25">
      <c r="A8371" s="287"/>
    </row>
    <row r="8372" spans="1:1" x14ac:dyDescent="0.25">
      <c r="A8372" s="287"/>
    </row>
    <row r="8373" spans="1:1" x14ac:dyDescent="0.25">
      <c r="A8373" s="287"/>
    </row>
    <row r="8374" spans="1:1" x14ac:dyDescent="0.25">
      <c r="A8374" s="287"/>
    </row>
    <row r="8375" spans="1:1" x14ac:dyDescent="0.25">
      <c r="A8375" s="287"/>
    </row>
    <row r="8376" spans="1:1" x14ac:dyDescent="0.25">
      <c r="A8376" s="287"/>
    </row>
    <row r="8377" spans="1:1" x14ac:dyDescent="0.25">
      <c r="A8377" s="287"/>
    </row>
    <row r="8378" spans="1:1" x14ac:dyDescent="0.25">
      <c r="A8378" s="287"/>
    </row>
    <row r="8379" spans="1:1" x14ac:dyDescent="0.25">
      <c r="A8379" s="287"/>
    </row>
    <row r="8380" spans="1:1" x14ac:dyDescent="0.25">
      <c r="A8380" s="287"/>
    </row>
    <row r="8381" spans="1:1" x14ac:dyDescent="0.25">
      <c r="A8381" s="287"/>
    </row>
    <row r="8382" spans="1:1" x14ac:dyDescent="0.25">
      <c r="A8382" s="287"/>
    </row>
    <row r="8383" spans="1:1" x14ac:dyDescent="0.25">
      <c r="A8383" s="287"/>
    </row>
    <row r="8384" spans="1:1" x14ac:dyDescent="0.25">
      <c r="A8384" s="287"/>
    </row>
    <row r="8385" spans="1:1" x14ac:dyDescent="0.25">
      <c r="A8385" s="287"/>
    </row>
    <row r="8386" spans="1:1" x14ac:dyDescent="0.25">
      <c r="A8386" s="287"/>
    </row>
    <row r="8387" spans="1:1" x14ac:dyDescent="0.25">
      <c r="A8387" s="287"/>
    </row>
    <row r="8388" spans="1:1" x14ac:dyDescent="0.25">
      <c r="A8388" s="287"/>
    </row>
    <row r="8389" spans="1:1" x14ac:dyDescent="0.25">
      <c r="A8389" s="287"/>
    </row>
    <row r="8390" spans="1:1" x14ac:dyDescent="0.25">
      <c r="A8390" s="287"/>
    </row>
    <row r="8391" spans="1:1" x14ac:dyDescent="0.25">
      <c r="A8391" s="287"/>
    </row>
    <row r="8392" spans="1:1" x14ac:dyDescent="0.25">
      <c r="A8392" s="287"/>
    </row>
    <row r="8393" spans="1:1" x14ac:dyDescent="0.25">
      <c r="A8393" s="287"/>
    </row>
    <row r="8394" spans="1:1" x14ac:dyDescent="0.25">
      <c r="A8394" s="287"/>
    </row>
    <row r="8395" spans="1:1" x14ac:dyDescent="0.25">
      <c r="A8395" s="287"/>
    </row>
    <row r="8396" spans="1:1" x14ac:dyDescent="0.25">
      <c r="A8396" s="287"/>
    </row>
    <row r="8397" spans="1:1" x14ac:dyDescent="0.25">
      <c r="A8397" s="287"/>
    </row>
    <row r="8398" spans="1:1" x14ac:dyDescent="0.25">
      <c r="A8398" s="287"/>
    </row>
    <row r="8399" spans="1:1" x14ac:dyDescent="0.25">
      <c r="A8399" s="287"/>
    </row>
    <row r="8400" spans="1:1" x14ac:dyDescent="0.25">
      <c r="A8400" s="287"/>
    </row>
    <row r="8401" spans="1:1" x14ac:dyDescent="0.25">
      <c r="A8401" s="287"/>
    </row>
    <row r="8402" spans="1:1" x14ac:dyDescent="0.25">
      <c r="A8402" s="287"/>
    </row>
    <row r="8403" spans="1:1" x14ac:dyDescent="0.25">
      <c r="A8403" s="287"/>
    </row>
    <row r="8404" spans="1:1" x14ac:dyDescent="0.25">
      <c r="A8404" s="287"/>
    </row>
    <row r="8405" spans="1:1" x14ac:dyDescent="0.25">
      <c r="A8405" s="287"/>
    </row>
    <row r="8406" spans="1:1" x14ac:dyDescent="0.25">
      <c r="A8406" s="287"/>
    </row>
    <row r="8407" spans="1:1" x14ac:dyDescent="0.25">
      <c r="A8407" s="287"/>
    </row>
    <row r="8408" spans="1:1" x14ac:dyDescent="0.25">
      <c r="A8408" s="287"/>
    </row>
    <row r="8409" spans="1:1" x14ac:dyDescent="0.25">
      <c r="A8409" s="287"/>
    </row>
    <row r="8410" spans="1:1" x14ac:dyDescent="0.25">
      <c r="A8410" s="287"/>
    </row>
    <row r="8411" spans="1:1" x14ac:dyDescent="0.25">
      <c r="A8411" s="287"/>
    </row>
    <row r="8412" spans="1:1" x14ac:dyDescent="0.25">
      <c r="A8412" s="287"/>
    </row>
    <row r="8413" spans="1:1" x14ac:dyDescent="0.25">
      <c r="A8413" s="287"/>
    </row>
    <row r="8414" spans="1:1" x14ac:dyDescent="0.25">
      <c r="A8414" s="287"/>
    </row>
    <row r="8415" spans="1:1" x14ac:dyDescent="0.25">
      <c r="A8415" s="287"/>
    </row>
    <row r="8416" spans="1:1" x14ac:dyDescent="0.25">
      <c r="A8416" s="287"/>
    </row>
    <row r="8417" spans="1:1" x14ac:dyDescent="0.25">
      <c r="A8417" s="287"/>
    </row>
    <row r="8418" spans="1:1" x14ac:dyDescent="0.25">
      <c r="A8418" s="287"/>
    </row>
    <row r="8419" spans="1:1" x14ac:dyDescent="0.25">
      <c r="A8419" s="287"/>
    </row>
    <row r="8420" spans="1:1" x14ac:dyDescent="0.25">
      <c r="A8420" s="287"/>
    </row>
    <row r="8421" spans="1:1" x14ac:dyDescent="0.25">
      <c r="A8421" s="287"/>
    </row>
    <row r="8422" spans="1:1" x14ac:dyDescent="0.25">
      <c r="A8422" s="287"/>
    </row>
    <row r="8423" spans="1:1" x14ac:dyDescent="0.25">
      <c r="A8423" s="287"/>
    </row>
    <row r="8424" spans="1:1" x14ac:dyDescent="0.25">
      <c r="A8424" s="287"/>
    </row>
    <row r="8425" spans="1:1" x14ac:dyDescent="0.25">
      <c r="A8425" s="287"/>
    </row>
    <row r="8426" spans="1:1" x14ac:dyDescent="0.25">
      <c r="A8426" s="287"/>
    </row>
    <row r="8427" spans="1:1" x14ac:dyDescent="0.25">
      <c r="A8427" s="287"/>
    </row>
    <row r="8428" spans="1:1" x14ac:dyDescent="0.25">
      <c r="A8428" s="287"/>
    </row>
    <row r="8429" spans="1:1" x14ac:dyDescent="0.25">
      <c r="A8429" s="287"/>
    </row>
    <row r="8430" spans="1:1" x14ac:dyDescent="0.25">
      <c r="A8430" s="287"/>
    </row>
    <row r="8431" spans="1:1" x14ac:dyDescent="0.25">
      <c r="A8431" s="287"/>
    </row>
    <row r="8432" spans="1:1" x14ac:dyDescent="0.25">
      <c r="A8432" s="287"/>
    </row>
    <row r="8433" spans="1:1" x14ac:dyDescent="0.25">
      <c r="A8433" s="287"/>
    </row>
    <row r="8434" spans="1:1" x14ac:dyDescent="0.25">
      <c r="A8434" s="287"/>
    </row>
    <row r="8435" spans="1:1" x14ac:dyDescent="0.25">
      <c r="A8435" s="287"/>
    </row>
    <row r="8436" spans="1:1" x14ac:dyDescent="0.25">
      <c r="A8436" s="287"/>
    </row>
    <row r="8437" spans="1:1" x14ac:dyDescent="0.25">
      <c r="A8437" s="287"/>
    </row>
    <row r="8438" spans="1:1" x14ac:dyDescent="0.25">
      <c r="A8438" s="287"/>
    </row>
    <row r="8439" spans="1:1" x14ac:dyDescent="0.25">
      <c r="A8439" s="287"/>
    </row>
    <row r="8440" spans="1:1" x14ac:dyDescent="0.25">
      <c r="A8440" s="287"/>
    </row>
    <row r="8441" spans="1:1" x14ac:dyDescent="0.25">
      <c r="A8441" s="287"/>
    </row>
    <row r="8442" spans="1:1" x14ac:dyDescent="0.25">
      <c r="A8442" s="287"/>
    </row>
    <row r="8443" spans="1:1" x14ac:dyDescent="0.25">
      <c r="A8443" s="287"/>
    </row>
    <row r="8444" spans="1:1" x14ac:dyDescent="0.25">
      <c r="A8444" s="287"/>
    </row>
    <row r="8445" spans="1:1" x14ac:dyDescent="0.25">
      <c r="A8445" s="287"/>
    </row>
    <row r="8446" spans="1:1" x14ac:dyDescent="0.25">
      <c r="A8446" s="287"/>
    </row>
    <row r="8447" spans="1:1" x14ac:dyDescent="0.25">
      <c r="A8447" s="287"/>
    </row>
    <row r="8448" spans="1:1" x14ac:dyDescent="0.25">
      <c r="A8448" s="287"/>
    </row>
    <row r="8449" spans="1:1" x14ac:dyDescent="0.25">
      <c r="A8449" s="287"/>
    </row>
    <row r="8450" spans="1:1" x14ac:dyDescent="0.25">
      <c r="A8450" s="287"/>
    </row>
    <row r="8451" spans="1:1" x14ac:dyDescent="0.25">
      <c r="A8451" s="287"/>
    </row>
    <row r="8452" spans="1:1" x14ac:dyDescent="0.25">
      <c r="A8452" s="287"/>
    </row>
    <row r="8453" spans="1:1" x14ac:dyDescent="0.25">
      <c r="A8453" s="287"/>
    </row>
    <row r="8454" spans="1:1" x14ac:dyDescent="0.25">
      <c r="A8454" s="287"/>
    </row>
    <row r="8455" spans="1:1" x14ac:dyDescent="0.25">
      <c r="A8455" s="287"/>
    </row>
    <row r="8456" spans="1:1" x14ac:dyDescent="0.25">
      <c r="A8456" s="287"/>
    </row>
    <row r="8457" spans="1:1" x14ac:dyDescent="0.25">
      <c r="A8457" s="287"/>
    </row>
    <row r="8458" spans="1:1" x14ac:dyDescent="0.25">
      <c r="A8458" s="287"/>
    </row>
    <row r="8459" spans="1:1" x14ac:dyDescent="0.25">
      <c r="A8459" s="287"/>
    </row>
    <row r="8460" spans="1:1" x14ac:dyDescent="0.25">
      <c r="A8460" s="287"/>
    </row>
    <row r="8461" spans="1:1" x14ac:dyDescent="0.25">
      <c r="A8461" s="287"/>
    </row>
    <row r="8462" spans="1:1" x14ac:dyDescent="0.25">
      <c r="A8462" s="287"/>
    </row>
    <row r="8463" spans="1:1" x14ac:dyDescent="0.25">
      <c r="A8463" s="287"/>
    </row>
    <row r="8464" spans="1:1" x14ac:dyDescent="0.25">
      <c r="A8464" s="287"/>
    </row>
    <row r="8465" spans="1:1" x14ac:dyDescent="0.25">
      <c r="A8465" s="287"/>
    </row>
    <row r="8466" spans="1:1" x14ac:dyDescent="0.25">
      <c r="A8466" s="287"/>
    </row>
    <row r="8467" spans="1:1" x14ac:dyDescent="0.25">
      <c r="A8467" s="287"/>
    </row>
    <row r="8468" spans="1:1" x14ac:dyDescent="0.25">
      <c r="A8468" s="287"/>
    </row>
    <row r="8469" spans="1:1" x14ac:dyDescent="0.25">
      <c r="A8469" s="287"/>
    </row>
    <row r="8470" spans="1:1" x14ac:dyDescent="0.25">
      <c r="A8470" s="287"/>
    </row>
    <row r="8471" spans="1:1" x14ac:dyDescent="0.25">
      <c r="A8471" s="287"/>
    </row>
    <row r="8472" spans="1:1" x14ac:dyDescent="0.25">
      <c r="A8472" s="287"/>
    </row>
    <row r="8473" spans="1:1" x14ac:dyDescent="0.25">
      <c r="A8473" s="287"/>
    </row>
    <row r="8474" spans="1:1" x14ac:dyDescent="0.25">
      <c r="A8474" s="287"/>
    </row>
    <row r="8475" spans="1:1" x14ac:dyDescent="0.25">
      <c r="A8475" s="287"/>
    </row>
    <row r="8476" spans="1:1" x14ac:dyDescent="0.25">
      <c r="A8476" s="287"/>
    </row>
    <row r="8477" spans="1:1" x14ac:dyDescent="0.25">
      <c r="A8477" s="287"/>
    </row>
    <row r="8478" spans="1:1" x14ac:dyDescent="0.25">
      <c r="A8478" s="287"/>
    </row>
    <row r="8479" spans="1:1" x14ac:dyDescent="0.25">
      <c r="A8479" s="287"/>
    </row>
    <row r="8480" spans="1:1" x14ac:dyDescent="0.25">
      <c r="A8480" s="287"/>
    </row>
    <row r="8481" spans="1:1" x14ac:dyDescent="0.25">
      <c r="A8481" s="287"/>
    </row>
    <row r="8482" spans="1:1" x14ac:dyDescent="0.25">
      <c r="A8482" s="287"/>
    </row>
    <row r="8483" spans="1:1" x14ac:dyDescent="0.25">
      <c r="A8483" s="287"/>
    </row>
    <row r="8484" spans="1:1" x14ac:dyDescent="0.25">
      <c r="A8484" s="287"/>
    </row>
    <row r="8485" spans="1:1" x14ac:dyDescent="0.25">
      <c r="A8485" s="287"/>
    </row>
    <row r="8486" spans="1:1" x14ac:dyDescent="0.25">
      <c r="A8486" s="287"/>
    </row>
    <row r="8487" spans="1:1" x14ac:dyDescent="0.25">
      <c r="A8487" s="287"/>
    </row>
    <row r="8488" spans="1:1" x14ac:dyDescent="0.25">
      <c r="A8488" s="287"/>
    </row>
    <row r="8489" spans="1:1" x14ac:dyDescent="0.25">
      <c r="A8489" s="287"/>
    </row>
    <row r="8490" spans="1:1" x14ac:dyDescent="0.25">
      <c r="A8490" s="287"/>
    </row>
    <row r="8491" spans="1:1" x14ac:dyDescent="0.25">
      <c r="A8491" s="287"/>
    </row>
    <row r="8492" spans="1:1" x14ac:dyDescent="0.25">
      <c r="A8492" s="287"/>
    </row>
    <row r="8493" spans="1:1" x14ac:dyDescent="0.25">
      <c r="A8493" s="287"/>
    </row>
    <row r="8494" spans="1:1" x14ac:dyDescent="0.25">
      <c r="A8494" s="287"/>
    </row>
    <row r="8495" spans="1:1" x14ac:dyDescent="0.25">
      <c r="A8495" s="287"/>
    </row>
    <row r="8496" spans="1:1" x14ac:dyDescent="0.25">
      <c r="A8496" s="287"/>
    </row>
    <row r="8497" spans="1:1" x14ac:dyDescent="0.25">
      <c r="A8497" s="287"/>
    </row>
    <row r="8498" spans="1:1" x14ac:dyDescent="0.25">
      <c r="A8498" s="287"/>
    </row>
    <row r="8499" spans="1:1" x14ac:dyDescent="0.25">
      <c r="A8499" s="287"/>
    </row>
    <row r="8500" spans="1:1" x14ac:dyDescent="0.25">
      <c r="A8500" s="287"/>
    </row>
    <row r="8501" spans="1:1" x14ac:dyDescent="0.25">
      <c r="A8501" s="287"/>
    </row>
    <row r="8502" spans="1:1" x14ac:dyDescent="0.25">
      <c r="A8502" s="287"/>
    </row>
    <row r="8503" spans="1:1" x14ac:dyDescent="0.25">
      <c r="A8503" s="287"/>
    </row>
    <row r="8504" spans="1:1" x14ac:dyDescent="0.25">
      <c r="A8504" s="287"/>
    </row>
    <row r="8505" spans="1:1" x14ac:dyDescent="0.25">
      <c r="A8505" s="287"/>
    </row>
    <row r="8506" spans="1:1" x14ac:dyDescent="0.25">
      <c r="A8506" s="287"/>
    </row>
    <row r="8507" spans="1:1" x14ac:dyDescent="0.25">
      <c r="A8507" s="287"/>
    </row>
    <row r="8508" spans="1:1" x14ac:dyDescent="0.25">
      <c r="A8508" s="287"/>
    </row>
    <row r="8509" spans="1:1" x14ac:dyDescent="0.25">
      <c r="A8509" s="287"/>
    </row>
    <row r="8510" spans="1:1" x14ac:dyDescent="0.25">
      <c r="A8510" s="287"/>
    </row>
    <row r="8511" spans="1:1" x14ac:dyDescent="0.25">
      <c r="A8511" s="287"/>
    </row>
    <row r="8512" spans="1:1" x14ac:dyDescent="0.25">
      <c r="A8512" s="287"/>
    </row>
    <row r="8513" spans="1:1" x14ac:dyDescent="0.25">
      <c r="A8513" s="287"/>
    </row>
    <row r="8514" spans="1:1" x14ac:dyDescent="0.25">
      <c r="A8514" s="287"/>
    </row>
    <row r="8515" spans="1:1" x14ac:dyDescent="0.25">
      <c r="A8515" s="287"/>
    </row>
    <row r="8516" spans="1:1" x14ac:dyDescent="0.25">
      <c r="A8516" s="287"/>
    </row>
    <row r="8517" spans="1:1" x14ac:dyDescent="0.25">
      <c r="A8517" s="287"/>
    </row>
    <row r="8518" spans="1:1" x14ac:dyDescent="0.25">
      <c r="A8518" s="287"/>
    </row>
    <row r="8519" spans="1:1" x14ac:dyDescent="0.25">
      <c r="A8519" s="287"/>
    </row>
    <row r="8520" spans="1:1" x14ac:dyDescent="0.25">
      <c r="A8520" s="287"/>
    </row>
    <row r="8521" spans="1:1" x14ac:dyDescent="0.25">
      <c r="A8521" s="287"/>
    </row>
    <row r="8522" spans="1:1" x14ac:dyDescent="0.25">
      <c r="A8522" s="287"/>
    </row>
    <row r="8523" spans="1:1" x14ac:dyDescent="0.25">
      <c r="A8523" s="287"/>
    </row>
    <row r="8524" spans="1:1" x14ac:dyDescent="0.25">
      <c r="A8524" s="287"/>
    </row>
    <row r="8525" spans="1:1" x14ac:dyDescent="0.25">
      <c r="A8525" s="287"/>
    </row>
    <row r="8526" spans="1:1" x14ac:dyDescent="0.25">
      <c r="A8526" s="287"/>
    </row>
    <row r="8527" spans="1:1" x14ac:dyDescent="0.25">
      <c r="A8527" s="287"/>
    </row>
    <row r="8528" spans="1:1" x14ac:dyDescent="0.25">
      <c r="A8528" s="287"/>
    </row>
    <row r="8529" spans="1:1" x14ac:dyDescent="0.25">
      <c r="A8529" s="287"/>
    </row>
    <row r="8530" spans="1:1" x14ac:dyDescent="0.25">
      <c r="A8530" s="287"/>
    </row>
    <row r="8531" spans="1:1" x14ac:dyDescent="0.25">
      <c r="A8531" s="287"/>
    </row>
    <row r="8532" spans="1:1" x14ac:dyDescent="0.25">
      <c r="A8532" s="287"/>
    </row>
    <row r="8533" spans="1:1" x14ac:dyDescent="0.25">
      <c r="A8533" s="287"/>
    </row>
    <row r="8534" spans="1:1" x14ac:dyDescent="0.25">
      <c r="A8534" s="287"/>
    </row>
    <row r="8535" spans="1:1" x14ac:dyDescent="0.25">
      <c r="A8535" s="287"/>
    </row>
    <row r="8536" spans="1:1" x14ac:dyDescent="0.25">
      <c r="A8536" s="287"/>
    </row>
    <row r="8537" spans="1:1" x14ac:dyDescent="0.25">
      <c r="A8537" s="287"/>
    </row>
    <row r="8538" spans="1:1" x14ac:dyDescent="0.25">
      <c r="A8538" s="287"/>
    </row>
    <row r="8539" spans="1:1" x14ac:dyDescent="0.25">
      <c r="A8539" s="287"/>
    </row>
    <row r="8540" spans="1:1" x14ac:dyDescent="0.25">
      <c r="A8540" s="287"/>
    </row>
    <row r="8541" spans="1:1" x14ac:dyDescent="0.25">
      <c r="A8541" s="287"/>
    </row>
    <row r="8542" spans="1:1" x14ac:dyDescent="0.25">
      <c r="A8542" s="287"/>
    </row>
    <row r="8543" spans="1:1" x14ac:dyDescent="0.25">
      <c r="A8543" s="287"/>
    </row>
    <row r="8544" spans="1:1" x14ac:dyDescent="0.25">
      <c r="A8544" s="287"/>
    </row>
    <row r="8545" spans="1:1" x14ac:dyDescent="0.25">
      <c r="A8545" s="287"/>
    </row>
    <row r="8546" spans="1:1" x14ac:dyDescent="0.25">
      <c r="A8546" s="287"/>
    </row>
    <row r="8547" spans="1:1" x14ac:dyDescent="0.25">
      <c r="A8547" s="287"/>
    </row>
    <row r="8548" spans="1:1" x14ac:dyDescent="0.25">
      <c r="A8548" s="287"/>
    </row>
    <row r="8549" spans="1:1" x14ac:dyDescent="0.25">
      <c r="A8549" s="287"/>
    </row>
    <row r="8550" spans="1:1" x14ac:dyDescent="0.25">
      <c r="A8550" s="287"/>
    </row>
    <row r="8551" spans="1:1" x14ac:dyDescent="0.25">
      <c r="A8551" s="287"/>
    </row>
    <row r="8552" spans="1:1" x14ac:dyDescent="0.25">
      <c r="A8552" s="287"/>
    </row>
    <row r="8553" spans="1:1" x14ac:dyDescent="0.25">
      <c r="A8553" s="287"/>
    </row>
    <row r="8554" spans="1:1" x14ac:dyDescent="0.25">
      <c r="A8554" s="287"/>
    </row>
    <row r="8555" spans="1:1" x14ac:dyDescent="0.25">
      <c r="A8555" s="287"/>
    </row>
    <row r="8556" spans="1:1" x14ac:dyDescent="0.25">
      <c r="A8556" s="287"/>
    </row>
    <row r="8557" spans="1:1" x14ac:dyDescent="0.25">
      <c r="A8557" s="287"/>
    </row>
    <row r="8558" spans="1:1" x14ac:dyDescent="0.25">
      <c r="A8558" s="287"/>
    </row>
    <row r="8559" spans="1:1" x14ac:dyDescent="0.25">
      <c r="A8559" s="287"/>
    </row>
    <row r="8560" spans="1:1" x14ac:dyDescent="0.25">
      <c r="A8560" s="287"/>
    </row>
    <row r="8561" spans="1:1" x14ac:dyDescent="0.25">
      <c r="A8561" s="287"/>
    </row>
    <row r="8562" spans="1:1" x14ac:dyDescent="0.25">
      <c r="A8562" s="287"/>
    </row>
    <row r="8563" spans="1:1" x14ac:dyDescent="0.25">
      <c r="A8563" s="287"/>
    </row>
    <row r="8564" spans="1:1" x14ac:dyDescent="0.25">
      <c r="A8564" s="287"/>
    </row>
    <row r="8565" spans="1:1" x14ac:dyDescent="0.25">
      <c r="A8565" s="287"/>
    </row>
    <row r="8566" spans="1:1" x14ac:dyDescent="0.25">
      <c r="A8566" s="287"/>
    </row>
    <row r="8567" spans="1:1" x14ac:dyDescent="0.25">
      <c r="A8567" s="287"/>
    </row>
    <row r="8568" spans="1:1" x14ac:dyDescent="0.25">
      <c r="A8568" s="287"/>
    </row>
    <row r="8569" spans="1:1" x14ac:dyDescent="0.25">
      <c r="A8569" s="287"/>
    </row>
    <row r="8570" spans="1:1" x14ac:dyDescent="0.25">
      <c r="A8570" s="287"/>
    </row>
    <row r="8571" spans="1:1" x14ac:dyDescent="0.25">
      <c r="A8571" s="287"/>
    </row>
    <row r="8572" spans="1:1" x14ac:dyDescent="0.25">
      <c r="A8572" s="287"/>
    </row>
    <row r="8573" spans="1:1" x14ac:dyDescent="0.25">
      <c r="A8573" s="287"/>
    </row>
    <row r="8574" spans="1:1" x14ac:dyDescent="0.25">
      <c r="A8574" s="287"/>
    </row>
    <row r="8575" spans="1:1" x14ac:dyDescent="0.25">
      <c r="A8575" s="287"/>
    </row>
    <row r="8576" spans="1:1" x14ac:dyDescent="0.25">
      <c r="A8576" s="287"/>
    </row>
    <row r="8577" spans="1:1" x14ac:dyDescent="0.25">
      <c r="A8577" s="287"/>
    </row>
    <row r="8578" spans="1:1" x14ac:dyDescent="0.25">
      <c r="A8578" s="287"/>
    </row>
    <row r="8579" spans="1:1" x14ac:dyDescent="0.25">
      <c r="A8579" s="287"/>
    </row>
    <row r="8580" spans="1:1" x14ac:dyDescent="0.25">
      <c r="A8580" s="287"/>
    </row>
    <row r="8581" spans="1:1" x14ac:dyDescent="0.25">
      <c r="A8581" s="287"/>
    </row>
    <row r="8582" spans="1:1" x14ac:dyDescent="0.25">
      <c r="A8582" s="287"/>
    </row>
    <row r="8583" spans="1:1" x14ac:dyDescent="0.25">
      <c r="A8583" s="287"/>
    </row>
    <row r="8584" spans="1:1" x14ac:dyDescent="0.25">
      <c r="A8584" s="287"/>
    </row>
    <row r="8585" spans="1:1" x14ac:dyDescent="0.25">
      <c r="A8585" s="287"/>
    </row>
    <row r="8586" spans="1:1" x14ac:dyDescent="0.25">
      <c r="A8586" s="287"/>
    </row>
    <row r="8587" spans="1:1" x14ac:dyDescent="0.25">
      <c r="A8587" s="287"/>
    </row>
    <row r="8588" spans="1:1" x14ac:dyDescent="0.25">
      <c r="A8588" s="287"/>
    </row>
    <row r="8589" spans="1:1" x14ac:dyDescent="0.25">
      <c r="A8589" s="287"/>
    </row>
    <row r="8590" spans="1:1" x14ac:dyDescent="0.25">
      <c r="A8590" s="287"/>
    </row>
    <row r="8591" spans="1:1" x14ac:dyDescent="0.25">
      <c r="A8591" s="287"/>
    </row>
    <row r="8592" spans="1:1" x14ac:dyDescent="0.25">
      <c r="A8592" s="287"/>
    </row>
    <row r="8593" spans="1:1" x14ac:dyDescent="0.25">
      <c r="A8593" s="287"/>
    </row>
    <row r="8594" spans="1:1" x14ac:dyDescent="0.25">
      <c r="A8594" s="287"/>
    </row>
    <row r="8595" spans="1:1" x14ac:dyDescent="0.25">
      <c r="A8595" s="287"/>
    </row>
    <row r="8596" spans="1:1" x14ac:dyDescent="0.25">
      <c r="A8596" s="287"/>
    </row>
    <row r="8597" spans="1:1" x14ac:dyDescent="0.25">
      <c r="A8597" s="287"/>
    </row>
    <row r="8598" spans="1:1" x14ac:dyDescent="0.25">
      <c r="A8598" s="287"/>
    </row>
    <row r="8599" spans="1:1" x14ac:dyDescent="0.25">
      <c r="A8599" s="287"/>
    </row>
    <row r="8600" spans="1:1" x14ac:dyDescent="0.25">
      <c r="A8600" s="287"/>
    </row>
    <row r="8601" spans="1:1" x14ac:dyDescent="0.25">
      <c r="A8601" s="287"/>
    </row>
    <row r="8602" spans="1:1" x14ac:dyDescent="0.25">
      <c r="A8602" s="287"/>
    </row>
    <row r="8603" spans="1:1" x14ac:dyDescent="0.25">
      <c r="A8603" s="287"/>
    </row>
    <row r="8604" spans="1:1" x14ac:dyDescent="0.25">
      <c r="A8604" s="287"/>
    </row>
    <row r="8605" spans="1:1" x14ac:dyDescent="0.25">
      <c r="A8605" s="287"/>
    </row>
    <row r="8606" spans="1:1" x14ac:dyDescent="0.25">
      <c r="A8606" s="287"/>
    </row>
    <row r="8607" spans="1:1" x14ac:dyDescent="0.25">
      <c r="A8607" s="287"/>
    </row>
    <row r="8608" spans="1:1" x14ac:dyDescent="0.25">
      <c r="A8608" s="287"/>
    </row>
    <row r="8609" spans="1:1" x14ac:dyDescent="0.25">
      <c r="A8609" s="287"/>
    </row>
    <row r="8610" spans="1:1" x14ac:dyDescent="0.25">
      <c r="A8610" s="287"/>
    </row>
    <row r="8611" spans="1:1" x14ac:dyDescent="0.25">
      <c r="A8611" s="287"/>
    </row>
    <row r="8612" spans="1:1" x14ac:dyDescent="0.25">
      <c r="A8612" s="287"/>
    </row>
    <row r="8613" spans="1:1" x14ac:dyDescent="0.25">
      <c r="A8613" s="287"/>
    </row>
    <row r="8614" spans="1:1" x14ac:dyDescent="0.25">
      <c r="A8614" s="287"/>
    </row>
    <row r="8615" spans="1:1" x14ac:dyDescent="0.25">
      <c r="A8615" s="287"/>
    </row>
    <row r="8616" spans="1:1" x14ac:dyDescent="0.25">
      <c r="A8616" s="287"/>
    </row>
    <row r="8617" spans="1:1" x14ac:dyDescent="0.25">
      <c r="A8617" s="287"/>
    </row>
    <row r="8618" spans="1:1" x14ac:dyDescent="0.25">
      <c r="A8618" s="287"/>
    </row>
    <row r="8619" spans="1:1" x14ac:dyDescent="0.25">
      <c r="A8619" s="287"/>
    </row>
    <row r="8620" spans="1:1" x14ac:dyDescent="0.25">
      <c r="A8620" s="287"/>
    </row>
    <row r="8621" spans="1:1" x14ac:dyDescent="0.25">
      <c r="A8621" s="287"/>
    </row>
    <row r="8622" spans="1:1" x14ac:dyDescent="0.25">
      <c r="A8622" s="287"/>
    </row>
    <row r="8623" spans="1:1" x14ac:dyDescent="0.25">
      <c r="A8623" s="287"/>
    </row>
    <row r="8624" spans="1:1" x14ac:dyDescent="0.25">
      <c r="A8624" s="287"/>
    </row>
    <row r="8625" spans="1:1" x14ac:dyDescent="0.25">
      <c r="A8625" s="287"/>
    </row>
    <row r="8626" spans="1:1" x14ac:dyDescent="0.25">
      <c r="A8626" s="287"/>
    </row>
    <row r="8627" spans="1:1" x14ac:dyDescent="0.25">
      <c r="A8627" s="287"/>
    </row>
    <row r="8628" spans="1:1" x14ac:dyDescent="0.25">
      <c r="A8628" s="287"/>
    </row>
    <row r="8629" spans="1:1" x14ac:dyDescent="0.25">
      <c r="A8629" s="287"/>
    </row>
    <row r="8630" spans="1:1" x14ac:dyDescent="0.25">
      <c r="A8630" s="287"/>
    </row>
    <row r="8631" spans="1:1" x14ac:dyDescent="0.25">
      <c r="A8631" s="287"/>
    </row>
    <row r="8632" spans="1:1" x14ac:dyDescent="0.25">
      <c r="A8632" s="287"/>
    </row>
    <row r="8633" spans="1:1" x14ac:dyDescent="0.25">
      <c r="A8633" s="287"/>
    </row>
    <row r="8634" spans="1:1" x14ac:dyDescent="0.25">
      <c r="A8634" s="287"/>
    </row>
    <row r="8635" spans="1:1" x14ac:dyDescent="0.25">
      <c r="A8635" s="287"/>
    </row>
    <row r="8636" spans="1:1" x14ac:dyDescent="0.25">
      <c r="A8636" s="287"/>
    </row>
    <row r="8637" spans="1:1" x14ac:dyDescent="0.25">
      <c r="A8637" s="287"/>
    </row>
    <row r="8638" spans="1:1" x14ac:dyDescent="0.25">
      <c r="A8638" s="287"/>
    </row>
    <row r="8639" spans="1:1" x14ac:dyDescent="0.25">
      <c r="A8639" s="287"/>
    </row>
    <row r="8640" spans="1:1" x14ac:dyDescent="0.25">
      <c r="A8640" s="287"/>
    </row>
    <row r="8641" spans="1:1" x14ac:dyDescent="0.25">
      <c r="A8641" s="287"/>
    </row>
    <row r="8642" spans="1:1" x14ac:dyDescent="0.25">
      <c r="A8642" s="287"/>
    </row>
    <row r="8643" spans="1:1" x14ac:dyDescent="0.25">
      <c r="A8643" s="287"/>
    </row>
    <row r="8644" spans="1:1" x14ac:dyDescent="0.25">
      <c r="A8644" s="287"/>
    </row>
    <row r="8645" spans="1:1" x14ac:dyDescent="0.25">
      <c r="A8645" s="287"/>
    </row>
    <row r="8646" spans="1:1" x14ac:dyDescent="0.25">
      <c r="A8646" s="287"/>
    </row>
    <row r="8647" spans="1:1" x14ac:dyDescent="0.25">
      <c r="A8647" s="287"/>
    </row>
    <row r="8648" spans="1:1" x14ac:dyDescent="0.25">
      <c r="A8648" s="287"/>
    </row>
    <row r="8649" spans="1:1" x14ac:dyDescent="0.25">
      <c r="A8649" s="287"/>
    </row>
    <row r="8650" spans="1:1" x14ac:dyDescent="0.25">
      <c r="A8650" s="287"/>
    </row>
    <row r="8651" spans="1:1" x14ac:dyDescent="0.25">
      <c r="A8651" s="287"/>
    </row>
    <row r="8652" spans="1:1" x14ac:dyDescent="0.25">
      <c r="A8652" s="287"/>
    </row>
    <row r="8653" spans="1:1" x14ac:dyDescent="0.25">
      <c r="A8653" s="287"/>
    </row>
    <row r="8654" spans="1:1" x14ac:dyDescent="0.25">
      <c r="A8654" s="287"/>
    </row>
    <row r="8655" spans="1:1" x14ac:dyDescent="0.25">
      <c r="A8655" s="287"/>
    </row>
    <row r="8656" spans="1:1" x14ac:dyDescent="0.25">
      <c r="A8656" s="287"/>
    </row>
    <row r="8657" spans="1:1" x14ac:dyDescent="0.25">
      <c r="A8657" s="287"/>
    </row>
    <row r="8658" spans="1:1" x14ac:dyDescent="0.25">
      <c r="A8658" s="287"/>
    </row>
    <row r="8659" spans="1:1" x14ac:dyDescent="0.25">
      <c r="A8659" s="287"/>
    </row>
    <row r="8660" spans="1:1" x14ac:dyDescent="0.25">
      <c r="A8660" s="287"/>
    </row>
    <row r="8661" spans="1:1" x14ac:dyDescent="0.25">
      <c r="A8661" s="287"/>
    </row>
    <row r="8662" spans="1:1" x14ac:dyDescent="0.25">
      <c r="A8662" s="287"/>
    </row>
    <row r="8663" spans="1:1" x14ac:dyDescent="0.25">
      <c r="A8663" s="287"/>
    </row>
    <row r="8664" spans="1:1" x14ac:dyDescent="0.25">
      <c r="A8664" s="287"/>
    </row>
    <row r="8665" spans="1:1" x14ac:dyDescent="0.25">
      <c r="A8665" s="287"/>
    </row>
    <row r="8666" spans="1:1" x14ac:dyDescent="0.25">
      <c r="A8666" s="287"/>
    </row>
    <row r="8667" spans="1:1" x14ac:dyDescent="0.25">
      <c r="A8667" s="287"/>
    </row>
    <row r="8668" spans="1:1" x14ac:dyDescent="0.25">
      <c r="A8668" s="287"/>
    </row>
    <row r="8669" spans="1:1" x14ac:dyDescent="0.25">
      <c r="A8669" s="287"/>
    </row>
    <row r="8670" spans="1:1" x14ac:dyDescent="0.25">
      <c r="A8670" s="287"/>
    </row>
    <row r="8671" spans="1:1" x14ac:dyDescent="0.25">
      <c r="A8671" s="287"/>
    </row>
    <row r="8672" spans="1:1" x14ac:dyDescent="0.25">
      <c r="A8672" s="287"/>
    </row>
    <row r="8673" spans="1:1" x14ac:dyDescent="0.25">
      <c r="A8673" s="287"/>
    </row>
    <row r="8674" spans="1:1" x14ac:dyDescent="0.25">
      <c r="A8674" s="287"/>
    </row>
    <row r="8675" spans="1:1" x14ac:dyDescent="0.25">
      <c r="A8675" s="287"/>
    </row>
    <row r="8676" spans="1:1" x14ac:dyDescent="0.25">
      <c r="A8676" s="287"/>
    </row>
    <row r="8677" spans="1:1" x14ac:dyDescent="0.25">
      <c r="A8677" s="287"/>
    </row>
    <row r="8678" spans="1:1" x14ac:dyDescent="0.25">
      <c r="A8678" s="287"/>
    </row>
    <row r="8679" spans="1:1" x14ac:dyDescent="0.25">
      <c r="A8679" s="287"/>
    </row>
    <row r="8680" spans="1:1" x14ac:dyDescent="0.25">
      <c r="A8680" s="287"/>
    </row>
    <row r="8681" spans="1:1" x14ac:dyDescent="0.25">
      <c r="A8681" s="287"/>
    </row>
    <row r="8682" spans="1:1" x14ac:dyDescent="0.25">
      <c r="A8682" s="287"/>
    </row>
    <row r="8683" spans="1:1" x14ac:dyDescent="0.25">
      <c r="A8683" s="287"/>
    </row>
    <row r="8684" spans="1:1" x14ac:dyDescent="0.25">
      <c r="A8684" s="287"/>
    </row>
    <row r="8685" spans="1:1" x14ac:dyDescent="0.25">
      <c r="A8685" s="287"/>
    </row>
    <row r="8686" spans="1:1" x14ac:dyDescent="0.25">
      <c r="A8686" s="287"/>
    </row>
    <row r="8687" spans="1:1" x14ac:dyDescent="0.25">
      <c r="A8687" s="287"/>
    </row>
    <row r="8688" spans="1:1" x14ac:dyDescent="0.25">
      <c r="A8688" s="287"/>
    </row>
    <row r="8689" spans="1:1" x14ac:dyDescent="0.25">
      <c r="A8689" s="287"/>
    </row>
    <row r="8690" spans="1:1" x14ac:dyDescent="0.25">
      <c r="A8690" s="287"/>
    </row>
    <row r="8691" spans="1:1" x14ac:dyDescent="0.25">
      <c r="A8691" s="287"/>
    </row>
    <row r="8692" spans="1:1" x14ac:dyDescent="0.25">
      <c r="A8692" s="287"/>
    </row>
    <row r="8693" spans="1:1" x14ac:dyDescent="0.25">
      <c r="A8693" s="287"/>
    </row>
    <row r="8694" spans="1:1" x14ac:dyDescent="0.25">
      <c r="A8694" s="287"/>
    </row>
    <row r="8695" spans="1:1" x14ac:dyDescent="0.25">
      <c r="A8695" s="287"/>
    </row>
    <row r="8696" spans="1:1" x14ac:dyDescent="0.25">
      <c r="A8696" s="287"/>
    </row>
    <row r="8697" spans="1:1" x14ac:dyDescent="0.25">
      <c r="A8697" s="287"/>
    </row>
    <row r="8698" spans="1:1" x14ac:dyDescent="0.25">
      <c r="A8698" s="287"/>
    </row>
    <row r="8699" spans="1:1" x14ac:dyDescent="0.25">
      <c r="A8699" s="287"/>
    </row>
    <row r="8700" spans="1:1" x14ac:dyDescent="0.25">
      <c r="A8700" s="287"/>
    </row>
    <row r="8701" spans="1:1" x14ac:dyDescent="0.25">
      <c r="A8701" s="287"/>
    </row>
    <row r="8702" spans="1:1" x14ac:dyDescent="0.25">
      <c r="A8702" s="287"/>
    </row>
    <row r="8703" spans="1:1" x14ac:dyDescent="0.25">
      <c r="A8703" s="287"/>
    </row>
    <row r="8704" spans="1:1" x14ac:dyDescent="0.25">
      <c r="A8704" s="287"/>
    </row>
    <row r="8705" spans="1:1" x14ac:dyDescent="0.25">
      <c r="A8705" s="287"/>
    </row>
    <row r="8706" spans="1:1" x14ac:dyDescent="0.25">
      <c r="A8706" s="287"/>
    </row>
    <row r="8707" spans="1:1" x14ac:dyDescent="0.25">
      <c r="A8707" s="287"/>
    </row>
    <row r="8708" spans="1:1" x14ac:dyDescent="0.25">
      <c r="A8708" s="287"/>
    </row>
    <row r="8709" spans="1:1" x14ac:dyDescent="0.25">
      <c r="A8709" s="287"/>
    </row>
    <row r="8710" spans="1:1" x14ac:dyDescent="0.25">
      <c r="A8710" s="287"/>
    </row>
    <row r="8711" spans="1:1" x14ac:dyDescent="0.25">
      <c r="A8711" s="287"/>
    </row>
    <row r="8712" spans="1:1" x14ac:dyDescent="0.25">
      <c r="A8712" s="287"/>
    </row>
    <row r="8713" spans="1:1" x14ac:dyDescent="0.25">
      <c r="A8713" s="287"/>
    </row>
    <row r="8714" spans="1:1" x14ac:dyDescent="0.25">
      <c r="A8714" s="287"/>
    </row>
    <row r="8715" spans="1:1" x14ac:dyDescent="0.25">
      <c r="A8715" s="287"/>
    </row>
    <row r="8716" spans="1:1" x14ac:dyDescent="0.25">
      <c r="A8716" s="287"/>
    </row>
    <row r="8717" spans="1:1" x14ac:dyDescent="0.25">
      <c r="A8717" s="287"/>
    </row>
    <row r="8718" spans="1:1" x14ac:dyDescent="0.25">
      <c r="A8718" s="287"/>
    </row>
    <row r="8719" spans="1:1" x14ac:dyDescent="0.25">
      <c r="A8719" s="287"/>
    </row>
    <row r="8720" spans="1:1" x14ac:dyDescent="0.25">
      <c r="A8720" s="287"/>
    </row>
    <row r="8721" spans="1:1" x14ac:dyDescent="0.25">
      <c r="A8721" s="287"/>
    </row>
    <row r="8722" spans="1:1" x14ac:dyDescent="0.25">
      <c r="A8722" s="287"/>
    </row>
    <row r="8723" spans="1:1" x14ac:dyDescent="0.25">
      <c r="A8723" s="287"/>
    </row>
    <row r="8724" spans="1:1" x14ac:dyDescent="0.25">
      <c r="A8724" s="287"/>
    </row>
    <row r="8725" spans="1:1" x14ac:dyDescent="0.25">
      <c r="A8725" s="287"/>
    </row>
    <row r="8726" spans="1:1" x14ac:dyDescent="0.25">
      <c r="A8726" s="287"/>
    </row>
    <row r="8727" spans="1:1" x14ac:dyDescent="0.25">
      <c r="A8727" s="287"/>
    </row>
    <row r="8728" spans="1:1" x14ac:dyDescent="0.25">
      <c r="A8728" s="287"/>
    </row>
    <row r="8729" spans="1:1" x14ac:dyDescent="0.25">
      <c r="A8729" s="287"/>
    </row>
    <row r="8730" spans="1:1" x14ac:dyDescent="0.25">
      <c r="A8730" s="287"/>
    </row>
    <row r="8731" spans="1:1" x14ac:dyDescent="0.25">
      <c r="A8731" s="287"/>
    </row>
    <row r="8732" spans="1:1" x14ac:dyDescent="0.25">
      <c r="A8732" s="287"/>
    </row>
    <row r="8733" spans="1:1" x14ac:dyDescent="0.25">
      <c r="A8733" s="287"/>
    </row>
    <row r="8734" spans="1:1" x14ac:dyDescent="0.25">
      <c r="A8734" s="287"/>
    </row>
    <row r="8735" spans="1:1" x14ac:dyDescent="0.25">
      <c r="A8735" s="287"/>
    </row>
    <row r="8736" spans="1:1" x14ac:dyDescent="0.25">
      <c r="A8736" s="287"/>
    </row>
    <row r="8737" spans="1:1" x14ac:dyDescent="0.25">
      <c r="A8737" s="287"/>
    </row>
    <row r="8738" spans="1:1" x14ac:dyDescent="0.25">
      <c r="A8738" s="287"/>
    </row>
    <row r="8739" spans="1:1" x14ac:dyDescent="0.25">
      <c r="A8739" s="287"/>
    </row>
    <row r="8740" spans="1:1" x14ac:dyDescent="0.25">
      <c r="A8740" s="287"/>
    </row>
    <row r="8741" spans="1:1" x14ac:dyDescent="0.25">
      <c r="A8741" s="287"/>
    </row>
    <row r="8742" spans="1:1" x14ac:dyDescent="0.25">
      <c r="A8742" s="287"/>
    </row>
    <row r="8743" spans="1:1" x14ac:dyDescent="0.25">
      <c r="A8743" s="287"/>
    </row>
    <row r="8744" spans="1:1" x14ac:dyDescent="0.25">
      <c r="A8744" s="287"/>
    </row>
    <row r="8745" spans="1:1" x14ac:dyDescent="0.25">
      <c r="A8745" s="287"/>
    </row>
    <row r="8746" spans="1:1" x14ac:dyDescent="0.25">
      <c r="A8746" s="287"/>
    </row>
    <row r="8747" spans="1:1" x14ac:dyDescent="0.25">
      <c r="A8747" s="287"/>
    </row>
    <row r="8748" spans="1:1" x14ac:dyDescent="0.25">
      <c r="A8748" s="287"/>
    </row>
    <row r="8749" spans="1:1" x14ac:dyDescent="0.25">
      <c r="A8749" s="287"/>
    </row>
    <row r="8750" spans="1:1" x14ac:dyDescent="0.25">
      <c r="A8750" s="287"/>
    </row>
    <row r="8751" spans="1:1" x14ac:dyDescent="0.25">
      <c r="A8751" s="287"/>
    </row>
    <row r="8752" spans="1:1" x14ac:dyDescent="0.25">
      <c r="A8752" s="287"/>
    </row>
    <row r="8753" spans="1:1" x14ac:dyDescent="0.25">
      <c r="A8753" s="287"/>
    </row>
    <row r="8754" spans="1:1" x14ac:dyDescent="0.25">
      <c r="A8754" s="287"/>
    </row>
    <row r="8755" spans="1:1" x14ac:dyDescent="0.25">
      <c r="A8755" s="287"/>
    </row>
    <row r="8756" spans="1:1" x14ac:dyDescent="0.25">
      <c r="A8756" s="287"/>
    </row>
    <row r="8757" spans="1:1" x14ac:dyDescent="0.25">
      <c r="A8757" s="287"/>
    </row>
    <row r="8758" spans="1:1" x14ac:dyDescent="0.25">
      <c r="A8758" s="287"/>
    </row>
    <row r="8759" spans="1:1" x14ac:dyDescent="0.25">
      <c r="A8759" s="287"/>
    </row>
    <row r="8760" spans="1:1" x14ac:dyDescent="0.25">
      <c r="A8760" s="287"/>
    </row>
    <row r="8761" spans="1:1" x14ac:dyDescent="0.25">
      <c r="A8761" s="287"/>
    </row>
    <row r="8762" spans="1:1" x14ac:dyDescent="0.25">
      <c r="A8762" s="287"/>
    </row>
    <row r="8763" spans="1:1" x14ac:dyDescent="0.25">
      <c r="A8763" s="287"/>
    </row>
    <row r="8764" spans="1:1" x14ac:dyDescent="0.25">
      <c r="A8764" s="287"/>
    </row>
    <row r="8765" spans="1:1" x14ac:dyDescent="0.25">
      <c r="A8765" s="287"/>
    </row>
    <row r="8766" spans="1:1" x14ac:dyDescent="0.25">
      <c r="A8766" s="287"/>
    </row>
    <row r="8767" spans="1:1" x14ac:dyDescent="0.25">
      <c r="A8767" s="287"/>
    </row>
    <row r="8768" spans="1:1" x14ac:dyDescent="0.25">
      <c r="A8768" s="287"/>
    </row>
    <row r="8769" spans="1:1" x14ac:dyDescent="0.25">
      <c r="A8769" s="287"/>
    </row>
    <row r="8770" spans="1:1" x14ac:dyDescent="0.25">
      <c r="A8770" s="287"/>
    </row>
    <row r="8771" spans="1:1" x14ac:dyDescent="0.25">
      <c r="A8771" s="287"/>
    </row>
    <row r="8772" spans="1:1" x14ac:dyDescent="0.25">
      <c r="A8772" s="287"/>
    </row>
    <row r="8773" spans="1:1" x14ac:dyDescent="0.25">
      <c r="A8773" s="287"/>
    </row>
    <row r="8774" spans="1:1" x14ac:dyDescent="0.25">
      <c r="A8774" s="287"/>
    </row>
    <row r="8775" spans="1:1" x14ac:dyDescent="0.25">
      <c r="A8775" s="287"/>
    </row>
    <row r="8776" spans="1:1" x14ac:dyDescent="0.25">
      <c r="A8776" s="287"/>
    </row>
    <row r="8777" spans="1:1" x14ac:dyDescent="0.25">
      <c r="A8777" s="287"/>
    </row>
    <row r="8778" spans="1:1" x14ac:dyDescent="0.25">
      <c r="A8778" s="287"/>
    </row>
    <row r="8779" spans="1:1" x14ac:dyDescent="0.25">
      <c r="A8779" s="287"/>
    </row>
    <row r="8780" spans="1:1" x14ac:dyDescent="0.25">
      <c r="A8780" s="287"/>
    </row>
    <row r="8781" spans="1:1" x14ac:dyDescent="0.25">
      <c r="A8781" s="287"/>
    </row>
    <row r="8782" spans="1:1" x14ac:dyDescent="0.25">
      <c r="A8782" s="287"/>
    </row>
    <row r="8783" spans="1:1" x14ac:dyDescent="0.25">
      <c r="A8783" s="287"/>
    </row>
    <row r="8784" spans="1:1" x14ac:dyDescent="0.25">
      <c r="A8784" s="287"/>
    </row>
    <row r="8785" spans="1:1" x14ac:dyDescent="0.25">
      <c r="A8785" s="287"/>
    </row>
    <row r="8786" spans="1:1" x14ac:dyDescent="0.25">
      <c r="A8786" s="287"/>
    </row>
    <row r="8787" spans="1:1" x14ac:dyDescent="0.25">
      <c r="A8787" s="287"/>
    </row>
    <row r="8788" spans="1:1" x14ac:dyDescent="0.25">
      <c r="A8788" s="287"/>
    </row>
    <row r="8789" spans="1:1" x14ac:dyDescent="0.25">
      <c r="A8789" s="287"/>
    </row>
    <row r="8790" spans="1:1" x14ac:dyDescent="0.25">
      <c r="A8790" s="287"/>
    </row>
    <row r="8791" spans="1:1" x14ac:dyDescent="0.25">
      <c r="A8791" s="287"/>
    </row>
    <row r="8792" spans="1:1" x14ac:dyDescent="0.25">
      <c r="A8792" s="287"/>
    </row>
    <row r="8793" spans="1:1" x14ac:dyDescent="0.25">
      <c r="A8793" s="287"/>
    </row>
    <row r="8794" spans="1:1" x14ac:dyDescent="0.25">
      <c r="A8794" s="287"/>
    </row>
    <row r="8795" spans="1:1" x14ac:dyDescent="0.25">
      <c r="A8795" s="287"/>
    </row>
    <row r="8796" spans="1:1" x14ac:dyDescent="0.25">
      <c r="A8796" s="287"/>
    </row>
    <row r="8797" spans="1:1" x14ac:dyDescent="0.25">
      <c r="A8797" s="287"/>
    </row>
    <row r="8798" spans="1:1" x14ac:dyDescent="0.25">
      <c r="A8798" s="287"/>
    </row>
    <row r="8799" spans="1:1" x14ac:dyDescent="0.25">
      <c r="A8799" s="287"/>
    </row>
    <row r="8800" spans="1:1" x14ac:dyDescent="0.25">
      <c r="A8800" s="287"/>
    </row>
    <row r="8801" spans="1:1" x14ac:dyDescent="0.25">
      <c r="A8801" s="287"/>
    </row>
    <row r="8802" spans="1:1" x14ac:dyDescent="0.25">
      <c r="A8802" s="287"/>
    </row>
    <row r="8803" spans="1:1" x14ac:dyDescent="0.25">
      <c r="A8803" s="287"/>
    </row>
    <row r="8804" spans="1:1" x14ac:dyDescent="0.25">
      <c r="A8804" s="287"/>
    </row>
    <row r="8805" spans="1:1" x14ac:dyDescent="0.25">
      <c r="A8805" s="287"/>
    </row>
    <row r="8806" spans="1:1" x14ac:dyDescent="0.25">
      <c r="A8806" s="287"/>
    </row>
    <row r="8807" spans="1:1" x14ac:dyDescent="0.25">
      <c r="A8807" s="287"/>
    </row>
    <row r="8808" spans="1:1" x14ac:dyDescent="0.25">
      <c r="A8808" s="287"/>
    </row>
    <row r="8809" spans="1:1" x14ac:dyDescent="0.25">
      <c r="A8809" s="287"/>
    </row>
    <row r="8810" spans="1:1" x14ac:dyDescent="0.25">
      <c r="A8810" s="287"/>
    </row>
    <row r="8811" spans="1:1" x14ac:dyDescent="0.25">
      <c r="A8811" s="287"/>
    </row>
    <row r="8812" spans="1:1" x14ac:dyDescent="0.25">
      <c r="A8812" s="287"/>
    </row>
    <row r="8813" spans="1:1" x14ac:dyDescent="0.25">
      <c r="A8813" s="287"/>
    </row>
    <row r="8814" spans="1:1" x14ac:dyDescent="0.25">
      <c r="A8814" s="287"/>
    </row>
    <row r="8815" spans="1:1" x14ac:dyDescent="0.25">
      <c r="A8815" s="287"/>
    </row>
    <row r="8816" spans="1:1" x14ac:dyDescent="0.25">
      <c r="A8816" s="287"/>
    </row>
    <row r="8817" spans="1:1" x14ac:dyDescent="0.25">
      <c r="A8817" s="287"/>
    </row>
    <row r="8818" spans="1:1" x14ac:dyDescent="0.25">
      <c r="A8818" s="287"/>
    </row>
    <row r="8819" spans="1:1" x14ac:dyDescent="0.25">
      <c r="A8819" s="287"/>
    </row>
    <row r="8820" spans="1:1" x14ac:dyDescent="0.25">
      <c r="A8820" s="287"/>
    </row>
    <row r="8821" spans="1:1" x14ac:dyDescent="0.25">
      <c r="A8821" s="287"/>
    </row>
    <row r="8822" spans="1:1" x14ac:dyDescent="0.25">
      <c r="A8822" s="287"/>
    </row>
    <row r="8823" spans="1:1" x14ac:dyDescent="0.25">
      <c r="A8823" s="287"/>
    </row>
    <row r="8824" spans="1:1" x14ac:dyDescent="0.25">
      <c r="A8824" s="287"/>
    </row>
    <row r="8825" spans="1:1" x14ac:dyDescent="0.25">
      <c r="A8825" s="287"/>
    </row>
    <row r="8826" spans="1:1" x14ac:dyDescent="0.25">
      <c r="A8826" s="287"/>
    </row>
    <row r="8827" spans="1:1" x14ac:dyDescent="0.25">
      <c r="A8827" s="287"/>
    </row>
    <row r="8828" spans="1:1" x14ac:dyDescent="0.25">
      <c r="A8828" s="287"/>
    </row>
    <row r="8829" spans="1:1" x14ac:dyDescent="0.25">
      <c r="A8829" s="287"/>
    </row>
    <row r="8830" spans="1:1" x14ac:dyDescent="0.25">
      <c r="A8830" s="287"/>
    </row>
    <row r="8831" spans="1:1" x14ac:dyDescent="0.25">
      <c r="A8831" s="287"/>
    </row>
    <row r="8832" spans="1:1" x14ac:dyDescent="0.25">
      <c r="A8832" s="287"/>
    </row>
    <row r="8833" spans="1:1" x14ac:dyDescent="0.25">
      <c r="A8833" s="287"/>
    </row>
    <row r="8834" spans="1:1" x14ac:dyDescent="0.25">
      <c r="A8834" s="287"/>
    </row>
    <row r="8835" spans="1:1" x14ac:dyDescent="0.25">
      <c r="A8835" s="287"/>
    </row>
    <row r="8836" spans="1:1" x14ac:dyDescent="0.25">
      <c r="A8836" s="287"/>
    </row>
    <row r="8837" spans="1:1" x14ac:dyDescent="0.25">
      <c r="A8837" s="287"/>
    </row>
    <row r="8838" spans="1:1" x14ac:dyDescent="0.25">
      <c r="A8838" s="287"/>
    </row>
    <row r="8839" spans="1:1" x14ac:dyDescent="0.25">
      <c r="A8839" s="287"/>
    </row>
    <row r="8840" spans="1:1" x14ac:dyDescent="0.25">
      <c r="A8840" s="287"/>
    </row>
    <row r="8841" spans="1:1" x14ac:dyDescent="0.25">
      <c r="A8841" s="287"/>
    </row>
    <row r="8842" spans="1:1" x14ac:dyDescent="0.25">
      <c r="A8842" s="287"/>
    </row>
    <row r="8843" spans="1:1" x14ac:dyDescent="0.25">
      <c r="A8843" s="287"/>
    </row>
    <row r="8844" spans="1:1" x14ac:dyDescent="0.25">
      <c r="A8844" s="287"/>
    </row>
    <row r="8845" spans="1:1" x14ac:dyDescent="0.25">
      <c r="A8845" s="287"/>
    </row>
    <row r="8846" spans="1:1" x14ac:dyDescent="0.25">
      <c r="A8846" s="287"/>
    </row>
    <row r="8847" spans="1:1" x14ac:dyDescent="0.25">
      <c r="A8847" s="287"/>
    </row>
    <row r="8848" spans="1:1" x14ac:dyDescent="0.25">
      <c r="A8848" s="287"/>
    </row>
    <row r="8849" spans="1:1" x14ac:dyDescent="0.25">
      <c r="A8849" s="287"/>
    </row>
    <row r="8850" spans="1:1" x14ac:dyDescent="0.25">
      <c r="A8850" s="287"/>
    </row>
    <row r="8851" spans="1:1" x14ac:dyDescent="0.25">
      <c r="A8851" s="287"/>
    </row>
    <row r="8852" spans="1:1" x14ac:dyDescent="0.25">
      <c r="A8852" s="287"/>
    </row>
    <row r="8853" spans="1:1" x14ac:dyDescent="0.25">
      <c r="A8853" s="287"/>
    </row>
    <row r="8854" spans="1:1" x14ac:dyDescent="0.25">
      <c r="A8854" s="287"/>
    </row>
    <row r="8855" spans="1:1" x14ac:dyDescent="0.25">
      <c r="A8855" s="287"/>
    </row>
    <row r="8856" spans="1:1" x14ac:dyDescent="0.25">
      <c r="A8856" s="287"/>
    </row>
    <row r="8857" spans="1:1" x14ac:dyDescent="0.25">
      <c r="A8857" s="287"/>
    </row>
    <row r="8858" spans="1:1" x14ac:dyDescent="0.25">
      <c r="A8858" s="287"/>
    </row>
    <row r="8859" spans="1:1" x14ac:dyDescent="0.25">
      <c r="A8859" s="287"/>
    </row>
    <row r="8860" spans="1:1" x14ac:dyDescent="0.25">
      <c r="A8860" s="287"/>
    </row>
    <row r="8861" spans="1:1" x14ac:dyDescent="0.25">
      <c r="A8861" s="287"/>
    </row>
    <row r="8862" spans="1:1" x14ac:dyDescent="0.25">
      <c r="A8862" s="287"/>
    </row>
    <row r="8863" spans="1:1" x14ac:dyDescent="0.25">
      <c r="A8863" s="287"/>
    </row>
    <row r="8864" spans="1:1" x14ac:dyDescent="0.25">
      <c r="A8864" s="287"/>
    </row>
    <row r="8865" spans="1:1" x14ac:dyDescent="0.25">
      <c r="A8865" s="287"/>
    </row>
    <row r="8866" spans="1:1" x14ac:dyDescent="0.25">
      <c r="A8866" s="287"/>
    </row>
    <row r="8867" spans="1:1" x14ac:dyDescent="0.25">
      <c r="A8867" s="287"/>
    </row>
    <row r="8868" spans="1:1" x14ac:dyDescent="0.25">
      <c r="A8868" s="287"/>
    </row>
    <row r="8869" spans="1:1" x14ac:dyDescent="0.25">
      <c r="A8869" s="287"/>
    </row>
    <row r="8870" spans="1:1" x14ac:dyDescent="0.25">
      <c r="A8870" s="287"/>
    </row>
    <row r="8871" spans="1:1" x14ac:dyDescent="0.25">
      <c r="A8871" s="287"/>
    </row>
    <row r="8872" spans="1:1" x14ac:dyDescent="0.25">
      <c r="A8872" s="287"/>
    </row>
    <row r="8873" spans="1:1" x14ac:dyDescent="0.25">
      <c r="A8873" s="287"/>
    </row>
    <row r="8874" spans="1:1" x14ac:dyDescent="0.25">
      <c r="A8874" s="287"/>
    </row>
    <row r="8875" spans="1:1" x14ac:dyDescent="0.25">
      <c r="A8875" s="287"/>
    </row>
    <row r="8876" spans="1:1" x14ac:dyDescent="0.25">
      <c r="A8876" s="287"/>
    </row>
    <row r="8877" spans="1:1" x14ac:dyDescent="0.25">
      <c r="A8877" s="287"/>
    </row>
    <row r="8878" spans="1:1" x14ac:dyDescent="0.25">
      <c r="A8878" s="287"/>
    </row>
    <row r="8879" spans="1:1" x14ac:dyDescent="0.25">
      <c r="A8879" s="287"/>
    </row>
    <row r="8880" spans="1:1" x14ac:dyDescent="0.25">
      <c r="A8880" s="287"/>
    </row>
    <row r="8881" spans="1:1" x14ac:dyDescent="0.25">
      <c r="A8881" s="287"/>
    </row>
    <row r="8882" spans="1:1" x14ac:dyDescent="0.25">
      <c r="A8882" s="287"/>
    </row>
    <row r="8883" spans="1:1" x14ac:dyDescent="0.25">
      <c r="A8883" s="287"/>
    </row>
    <row r="8884" spans="1:1" x14ac:dyDescent="0.25">
      <c r="A8884" s="287"/>
    </row>
    <row r="8885" spans="1:1" x14ac:dyDescent="0.25">
      <c r="A8885" s="287"/>
    </row>
    <row r="8886" spans="1:1" x14ac:dyDescent="0.25">
      <c r="A8886" s="287"/>
    </row>
    <row r="8887" spans="1:1" x14ac:dyDescent="0.25">
      <c r="A8887" s="287"/>
    </row>
    <row r="8888" spans="1:1" x14ac:dyDescent="0.25">
      <c r="A8888" s="287"/>
    </row>
    <row r="8889" spans="1:1" x14ac:dyDescent="0.25">
      <c r="A8889" s="287"/>
    </row>
    <row r="8890" spans="1:1" x14ac:dyDescent="0.25">
      <c r="A8890" s="287"/>
    </row>
    <row r="8891" spans="1:1" x14ac:dyDescent="0.25">
      <c r="A8891" s="287"/>
    </row>
    <row r="8892" spans="1:1" x14ac:dyDescent="0.25">
      <c r="A8892" s="287"/>
    </row>
    <row r="8893" spans="1:1" x14ac:dyDescent="0.25">
      <c r="A8893" s="287"/>
    </row>
    <row r="8894" spans="1:1" x14ac:dyDescent="0.25">
      <c r="A8894" s="287"/>
    </row>
    <row r="8895" spans="1:1" x14ac:dyDescent="0.25">
      <c r="A8895" s="287"/>
    </row>
    <row r="8896" spans="1:1" x14ac:dyDescent="0.25">
      <c r="A8896" s="287"/>
    </row>
    <row r="8897" spans="1:1" x14ac:dyDescent="0.25">
      <c r="A8897" s="287"/>
    </row>
    <row r="8898" spans="1:1" x14ac:dyDescent="0.25">
      <c r="A8898" s="287"/>
    </row>
    <row r="8899" spans="1:1" x14ac:dyDescent="0.25">
      <c r="A8899" s="287"/>
    </row>
    <row r="8900" spans="1:1" x14ac:dyDescent="0.25">
      <c r="A8900" s="287"/>
    </row>
    <row r="8901" spans="1:1" x14ac:dyDescent="0.25">
      <c r="A8901" s="287"/>
    </row>
    <row r="8902" spans="1:1" x14ac:dyDescent="0.25">
      <c r="A8902" s="287"/>
    </row>
    <row r="8903" spans="1:1" x14ac:dyDescent="0.25">
      <c r="A8903" s="287"/>
    </row>
    <row r="8904" spans="1:1" x14ac:dyDescent="0.25">
      <c r="A8904" s="287"/>
    </row>
    <row r="8905" spans="1:1" x14ac:dyDescent="0.25">
      <c r="A8905" s="287"/>
    </row>
    <row r="8906" spans="1:1" x14ac:dyDescent="0.25">
      <c r="A8906" s="287"/>
    </row>
    <row r="8907" spans="1:1" x14ac:dyDescent="0.25">
      <c r="A8907" s="287"/>
    </row>
    <row r="8908" spans="1:1" x14ac:dyDescent="0.25">
      <c r="A8908" s="287"/>
    </row>
    <row r="8909" spans="1:1" x14ac:dyDescent="0.25">
      <c r="A8909" s="287"/>
    </row>
    <row r="8910" spans="1:1" x14ac:dyDescent="0.25">
      <c r="A8910" s="287"/>
    </row>
    <row r="8911" spans="1:1" x14ac:dyDescent="0.25">
      <c r="A8911" s="287"/>
    </row>
    <row r="8912" spans="1:1" x14ac:dyDescent="0.25">
      <c r="A8912" s="287"/>
    </row>
    <row r="8913" spans="1:1" x14ac:dyDescent="0.25">
      <c r="A8913" s="287"/>
    </row>
    <row r="8914" spans="1:1" x14ac:dyDescent="0.25">
      <c r="A8914" s="287"/>
    </row>
    <row r="8915" spans="1:1" x14ac:dyDescent="0.25">
      <c r="A8915" s="287"/>
    </row>
    <row r="8916" spans="1:1" x14ac:dyDescent="0.25">
      <c r="A8916" s="287"/>
    </row>
    <row r="8917" spans="1:1" x14ac:dyDescent="0.25">
      <c r="A8917" s="287"/>
    </row>
    <row r="8918" spans="1:1" x14ac:dyDescent="0.25">
      <c r="A8918" s="287"/>
    </row>
    <row r="8919" spans="1:1" x14ac:dyDescent="0.25">
      <c r="A8919" s="287"/>
    </row>
    <row r="8920" spans="1:1" x14ac:dyDescent="0.25">
      <c r="A8920" s="287"/>
    </row>
    <row r="8921" spans="1:1" x14ac:dyDescent="0.25">
      <c r="A8921" s="287"/>
    </row>
    <row r="8922" spans="1:1" x14ac:dyDescent="0.25">
      <c r="A8922" s="287"/>
    </row>
    <row r="8923" spans="1:1" x14ac:dyDescent="0.25">
      <c r="A8923" s="287"/>
    </row>
    <row r="8924" spans="1:1" x14ac:dyDescent="0.25">
      <c r="A8924" s="287"/>
    </row>
    <row r="8925" spans="1:1" x14ac:dyDescent="0.25">
      <c r="A8925" s="287"/>
    </row>
    <row r="8926" spans="1:1" x14ac:dyDescent="0.25">
      <c r="A8926" s="287"/>
    </row>
    <row r="8927" spans="1:1" x14ac:dyDescent="0.25">
      <c r="A8927" s="287"/>
    </row>
    <row r="8928" spans="1:1" x14ac:dyDescent="0.25">
      <c r="A8928" s="287"/>
    </row>
    <row r="8929" spans="1:1" x14ac:dyDescent="0.25">
      <c r="A8929" s="287"/>
    </row>
    <row r="8930" spans="1:1" x14ac:dyDescent="0.25">
      <c r="A8930" s="287"/>
    </row>
    <row r="8931" spans="1:1" x14ac:dyDescent="0.25">
      <c r="A8931" s="287"/>
    </row>
    <row r="8932" spans="1:1" x14ac:dyDescent="0.25">
      <c r="A8932" s="287"/>
    </row>
    <row r="8933" spans="1:1" x14ac:dyDescent="0.25">
      <c r="A8933" s="287"/>
    </row>
    <row r="8934" spans="1:1" x14ac:dyDescent="0.25">
      <c r="A8934" s="287"/>
    </row>
    <row r="8935" spans="1:1" x14ac:dyDescent="0.25">
      <c r="A8935" s="287"/>
    </row>
    <row r="8936" spans="1:1" x14ac:dyDescent="0.25">
      <c r="A8936" s="287"/>
    </row>
    <row r="8937" spans="1:1" x14ac:dyDescent="0.25">
      <c r="A8937" s="287"/>
    </row>
    <row r="8938" spans="1:1" x14ac:dyDescent="0.25">
      <c r="A8938" s="287"/>
    </row>
    <row r="8939" spans="1:1" x14ac:dyDescent="0.25">
      <c r="A8939" s="287"/>
    </row>
    <row r="8940" spans="1:1" x14ac:dyDescent="0.25">
      <c r="A8940" s="287"/>
    </row>
    <row r="8941" spans="1:1" x14ac:dyDescent="0.25">
      <c r="A8941" s="287"/>
    </row>
    <row r="8942" spans="1:1" x14ac:dyDescent="0.25">
      <c r="A8942" s="287"/>
    </row>
    <row r="8943" spans="1:1" x14ac:dyDescent="0.25">
      <c r="A8943" s="287"/>
    </row>
    <row r="8944" spans="1:1" x14ac:dyDescent="0.25">
      <c r="A8944" s="287"/>
    </row>
    <row r="8945" spans="1:1" x14ac:dyDescent="0.25">
      <c r="A8945" s="287"/>
    </row>
    <row r="8946" spans="1:1" x14ac:dyDescent="0.25">
      <c r="A8946" s="287"/>
    </row>
    <row r="8947" spans="1:1" x14ac:dyDescent="0.25">
      <c r="A8947" s="287"/>
    </row>
    <row r="8948" spans="1:1" x14ac:dyDescent="0.25">
      <c r="A8948" s="287"/>
    </row>
    <row r="8949" spans="1:1" x14ac:dyDescent="0.25">
      <c r="A8949" s="287"/>
    </row>
    <row r="8950" spans="1:1" x14ac:dyDescent="0.25">
      <c r="A8950" s="287"/>
    </row>
    <row r="8951" spans="1:1" x14ac:dyDescent="0.25">
      <c r="A8951" s="287"/>
    </row>
    <row r="8952" spans="1:1" x14ac:dyDescent="0.25">
      <c r="A8952" s="287"/>
    </row>
    <row r="8953" spans="1:1" x14ac:dyDescent="0.25">
      <c r="A8953" s="287"/>
    </row>
    <row r="8954" spans="1:1" x14ac:dyDescent="0.25">
      <c r="A8954" s="287"/>
    </row>
    <row r="8955" spans="1:1" x14ac:dyDescent="0.25">
      <c r="A8955" s="287"/>
    </row>
    <row r="8956" spans="1:1" x14ac:dyDescent="0.25">
      <c r="A8956" s="287"/>
    </row>
    <row r="8957" spans="1:1" x14ac:dyDescent="0.25">
      <c r="A8957" s="287"/>
    </row>
    <row r="8958" spans="1:1" x14ac:dyDescent="0.25">
      <c r="A8958" s="287"/>
    </row>
    <row r="8959" spans="1:1" x14ac:dyDescent="0.25">
      <c r="A8959" s="287"/>
    </row>
    <row r="8960" spans="1:1" x14ac:dyDescent="0.25">
      <c r="A8960" s="287"/>
    </row>
    <row r="8961" spans="1:1" x14ac:dyDescent="0.25">
      <c r="A8961" s="287"/>
    </row>
    <row r="8962" spans="1:1" x14ac:dyDescent="0.25">
      <c r="A8962" s="287"/>
    </row>
    <row r="8963" spans="1:1" x14ac:dyDescent="0.25">
      <c r="A8963" s="287"/>
    </row>
    <row r="8964" spans="1:1" x14ac:dyDescent="0.25">
      <c r="A8964" s="287"/>
    </row>
    <row r="8965" spans="1:1" x14ac:dyDescent="0.25">
      <c r="A8965" s="287"/>
    </row>
    <row r="8966" spans="1:1" x14ac:dyDescent="0.25">
      <c r="A8966" s="287"/>
    </row>
    <row r="8967" spans="1:1" x14ac:dyDescent="0.25">
      <c r="A8967" s="287"/>
    </row>
    <row r="8968" spans="1:1" x14ac:dyDescent="0.25">
      <c r="A8968" s="287"/>
    </row>
    <row r="8969" spans="1:1" x14ac:dyDescent="0.25">
      <c r="A8969" s="287"/>
    </row>
    <row r="8970" spans="1:1" x14ac:dyDescent="0.25">
      <c r="A8970" s="287"/>
    </row>
    <row r="8971" spans="1:1" x14ac:dyDescent="0.25">
      <c r="A8971" s="287"/>
    </row>
    <row r="8972" spans="1:1" x14ac:dyDescent="0.25">
      <c r="A8972" s="287"/>
    </row>
    <row r="8973" spans="1:1" x14ac:dyDescent="0.25">
      <c r="A8973" s="287"/>
    </row>
    <row r="8974" spans="1:1" x14ac:dyDescent="0.25">
      <c r="A8974" s="287"/>
    </row>
    <row r="8975" spans="1:1" x14ac:dyDescent="0.25">
      <c r="A8975" s="287"/>
    </row>
    <row r="8976" spans="1:1" x14ac:dyDescent="0.25">
      <c r="A8976" s="287"/>
    </row>
    <row r="8977" spans="1:1" x14ac:dyDescent="0.25">
      <c r="A8977" s="287"/>
    </row>
    <row r="8978" spans="1:1" x14ac:dyDescent="0.25">
      <c r="A8978" s="287"/>
    </row>
    <row r="8979" spans="1:1" x14ac:dyDescent="0.25">
      <c r="A8979" s="287"/>
    </row>
    <row r="8980" spans="1:1" x14ac:dyDescent="0.25">
      <c r="A8980" s="287"/>
    </row>
    <row r="8981" spans="1:1" x14ac:dyDescent="0.25">
      <c r="A8981" s="287"/>
    </row>
    <row r="8982" spans="1:1" x14ac:dyDescent="0.25">
      <c r="A8982" s="287"/>
    </row>
    <row r="8983" spans="1:1" x14ac:dyDescent="0.25">
      <c r="A8983" s="287"/>
    </row>
    <row r="8984" spans="1:1" x14ac:dyDescent="0.25">
      <c r="A8984" s="287"/>
    </row>
    <row r="8985" spans="1:1" x14ac:dyDescent="0.25">
      <c r="A8985" s="287"/>
    </row>
    <row r="8986" spans="1:1" x14ac:dyDescent="0.25">
      <c r="A8986" s="287"/>
    </row>
    <row r="8987" spans="1:1" x14ac:dyDescent="0.25">
      <c r="A8987" s="287"/>
    </row>
    <row r="8988" spans="1:1" x14ac:dyDescent="0.25">
      <c r="A8988" s="287"/>
    </row>
    <row r="8989" spans="1:1" x14ac:dyDescent="0.25">
      <c r="A8989" s="287"/>
    </row>
    <row r="8990" spans="1:1" x14ac:dyDescent="0.25">
      <c r="A8990" s="287"/>
    </row>
    <row r="8991" spans="1:1" x14ac:dyDescent="0.25">
      <c r="A8991" s="287"/>
    </row>
    <row r="8992" spans="1:1" x14ac:dyDescent="0.25">
      <c r="A8992" s="287"/>
    </row>
    <row r="8993" spans="1:1" x14ac:dyDescent="0.25">
      <c r="A8993" s="287"/>
    </row>
    <row r="8994" spans="1:1" x14ac:dyDescent="0.25">
      <c r="A8994" s="287"/>
    </row>
    <row r="8995" spans="1:1" x14ac:dyDescent="0.25">
      <c r="A8995" s="287"/>
    </row>
    <row r="8996" spans="1:1" x14ac:dyDescent="0.25">
      <c r="A8996" s="287"/>
    </row>
    <row r="8997" spans="1:1" x14ac:dyDescent="0.25">
      <c r="A8997" s="287"/>
    </row>
    <row r="8998" spans="1:1" x14ac:dyDescent="0.25">
      <c r="A8998" s="287"/>
    </row>
    <row r="8999" spans="1:1" x14ac:dyDescent="0.25">
      <c r="A8999" s="287"/>
    </row>
    <row r="9000" spans="1:1" x14ac:dyDescent="0.25">
      <c r="A9000" s="287"/>
    </row>
    <row r="9001" spans="1:1" x14ac:dyDescent="0.25">
      <c r="A9001" s="287"/>
    </row>
    <row r="9002" spans="1:1" x14ac:dyDescent="0.25">
      <c r="A9002" s="287"/>
    </row>
    <row r="9003" spans="1:1" x14ac:dyDescent="0.25">
      <c r="A9003" s="287"/>
    </row>
    <row r="9004" spans="1:1" x14ac:dyDescent="0.25">
      <c r="A9004" s="287"/>
    </row>
    <row r="9005" spans="1:1" x14ac:dyDescent="0.25">
      <c r="A9005" s="287"/>
    </row>
    <row r="9006" spans="1:1" x14ac:dyDescent="0.25">
      <c r="A9006" s="287"/>
    </row>
    <row r="9007" spans="1:1" x14ac:dyDescent="0.25">
      <c r="A9007" s="287"/>
    </row>
    <row r="9008" spans="1:1" x14ac:dyDescent="0.25">
      <c r="A9008" s="287"/>
    </row>
    <row r="9009" spans="1:1" x14ac:dyDescent="0.25">
      <c r="A9009" s="287"/>
    </row>
    <row r="9010" spans="1:1" x14ac:dyDescent="0.25">
      <c r="A9010" s="287"/>
    </row>
    <row r="9011" spans="1:1" x14ac:dyDescent="0.25">
      <c r="A9011" s="287"/>
    </row>
    <row r="9012" spans="1:1" x14ac:dyDescent="0.25">
      <c r="A9012" s="287"/>
    </row>
    <row r="9013" spans="1:1" x14ac:dyDescent="0.25">
      <c r="A9013" s="287"/>
    </row>
    <row r="9014" spans="1:1" x14ac:dyDescent="0.25">
      <c r="A9014" s="287"/>
    </row>
    <row r="9015" spans="1:1" x14ac:dyDescent="0.25">
      <c r="A9015" s="287"/>
    </row>
    <row r="9016" spans="1:1" x14ac:dyDescent="0.25">
      <c r="A9016" s="287"/>
    </row>
    <row r="9017" spans="1:1" x14ac:dyDescent="0.25">
      <c r="A9017" s="287"/>
    </row>
    <row r="9018" spans="1:1" x14ac:dyDescent="0.25">
      <c r="A9018" s="287"/>
    </row>
    <row r="9019" spans="1:1" x14ac:dyDescent="0.25">
      <c r="A9019" s="287"/>
    </row>
    <row r="9020" spans="1:1" x14ac:dyDescent="0.25">
      <c r="A9020" s="287"/>
    </row>
    <row r="9021" spans="1:1" x14ac:dyDescent="0.25">
      <c r="A9021" s="287"/>
    </row>
    <row r="9022" spans="1:1" x14ac:dyDescent="0.25">
      <c r="A9022" s="287"/>
    </row>
    <row r="9023" spans="1:1" x14ac:dyDescent="0.25">
      <c r="A9023" s="287"/>
    </row>
    <row r="9024" spans="1:1" x14ac:dyDescent="0.25">
      <c r="A9024" s="287"/>
    </row>
    <row r="9025" spans="1:1" x14ac:dyDescent="0.25">
      <c r="A9025" s="287"/>
    </row>
    <row r="9026" spans="1:1" x14ac:dyDescent="0.25">
      <c r="A9026" s="287"/>
    </row>
    <row r="9027" spans="1:1" x14ac:dyDescent="0.25">
      <c r="A9027" s="287"/>
    </row>
    <row r="9028" spans="1:1" x14ac:dyDescent="0.25">
      <c r="A9028" s="287"/>
    </row>
    <row r="9029" spans="1:1" x14ac:dyDescent="0.25">
      <c r="A9029" s="287"/>
    </row>
    <row r="9030" spans="1:1" x14ac:dyDescent="0.25">
      <c r="A9030" s="287"/>
    </row>
    <row r="9031" spans="1:1" x14ac:dyDescent="0.25">
      <c r="A9031" s="287"/>
    </row>
    <row r="9032" spans="1:1" x14ac:dyDescent="0.25">
      <c r="A9032" s="287"/>
    </row>
    <row r="9033" spans="1:1" x14ac:dyDescent="0.25">
      <c r="A9033" s="287"/>
    </row>
    <row r="9034" spans="1:1" x14ac:dyDescent="0.25">
      <c r="A9034" s="287"/>
    </row>
    <row r="9035" spans="1:1" x14ac:dyDescent="0.25">
      <c r="A9035" s="287"/>
    </row>
    <row r="9036" spans="1:1" x14ac:dyDescent="0.25">
      <c r="A9036" s="287"/>
    </row>
    <row r="9037" spans="1:1" x14ac:dyDescent="0.25">
      <c r="A9037" s="287"/>
    </row>
    <row r="9038" spans="1:1" x14ac:dyDescent="0.25">
      <c r="A9038" s="287"/>
    </row>
    <row r="9039" spans="1:1" x14ac:dyDescent="0.25">
      <c r="A9039" s="287"/>
    </row>
    <row r="9040" spans="1:1" x14ac:dyDescent="0.25">
      <c r="A9040" s="287"/>
    </row>
    <row r="9041" spans="1:1" x14ac:dyDescent="0.25">
      <c r="A9041" s="287"/>
    </row>
    <row r="9042" spans="1:1" x14ac:dyDescent="0.25">
      <c r="A9042" s="287"/>
    </row>
    <row r="9043" spans="1:1" x14ac:dyDescent="0.25">
      <c r="A9043" s="287"/>
    </row>
    <row r="9044" spans="1:1" x14ac:dyDescent="0.25">
      <c r="A9044" s="287"/>
    </row>
    <row r="9045" spans="1:1" x14ac:dyDescent="0.25">
      <c r="A9045" s="287"/>
    </row>
    <row r="9046" spans="1:1" x14ac:dyDescent="0.25">
      <c r="A9046" s="287"/>
    </row>
    <row r="9047" spans="1:1" x14ac:dyDescent="0.25">
      <c r="A9047" s="287"/>
    </row>
    <row r="9048" spans="1:1" x14ac:dyDescent="0.25">
      <c r="A9048" s="287"/>
    </row>
    <row r="9049" spans="1:1" x14ac:dyDescent="0.25">
      <c r="A9049" s="287"/>
    </row>
    <row r="9050" spans="1:1" x14ac:dyDescent="0.25">
      <c r="A9050" s="287"/>
    </row>
    <row r="9051" spans="1:1" x14ac:dyDescent="0.25">
      <c r="A9051" s="287"/>
    </row>
    <row r="9052" spans="1:1" x14ac:dyDescent="0.25">
      <c r="A9052" s="287"/>
    </row>
    <row r="9053" spans="1:1" x14ac:dyDescent="0.25">
      <c r="A9053" s="287"/>
    </row>
    <row r="9054" spans="1:1" x14ac:dyDescent="0.25">
      <c r="A9054" s="287"/>
    </row>
    <row r="9055" spans="1:1" x14ac:dyDescent="0.25">
      <c r="A9055" s="287"/>
    </row>
    <row r="9056" spans="1:1" x14ac:dyDescent="0.25">
      <c r="A9056" s="287"/>
    </row>
    <row r="9057" spans="1:1" x14ac:dyDescent="0.25">
      <c r="A9057" s="287"/>
    </row>
    <row r="9058" spans="1:1" x14ac:dyDescent="0.25">
      <c r="A9058" s="287"/>
    </row>
    <row r="9059" spans="1:1" x14ac:dyDescent="0.25">
      <c r="A9059" s="287"/>
    </row>
    <row r="9060" spans="1:1" x14ac:dyDescent="0.25">
      <c r="A9060" s="287"/>
    </row>
    <row r="9061" spans="1:1" x14ac:dyDescent="0.25">
      <c r="A9061" s="287"/>
    </row>
    <row r="9062" spans="1:1" x14ac:dyDescent="0.25">
      <c r="A9062" s="287"/>
    </row>
    <row r="9063" spans="1:1" x14ac:dyDescent="0.25">
      <c r="A9063" s="287"/>
    </row>
    <row r="9064" spans="1:1" x14ac:dyDescent="0.25">
      <c r="A9064" s="287"/>
    </row>
    <row r="9065" spans="1:1" x14ac:dyDescent="0.25">
      <c r="A9065" s="287"/>
    </row>
    <row r="9066" spans="1:1" x14ac:dyDescent="0.25">
      <c r="A9066" s="287"/>
    </row>
    <row r="9067" spans="1:1" x14ac:dyDescent="0.25">
      <c r="A9067" s="287"/>
    </row>
    <row r="9068" spans="1:1" x14ac:dyDescent="0.25">
      <c r="A9068" s="287"/>
    </row>
    <row r="9069" spans="1:1" x14ac:dyDescent="0.25">
      <c r="A9069" s="287"/>
    </row>
    <row r="9070" spans="1:1" x14ac:dyDescent="0.25">
      <c r="A9070" s="287"/>
    </row>
    <row r="9071" spans="1:1" x14ac:dyDescent="0.25">
      <c r="A9071" s="287"/>
    </row>
    <row r="9072" spans="1:1" x14ac:dyDescent="0.25">
      <c r="A9072" s="287"/>
    </row>
    <row r="9073" spans="1:1" x14ac:dyDescent="0.25">
      <c r="A9073" s="287"/>
    </row>
    <row r="9074" spans="1:1" x14ac:dyDescent="0.25">
      <c r="A9074" s="287"/>
    </row>
    <row r="9075" spans="1:1" x14ac:dyDescent="0.25">
      <c r="A9075" s="287"/>
    </row>
    <row r="9076" spans="1:1" x14ac:dyDescent="0.25">
      <c r="A9076" s="287"/>
    </row>
    <row r="9077" spans="1:1" x14ac:dyDescent="0.25">
      <c r="A9077" s="287"/>
    </row>
    <row r="9078" spans="1:1" x14ac:dyDescent="0.25">
      <c r="A9078" s="287"/>
    </row>
    <row r="9079" spans="1:1" x14ac:dyDescent="0.25">
      <c r="A9079" s="287"/>
    </row>
    <row r="9080" spans="1:1" x14ac:dyDescent="0.25">
      <c r="A9080" s="287"/>
    </row>
    <row r="9081" spans="1:1" x14ac:dyDescent="0.25">
      <c r="A9081" s="287"/>
    </row>
    <row r="9082" spans="1:1" x14ac:dyDescent="0.25">
      <c r="A9082" s="287"/>
    </row>
    <row r="9083" spans="1:1" x14ac:dyDescent="0.25">
      <c r="A9083" s="287"/>
    </row>
    <row r="9084" spans="1:1" x14ac:dyDescent="0.25">
      <c r="A9084" s="287"/>
    </row>
    <row r="9085" spans="1:1" x14ac:dyDescent="0.25">
      <c r="A9085" s="287"/>
    </row>
    <row r="9086" spans="1:1" x14ac:dyDescent="0.25">
      <c r="A9086" s="287"/>
    </row>
    <row r="9087" spans="1:1" x14ac:dyDescent="0.25">
      <c r="A9087" s="287"/>
    </row>
    <row r="9088" spans="1:1" x14ac:dyDescent="0.25">
      <c r="A9088" s="287"/>
    </row>
    <row r="9089" spans="1:1" x14ac:dyDescent="0.25">
      <c r="A9089" s="287"/>
    </row>
    <row r="9090" spans="1:1" x14ac:dyDescent="0.25">
      <c r="A9090" s="287"/>
    </row>
    <row r="9091" spans="1:1" x14ac:dyDescent="0.25">
      <c r="A9091" s="287"/>
    </row>
    <row r="9092" spans="1:1" x14ac:dyDescent="0.25">
      <c r="A9092" s="287"/>
    </row>
    <row r="9093" spans="1:1" x14ac:dyDescent="0.25">
      <c r="A9093" s="287"/>
    </row>
    <row r="9094" spans="1:1" x14ac:dyDescent="0.25">
      <c r="A9094" s="287"/>
    </row>
    <row r="9095" spans="1:1" x14ac:dyDescent="0.25">
      <c r="A9095" s="287"/>
    </row>
    <row r="9096" spans="1:1" x14ac:dyDescent="0.25">
      <c r="A9096" s="287"/>
    </row>
    <row r="9097" spans="1:1" x14ac:dyDescent="0.25">
      <c r="A9097" s="287"/>
    </row>
    <row r="9098" spans="1:1" x14ac:dyDescent="0.25">
      <c r="A9098" s="287"/>
    </row>
    <row r="9099" spans="1:1" x14ac:dyDescent="0.25">
      <c r="A9099" s="287"/>
    </row>
    <row r="9100" spans="1:1" x14ac:dyDescent="0.25">
      <c r="A9100" s="287"/>
    </row>
    <row r="9101" spans="1:1" x14ac:dyDescent="0.25">
      <c r="A9101" s="287"/>
    </row>
    <row r="9102" spans="1:1" x14ac:dyDescent="0.25">
      <c r="A9102" s="287"/>
    </row>
    <row r="9103" spans="1:1" x14ac:dyDescent="0.25">
      <c r="A9103" s="287"/>
    </row>
    <row r="9104" spans="1:1" x14ac:dyDescent="0.25">
      <c r="A9104" s="287"/>
    </row>
    <row r="9105" spans="1:1" x14ac:dyDescent="0.25">
      <c r="A9105" s="287"/>
    </row>
    <row r="9106" spans="1:1" x14ac:dyDescent="0.25">
      <c r="A9106" s="287"/>
    </row>
    <row r="9107" spans="1:1" x14ac:dyDescent="0.25">
      <c r="A9107" s="287"/>
    </row>
    <row r="9108" spans="1:1" x14ac:dyDescent="0.25">
      <c r="A9108" s="287"/>
    </row>
    <row r="9109" spans="1:1" x14ac:dyDescent="0.25">
      <c r="A9109" s="287"/>
    </row>
    <row r="9110" spans="1:1" x14ac:dyDescent="0.25">
      <c r="A9110" s="287"/>
    </row>
    <row r="9111" spans="1:1" x14ac:dyDescent="0.25">
      <c r="A9111" s="287"/>
    </row>
    <row r="9112" spans="1:1" x14ac:dyDescent="0.25">
      <c r="A9112" s="287"/>
    </row>
    <row r="9113" spans="1:1" x14ac:dyDescent="0.25">
      <c r="A9113" s="287"/>
    </row>
    <row r="9114" spans="1:1" x14ac:dyDescent="0.25">
      <c r="A9114" s="287"/>
    </row>
    <row r="9115" spans="1:1" x14ac:dyDescent="0.25">
      <c r="A9115" s="287"/>
    </row>
    <row r="9116" spans="1:1" x14ac:dyDescent="0.25">
      <c r="A9116" s="287"/>
    </row>
    <row r="9117" spans="1:1" x14ac:dyDescent="0.25">
      <c r="A9117" s="287"/>
    </row>
    <row r="9118" spans="1:1" x14ac:dyDescent="0.25">
      <c r="A9118" s="287"/>
    </row>
    <row r="9119" spans="1:1" x14ac:dyDescent="0.25">
      <c r="A9119" s="287"/>
    </row>
    <row r="9120" spans="1:1" x14ac:dyDescent="0.25">
      <c r="A9120" s="287"/>
    </row>
    <row r="9121" spans="1:1" x14ac:dyDescent="0.25">
      <c r="A9121" s="287"/>
    </row>
    <row r="9122" spans="1:1" x14ac:dyDescent="0.25">
      <c r="A9122" s="287"/>
    </row>
    <row r="9123" spans="1:1" x14ac:dyDescent="0.25">
      <c r="A9123" s="287"/>
    </row>
    <row r="9124" spans="1:1" x14ac:dyDescent="0.25">
      <c r="A9124" s="287"/>
    </row>
    <row r="9125" spans="1:1" x14ac:dyDescent="0.25">
      <c r="A9125" s="287"/>
    </row>
    <row r="9126" spans="1:1" x14ac:dyDescent="0.25">
      <c r="A9126" s="287"/>
    </row>
    <row r="9127" spans="1:1" x14ac:dyDescent="0.25">
      <c r="A9127" s="287"/>
    </row>
    <row r="9128" spans="1:1" x14ac:dyDescent="0.25">
      <c r="A9128" s="287"/>
    </row>
    <row r="9129" spans="1:1" x14ac:dyDescent="0.25">
      <c r="A9129" s="287"/>
    </row>
    <row r="9130" spans="1:1" x14ac:dyDescent="0.25">
      <c r="A9130" s="287"/>
    </row>
    <row r="9131" spans="1:1" x14ac:dyDescent="0.25">
      <c r="A9131" s="287"/>
    </row>
    <row r="9132" spans="1:1" x14ac:dyDescent="0.25">
      <c r="A9132" s="287"/>
    </row>
    <row r="9133" spans="1:1" x14ac:dyDescent="0.25">
      <c r="A9133" s="287"/>
    </row>
    <row r="9134" spans="1:1" x14ac:dyDescent="0.25">
      <c r="A9134" s="287"/>
    </row>
    <row r="9135" spans="1:1" x14ac:dyDescent="0.25">
      <c r="A9135" s="287"/>
    </row>
    <row r="9136" spans="1:1" x14ac:dyDescent="0.25">
      <c r="A9136" s="287"/>
    </row>
    <row r="9137" spans="1:1" x14ac:dyDescent="0.25">
      <c r="A9137" s="287"/>
    </row>
    <row r="9138" spans="1:1" x14ac:dyDescent="0.25">
      <c r="A9138" s="287"/>
    </row>
    <row r="9139" spans="1:1" x14ac:dyDescent="0.25">
      <c r="A9139" s="287"/>
    </row>
    <row r="9140" spans="1:1" x14ac:dyDescent="0.25">
      <c r="A9140" s="287"/>
    </row>
    <row r="9141" spans="1:1" x14ac:dyDescent="0.25">
      <c r="A9141" s="287"/>
    </row>
    <row r="9142" spans="1:1" x14ac:dyDescent="0.25">
      <c r="A9142" s="287"/>
    </row>
    <row r="9143" spans="1:1" x14ac:dyDescent="0.25">
      <c r="A9143" s="287"/>
    </row>
    <row r="9144" spans="1:1" x14ac:dyDescent="0.25">
      <c r="A9144" s="287"/>
    </row>
    <row r="9145" spans="1:1" x14ac:dyDescent="0.25">
      <c r="A9145" s="287"/>
    </row>
    <row r="9146" spans="1:1" x14ac:dyDescent="0.25">
      <c r="A9146" s="287"/>
    </row>
    <row r="9147" spans="1:1" x14ac:dyDescent="0.25">
      <c r="A9147" s="287"/>
    </row>
    <row r="9148" spans="1:1" x14ac:dyDescent="0.25">
      <c r="A9148" s="287"/>
    </row>
    <row r="9149" spans="1:1" x14ac:dyDescent="0.25">
      <c r="A9149" s="287"/>
    </row>
    <row r="9150" spans="1:1" x14ac:dyDescent="0.25">
      <c r="A9150" s="287"/>
    </row>
    <row r="9151" spans="1:1" x14ac:dyDescent="0.25">
      <c r="A9151" s="287"/>
    </row>
    <row r="9152" spans="1:1" x14ac:dyDescent="0.25">
      <c r="A9152" s="287"/>
    </row>
    <row r="9153" spans="1:1" x14ac:dyDescent="0.25">
      <c r="A9153" s="287"/>
    </row>
    <row r="9154" spans="1:1" x14ac:dyDescent="0.25">
      <c r="A9154" s="287"/>
    </row>
    <row r="9155" spans="1:1" x14ac:dyDescent="0.25">
      <c r="A9155" s="287"/>
    </row>
    <row r="9156" spans="1:1" x14ac:dyDescent="0.25">
      <c r="A9156" s="287"/>
    </row>
    <row r="9157" spans="1:1" x14ac:dyDescent="0.25">
      <c r="A9157" s="287"/>
    </row>
    <row r="9158" spans="1:1" x14ac:dyDescent="0.25">
      <c r="A9158" s="287"/>
    </row>
    <row r="9159" spans="1:1" x14ac:dyDescent="0.25">
      <c r="A9159" s="287"/>
    </row>
    <row r="9160" spans="1:1" x14ac:dyDescent="0.25">
      <c r="A9160" s="287"/>
    </row>
    <row r="9161" spans="1:1" x14ac:dyDescent="0.25">
      <c r="A9161" s="287"/>
    </row>
    <row r="9162" spans="1:1" x14ac:dyDescent="0.25">
      <c r="A9162" s="287"/>
    </row>
    <row r="9163" spans="1:1" x14ac:dyDescent="0.25">
      <c r="A9163" s="287"/>
    </row>
    <row r="9164" spans="1:1" x14ac:dyDescent="0.25">
      <c r="A9164" s="287"/>
    </row>
    <row r="9165" spans="1:1" x14ac:dyDescent="0.25">
      <c r="A9165" s="287"/>
    </row>
    <row r="9166" spans="1:1" x14ac:dyDescent="0.25">
      <c r="A9166" s="287"/>
    </row>
    <row r="9167" spans="1:1" x14ac:dyDescent="0.25">
      <c r="A9167" s="287"/>
    </row>
    <row r="9168" spans="1:1" x14ac:dyDescent="0.25">
      <c r="A9168" s="287"/>
    </row>
    <row r="9169" spans="1:1" x14ac:dyDescent="0.25">
      <c r="A9169" s="287"/>
    </row>
    <row r="9170" spans="1:1" x14ac:dyDescent="0.25">
      <c r="A9170" s="287"/>
    </row>
    <row r="9171" spans="1:1" x14ac:dyDescent="0.25">
      <c r="A9171" s="287"/>
    </row>
    <row r="9172" spans="1:1" x14ac:dyDescent="0.25">
      <c r="A9172" s="287"/>
    </row>
    <row r="9173" spans="1:1" x14ac:dyDescent="0.25">
      <c r="A9173" s="287"/>
    </row>
    <row r="9174" spans="1:1" x14ac:dyDescent="0.25">
      <c r="A9174" s="287"/>
    </row>
    <row r="9175" spans="1:1" x14ac:dyDescent="0.25">
      <c r="A9175" s="287"/>
    </row>
    <row r="9176" spans="1:1" x14ac:dyDescent="0.25">
      <c r="A9176" s="287"/>
    </row>
    <row r="9177" spans="1:1" x14ac:dyDescent="0.25">
      <c r="A9177" s="287"/>
    </row>
    <row r="9178" spans="1:1" x14ac:dyDescent="0.25">
      <c r="A9178" s="287"/>
    </row>
    <row r="9179" spans="1:1" x14ac:dyDescent="0.25">
      <c r="A9179" s="287"/>
    </row>
    <row r="9180" spans="1:1" x14ac:dyDescent="0.25">
      <c r="A9180" s="287"/>
    </row>
    <row r="9181" spans="1:1" x14ac:dyDescent="0.25">
      <c r="A9181" s="287"/>
    </row>
    <row r="9182" spans="1:1" x14ac:dyDescent="0.25">
      <c r="A9182" s="287"/>
    </row>
    <row r="9183" spans="1:1" x14ac:dyDescent="0.25">
      <c r="A9183" s="287"/>
    </row>
    <row r="9184" spans="1:1" x14ac:dyDescent="0.25">
      <c r="A9184" s="287"/>
    </row>
    <row r="9185" spans="1:1" x14ac:dyDescent="0.25">
      <c r="A9185" s="287"/>
    </row>
    <row r="9186" spans="1:1" x14ac:dyDescent="0.25">
      <c r="A9186" s="287"/>
    </row>
    <row r="9187" spans="1:1" x14ac:dyDescent="0.25">
      <c r="A9187" s="287"/>
    </row>
    <row r="9188" spans="1:1" x14ac:dyDescent="0.25">
      <c r="A9188" s="287"/>
    </row>
    <row r="9189" spans="1:1" x14ac:dyDescent="0.25">
      <c r="A9189" s="287"/>
    </row>
    <row r="9190" spans="1:1" x14ac:dyDescent="0.25">
      <c r="A9190" s="287"/>
    </row>
    <row r="9191" spans="1:1" x14ac:dyDescent="0.25">
      <c r="A9191" s="287"/>
    </row>
    <row r="9192" spans="1:1" x14ac:dyDescent="0.25">
      <c r="A9192" s="287"/>
    </row>
    <row r="9193" spans="1:1" x14ac:dyDescent="0.25">
      <c r="A9193" s="287"/>
    </row>
    <row r="9194" spans="1:1" x14ac:dyDescent="0.25">
      <c r="A9194" s="287"/>
    </row>
    <row r="9195" spans="1:1" x14ac:dyDescent="0.25">
      <c r="A9195" s="287"/>
    </row>
    <row r="9196" spans="1:1" x14ac:dyDescent="0.25">
      <c r="A9196" s="287"/>
    </row>
    <row r="9197" spans="1:1" x14ac:dyDescent="0.25">
      <c r="A9197" s="287"/>
    </row>
    <row r="9198" spans="1:1" x14ac:dyDescent="0.25">
      <c r="A9198" s="287"/>
    </row>
    <row r="9199" spans="1:1" x14ac:dyDescent="0.25">
      <c r="A9199" s="287"/>
    </row>
    <row r="9200" spans="1:1" x14ac:dyDescent="0.25">
      <c r="A9200" s="287"/>
    </row>
    <row r="9201" spans="1:1" x14ac:dyDescent="0.25">
      <c r="A9201" s="287"/>
    </row>
    <row r="9202" spans="1:1" x14ac:dyDescent="0.25">
      <c r="A9202" s="287"/>
    </row>
    <row r="9203" spans="1:1" x14ac:dyDescent="0.25">
      <c r="A9203" s="287"/>
    </row>
    <row r="9204" spans="1:1" x14ac:dyDescent="0.25">
      <c r="A9204" s="287"/>
    </row>
    <row r="9205" spans="1:1" x14ac:dyDescent="0.25">
      <c r="A9205" s="287"/>
    </row>
    <row r="9206" spans="1:1" x14ac:dyDescent="0.25">
      <c r="A9206" s="287"/>
    </row>
    <row r="9207" spans="1:1" x14ac:dyDescent="0.25">
      <c r="A9207" s="287"/>
    </row>
    <row r="9208" spans="1:1" x14ac:dyDescent="0.25">
      <c r="A9208" s="287"/>
    </row>
    <row r="9209" spans="1:1" x14ac:dyDescent="0.25">
      <c r="A9209" s="287"/>
    </row>
    <row r="9210" spans="1:1" x14ac:dyDescent="0.25">
      <c r="A9210" s="287"/>
    </row>
    <row r="9211" spans="1:1" x14ac:dyDescent="0.25">
      <c r="A9211" s="287"/>
    </row>
    <row r="9212" spans="1:1" x14ac:dyDescent="0.25">
      <c r="A9212" s="287"/>
    </row>
    <row r="9213" spans="1:1" x14ac:dyDescent="0.25">
      <c r="A9213" s="287"/>
    </row>
    <row r="9214" spans="1:1" x14ac:dyDescent="0.25">
      <c r="A9214" s="287"/>
    </row>
    <row r="9215" spans="1:1" x14ac:dyDescent="0.25">
      <c r="A9215" s="287"/>
    </row>
    <row r="9216" spans="1:1" x14ac:dyDescent="0.25">
      <c r="A9216" s="287"/>
    </row>
    <row r="9217" spans="1:1" x14ac:dyDescent="0.25">
      <c r="A9217" s="287"/>
    </row>
    <row r="9218" spans="1:1" x14ac:dyDescent="0.25">
      <c r="A9218" s="287"/>
    </row>
    <row r="9219" spans="1:1" x14ac:dyDescent="0.25">
      <c r="A9219" s="287"/>
    </row>
    <row r="9220" spans="1:1" x14ac:dyDescent="0.25">
      <c r="A9220" s="287"/>
    </row>
    <row r="9221" spans="1:1" x14ac:dyDescent="0.25">
      <c r="A9221" s="287"/>
    </row>
    <row r="9222" spans="1:1" x14ac:dyDescent="0.25">
      <c r="A9222" s="287"/>
    </row>
    <row r="9223" spans="1:1" x14ac:dyDescent="0.25">
      <c r="A9223" s="287"/>
    </row>
    <row r="9224" spans="1:1" x14ac:dyDescent="0.25">
      <c r="A9224" s="287"/>
    </row>
    <row r="9225" spans="1:1" x14ac:dyDescent="0.25">
      <c r="A9225" s="287"/>
    </row>
    <row r="9226" spans="1:1" x14ac:dyDescent="0.25">
      <c r="A9226" s="287"/>
    </row>
    <row r="9227" spans="1:1" x14ac:dyDescent="0.25">
      <c r="A9227" s="287"/>
    </row>
    <row r="9228" spans="1:1" x14ac:dyDescent="0.25">
      <c r="A9228" s="287"/>
    </row>
    <row r="9229" spans="1:1" x14ac:dyDescent="0.25">
      <c r="A9229" s="287"/>
    </row>
    <row r="9230" spans="1:1" x14ac:dyDescent="0.25">
      <c r="A9230" s="287"/>
    </row>
    <row r="9231" spans="1:1" x14ac:dyDescent="0.25">
      <c r="A9231" s="287"/>
    </row>
    <row r="9232" spans="1:1" x14ac:dyDescent="0.25">
      <c r="A9232" s="287"/>
    </row>
    <row r="9233" spans="1:1" x14ac:dyDescent="0.25">
      <c r="A9233" s="287"/>
    </row>
    <row r="9234" spans="1:1" x14ac:dyDescent="0.25">
      <c r="A9234" s="287"/>
    </row>
    <row r="9235" spans="1:1" x14ac:dyDescent="0.25">
      <c r="A9235" s="287"/>
    </row>
    <row r="9236" spans="1:1" x14ac:dyDescent="0.25">
      <c r="A9236" s="287"/>
    </row>
    <row r="9237" spans="1:1" x14ac:dyDescent="0.25">
      <c r="A9237" s="287"/>
    </row>
    <row r="9238" spans="1:1" x14ac:dyDescent="0.25">
      <c r="A9238" s="287"/>
    </row>
    <row r="9239" spans="1:1" x14ac:dyDescent="0.25">
      <c r="A9239" s="287"/>
    </row>
    <row r="9240" spans="1:1" x14ac:dyDescent="0.25">
      <c r="A9240" s="287"/>
    </row>
    <row r="9241" spans="1:1" x14ac:dyDescent="0.25">
      <c r="A9241" s="287"/>
    </row>
    <row r="9242" spans="1:1" x14ac:dyDescent="0.25">
      <c r="A9242" s="287"/>
    </row>
    <row r="9243" spans="1:1" x14ac:dyDescent="0.25">
      <c r="A9243" s="287"/>
    </row>
    <row r="9244" spans="1:1" x14ac:dyDescent="0.25">
      <c r="A9244" s="287"/>
    </row>
    <row r="9245" spans="1:1" x14ac:dyDescent="0.25">
      <c r="A9245" s="287"/>
    </row>
    <row r="9246" spans="1:1" x14ac:dyDescent="0.25">
      <c r="A9246" s="287"/>
    </row>
    <row r="9247" spans="1:1" x14ac:dyDescent="0.25">
      <c r="A9247" s="287"/>
    </row>
    <row r="9248" spans="1:1" x14ac:dyDescent="0.25">
      <c r="A9248" s="287"/>
    </row>
    <row r="9249" spans="1:1" x14ac:dyDescent="0.25">
      <c r="A9249" s="287"/>
    </row>
    <row r="9250" spans="1:1" x14ac:dyDescent="0.25">
      <c r="A9250" s="287"/>
    </row>
    <row r="9251" spans="1:1" x14ac:dyDescent="0.25">
      <c r="A9251" s="287"/>
    </row>
    <row r="9252" spans="1:1" x14ac:dyDescent="0.25">
      <c r="A9252" s="287"/>
    </row>
    <row r="9253" spans="1:1" x14ac:dyDescent="0.25">
      <c r="A9253" s="287"/>
    </row>
    <row r="9254" spans="1:1" x14ac:dyDescent="0.25">
      <c r="A9254" s="287"/>
    </row>
    <row r="9255" spans="1:1" x14ac:dyDescent="0.25">
      <c r="A9255" s="287"/>
    </row>
    <row r="9256" spans="1:1" x14ac:dyDescent="0.25">
      <c r="A9256" s="287"/>
    </row>
    <row r="9257" spans="1:1" x14ac:dyDescent="0.25">
      <c r="A9257" s="287"/>
    </row>
    <row r="9258" spans="1:1" x14ac:dyDescent="0.25">
      <c r="A9258" s="287"/>
    </row>
    <row r="9259" spans="1:1" x14ac:dyDescent="0.25">
      <c r="A9259" s="287"/>
    </row>
    <row r="9260" spans="1:1" x14ac:dyDescent="0.25">
      <c r="A9260" s="287"/>
    </row>
    <row r="9261" spans="1:1" x14ac:dyDescent="0.25">
      <c r="A9261" s="287"/>
    </row>
    <row r="9262" spans="1:1" x14ac:dyDescent="0.25">
      <c r="A9262" s="287"/>
    </row>
    <row r="9263" spans="1:1" x14ac:dyDescent="0.25">
      <c r="A9263" s="287"/>
    </row>
    <row r="9264" spans="1:1" x14ac:dyDescent="0.25">
      <c r="A9264" s="287"/>
    </row>
    <row r="9265" spans="1:1" x14ac:dyDescent="0.25">
      <c r="A9265" s="287"/>
    </row>
    <row r="9266" spans="1:1" x14ac:dyDescent="0.25">
      <c r="A9266" s="287"/>
    </row>
    <row r="9267" spans="1:1" x14ac:dyDescent="0.25">
      <c r="A9267" s="287"/>
    </row>
    <row r="9268" spans="1:1" x14ac:dyDescent="0.25">
      <c r="A9268" s="287"/>
    </row>
    <row r="9269" spans="1:1" x14ac:dyDescent="0.25">
      <c r="A9269" s="287"/>
    </row>
    <row r="9270" spans="1:1" x14ac:dyDescent="0.25">
      <c r="A9270" s="287"/>
    </row>
    <row r="9271" spans="1:1" x14ac:dyDescent="0.25">
      <c r="A9271" s="287"/>
    </row>
    <row r="9272" spans="1:1" x14ac:dyDescent="0.25">
      <c r="A9272" s="287"/>
    </row>
    <row r="9273" spans="1:1" x14ac:dyDescent="0.25">
      <c r="A9273" s="287"/>
    </row>
    <row r="9274" spans="1:1" x14ac:dyDescent="0.25">
      <c r="A9274" s="287"/>
    </row>
    <row r="9275" spans="1:1" x14ac:dyDescent="0.25">
      <c r="A9275" s="287"/>
    </row>
    <row r="9276" spans="1:1" x14ac:dyDescent="0.25">
      <c r="A9276" s="287"/>
    </row>
    <row r="9277" spans="1:1" x14ac:dyDescent="0.25">
      <c r="A9277" s="287"/>
    </row>
    <row r="9278" spans="1:1" x14ac:dyDescent="0.25">
      <c r="A9278" s="287"/>
    </row>
    <row r="9279" spans="1:1" x14ac:dyDescent="0.25">
      <c r="A9279" s="287"/>
    </row>
    <row r="9280" spans="1:1" x14ac:dyDescent="0.25">
      <c r="A9280" s="287"/>
    </row>
    <row r="9281" spans="1:1" x14ac:dyDescent="0.25">
      <c r="A9281" s="287"/>
    </row>
    <row r="9282" spans="1:1" x14ac:dyDescent="0.25">
      <c r="A9282" s="287"/>
    </row>
    <row r="9283" spans="1:1" x14ac:dyDescent="0.25">
      <c r="A9283" s="287"/>
    </row>
    <row r="9284" spans="1:1" x14ac:dyDescent="0.25">
      <c r="A9284" s="287"/>
    </row>
    <row r="9285" spans="1:1" x14ac:dyDescent="0.25">
      <c r="A9285" s="287"/>
    </row>
    <row r="9286" spans="1:1" x14ac:dyDescent="0.25">
      <c r="A9286" s="287"/>
    </row>
    <row r="9287" spans="1:1" x14ac:dyDescent="0.25">
      <c r="A9287" s="287"/>
    </row>
    <row r="9288" spans="1:1" x14ac:dyDescent="0.25">
      <c r="A9288" s="287"/>
    </row>
    <row r="9289" spans="1:1" x14ac:dyDescent="0.25">
      <c r="A9289" s="287"/>
    </row>
    <row r="9290" spans="1:1" x14ac:dyDescent="0.25">
      <c r="A9290" s="287"/>
    </row>
    <row r="9291" spans="1:1" x14ac:dyDescent="0.25">
      <c r="A9291" s="287"/>
    </row>
    <row r="9292" spans="1:1" x14ac:dyDescent="0.25">
      <c r="A9292" s="287"/>
    </row>
    <row r="9293" spans="1:1" x14ac:dyDescent="0.25">
      <c r="A9293" s="287"/>
    </row>
    <row r="9294" spans="1:1" x14ac:dyDescent="0.25">
      <c r="A9294" s="287"/>
    </row>
    <row r="9295" spans="1:1" x14ac:dyDescent="0.25">
      <c r="A9295" s="287"/>
    </row>
    <row r="9296" spans="1:1" x14ac:dyDescent="0.25">
      <c r="A9296" s="287"/>
    </row>
    <row r="9297" spans="1:1" x14ac:dyDescent="0.25">
      <c r="A9297" s="287"/>
    </row>
    <row r="9298" spans="1:1" x14ac:dyDescent="0.25">
      <c r="A9298" s="287"/>
    </row>
    <row r="9299" spans="1:1" x14ac:dyDescent="0.25">
      <c r="A9299" s="287"/>
    </row>
    <row r="9300" spans="1:1" x14ac:dyDescent="0.25">
      <c r="A9300" s="287"/>
    </row>
    <row r="9301" spans="1:1" x14ac:dyDescent="0.25">
      <c r="A9301" s="287"/>
    </row>
    <row r="9302" spans="1:1" x14ac:dyDescent="0.25">
      <c r="A9302" s="287"/>
    </row>
    <row r="9303" spans="1:1" x14ac:dyDescent="0.25">
      <c r="A9303" s="287"/>
    </row>
    <row r="9304" spans="1:1" x14ac:dyDescent="0.25">
      <c r="A9304" s="287"/>
    </row>
    <row r="9305" spans="1:1" x14ac:dyDescent="0.25">
      <c r="A9305" s="287"/>
    </row>
    <row r="9306" spans="1:1" x14ac:dyDescent="0.25">
      <c r="A9306" s="287"/>
    </row>
    <row r="9307" spans="1:1" x14ac:dyDescent="0.25">
      <c r="A9307" s="287"/>
    </row>
    <row r="9308" spans="1:1" x14ac:dyDescent="0.25">
      <c r="A9308" s="287"/>
    </row>
    <row r="9309" spans="1:1" x14ac:dyDescent="0.25">
      <c r="A9309" s="287"/>
    </row>
    <row r="9310" spans="1:1" x14ac:dyDescent="0.25">
      <c r="A9310" s="287"/>
    </row>
    <row r="9311" spans="1:1" x14ac:dyDescent="0.25">
      <c r="A9311" s="287"/>
    </row>
    <row r="9312" spans="1:1" x14ac:dyDescent="0.25">
      <c r="A9312" s="287"/>
    </row>
    <row r="9313" spans="1:1" x14ac:dyDescent="0.25">
      <c r="A9313" s="287"/>
    </row>
    <row r="9314" spans="1:1" x14ac:dyDescent="0.25">
      <c r="A9314" s="287"/>
    </row>
    <row r="9315" spans="1:1" x14ac:dyDescent="0.25">
      <c r="A9315" s="287"/>
    </row>
    <row r="9316" spans="1:1" x14ac:dyDescent="0.25">
      <c r="A9316" s="287"/>
    </row>
    <row r="9317" spans="1:1" x14ac:dyDescent="0.25">
      <c r="A9317" s="287"/>
    </row>
    <row r="9318" spans="1:1" x14ac:dyDescent="0.25">
      <c r="A9318" s="287"/>
    </row>
    <row r="9319" spans="1:1" x14ac:dyDescent="0.25">
      <c r="A9319" s="287"/>
    </row>
    <row r="9320" spans="1:1" x14ac:dyDescent="0.25">
      <c r="A9320" s="287"/>
    </row>
    <row r="9321" spans="1:1" x14ac:dyDescent="0.25">
      <c r="A9321" s="287"/>
    </row>
    <row r="9322" spans="1:1" x14ac:dyDescent="0.25">
      <c r="A9322" s="287"/>
    </row>
    <row r="9323" spans="1:1" x14ac:dyDescent="0.25">
      <c r="A9323" s="287"/>
    </row>
    <row r="9324" spans="1:1" x14ac:dyDescent="0.25">
      <c r="A9324" s="287"/>
    </row>
    <row r="9325" spans="1:1" x14ac:dyDescent="0.25">
      <c r="A9325" s="287"/>
    </row>
    <row r="9326" spans="1:1" x14ac:dyDescent="0.25">
      <c r="A9326" s="287"/>
    </row>
    <row r="9327" spans="1:1" x14ac:dyDescent="0.25">
      <c r="A9327" s="287"/>
    </row>
    <row r="9328" spans="1:1" x14ac:dyDescent="0.25">
      <c r="A9328" s="287"/>
    </row>
    <row r="9329" spans="1:1" x14ac:dyDescent="0.25">
      <c r="A9329" s="287"/>
    </row>
    <row r="9330" spans="1:1" x14ac:dyDescent="0.25">
      <c r="A9330" s="287"/>
    </row>
    <row r="9331" spans="1:1" x14ac:dyDescent="0.25">
      <c r="A9331" s="287"/>
    </row>
    <row r="9332" spans="1:1" x14ac:dyDescent="0.25">
      <c r="A9332" s="287"/>
    </row>
    <row r="9333" spans="1:1" x14ac:dyDescent="0.25">
      <c r="A9333" s="287"/>
    </row>
    <row r="9334" spans="1:1" x14ac:dyDescent="0.25">
      <c r="A9334" s="287"/>
    </row>
    <row r="9335" spans="1:1" x14ac:dyDescent="0.25">
      <c r="A9335" s="287"/>
    </row>
    <row r="9336" spans="1:1" x14ac:dyDescent="0.25">
      <c r="A9336" s="287"/>
    </row>
    <row r="9337" spans="1:1" x14ac:dyDescent="0.25">
      <c r="A9337" s="287"/>
    </row>
    <row r="9338" spans="1:1" x14ac:dyDescent="0.25">
      <c r="A9338" s="287"/>
    </row>
    <row r="9339" spans="1:1" x14ac:dyDescent="0.25">
      <c r="A9339" s="287"/>
    </row>
    <row r="9340" spans="1:1" x14ac:dyDescent="0.25">
      <c r="A9340" s="287"/>
    </row>
    <row r="9341" spans="1:1" x14ac:dyDescent="0.25">
      <c r="A9341" s="287"/>
    </row>
    <row r="9342" spans="1:1" x14ac:dyDescent="0.25">
      <c r="A9342" s="287"/>
    </row>
    <row r="9343" spans="1:1" x14ac:dyDescent="0.25">
      <c r="A9343" s="287"/>
    </row>
    <row r="9344" spans="1:1" x14ac:dyDescent="0.25">
      <c r="A9344" s="287"/>
    </row>
    <row r="9345" spans="1:1" x14ac:dyDescent="0.25">
      <c r="A9345" s="287"/>
    </row>
    <row r="9346" spans="1:1" x14ac:dyDescent="0.25">
      <c r="A9346" s="287"/>
    </row>
    <row r="9347" spans="1:1" x14ac:dyDescent="0.25">
      <c r="A9347" s="287"/>
    </row>
    <row r="9348" spans="1:1" x14ac:dyDescent="0.25">
      <c r="A9348" s="287"/>
    </row>
    <row r="9349" spans="1:1" x14ac:dyDescent="0.25">
      <c r="A9349" s="287"/>
    </row>
    <row r="9350" spans="1:1" x14ac:dyDescent="0.25">
      <c r="A9350" s="287"/>
    </row>
    <row r="9351" spans="1:1" x14ac:dyDescent="0.25">
      <c r="A9351" s="287"/>
    </row>
    <row r="9352" spans="1:1" x14ac:dyDescent="0.25">
      <c r="A9352" s="287"/>
    </row>
    <row r="9353" spans="1:1" x14ac:dyDescent="0.25">
      <c r="A9353" s="287"/>
    </row>
    <row r="9354" spans="1:1" x14ac:dyDescent="0.25">
      <c r="A9354" s="287"/>
    </row>
    <row r="9355" spans="1:1" x14ac:dyDescent="0.25">
      <c r="A9355" s="287"/>
    </row>
    <row r="9356" spans="1:1" x14ac:dyDescent="0.25">
      <c r="A9356" s="287"/>
    </row>
    <row r="9357" spans="1:1" x14ac:dyDescent="0.25">
      <c r="A9357" s="287"/>
    </row>
    <row r="9358" spans="1:1" x14ac:dyDescent="0.25">
      <c r="A9358" s="287"/>
    </row>
    <row r="9359" spans="1:1" x14ac:dyDescent="0.25">
      <c r="A9359" s="287"/>
    </row>
    <row r="9360" spans="1:1" x14ac:dyDescent="0.25">
      <c r="A9360" s="287"/>
    </row>
    <row r="9361" spans="1:1" x14ac:dyDescent="0.25">
      <c r="A9361" s="287"/>
    </row>
    <row r="9362" spans="1:1" x14ac:dyDescent="0.25">
      <c r="A9362" s="287"/>
    </row>
    <row r="9363" spans="1:1" x14ac:dyDescent="0.25">
      <c r="A9363" s="287"/>
    </row>
    <row r="9364" spans="1:1" x14ac:dyDescent="0.25">
      <c r="A9364" s="287"/>
    </row>
    <row r="9365" spans="1:1" x14ac:dyDescent="0.25">
      <c r="A9365" s="287"/>
    </row>
    <row r="9366" spans="1:1" x14ac:dyDescent="0.25">
      <c r="A9366" s="287"/>
    </row>
    <row r="9367" spans="1:1" x14ac:dyDescent="0.25">
      <c r="A9367" s="287"/>
    </row>
    <row r="9368" spans="1:1" x14ac:dyDescent="0.25">
      <c r="A9368" s="287"/>
    </row>
    <row r="9369" spans="1:1" x14ac:dyDescent="0.25">
      <c r="A9369" s="287"/>
    </row>
    <row r="9370" spans="1:1" x14ac:dyDescent="0.25">
      <c r="A9370" s="287"/>
    </row>
    <row r="9371" spans="1:1" x14ac:dyDescent="0.25">
      <c r="A9371" s="287"/>
    </row>
    <row r="9372" spans="1:1" x14ac:dyDescent="0.25">
      <c r="A9372" s="287"/>
    </row>
    <row r="9373" spans="1:1" x14ac:dyDescent="0.25">
      <c r="A9373" s="287"/>
    </row>
    <row r="9374" spans="1:1" x14ac:dyDescent="0.25">
      <c r="A9374" s="287"/>
    </row>
    <row r="9375" spans="1:1" x14ac:dyDescent="0.25">
      <c r="A9375" s="287"/>
    </row>
    <row r="9376" spans="1:1" x14ac:dyDescent="0.25">
      <c r="A9376" s="287"/>
    </row>
    <row r="9377" spans="1:1" x14ac:dyDescent="0.25">
      <c r="A9377" s="287"/>
    </row>
    <row r="9378" spans="1:1" x14ac:dyDescent="0.25">
      <c r="A9378" s="287"/>
    </row>
    <row r="9379" spans="1:1" x14ac:dyDescent="0.25">
      <c r="A9379" s="287"/>
    </row>
    <row r="9380" spans="1:1" x14ac:dyDescent="0.25">
      <c r="A9380" s="287"/>
    </row>
    <row r="9381" spans="1:1" x14ac:dyDescent="0.25">
      <c r="A9381" s="287"/>
    </row>
    <row r="9382" spans="1:1" x14ac:dyDescent="0.25">
      <c r="A9382" s="287"/>
    </row>
    <row r="9383" spans="1:1" x14ac:dyDescent="0.25">
      <c r="A9383" s="287"/>
    </row>
    <row r="9384" spans="1:1" x14ac:dyDescent="0.25">
      <c r="A9384" s="287"/>
    </row>
    <row r="9385" spans="1:1" x14ac:dyDescent="0.25">
      <c r="A9385" s="287"/>
    </row>
    <row r="9386" spans="1:1" x14ac:dyDescent="0.25">
      <c r="A9386" s="287"/>
    </row>
    <row r="9387" spans="1:1" x14ac:dyDescent="0.25">
      <c r="A9387" s="287"/>
    </row>
    <row r="9388" spans="1:1" x14ac:dyDescent="0.25">
      <c r="A9388" s="287"/>
    </row>
    <row r="9389" spans="1:1" x14ac:dyDescent="0.25">
      <c r="A9389" s="287"/>
    </row>
    <row r="9390" spans="1:1" x14ac:dyDescent="0.25">
      <c r="A9390" s="287"/>
    </row>
    <row r="9391" spans="1:1" x14ac:dyDescent="0.25">
      <c r="A9391" s="287"/>
    </row>
    <row r="9392" spans="1:1" x14ac:dyDescent="0.25">
      <c r="A9392" s="287"/>
    </row>
    <row r="9393" spans="1:1" x14ac:dyDescent="0.25">
      <c r="A9393" s="287"/>
    </row>
    <row r="9394" spans="1:1" x14ac:dyDescent="0.25">
      <c r="A9394" s="287"/>
    </row>
    <row r="9395" spans="1:1" x14ac:dyDescent="0.25">
      <c r="A9395" s="287"/>
    </row>
    <row r="9396" spans="1:1" x14ac:dyDescent="0.25">
      <c r="A9396" s="287"/>
    </row>
    <row r="9397" spans="1:1" x14ac:dyDescent="0.25">
      <c r="A9397" s="287"/>
    </row>
    <row r="9398" spans="1:1" x14ac:dyDescent="0.25">
      <c r="A9398" s="287"/>
    </row>
    <row r="9399" spans="1:1" x14ac:dyDescent="0.25">
      <c r="A9399" s="287"/>
    </row>
    <row r="9400" spans="1:1" x14ac:dyDescent="0.25">
      <c r="A9400" s="287"/>
    </row>
    <row r="9401" spans="1:1" x14ac:dyDescent="0.25">
      <c r="A9401" s="287"/>
    </row>
    <row r="9402" spans="1:1" x14ac:dyDescent="0.25">
      <c r="A9402" s="287"/>
    </row>
    <row r="9403" spans="1:1" x14ac:dyDescent="0.25">
      <c r="A9403" s="287"/>
    </row>
    <row r="9404" spans="1:1" x14ac:dyDescent="0.25">
      <c r="A9404" s="287"/>
    </row>
    <row r="9405" spans="1:1" x14ac:dyDescent="0.25">
      <c r="A9405" s="287"/>
    </row>
    <row r="9406" spans="1:1" x14ac:dyDescent="0.25">
      <c r="A9406" s="287"/>
    </row>
    <row r="9407" spans="1:1" x14ac:dyDescent="0.25">
      <c r="A9407" s="287"/>
    </row>
    <row r="9408" spans="1:1" x14ac:dyDescent="0.25">
      <c r="A9408" s="287"/>
    </row>
    <row r="9409" spans="1:1" x14ac:dyDescent="0.25">
      <c r="A9409" s="287"/>
    </row>
    <row r="9410" spans="1:1" x14ac:dyDescent="0.25">
      <c r="A9410" s="287"/>
    </row>
    <row r="9411" spans="1:1" x14ac:dyDescent="0.25">
      <c r="A9411" s="287"/>
    </row>
    <row r="9412" spans="1:1" x14ac:dyDescent="0.25">
      <c r="A9412" s="287"/>
    </row>
    <row r="9413" spans="1:1" x14ac:dyDescent="0.25">
      <c r="A9413" s="287"/>
    </row>
    <row r="9414" spans="1:1" x14ac:dyDescent="0.25">
      <c r="A9414" s="287"/>
    </row>
    <row r="9415" spans="1:1" x14ac:dyDescent="0.25">
      <c r="A9415" s="287"/>
    </row>
    <row r="9416" spans="1:1" x14ac:dyDescent="0.25">
      <c r="A9416" s="287"/>
    </row>
    <row r="9417" spans="1:1" x14ac:dyDescent="0.25">
      <c r="A9417" s="287"/>
    </row>
    <row r="9418" spans="1:1" x14ac:dyDescent="0.25">
      <c r="A9418" s="287"/>
    </row>
    <row r="9419" spans="1:1" x14ac:dyDescent="0.25">
      <c r="A9419" s="287"/>
    </row>
    <row r="9420" spans="1:1" x14ac:dyDescent="0.25">
      <c r="A9420" s="287"/>
    </row>
    <row r="9421" spans="1:1" x14ac:dyDescent="0.25">
      <c r="A9421" s="287"/>
    </row>
    <row r="9422" spans="1:1" x14ac:dyDescent="0.25">
      <c r="A9422" s="287"/>
    </row>
    <row r="9423" spans="1:1" x14ac:dyDescent="0.25">
      <c r="A9423" s="287"/>
    </row>
    <row r="9424" spans="1:1" x14ac:dyDescent="0.25">
      <c r="A9424" s="287"/>
    </row>
    <row r="9425" spans="1:1" x14ac:dyDescent="0.25">
      <c r="A9425" s="287"/>
    </row>
    <row r="9426" spans="1:1" x14ac:dyDescent="0.25">
      <c r="A9426" s="287"/>
    </row>
    <row r="9427" spans="1:1" x14ac:dyDescent="0.25">
      <c r="A9427" s="287"/>
    </row>
    <row r="9428" spans="1:1" x14ac:dyDescent="0.25">
      <c r="A9428" s="287"/>
    </row>
    <row r="9429" spans="1:1" x14ac:dyDescent="0.25">
      <c r="A9429" s="287"/>
    </row>
    <row r="9430" spans="1:1" x14ac:dyDescent="0.25">
      <c r="A9430" s="287"/>
    </row>
    <row r="9431" spans="1:1" x14ac:dyDescent="0.25">
      <c r="A9431" s="287"/>
    </row>
    <row r="9432" spans="1:1" x14ac:dyDescent="0.25">
      <c r="A9432" s="287"/>
    </row>
    <row r="9433" spans="1:1" x14ac:dyDescent="0.25">
      <c r="A9433" s="287"/>
    </row>
    <row r="9434" spans="1:1" x14ac:dyDescent="0.25">
      <c r="A9434" s="287"/>
    </row>
    <row r="9435" spans="1:1" x14ac:dyDescent="0.25">
      <c r="A9435" s="287"/>
    </row>
    <row r="9436" spans="1:1" x14ac:dyDescent="0.25">
      <c r="A9436" s="287"/>
    </row>
    <row r="9437" spans="1:1" x14ac:dyDescent="0.25">
      <c r="A9437" s="287"/>
    </row>
    <row r="9438" spans="1:1" x14ac:dyDescent="0.25">
      <c r="A9438" s="287"/>
    </row>
    <row r="9439" spans="1:1" x14ac:dyDescent="0.25">
      <c r="A9439" s="287"/>
    </row>
    <row r="9440" spans="1:1" x14ac:dyDescent="0.25">
      <c r="A9440" s="287"/>
    </row>
    <row r="9441" spans="1:1" x14ac:dyDescent="0.25">
      <c r="A9441" s="287"/>
    </row>
    <row r="9442" spans="1:1" x14ac:dyDescent="0.25">
      <c r="A9442" s="287"/>
    </row>
    <row r="9443" spans="1:1" x14ac:dyDescent="0.25">
      <c r="A9443" s="287"/>
    </row>
    <row r="9444" spans="1:1" x14ac:dyDescent="0.25">
      <c r="A9444" s="287"/>
    </row>
    <row r="9445" spans="1:1" x14ac:dyDescent="0.25">
      <c r="A9445" s="287"/>
    </row>
    <row r="9446" spans="1:1" x14ac:dyDescent="0.25">
      <c r="A9446" s="287"/>
    </row>
    <row r="9447" spans="1:1" x14ac:dyDescent="0.25">
      <c r="A9447" s="287"/>
    </row>
    <row r="9448" spans="1:1" x14ac:dyDescent="0.25">
      <c r="A9448" s="287"/>
    </row>
    <row r="9449" spans="1:1" x14ac:dyDescent="0.25">
      <c r="A9449" s="287"/>
    </row>
    <row r="9450" spans="1:1" x14ac:dyDescent="0.25">
      <c r="A9450" s="287"/>
    </row>
    <row r="9451" spans="1:1" x14ac:dyDescent="0.25">
      <c r="A9451" s="287"/>
    </row>
    <row r="9452" spans="1:1" x14ac:dyDescent="0.25">
      <c r="A9452" s="287"/>
    </row>
    <row r="9453" spans="1:1" x14ac:dyDescent="0.25">
      <c r="A9453" s="287"/>
    </row>
    <row r="9454" spans="1:1" x14ac:dyDescent="0.25">
      <c r="A9454" s="287"/>
    </row>
    <row r="9455" spans="1:1" x14ac:dyDescent="0.25">
      <c r="A9455" s="287"/>
    </row>
    <row r="9456" spans="1:1" x14ac:dyDescent="0.25">
      <c r="A9456" s="287"/>
    </row>
    <row r="9457" spans="1:1" x14ac:dyDescent="0.25">
      <c r="A9457" s="287"/>
    </row>
    <row r="9458" spans="1:1" x14ac:dyDescent="0.25">
      <c r="A9458" s="287"/>
    </row>
    <row r="9459" spans="1:1" x14ac:dyDescent="0.25">
      <c r="A9459" s="287"/>
    </row>
    <row r="9460" spans="1:1" x14ac:dyDescent="0.25">
      <c r="A9460" s="287"/>
    </row>
    <row r="9461" spans="1:1" x14ac:dyDescent="0.25">
      <c r="A9461" s="287"/>
    </row>
    <row r="9462" spans="1:1" x14ac:dyDescent="0.25">
      <c r="A9462" s="287"/>
    </row>
    <row r="9463" spans="1:1" x14ac:dyDescent="0.25">
      <c r="A9463" s="287"/>
    </row>
    <row r="9464" spans="1:1" x14ac:dyDescent="0.25">
      <c r="A9464" s="287"/>
    </row>
    <row r="9465" spans="1:1" x14ac:dyDescent="0.25">
      <c r="A9465" s="287"/>
    </row>
    <row r="9466" spans="1:1" x14ac:dyDescent="0.25">
      <c r="A9466" s="287"/>
    </row>
    <row r="9467" spans="1:1" x14ac:dyDescent="0.25">
      <c r="A9467" s="287"/>
    </row>
    <row r="9468" spans="1:1" x14ac:dyDescent="0.25">
      <c r="A9468" s="287"/>
    </row>
    <row r="9469" spans="1:1" x14ac:dyDescent="0.25">
      <c r="A9469" s="287"/>
    </row>
    <row r="9470" spans="1:1" x14ac:dyDescent="0.25">
      <c r="A9470" s="287"/>
    </row>
    <row r="9471" spans="1:1" x14ac:dyDescent="0.25">
      <c r="A9471" s="287"/>
    </row>
    <row r="9472" spans="1:1" x14ac:dyDescent="0.25">
      <c r="A9472" s="287"/>
    </row>
    <row r="9473" spans="1:1" x14ac:dyDescent="0.25">
      <c r="A9473" s="287"/>
    </row>
    <row r="9474" spans="1:1" x14ac:dyDescent="0.25">
      <c r="A9474" s="287"/>
    </row>
    <row r="9475" spans="1:1" x14ac:dyDescent="0.25">
      <c r="A9475" s="287"/>
    </row>
    <row r="9476" spans="1:1" x14ac:dyDescent="0.25">
      <c r="A9476" s="287"/>
    </row>
    <row r="9477" spans="1:1" x14ac:dyDescent="0.25">
      <c r="A9477" s="287"/>
    </row>
    <row r="9478" spans="1:1" x14ac:dyDescent="0.25">
      <c r="A9478" s="287"/>
    </row>
    <row r="9479" spans="1:1" x14ac:dyDescent="0.25">
      <c r="A9479" s="287"/>
    </row>
    <row r="9480" spans="1:1" x14ac:dyDescent="0.25">
      <c r="A9480" s="287"/>
    </row>
    <row r="9481" spans="1:1" x14ac:dyDescent="0.25">
      <c r="A9481" s="287"/>
    </row>
    <row r="9482" spans="1:1" x14ac:dyDescent="0.25">
      <c r="A9482" s="287"/>
    </row>
    <row r="9483" spans="1:1" x14ac:dyDescent="0.25">
      <c r="A9483" s="287"/>
    </row>
    <row r="9484" spans="1:1" x14ac:dyDescent="0.25">
      <c r="A9484" s="287"/>
    </row>
    <row r="9485" spans="1:1" x14ac:dyDescent="0.25">
      <c r="A9485" s="287"/>
    </row>
    <row r="9486" spans="1:1" x14ac:dyDescent="0.25">
      <c r="A9486" s="287"/>
    </row>
    <row r="9487" spans="1:1" x14ac:dyDescent="0.25">
      <c r="A9487" s="287"/>
    </row>
    <row r="9488" spans="1:1" x14ac:dyDescent="0.25">
      <c r="A9488" s="287"/>
    </row>
    <row r="9489" spans="1:1" x14ac:dyDescent="0.25">
      <c r="A9489" s="287"/>
    </row>
    <row r="9490" spans="1:1" x14ac:dyDescent="0.25">
      <c r="A9490" s="287"/>
    </row>
    <row r="9491" spans="1:1" x14ac:dyDescent="0.25">
      <c r="A9491" s="287"/>
    </row>
    <row r="9492" spans="1:1" x14ac:dyDescent="0.25">
      <c r="A9492" s="287"/>
    </row>
    <row r="9493" spans="1:1" x14ac:dyDescent="0.25">
      <c r="A9493" s="287"/>
    </row>
    <row r="9494" spans="1:1" x14ac:dyDescent="0.25">
      <c r="A9494" s="287"/>
    </row>
    <row r="9495" spans="1:1" x14ac:dyDescent="0.25">
      <c r="A9495" s="287"/>
    </row>
    <row r="9496" spans="1:1" x14ac:dyDescent="0.25">
      <c r="A9496" s="287"/>
    </row>
    <row r="9497" spans="1:1" x14ac:dyDescent="0.25">
      <c r="A9497" s="287"/>
    </row>
    <row r="9498" spans="1:1" x14ac:dyDescent="0.25">
      <c r="A9498" s="287"/>
    </row>
    <row r="9499" spans="1:1" x14ac:dyDescent="0.25">
      <c r="A9499" s="287"/>
    </row>
    <row r="9500" spans="1:1" x14ac:dyDescent="0.25">
      <c r="A9500" s="287"/>
    </row>
    <row r="9501" spans="1:1" x14ac:dyDescent="0.25">
      <c r="A9501" s="287"/>
    </row>
    <row r="9502" spans="1:1" x14ac:dyDescent="0.25">
      <c r="A9502" s="287"/>
    </row>
    <row r="9503" spans="1:1" x14ac:dyDescent="0.25">
      <c r="A9503" s="287"/>
    </row>
    <row r="9504" spans="1:1" x14ac:dyDescent="0.25">
      <c r="A9504" s="287"/>
    </row>
    <row r="9505" spans="1:1" x14ac:dyDescent="0.25">
      <c r="A9505" s="287"/>
    </row>
    <row r="9506" spans="1:1" x14ac:dyDescent="0.25">
      <c r="A9506" s="287"/>
    </row>
    <row r="9507" spans="1:1" x14ac:dyDescent="0.25">
      <c r="A9507" s="287"/>
    </row>
    <row r="9508" spans="1:1" x14ac:dyDescent="0.25">
      <c r="A9508" s="287"/>
    </row>
    <row r="9509" spans="1:1" x14ac:dyDescent="0.25">
      <c r="A9509" s="287"/>
    </row>
    <row r="9510" spans="1:1" x14ac:dyDescent="0.25">
      <c r="A9510" s="287"/>
    </row>
    <row r="9511" spans="1:1" x14ac:dyDescent="0.25">
      <c r="A9511" s="287"/>
    </row>
    <row r="9512" spans="1:1" x14ac:dyDescent="0.25">
      <c r="A9512" s="287"/>
    </row>
    <row r="9513" spans="1:1" x14ac:dyDescent="0.25">
      <c r="A9513" s="287"/>
    </row>
    <row r="9514" spans="1:1" x14ac:dyDescent="0.25">
      <c r="A9514" s="287"/>
    </row>
    <row r="9515" spans="1:1" x14ac:dyDescent="0.25">
      <c r="A9515" s="287"/>
    </row>
    <row r="9516" spans="1:1" x14ac:dyDescent="0.25">
      <c r="A9516" s="287"/>
    </row>
    <row r="9517" spans="1:1" x14ac:dyDescent="0.25">
      <c r="A9517" s="287"/>
    </row>
    <row r="9518" spans="1:1" x14ac:dyDescent="0.25">
      <c r="A9518" s="287"/>
    </row>
    <row r="9519" spans="1:1" x14ac:dyDescent="0.25">
      <c r="A9519" s="287"/>
    </row>
    <row r="9520" spans="1:1" x14ac:dyDescent="0.25">
      <c r="A9520" s="287"/>
    </row>
    <row r="9521" spans="1:1" x14ac:dyDescent="0.25">
      <c r="A9521" s="287"/>
    </row>
    <row r="9522" spans="1:1" x14ac:dyDescent="0.25">
      <c r="A9522" s="287"/>
    </row>
    <row r="9523" spans="1:1" x14ac:dyDescent="0.25">
      <c r="A9523" s="287"/>
    </row>
    <row r="9524" spans="1:1" x14ac:dyDescent="0.25">
      <c r="A9524" s="287"/>
    </row>
    <row r="9525" spans="1:1" x14ac:dyDescent="0.25">
      <c r="A9525" s="287"/>
    </row>
    <row r="9526" spans="1:1" x14ac:dyDescent="0.25">
      <c r="A9526" s="287"/>
    </row>
    <row r="9527" spans="1:1" x14ac:dyDescent="0.25">
      <c r="A9527" s="287"/>
    </row>
    <row r="9528" spans="1:1" x14ac:dyDescent="0.25">
      <c r="A9528" s="287"/>
    </row>
    <row r="9529" spans="1:1" x14ac:dyDescent="0.25">
      <c r="A9529" s="287"/>
    </row>
    <row r="9530" spans="1:1" x14ac:dyDescent="0.25">
      <c r="A9530" s="287"/>
    </row>
    <row r="9531" spans="1:1" x14ac:dyDescent="0.25">
      <c r="A9531" s="287"/>
    </row>
    <row r="9532" spans="1:1" x14ac:dyDescent="0.25">
      <c r="A9532" s="287"/>
    </row>
    <row r="9533" spans="1:1" x14ac:dyDescent="0.25">
      <c r="A9533" s="287"/>
    </row>
    <row r="9534" spans="1:1" x14ac:dyDescent="0.25">
      <c r="A9534" s="287"/>
    </row>
    <row r="9535" spans="1:1" x14ac:dyDescent="0.25">
      <c r="A9535" s="287"/>
    </row>
    <row r="9536" spans="1:1" x14ac:dyDescent="0.25">
      <c r="A9536" s="287"/>
    </row>
    <row r="9537" spans="1:1" x14ac:dyDescent="0.25">
      <c r="A9537" s="287"/>
    </row>
    <row r="9538" spans="1:1" x14ac:dyDescent="0.25">
      <c r="A9538" s="287"/>
    </row>
    <row r="9539" spans="1:1" x14ac:dyDescent="0.25">
      <c r="A9539" s="287"/>
    </row>
    <row r="9540" spans="1:1" x14ac:dyDescent="0.25">
      <c r="A9540" s="287"/>
    </row>
    <row r="9541" spans="1:1" x14ac:dyDescent="0.25">
      <c r="A9541" s="287"/>
    </row>
    <row r="9542" spans="1:1" x14ac:dyDescent="0.25">
      <c r="A9542" s="287"/>
    </row>
    <row r="9543" spans="1:1" x14ac:dyDescent="0.25">
      <c r="A9543" s="287"/>
    </row>
    <row r="9544" spans="1:1" x14ac:dyDescent="0.25">
      <c r="A9544" s="287"/>
    </row>
    <row r="9545" spans="1:1" x14ac:dyDescent="0.25">
      <c r="A9545" s="287"/>
    </row>
    <row r="9546" spans="1:1" x14ac:dyDescent="0.25">
      <c r="A9546" s="287"/>
    </row>
    <row r="9547" spans="1:1" x14ac:dyDescent="0.25">
      <c r="A9547" s="287"/>
    </row>
    <row r="9548" spans="1:1" x14ac:dyDescent="0.25">
      <c r="A9548" s="287"/>
    </row>
    <row r="9549" spans="1:1" x14ac:dyDescent="0.25">
      <c r="A9549" s="287"/>
    </row>
    <row r="9550" spans="1:1" x14ac:dyDescent="0.25">
      <c r="A9550" s="287"/>
    </row>
    <row r="9551" spans="1:1" x14ac:dyDescent="0.25">
      <c r="A9551" s="287"/>
    </row>
    <row r="9552" spans="1:1" x14ac:dyDescent="0.25">
      <c r="A9552" s="287"/>
    </row>
    <row r="9553" spans="1:1" x14ac:dyDescent="0.25">
      <c r="A9553" s="287"/>
    </row>
    <row r="9554" spans="1:1" x14ac:dyDescent="0.25">
      <c r="A9554" s="287"/>
    </row>
    <row r="9555" spans="1:1" x14ac:dyDescent="0.25">
      <c r="A9555" s="287"/>
    </row>
    <row r="9556" spans="1:1" x14ac:dyDescent="0.25">
      <c r="A9556" s="287"/>
    </row>
    <row r="9557" spans="1:1" x14ac:dyDescent="0.25">
      <c r="A9557" s="287"/>
    </row>
    <row r="9558" spans="1:1" x14ac:dyDescent="0.25">
      <c r="A9558" s="287"/>
    </row>
    <row r="9559" spans="1:1" x14ac:dyDescent="0.25">
      <c r="A9559" s="287"/>
    </row>
    <row r="9560" spans="1:1" x14ac:dyDescent="0.25">
      <c r="A9560" s="287"/>
    </row>
    <row r="9561" spans="1:1" x14ac:dyDescent="0.25">
      <c r="A9561" s="287"/>
    </row>
    <row r="9562" spans="1:1" x14ac:dyDescent="0.25">
      <c r="A9562" s="287"/>
    </row>
    <row r="9563" spans="1:1" x14ac:dyDescent="0.25">
      <c r="A9563" s="287"/>
    </row>
    <row r="9564" spans="1:1" x14ac:dyDescent="0.25">
      <c r="A9564" s="287"/>
    </row>
    <row r="9565" spans="1:1" x14ac:dyDescent="0.25">
      <c r="A9565" s="287"/>
    </row>
    <row r="9566" spans="1:1" x14ac:dyDescent="0.25">
      <c r="A9566" s="287"/>
    </row>
    <row r="9567" spans="1:1" x14ac:dyDescent="0.25">
      <c r="A9567" s="287"/>
    </row>
    <row r="9568" spans="1:1" x14ac:dyDescent="0.25">
      <c r="A9568" s="287"/>
    </row>
    <row r="9569" spans="1:1" x14ac:dyDescent="0.25">
      <c r="A9569" s="287"/>
    </row>
    <row r="9570" spans="1:1" x14ac:dyDescent="0.25">
      <c r="A9570" s="287"/>
    </row>
    <row r="9571" spans="1:1" x14ac:dyDescent="0.25">
      <c r="A9571" s="287"/>
    </row>
    <row r="9572" spans="1:1" x14ac:dyDescent="0.25">
      <c r="A9572" s="287"/>
    </row>
    <row r="9573" spans="1:1" x14ac:dyDescent="0.25">
      <c r="A9573" s="287"/>
    </row>
    <row r="9574" spans="1:1" x14ac:dyDescent="0.25">
      <c r="A9574" s="287"/>
    </row>
    <row r="9575" spans="1:1" x14ac:dyDescent="0.25">
      <c r="A9575" s="287"/>
    </row>
    <row r="9576" spans="1:1" x14ac:dyDescent="0.25">
      <c r="A9576" s="287"/>
    </row>
    <row r="9577" spans="1:1" x14ac:dyDescent="0.25">
      <c r="A9577" s="287"/>
    </row>
    <row r="9578" spans="1:1" x14ac:dyDescent="0.25">
      <c r="A9578" s="287"/>
    </row>
    <row r="9579" spans="1:1" x14ac:dyDescent="0.25">
      <c r="A9579" s="287"/>
    </row>
    <row r="9580" spans="1:1" x14ac:dyDescent="0.25">
      <c r="A9580" s="287"/>
    </row>
    <row r="9581" spans="1:1" x14ac:dyDescent="0.25">
      <c r="A9581" s="287"/>
    </row>
    <row r="9582" spans="1:1" x14ac:dyDescent="0.25">
      <c r="A9582" s="287"/>
    </row>
    <row r="9583" spans="1:1" x14ac:dyDescent="0.25">
      <c r="A9583" s="287"/>
    </row>
    <row r="9584" spans="1:1" x14ac:dyDescent="0.25">
      <c r="A9584" s="287"/>
    </row>
    <row r="9585" spans="1:1" x14ac:dyDescent="0.25">
      <c r="A9585" s="287"/>
    </row>
    <row r="9586" spans="1:1" x14ac:dyDescent="0.25">
      <c r="A9586" s="287"/>
    </row>
    <row r="9587" spans="1:1" x14ac:dyDescent="0.25">
      <c r="A9587" s="287"/>
    </row>
    <row r="9588" spans="1:1" x14ac:dyDescent="0.25">
      <c r="A9588" s="287"/>
    </row>
    <row r="9589" spans="1:1" x14ac:dyDescent="0.25">
      <c r="A9589" s="287"/>
    </row>
    <row r="9590" spans="1:1" x14ac:dyDescent="0.25">
      <c r="A9590" s="287"/>
    </row>
    <row r="9591" spans="1:1" x14ac:dyDescent="0.25">
      <c r="A9591" s="287"/>
    </row>
    <row r="9592" spans="1:1" x14ac:dyDescent="0.25">
      <c r="A9592" s="287"/>
    </row>
    <row r="9593" spans="1:1" x14ac:dyDescent="0.25">
      <c r="A9593" s="287"/>
    </row>
    <row r="9594" spans="1:1" x14ac:dyDescent="0.25">
      <c r="A9594" s="287"/>
    </row>
    <row r="9595" spans="1:1" x14ac:dyDescent="0.25">
      <c r="A9595" s="287"/>
    </row>
    <row r="9596" spans="1:1" x14ac:dyDescent="0.25">
      <c r="A9596" s="287"/>
    </row>
    <row r="9597" spans="1:1" x14ac:dyDescent="0.25">
      <c r="A9597" s="287"/>
    </row>
    <row r="9598" spans="1:1" x14ac:dyDescent="0.25">
      <c r="A9598" s="287"/>
    </row>
    <row r="9599" spans="1:1" x14ac:dyDescent="0.25">
      <c r="A9599" s="287"/>
    </row>
    <row r="9600" spans="1:1" x14ac:dyDescent="0.25">
      <c r="A9600" s="287"/>
    </row>
    <row r="9601" spans="1:1" x14ac:dyDescent="0.25">
      <c r="A9601" s="287"/>
    </row>
    <row r="9602" spans="1:1" x14ac:dyDescent="0.25">
      <c r="A9602" s="287"/>
    </row>
    <row r="9603" spans="1:1" x14ac:dyDescent="0.25">
      <c r="A9603" s="287"/>
    </row>
    <row r="9604" spans="1:1" x14ac:dyDescent="0.25">
      <c r="A9604" s="287"/>
    </row>
    <row r="9605" spans="1:1" x14ac:dyDescent="0.25">
      <c r="A9605" s="287"/>
    </row>
    <row r="9606" spans="1:1" x14ac:dyDescent="0.25">
      <c r="A9606" s="287"/>
    </row>
    <row r="9607" spans="1:1" x14ac:dyDescent="0.25">
      <c r="A9607" s="287"/>
    </row>
    <row r="9608" spans="1:1" x14ac:dyDescent="0.25">
      <c r="A9608" s="287"/>
    </row>
    <row r="9609" spans="1:1" x14ac:dyDescent="0.25">
      <c r="A9609" s="287"/>
    </row>
    <row r="9610" spans="1:1" x14ac:dyDescent="0.25">
      <c r="A9610" s="287"/>
    </row>
    <row r="9611" spans="1:1" x14ac:dyDescent="0.25">
      <c r="A9611" s="287"/>
    </row>
    <row r="9612" spans="1:1" x14ac:dyDescent="0.25">
      <c r="A9612" s="287"/>
    </row>
    <row r="9613" spans="1:1" x14ac:dyDescent="0.25">
      <c r="A9613" s="287"/>
    </row>
    <row r="9614" spans="1:1" x14ac:dyDescent="0.25">
      <c r="A9614" s="287"/>
    </row>
    <row r="9615" spans="1:1" x14ac:dyDescent="0.25">
      <c r="A9615" s="287"/>
    </row>
    <row r="9616" spans="1:1" x14ac:dyDescent="0.25">
      <c r="A9616" s="287"/>
    </row>
    <row r="9617" spans="1:1" x14ac:dyDescent="0.25">
      <c r="A9617" s="287"/>
    </row>
    <row r="9618" spans="1:1" x14ac:dyDescent="0.25">
      <c r="A9618" s="287"/>
    </row>
    <row r="9619" spans="1:1" x14ac:dyDescent="0.25">
      <c r="A9619" s="287"/>
    </row>
    <row r="9620" spans="1:1" x14ac:dyDescent="0.25">
      <c r="A9620" s="287"/>
    </row>
    <row r="9621" spans="1:1" x14ac:dyDescent="0.25">
      <c r="A9621" s="287"/>
    </row>
    <row r="9622" spans="1:1" x14ac:dyDescent="0.25">
      <c r="A9622" s="287"/>
    </row>
    <row r="9623" spans="1:1" x14ac:dyDescent="0.25">
      <c r="A9623" s="287"/>
    </row>
    <row r="9624" spans="1:1" x14ac:dyDescent="0.25">
      <c r="A9624" s="287"/>
    </row>
    <row r="9625" spans="1:1" x14ac:dyDescent="0.25">
      <c r="A9625" s="287"/>
    </row>
    <row r="9626" spans="1:1" x14ac:dyDescent="0.25">
      <c r="A9626" s="287"/>
    </row>
    <row r="9627" spans="1:1" x14ac:dyDescent="0.25">
      <c r="A9627" s="287"/>
    </row>
    <row r="9628" spans="1:1" x14ac:dyDescent="0.25">
      <c r="A9628" s="287"/>
    </row>
    <row r="9629" spans="1:1" x14ac:dyDescent="0.25">
      <c r="A9629" s="287"/>
    </row>
    <row r="9630" spans="1:1" x14ac:dyDescent="0.25">
      <c r="A9630" s="287"/>
    </row>
    <row r="9631" spans="1:1" x14ac:dyDescent="0.25">
      <c r="A9631" s="287"/>
    </row>
    <row r="9632" spans="1:1" x14ac:dyDescent="0.25">
      <c r="A9632" s="287"/>
    </row>
    <row r="9633" spans="1:1" x14ac:dyDescent="0.25">
      <c r="A9633" s="287"/>
    </row>
    <row r="9634" spans="1:1" x14ac:dyDescent="0.25">
      <c r="A9634" s="287"/>
    </row>
    <row r="9635" spans="1:1" x14ac:dyDescent="0.25">
      <c r="A9635" s="287"/>
    </row>
    <row r="9636" spans="1:1" x14ac:dyDescent="0.25">
      <c r="A9636" s="287"/>
    </row>
    <row r="9637" spans="1:1" x14ac:dyDescent="0.25">
      <c r="A9637" s="287"/>
    </row>
    <row r="9638" spans="1:1" x14ac:dyDescent="0.25">
      <c r="A9638" s="287"/>
    </row>
    <row r="9639" spans="1:1" x14ac:dyDescent="0.25">
      <c r="A9639" s="287"/>
    </row>
    <row r="9640" spans="1:1" x14ac:dyDescent="0.25">
      <c r="A9640" s="287"/>
    </row>
    <row r="9641" spans="1:1" x14ac:dyDescent="0.25">
      <c r="A9641" s="287"/>
    </row>
    <row r="9642" spans="1:1" x14ac:dyDescent="0.25">
      <c r="A9642" s="287"/>
    </row>
    <row r="9643" spans="1:1" x14ac:dyDescent="0.25">
      <c r="A9643" s="287"/>
    </row>
    <row r="9644" spans="1:1" x14ac:dyDescent="0.25">
      <c r="A9644" s="287"/>
    </row>
    <row r="9645" spans="1:1" x14ac:dyDescent="0.25">
      <c r="A9645" s="287"/>
    </row>
    <row r="9646" spans="1:1" x14ac:dyDescent="0.25">
      <c r="A9646" s="287"/>
    </row>
    <row r="9647" spans="1:1" x14ac:dyDescent="0.25">
      <c r="A9647" s="287"/>
    </row>
    <row r="9648" spans="1:1" x14ac:dyDescent="0.25">
      <c r="A9648" s="287"/>
    </row>
    <row r="9649" spans="1:1" x14ac:dyDescent="0.25">
      <c r="A9649" s="287"/>
    </row>
    <row r="9650" spans="1:1" x14ac:dyDescent="0.25">
      <c r="A9650" s="287"/>
    </row>
    <row r="9651" spans="1:1" x14ac:dyDescent="0.25">
      <c r="A9651" s="287"/>
    </row>
    <row r="9652" spans="1:1" x14ac:dyDescent="0.25">
      <c r="A9652" s="287"/>
    </row>
    <row r="9653" spans="1:1" x14ac:dyDescent="0.25">
      <c r="A9653" s="287"/>
    </row>
    <row r="9654" spans="1:1" x14ac:dyDescent="0.25">
      <c r="A9654" s="287"/>
    </row>
    <row r="9655" spans="1:1" x14ac:dyDescent="0.25">
      <c r="A9655" s="287"/>
    </row>
    <row r="9656" spans="1:1" x14ac:dyDescent="0.25">
      <c r="A9656" s="287"/>
    </row>
    <row r="9657" spans="1:1" x14ac:dyDescent="0.25">
      <c r="A9657" s="287"/>
    </row>
    <row r="9658" spans="1:1" x14ac:dyDescent="0.25">
      <c r="A9658" s="287"/>
    </row>
    <row r="9659" spans="1:1" x14ac:dyDescent="0.25">
      <c r="A9659" s="287"/>
    </row>
    <row r="9660" spans="1:1" x14ac:dyDescent="0.25">
      <c r="A9660" s="287"/>
    </row>
    <row r="9661" spans="1:1" x14ac:dyDescent="0.25">
      <c r="A9661" s="287"/>
    </row>
    <row r="9662" spans="1:1" x14ac:dyDescent="0.25">
      <c r="A9662" s="287"/>
    </row>
    <row r="9663" spans="1:1" x14ac:dyDescent="0.25">
      <c r="A9663" s="287"/>
    </row>
    <row r="9664" spans="1:1" x14ac:dyDescent="0.25">
      <c r="A9664" s="287"/>
    </row>
    <row r="9665" spans="1:1" x14ac:dyDescent="0.25">
      <c r="A9665" s="287"/>
    </row>
    <row r="9666" spans="1:1" x14ac:dyDescent="0.25">
      <c r="A9666" s="287"/>
    </row>
    <row r="9667" spans="1:1" x14ac:dyDescent="0.25">
      <c r="A9667" s="287"/>
    </row>
    <row r="9668" spans="1:1" x14ac:dyDescent="0.25">
      <c r="A9668" s="287"/>
    </row>
    <row r="9669" spans="1:1" x14ac:dyDescent="0.25">
      <c r="A9669" s="287"/>
    </row>
    <row r="9670" spans="1:1" x14ac:dyDescent="0.25">
      <c r="A9670" s="287"/>
    </row>
    <row r="9671" spans="1:1" x14ac:dyDescent="0.25">
      <c r="A9671" s="287"/>
    </row>
    <row r="9672" spans="1:1" x14ac:dyDescent="0.25">
      <c r="A9672" s="287"/>
    </row>
    <row r="9673" spans="1:1" x14ac:dyDescent="0.25">
      <c r="A9673" s="287"/>
    </row>
    <row r="9674" spans="1:1" x14ac:dyDescent="0.25">
      <c r="A9674" s="287"/>
    </row>
    <row r="9675" spans="1:1" x14ac:dyDescent="0.25">
      <c r="A9675" s="287"/>
    </row>
    <row r="9676" spans="1:1" x14ac:dyDescent="0.25">
      <c r="A9676" s="287"/>
    </row>
    <row r="9677" spans="1:1" x14ac:dyDescent="0.25">
      <c r="A9677" s="287"/>
    </row>
    <row r="9678" spans="1:1" x14ac:dyDescent="0.25">
      <c r="A9678" s="287"/>
    </row>
    <row r="9679" spans="1:1" x14ac:dyDescent="0.25">
      <c r="A9679" s="287"/>
    </row>
    <row r="9680" spans="1:1" x14ac:dyDescent="0.25">
      <c r="A9680" s="287"/>
    </row>
    <row r="9681" spans="1:1" x14ac:dyDescent="0.25">
      <c r="A9681" s="287"/>
    </row>
    <row r="9682" spans="1:1" x14ac:dyDescent="0.25">
      <c r="A9682" s="287"/>
    </row>
    <row r="9683" spans="1:1" x14ac:dyDescent="0.25">
      <c r="A9683" s="287"/>
    </row>
    <row r="9684" spans="1:1" x14ac:dyDescent="0.25">
      <c r="A9684" s="287"/>
    </row>
    <row r="9685" spans="1:1" x14ac:dyDescent="0.25">
      <c r="A9685" s="287"/>
    </row>
    <row r="9686" spans="1:1" x14ac:dyDescent="0.25">
      <c r="A9686" s="287"/>
    </row>
    <row r="9687" spans="1:1" x14ac:dyDescent="0.25">
      <c r="A9687" s="287"/>
    </row>
    <row r="9688" spans="1:1" x14ac:dyDescent="0.25">
      <c r="A9688" s="287"/>
    </row>
    <row r="9689" spans="1:1" x14ac:dyDescent="0.25">
      <c r="A9689" s="287"/>
    </row>
    <row r="9690" spans="1:1" x14ac:dyDescent="0.25">
      <c r="A9690" s="287"/>
    </row>
    <row r="9691" spans="1:1" x14ac:dyDescent="0.25">
      <c r="A9691" s="287"/>
    </row>
    <row r="9692" spans="1:1" x14ac:dyDescent="0.25">
      <c r="A9692" s="287"/>
    </row>
    <row r="9693" spans="1:1" x14ac:dyDescent="0.25">
      <c r="A9693" s="287"/>
    </row>
    <row r="9694" spans="1:1" x14ac:dyDescent="0.25">
      <c r="A9694" s="287"/>
    </row>
    <row r="9695" spans="1:1" x14ac:dyDescent="0.25">
      <c r="A9695" s="287"/>
    </row>
    <row r="9696" spans="1:1" x14ac:dyDescent="0.25">
      <c r="A9696" s="287"/>
    </row>
    <row r="9697" spans="1:1" x14ac:dyDescent="0.25">
      <c r="A9697" s="287"/>
    </row>
    <row r="9698" spans="1:1" x14ac:dyDescent="0.25">
      <c r="A9698" s="287"/>
    </row>
    <row r="9699" spans="1:1" x14ac:dyDescent="0.25">
      <c r="A9699" s="287"/>
    </row>
    <row r="9700" spans="1:1" x14ac:dyDescent="0.25">
      <c r="A9700" s="287"/>
    </row>
    <row r="9701" spans="1:1" x14ac:dyDescent="0.25">
      <c r="A9701" s="287"/>
    </row>
    <row r="9702" spans="1:1" x14ac:dyDescent="0.25">
      <c r="A9702" s="287"/>
    </row>
    <row r="9703" spans="1:1" x14ac:dyDescent="0.25">
      <c r="A9703" s="287"/>
    </row>
    <row r="9704" spans="1:1" x14ac:dyDescent="0.25">
      <c r="A9704" s="287"/>
    </row>
    <row r="9705" spans="1:1" x14ac:dyDescent="0.25">
      <c r="A9705" s="287"/>
    </row>
    <row r="9706" spans="1:1" x14ac:dyDescent="0.25">
      <c r="A9706" s="287"/>
    </row>
    <row r="9707" spans="1:1" x14ac:dyDescent="0.25">
      <c r="A9707" s="287"/>
    </row>
    <row r="9708" spans="1:1" x14ac:dyDescent="0.25">
      <c r="A9708" s="287"/>
    </row>
    <row r="9709" spans="1:1" x14ac:dyDescent="0.25">
      <c r="A9709" s="287"/>
    </row>
    <row r="9710" spans="1:1" x14ac:dyDescent="0.25">
      <c r="A9710" s="287"/>
    </row>
    <row r="9711" spans="1:1" x14ac:dyDescent="0.25">
      <c r="A9711" s="287"/>
    </row>
    <row r="9712" spans="1:1" x14ac:dyDescent="0.25">
      <c r="A9712" s="287"/>
    </row>
    <row r="9713" spans="1:1" x14ac:dyDescent="0.25">
      <c r="A9713" s="287"/>
    </row>
    <row r="9714" spans="1:1" x14ac:dyDescent="0.25">
      <c r="A9714" s="287"/>
    </row>
    <row r="9715" spans="1:1" x14ac:dyDescent="0.25">
      <c r="A9715" s="287"/>
    </row>
    <row r="9716" spans="1:1" x14ac:dyDescent="0.25">
      <c r="A9716" s="287"/>
    </row>
    <row r="9717" spans="1:1" x14ac:dyDescent="0.25">
      <c r="A9717" s="287"/>
    </row>
    <row r="9718" spans="1:1" x14ac:dyDescent="0.25">
      <c r="A9718" s="287"/>
    </row>
    <row r="9719" spans="1:1" x14ac:dyDescent="0.25">
      <c r="A9719" s="287"/>
    </row>
    <row r="9720" spans="1:1" x14ac:dyDescent="0.25">
      <c r="A9720" s="287"/>
    </row>
    <row r="9721" spans="1:1" x14ac:dyDescent="0.25">
      <c r="A9721" s="287"/>
    </row>
    <row r="9722" spans="1:1" x14ac:dyDescent="0.25">
      <c r="A9722" s="287"/>
    </row>
    <row r="9723" spans="1:1" x14ac:dyDescent="0.25">
      <c r="A9723" s="287"/>
    </row>
    <row r="9724" spans="1:1" x14ac:dyDescent="0.25">
      <c r="A9724" s="287"/>
    </row>
    <row r="9725" spans="1:1" x14ac:dyDescent="0.25">
      <c r="A9725" s="287"/>
    </row>
    <row r="9726" spans="1:1" x14ac:dyDescent="0.25">
      <c r="A9726" s="287"/>
    </row>
    <row r="9727" spans="1:1" x14ac:dyDescent="0.25">
      <c r="A9727" s="287"/>
    </row>
    <row r="9728" spans="1:1" x14ac:dyDescent="0.25">
      <c r="A9728" s="287"/>
    </row>
    <row r="9729" spans="1:1" x14ac:dyDescent="0.25">
      <c r="A9729" s="287"/>
    </row>
    <row r="9730" spans="1:1" x14ac:dyDescent="0.25">
      <c r="A9730" s="287"/>
    </row>
    <row r="9731" spans="1:1" x14ac:dyDescent="0.25">
      <c r="A9731" s="287"/>
    </row>
    <row r="9732" spans="1:1" x14ac:dyDescent="0.25">
      <c r="A9732" s="287"/>
    </row>
    <row r="9733" spans="1:1" x14ac:dyDescent="0.25">
      <c r="A9733" s="287"/>
    </row>
    <row r="9734" spans="1:1" x14ac:dyDescent="0.25">
      <c r="A9734" s="287"/>
    </row>
    <row r="9735" spans="1:1" x14ac:dyDescent="0.25">
      <c r="A9735" s="287"/>
    </row>
    <row r="9736" spans="1:1" x14ac:dyDescent="0.25">
      <c r="A9736" s="287"/>
    </row>
    <row r="9737" spans="1:1" x14ac:dyDescent="0.25">
      <c r="A9737" s="287"/>
    </row>
    <row r="9738" spans="1:1" x14ac:dyDescent="0.25">
      <c r="A9738" s="287"/>
    </row>
    <row r="9739" spans="1:1" x14ac:dyDescent="0.25">
      <c r="A9739" s="287"/>
    </row>
    <row r="9740" spans="1:1" x14ac:dyDescent="0.25">
      <c r="A9740" s="287"/>
    </row>
    <row r="9741" spans="1:1" x14ac:dyDescent="0.25">
      <c r="A9741" s="287"/>
    </row>
    <row r="9742" spans="1:1" x14ac:dyDescent="0.25">
      <c r="A9742" s="287"/>
    </row>
    <row r="9743" spans="1:1" x14ac:dyDescent="0.25">
      <c r="A9743" s="287"/>
    </row>
    <row r="9744" spans="1:1" x14ac:dyDescent="0.25">
      <c r="A9744" s="287"/>
    </row>
    <row r="9745" spans="1:1" x14ac:dyDescent="0.25">
      <c r="A9745" s="287"/>
    </row>
    <row r="9746" spans="1:1" x14ac:dyDescent="0.25">
      <c r="A9746" s="287"/>
    </row>
    <row r="9747" spans="1:1" x14ac:dyDescent="0.25">
      <c r="A9747" s="287"/>
    </row>
    <row r="9748" spans="1:1" x14ac:dyDescent="0.25">
      <c r="A9748" s="287"/>
    </row>
    <row r="9749" spans="1:1" x14ac:dyDescent="0.25">
      <c r="A9749" s="287"/>
    </row>
    <row r="9750" spans="1:1" x14ac:dyDescent="0.25">
      <c r="A9750" s="287"/>
    </row>
    <row r="9751" spans="1:1" x14ac:dyDescent="0.25">
      <c r="A9751" s="287"/>
    </row>
    <row r="9752" spans="1:1" x14ac:dyDescent="0.25">
      <c r="A9752" s="287"/>
    </row>
    <row r="9753" spans="1:1" x14ac:dyDescent="0.25">
      <c r="A9753" s="287"/>
    </row>
    <row r="9754" spans="1:1" x14ac:dyDescent="0.25">
      <c r="A9754" s="287"/>
    </row>
    <row r="9755" spans="1:1" x14ac:dyDescent="0.25">
      <c r="A9755" s="287"/>
    </row>
    <row r="9756" spans="1:1" x14ac:dyDescent="0.25">
      <c r="A9756" s="287"/>
    </row>
    <row r="9757" spans="1:1" x14ac:dyDescent="0.25">
      <c r="A9757" s="287"/>
    </row>
    <row r="9758" spans="1:1" x14ac:dyDescent="0.25">
      <c r="A9758" s="287"/>
    </row>
    <row r="9759" spans="1:1" x14ac:dyDescent="0.25">
      <c r="A9759" s="287"/>
    </row>
    <row r="9760" spans="1:1" x14ac:dyDescent="0.25">
      <c r="A9760" s="287"/>
    </row>
    <row r="9761" spans="1:1" x14ac:dyDescent="0.25">
      <c r="A9761" s="287"/>
    </row>
    <row r="9762" spans="1:1" x14ac:dyDescent="0.25">
      <c r="A9762" s="287"/>
    </row>
    <row r="9763" spans="1:1" x14ac:dyDescent="0.25">
      <c r="A9763" s="287"/>
    </row>
    <row r="9764" spans="1:1" x14ac:dyDescent="0.25">
      <c r="A9764" s="287"/>
    </row>
    <row r="9765" spans="1:1" x14ac:dyDescent="0.25">
      <c r="A9765" s="287"/>
    </row>
    <row r="9766" spans="1:1" x14ac:dyDescent="0.25">
      <c r="A9766" s="287"/>
    </row>
    <row r="9767" spans="1:1" x14ac:dyDescent="0.25">
      <c r="A9767" s="287"/>
    </row>
    <row r="9768" spans="1:1" x14ac:dyDescent="0.25">
      <c r="A9768" s="287"/>
    </row>
    <row r="9769" spans="1:1" x14ac:dyDescent="0.25">
      <c r="A9769" s="287"/>
    </row>
    <row r="9770" spans="1:1" x14ac:dyDescent="0.25">
      <c r="A9770" s="287"/>
    </row>
    <row r="9771" spans="1:1" x14ac:dyDescent="0.25">
      <c r="A9771" s="287"/>
    </row>
    <row r="9772" spans="1:1" x14ac:dyDescent="0.25">
      <c r="A9772" s="287"/>
    </row>
    <row r="9773" spans="1:1" x14ac:dyDescent="0.25">
      <c r="A9773" s="287"/>
    </row>
    <row r="9774" spans="1:1" x14ac:dyDescent="0.25">
      <c r="A9774" s="287"/>
    </row>
    <row r="9775" spans="1:1" x14ac:dyDescent="0.25">
      <c r="A9775" s="287"/>
    </row>
    <row r="9776" spans="1:1" x14ac:dyDescent="0.25">
      <c r="A9776" s="287"/>
    </row>
    <row r="9777" spans="1:1" x14ac:dyDescent="0.25">
      <c r="A9777" s="287"/>
    </row>
    <row r="9778" spans="1:1" x14ac:dyDescent="0.25">
      <c r="A9778" s="287"/>
    </row>
    <row r="9779" spans="1:1" x14ac:dyDescent="0.25">
      <c r="A9779" s="287"/>
    </row>
    <row r="9780" spans="1:1" x14ac:dyDescent="0.25">
      <c r="A9780" s="287"/>
    </row>
    <row r="9781" spans="1:1" x14ac:dyDescent="0.25">
      <c r="A9781" s="287"/>
    </row>
    <row r="9782" spans="1:1" x14ac:dyDescent="0.25">
      <c r="A9782" s="287"/>
    </row>
    <row r="9783" spans="1:1" x14ac:dyDescent="0.25">
      <c r="A9783" s="287"/>
    </row>
    <row r="9784" spans="1:1" x14ac:dyDescent="0.25">
      <c r="A9784" s="287"/>
    </row>
    <row r="9785" spans="1:1" x14ac:dyDescent="0.25">
      <c r="A9785" s="287"/>
    </row>
    <row r="9786" spans="1:1" x14ac:dyDescent="0.25">
      <c r="A9786" s="287"/>
    </row>
    <row r="9787" spans="1:1" x14ac:dyDescent="0.25">
      <c r="A9787" s="287"/>
    </row>
    <row r="9788" spans="1:1" x14ac:dyDescent="0.25">
      <c r="A9788" s="287"/>
    </row>
    <row r="9789" spans="1:1" x14ac:dyDescent="0.25">
      <c r="A9789" s="287"/>
    </row>
    <row r="9790" spans="1:1" x14ac:dyDescent="0.25">
      <c r="A9790" s="287"/>
    </row>
    <row r="9791" spans="1:1" x14ac:dyDescent="0.25">
      <c r="A9791" s="287"/>
    </row>
    <row r="9792" spans="1:1" x14ac:dyDescent="0.25">
      <c r="A9792" s="287"/>
    </row>
    <row r="9793" spans="1:1" x14ac:dyDescent="0.25">
      <c r="A9793" s="287"/>
    </row>
    <row r="9794" spans="1:1" x14ac:dyDescent="0.25">
      <c r="A9794" s="287"/>
    </row>
    <row r="9795" spans="1:1" x14ac:dyDescent="0.25">
      <c r="A9795" s="287"/>
    </row>
    <row r="9796" spans="1:1" x14ac:dyDescent="0.25">
      <c r="A9796" s="287"/>
    </row>
    <row r="9797" spans="1:1" x14ac:dyDescent="0.25">
      <c r="A9797" s="287"/>
    </row>
    <row r="9798" spans="1:1" x14ac:dyDescent="0.25">
      <c r="A9798" s="287"/>
    </row>
    <row r="9799" spans="1:1" x14ac:dyDescent="0.25">
      <c r="A9799" s="287"/>
    </row>
    <row r="9800" spans="1:1" x14ac:dyDescent="0.25">
      <c r="A9800" s="287"/>
    </row>
    <row r="9801" spans="1:1" x14ac:dyDescent="0.25">
      <c r="A9801" s="287"/>
    </row>
    <row r="9802" spans="1:1" x14ac:dyDescent="0.25">
      <c r="A9802" s="287"/>
    </row>
    <row r="9803" spans="1:1" x14ac:dyDescent="0.25">
      <c r="A9803" s="287"/>
    </row>
    <row r="9804" spans="1:1" x14ac:dyDescent="0.25">
      <c r="A9804" s="287"/>
    </row>
    <row r="9805" spans="1:1" x14ac:dyDescent="0.25">
      <c r="A9805" s="287"/>
    </row>
    <row r="9806" spans="1:1" x14ac:dyDescent="0.25">
      <c r="A9806" s="287"/>
    </row>
    <row r="9807" spans="1:1" x14ac:dyDescent="0.25">
      <c r="A9807" s="287"/>
    </row>
    <row r="9808" spans="1:1" x14ac:dyDescent="0.25">
      <c r="A9808" s="287"/>
    </row>
    <row r="9809" spans="1:1" x14ac:dyDescent="0.25">
      <c r="A9809" s="287"/>
    </row>
    <row r="9810" spans="1:1" x14ac:dyDescent="0.25">
      <c r="A9810" s="287"/>
    </row>
    <row r="9811" spans="1:1" x14ac:dyDescent="0.25">
      <c r="A9811" s="287"/>
    </row>
    <row r="9812" spans="1:1" x14ac:dyDescent="0.25">
      <c r="A9812" s="287"/>
    </row>
    <row r="9813" spans="1:1" x14ac:dyDescent="0.25">
      <c r="A9813" s="287"/>
    </row>
    <row r="9814" spans="1:1" x14ac:dyDescent="0.25">
      <c r="A9814" s="287"/>
    </row>
    <row r="9815" spans="1:1" x14ac:dyDescent="0.25">
      <c r="A9815" s="287"/>
    </row>
    <row r="9816" spans="1:1" x14ac:dyDescent="0.25">
      <c r="A9816" s="287"/>
    </row>
    <row r="9817" spans="1:1" x14ac:dyDescent="0.25">
      <c r="A9817" s="287"/>
    </row>
    <row r="9818" spans="1:1" x14ac:dyDescent="0.25">
      <c r="A9818" s="287"/>
    </row>
    <row r="9819" spans="1:1" x14ac:dyDescent="0.25">
      <c r="A9819" s="287"/>
    </row>
    <row r="9820" spans="1:1" x14ac:dyDescent="0.25">
      <c r="A9820" s="287"/>
    </row>
    <row r="9821" spans="1:1" x14ac:dyDescent="0.25">
      <c r="A9821" s="287"/>
    </row>
    <row r="9822" spans="1:1" x14ac:dyDescent="0.25">
      <c r="A9822" s="287"/>
    </row>
    <row r="9823" spans="1:1" x14ac:dyDescent="0.25">
      <c r="A9823" s="287"/>
    </row>
    <row r="9824" spans="1:1" x14ac:dyDescent="0.25">
      <c r="A9824" s="287"/>
    </row>
    <row r="9825" spans="1:1" x14ac:dyDescent="0.25">
      <c r="A9825" s="287"/>
    </row>
    <row r="9826" spans="1:1" x14ac:dyDescent="0.25">
      <c r="A9826" s="287"/>
    </row>
    <row r="9827" spans="1:1" x14ac:dyDescent="0.25">
      <c r="A9827" s="287"/>
    </row>
    <row r="9828" spans="1:1" x14ac:dyDescent="0.25">
      <c r="A9828" s="287"/>
    </row>
    <row r="9829" spans="1:1" x14ac:dyDescent="0.25">
      <c r="A9829" s="287"/>
    </row>
    <row r="9830" spans="1:1" x14ac:dyDescent="0.25">
      <c r="A9830" s="287"/>
    </row>
    <row r="9831" spans="1:1" x14ac:dyDescent="0.25">
      <c r="A9831" s="287"/>
    </row>
    <row r="9832" spans="1:1" x14ac:dyDescent="0.25">
      <c r="A9832" s="287"/>
    </row>
    <row r="9833" spans="1:1" x14ac:dyDescent="0.25">
      <c r="A9833" s="287"/>
    </row>
    <row r="9834" spans="1:1" x14ac:dyDescent="0.25">
      <c r="A9834" s="287"/>
    </row>
    <row r="9835" spans="1:1" x14ac:dyDescent="0.25">
      <c r="A9835" s="287"/>
    </row>
    <row r="9836" spans="1:1" x14ac:dyDescent="0.25">
      <c r="A9836" s="287"/>
    </row>
    <row r="9837" spans="1:1" x14ac:dyDescent="0.25">
      <c r="A9837" s="287"/>
    </row>
    <row r="9838" spans="1:1" x14ac:dyDescent="0.25">
      <c r="A9838" s="287"/>
    </row>
    <row r="9839" spans="1:1" x14ac:dyDescent="0.25">
      <c r="A9839" s="287"/>
    </row>
    <row r="9840" spans="1:1" x14ac:dyDescent="0.25">
      <c r="A9840" s="287"/>
    </row>
    <row r="9841" spans="1:1" x14ac:dyDescent="0.25">
      <c r="A9841" s="287"/>
    </row>
    <row r="9842" spans="1:1" x14ac:dyDescent="0.25">
      <c r="A9842" s="287"/>
    </row>
    <row r="9843" spans="1:1" x14ac:dyDescent="0.25">
      <c r="A9843" s="287"/>
    </row>
    <row r="9844" spans="1:1" x14ac:dyDescent="0.25">
      <c r="A9844" s="287"/>
    </row>
    <row r="9845" spans="1:1" x14ac:dyDescent="0.25">
      <c r="A9845" s="287"/>
    </row>
    <row r="9846" spans="1:1" x14ac:dyDescent="0.25">
      <c r="A9846" s="287"/>
    </row>
    <row r="9847" spans="1:1" x14ac:dyDescent="0.25">
      <c r="A9847" s="287"/>
    </row>
    <row r="9848" spans="1:1" x14ac:dyDescent="0.25">
      <c r="A9848" s="287"/>
    </row>
    <row r="9849" spans="1:1" x14ac:dyDescent="0.25">
      <c r="A9849" s="287"/>
    </row>
    <row r="9850" spans="1:1" x14ac:dyDescent="0.25">
      <c r="A9850" s="287"/>
    </row>
    <row r="9851" spans="1:1" x14ac:dyDescent="0.25">
      <c r="A9851" s="287"/>
    </row>
    <row r="9852" spans="1:1" x14ac:dyDescent="0.25">
      <c r="A9852" s="287"/>
    </row>
    <row r="9853" spans="1:1" x14ac:dyDescent="0.25">
      <c r="A9853" s="287"/>
    </row>
    <row r="9854" spans="1:1" x14ac:dyDescent="0.25">
      <c r="A9854" s="287"/>
    </row>
    <row r="9855" spans="1:1" x14ac:dyDescent="0.25">
      <c r="A9855" s="287"/>
    </row>
    <row r="9856" spans="1:1" x14ac:dyDescent="0.25">
      <c r="A9856" s="287"/>
    </row>
    <row r="9857" spans="1:1" x14ac:dyDescent="0.25">
      <c r="A9857" s="287"/>
    </row>
    <row r="9858" spans="1:1" x14ac:dyDescent="0.25">
      <c r="A9858" s="287"/>
    </row>
    <row r="9859" spans="1:1" x14ac:dyDescent="0.25">
      <c r="A9859" s="287"/>
    </row>
    <row r="9860" spans="1:1" x14ac:dyDescent="0.25">
      <c r="A9860" s="287"/>
    </row>
    <row r="9861" spans="1:1" x14ac:dyDescent="0.25">
      <c r="A9861" s="287"/>
    </row>
    <row r="9862" spans="1:1" x14ac:dyDescent="0.25">
      <c r="A9862" s="287"/>
    </row>
    <row r="9863" spans="1:1" x14ac:dyDescent="0.25">
      <c r="A9863" s="287"/>
    </row>
    <row r="9864" spans="1:1" x14ac:dyDescent="0.25">
      <c r="A9864" s="287"/>
    </row>
    <row r="9865" spans="1:1" x14ac:dyDescent="0.25">
      <c r="A9865" s="287"/>
    </row>
    <row r="9866" spans="1:1" x14ac:dyDescent="0.25">
      <c r="A9866" s="287"/>
    </row>
    <row r="9867" spans="1:1" x14ac:dyDescent="0.25">
      <c r="A9867" s="287"/>
    </row>
    <row r="9868" spans="1:1" x14ac:dyDescent="0.25">
      <c r="A9868" s="287"/>
    </row>
    <row r="9869" spans="1:1" x14ac:dyDescent="0.25">
      <c r="A9869" s="287"/>
    </row>
    <row r="9870" spans="1:1" x14ac:dyDescent="0.25">
      <c r="A9870" s="287"/>
    </row>
    <row r="9871" spans="1:1" x14ac:dyDescent="0.25">
      <c r="A9871" s="287"/>
    </row>
    <row r="9872" spans="1:1" x14ac:dyDescent="0.25">
      <c r="A9872" s="287"/>
    </row>
    <row r="9873" spans="1:1" x14ac:dyDescent="0.25">
      <c r="A9873" s="287"/>
    </row>
    <row r="9874" spans="1:1" x14ac:dyDescent="0.25">
      <c r="A9874" s="287"/>
    </row>
    <row r="9875" spans="1:1" x14ac:dyDescent="0.25">
      <c r="A9875" s="287"/>
    </row>
    <row r="9876" spans="1:1" x14ac:dyDescent="0.25">
      <c r="A9876" s="287"/>
    </row>
    <row r="9877" spans="1:1" x14ac:dyDescent="0.25">
      <c r="A9877" s="287"/>
    </row>
    <row r="9878" spans="1:1" x14ac:dyDescent="0.25">
      <c r="A9878" s="287"/>
    </row>
    <row r="9879" spans="1:1" x14ac:dyDescent="0.25">
      <c r="A9879" s="287"/>
    </row>
    <row r="9880" spans="1:1" x14ac:dyDescent="0.25">
      <c r="A9880" s="287"/>
    </row>
    <row r="9881" spans="1:1" x14ac:dyDescent="0.25">
      <c r="A9881" s="287"/>
    </row>
    <row r="9882" spans="1:1" x14ac:dyDescent="0.25">
      <c r="A9882" s="287"/>
    </row>
    <row r="9883" spans="1:1" x14ac:dyDescent="0.25">
      <c r="A9883" s="287"/>
    </row>
    <row r="9884" spans="1:1" x14ac:dyDescent="0.25">
      <c r="A9884" s="287"/>
    </row>
    <row r="9885" spans="1:1" x14ac:dyDescent="0.25">
      <c r="A9885" s="287"/>
    </row>
    <row r="9886" spans="1:1" x14ac:dyDescent="0.25">
      <c r="A9886" s="287"/>
    </row>
    <row r="9887" spans="1:1" x14ac:dyDescent="0.25">
      <c r="A9887" s="287"/>
    </row>
    <row r="9888" spans="1:1" x14ac:dyDescent="0.25">
      <c r="A9888" s="287"/>
    </row>
    <row r="9889" spans="1:1" x14ac:dyDescent="0.25">
      <c r="A9889" s="287"/>
    </row>
    <row r="9890" spans="1:1" x14ac:dyDescent="0.25">
      <c r="A9890" s="287"/>
    </row>
    <row r="9891" spans="1:1" x14ac:dyDescent="0.25">
      <c r="A9891" s="287"/>
    </row>
    <row r="9892" spans="1:1" x14ac:dyDescent="0.25">
      <c r="A9892" s="287"/>
    </row>
    <row r="9893" spans="1:1" x14ac:dyDescent="0.25">
      <c r="A9893" s="287"/>
    </row>
    <row r="9894" spans="1:1" x14ac:dyDescent="0.25">
      <c r="A9894" s="287"/>
    </row>
    <row r="9895" spans="1:1" x14ac:dyDescent="0.25">
      <c r="A9895" s="287"/>
    </row>
    <row r="9896" spans="1:1" x14ac:dyDescent="0.25">
      <c r="A9896" s="287"/>
    </row>
    <row r="9897" spans="1:1" x14ac:dyDescent="0.25">
      <c r="A9897" s="287"/>
    </row>
    <row r="9898" spans="1:1" x14ac:dyDescent="0.25">
      <c r="A9898" s="287"/>
    </row>
    <row r="9899" spans="1:1" x14ac:dyDescent="0.25">
      <c r="A9899" s="287"/>
    </row>
    <row r="9900" spans="1:1" x14ac:dyDescent="0.25">
      <c r="A9900" s="287"/>
    </row>
    <row r="9901" spans="1:1" x14ac:dyDescent="0.25">
      <c r="A9901" s="287"/>
    </row>
    <row r="9902" spans="1:1" x14ac:dyDescent="0.25">
      <c r="A9902" s="287"/>
    </row>
    <row r="9903" spans="1:1" x14ac:dyDescent="0.25">
      <c r="A9903" s="287"/>
    </row>
    <row r="9904" spans="1:1" x14ac:dyDescent="0.25">
      <c r="A9904" s="287"/>
    </row>
    <row r="9905" spans="1:1" x14ac:dyDescent="0.25">
      <c r="A9905" s="287"/>
    </row>
    <row r="9906" spans="1:1" x14ac:dyDescent="0.25">
      <c r="A9906" s="287"/>
    </row>
    <row r="9907" spans="1:1" x14ac:dyDescent="0.25">
      <c r="A9907" s="287"/>
    </row>
    <row r="9908" spans="1:1" x14ac:dyDescent="0.25">
      <c r="A9908" s="287"/>
    </row>
    <row r="9909" spans="1:1" x14ac:dyDescent="0.25">
      <c r="A9909" s="287"/>
    </row>
    <row r="9910" spans="1:1" x14ac:dyDescent="0.25">
      <c r="A9910" s="287"/>
    </row>
    <row r="9911" spans="1:1" x14ac:dyDescent="0.25">
      <c r="A9911" s="287"/>
    </row>
    <row r="9912" spans="1:1" x14ac:dyDescent="0.25">
      <c r="A9912" s="287"/>
    </row>
    <row r="9913" spans="1:1" x14ac:dyDescent="0.25">
      <c r="A9913" s="287"/>
    </row>
    <row r="9914" spans="1:1" x14ac:dyDescent="0.25">
      <c r="A9914" s="287"/>
    </row>
    <row r="9915" spans="1:1" x14ac:dyDescent="0.25">
      <c r="A9915" s="287"/>
    </row>
    <row r="9916" spans="1:1" x14ac:dyDescent="0.25">
      <c r="A9916" s="287"/>
    </row>
    <row r="9917" spans="1:1" x14ac:dyDescent="0.25">
      <c r="A9917" s="287"/>
    </row>
    <row r="9918" spans="1:1" x14ac:dyDescent="0.25">
      <c r="A9918" s="287"/>
    </row>
    <row r="9919" spans="1:1" x14ac:dyDescent="0.25">
      <c r="A9919" s="287"/>
    </row>
    <row r="9920" spans="1:1" x14ac:dyDescent="0.25">
      <c r="A9920" s="287"/>
    </row>
    <row r="9921" spans="1:1" x14ac:dyDescent="0.25">
      <c r="A9921" s="287"/>
    </row>
    <row r="9922" spans="1:1" x14ac:dyDescent="0.25">
      <c r="A9922" s="287"/>
    </row>
    <row r="9923" spans="1:1" x14ac:dyDescent="0.25">
      <c r="A9923" s="287"/>
    </row>
    <row r="9924" spans="1:1" x14ac:dyDescent="0.25">
      <c r="A9924" s="287"/>
    </row>
    <row r="9925" spans="1:1" x14ac:dyDescent="0.25">
      <c r="A9925" s="287"/>
    </row>
    <row r="9926" spans="1:1" x14ac:dyDescent="0.25">
      <c r="A9926" s="287"/>
    </row>
    <row r="9927" spans="1:1" x14ac:dyDescent="0.25">
      <c r="A9927" s="287"/>
    </row>
    <row r="9928" spans="1:1" x14ac:dyDescent="0.25">
      <c r="A9928" s="287"/>
    </row>
    <row r="9929" spans="1:1" x14ac:dyDescent="0.25">
      <c r="A9929" s="287"/>
    </row>
    <row r="9930" spans="1:1" x14ac:dyDescent="0.25">
      <c r="A9930" s="287"/>
    </row>
    <row r="9931" spans="1:1" x14ac:dyDescent="0.25">
      <c r="A9931" s="287"/>
    </row>
    <row r="9932" spans="1:1" x14ac:dyDescent="0.25">
      <c r="A9932" s="287"/>
    </row>
    <row r="9933" spans="1:1" x14ac:dyDescent="0.25">
      <c r="A9933" s="287"/>
    </row>
    <row r="9934" spans="1:1" x14ac:dyDescent="0.25">
      <c r="A9934" s="287"/>
    </row>
    <row r="9935" spans="1:1" x14ac:dyDescent="0.25">
      <c r="A9935" s="287"/>
    </row>
    <row r="9936" spans="1:1" x14ac:dyDescent="0.25">
      <c r="A9936" s="287"/>
    </row>
    <row r="9937" spans="1:1" x14ac:dyDescent="0.25">
      <c r="A9937" s="287"/>
    </row>
    <row r="9938" spans="1:1" x14ac:dyDescent="0.25">
      <c r="A9938" s="287"/>
    </row>
    <row r="9939" spans="1:1" x14ac:dyDescent="0.25">
      <c r="A9939" s="287"/>
    </row>
    <row r="9940" spans="1:1" x14ac:dyDescent="0.25">
      <c r="A9940" s="287"/>
    </row>
    <row r="9941" spans="1:1" x14ac:dyDescent="0.25">
      <c r="A9941" s="287"/>
    </row>
    <row r="9942" spans="1:1" x14ac:dyDescent="0.25">
      <c r="A9942" s="287"/>
    </row>
    <row r="9943" spans="1:1" x14ac:dyDescent="0.25">
      <c r="A9943" s="287"/>
    </row>
    <row r="9944" spans="1:1" x14ac:dyDescent="0.25">
      <c r="A9944" s="287"/>
    </row>
    <row r="9945" spans="1:1" x14ac:dyDescent="0.25">
      <c r="A9945" s="287"/>
    </row>
    <row r="9946" spans="1:1" x14ac:dyDescent="0.25">
      <c r="A9946" s="287"/>
    </row>
    <row r="9947" spans="1:1" x14ac:dyDescent="0.25">
      <c r="A9947" s="287"/>
    </row>
    <row r="9948" spans="1:1" x14ac:dyDescent="0.25">
      <c r="A9948" s="287"/>
    </row>
    <row r="9949" spans="1:1" x14ac:dyDescent="0.25">
      <c r="A9949" s="287"/>
    </row>
    <row r="9950" spans="1:1" x14ac:dyDescent="0.25">
      <c r="A9950" s="287"/>
    </row>
    <row r="9951" spans="1:1" x14ac:dyDescent="0.25">
      <c r="A9951" s="287"/>
    </row>
    <row r="9952" spans="1:1" x14ac:dyDescent="0.25">
      <c r="A9952" s="287"/>
    </row>
    <row r="9953" spans="1:1" x14ac:dyDescent="0.25">
      <c r="A9953" s="287"/>
    </row>
    <row r="9954" spans="1:1" x14ac:dyDescent="0.25">
      <c r="A9954" s="287"/>
    </row>
    <row r="9955" spans="1:1" x14ac:dyDescent="0.25">
      <c r="A9955" s="287"/>
    </row>
    <row r="9956" spans="1:1" x14ac:dyDescent="0.25">
      <c r="A9956" s="287"/>
    </row>
    <row r="9957" spans="1:1" x14ac:dyDescent="0.25">
      <c r="A9957" s="287"/>
    </row>
    <row r="9958" spans="1:1" x14ac:dyDescent="0.25">
      <c r="A9958" s="287"/>
    </row>
    <row r="9959" spans="1:1" x14ac:dyDescent="0.25">
      <c r="A9959" s="287"/>
    </row>
    <row r="9960" spans="1:1" x14ac:dyDescent="0.25">
      <c r="A9960" s="287"/>
    </row>
    <row r="9961" spans="1:1" x14ac:dyDescent="0.25">
      <c r="A9961" s="287"/>
    </row>
    <row r="9962" spans="1:1" x14ac:dyDescent="0.25">
      <c r="A9962" s="287"/>
    </row>
    <row r="9963" spans="1:1" x14ac:dyDescent="0.25">
      <c r="A9963" s="287"/>
    </row>
    <row r="9964" spans="1:1" x14ac:dyDescent="0.25">
      <c r="A9964" s="287"/>
    </row>
    <row r="9965" spans="1:1" x14ac:dyDescent="0.25">
      <c r="A9965" s="287"/>
    </row>
    <row r="9966" spans="1:1" x14ac:dyDescent="0.25">
      <c r="A9966" s="287"/>
    </row>
    <row r="9967" spans="1:1" x14ac:dyDescent="0.25">
      <c r="A9967" s="287"/>
    </row>
    <row r="9968" spans="1:1" x14ac:dyDescent="0.25">
      <c r="A9968" s="287"/>
    </row>
    <row r="9969" spans="1:1" x14ac:dyDescent="0.25">
      <c r="A9969" s="287"/>
    </row>
    <row r="9970" spans="1:1" x14ac:dyDescent="0.25">
      <c r="A9970" s="287"/>
    </row>
    <row r="9971" spans="1:1" x14ac:dyDescent="0.25">
      <c r="A9971" s="287"/>
    </row>
    <row r="9972" spans="1:1" x14ac:dyDescent="0.25">
      <c r="A9972" s="287"/>
    </row>
    <row r="9973" spans="1:1" x14ac:dyDescent="0.25">
      <c r="A9973" s="287"/>
    </row>
    <row r="9974" spans="1:1" x14ac:dyDescent="0.25">
      <c r="A9974" s="287"/>
    </row>
    <row r="9975" spans="1:1" x14ac:dyDescent="0.25">
      <c r="A9975" s="287"/>
    </row>
    <row r="9976" spans="1:1" x14ac:dyDescent="0.25">
      <c r="A9976" s="287"/>
    </row>
    <row r="9977" spans="1:1" x14ac:dyDescent="0.25">
      <c r="A9977" s="287"/>
    </row>
    <row r="9978" spans="1:1" x14ac:dyDescent="0.25">
      <c r="A9978" s="287"/>
    </row>
    <row r="9979" spans="1:1" x14ac:dyDescent="0.25">
      <c r="A9979" s="287"/>
    </row>
    <row r="9980" spans="1:1" x14ac:dyDescent="0.25">
      <c r="A9980" s="287"/>
    </row>
    <row r="9981" spans="1:1" x14ac:dyDescent="0.25">
      <c r="A9981" s="287"/>
    </row>
    <row r="9982" spans="1:1" x14ac:dyDescent="0.25">
      <c r="A9982" s="287"/>
    </row>
    <row r="9983" spans="1:1" x14ac:dyDescent="0.25">
      <c r="A9983" s="287"/>
    </row>
    <row r="9984" spans="1:1" x14ac:dyDescent="0.25">
      <c r="A9984" s="287"/>
    </row>
    <row r="9985" spans="1:1" x14ac:dyDescent="0.25">
      <c r="A9985" s="287"/>
    </row>
    <row r="9986" spans="1:1" x14ac:dyDescent="0.25">
      <c r="A9986" s="287"/>
    </row>
    <row r="9987" spans="1:1" x14ac:dyDescent="0.25">
      <c r="A9987" s="287"/>
    </row>
    <row r="9988" spans="1:1" x14ac:dyDescent="0.25">
      <c r="A9988" s="287"/>
    </row>
    <row r="9989" spans="1:1" x14ac:dyDescent="0.25">
      <c r="A9989" s="287"/>
    </row>
    <row r="9990" spans="1:1" x14ac:dyDescent="0.25">
      <c r="A9990" s="287"/>
    </row>
    <row r="9991" spans="1:1" x14ac:dyDescent="0.25">
      <c r="A9991" s="287"/>
    </row>
    <row r="9992" spans="1:1" x14ac:dyDescent="0.25">
      <c r="A9992" s="287"/>
    </row>
    <row r="9993" spans="1:1" x14ac:dyDescent="0.25">
      <c r="A9993" s="287"/>
    </row>
    <row r="9994" spans="1:1" x14ac:dyDescent="0.25">
      <c r="A9994" s="287"/>
    </row>
    <row r="9995" spans="1:1" x14ac:dyDescent="0.25">
      <c r="A9995" s="287"/>
    </row>
    <row r="9996" spans="1:1" x14ac:dyDescent="0.25">
      <c r="A9996" s="287"/>
    </row>
    <row r="9997" spans="1:1" x14ac:dyDescent="0.25">
      <c r="A9997" s="287"/>
    </row>
    <row r="9998" spans="1:1" x14ac:dyDescent="0.25">
      <c r="A9998" s="287"/>
    </row>
    <row r="9999" spans="1:1" x14ac:dyDescent="0.25">
      <c r="A9999" s="287"/>
    </row>
    <row r="10000" spans="1:1" x14ac:dyDescent="0.25">
      <c r="A10000" s="287"/>
    </row>
    <row r="10001" spans="1:1" x14ac:dyDescent="0.25">
      <c r="A10001" s="287"/>
    </row>
    <row r="10002" spans="1:1" x14ac:dyDescent="0.25">
      <c r="A10002" s="287"/>
    </row>
    <row r="10003" spans="1:1" x14ac:dyDescent="0.25">
      <c r="A10003" s="287"/>
    </row>
    <row r="10004" spans="1:1" x14ac:dyDescent="0.25">
      <c r="A10004" s="287"/>
    </row>
    <row r="10005" spans="1:1" x14ac:dyDescent="0.25">
      <c r="A10005" s="287"/>
    </row>
    <row r="10006" spans="1:1" x14ac:dyDescent="0.25">
      <c r="A10006" s="287"/>
    </row>
    <row r="10007" spans="1:1" x14ac:dyDescent="0.25">
      <c r="A10007" s="287"/>
    </row>
    <row r="10008" spans="1:1" x14ac:dyDescent="0.25">
      <c r="A10008" s="287"/>
    </row>
    <row r="10009" spans="1:1" x14ac:dyDescent="0.25">
      <c r="A10009" s="287"/>
    </row>
    <row r="10010" spans="1:1" x14ac:dyDescent="0.25">
      <c r="A10010" s="287"/>
    </row>
    <row r="10011" spans="1:1" x14ac:dyDescent="0.25">
      <c r="A10011" s="287"/>
    </row>
    <row r="10012" spans="1:1" x14ac:dyDescent="0.25">
      <c r="A10012" s="287"/>
    </row>
    <row r="10013" spans="1:1" x14ac:dyDescent="0.25">
      <c r="A10013" s="287"/>
    </row>
    <row r="10014" spans="1:1" x14ac:dyDescent="0.25">
      <c r="A10014" s="287"/>
    </row>
    <row r="10015" spans="1:1" x14ac:dyDescent="0.25">
      <c r="A10015" s="287"/>
    </row>
    <row r="10016" spans="1:1" x14ac:dyDescent="0.25">
      <c r="A10016" s="287"/>
    </row>
    <row r="10017" spans="1:1" x14ac:dyDescent="0.25">
      <c r="A10017" s="287"/>
    </row>
    <row r="10018" spans="1:1" x14ac:dyDescent="0.25">
      <c r="A10018" s="287"/>
    </row>
    <row r="10019" spans="1:1" x14ac:dyDescent="0.25">
      <c r="A10019" s="287"/>
    </row>
    <row r="10020" spans="1:1" x14ac:dyDescent="0.25">
      <c r="A10020" s="287"/>
    </row>
    <row r="10021" spans="1:1" x14ac:dyDescent="0.25">
      <c r="A10021" s="287"/>
    </row>
    <row r="10022" spans="1:1" x14ac:dyDescent="0.25">
      <c r="A10022" s="287"/>
    </row>
    <row r="10023" spans="1:1" x14ac:dyDescent="0.25">
      <c r="A10023" s="287"/>
    </row>
    <row r="10024" spans="1:1" x14ac:dyDescent="0.25">
      <c r="A10024" s="287"/>
    </row>
    <row r="10025" spans="1:1" x14ac:dyDescent="0.25">
      <c r="A10025" s="287"/>
    </row>
    <row r="10026" spans="1:1" x14ac:dyDescent="0.25">
      <c r="A10026" s="287"/>
    </row>
    <row r="10027" spans="1:1" x14ac:dyDescent="0.25">
      <c r="A10027" s="287"/>
    </row>
    <row r="10028" spans="1:1" x14ac:dyDescent="0.25">
      <c r="A10028" s="287"/>
    </row>
    <row r="10029" spans="1:1" x14ac:dyDescent="0.25">
      <c r="A10029" s="287"/>
    </row>
    <row r="10030" spans="1:1" x14ac:dyDescent="0.25">
      <c r="A10030" s="287"/>
    </row>
    <row r="10031" spans="1:1" x14ac:dyDescent="0.25">
      <c r="A10031" s="287"/>
    </row>
    <row r="10032" spans="1:1" x14ac:dyDescent="0.25">
      <c r="A10032" s="287"/>
    </row>
    <row r="10033" spans="1:1" x14ac:dyDescent="0.25">
      <c r="A10033" s="287"/>
    </row>
    <row r="10034" spans="1:1" x14ac:dyDescent="0.25">
      <c r="A10034" s="287"/>
    </row>
    <row r="10035" spans="1:1" x14ac:dyDescent="0.25">
      <c r="A10035" s="287"/>
    </row>
    <row r="10036" spans="1:1" x14ac:dyDescent="0.25">
      <c r="A10036" s="287"/>
    </row>
    <row r="10037" spans="1:1" x14ac:dyDescent="0.25">
      <c r="A10037" s="287"/>
    </row>
    <row r="10038" spans="1:1" x14ac:dyDescent="0.25">
      <c r="A10038" s="287"/>
    </row>
    <row r="10039" spans="1:1" x14ac:dyDescent="0.25">
      <c r="A10039" s="287"/>
    </row>
    <row r="10040" spans="1:1" x14ac:dyDescent="0.25">
      <c r="A10040" s="287"/>
    </row>
    <row r="10041" spans="1:1" x14ac:dyDescent="0.25">
      <c r="A10041" s="287"/>
    </row>
    <row r="10042" spans="1:1" x14ac:dyDescent="0.25">
      <c r="A10042" s="287"/>
    </row>
    <row r="10043" spans="1:1" x14ac:dyDescent="0.25">
      <c r="A10043" s="287"/>
    </row>
    <row r="10044" spans="1:1" x14ac:dyDescent="0.25">
      <c r="A10044" s="287"/>
    </row>
    <row r="10045" spans="1:1" x14ac:dyDescent="0.25">
      <c r="A10045" s="287"/>
    </row>
    <row r="10046" spans="1:1" x14ac:dyDescent="0.25">
      <c r="A10046" s="287"/>
    </row>
    <row r="10047" spans="1:1" x14ac:dyDescent="0.25">
      <c r="A10047" s="287"/>
    </row>
    <row r="10048" spans="1:1" x14ac:dyDescent="0.25">
      <c r="A10048" s="287"/>
    </row>
    <row r="10049" spans="1:1" x14ac:dyDescent="0.25">
      <c r="A10049" s="287"/>
    </row>
    <row r="10050" spans="1:1" x14ac:dyDescent="0.25">
      <c r="A10050" s="287"/>
    </row>
    <row r="10051" spans="1:1" x14ac:dyDescent="0.25">
      <c r="A10051" s="287"/>
    </row>
    <row r="10052" spans="1:1" x14ac:dyDescent="0.25">
      <c r="A10052" s="287"/>
    </row>
    <row r="10053" spans="1:1" x14ac:dyDescent="0.25">
      <c r="A10053" s="287"/>
    </row>
    <row r="10054" spans="1:1" x14ac:dyDescent="0.25">
      <c r="A10054" s="287"/>
    </row>
    <row r="10055" spans="1:1" x14ac:dyDescent="0.25">
      <c r="A10055" s="287"/>
    </row>
    <row r="10056" spans="1:1" x14ac:dyDescent="0.25">
      <c r="A10056" s="287"/>
    </row>
    <row r="10057" spans="1:1" x14ac:dyDescent="0.25">
      <c r="A10057" s="287"/>
    </row>
    <row r="10058" spans="1:1" x14ac:dyDescent="0.25">
      <c r="A10058" s="287"/>
    </row>
    <row r="10059" spans="1:1" x14ac:dyDescent="0.25">
      <c r="A10059" s="287"/>
    </row>
    <row r="10060" spans="1:1" x14ac:dyDescent="0.25">
      <c r="A10060" s="287"/>
    </row>
    <row r="10061" spans="1:1" x14ac:dyDescent="0.25">
      <c r="A10061" s="287"/>
    </row>
    <row r="10062" spans="1:1" x14ac:dyDescent="0.25">
      <c r="A10062" s="287"/>
    </row>
    <row r="10063" spans="1:1" x14ac:dyDescent="0.25">
      <c r="A10063" s="287"/>
    </row>
    <row r="10064" spans="1:1" x14ac:dyDescent="0.25">
      <c r="A10064" s="287"/>
    </row>
    <row r="10065" spans="1:1" x14ac:dyDescent="0.25">
      <c r="A10065" s="287"/>
    </row>
    <row r="10066" spans="1:1" x14ac:dyDescent="0.25">
      <c r="A10066" s="287"/>
    </row>
    <row r="10067" spans="1:1" x14ac:dyDescent="0.25">
      <c r="A10067" s="287"/>
    </row>
    <row r="10068" spans="1:1" x14ac:dyDescent="0.25">
      <c r="A10068" s="287"/>
    </row>
    <row r="10069" spans="1:1" x14ac:dyDescent="0.25">
      <c r="A10069" s="287"/>
    </row>
    <row r="10070" spans="1:1" x14ac:dyDescent="0.25">
      <c r="A10070" s="287"/>
    </row>
    <row r="10071" spans="1:1" x14ac:dyDescent="0.25">
      <c r="A10071" s="287"/>
    </row>
    <row r="10072" spans="1:1" x14ac:dyDescent="0.25">
      <c r="A10072" s="287"/>
    </row>
    <row r="10073" spans="1:1" x14ac:dyDescent="0.25">
      <c r="A10073" s="287"/>
    </row>
    <row r="10074" spans="1:1" x14ac:dyDescent="0.25">
      <c r="A10074" s="287"/>
    </row>
    <row r="10075" spans="1:1" x14ac:dyDescent="0.25">
      <c r="A10075" s="287"/>
    </row>
    <row r="10076" spans="1:1" x14ac:dyDescent="0.25">
      <c r="A10076" s="287"/>
    </row>
    <row r="10077" spans="1:1" x14ac:dyDescent="0.25">
      <c r="A10077" s="287"/>
    </row>
    <row r="10078" spans="1:1" x14ac:dyDescent="0.25">
      <c r="A10078" s="287"/>
    </row>
    <row r="10079" spans="1:1" x14ac:dyDescent="0.25">
      <c r="A10079" s="287"/>
    </row>
    <row r="10080" spans="1:1" x14ac:dyDescent="0.25">
      <c r="A10080" s="287"/>
    </row>
    <row r="10081" spans="1:1" x14ac:dyDescent="0.25">
      <c r="A10081" s="287"/>
    </row>
    <row r="10082" spans="1:1" x14ac:dyDescent="0.25">
      <c r="A10082" s="287"/>
    </row>
    <row r="10083" spans="1:1" x14ac:dyDescent="0.25">
      <c r="A10083" s="287"/>
    </row>
    <row r="10084" spans="1:1" x14ac:dyDescent="0.25">
      <c r="A10084" s="287"/>
    </row>
    <row r="10085" spans="1:1" x14ac:dyDescent="0.25">
      <c r="A10085" s="287"/>
    </row>
    <row r="10086" spans="1:1" x14ac:dyDescent="0.25">
      <c r="A10086" s="287"/>
    </row>
    <row r="10087" spans="1:1" x14ac:dyDescent="0.25">
      <c r="A10087" s="287"/>
    </row>
    <row r="10088" spans="1:1" x14ac:dyDescent="0.25">
      <c r="A10088" s="287"/>
    </row>
    <row r="10089" spans="1:1" x14ac:dyDescent="0.25">
      <c r="A10089" s="287"/>
    </row>
    <row r="10090" spans="1:1" x14ac:dyDescent="0.25">
      <c r="A10090" s="287"/>
    </row>
    <row r="10091" spans="1:1" x14ac:dyDescent="0.25">
      <c r="A10091" s="287"/>
    </row>
    <row r="10092" spans="1:1" x14ac:dyDescent="0.25">
      <c r="A10092" s="287"/>
    </row>
    <row r="10093" spans="1:1" x14ac:dyDescent="0.25">
      <c r="A10093" s="287"/>
    </row>
    <row r="10094" spans="1:1" x14ac:dyDescent="0.25">
      <c r="A10094" s="287"/>
    </row>
    <row r="10095" spans="1:1" x14ac:dyDescent="0.25">
      <c r="A10095" s="287"/>
    </row>
    <row r="10096" spans="1:1" x14ac:dyDescent="0.25">
      <c r="A10096" s="287"/>
    </row>
    <row r="10097" spans="1:1" x14ac:dyDescent="0.25">
      <c r="A10097" s="287"/>
    </row>
    <row r="10098" spans="1:1" x14ac:dyDescent="0.25">
      <c r="A10098" s="287"/>
    </row>
    <row r="10099" spans="1:1" x14ac:dyDescent="0.25">
      <c r="A10099" s="287"/>
    </row>
    <row r="10100" spans="1:1" x14ac:dyDescent="0.25">
      <c r="A10100" s="287"/>
    </row>
    <row r="10101" spans="1:1" x14ac:dyDescent="0.25">
      <c r="A10101" s="287"/>
    </row>
    <row r="10102" spans="1:1" x14ac:dyDescent="0.25">
      <c r="A10102" s="287"/>
    </row>
    <row r="10103" spans="1:1" x14ac:dyDescent="0.25">
      <c r="A10103" s="287"/>
    </row>
    <row r="10104" spans="1:1" x14ac:dyDescent="0.25">
      <c r="A10104" s="287"/>
    </row>
    <row r="10105" spans="1:1" x14ac:dyDescent="0.25">
      <c r="A10105" s="287"/>
    </row>
    <row r="10106" spans="1:1" x14ac:dyDescent="0.25">
      <c r="A10106" s="287"/>
    </row>
    <row r="10107" spans="1:1" x14ac:dyDescent="0.25">
      <c r="A10107" s="287"/>
    </row>
    <row r="10108" spans="1:1" x14ac:dyDescent="0.25">
      <c r="A10108" s="287"/>
    </row>
    <row r="10109" spans="1:1" x14ac:dyDescent="0.25">
      <c r="A10109" s="287"/>
    </row>
    <row r="10110" spans="1:1" x14ac:dyDescent="0.25">
      <c r="A10110" s="287"/>
    </row>
    <row r="10111" spans="1:1" x14ac:dyDescent="0.25">
      <c r="A10111" s="287"/>
    </row>
    <row r="10112" spans="1:1" x14ac:dyDescent="0.25">
      <c r="A10112" s="287"/>
    </row>
    <row r="10113" spans="1:1" x14ac:dyDescent="0.25">
      <c r="A10113" s="287"/>
    </row>
    <row r="10114" spans="1:1" x14ac:dyDescent="0.25">
      <c r="A10114" s="287"/>
    </row>
    <row r="10115" spans="1:1" x14ac:dyDescent="0.25">
      <c r="A10115" s="287"/>
    </row>
    <row r="10116" spans="1:1" x14ac:dyDescent="0.25">
      <c r="A10116" s="287"/>
    </row>
    <row r="10117" spans="1:1" x14ac:dyDescent="0.25">
      <c r="A10117" s="287"/>
    </row>
    <row r="10118" spans="1:1" x14ac:dyDescent="0.25">
      <c r="A10118" s="287"/>
    </row>
    <row r="10119" spans="1:1" x14ac:dyDescent="0.25">
      <c r="A10119" s="287"/>
    </row>
    <row r="10120" spans="1:1" x14ac:dyDescent="0.25">
      <c r="A10120" s="287"/>
    </row>
    <row r="10121" spans="1:1" x14ac:dyDescent="0.25">
      <c r="A10121" s="287"/>
    </row>
    <row r="10122" spans="1:1" x14ac:dyDescent="0.25">
      <c r="A10122" s="287"/>
    </row>
    <row r="10123" spans="1:1" x14ac:dyDescent="0.25">
      <c r="A10123" s="287"/>
    </row>
    <row r="10124" spans="1:1" x14ac:dyDescent="0.25">
      <c r="A10124" s="287"/>
    </row>
    <row r="10125" spans="1:1" x14ac:dyDescent="0.25">
      <c r="A10125" s="287"/>
    </row>
    <row r="10126" spans="1:1" x14ac:dyDescent="0.25">
      <c r="A10126" s="287"/>
    </row>
    <row r="10127" spans="1:1" x14ac:dyDescent="0.25">
      <c r="A10127" s="287"/>
    </row>
    <row r="10128" spans="1:1" x14ac:dyDescent="0.25">
      <c r="A10128" s="287"/>
    </row>
    <row r="10129" spans="1:1" x14ac:dyDescent="0.25">
      <c r="A10129" s="287"/>
    </row>
    <row r="10130" spans="1:1" x14ac:dyDescent="0.25">
      <c r="A10130" s="287"/>
    </row>
    <row r="10131" spans="1:1" x14ac:dyDescent="0.25">
      <c r="A10131" s="287"/>
    </row>
    <row r="10132" spans="1:1" x14ac:dyDescent="0.25">
      <c r="A10132" s="287"/>
    </row>
    <row r="10133" spans="1:1" x14ac:dyDescent="0.25">
      <c r="A10133" s="287"/>
    </row>
    <row r="10134" spans="1:1" x14ac:dyDescent="0.25">
      <c r="A10134" s="287"/>
    </row>
    <row r="10135" spans="1:1" x14ac:dyDescent="0.25">
      <c r="A10135" s="287"/>
    </row>
    <row r="10136" spans="1:1" x14ac:dyDescent="0.25">
      <c r="A10136" s="287"/>
    </row>
    <row r="10137" spans="1:1" x14ac:dyDescent="0.25">
      <c r="A10137" s="287"/>
    </row>
    <row r="10138" spans="1:1" x14ac:dyDescent="0.25">
      <c r="A10138" s="287"/>
    </row>
    <row r="10139" spans="1:1" x14ac:dyDescent="0.25">
      <c r="A10139" s="287"/>
    </row>
    <row r="10140" spans="1:1" x14ac:dyDescent="0.25">
      <c r="A10140" s="287"/>
    </row>
    <row r="10141" spans="1:1" x14ac:dyDescent="0.25">
      <c r="A10141" s="287"/>
    </row>
    <row r="10142" spans="1:1" x14ac:dyDescent="0.25">
      <c r="A10142" s="287"/>
    </row>
    <row r="10143" spans="1:1" x14ac:dyDescent="0.25">
      <c r="A10143" s="287"/>
    </row>
    <row r="10144" spans="1:1" x14ac:dyDescent="0.25">
      <c r="A10144" s="287"/>
    </row>
    <row r="10145" spans="1:1" x14ac:dyDescent="0.25">
      <c r="A10145" s="287"/>
    </row>
    <row r="10146" spans="1:1" x14ac:dyDescent="0.25">
      <c r="A10146" s="287"/>
    </row>
    <row r="10147" spans="1:1" x14ac:dyDescent="0.25">
      <c r="A10147" s="287"/>
    </row>
    <row r="10148" spans="1:1" x14ac:dyDescent="0.25">
      <c r="A10148" s="287"/>
    </row>
    <row r="10149" spans="1:1" x14ac:dyDescent="0.25">
      <c r="A10149" s="287"/>
    </row>
    <row r="10150" spans="1:1" x14ac:dyDescent="0.25">
      <c r="A10150" s="287"/>
    </row>
    <row r="10151" spans="1:1" x14ac:dyDescent="0.25">
      <c r="A10151" s="287"/>
    </row>
    <row r="10152" spans="1:1" x14ac:dyDescent="0.25">
      <c r="A10152" s="287"/>
    </row>
    <row r="10153" spans="1:1" x14ac:dyDescent="0.25">
      <c r="A10153" s="287"/>
    </row>
    <row r="10154" spans="1:1" x14ac:dyDescent="0.25">
      <c r="A10154" s="287"/>
    </row>
    <row r="10155" spans="1:1" x14ac:dyDescent="0.25">
      <c r="A10155" s="287"/>
    </row>
    <row r="10156" spans="1:1" x14ac:dyDescent="0.25">
      <c r="A10156" s="287"/>
    </row>
    <row r="10157" spans="1:1" x14ac:dyDescent="0.25">
      <c r="A10157" s="287"/>
    </row>
    <row r="10158" spans="1:1" x14ac:dyDescent="0.25">
      <c r="A10158" s="287"/>
    </row>
    <row r="10159" spans="1:1" x14ac:dyDescent="0.25">
      <c r="A10159" s="287"/>
    </row>
    <row r="10160" spans="1:1" x14ac:dyDescent="0.25">
      <c r="A10160" s="287"/>
    </row>
    <row r="10161" spans="1:1" x14ac:dyDescent="0.25">
      <c r="A10161" s="287"/>
    </row>
    <row r="10162" spans="1:1" x14ac:dyDescent="0.25">
      <c r="A10162" s="287"/>
    </row>
    <row r="10163" spans="1:1" x14ac:dyDescent="0.25">
      <c r="A10163" s="287"/>
    </row>
    <row r="10164" spans="1:1" x14ac:dyDescent="0.25">
      <c r="A10164" s="287"/>
    </row>
    <row r="10165" spans="1:1" x14ac:dyDescent="0.25">
      <c r="A10165" s="287"/>
    </row>
    <row r="10166" spans="1:1" x14ac:dyDescent="0.25">
      <c r="A10166" s="287"/>
    </row>
    <row r="10167" spans="1:1" x14ac:dyDescent="0.25">
      <c r="A10167" s="287"/>
    </row>
    <row r="10168" spans="1:1" x14ac:dyDescent="0.25">
      <c r="A10168" s="287"/>
    </row>
    <row r="10169" spans="1:1" x14ac:dyDescent="0.25">
      <c r="A10169" s="287"/>
    </row>
    <row r="10170" spans="1:1" x14ac:dyDescent="0.25">
      <c r="A10170" s="287"/>
    </row>
    <row r="10171" spans="1:1" x14ac:dyDescent="0.25">
      <c r="A10171" s="287"/>
    </row>
    <row r="10172" spans="1:1" x14ac:dyDescent="0.25">
      <c r="A10172" s="287"/>
    </row>
    <row r="10173" spans="1:1" x14ac:dyDescent="0.25">
      <c r="A10173" s="287"/>
    </row>
    <row r="10174" spans="1:1" x14ac:dyDescent="0.25">
      <c r="A10174" s="287"/>
    </row>
    <row r="10175" spans="1:1" x14ac:dyDescent="0.25">
      <c r="A10175" s="287"/>
    </row>
    <row r="10176" spans="1:1" x14ac:dyDescent="0.25">
      <c r="A10176" s="287"/>
    </row>
    <row r="10177" spans="1:1" x14ac:dyDescent="0.25">
      <c r="A10177" s="287"/>
    </row>
    <row r="10178" spans="1:1" x14ac:dyDescent="0.25">
      <c r="A10178" s="287"/>
    </row>
    <row r="10179" spans="1:1" x14ac:dyDescent="0.25">
      <c r="A10179" s="287"/>
    </row>
    <row r="10180" spans="1:1" x14ac:dyDescent="0.25">
      <c r="A10180" s="287"/>
    </row>
    <row r="10181" spans="1:1" x14ac:dyDescent="0.25">
      <c r="A10181" s="287"/>
    </row>
    <row r="10182" spans="1:1" x14ac:dyDescent="0.25">
      <c r="A10182" s="287"/>
    </row>
    <row r="10183" spans="1:1" x14ac:dyDescent="0.25">
      <c r="A10183" s="287"/>
    </row>
    <row r="10184" spans="1:1" x14ac:dyDescent="0.25">
      <c r="A10184" s="287"/>
    </row>
    <row r="10185" spans="1:1" x14ac:dyDescent="0.25">
      <c r="A10185" s="287"/>
    </row>
    <row r="10186" spans="1:1" x14ac:dyDescent="0.25">
      <c r="A10186" s="287"/>
    </row>
    <row r="10187" spans="1:1" x14ac:dyDescent="0.25">
      <c r="A10187" s="287"/>
    </row>
    <row r="10188" spans="1:1" x14ac:dyDescent="0.25">
      <c r="A10188" s="287"/>
    </row>
    <row r="10189" spans="1:1" x14ac:dyDescent="0.25">
      <c r="A10189" s="287"/>
    </row>
    <row r="10190" spans="1:1" x14ac:dyDescent="0.25">
      <c r="A10190" s="287"/>
    </row>
    <row r="10191" spans="1:1" x14ac:dyDescent="0.25">
      <c r="A10191" s="287"/>
    </row>
    <row r="10192" spans="1:1" x14ac:dyDescent="0.25">
      <c r="A10192" s="287"/>
    </row>
    <row r="10193" spans="1:1" x14ac:dyDescent="0.25">
      <c r="A10193" s="287"/>
    </row>
    <row r="10194" spans="1:1" x14ac:dyDescent="0.25">
      <c r="A10194" s="287"/>
    </row>
    <row r="10195" spans="1:1" x14ac:dyDescent="0.25">
      <c r="A10195" s="287"/>
    </row>
    <row r="10196" spans="1:1" x14ac:dyDescent="0.25">
      <c r="A10196" s="287"/>
    </row>
    <row r="10197" spans="1:1" x14ac:dyDescent="0.25">
      <c r="A10197" s="287"/>
    </row>
    <row r="10198" spans="1:1" x14ac:dyDescent="0.25">
      <c r="A10198" s="287"/>
    </row>
    <row r="10199" spans="1:1" x14ac:dyDescent="0.25">
      <c r="A10199" s="287"/>
    </row>
    <row r="10200" spans="1:1" x14ac:dyDescent="0.25">
      <c r="A10200" s="287"/>
    </row>
    <row r="10201" spans="1:1" x14ac:dyDescent="0.25">
      <c r="A10201" s="287"/>
    </row>
    <row r="10202" spans="1:1" x14ac:dyDescent="0.25">
      <c r="A10202" s="287"/>
    </row>
    <row r="10203" spans="1:1" x14ac:dyDescent="0.25">
      <c r="A10203" s="287"/>
    </row>
    <row r="10204" spans="1:1" x14ac:dyDescent="0.25">
      <c r="A10204" s="287"/>
    </row>
    <row r="10205" spans="1:1" x14ac:dyDescent="0.25">
      <c r="A10205" s="287"/>
    </row>
    <row r="10206" spans="1:1" x14ac:dyDescent="0.25">
      <c r="A10206" s="287"/>
    </row>
    <row r="10207" spans="1:1" x14ac:dyDescent="0.25">
      <c r="A10207" s="287"/>
    </row>
    <row r="10208" spans="1:1" x14ac:dyDescent="0.25">
      <c r="A10208" s="287"/>
    </row>
    <row r="10209" spans="1:1" x14ac:dyDescent="0.25">
      <c r="A10209" s="287"/>
    </row>
    <row r="10210" spans="1:1" x14ac:dyDescent="0.25">
      <c r="A10210" s="287"/>
    </row>
    <row r="10211" spans="1:1" x14ac:dyDescent="0.25">
      <c r="A10211" s="287"/>
    </row>
    <row r="10212" spans="1:1" x14ac:dyDescent="0.25">
      <c r="A10212" s="287"/>
    </row>
    <row r="10213" spans="1:1" x14ac:dyDescent="0.25">
      <c r="A10213" s="287"/>
    </row>
    <row r="10214" spans="1:1" x14ac:dyDescent="0.25">
      <c r="A10214" s="287"/>
    </row>
    <row r="10215" spans="1:1" x14ac:dyDescent="0.25">
      <c r="A10215" s="287"/>
    </row>
    <row r="10216" spans="1:1" x14ac:dyDescent="0.25">
      <c r="A10216" s="287"/>
    </row>
    <row r="10217" spans="1:1" x14ac:dyDescent="0.25">
      <c r="A10217" s="287"/>
    </row>
    <row r="10218" spans="1:1" x14ac:dyDescent="0.25">
      <c r="A10218" s="287"/>
    </row>
    <row r="10219" spans="1:1" x14ac:dyDescent="0.25">
      <c r="A10219" s="287"/>
    </row>
    <row r="10220" spans="1:1" x14ac:dyDescent="0.25">
      <c r="A10220" s="287"/>
    </row>
    <row r="10221" spans="1:1" x14ac:dyDescent="0.25">
      <c r="A10221" s="287"/>
    </row>
    <row r="10222" spans="1:1" x14ac:dyDescent="0.25">
      <c r="A10222" s="287"/>
    </row>
    <row r="10223" spans="1:1" x14ac:dyDescent="0.25">
      <c r="A10223" s="287"/>
    </row>
    <row r="10224" spans="1:1" x14ac:dyDescent="0.25">
      <c r="A10224" s="287"/>
    </row>
    <row r="10225" spans="1:1" x14ac:dyDescent="0.25">
      <c r="A10225" s="287"/>
    </row>
    <row r="10226" spans="1:1" x14ac:dyDescent="0.25">
      <c r="A10226" s="287"/>
    </row>
    <row r="10227" spans="1:1" x14ac:dyDescent="0.25">
      <c r="A10227" s="287"/>
    </row>
    <row r="10228" spans="1:1" x14ac:dyDescent="0.25">
      <c r="A10228" s="287"/>
    </row>
    <row r="10229" spans="1:1" x14ac:dyDescent="0.25">
      <c r="A10229" s="287"/>
    </row>
    <row r="10230" spans="1:1" x14ac:dyDescent="0.25">
      <c r="A10230" s="287"/>
    </row>
    <row r="10231" spans="1:1" x14ac:dyDescent="0.25">
      <c r="A10231" s="287"/>
    </row>
    <row r="10232" spans="1:1" x14ac:dyDescent="0.25">
      <c r="A10232" s="287"/>
    </row>
    <row r="10233" spans="1:1" x14ac:dyDescent="0.25">
      <c r="A10233" s="287"/>
    </row>
    <row r="10234" spans="1:1" x14ac:dyDescent="0.25">
      <c r="A10234" s="287"/>
    </row>
    <row r="10235" spans="1:1" x14ac:dyDescent="0.25">
      <c r="A10235" s="287"/>
    </row>
    <row r="10236" spans="1:1" x14ac:dyDescent="0.25">
      <c r="A10236" s="287"/>
    </row>
    <row r="10237" spans="1:1" x14ac:dyDescent="0.25">
      <c r="A10237" s="287"/>
    </row>
    <row r="10238" spans="1:1" x14ac:dyDescent="0.25">
      <c r="A10238" s="287"/>
    </row>
    <row r="10239" spans="1:1" x14ac:dyDescent="0.25">
      <c r="A10239" s="287"/>
    </row>
    <row r="10240" spans="1:1" x14ac:dyDescent="0.25">
      <c r="A10240" s="287"/>
    </row>
    <row r="10241" spans="1:1" x14ac:dyDescent="0.25">
      <c r="A10241" s="287"/>
    </row>
    <row r="10242" spans="1:1" x14ac:dyDescent="0.25">
      <c r="A10242" s="287"/>
    </row>
    <row r="10243" spans="1:1" x14ac:dyDescent="0.25">
      <c r="A10243" s="287"/>
    </row>
    <row r="10244" spans="1:1" x14ac:dyDescent="0.25">
      <c r="A10244" s="287"/>
    </row>
    <row r="10245" spans="1:1" x14ac:dyDescent="0.25">
      <c r="A10245" s="287"/>
    </row>
    <row r="10246" spans="1:1" x14ac:dyDescent="0.25">
      <c r="A10246" s="287"/>
    </row>
    <row r="10247" spans="1:1" x14ac:dyDescent="0.25">
      <c r="A10247" s="287"/>
    </row>
    <row r="10248" spans="1:1" x14ac:dyDescent="0.25">
      <c r="A10248" s="287"/>
    </row>
    <row r="10249" spans="1:1" x14ac:dyDescent="0.25">
      <c r="A10249" s="287"/>
    </row>
    <row r="10250" spans="1:1" x14ac:dyDescent="0.25">
      <c r="A10250" s="287"/>
    </row>
    <row r="10251" spans="1:1" x14ac:dyDescent="0.25">
      <c r="A10251" s="287"/>
    </row>
    <row r="10252" spans="1:1" x14ac:dyDescent="0.25">
      <c r="A10252" s="287"/>
    </row>
    <row r="10253" spans="1:1" x14ac:dyDescent="0.25">
      <c r="A10253" s="287"/>
    </row>
    <row r="10254" spans="1:1" x14ac:dyDescent="0.25">
      <c r="A10254" s="287"/>
    </row>
    <row r="10255" spans="1:1" x14ac:dyDescent="0.25">
      <c r="A10255" s="287"/>
    </row>
    <row r="10256" spans="1:1" x14ac:dyDescent="0.25">
      <c r="A10256" s="287"/>
    </row>
    <row r="10257" spans="1:1" x14ac:dyDescent="0.25">
      <c r="A10257" s="287"/>
    </row>
    <row r="10258" spans="1:1" x14ac:dyDescent="0.25">
      <c r="A10258" s="287"/>
    </row>
    <row r="10259" spans="1:1" x14ac:dyDescent="0.25">
      <c r="A10259" s="287"/>
    </row>
    <row r="10260" spans="1:1" x14ac:dyDescent="0.25">
      <c r="A10260" s="287"/>
    </row>
    <row r="10261" spans="1:1" x14ac:dyDescent="0.25">
      <c r="A10261" s="287"/>
    </row>
    <row r="10262" spans="1:1" x14ac:dyDescent="0.25">
      <c r="A10262" s="287"/>
    </row>
    <row r="10263" spans="1:1" x14ac:dyDescent="0.25">
      <c r="A10263" s="287"/>
    </row>
    <row r="10264" spans="1:1" x14ac:dyDescent="0.25">
      <c r="A10264" s="287"/>
    </row>
    <row r="10265" spans="1:1" x14ac:dyDescent="0.25">
      <c r="A10265" s="287"/>
    </row>
    <row r="10266" spans="1:1" x14ac:dyDescent="0.25">
      <c r="A10266" s="287"/>
    </row>
    <row r="10267" spans="1:1" x14ac:dyDescent="0.25">
      <c r="A10267" s="287"/>
    </row>
    <row r="10268" spans="1:1" x14ac:dyDescent="0.25">
      <c r="A10268" s="287"/>
    </row>
    <row r="10269" spans="1:1" x14ac:dyDescent="0.25">
      <c r="A10269" s="287"/>
    </row>
    <row r="10270" spans="1:1" x14ac:dyDescent="0.25">
      <c r="A10270" s="287"/>
    </row>
    <row r="10271" spans="1:1" x14ac:dyDescent="0.25">
      <c r="A10271" s="287"/>
    </row>
    <row r="10272" spans="1:1" x14ac:dyDescent="0.25">
      <c r="A10272" s="287"/>
    </row>
    <row r="10273" spans="1:1" x14ac:dyDescent="0.25">
      <c r="A10273" s="287"/>
    </row>
    <row r="10274" spans="1:1" x14ac:dyDescent="0.25">
      <c r="A10274" s="287"/>
    </row>
    <row r="10275" spans="1:1" x14ac:dyDescent="0.25">
      <c r="A10275" s="287"/>
    </row>
    <row r="10276" spans="1:1" x14ac:dyDescent="0.25">
      <c r="A10276" s="287"/>
    </row>
    <row r="10277" spans="1:1" x14ac:dyDescent="0.25">
      <c r="A10277" s="287"/>
    </row>
    <row r="10278" spans="1:1" x14ac:dyDescent="0.25">
      <c r="A10278" s="287"/>
    </row>
    <row r="10279" spans="1:1" x14ac:dyDescent="0.25">
      <c r="A10279" s="287"/>
    </row>
    <row r="10280" spans="1:1" x14ac:dyDescent="0.25">
      <c r="A10280" s="287"/>
    </row>
    <row r="10281" spans="1:1" x14ac:dyDescent="0.25">
      <c r="A10281" s="287"/>
    </row>
    <row r="10282" spans="1:1" x14ac:dyDescent="0.25">
      <c r="A10282" s="287"/>
    </row>
    <row r="10283" spans="1:1" x14ac:dyDescent="0.25">
      <c r="A10283" s="287"/>
    </row>
    <row r="10284" spans="1:1" x14ac:dyDescent="0.25">
      <c r="A10284" s="287"/>
    </row>
    <row r="10285" spans="1:1" x14ac:dyDescent="0.25">
      <c r="A10285" s="287"/>
    </row>
    <row r="10286" spans="1:1" x14ac:dyDescent="0.25">
      <c r="A10286" s="287"/>
    </row>
    <row r="10287" spans="1:1" x14ac:dyDescent="0.25">
      <c r="A10287" s="287"/>
    </row>
    <row r="10288" spans="1:1" x14ac:dyDescent="0.25">
      <c r="A10288" s="287"/>
    </row>
    <row r="10289" spans="1:1" x14ac:dyDescent="0.25">
      <c r="A10289" s="287"/>
    </row>
    <row r="10290" spans="1:1" x14ac:dyDescent="0.25">
      <c r="A10290" s="287"/>
    </row>
    <row r="10291" spans="1:1" x14ac:dyDescent="0.25">
      <c r="A10291" s="287"/>
    </row>
    <row r="10292" spans="1:1" x14ac:dyDescent="0.25">
      <c r="A10292" s="287"/>
    </row>
    <row r="10293" spans="1:1" x14ac:dyDescent="0.25">
      <c r="A10293" s="287"/>
    </row>
    <row r="10294" spans="1:1" x14ac:dyDescent="0.25">
      <c r="A10294" s="287"/>
    </row>
    <row r="10295" spans="1:1" x14ac:dyDescent="0.25">
      <c r="A10295" s="287"/>
    </row>
    <row r="10296" spans="1:1" x14ac:dyDescent="0.25">
      <c r="A10296" s="287"/>
    </row>
    <row r="10297" spans="1:1" x14ac:dyDescent="0.25">
      <c r="A10297" s="287"/>
    </row>
    <row r="10298" spans="1:1" x14ac:dyDescent="0.25">
      <c r="A10298" s="287"/>
    </row>
    <row r="10299" spans="1:1" x14ac:dyDescent="0.25">
      <c r="A10299" s="287"/>
    </row>
    <row r="10300" spans="1:1" x14ac:dyDescent="0.25">
      <c r="A10300" s="287"/>
    </row>
    <row r="10301" spans="1:1" x14ac:dyDescent="0.25">
      <c r="A10301" s="287"/>
    </row>
    <row r="10302" spans="1:1" x14ac:dyDescent="0.25">
      <c r="A10302" s="287"/>
    </row>
    <row r="10303" spans="1:1" x14ac:dyDescent="0.25">
      <c r="A10303" s="287"/>
    </row>
    <row r="10304" spans="1:1" x14ac:dyDescent="0.25">
      <c r="A10304" s="287"/>
    </row>
    <row r="10305" spans="1:1" x14ac:dyDescent="0.25">
      <c r="A10305" s="287"/>
    </row>
    <row r="10306" spans="1:1" x14ac:dyDescent="0.25">
      <c r="A10306" s="287"/>
    </row>
    <row r="10307" spans="1:1" x14ac:dyDescent="0.25">
      <c r="A10307" s="287"/>
    </row>
    <row r="10308" spans="1:1" x14ac:dyDescent="0.25">
      <c r="A10308" s="287"/>
    </row>
    <row r="10309" spans="1:1" x14ac:dyDescent="0.25">
      <c r="A10309" s="287"/>
    </row>
    <row r="10310" spans="1:1" x14ac:dyDescent="0.25">
      <c r="A10310" s="287"/>
    </row>
    <row r="10311" spans="1:1" x14ac:dyDescent="0.25">
      <c r="A10311" s="287"/>
    </row>
    <row r="10312" spans="1:1" x14ac:dyDescent="0.25">
      <c r="A10312" s="287"/>
    </row>
    <row r="10313" spans="1:1" x14ac:dyDescent="0.25">
      <c r="A10313" s="287"/>
    </row>
    <row r="10314" spans="1:1" x14ac:dyDescent="0.25">
      <c r="A10314" s="287"/>
    </row>
    <row r="10315" spans="1:1" x14ac:dyDescent="0.25">
      <c r="A10315" s="287"/>
    </row>
    <row r="10316" spans="1:1" x14ac:dyDescent="0.25">
      <c r="A10316" s="287"/>
    </row>
    <row r="10317" spans="1:1" x14ac:dyDescent="0.25">
      <c r="A10317" s="287"/>
    </row>
    <row r="10318" spans="1:1" x14ac:dyDescent="0.25">
      <c r="A10318" s="287"/>
    </row>
    <row r="10319" spans="1:1" x14ac:dyDescent="0.25">
      <c r="A10319" s="287"/>
    </row>
    <row r="10320" spans="1:1" x14ac:dyDescent="0.25">
      <c r="A10320" s="287"/>
    </row>
    <row r="10321" spans="1:1" x14ac:dyDescent="0.25">
      <c r="A10321" s="287"/>
    </row>
    <row r="10322" spans="1:1" x14ac:dyDescent="0.25">
      <c r="A10322" s="287"/>
    </row>
    <row r="10323" spans="1:1" x14ac:dyDescent="0.25">
      <c r="A10323" s="287"/>
    </row>
    <row r="10324" spans="1:1" x14ac:dyDescent="0.25">
      <c r="A10324" s="287"/>
    </row>
    <row r="10325" spans="1:1" x14ac:dyDescent="0.25">
      <c r="A10325" s="287"/>
    </row>
    <row r="10326" spans="1:1" x14ac:dyDescent="0.25">
      <c r="A10326" s="287"/>
    </row>
    <row r="10327" spans="1:1" x14ac:dyDescent="0.25">
      <c r="A10327" s="287"/>
    </row>
    <row r="10328" spans="1:1" x14ac:dyDescent="0.25">
      <c r="A10328" s="287"/>
    </row>
    <row r="10329" spans="1:1" x14ac:dyDescent="0.25">
      <c r="A10329" s="287"/>
    </row>
    <row r="10330" spans="1:1" x14ac:dyDescent="0.25">
      <c r="A10330" s="287"/>
    </row>
    <row r="10331" spans="1:1" x14ac:dyDescent="0.25">
      <c r="A10331" s="287"/>
    </row>
    <row r="10332" spans="1:1" x14ac:dyDescent="0.25">
      <c r="A10332" s="287"/>
    </row>
    <row r="10333" spans="1:1" x14ac:dyDescent="0.25">
      <c r="A10333" s="287"/>
    </row>
    <row r="10334" spans="1:1" x14ac:dyDescent="0.25">
      <c r="A10334" s="287"/>
    </row>
    <row r="10335" spans="1:1" x14ac:dyDescent="0.25">
      <c r="A10335" s="287"/>
    </row>
    <row r="10336" spans="1:1" x14ac:dyDescent="0.25">
      <c r="A10336" s="287"/>
    </row>
    <row r="10337" spans="1:1" x14ac:dyDescent="0.25">
      <c r="A10337" s="287"/>
    </row>
    <row r="10338" spans="1:1" x14ac:dyDescent="0.25">
      <c r="A10338" s="287"/>
    </row>
    <row r="10339" spans="1:1" x14ac:dyDescent="0.25">
      <c r="A10339" s="287"/>
    </row>
    <row r="10340" spans="1:1" x14ac:dyDescent="0.25">
      <c r="A10340" s="287"/>
    </row>
    <row r="10341" spans="1:1" x14ac:dyDescent="0.25">
      <c r="A10341" s="287"/>
    </row>
    <row r="10342" spans="1:1" x14ac:dyDescent="0.25">
      <c r="A10342" s="287"/>
    </row>
    <row r="10343" spans="1:1" x14ac:dyDescent="0.25">
      <c r="A10343" s="287"/>
    </row>
    <row r="10344" spans="1:1" x14ac:dyDescent="0.25">
      <c r="A10344" s="287"/>
    </row>
    <row r="10345" spans="1:1" x14ac:dyDescent="0.25">
      <c r="A10345" s="287"/>
    </row>
    <row r="10346" spans="1:1" x14ac:dyDescent="0.25">
      <c r="A10346" s="287"/>
    </row>
    <row r="10347" spans="1:1" x14ac:dyDescent="0.25">
      <c r="A10347" s="287"/>
    </row>
    <row r="10348" spans="1:1" x14ac:dyDescent="0.25">
      <c r="A10348" s="287"/>
    </row>
    <row r="10349" spans="1:1" x14ac:dyDescent="0.25">
      <c r="A10349" s="287"/>
    </row>
    <row r="10350" spans="1:1" x14ac:dyDescent="0.25">
      <c r="A10350" s="287"/>
    </row>
    <row r="10351" spans="1:1" x14ac:dyDescent="0.25">
      <c r="A10351" s="287"/>
    </row>
    <row r="10352" spans="1:1" x14ac:dyDescent="0.25">
      <c r="A10352" s="287"/>
    </row>
    <row r="10353" spans="1:1" x14ac:dyDescent="0.25">
      <c r="A10353" s="287"/>
    </row>
    <row r="10354" spans="1:1" x14ac:dyDescent="0.25">
      <c r="A10354" s="287"/>
    </row>
    <row r="10355" spans="1:1" x14ac:dyDescent="0.25">
      <c r="A10355" s="287"/>
    </row>
    <row r="10356" spans="1:1" x14ac:dyDescent="0.25">
      <c r="A10356" s="287"/>
    </row>
    <row r="10357" spans="1:1" x14ac:dyDescent="0.25">
      <c r="A10357" s="287"/>
    </row>
    <row r="10358" spans="1:1" x14ac:dyDescent="0.25">
      <c r="A10358" s="287"/>
    </row>
    <row r="10359" spans="1:1" x14ac:dyDescent="0.25">
      <c r="A10359" s="287"/>
    </row>
    <row r="10360" spans="1:1" x14ac:dyDescent="0.25">
      <c r="A10360" s="287"/>
    </row>
    <row r="10361" spans="1:1" x14ac:dyDescent="0.25">
      <c r="A10361" s="287"/>
    </row>
    <row r="10362" spans="1:1" x14ac:dyDescent="0.25">
      <c r="A10362" s="287"/>
    </row>
    <row r="10363" spans="1:1" x14ac:dyDescent="0.25">
      <c r="A10363" s="287"/>
    </row>
    <row r="10364" spans="1:1" x14ac:dyDescent="0.25">
      <c r="A10364" s="287"/>
    </row>
    <row r="10365" spans="1:1" x14ac:dyDescent="0.25">
      <c r="A10365" s="287"/>
    </row>
    <row r="10366" spans="1:1" x14ac:dyDescent="0.25">
      <c r="A10366" s="287"/>
    </row>
    <row r="10367" spans="1:1" x14ac:dyDescent="0.25">
      <c r="A10367" s="287"/>
    </row>
    <row r="10368" spans="1:1" x14ac:dyDescent="0.25">
      <c r="A10368" s="287"/>
    </row>
    <row r="10369" spans="1:1" x14ac:dyDescent="0.25">
      <c r="A10369" s="287"/>
    </row>
    <row r="10370" spans="1:1" x14ac:dyDescent="0.25">
      <c r="A10370" s="287"/>
    </row>
    <row r="10371" spans="1:1" x14ac:dyDescent="0.25">
      <c r="A10371" s="287"/>
    </row>
    <row r="10372" spans="1:1" x14ac:dyDescent="0.25">
      <c r="A10372" s="287"/>
    </row>
    <row r="10373" spans="1:1" x14ac:dyDescent="0.25">
      <c r="A10373" s="287"/>
    </row>
    <row r="10374" spans="1:1" x14ac:dyDescent="0.25">
      <c r="A10374" s="287"/>
    </row>
    <row r="10375" spans="1:1" x14ac:dyDescent="0.25">
      <c r="A10375" s="287"/>
    </row>
    <row r="10376" spans="1:1" x14ac:dyDescent="0.25">
      <c r="A10376" s="287"/>
    </row>
    <row r="10377" spans="1:1" x14ac:dyDescent="0.25">
      <c r="A10377" s="287"/>
    </row>
    <row r="10378" spans="1:1" x14ac:dyDescent="0.25">
      <c r="A10378" s="287"/>
    </row>
    <row r="10379" spans="1:1" x14ac:dyDescent="0.25">
      <c r="A10379" s="287"/>
    </row>
    <row r="10380" spans="1:1" x14ac:dyDescent="0.25">
      <c r="A10380" s="287"/>
    </row>
    <row r="10381" spans="1:1" x14ac:dyDescent="0.25">
      <c r="A10381" s="287"/>
    </row>
    <row r="10382" spans="1:1" x14ac:dyDescent="0.25">
      <c r="A10382" s="287"/>
    </row>
    <row r="10383" spans="1:1" x14ac:dyDescent="0.25">
      <c r="A10383" s="287"/>
    </row>
    <row r="10384" spans="1:1" x14ac:dyDescent="0.25">
      <c r="A10384" s="287"/>
    </row>
    <row r="10385" spans="1:1" x14ac:dyDescent="0.25">
      <c r="A10385" s="287"/>
    </row>
    <row r="10386" spans="1:1" x14ac:dyDescent="0.25">
      <c r="A10386" s="287"/>
    </row>
    <row r="10387" spans="1:1" x14ac:dyDescent="0.25">
      <c r="A10387" s="287"/>
    </row>
    <row r="10388" spans="1:1" x14ac:dyDescent="0.25">
      <c r="A10388" s="287"/>
    </row>
    <row r="10389" spans="1:1" x14ac:dyDescent="0.25">
      <c r="A10389" s="287"/>
    </row>
    <row r="10390" spans="1:1" x14ac:dyDescent="0.25">
      <c r="A10390" s="287"/>
    </row>
    <row r="10391" spans="1:1" x14ac:dyDescent="0.25">
      <c r="A10391" s="287"/>
    </row>
    <row r="10392" spans="1:1" x14ac:dyDescent="0.25">
      <c r="A10392" s="287"/>
    </row>
    <row r="10393" spans="1:1" x14ac:dyDescent="0.25">
      <c r="A10393" s="287"/>
    </row>
    <row r="10394" spans="1:1" x14ac:dyDescent="0.25">
      <c r="A10394" s="287"/>
    </row>
    <row r="10395" spans="1:1" x14ac:dyDescent="0.25">
      <c r="A10395" s="287"/>
    </row>
    <row r="10396" spans="1:1" x14ac:dyDescent="0.25">
      <c r="A10396" s="287"/>
    </row>
    <row r="10397" spans="1:1" x14ac:dyDescent="0.25">
      <c r="A10397" s="287"/>
    </row>
    <row r="10398" spans="1:1" x14ac:dyDescent="0.25">
      <c r="A10398" s="287"/>
    </row>
    <row r="10399" spans="1:1" x14ac:dyDescent="0.25">
      <c r="A10399" s="287"/>
    </row>
    <row r="10400" spans="1:1" x14ac:dyDescent="0.25">
      <c r="A10400" s="287"/>
    </row>
    <row r="10401" spans="1:1" x14ac:dyDescent="0.25">
      <c r="A10401" s="287"/>
    </row>
    <row r="10402" spans="1:1" x14ac:dyDescent="0.25">
      <c r="A10402" s="287"/>
    </row>
    <row r="10403" spans="1:1" x14ac:dyDescent="0.25">
      <c r="A10403" s="287"/>
    </row>
    <row r="10404" spans="1:1" x14ac:dyDescent="0.25">
      <c r="A10404" s="287"/>
    </row>
    <row r="10405" spans="1:1" x14ac:dyDescent="0.25">
      <c r="A10405" s="287"/>
    </row>
    <row r="10406" spans="1:1" x14ac:dyDescent="0.25">
      <c r="A10406" s="287"/>
    </row>
    <row r="10407" spans="1:1" x14ac:dyDescent="0.25">
      <c r="A10407" s="287"/>
    </row>
    <row r="10408" spans="1:1" x14ac:dyDescent="0.25">
      <c r="A10408" s="287"/>
    </row>
    <row r="10409" spans="1:1" x14ac:dyDescent="0.25">
      <c r="A10409" s="287"/>
    </row>
    <row r="10410" spans="1:1" x14ac:dyDescent="0.25">
      <c r="A10410" s="287"/>
    </row>
    <row r="10411" spans="1:1" x14ac:dyDescent="0.25">
      <c r="A10411" s="287"/>
    </row>
    <row r="10412" spans="1:1" x14ac:dyDescent="0.25">
      <c r="A10412" s="287"/>
    </row>
    <row r="10413" spans="1:1" x14ac:dyDescent="0.25">
      <c r="A10413" s="287"/>
    </row>
    <row r="10414" spans="1:1" x14ac:dyDescent="0.25">
      <c r="A10414" s="287"/>
    </row>
    <row r="10415" spans="1:1" x14ac:dyDescent="0.25">
      <c r="A10415" s="287"/>
    </row>
    <row r="10416" spans="1:1" x14ac:dyDescent="0.25">
      <c r="A10416" s="287"/>
    </row>
    <row r="10417" spans="1:1" x14ac:dyDescent="0.25">
      <c r="A10417" s="287"/>
    </row>
    <row r="10418" spans="1:1" x14ac:dyDescent="0.25">
      <c r="A10418" s="287"/>
    </row>
    <row r="10419" spans="1:1" x14ac:dyDescent="0.25">
      <c r="A10419" s="287"/>
    </row>
    <row r="10420" spans="1:1" x14ac:dyDescent="0.25">
      <c r="A10420" s="287"/>
    </row>
    <row r="10421" spans="1:1" x14ac:dyDescent="0.25">
      <c r="A10421" s="287"/>
    </row>
    <row r="10422" spans="1:1" x14ac:dyDescent="0.25">
      <c r="A10422" s="287"/>
    </row>
    <row r="10423" spans="1:1" x14ac:dyDescent="0.25">
      <c r="A10423" s="287"/>
    </row>
    <row r="10424" spans="1:1" x14ac:dyDescent="0.25">
      <c r="A10424" s="287"/>
    </row>
    <row r="10425" spans="1:1" x14ac:dyDescent="0.25">
      <c r="A10425" s="287"/>
    </row>
    <row r="10426" spans="1:1" x14ac:dyDescent="0.25">
      <c r="A10426" s="287"/>
    </row>
    <row r="10427" spans="1:1" x14ac:dyDescent="0.25">
      <c r="A10427" s="287"/>
    </row>
    <row r="10428" spans="1:1" x14ac:dyDescent="0.25">
      <c r="A10428" s="287"/>
    </row>
    <row r="10429" spans="1:1" x14ac:dyDescent="0.25">
      <c r="A10429" s="287"/>
    </row>
    <row r="10430" spans="1:1" x14ac:dyDescent="0.25">
      <c r="A10430" s="287"/>
    </row>
    <row r="10431" spans="1:1" x14ac:dyDescent="0.25">
      <c r="A10431" s="287"/>
    </row>
    <row r="10432" spans="1:1" x14ac:dyDescent="0.25">
      <c r="A10432" s="287"/>
    </row>
    <row r="10433" spans="1:1" x14ac:dyDescent="0.25">
      <c r="A10433" s="287"/>
    </row>
    <row r="10434" spans="1:1" x14ac:dyDescent="0.25">
      <c r="A10434" s="287"/>
    </row>
    <row r="10435" spans="1:1" x14ac:dyDescent="0.25">
      <c r="A10435" s="287"/>
    </row>
    <row r="10436" spans="1:1" x14ac:dyDescent="0.25">
      <c r="A10436" s="287"/>
    </row>
    <row r="10437" spans="1:1" x14ac:dyDescent="0.25">
      <c r="A10437" s="287"/>
    </row>
    <row r="10438" spans="1:1" x14ac:dyDescent="0.25">
      <c r="A10438" s="287"/>
    </row>
    <row r="10439" spans="1:1" x14ac:dyDescent="0.25">
      <c r="A10439" s="287"/>
    </row>
    <row r="10440" spans="1:1" x14ac:dyDescent="0.25">
      <c r="A10440" s="287"/>
    </row>
    <row r="10441" spans="1:1" x14ac:dyDescent="0.25">
      <c r="A10441" s="287"/>
    </row>
    <row r="10442" spans="1:1" x14ac:dyDescent="0.25">
      <c r="A10442" s="287"/>
    </row>
    <row r="10443" spans="1:1" x14ac:dyDescent="0.25">
      <c r="A10443" s="287"/>
    </row>
    <row r="10444" spans="1:1" x14ac:dyDescent="0.25">
      <c r="A10444" s="287"/>
    </row>
    <row r="10445" spans="1:1" x14ac:dyDescent="0.25">
      <c r="A10445" s="287"/>
    </row>
    <row r="10446" spans="1:1" x14ac:dyDescent="0.25">
      <c r="A10446" s="287"/>
    </row>
    <row r="10447" spans="1:1" x14ac:dyDescent="0.25">
      <c r="A10447" s="287"/>
    </row>
    <row r="10448" spans="1:1" x14ac:dyDescent="0.25">
      <c r="A10448" s="287"/>
    </row>
    <row r="10449" spans="1:1" x14ac:dyDescent="0.25">
      <c r="A10449" s="287"/>
    </row>
    <row r="10450" spans="1:1" x14ac:dyDescent="0.25">
      <c r="A10450" s="287"/>
    </row>
    <row r="10451" spans="1:1" x14ac:dyDescent="0.25">
      <c r="A10451" s="287"/>
    </row>
    <row r="10452" spans="1:1" x14ac:dyDescent="0.25">
      <c r="A10452" s="287"/>
    </row>
    <row r="10453" spans="1:1" x14ac:dyDescent="0.25">
      <c r="A10453" s="287"/>
    </row>
    <row r="10454" spans="1:1" x14ac:dyDescent="0.25">
      <c r="A10454" s="287"/>
    </row>
    <row r="10455" spans="1:1" x14ac:dyDescent="0.25">
      <c r="A10455" s="287"/>
    </row>
    <row r="10456" spans="1:1" x14ac:dyDescent="0.25">
      <c r="A10456" s="287"/>
    </row>
    <row r="10457" spans="1:1" x14ac:dyDescent="0.25">
      <c r="A10457" s="287"/>
    </row>
    <row r="10458" spans="1:1" x14ac:dyDescent="0.25">
      <c r="A10458" s="287"/>
    </row>
    <row r="10459" spans="1:1" x14ac:dyDescent="0.25">
      <c r="A10459" s="287"/>
    </row>
    <row r="10460" spans="1:1" x14ac:dyDescent="0.25">
      <c r="A10460" s="287"/>
    </row>
    <row r="10461" spans="1:1" x14ac:dyDescent="0.25">
      <c r="A10461" s="287"/>
    </row>
    <row r="10462" spans="1:1" x14ac:dyDescent="0.25">
      <c r="A10462" s="287"/>
    </row>
    <row r="10463" spans="1:1" x14ac:dyDescent="0.25">
      <c r="A10463" s="287"/>
    </row>
    <row r="10464" spans="1:1" x14ac:dyDescent="0.25">
      <c r="A10464" s="287"/>
    </row>
    <row r="10465" spans="1:1" x14ac:dyDescent="0.25">
      <c r="A10465" s="287"/>
    </row>
    <row r="10466" spans="1:1" x14ac:dyDescent="0.25">
      <c r="A10466" s="287"/>
    </row>
    <row r="10467" spans="1:1" x14ac:dyDescent="0.25">
      <c r="A10467" s="287"/>
    </row>
    <row r="10468" spans="1:1" x14ac:dyDescent="0.25">
      <c r="A10468" s="287"/>
    </row>
    <row r="10469" spans="1:1" x14ac:dyDescent="0.25">
      <c r="A10469" s="287"/>
    </row>
    <row r="10470" spans="1:1" x14ac:dyDescent="0.25">
      <c r="A10470" s="287"/>
    </row>
    <row r="10471" spans="1:1" x14ac:dyDescent="0.25">
      <c r="A10471" s="287"/>
    </row>
    <row r="10472" spans="1:1" x14ac:dyDescent="0.25">
      <c r="A10472" s="287"/>
    </row>
    <row r="10473" spans="1:1" x14ac:dyDescent="0.25">
      <c r="A10473" s="287"/>
    </row>
    <row r="10474" spans="1:1" x14ac:dyDescent="0.25">
      <c r="A10474" s="287"/>
    </row>
    <row r="10475" spans="1:1" x14ac:dyDescent="0.25">
      <c r="A10475" s="287"/>
    </row>
    <row r="10476" spans="1:1" x14ac:dyDescent="0.25">
      <c r="A10476" s="287"/>
    </row>
    <row r="10477" spans="1:1" x14ac:dyDescent="0.25">
      <c r="A10477" s="287"/>
    </row>
    <row r="10478" spans="1:1" x14ac:dyDescent="0.25">
      <c r="A10478" s="287"/>
    </row>
    <row r="10479" spans="1:1" x14ac:dyDescent="0.25">
      <c r="A10479" s="287"/>
    </row>
    <row r="10480" spans="1:1" x14ac:dyDescent="0.25">
      <c r="A10480" s="287"/>
    </row>
    <row r="10481" spans="1:1" x14ac:dyDescent="0.25">
      <c r="A10481" s="287"/>
    </row>
    <row r="10482" spans="1:1" x14ac:dyDescent="0.25">
      <c r="A10482" s="287"/>
    </row>
    <row r="10483" spans="1:1" x14ac:dyDescent="0.25">
      <c r="A10483" s="287"/>
    </row>
    <row r="10484" spans="1:1" x14ac:dyDescent="0.25">
      <c r="A10484" s="287"/>
    </row>
    <row r="10485" spans="1:1" x14ac:dyDescent="0.25">
      <c r="A10485" s="287"/>
    </row>
    <row r="10486" spans="1:1" x14ac:dyDescent="0.25">
      <c r="A10486" s="287"/>
    </row>
    <row r="10487" spans="1:1" x14ac:dyDescent="0.25">
      <c r="A10487" s="287"/>
    </row>
    <row r="10488" spans="1:1" x14ac:dyDescent="0.25">
      <c r="A10488" s="287"/>
    </row>
    <row r="10489" spans="1:1" x14ac:dyDescent="0.25">
      <c r="A10489" s="287"/>
    </row>
    <row r="10490" spans="1:1" x14ac:dyDescent="0.25">
      <c r="A10490" s="287"/>
    </row>
    <row r="10491" spans="1:1" x14ac:dyDescent="0.25">
      <c r="A10491" s="287"/>
    </row>
    <row r="10492" spans="1:1" x14ac:dyDescent="0.25">
      <c r="A10492" s="287"/>
    </row>
    <row r="10493" spans="1:1" x14ac:dyDescent="0.25">
      <c r="A10493" s="287"/>
    </row>
    <row r="10494" spans="1:1" x14ac:dyDescent="0.25">
      <c r="A10494" s="287"/>
    </row>
    <row r="10495" spans="1:1" x14ac:dyDescent="0.25">
      <c r="A10495" s="287"/>
    </row>
    <row r="10496" spans="1:1" x14ac:dyDescent="0.25">
      <c r="A10496" s="287"/>
    </row>
    <row r="10497" spans="1:1" x14ac:dyDescent="0.25">
      <c r="A10497" s="287"/>
    </row>
    <row r="10498" spans="1:1" x14ac:dyDescent="0.25">
      <c r="A10498" s="287"/>
    </row>
    <row r="10499" spans="1:1" x14ac:dyDescent="0.25">
      <c r="A10499" s="287"/>
    </row>
    <row r="10500" spans="1:1" x14ac:dyDescent="0.25">
      <c r="A10500" s="287"/>
    </row>
    <row r="10501" spans="1:1" x14ac:dyDescent="0.25">
      <c r="A10501" s="287"/>
    </row>
    <row r="10502" spans="1:1" x14ac:dyDescent="0.25">
      <c r="A10502" s="287"/>
    </row>
    <row r="10503" spans="1:1" x14ac:dyDescent="0.25">
      <c r="A10503" s="287"/>
    </row>
    <row r="10504" spans="1:1" x14ac:dyDescent="0.25">
      <c r="A10504" s="287"/>
    </row>
    <row r="10505" spans="1:1" x14ac:dyDescent="0.25">
      <c r="A10505" s="287"/>
    </row>
    <row r="10506" spans="1:1" x14ac:dyDescent="0.25">
      <c r="A10506" s="287"/>
    </row>
    <row r="10507" spans="1:1" x14ac:dyDescent="0.25">
      <c r="A10507" s="287"/>
    </row>
    <row r="10508" spans="1:1" x14ac:dyDescent="0.25">
      <c r="A10508" s="287"/>
    </row>
    <row r="10509" spans="1:1" x14ac:dyDescent="0.25">
      <c r="A10509" s="287"/>
    </row>
    <row r="10510" spans="1:1" x14ac:dyDescent="0.25">
      <c r="A10510" s="287"/>
    </row>
    <row r="10511" spans="1:1" x14ac:dyDescent="0.25">
      <c r="A10511" s="287"/>
    </row>
    <row r="10512" spans="1:1" x14ac:dyDescent="0.25">
      <c r="A10512" s="287"/>
    </row>
    <row r="10513" spans="1:1" x14ac:dyDescent="0.25">
      <c r="A10513" s="287"/>
    </row>
    <row r="10514" spans="1:1" x14ac:dyDescent="0.25">
      <c r="A10514" s="287"/>
    </row>
    <row r="10515" spans="1:1" x14ac:dyDescent="0.25">
      <c r="A10515" s="287"/>
    </row>
    <row r="10516" spans="1:1" x14ac:dyDescent="0.25">
      <c r="A10516" s="287"/>
    </row>
    <row r="10517" spans="1:1" x14ac:dyDescent="0.25">
      <c r="A10517" s="287"/>
    </row>
    <row r="10518" spans="1:1" x14ac:dyDescent="0.25">
      <c r="A10518" s="287"/>
    </row>
    <row r="10519" spans="1:1" x14ac:dyDescent="0.25">
      <c r="A10519" s="287"/>
    </row>
    <row r="10520" spans="1:1" x14ac:dyDescent="0.25">
      <c r="A10520" s="287"/>
    </row>
    <row r="10521" spans="1:1" x14ac:dyDescent="0.25">
      <c r="A10521" s="287"/>
    </row>
    <row r="10522" spans="1:1" x14ac:dyDescent="0.25">
      <c r="A10522" s="287"/>
    </row>
    <row r="10523" spans="1:1" x14ac:dyDescent="0.25">
      <c r="A10523" s="287"/>
    </row>
    <row r="10524" spans="1:1" x14ac:dyDescent="0.25">
      <c r="A10524" s="287"/>
    </row>
    <row r="10525" spans="1:1" x14ac:dyDescent="0.25">
      <c r="A10525" s="287"/>
    </row>
    <row r="10526" spans="1:1" x14ac:dyDescent="0.25">
      <c r="A10526" s="287"/>
    </row>
    <row r="10527" spans="1:1" x14ac:dyDescent="0.25">
      <c r="A10527" s="287"/>
    </row>
    <row r="10528" spans="1:1" x14ac:dyDescent="0.25">
      <c r="A10528" s="287"/>
    </row>
    <row r="10529" spans="1:1" x14ac:dyDescent="0.25">
      <c r="A10529" s="287"/>
    </row>
    <row r="10530" spans="1:1" x14ac:dyDescent="0.25">
      <c r="A10530" s="287"/>
    </row>
    <row r="10531" spans="1:1" x14ac:dyDescent="0.25">
      <c r="A10531" s="287"/>
    </row>
    <row r="10532" spans="1:1" x14ac:dyDescent="0.25">
      <c r="A10532" s="287"/>
    </row>
    <row r="10533" spans="1:1" x14ac:dyDescent="0.25">
      <c r="A10533" s="287"/>
    </row>
    <row r="10534" spans="1:1" x14ac:dyDescent="0.25">
      <c r="A10534" s="287"/>
    </row>
    <row r="10535" spans="1:1" x14ac:dyDescent="0.25">
      <c r="A10535" s="287"/>
    </row>
    <row r="10536" spans="1:1" x14ac:dyDescent="0.25">
      <c r="A10536" s="287"/>
    </row>
    <row r="10537" spans="1:1" x14ac:dyDescent="0.25">
      <c r="A10537" s="287"/>
    </row>
    <row r="10538" spans="1:1" x14ac:dyDescent="0.25">
      <c r="A10538" s="287"/>
    </row>
    <row r="10539" spans="1:1" x14ac:dyDescent="0.25">
      <c r="A10539" s="287"/>
    </row>
    <row r="10540" spans="1:1" x14ac:dyDescent="0.25">
      <c r="A10540" s="287"/>
    </row>
    <row r="10541" spans="1:1" x14ac:dyDescent="0.25">
      <c r="A10541" s="287"/>
    </row>
    <row r="10542" spans="1:1" x14ac:dyDescent="0.25">
      <c r="A10542" s="287"/>
    </row>
    <row r="10543" spans="1:1" x14ac:dyDescent="0.25">
      <c r="A10543" s="287"/>
    </row>
    <row r="10544" spans="1:1" x14ac:dyDescent="0.25">
      <c r="A10544" s="287"/>
    </row>
    <row r="10545" spans="1:1" x14ac:dyDescent="0.25">
      <c r="A10545" s="287"/>
    </row>
    <row r="10546" spans="1:1" x14ac:dyDescent="0.25">
      <c r="A10546" s="287"/>
    </row>
    <row r="10547" spans="1:1" x14ac:dyDescent="0.25">
      <c r="A10547" s="287"/>
    </row>
    <row r="10548" spans="1:1" x14ac:dyDescent="0.25">
      <c r="A10548" s="287"/>
    </row>
    <row r="10549" spans="1:1" x14ac:dyDescent="0.25">
      <c r="A10549" s="287"/>
    </row>
    <row r="10550" spans="1:1" x14ac:dyDescent="0.25">
      <c r="A10550" s="287"/>
    </row>
    <row r="10551" spans="1:1" x14ac:dyDescent="0.25">
      <c r="A10551" s="287"/>
    </row>
    <row r="10552" spans="1:1" x14ac:dyDescent="0.25">
      <c r="A10552" s="287"/>
    </row>
    <row r="10553" spans="1:1" x14ac:dyDescent="0.25">
      <c r="A10553" s="287"/>
    </row>
    <row r="10554" spans="1:1" x14ac:dyDescent="0.25">
      <c r="A10554" s="287"/>
    </row>
    <row r="10555" spans="1:1" x14ac:dyDescent="0.25">
      <c r="A10555" s="287"/>
    </row>
    <row r="10556" spans="1:1" x14ac:dyDescent="0.25">
      <c r="A10556" s="287"/>
    </row>
    <row r="10557" spans="1:1" x14ac:dyDescent="0.25">
      <c r="A10557" s="287"/>
    </row>
    <row r="10558" spans="1:1" x14ac:dyDescent="0.25">
      <c r="A10558" s="287"/>
    </row>
    <row r="10559" spans="1:1" x14ac:dyDescent="0.25">
      <c r="A10559" s="287"/>
    </row>
    <row r="10560" spans="1:1" x14ac:dyDescent="0.25">
      <c r="A10560" s="287"/>
    </row>
    <row r="10561" spans="1:1" x14ac:dyDescent="0.25">
      <c r="A10561" s="287"/>
    </row>
    <row r="10562" spans="1:1" x14ac:dyDescent="0.25">
      <c r="A10562" s="287"/>
    </row>
    <row r="10563" spans="1:1" x14ac:dyDescent="0.25">
      <c r="A10563" s="287"/>
    </row>
    <row r="10564" spans="1:1" x14ac:dyDescent="0.25">
      <c r="A10564" s="287"/>
    </row>
    <row r="10565" spans="1:1" x14ac:dyDescent="0.25">
      <c r="A10565" s="287"/>
    </row>
    <row r="10566" spans="1:1" x14ac:dyDescent="0.25">
      <c r="A10566" s="287"/>
    </row>
    <row r="10567" spans="1:1" x14ac:dyDescent="0.25">
      <c r="A10567" s="287"/>
    </row>
    <row r="10568" spans="1:1" x14ac:dyDescent="0.25">
      <c r="A10568" s="287"/>
    </row>
    <row r="10569" spans="1:1" x14ac:dyDescent="0.25">
      <c r="A10569" s="287"/>
    </row>
    <row r="10570" spans="1:1" x14ac:dyDescent="0.25">
      <c r="A10570" s="287"/>
    </row>
    <row r="10571" spans="1:1" x14ac:dyDescent="0.25">
      <c r="A10571" s="287"/>
    </row>
    <row r="10572" spans="1:1" x14ac:dyDescent="0.25">
      <c r="A10572" s="287"/>
    </row>
    <row r="10573" spans="1:1" x14ac:dyDescent="0.25">
      <c r="A10573" s="287"/>
    </row>
    <row r="10574" spans="1:1" x14ac:dyDescent="0.25">
      <c r="A10574" s="287"/>
    </row>
    <row r="10575" spans="1:1" x14ac:dyDescent="0.25">
      <c r="A10575" s="287"/>
    </row>
    <row r="10576" spans="1:1" x14ac:dyDescent="0.25">
      <c r="A10576" s="287"/>
    </row>
    <row r="10577" spans="1:1" x14ac:dyDescent="0.25">
      <c r="A10577" s="287"/>
    </row>
    <row r="10578" spans="1:1" x14ac:dyDescent="0.25">
      <c r="A10578" s="287"/>
    </row>
    <row r="10579" spans="1:1" x14ac:dyDescent="0.25">
      <c r="A10579" s="287"/>
    </row>
    <row r="10580" spans="1:1" x14ac:dyDescent="0.25">
      <c r="A10580" s="287"/>
    </row>
    <row r="10581" spans="1:1" x14ac:dyDescent="0.25">
      <c r="A10581" s="287"/>
    </row>
    <row r="10582" spans="1:1" x14ac:dyDescent="0.25">
      <c r="A10582" s="287"/>
    </row>
    <row r="10583" spans="1:1" x14ac:dyDescent="0.25">
      <c r="A10583" s="287"/>
    </row>
    <row r="10584" spans="1:1" x14ac:dyDescent="0.25">
      <c r="A10584" s="287"/>
    </row>
    <row r="10585" spans="1:1" x14ac:dyDescent="0.25">
      <c r="A10585" s="287"/>
    </row>
    <row r="10586" spans="1:1" x14ac:dyDescent="0.25">
      <c r="A10586" s="287"/>
    </row>
    <row r="10587" spans="1:1" x14ac:dyDescent="0.25">
      <c r="A10587" s="287"/>
    </row>
    <row r="10588" spans="1:1" x14ac:dyDescent="0.25">
      <c r="A10588" s="287"/>
    </row>
    <row r="10589" spans="1:1" x14ac:dyDescent="0.25">
      <c r="A10589" s="287"/>
    </row>
    <row r="10590" spans="1:1" x14ac:dyDescent="0.25">
      <c r="A10590" s="287"/>
    </row>
    <row r="10591" spans="1:1" x14ac:dyDescent="0.25">
      <c r="A10591" s="287"/>
    </row>
    <row r="10592" spans="1:1" x14ac:dyDescent="0.25">
      <c r="A10592" s="287"/>
    </row>
    <row r="10593" spans="1:1" x14ac:dyDescent="0.25">
      <c r="A10593" s="287"/>
    </row>
    <row r="10594" spans="1:1" x14ac:dyDescent="0.25">
      <c r="A10594" s="287"/>
    </row>
    <row r="10595" spans="1:1" x14ac:dyDescent="0.25">
      <c r="A10595" s="287"/>
    </row>
    <row r="10596" spans="1:1" x14ac:dyDescent="0.25">
      <c r="A10596" s="287"/>
    </row>
    <row r="10597" spans="1:1" x14ac:dyDescent="0.25">
      <c r="A10597" s="287"/>
    </row>
    <row r="10598" spans="1:1" x14ac:dyDescent="0.25">
      <c r="A10598" s="287"/>
    </row>
    <row r="10599" spans="1:1" x14ac:dyDescent="0.25">
      <c r="A10599" s="287"/>
    </row>
    <row r="10600" spans="1:1" x14ac:dyDescent="0.25">
      <c r="A10600" s="287"/>
    </row>
    <row r="10601" spans="1:1" x14ac:dyDescent="0.25">
      <c r="A10601" s="287"/>
    </row>
    <row r="10602" spans="1:1" x14ac:dyDescent="0.25">
      <c r="A10602" s="287"/>
    </row>
    <row r="10603" spans="1:1" x14ac:dyDescent="0.25">
      <c r="A10603" s="287"/>
    </row>
    <row r="10604" spans="1:1" x14ac:dyDescent="0.25">
      <c r="A10604" s="287"/>
    </row>
    <row r="10605" spans="1:1" x14ac:dyDescent="0.25">
      <c r="A10605" s="287"/>
    </row>
    <row r="10606" spans="1:1" x14ac:dyDescent="0.25">
      <c r="A10606" s="287"/>
    </row>
    <row r="10607" spans="1:1" x14ac:dyDescent="0.25">
      <c r="A10607" s="287"/>
    </row>
    <row r="10608" spans="1:1" x14ac:dyDescent="0.25">
      <c r="A10608" s="287"/>
    </row>
    <row r="10609" spans="1:1" x14ac:dyDescent="0.25">
      <c r="A10609" s="287"/>
    </row>
    <row r="10610" spans="1:1" x14ac:dyDescent="0.25">
      <c r="A10610" s="287"/>
    </row>
    <row r="10611" spans="1:1" x14ac:dyDescent="0.25">
      <c r="A10611" s="287"/>
    </row>
    <row r="10612" spans="1:1" x14ac:dyDescent="0.25">
      <c r="A10612" s="287"/>
    </row>
    <row r="10613" spans="1:1" x14ac:dyDescent="0.25">
      <c r="A10613" s="287"/>
    </row>
    <row r="10614" spans="1:1" x14ac:dyDescent="0.25">
      <c r="A10614" s="287"/>
    </row>
    <row r="10615" spans="1:1" x14ac:dyDescent="0.25">
      <c r="A10615" s="287"/>
    </row>
    <row r="10616" spans="1:1" x14ac:dyDescent="0.25">
      <c r="A10616" s="287"/>
    </row>
    <row r="10617" spans="1:1" x14ac:dyDescent="0.25">
      <c r="A10617" s="287"/>
    </row>
    <row r="10618" spans="1:1" x14ac:dyDescent="0.25">
      <c r="A10618" s="287"/>
    </row>
    <row r="10619" spans="1:1" x14ac:dyDescent="0.25">
      <c r="A10619" s="287"/>
    </row>
    <row r="10620" spans="1:1" x14ac:dyDescent="0.25">
      <c r="A10620" s="287"/>
    </row>
    <row r="10621" spans="1:1" x14ac:dyDescent="0.25">
      <c r="A10621" s="287"/>
    </row>
    <row r="10622" spans="1:1" x14ac:dyDescent="0.25">
      <c r="A10622" s="287"/>
    </row>
    <row r="10623" spans="1:1" x14ac:dyDescent="0.25">
      <c r="A10623" s="287"/>
    </row>
    <row r="10624" spans="1:1" x14ac:dyDescent="0.25">
      <c r="A10624" s="287"/>
    </row>
    <row r="10625" spans="1:1" x14ac:dyDescent="0.25">
      <c r="A10625" s="287"/>
    </row>
    <row r="10626" spans="1:1" x14ac:dyDescent="0.25">
      <c r="A10626" s="287"/>
    </row>
    <row r="10627" spans="1:1" x14ac:dyDescent="0.25">
      <c r="A10627" s="287"/>
    </row>
    <row r="10628" spans="1:1" x14ac:dyDescent="0.25">
      <c r="A10628" s="287"/>
    </row>
    <row r="10629" spans="1:1" x14ac:dyDescent="0.25">
      <c r="A10629" s="287"/>
    </row>
    <row r="10630" spans="1:1" x14ac:dyDescent="0.25">
      <c r="A10630" s="287"/>
    </row>
    <row r="10631" spans="1:1" x14ac:dyDescent="0.25">
      <c r="A10631" s="287"/>
    </row>
    <row r="10632" spans="1:1" x14ac:dyDescent="0.25">
      <c r="A10632" s="287"/>
    </row>
    <row r="10633" spans="1:1" x14ac:dyDescent="0.25">
      <c r="A10633" s="287"/>
    </row>
    <row r="10634" spans="1:1" x14ac:dyDescent="0.25">
      <c r="A10634" s="287"/>
    </row>
    <row r="10635" spans="1:1" x14ac:dyDescent="0.25">
      <c r="A10635" s="287"/>
    </row>
    <row r="10636" spans="1:1" x14ac:dyDescent="0.25">
      <c r="A10636" s="287"/>
    </row>
    <row r="10637" spans="1:1" x14ac:dyDescent="0.25">
      <c r="A10637" s="287"/>
    </row>
    <row r="10638" spans="1:1" x14ac:dyDescent="0.25">
      <c r="A10638" s="287"/>
    </row>
    <row r="10639" spans="1:1" x14ac:dyDescent="0.25">
      <c r="A10639" s="287"/>
    </row>
    <row r="10640" spans="1:1" x14ac:dyDescent="0.25">
      <c r="A10640" s="287"/>
    </row>
    <row r="10641" spans="1:1" x14ac:dyDescent="0.25">
      <c r="A10641" s="287"/>
    </row>
    <row r="10642" spans="1:1" x14ac:dyDescent="0.25">
      <c r="A10642" s="287"/>
    </row>
    <row r="10643" spans="1:1" x14ac:dyDescent="0.25">
      <c r="A10643" s="287"/>
    </row>
    <row r="10644" spans="1:1" x14ac:dyDescent="0.25">
      <c r="A10644" s="287"/>
    </row>
    <row r="10645" spans="1:1" x14ac:dyDescent="0.25">
      <c r="A10645" s="287"/>
    </row>
    <row r="10646" spans="1:1" x14ac:dyDescent="0.25">
      <c r="A10646" s="287"/>
    </row>
    <row r="10647" spans="1:1" x14ac:dyDescent="0.25">
      <c r="A10647" s="287"/>
    </row>
    <row r="10648" spans="1:1" x14ac:dyDescent="0.25">
      <c r="A10648" s="287"/>
    </row>
    <row r="10649" spans="1:1" x14ac:dyDescent="0.25">
      <c r="A10649" s="287"/>
    </row>
    <row r="10650" spans="1:1" x14ac:dyDescent="0.25">
      <c r="A10650" s="287"/>
    </row>
    <row r="10651" spans="1:1" x14ac:dyDescent="0.25">
      <c r="A10651" s="287"/>
    </row>
    <row r="10652" spans="1:1" x14ac:dyDescent="0.25">
      <c r="A10652" s="287"/>
    </row>
    <row r="10653" spans="1:1" x14ac:dyDescent="0.25">
      <c r="A10653" s="287"/>
    </row>
    <row r="10654" spans="1:1" x14ac:dyDescent="0.25">
      <c r="A10654" s="287"/>
    </row>
    <row r="10655" spans="1:1" x14ac:dyDescent="0.25">
      <c r="A10655" s="287"/>
    </row>
    <row r="10656" spans="1:1" x14ac:dyDescent="0.25">
      <c r="A10656" s="287"/>
    </row>
    <row r="10657" spans="1:1" x14ac:dyDescent="0.25">
      <c r="A10657" s="287"/>
    </row>
    <row r="10658" spans="1:1" x14ac:dyDescent="0.25">
      <c r="A10658" s="287"/>
    </row>
    <row r="10659" spans="1:1" x14ac:dyDescent="0.25">
      <c r="A10659" s="287"/>
    </row>
    <row r="10660" spans="1:1" x14ac:dyDescent="0.25">
      <c r="A10660" s="287"/>
    </row>
    <row r="10661" spans="1:1" x14ac:dyDescent="0.25">
      <c r="A10661" s="287"/>
    </row>
    <row r="10662" spans="1:1" x14ac:dyDescent="0.25">
      <c r="A10662" s="287"/>
    </row>
    <row r="10663" spans="1:1" x14ac:dyDescent="0.25">
      <c r="A10663" s="287"/>
    </row>
    <row r="10664" spans="1:1" x14ac:dyDescent="0.25">
      <c r="A10664" s="287"/>
    </row>
    <row r="10665" spans="1:1" x14ac:dyDescent="0.25">
      <c r="A10665" s="287"/>
    </row>
    <row r="10666" spans="1:1" x14ac:dyDescent="0.25">
      <c r="A10666" s="287"/>
    </row>
    <row r="10667" spans="1:1" x14ac:dyDescent="0.25">
      <c r="A10667" s="287"/>
    </row>
    <row r="10668" spans="1:1" x14ac:dyDescent="0.25">
      <c r="A10668" s="287"/>
    </row>
    <row r="10669" spans="1:1" x14ac:dyDescent="0.25">
      <c r="A10669" s="287"/>
    </row>
    <row r="10670" spans="1:1" x14ac:dyDescent="0.25">
      <c r="A10670" s="287"/>
    </row>
    <row r="10671" spans="1:1" x14ac:dyDescent="0.25">
      <c r="A10671" s="287"/>
    </row>
    <row r="10672" spans="1:1" x14ac:dyDescent="0.25">
      <c r="A10672" s="287"/>
    </row>
    <row r="10673" spans="1:1" x14ac:dyDescent="0.25">
      <c r="A10673" s="287"/>
    </row>
    <row r="10674" spans="1:1" x14ac:dyDescent="0.25">
      <c r="A10674" s="287"/>
    </row>
    <row r="10675" spans="1:1" x14ac:dyDescent="0.25">
      <c r="A10675" s="287"/>
    </row>
    <row r="10676" spans="1:1" x14ac:dyDescent="0.25">
      <c r="A10676" s="287"/>
    </row>
    <row r="10677" spans="1:1" x14ac:dyDescent="0.25">
      <c r="A10677" s="287"/>
    </row>
    <row r="10678" spans="1:1" x14ac:dyDescent="0.25">
      <c r="A10678" s="287"/>
    </row>
    <row r="10679" spans="1:1" x14ac:dyDescent="0.25">
      <c r="A10679" s="287"/>
    </row>
    <row r="10680" spans="1:1" x14ac:dyDescent="0.25">
      <c r="A10680" s="287"/>
    </row>
    <row r="10681" spans="1:1" x14ac:dyDescent="0.25">
      <c r="A10681" s="287"/>
    </row>
    <row r="10682" spans="1:1" x14ac:dyDescent="0.25">
      <c r="A10682" s="287"/>
    </row>
    <row r="10683" spans="1:1" x14ac:dyDescent="0.25">
      <c r="A10683" s="287"/>
    </row>
    <row r="10684" spans="1:1" x14ac:dyDescent="0.25">
      <c r="A10684" s="287"/>
    </row>
    <row r="10685" spans="1:1" x14ac:dyDescent="0.25">
      <c r="A10685" s="287"/>
    </row>
    <row r="10686" spans="1:1" x14ac:dyDescent="0.25">
      <c r="A10686" s="287"/>
    </row>
    <row r="10687" spans="1:1" x14ac:dyDescent="0.25">
      <c r="A10687" s="287"/>
    </row>
    <row r="10688" spans="1:1" x14ac:dyDescent="0.25">
      <c r="A10688" s="287"/>
    </row>
    <row r="10689" spans="1:1" x14ac:dyDescent="0.25">
      <c r="A10689" s="287"/>
    </row>
    <row r="10690" spans="1:1" x14ac:dyDescent="0.25">
      <c r="A10690" s="287"/>
    </row>
    <row r="10691" spans="1:1" x14ac:dyDescent="0.25">
      <c r="A10691" s="287"/>
    </row>
    <row r="10692" spans="1:1" x14ac:dyDescent="0.25">
      <c r="A10692" s="287"/>
    </row>
    <row r="10693" spans="1:1" x14ac:dyDescent="0.25">
      <c r="A10693" s="287"/>
    </row>
    <row r="10694" spans="1:1" x14ac:dyDescent="0.25">
      <c r="A10694" s="287"/>
    </row>
    <row r="10695" spans="1:1" x14ac:dyDescent="0.25">
      <c r="A10695" s="287"/>
    </row>
    <row r="10696" spans="1:1" x14ac:dyDescent="0.25">
      <c r="A10696" s="287"/>
    </row>
    <row r="10697" spans="1:1" x14ac:dyDescent="0.25">
      <c r="A10697" s="287"/>
    </row>
    <row r="10698" spans="1:1" x14ac:dyDescent="0.25">
      <c r="A10698" s="287"/>
    </row>
    <row r="10699" spans="1:1" x14ac:dyDescent="0.25">
      <c r="A10699" s="287"/>
    </row>
    <row r="10700" spans="1:1" x14ac:dyDescent="0.25">
      <c r="A10700" s="287"/>
    </row>
    <row r="10701" spans="1:1" x14ac:dyDescent="0.25">
      <c r="A10701" s="287"/>
    </row>
    <row r="10702" spans="1:1" x14ac:dyDescent="0.25">
      <c r="A10702" s="287"/>
    </row>
    <row r="10703" spans="1:1" x14ac:dyDescent="0.25">
      <c r="A10703" s="287"/>
    </row>
    <row r="10704" spans="1:1" x14ac:dyDescent="0.25">
      <c r="A10704" s="287"/>
    </row>
    <row r="10705" spans="1:1" x14ac:dyDescent="0.25">
      <c r="A10705" s="287"/>
    </row>
    <row r="10706" spans="1:1" x14ac:dyDescent="0.25">
      <c r="A10706" s="287"/>
    </row>
    <row r="10707" spans="1:1" x14ac:dyDescent="0.25">
      <c r="A10707" s="287"/>
    </row>
    <row r="10708" spans="1:1" x14ac:dyDescent="0.25">
      <c r="A10708" s="287"/>
    </row>
    <row r="10709" spans="1:1" x14ac:dyDescent="0.25">
      <c r="A10709" s="287"/>
    </row>
    <row r="10710" spans="1:1" x14ac:dyDescent="0.25">
      <c r="A10710" s="287"/>
    </row>
    <row r="10711" spans="1:1" x14ac:dyDescent="0.25">
      <c r="A10711" s="287"/>
    </row>
    <row r="10712" spans="1:1" x14ac:dyDescent="0.25">
      <c r="A10712" s="287"/>
    </row>
    <row r="10713" spans="1:1" x14ac:dyDescent="0.25">
      <c r="A10713" s="287"/>
    </row>
    <row r="10714" spans="1:1" x14ac:dyDescent="0.25">
      <c r="A10714" s="287"/>
    </row>
    <row r="10715" spans="1:1" x14ac:dyDescent="0.25">
      <c r="A10715" s="287"/>
    </row>
    <row r="10716" spans="1:1" x14ac:dyDescent="0.25">
      <c r="A10716" s="287"/>
    </row>
    <row r="10717" spans="1:1" x14ac:dyDescent="0.25">
      <c r="A10717" s="287"/>
    </row>
    <row r="10718" spans="1:1" x14ac:dyDescent="0.25">
      <c r="A10718" s="287"/>
    </row>
    <row r="10719" spans="1:1" x14ac:dyDescent="0.25">
      <c r="A10719" s="287"/>
    </row>
    <row r="10720" spans="1:1" x14ac:dyDescent="0.25">
      <c r="A10720" s="287"/>
    </row>
    <row r="10721" spans="1:1" x14ac:dyDescent="0.25">
      <c r="A10721" s="287"/>
    </row>
    <row r="10722" spans="1:1" x14ac:dyDescent="0.25">
      <c r="A10722" s="287"/>
    </row>
    <row r="10723" spans="1:1" x14ac:dyDescent="0.25">
      <c r="A10723" s="287"/>
    </row>
    <row r="10724" spans="1:1" x14ac:dyDescent="0.25">
      <c r="A10724" s="287"/>
    </row>
    <row r="10725" spans="1:1" x14ac:dyDescent="0.25">
      <c r="A10725" s="287"/>
    </row>
    <row r="10726" spans="1:1" x14ac:dyDescent="0.25">
      <c r="A10726" s="287"/>
    </row>
    <row r="10727" spans="1:1" x14ac:dyDescent="0.25">
      <c r="A10727" s="287"/>
    </row>
    <row r="10728" spans="1:1" x14ac:dyDescent="0.25">
      <c r="A10728" s="287"/>
    </row>
    <row r="10729" spans="1:1" x14ac:dyDescent="0.25">
      <c r="A10729" s="287"/>
    </row>
    <row r="10730" spans="1:1" x14ac:dyDescent="0.25">
      <c r="A10730" s="287"/>
    </row>
    <row r="10731" spans="1:1" x14ac:dyDescent="0.25">
      <c r="A10731" s="287"/>
    </row>
    <row r="10732" spans="1:1" x14ac:dyDescent="0.25">
      <c r="A10732" s="287"/>
    </row>
    <row r="10733" spans="1:1" x14ac:dyDescent="0.25">
      <c r="A10733" s="287"/>
    </row>
    <row r="10734" spans="1:1" x14ac:dyDescent="0.25">
      <c r="A10734" s="287"/>
    </row>
    <row r="10735" spans="1:1" x14ac:dyDescent="0.25">
      <c r="A10735" s="287"/>
    </row>
    <row r="10736" spans="1:1" x14ac:dyDescent="0.25">
      <c r="A10736" s="287"/>
    </row>
    <row r="10737" spans="1:1" x14ac:dyDescent="0.25">
      <c r="A10737" s="287"/>
    </row>
    <row r="10738" spans="1:1" x14ac:dyDescent="0.25">
      <c r="A10738" s="287"/>
    </row>
    <row r="10739" spans="1:1" x14ac:dyDescent="0.25">
      <c r="A10739" s="287"/>
    </row>
    <row r="10740" spans="1:1" x14ac:dyDescent="0.25">
      <c r="A10740" s="287"/>
    </row>
    <row r="10741" spans="1:1" x14ac:dyDescent="0.25">
      <c r="A10741" s="287"/>
    </row>
    <row r="10742" spans="1:1" x14ac:dyDescent="0.25">
      <c r="A10742" s="287"/>
    </row>
    <row r="10743" spans="1:1" x14ac:dyDescent="0.25">
      <c r="A10743" s="287"/>
    </row>
    <row r="10744" spans="1:1" x14ac:dyDescent="0.25">
      <c r="A10744" s="287"/>
    </row>
    <row r="10745" spans="1:1" x14ac:dyDescent="0.25">
      <c r="A10745" s="287"/>
    </row>
    <row r="10746" spans="1:1" x14ac:dyDescent="0.25">
      <c r="A10746" s="287"/>
    </row>
    <row r="10747" spans="1:1" x14ac:dyDescent="0.25">
      <c r="A10747" s="287"/>
    </row>
    <row r="10748" spans="1:1" x14ac:dyDescent="0.25">
      <c r="A10748" s="287"/>
    </row>
    <row r="10749" spans="1:1" x14ac:dyDescent="0.25">
      <c r="A10749" s="287"/>
    </row>
    <row r="10750" spans="1:1" x14ac:dyDescent="0.25">
      <c r="A10750" s="287"/>
    </row>
    <row r="10751" spans="1:1" x14ac:dyDescent="0.25">
      <c r="A10751" s="287"/>
    </row>
    <row r="10752" spans="1:1" x14ac:dyDescent="0.25">
      <c r="A10752" s="287"/>
    </row>
    <row r="10753" spans="1:1" x14ac:dyDescent="0.25">
      <c r="A10753" s="287"/>
    </row>
    <row r="10754" spans="1:1" x14ac:dyDescent="0.25">
      <c r="A10754" s="287"/>
    </row>
    <row r="10755" spans="1:1" x14ac:dyDescent="0.25">
      <c r="A10755" s="287"/>
    </row>
    <row r="10756" spans="1:1" x14ac:dyDescent="0.25">
      <c r="A10756" s="287"/>
    </row>
    <row r="10757" spans="1:1" x14ac:dyDescent="0.25">
      <c r="A10757" s="287"/>
    </row>
    <row r="10758" spans="1:1" x14ac:dyDescent="0.25">
      <c r="A10758" s="287"/>
    </row>
    <row r="10759" spans="1:1" x14ac:dyDescent="0.25">
      <c r="A10759" s="287"/>
    </row>
    <row r="10760" spans="1:1" x14ac:dyDescent="0.25">
      <c r="A10760" s="287"/>
    </row>
    <row r="10761" spans="1:1" x14ac:dyDescent="0.25">
      <c r="A10761" s="287"/>
    </row>
    <row r="10762" spans="1:1" x14ac:dyDescent="0.25">
      <c r="A10762" s="287"/>
    </row>
    <row r="10763" spans="1:1" x14ac:dyDescent="0.25">
      <c r="A10763" s="287"/>
    </row>
    <row r="10764" spans="1:1" x14ac:dyDescent="0.25">
      <c r="A10764" s="287"/>
    </row>
    <row r="10765" spans="1:1" x14ac:dyDescent="0.25">
      <c r="A10765" s="287"/>
    </row>
    <row r="10766" spans="1:1" x14ac:dyDescent="0.25">
      <c r="A10766" s="287"/>
    </row>
    <row r="10767" spans="1:1" x14ac:dyDescent="0.25">
      <c r="A10767" s="287"/>
    </row>
    <row r="10768" spans="1:1" x14ac:dyDescent="0.25">
      <c r="A10768" s="287"/>
    </row>
    <row r="10769" spans="1:1" x14ac:dyDescent="0.25">
      <c r="A10769" s="287"/>
    </row>
    <row r="10770" spans="1:1" x14ac:dyDescent="0.25">
      <c r="A10770" s="287"/>
    </row>
    <row r="10771" spans="1:1" x14ac:dyDescent="0.25">
      <c r="A10771" s="287"/>
    </row>
    <row r="10772" spans="1:1" x14ac:dyDescent="0.25">
      <c r="A10772" s="287"/>
    </row>
    <row r="10773" spans="1:1" x14ac:dyDescent="0.25">
      <c r="A10773" s="287"/>
    </row>
    <row r="10774" spans="1:1" x14ac:dyDescent="0.25">
      <c r="A10774" s="287"/>
    </row>
    <row r="10775" spans="1:1" x14ac:dyDescent="0.25">
      <c r="A10775" s="287"/>
    </row>
    <row r="10776" spans="1:1" x14ac:dyDescent="0.25">
      <c r="A10776" s="287"/>
    </row>
    <row r="10777" spans="1:1" x14ac:dyDescent="0.25">
      <c r="A10777" s="287"/>
    </row>
    <row r="10778" spans="1:1" x14ac:dyDescent="0.25">
      <c r="A10778" s="287"/>
    </row>
    <row r="10779" spans="1:1" x14ac:dyDescent="0.25">
      <c r="A10779" s="287"/>
    </row>
    <row r="10780" spans="1:1" x14ac:dyDescent="0.25">
      <c r="A10780" s="287"/>
    </row>
    <row r="10781" spans="1:1" x14ac:dyDescent="0.25">
      <c r="A10781" s="287"/>
    </row>
    <row r="10782" spans="1:1" x14ac:dyDescent="0.25">
      <c r="A10782" s="287"/>
    </row>
    <row r="10783" spans="1:1" x14ac:dyDescent="0.25">
      <c r="A10783" s="287"/>
    </row>
    <row r="10784" spans="1:1" x14ac:dyDescent="0.25">
      <c r="A10784" s="287"/>
    </row>
    <row r="10785" spans="1:1" x14ac:dyDescent="0.25">
      <c r="A10785" s="287"/>
    </row>
    <row r="10786" spans="1:1" x14ac:dyDescent="0.25">
      <c r="A10786" s="287"/>
    </row>
    <row r="10787" spans="1:1" x14ac:dyDescent="0.25">
      <c r="A10787" s="287"/>
    </row>
    <row r="10788" spans="1:1" x14ac:dyDescent="0.25">
      <c r="A10788" s="287"/>
    </row>
    <row r="10789" spans="1:1" x14ac:dyDescent="0.25">
      <c r="A10789" s="287"/>
    </row>
    <row r="10790" spans="1:1" x14ac:dyDescent="0.25">
      <c r="A10790" s="287"/>
    </row>
    <row r="10791" spans="1:1" x14ac:dyDescent="0.25">
      <c r="A10791" s="287"/>
    </row>
    <row r="10792" spans="1:1" x14ac:dyDescent="0.25">
      <c r="A10792" s="287"/>
    </row>
    <row r="10793" spans="1:1" x14ac:dyDescent="0.25">
      <c r="A10793" s="287"/>
    </row>
    <row r="10794" spans="1:1" x14ac:dyDescent="0.25">
      <c r="A10794" s="287"/>
    </row>
    <row r="10795" spans="1:1" x14ac:dyDescent="0.25">
      <c r="A10795" s="287"/>
    </row>
    <row r="10796" spans="1:1" x14ac:dyDescent="0.25">
      <c r="A10796" s="287"/>
    </row>
    <row r="10797" spans="1:1" x14ac:dyDescent="0.25">
      <c r="A10797" s="287"/>
    </row>
    <row r="10798" spans="1:1" x14ac:dyDescent="0.25">
      <c r="A10798" s="287"/>
    </row>
    <row r="10799" spans="1:1" x14ac:dyDescent="0.25">
      <c r="A10799" s="287"/>
    </row>
    <row r="10800" spans="1:1" x14ac:dyDescent="0.25">
      <c r="A10800" s="287"/>
    </row>
    <row r="10801" spans="1:1" x14ac:dyDescent="0.25">
      <c r="A10801" s="287"/>
    </row>
    <row r="10802" spans="1:1" x14ac:dyDescent="0.25">
      <c r="A10802" s="287"/>
    </row>
    <row r="10803" spans="1:1" x14ac:dyDescent="0.25">
      <c r="A10803" s="287"/>
    </row>
    <row r="10804" spans="1:1" x14ac:dyDescent="0.25">
      <c r="A10804" s="287"/>
    </row>
    <row r="10805" spans="1:1" x14ac:dyDescent="0.25">
      <c r="A10805" s="287"/>
    </row>
    <row r="10806" spans="1:1" x14ac:dyDescent="0.25">
      <c r="A10806" s="287"/>
    </row>
    <row r="10807" spans="1:1" x14ac:dyDescent="0.25">
      <c r="A10807" s="287"/>
    </row>
    <row r="10808" spans="1:1" x14ac:dyDescent="0.25">
      <c r="A10808" s="287"/>
    </row>
    <row r="10809" spans="1:1" x14ac:dyDescent="0.25">
      <c r="A10809" s="287"/>
    </row>
    <row r="10810" spans="1:1" x14ac:dyDescent="0.25">
      <c r="A10810" s="287"/>
    </row>
    <row r="10811" spans="1:1" x14ac:dyDescent="0.25">
      <c r="A10811" s="287"/>
    </row>
    <row r="10812" spans="1:1" x14ac:dyDescent="0.25">
      <c r="A10812" s="287"/>
    </row>
    <row r="10813" spans="1:1" x14ac:dyDescent="0.25">
      <c r="A10813" s="287"/>
    </row>
    <row r="10814" spans="1:1" x14ac:dyDescent="0.25">
      <c r="A10814" s="287"/>
    </row>
    <row r="10815" spans="1:1" x14ac:dyDescent="0.25">
      <c r="A10815" s="287"/>
    </row>
    <row r="10816" spans="1:1" x14ac:dyDescent="0.25">
      <c r="A10816" s="287"/>
    </row>
    <row r="10817" spans="1:1" x14ac:dyDescent="0.25">
      <c r="A10817" s="287"/>
    </row>
    <row r="10818" spans="1:1" x14ac:dyDescent="0.25">
      <c r="A10818" s="287"/>
    </row>
    <row r="10819" spans="1:1" x14ac:dyDescent="0.25">
      <c r="A10819" s="287"/>
    </row>
    <row r="10820" spans="1:1" x14ac:dyDescent="0.25">
      <c r="A10820" s="287"/>
    </row>
    <row r="10821" spans="1:1" x14ac:dyDescent="0.25">
      <c r="A10821" s="287"/>
    </row>
    <row r="10822" spans="1:1" x14ac:dyDescent="0.25">
      <c r="A10822" s="287"/>
    </row>
    <row r="10823" spans="1:1" x14ac:dyDescent="0.25">
      <c r="A10823" s="287"/>
    </row>
    <row r="10824" spans="1:1" x14ac:dyDescent="0.25">
      <c r="A10824" s="287"/>
    </row>
    <row r="10825" spans="1:1" x14ac:dyDescent="0.25">
      <c r="A10825" s="287"/>
    </row>
    <row r="10826" spans="1:1" x14ac:dyDescent="0.25">
      <c r="A10826" s="287"/>
    </row>
    <row r="10827" spans="1:1" x14ac:dyDescent="0.25">
      <c r="A10827" s="287"/>
    </row>
    <row r="10828" spans="1:1" x14ac:dyDescent="0.25">
      <c r="A10828" s="287"/>
    </row>
    <row r="10829" spans="1:1" x14ac:dyDescent="0.25">
      <c r="A10829" s="287"/>
    </row>
    <row r="10830" spans="1:1" x14ac:dyDescent="0.25">
      <c r="A10830" s="287"/>
    </row>
    <row r="10831" spans="1:1" x14ac:dyDescent="0.25">
      <c r="A10831" s="287"/>
    </row>
    <row r="10832" spans="1:1" x14ac:dyDescent="0.25">
      <c r="A10832" s="287"/>
    </row>
    <row r="10833" spans="1:1" x14ac:dyDescent="0.25">
      <c r="A10833" s="287"/>
    </row>
    <row r="10834" spans="1:1" x14ac:dyDescent="0.25">
      <c r="A10834" s="287"/>
    </row>
    <row r="10835" spans="1:1" x14ac:dyDescent="0.25">
      <c r="A10835" s="287"/>
    </row>
    <row r="10836" spans="1:1" x14ac:dyDescent="0.25">
      <c r="A10836" s="287"/>
    </row>
    <row r="10837" spans="1:1" x14ac:dyDescent="0.25">
      <c r="A10837" s="287"/>
    </row>
    <row r="10838" spans="1:1" x14ac:dyDescent="0.25">
      <c r="A10838" s="287"/>
    </row>
    <row r="10839" spans="1:1" x14ac:dyDescent="0.25">
      <c r="A10839" s="287"/>
    </row>
    <row r="10840" spans="1:1" x14ac:dyDescent="0.25">
      <c r="A10840" s="287"/>
    </row>
    <row r="10841" spans="1:1" x14ac:dyDescent="0.25">
      <c r="A10841" s="287"/>
    </row>
    <row r="10842" spans="1:1" x14ac:dyDescent="0.25">
      <c r="A10842" s="287"/>
    </row>
    <row r="10843" spans="1:1" x14ac:dyDescent="0.25">
      <c r="A10843" s="287"/>
    </row>
    <row r="10844" spans="1:1" x14ac:dyDescent="0.25">
      <c r="A10844" s="287"/>
    </row>
    <row r="10845" spans="1:1" x14ac:dyDescent="0.25">
      <c r="A10845" s="287"/>
    </row>
    <row r="10846" spans="1:1" x14ac:dyDescent="0.25">
      <c r="A10846" s="287"/>
    </row>
    <row r="10847" spans="1:1" x14ac:dyDescent="0.25">
      <c r="A10847" s="287"/>
    </row>
    <row r="10848" spans="1:1" x14ac:dyDescent="0.25">
      <c r="A10848" s="287"/>
    </row>
    <row r="10849" spans="1:1" x14ac:dyDescent="0.25">
      <c r="A10849" s="287"/>
    </row>
    <row r="10850" spans="1:1" x14ac:dyDescent="0.25">
      <c r="A10850" s="287"/>
    </row>
    <row r="10851" spans="1:1" x14ac:dyDescent="0.25">
      <c r="A10851" s="287"/>
    </row>
    <row r="10852" spans="1:1" x14ac:dyDescent="0.25">
      <c r="A10852" s="287"/>
    </row>
    <row r="10853" spans="1:1" x14ac:dyDescent="0.25">
      <c r="A10853" s="287"/>
    </row>
    <row r="10854" spans="1:1" x14ac:dyDescent="0.25">
      <c r="A10854" s="287"/>
    </row>
    <row r="10855" spans="1:1" x14ac:dyDescent="0.25">
      <c r="A10855" s="287"/>
    </row>
    <row r="10856" spans="1:1" x14ac:dyDescent="0.25">
      <c r="A10856" s="287"/>
    </row>
    <row r="10857" spans="1:1" x14ac:dyDescent="0.25">
      <c r="A10857" s="287"/>
    </row>
    <row r="10858" spans="1:1" x14ac:dyDescent="0.25">
      <c r="A10858" s="287"/>
    </row>
    <row r="10859" spans="1:1" x14ac:dyDescent="0.25">
      <c r="A10859" s="287"/>
    </row>
    <row r="10860" spans="1:1" x14ac:dyDescent="0.25">
      <c r="A10860" s="287"/>
    </row>
    <row r="10861" spans="1:1" x14ac:dyDescent="0.25">
      <c r="A10861" s="287"/>
    </row>
    <row r="10862" spans="1:1" x14ac:dyDescent="0.25">
      <c r="A10862" s="287"/>
    </row>
    <row r="10863" spans="1:1" x14ac:dyDescent="0.25">
      <c r="A10863" s="287"/>
    </row>
    <row r="10864" spans="1:1" x14ac:dyDescent="0.25">
      <c r="A10864" s="287"/>
    </row>
    <row r="10865" spans="1:1" x14ac:dyDescent="0.25">
      <c r="A10865" s="287"/>
    </row>
    <row r="10866" spans="1:1" x14ac:dyDescent="0.25">
      <c r="A10866" s="287"/>
    </row>
    <row r="10867" spans="1:1" x14ac:dyDescent="0.25">
      <c r="A10867" s="287"/>
    </row>
    <row r="10868" spans="1:1" x14ac:dyDescent="0.25">
      <c r="A10868" s="287"/>
    </row>
    <row r="10869" spans="1:1" x14ac:dyDescent="0.25">
      <c r="A10869" s="287"/>
    </row>
    <row r="10870" spans="1:1" x14ac:dyDescent="0.25">
      <c r="A10870" s="287"/>
    </row>
    <row r="10871" spans="1:1" x14ac:dyDescent="0.25">
      <c r="A10871" s="287"/>
    </row>
    <row r="10872" spans="1:1" x14ac:dyDescent="0.25">
      <c r="A10872" s="287"/>
    </row>
    <row r="10873" spans="1:1" x14ac:dyDescent="0.25">
      <c r="A10873" s="287"/>
    </row>
    <row r="10874" spans="1:1" x14ac:dyDescent="0.25">
      <c r="A10874" s="287"/>
    </row>
    <row r="10875" spans="1:1" x14ac:dyDescent="0.25">
      <c r="A10875" s="287"/>
    </row>
    <row r="10876" spans="1:1" x14ac:dyDescent="0.25">
      <c r="A10876" s="287"/>
    </row>
    <row r="10877" spans="1:1" x14ac:dyDescent="0.25">
      <c r="A10877" s="287"/>
    </row>
    <row r="10878" spans="1:1" x14ac:dyDescent="0.25">
      <c r="A10878" s="287"/>
    </row>
    <row r="10879" spans="1:1" x14ac:dyDescent="0.25">
      <c r="A10879" s="287"/>
    </row>
    <row r="10880" spans="1:1" x14ac:dyDescent="0.25">
      <c r="A10880" s="287"/>
    </row>
    <row r="10881" spans="1:1" x14ac:dyDescent="0.25">
      <c r="A10881" s="287"/>
    </row>
    <row r="10882" spans="1:1" x14ac:dyDescent="0.25">
      <c r="A10882" s="287"/>
    </row>
    <row r="10883" spans="1:1" x14ac:dyDescent="0.25">
      <c r="A10883" s="287"/>
    </row>
    <row r="10884" spans="1:1" x14ac:dyDescent="0.25">
      <c r="A10884" s="287"/>
    </row>
    <row r="10885" spans="1:1" x14ac:dyDescent="0.25">
      <c r="A10885" s="287"/>
    </row>
    <row r="10886" spans="1:1" x14ac:dyDescent="0.25">
      <c r="A10886" s="287"/>
    </row>
    <row r="10887" spans="1:1" x14ac:dyDescent="0.25">
      <c r="A10887" s="287"/>
    </row>
    <row r="10888" spans="1:1" x14ac:dyDescent="0.25">
      <c r="A10888" s="287"/>
    </row>
    <row r="10889" spans="1:1" x14ac:dyDescent="0.25">
      <c r="A10889" s="287"/>
    </row>
    <row r="10890" spans="1:1" x14ac:dyDescent="0.25">
      <c r="A10890" s="287"/>
    </row>
    <row r="10891" spans="1:1" x14ac:dyDescent="0.25">
      <c r="A10891" s="287"/>
    </row>
    <row r="10892" spans="1:1" x14ac:dyDescent="0.25">
      <c r="A10892" s="287"/>
    </row>
    <row r="10893" spans="1:1" x14ac:dyDescent="0.25">
      <c r="A10893" s="287"/>
    </row>
    <row r="10894" spans="1:1" x14ac:dyDescent="0.25">
      <c r="A10894" s="287"/>
    </row>
    <row r="10895" spans="1:1" x14ac:dyDescent="0.25">
      <c r="A10895" s="287"/>
    </row>
    <row r="10896" spans="1:1" x14ac:dyDescent="0.25">
      <c r="A10896" s="287"/>
    </row>
    <row r="10897" spans="1:1" x14ac:dyDescent="0.25">
      <c r="A10897" s="287"/>
    </row>
    <row r="10898" spans="1:1" x14ac:dyDescent="0.25">
      <c r="A10898" s="287"/>
    </row>
    <row r="10899" spans="1:1" x14ac:dyDescent="0.25">
      <c r="A10899" s="287"/>
    </row>
    <row r="10900" spans="1:1" x14ac:dyDescent="0.25">
      <c r="A10900" s="287"/>
    </row>
    <row r="10901" spans="1:1" x14ac:dyDescent="0.25">
      <c r="A10901" s="287"/>
    </row>
    <row r="10902" spans="1:1" x14ac:dyDescent="0.25">
      <c r="A10902" s="287"/>
    </row>
    <row r="10903" spans="1:1" x14ac:dyDescent="0.25">
      <c r="A10903" s="287"/>
    </row>
    <row r="10904" spans="1:1" x14ac:dyDescent="0.25">
      <c r="A10904" s="287"/>
    </row>
    <row r="10905" spans="1:1" x14ac:dyDescent="0.25">
      <c r="A10905" s="287"/>
    </row>
    <row r="10906" spans="1:1" x14ac:dyDescent="0.25">
      <c r="A10906" s="287"/>
    </row>
    <row r="10907" spans="1:1" x14ac:dyDescent="0.25">
      <c r="A10907" s="287"/>
    </row>
    <row r="10908" spans="1:1" x14ac:dyDescent="0.25">
      <c r="A10908" s="287"/>
    </row>
    <row r="10909" spans="1:1" x14ac:dyDescent="0.25">
      <c r="A10909" s="287"/>
    </row>
    <row r="10910" spans="1:1" x14ac:dyDescent="0.25">
      <c r="A10910" s="287"/>
    </row>
    <row r="10911" spans="1:1" x14ac:dyDescent="0.25">
      <c r="A10911" s="287"/>
    </row>
    <row r="10912" spans="1:1" x14ac:dyDescent="0.25">
      <c r="A10912" s="287"/>
    </row>
    <row r="10913" spans="1:1" x14ac:dyDescent="0.25">
      <c r="A10913" s="287"/>
    </row>
    <row r="10914" spans="1:1" x14ac:dyDescent="0.25">
      <c r="A10914" s="287"/>
    </row>
    <row r="10915" spans="1:1" x14ac:dyDescent="0.25">
      <c r="A10915" s="287"/>
    </row>
    <row r="10916" spans="1:1" x14ac:dyDescent="0.25">
      <c r="A10916" s="287"/>
    </row>
    <row r="10917" spans="1:1" x14ac:dyDescent="0.25">
      <c r="A10917" s="287"/>
    </row>
    <row r="10918" spans="1:1" x14ac:dyDescent="0.25">
      <c r="A10918" s="287"/>
    </row>
    <row r="10919" spans="1:1" x14ac:dyDescent="0.25">
      <c r="A10919" s="287"/>
    </row>
    <row r="10920" spans="1:1" x14ac:dyDescent="0.25">
      <c r="A10920" s="287"/>
    </row>
    <row r="10921" spans="1:1" x14ac:dyDescent="0.25">
      <c r="A10921" s="287"/>
    </row>
    <row r="10922" spans="1:1" x14ac:dyDescent="0.25">
      <c r="A10922" s="287"/>
    </row>
    <row r="10923" spans="1:1" x14ac:dyDescent="0.25">
      <c r="A10923" s="287"/>
    </row>
    <row r="10924" spans="1:1" x14ac:dyDescent="0.25">
      <c r="A10924" s="287"/>
    </row>
    <row r="10925" spans="1:1" x14ac:dyDescent="0.25">
      <c r="A10925" s="287"/>
    </row>
    <row r="10926" spans="1:1" x14ac:dyDescent="0.25">
      <c r="A10926" s="287"/>
    </row>
    <row r="10927" spans="1:1" x14ac:dyDescent="0.25">
      <c r="A10927" s="287"/>
    </row>
    <row r="10928" spans="1:1" x14ac:dyDescent="0.25">
      <c r="A10928" s="287"/>
    </row>
    <row r="10929" spans="1:1" x14ac:dyDescent="0.25">
      <c r="A10929" s="287"/>
    </row>
    <row r="10930" spans="1:1" x14ac:dyDescent="0.25">
      <c r="A10930" s="287"/>
    </row>
    <row r="10931" spans="1:1" x14ac:dyDescent="0.25">
      <c r="A10931" s="287"/>
    </row>
    <row r="10932" spans="1:1" x14ac:dyDescent="0.25">
      <c r="A10932" s="287"/>
    </row>
    <row r="10933" spans="1:1" x14ac:dyDescent="0.25">
      <c r="A10933" s="287"/>
    </row>
    <row r="10934" spans="1:1" x14ac:dyDescent="0.25">
      <c r="A10934" s="287"/>
    </row>
    <row r="10935" spans="1:1" x14ac:dyDescent="0.25">
      <c r="A10935" s="287"/>
    </row>
    <row r="10936" spans="1:1" x14ac:dyDescent="0.25">
      <c r="A10936" s="287"/>
    </row>
    <row r="10937" spans="1:1" x14ac:dyDescent="0.25">
      <c r="A10937" s="287"/>
    </row>
    <row r="10938" spans="1:1" x14ac:dyDescent="0.25">
      <c r="A10938" s="287"/>
    </row>
    <row r="10939" spans="1:1" x14ac:dyDescent="0.25">
      <c r="A10939" s="287"/>
    </row>
    <row r="10940" spans="1:1" x14ac:dyDescent="0.25">
      <c r="A10940" s="287"/>
    </row>
    <row r="10941" spans="1:1" x14ac:dyDescent="0.25">
      <c r="A10941" s="287"/>
    </row>
    <row r="10942" spans="1:1" x14ac:dyDescent="0.25">
      <c r="A10942" s="287"/>
    </row>
    <row r="10943" spans="1:1" x14ac:dyDescent="0.25">
      <c r="A10943" s="287"/>
    </row>
    <row r="10944" spans="1:1" x14ac:dyDescent="0.25">
      <c r="A10944" s="287"/>
    </row>
    <row r="10945" spans="1:1" x14ac:dyDescent="0.25">
      <c r="A10945" s="287"/>
    </row>
    <row r="10946" spans="1:1" x14ac:dyDescent="0.25">
      <c r="A10946" s="287"/>
    </row>
    <row r="10947" spans="1:1" x14ac:dyDescent="0.25">
      <c r="A10947" s="287"/>
    </row>
    <row r="10948" spans="1:1" x14ac:dyDescent="0.25">
      <c r="A10948" s="287"/>
    </row>
    <row r="10949" spans="1:1" x14ac:dyDescent="0.25">
      <c r="A10949" s="287"/>
    </row>
    <row r="10950" spans="1:1" x14ac:dyDescent="0.25">
      <c r="A10950" s="287"/>
    </row>
    <row r="10951" spans="1:1" x14ac:dyDescent="0.25">
      <c r="A10951" s="287"/>
    </row>
    <row r="10952" spans="1:1" x14ac:dyDescent="0.25">
      <c r="A10952" s="287"/>
    </row>
    <row r="10953" spans="1:1" x14ac:dyDescent="0.25">
      <c r="A10953" s="287"/>
    </row>
    <row r="10954" spans="1:1" x14ac:dyDescent="0.25">
      <c r="A10954" s="287"/>
    </row>
    <row r="10955" spans="1:1" x14ac:dyDescent="0.25">
      <c r="A10955" s="287"/>
    </row>
    <row r="10956" spans="1:1" x14ac:dyDescent="0.25">
      <c r="A10956" s="287"/>
    </row>
    <row r="10957" spans="1:1" x14ac:dyDescent="0.25">
      <c r="A10957" s="287"/>
    </row>
    <row r="10958" spans="1:1" x14ac:dyDescent="0.25">
      <c r="A10958" s="287"/>
    </row>
    <row r="10959" spans="1:1" x14ac:dyDescent="0.25">
      <c r="A10959" s="287"/>
    </row>
    <row r="10960" spans="1:1" x14ac:dyDescent="0.25">
      <c r="A10960" s="287"/>
    </row>
    <row r="10961" spans="1:1" x14ac:dyDescent="0.25">
      <c r="A10961" s="287"/>
    </row>
    <row r="10962" spans="1:1" x14ac:dyDescent="0.25">
      <c r="A10962" s="287"/>
    </row>
    <row r="10963" spans="1:1" x14ac:dyDescent="0.25">
      <c r="A10963" s="287"/>
    </row>
    <row r="10964" spans="1:1" x14ac:dyDescent="0.25">
      <c r="A10964" s="287"/>
    </row>
    <row r="10965" spans="1:1" x14ac:dyDescent="0.25">
      <c r="A10965" s="287"/>
    </row>
    <row r="10966" spans="1:1" x14ac:dyDescent="0.25">
      <c r="A10966" s="287"/>
    </row>
    <row r="10967" spans="1:1" x14ac:dyDescent="0.25">
      <c r="A10967" s="287"/>
    </row>
    <row r="10968" spans="1:1" x14ac:dyDescent="0.25">
      <c r="A10968" s="287"/>
    </row>
    <row r="10969" spans="1:1" x14ac:dyDescent="0.25">
      <c r="A10969" s="287"/>
    </row>
    <row r="10970" spans="1:1" x14ac:dyDescent="0.25">
      <c r="A10970" s="287"/>
    </row>
    <row r="10971" spans="1:1" x14ac:dyDescent="0.25">
      <c r="A10971" s="287"/>
    </row>
    <row r="10972" spans="1:1" x14ac:dyDescent="0.25">
      <c r="A10972" s="287"/>
    </row>
    <row r="10973" spans="1:1" x14ac:dyDescent="0.25">
      <c r="A10973" s="287"/>
    </row>
    <row r="10974" spans="1:1" x14ac:dyDescent="0.25">
      <c r="A10974" s="287"/>
    </row>
    <row r="10975" spans="1:1" x14ac:dyDescent="0.25">
      <c r="A10975" s="287"/>
    </row>
    <row r="10976" spans="1:1" x14ac:dyDescent="0.25">
      <c r="A10976" s="287"/>
    </row>
    <row r="10977" spans="1:1" x14ac:dyDescent="0.25">
      <c r="A10977" s="287"/>
    </row>
    <row r="10978" spans="1:1" x14ac:dyDescent="0.25">
      <c r="A10978" s="287"/>
    </row>
    <row r="10979" spans="1:1" x14ac:dyDescent="0.25">
      <c r="A10979" s="287"/>
    </row>
    <row r="10980" spans="1:1" x14ac:dyDescent="0.25">
      <c r="A10980" s="287"/>
    </row>
    <row r="10981" spans="1:1" x14ac:dyDescent="0.25">
      <c r="A10981" s="287"/>
    </row>
    <row r="10982" spans="1:1" x14ac:dyDescent="0.25">
      <c r="A10982" s="287"/>
    </row>
    <row r="10983" spans="1:1" x14ac:dyDescent="0.25">
      <c r="A10983" s="287"/>
    </row>
    <row r="10984" spans="1:1" x14ac:dyDescent="0.25">
      <c r="A10984" s="287"/>
    </row>
    <row r="10985" spans="1:1" x14ac:dyDescent="0.25">
      <c r="A10985" s="287"/>
    </row>
    <row r="10986" spans="1:1" x14ac:dyDescent="0.25">
      <c r="A10986" s="287"/>
    </row>
    <row r="10987" spans="1:1" x14ac:dyDescent="0.25">
      <c r="A10987" s="287"/>
    </row>
    <row r="10988" spans="1:1" x14ac:dyDescent="0.25">
      <c r="A10988" s="287"/>
    </row>
    <row r="10989" spans="1:1" x14ac:dyDescent="0.25">
      <c r="A10989" s="287"/>
    </row>
    <row r="10990" spans="1:1" x14ac:dyDescent="0.25">
      <c r="A10990" s="287"/>
    </row>
    <row r="10991" spans="1:1" x14ac:dyDescent="0.25">
      <c r="A10991" s="287"/>
    </row>
    <row r="10992" spans="1:1" x14ac:dyDescent="0.25">
      <c r="A10992" s="287"/>
    </row>
    <row r="10993" spans="1:1" x14ac:dyDescent="0.25">
      <c r="A10993" s="287"/>
    </row>
    <row r="10994" spans="1:1" x14ac:dyDescent="0.25">
      <c r="A10994" s="287"/>
    </row>
    <row r="10995" spans="1:1" x14ac:dyDescent="0.25">
      <c r="A10995" s="287"/>
    </row>
    <row r="10996" spans="1:1" x14ac:dyDescent="0.25">
      <c r="A10996" s="287"/>
    </row>
    <row r="10997" spans="1:1" x14ac:dyDescent="0.25">
      <c r="A10997" s="287"/>
    </row>
    <row r="10998" spans="1:1" x14ac:dyDescent="0.25">
      <c r="A10998" s="287"/>
    </row>
    <row r="10999" spans="1:1" x14ac:dyDescent="0.25">
      <c r="A10999" s="287"/>
    </row>
    <row r="11000" spans="1:1" x14ac:dyDescent="0.25">
      <c r="A11000" s="287"/>
    </row>
    <row r="11001" spans="1:1" x14ac:dyDescent="0.25">
      <c r="A11001" s="287"/>
    </row>
    <row r="11002" spans="1:1" x14ac:dyDescent="0.25">
      <c r="A11002" s="287"/>
    </row>
    <row r="11003" spans="1:1" x14ac:dyDescent="0.25">
      <c r="A11003" s="287"/>
    </row>
    <row r="11004" spans="1:1" x14ac:dyDescent="0.25">
      <c r="A11004" s="287"/>
    </row>
    <row r="11005" spans="1:1" x14ac:dyDescent="0.25">
      <c r="A11005" s="287"/>
    </row>
    <row r="11006" spans="1:1" x14ac:dyDescent="0.25">
      <c r="A11006" s="287"/>
    </row>
    <row r="11007" spans="1:1" x14ac:dyDescent="0.25">
      <c r="A11007" s="287"/>
    </row>
    <row r="11008" spans="1:1" x14ac:dyDescent="0.25">
      <c r="A11008" s="287"/>
    </row>
    <row r="11009" spans="1:1" x14ac:dyDescent="0.25">
      <c r="A11009" s="287"/>
    </row>
    <row r="11010" spans="1:1" x14ac:dyDescent="0.25">
      <c r="A11010" s="287"/>
    </row>
    <row r="11011" spans="1:1" x14ac:dyDescent="0.25">
      <c r="A11011" s="287"/>
    </row>
    <row r="11012" spans="1:1" x14ac:dyDescent="0.25">
      <c r="A11012" s="287"/>
    </row>
    <row r="11013" spans="1:1" x14ac:dyDescent="0.25">
      <c r="A11013" s="287"/>
    </row>
    <row r="11014" spans="1:1" x14ac:dyDescent="0.25">
      <c r="A11014" s="287"/>
    </row>
    <row r="11015" spans="1:1" x14ac:dyDescent="0.25">
      <c r="A11015" s="287"/>
    </row>
    <row r="11016" spans="1:1" x14ac:dyDescent="0.25">
      <c r="A11016" s="287"/>
    </row>
    <row r="11017" spans="1:1" x14ac:dyDescent="0.25">
      <c r="A11017" s="287"/>
    </row>
    <row r="11018" spans="1:1" x14ac:dyDescent="0.25">
      <c r="A11018" s="287"/>
    </row>
    <row r="11019" spans="1:1" x14ac:dyDescent="0.25">
      <c r="A11019" s="287"/>
    </row>
    <row r="11020" spans="1:1" x14ac:dyDescent="0.25">
      <c r="A11020" s="287"/>
    </row>
    <row r="11021" spans="1:1" x14ac:dyDescent="0.25">
      <c r="A11021" s="287"/>
    </row>
    <row r="11022" spans="1:1" x14ac:dyDescent="0.25">
      <c r="A11022" s="287"/>
    </row>
    <row r="11023" spans="1:1" x14ac:dyDescent="0.25">
      <c r="A11023" s="287"/>
    </row>
    <row r="11024" spans="1:1" x14ac:dyDescent="0.25">
      <c r="A11024" s="287"/>
    </row>
    <row r="11025" spans="1:1" x14ac:dyDescent="0.25">
      <c r="A11025" s="287"/>
    </row>
    <row r="11026" spans="1:1" x14ac:dyDescent="0.25">
      <c r="A11026" s="287"/>
    </row>
    <row r="11027" spans="1:1" x14ac:dyDescent="0.25">
      <c r="A11027" s="287"/>
    </row>
    <row r="11028" spans="1:1" x14ac:dyDescent="0.25">
      <c r="A11028" s="287"/>
    </row>
    <row r="11029" spans="1:1" x14ac:dyDescent="0.25">
      <c r="A11029" s="287"/>
    </row>
    <row r="11030" spans="1:1" x14ac:dyDescent="0.25">
      <c r="A11030" s="287"/>
    </row>
    <row r="11031" spans="1:1" x14ac:dyDescent="0.25">
      <c r="A11031" s="287"/>
    </row>
    <row r="11032" spans="1:1" x14ac:dyDescent="0.25">
      <c r="A11032" s="287"/>
    </row>
    <row r="11033" spans="1:1" x14ac:dyDescent="0.25">
      <c r="A11033" s="287"/>
    </row>
    <row r="11034" spans="1:1" x14ac:dyDescent="0.25">
      <c r="A11034" s="287"/>
    </row>
    <row r="11035" spans="1:1" x14ac:dyDescent="0.25">
      <c r="A11035" s="287"/>
    </row>
    <row r="11036" spans="1:1" x14ac:dyDescent="0.25">
      <c r="A11036" s="287"/>
    </row>
    <row r="11037" spans="1:1" x14ac:dyDescent="0.25">
      <c r="A11037" s="287"/>
    </row>
    <row r="11038" spans="1:1" x14ac:dyDescent="0.25">
      <c r="A11038" s="287"/>
    </row>
    <row r="11039" spans="1:1" x14ac:dyDescent="0.25">
      <c r="A11039" s="287"/>
    </row>
    <row r="11040" spans="1:1" x14ac:dyDescent="0.25">
      <c r="A11040" s="287"/>
    </row>
    <row r="11041" spans="1:1" x14ac:dyDescent="0.25">
      <c r="A11041" s="287"/>
    </row>
    <row r="11042" spans="1:1" x14ac:dyDescent="0.25">
      <c r="A11042" s="287"/>
    </row>
    <row r="11043" spans="1:1" x14ac:dyDescent="0.25">
      <c r="A11043" s="287"/>
    </row>
    <row r="11044" spans="1:1" x14ac:dyDescent="0.25">
      <c r="A11044" s="287"/>
    </row>
    <row r="11045" spans="1:1" x14ac:dyDescent="0.25">
      <c r="A11045" s="287"/>
    </row>
    <row r="11046" spans="1:1" x14ac:dyDescent="0.25">
      <c r="A11046" s="287"/>
    </row>
    <row r="11047" spans="1:1" x14ac:dyDescent="0.25">
      <c r="A11047" s="287"/>
    </row>
    <row r="11048" spans="1:1" x14ac:dyDescent="0.25">
      <c r="A11048" s="287"/>
    </row>
    <row r="11049" spans="1:1" x14ac:dyDescent="0.25">
      <c r="A11049" s="287"/>
    </row>
    <row r="11050" spans="1:1" x14ac:dyDescent="0.25">
      <c r="A11050" s="287"/>
    </row>
    <row r="11051" spans="1:1" x14ac:dyDescent="0.25">
      <c r="A11051" s="287"/>
    </row>
    <row r="11052" spans="1:1" x14ac:dyDescent="0.25">
      <c r="A11052" s="287"/>
    </row>
    <row r="11053" spans="1:1" x14ac:dyDescent="0.25">
      <c r="A11053" s="287"/>
    </row>
    <row r="11054" spans="1:1" x14ac:dyDescent="0.25">
      <c r="A11054" s="287"/>
    </row>
    <row r="11055" spans="1:1" x14ac:dyDescent="0.25">
      <c r="A11055" s="287"/>
    </row>
    <row r="11056" spans="1:1" x14ac:dyDescent="0.25">
      <c r="A11056" s="287"/>
    </row>
    <row r="11057" spans="1:1" x14ac:dyDescent="0.25">
      <c r="A11057" s="287"/>
    </row>
    <row r="11058" spans="1:1" x14ac:dyDescent="0.25">
      <c r="A11058" s="287"/>
    </row>
    <row r="11059" spans="1:1" x14ac:dyDescent="0.25">
      <c r="A11059" s="287"/>
    </row>
    <row r="11060" spans="1:1" x14ac:dyDescent="0.25">
      <c r="A11060" s="287"/>
    </row>
    <row r="11061" spans="1:1" x14ac:dyDescent="0.25">
      <c r="A11061" s="287"/>
    </row>
    <row r="11062" spans="1:1" x14ac:dyDescent="0.25">
      <c r="A11062" s="287"/>
    </row>
    <row r="11063" spans="1:1" x14ac:dyDescent="0.25">
      <c r="A11063" s="287"/>
    </row>
    <row r="11064" spans="1:1" x14ac:dyDescent="0.25">
      <c r="A11064" s="287"/>
    </row>
    <row r="11065" spans="1:1" x14ac:dyDescent="0.25">
      <c r="A11065" s="287"/>
    </row>
    <row r="11066" spans="1:1" x14ac:dyDescent="0.25">
      <c r="A11066" s="287"/>
    </row>
    <row r="11067" spans="1:1" x14ac:dyDescent="0.25">
      <c r="A11067" s="287"/>
    </row>
    <row r="11068" spans="1:1" x14ac:dyDescent="0.25">
      <c r="A11068" s="287"/>
    </row>
    <row r="11069" spans="1:1" x14ac:dyDescent="0.25">
      <c r="A11069" s="287"/>
    </row>
    <row r="11070" spans="1:1" x14ac:dyDescent="0.25">
      <c r="A11070" s="287"/>
    </row>
    <row r="11071" spans="1:1" x14ac:dyDescent="0.25">
      <c r="A11071" s="287"/>
    </row>
    <row r="11072" spans="1:1" x14ac:dyDescent="0.25">
      <c r="A11072" s="287"/>
    </row>
    <row r="11073" spans="1:1" x14ac:dyDescent="0.25">
      <c r="A11073" s="287"/>
    </row>
    <row r="11074" spans="1:1" x14ac:dyDescent="0.25">
      <c r="A11074" s="287"/>
    </row>
    <row r="11075" spans="1:1" x14ac:dyDescent="0.25">
      <c r="A11075" s="287"/>
    </row>
    <row r="11076" spans="1:1" x14ac:dyDescent="0.25">
      <c r="A11076" s="287"/>
    </row>
    <row r="11077" spans="1:1" x14ac:dyDescent="0.25">
      <c r="A11077" s="287"/>
    </row>
    <row r="11078" spans="1:1" x14ac:dyDescent="0.25">
      <c r="A11078" s="287"/>
    </row>
    <row r="11079" spans="1:1" x14ac:dyDescent="0.25">
      <c r="A11079" s="287"/>
    </row>
    <row r="11080" spans="1:1" x14ac:dyDescent="0.25">
      <c r="A11080" s="287"/>
    </row>
    <row r="11081" spans="1:1" x14ac:dyDescent="0.25">
      <c r="A11081" s="287"/>
    </row>
    <row r="11082" spans="1:1" x14ac:dyDescent="0.25">
      <c r="A11082" s="287"/>
    </row>
    <row r="11083" spans="1:1" x14ac:dyDescent="0.25">
      <c r="A11083" s="287"/>
    </row>
    <row r="11084" spans="1:1" x14ac:dyDescent="0.25">
      <c r="A11084" s="287"/>
    </row>
    <row r="11085" spans="1:1" x14ac:dyDescent="0.25">
      <c r="A11085" s="287"/>
    </row>
    <row r="11086" spans="1:1" x14ac:dyDescent="0.25">
      <c r="A11086" s="287"/>
    </row>
    <row r="11087" spans="1:1" x14ac:dyDescent="0.25">
      <c r="A11087" s="287"/>
    </row>
    <row r="11088" spans="1:1" x14ac:dyDescent="0.25">
      <c r="A11088" s="287"/>
    </row>
    <row r="11089" spans="1:1" x14ac:dyDescent="0.25">
      <c r="A11089" s="287"/>
    </row>
    <row r="11090" spans="1:1" x14ac:dyDescent="0.25">
      <c r="A11090" s="287"/>
    </row>
    <row r="11091" spans="1:1" x14ac:dyDescent="0.25">
      <c r="A11091" s="287"/>
    </row>
    <row r="11092" spans="1:1" x14ac:dyDescent="0.25">
      <c r="A11092" s="287"/>
    </row>
    <row r="11093" spans="1:1" x14ac:dyDescent="0.25">
      <c r="A11093" s="287"/>
    </row>
    <row r="11094" spans="1:1" x14ac:dyDescent="0.25">
      <c r="A11094" s="287"/>
    </row>
    <row r="11095" spans="1:1" x14ac:dyDescent="0.25">
      <c r="A11095" s="287"/>
    </row>
    <row r="11096" spans="1:1" x14ac:dyDescent="0.25">
      <c r="A11096" s="287"/>
    </row>
    <row r="11097" spans="1:1" x14ac:dyDescent="0.25">
      <c r="A11097" s="287"/>
    </row>
    <row r="11098" spans="1:1" x14ac:dyDescent="0.25">
      <c r="A11098" s="287"/>
    </row>
    <row r="11099" spans="1:1" x14ac:dyDescent="0.25">
      <c r="A11099" s="287"/>
    </row>
    <row r="11100" spans="1:1" x14ac:dyDescent="0.25">
      <c r="A11100" s="287"/>
    </row>
    <row r="11101" spans="1:1" x14ac:dyDescent="0.25">
      <c r="A11101" s="287"/>
    </row>
    <row r="11102" spans="1:1" x14ac:dyDescent="0.25">
      <c r="A11102" s="287"/>
    </row>
    <row r="11103" spans="1:1" x14ac:dyDescent="0.25">
      <c r="A11103" s="287"/>
    </row>
    <row r="11104" spans="1:1" x14ac:dyDescent="0.25">
      <c r="A11104" s="287"/>
    </row>
    <row r="11105" spans="1:1" x14ac:dyDescent="0.25">
      <c r="A11105" s="287"/>
    </row>
    <row r="11106" spans="1:1" x14ac:dyDescent="0.25">
      <c r="A11106" s="287"/>
    </row>
    <row r="11107" spans="1:1" x14ac:dyDescent="0.25">
      <c r="A11107" s="287"/>
    </row>
    <row r="11108" spans="1:1" x14ac:dyDescent="0.25">
      <c r="A11108" s="287"/>
    </row>
    <row r="11109" spans="1:1" x14ac:dyDescent="0.25">
      <c r="A11109" s="287"/>
    </row>
    <row r="11110" spans="1:1" x14ac:dyDescent="0.25">
      <c r="A11110" s="287"/>
    </row>
    <row r="11111" spans="1:1" x14ac:dyDescent="0.25">
      <c r="A11111" s="287"/>
    </row>
    <row r="11112" spans="1:1" x14ac:dyDescent="0.25">
      <c r="A11112" s="287"/>
    </row>
    <row r="11113" spans="1:1" x14ac:dyDescent="0.25">
      <c r="A11113" s="287"/>
    </row>
    <row r="11114" spans="1:1" x14ac:dyDescent="0.25">
      <c r="A11114" s="287"/>
    </row>
    <row r="11115" spans="1:1" x14ac:dyDescent="0.25">
      <c r="A11115" s="287"/>
    </row>
    <row r="11116" spans="1:1" x14ac:dyDescent="0.25">
      <c r="A11116" s="287"/>
    </row>
    <row r="11117" spans="1:1" x14ac:dyDescent="0.25">
      <c r="A11117" s="287"/>
    </row>
    <row r="11118" spans="1:1" x14ac:dyDescent="0.25">
      <c r="A11118" s="287"/>
    </row>
    <row r="11119" spans="1:1" x14ac:dyDescent="0.25">
      <c r="A11119" s="287"/>
    </row>
    <row r="11120" spans="1:1" x14ac:dyDescent="0.25">
      <c r="A11120" s="287"/>
    </row>
    <row r="11121" spans="1:1" x14ac:dyDescent="0.25">
      <c r="A11121" s="287"/>
    </row>
    <row r="11122" spans="1:1" x14ac:dyDescent="0.25">
      <c r="A11122" s="287"/>
    </row>
    <row r="11123" spans="1:1" x14ac:dyDescent="0.25">
      <c r="A11123" s="287"/>
    </row>
    <row r="11124" spans="1:1" x14ac:dyDescent="0.25">
      <c r="A11124" s="287"/>
    </row>
    <row r="11125" spans="1:1" x14ac:dyDescent="0.25">
      <c r="A11125" s="287"/>
    </row>
    <row r="11126" spans="1:1" x14ac:dyDescent="0.25">
      <c r="A11126" s="287"/>
    </row>
    <row r="11127" spans="1:1" x14ac:dyDescent="0.25">
      <c r="A11127" s="287"/>
    </row>
    <row r="11128" spans="1:1" x14ac:dyDescent="0.25">
      <c r="A11128" s="287"/>
    </row>
    <row r="11129" spans="1:1" x14ac:dyDescent="0.25">
      <c r="A11129" s="287"/>
    </row>
    <row r="11130" spans="1:1" x14ac:dyDescent="0.25">
      <c r="A11130" s="287"/>
    </row>
    <row r="11131" spans="1:1" x14ac:dyDescent="0.25">
      <c r="A11131" s="287"/>
    </row>
    <row r="11132" spans="1:1" x14ac:dyDescent="0.25">
      <c r="A11132" s="287"/>
    </row>
    <row r="11133" spans="1:1" x14ac:dyDescent="0.25">
      <c r="A11133" s="287"/>
    </row>
    <row r="11134" spans="1:1" x14ac:dyDescent="0.25">
      <c r="A11134" s="287"/>
    </row>
    <row r="11135" spans="1:1" x14ac:dyDescent="0.25">
      <c r="A11135" s="287"/>
    </row>
    <row r="11136" spans="1:1" x14ac:dyDescent="0.25">
      <c r="A11136" s="287"/>
    </row>
    <row r="11137" spans="1:1" x14ac:dyDescent="0.25">
      <c r="A11137" s="287"/>
    </row>
    <row r="11138" spans="1:1" x14ac:dyDescent="0.25">
      <c r="A11138" s="287"/>
    </row>
    <row r="11139" spans="1:1" x14ac:dyDescent="0.25">
      <c r="A11139" s="287"/>
    </row>
    <row r="11140" spans="1:1" x14ac:dyDescent="0.25">
      <c r="A11140" s="287"/>
    </row>
    <row r="11141" spans="1:1" x14ac:dyDescent="0.25">
      <c r="A11141" s="287"/>
    </row>
    <row r="11142" spans="1:1" x14ac:dyDescent="0.25">
      <c r="A11142" s="287"/>
    </row>
    <row r="11143" spans="1:1" x14ac:dyDescent="0.25">
      <c r="A11143" s="287"/>
    </row>
    <row r="11144" spans="1:1" x14ac:dyDescent="0.25">
      <c r="A11144" s="287"/>
    </row>
    <row r="11145" spans="1:1" x14ac:dyDescent="0.25">
      <c r="A11145" s="287"/>
    </row>
    <row r="11146" spans="1:1" x14ac:dyDescent="0.25">
      <c r="A11146" s="287"/>
    </row>
    <row r="11147" spans="1:1" x14ac:dyDescent="0.25">
      <c r="A11147" s="287"/>
    </row>
    <row r="11148" spans="1:1" x14ac:dyDescent="0.25">
      <c r="A11148" s="287"/>
    </row>
    <row r="11149" spans="1:1" x14ac:dyDescent="0.25">
      <c r="A11149" s="287"/>
    </row>
    <row r="11150" spans="1:1" x14ac:dyDescent="0.25">
      <c r="A11150" s="287"/>
    </row>
    <row r="11151" spans="1:1" x14ac:dyDescent="0.25">
      <c r="A11151" s="287"/>
    </row>
    <row r="11152" spans="1:1" x14ac:dyDescent="0.25">
      <c r="A11152" s="287"/>
    </row>
    <row r="11153" spans="1:1" x14ac:dyDescent="0.25">
      <c r="A11153" s="287"/>
    </row>
    <row r="11154" spans="1:1" x14ac:dyDescent="0.25">
      <c r="A11154" s="287"/>
    </row>
    <row r="11155" spans="1:1" x14ac:dyDescent="0.25">
      <c r="A11155" s="287"/>
    </row>
    <row r="11156" spans="1:1" x14ac:dyDescent="0.25">
      <c r="A11156" s="287"/>
    </row>
    <row r="11157" spans="1:1" x14ac:dyDescent="0.25">
      <c r="A11157" s="287"/>
    </row>
    <row r="11158" spans="1:1" x14ac:dyDescent="0.25">
      <c r="A11158" s="287"/>
    </row>
    <row r="11159" spans="1:1" x14ac:dyDescent="0.25">
      <c r="A11159" s="287"/>
    </row>
    <row r="11160" spans="1:1" x14ac:dyDescent="0.25">
      <c r="A11160" s="287"/>
    </row>
    <row r="11161" spans="1:1" x14ac:dyDescent="0.25">
      <c r="A11161" s="287"/>
    </row>
    <row r="11162" spans="1:1" x14ac:dyDescent="0.25">
      <c r="A11162" s="287"/>
    </row>
    <row r="11163" spans="1:1" x14ac:dyDescent="0.25">
      <c r="A11163" s="287"/>
    </row>
    <row r="11164" spans="1:1" x14ac:dyDescent="0.25">
      <c r="A11164" s="287"/>
    </row>
    <row r="11165" spans="1:1" x14ac:dyDescent="0.25">
      <c r="A11165" s="287"/>
    </row>
    <row r="11166" spans="1:1" x14ac:dyDescent="0.25">
      <c r="A11166" s="287"/>
    </row>
    <row r="11167" spans="1:1" x14ac:dyDescent="0.25">
      <c r="A11167" s="287"/>
    </row>
    <row r="11168" spans="1:1" x14ac:dyDescent="0.25">
      <c r="A11168" s="287"/>
    </row>
    <row r="11169" spans="1:1" x14ac:dyDescent="0.25">
      <c r="A11169" s="287"/>
    </row>
    <row r="11170" spans="1:1" x14ac:dyDescent="0.25">
      <c r="A11170" s="287"/>
    </row>
    <row r="11171" spans="1:1" x14ac:dyDescent="0.25">
      <c r="A11171" s="287"/>
    </row>
    <row r="11172" spans="1:1" x14ac:dyDescent="0.25">
      <c r="A11172" s="287"/>
    </row>
    <row r="11173" spans="1:1" x14ac:dyDescent="0.25">
      <c r="A11173" s="287"/>
    </row>
    <row r="11174" spans="1:1" x14ac:dyDescent="0.25">
      <c r="A11174" s="287"/>
    </row>
    <row r="11175" spans="1:1" x14ac:dyDescent="0.25">
      <c r="A11175" s="287"/>
    </row>
    <row r="11176" spans="1:1" x14ac:dyDescent="0.25">
      <c r="A11176" s="287"/>
    </row>
    <row r="11177" spans="1:1" x14ac:dyDescent="0.25">
      <c r="A11177" s="287"/>
    </row>
    <row r="11178" spans="1:1" x14ac:dyDescent="0.25">
      <c r="A11178" s="287"/>
    </row>
    <row r="11179" spans="1:1" x14ac:dyDescent="0.25">
      <c r="A11179" s="287"/>
    </row>
    <row r="11180" spans="1:1" x14ac:dyDescent="0.25">
      <c r="A11180" s="287"/>
    </row>
    <row r="11181" spans="1:1" x14ac:dyDescent="0.25">
      <c r="A11181" s="287"/>
    </row>
    <row r="11182" spans="1:1" x14ac:dyDescent="0.25">
      <c r="A11182" s="287"/>
    </row>
    <row r="11183" spans="1:1" x14ac:dyDescent="0.25">
      <c r="A11183" s="287"/>
    </row>
    <row r="11184" spans="1:1" x14ac:dyDescent="0.25">
      <c r="A11184" s="287"/>
    </row>
    <row r="11185" spans="1:1" x14ac:dyDescent="0.25">
      <c r="A11185" s="287"/>
    </row>
    <row r="11186" spans="1:1" x14ac:dyDescent="0.25">
      <c r="A11186" s="287"/>
    </row>
    <row r="11187" spans="1:1" x14ac:dyDescent="0.25">
      <c r="A11187" s="287"/>
    </row>
    <row r="11188" spans="1:1" x14ac:dyDescent="0.25">
      <c r="A11188" s="287"/>
    </row>
    <row r="11189" spans="1:1" x14ac:dyDescent="0.25">
      <c r="A11189" s="287"/>
    </row>
    <row r="11190" spans="1:1" x14ac:dyDescent="0.25">
      <c r="A11190" s="287"/>
    </row>
    <row r="11191" spans="1:1" x14ac:dyDescent="0.25">
      <c r="A11191" s="287"/>
    </row>
    <row r="11192" spans="1:1" x14ac:dyDescent="0.25">
      <c r="A11192" s="287"/>
    </row>
    <row r="11193" spans="1:1" x14ac:dyDescent="0.25">
      <c r="A11193" s="287"/>
    </row>
    <row r="11194" spans="1:1" x14ac:dyDescent="0.25">
      <c r="A11194" s="287"/>
    </row>
    <row r="11195" spans="1:1" x14ac:dyDescent="0.25">
      <c r="A11195" s="287"/>
    </row>
    <row r="11196" spans="1:1" x14ac:dyDescent="0.25">
      <c r="A11196" s="287"/>
    </row>
    <row r="11197" spans="1:1" x14ac:dyDescent="0.25">
      <c r="A11197" s="287"/>
    </row>
    <row r="11198" spans="1:1" x14ac:dyDescent="0.25">
      <c r="A11198" s="287"/>
    </row>
    <row r="11199" spans="1:1" x14ac:dyDescent="0.25">
      <c r="A11199" s="287"/>
    </row>
    <row r="11200" spans="1:1" x14ac:dyDescent="0.25">
      <c r="A11200" s="287"/>
    </row>
    <row r="11201" spans="1:1" x14ac:dyDescent="0.25">
      <c r="A11201" s="287"/>
    </row>
    <row r="11202" spans="1:1" x14ac:dyDescent="0.25">
      <c r="A11202" s="287"/>
    </row>
    <row r="11203" spans="1:1" x14ac:dyDescent="0.25">
      <c r="A11203" s="287"/>
    </row>
    <row r="11204" spans="1:1" x14ac:dyDescent="0.25">
      <c r="A11204" s="287"/>
    </row>
    <row r="11205" spans="1:1" x14ac:dyDescent="0.25">
      <c r="A11205" s="287"/>
    </row>
    <row r="11206" spans="1:1" x14ac:dyDescent="0.25">
      <c r="A11206" s="287"/>
    </row>
    <row r="11207" spans="1:1" x14ac:dyDescent="0.25">
      <c r="A11207" s="287"/>
    </row>
    <row r="11208" spans="1:1" x14ac:dyDescent="0.25">
      <c r="A11208" s="287"/>
    </row>
    <row r="11209" spans="1:1" x14ac:dyDescent="0.25">
      <c r="A11209" s="287"/>
    </row>
    <row r="11210" spans="1:1" x14ac:dyDescent="0.25">
      <c r="A11210" s="287"/>
    </row>
    <row r="11211" spans="1:1" x14ac:dyDescent="0.25">
      <c r="A11211" s="287"/>
    </row>
    <row r="11212" spans="1:1" x14ac:dyDescent="0.25">
      <c r="A11212" s="287"/>
    </row>
    <row r="11213" spans="1:1" x14ac:dyDescent="0.25">
      <c r="A11213" s="287"/>
    </row>
    <row r="11214" spans="1:1" x14ac:dyDescent="0.25">
      <c r="A11214" s="287"/>
    </row>
    <row r="11215" spans="1:1" x14ac:dyDescent="0.25">
      <c r="A11215" s="287"/>
    </row>
    <row r="11216" spans="1:1" x14ac:dyDescent="0.25">
      <c r="A11216" s="287"/>
    </row>
    <row r="11217" spans="1:1" x14ac:dyDescent="0.25">
      <c r="A11217" s="287"/>
    </row>
    <row r="11218" spans="1:1" x14ac:dyDescent="0.25">
      <c r="A11218" s="287"/>
    </row>
    <row r="11219" spans="1:1" x14ac:dyDescent="0.25">
      <c r="A11219" s="287"/>
    </row>
    <row r="11220" spans="1:1" x14ac:dyDescent="0.25">
      <c r="A11220" s="287"/>
    </row>
    <row r="11221" spans="1:1" x14ac:dyDescent="0.25">
      <c r="A11221" s="287"/>
    </row>
    <row r="11222" spans="1:1" x14ac:dyDescent="0.25">
      <c r="A11222" s="287"/>
    </row>
    <row r="11223" spans="1:1" x14ac:dyDescent="0.25">
      <c r="A11223" s="287"/>
    </row>
    <row r="11224" spans="1:1" x14ac:dyDescent="0.25">
      <c r="A11224" s="287"/>
    </row>
    <row r="11225" spans="1:1" x14ac:dyDescent="0.25">
      <c r="A11225" s="287"/>
    </row>
    <row r="11226" spans="1:1" x14ac:dyDescent="0.25">
      <c r="A11226" s="287"/>
    </row>
    <row r="11227" spans="1:1" x14ac:dyDescent="0.25">
      <c r="A11227" s="287"/>
    </row>
    <row r="11228" spans="1:1" x14ac:dyDescent="0.25">
      <c r="A11228" s="287"/>
    </row>
    <row r="11229" spans="1:1" x14ac:dyDescent="0.25">
      <c r="A11229" s="287"/>
    </row>
    <row r="11230" spans="1:1" x14ac:dyDescent="0.25">
      <c r="A11230" s="287"/>
    </row>
    <row r="11231" spans="1:1" x14ac:dyDescent="0.25">
      <c r="A11231" s="287"/>
    </row>
    <row r="11232" spans="1:1" x14ac:dyDescent="0.25">
      <c r="A11232" s="287"/>
    </row>
    <row r="11233" spans="1:1" x14ac:dyDescent="0.25">
      <c r="A11233" s="287"/>
    </row>
    <row r="11234" spans="1:1" x14ac:dyDescent="0.25">
      <c r="A11234" s="287"/>
    </row>
    <row r="11235" spans="1:1" x14ac:dyDescent="0.25">
      <c r="A11235" s="287"/>
    </row>
    <row r="11236" spans="1:1" x14ac:dyDescent="0.25">
      <c r="A11236" s="287"/>
    </row>
    <row r="11237" spans="1:1" x14ac:dyDescent="0.25">
      <c r="A11237" s="287"/>
    </row>
    <row r="11238" spans="1:1" x14ac:dyDescent="0.25">
      <c r="A11238" s="287"/>
    </row>
    <row r="11239" spans="1:1" x14ac:dyDescent="0.25">
      <c r="A11239" s="287"/>
    </row>
    <row r="11240" spans="1:1" x14ac:dyDescent="0.25">
      <c r="A11240" s="287"/>
    </row>
    <row r="11241" spans="1:1" x14ac:dyDescent="0.25">
      <c r="A11241" s="287"/>
    </row>
    <row r="11242" spans="1:1" x14ac:dyDescent="0.25">
      <c r="A11242" s="287"/>
    </row>
    <row r="11243" spans="1:1" x14ac:dyDescent="0.25">
      <c r="A11243" s="287"/>
    </row>
    <row r="11244" spans="1:1" x14ac:dyDescent="0.25">
      <c r="A11244" s="287"/>
    </row>
    <row r="11245" spans="1:1" x14ac:dyDescent="0.25">
      <c r="A11245" s="287"/>
    </row>
    <row r="11246" spans="1:1" x14ac:dyDescent="0.25">
      <c r="A11246" s="287"/>
    </row>
    <row r="11247" spans="1:1" x14ac:dyDescent="0.25">
      <c r="A11247" s="287"/>
    </row>
    <row r="11248" spans="1:1" x14ac:dyDescent="0.25">
      <c r="A11248" s="287"/>
    </row>
    <row r="11249" spans="1:1" x14ac:dyDescent="0.25">
      <c r="A11249" s="287"/>
    </row>
    <row r="11250" spans="1:1" x14ac:dyDescent="0.25">
      <c r="A11250" s="287"/>
    </row>
    <row r="11251" spans="1:1" x14ac:dyDescent="0.25">
      <c r="A11251" s="287"/>
    </row>
    <row r="11252" spans="1:1" x14ac:dyDescent="0.25">
      <c r="A11252" s="287"/>
    </row>
    <row r="11253" spans="1:1" x14ac:dyDescent="0.25">
      <c r="A11253" s="287"/>
    </row>
    <row r="11254" spans="1:1" x14ac:dyDescent="0.25">
      <c r="A11254" s="287"/>
    </row>
    <row r="11255" spans="1:1" x14ac:dyDescent="0.25">
      <c r="A11255" s="287"/>
    </row>
    <row r="11256" spans="1:1" x14ac:dyDescent="0.25">
      <c r="A11256" s="287"/>
    </row>
    <row r="11257" spans="1:1" x14ac:dyDescent="0.25">
      <c r="A11257" s="287"/>
    </row>
    <row r="11258" spans="1:1" x14ac:dyDescent="0.25">
      <c r="A11258" s="287"/>
    </row>
    <row r="11259" spans="1:1" x14ac:dyDescent="0.25">
      <c r="A11259" s="287"/>
    </row>
    <row r="11260" spans="1:1" x14ac:dyDescent="0.25">
      <c r="A11260" s="287"/>
    </row>
    <row r="11261" spans="1:1" x14ac:dyDescent="0.25">
      <c r="A11261" s="287"/>
    </row>
    <row r="11262" spans="1:1" x14ac:dyDescent="0.25">
      <c r="A11262" s="287"/>
    </row>
    <row r="11263" spans="1:1" x14ac:dyDescent="0.25">
      <c r="A11263" s="287"/>
    </row>
    <row r="11264" spans="1:1" x14ac:dyDescent="0.25">
      <c r="A11264" s="287"/>
    </row>
    <row r="11265" spans="1:1" x14ac:dyDescent="0.25">
      <c r="A11265" s="287"/>
    </row>
    <row r="11266" spans="1:1" x14ac:dyDescent="0.25">
      <c r="A11266" s="287"/>
    </row>
    <row r="11267" spans="1:1" x14ac:dyDescent="0.25">
      <c r="A11267" s="287"/>
    </row>
    <row r="11268" spans="1:1" x14ac:dyDescent="0.25">
      <c r="A11268" s="287"/>
    </row>
    <row r="11269" spans="1:1" x14ac:dyDescent="0.25">
      <c r="A11269" s="287"/>
    </row>
    <row r="11270" spans="1:1" x14ac:dyDescent="0.25">
      <c r="A11270" s="287"/>
    </row>
    <row r="11271" spans="1:1" x14ac:dyDescent="0.25">
      <c r="A11271" s="287"/>
    </row>
    <row r="11272" spans="1:1" x14ac:dyDescent="0.25">
      <c r="A11272" s="287"/>
    </row>
    <row r="11273" spans="1:1" x14ac:dyDescent="0.25">
      <c r="A11273" s="287"/>
    </row>
    <row r="11274" spans="1:1" x14ac:dyDescent="0.25">
      <c r="A11274" s="287"/>
    </row>
    <row r="11275" spans="1:1" x14ac:dyDescent="0.25">
      <c r="A11275" s="287"/>
    </row>
    <row r="11276" spans="1:1" x14ac:dyDescent="0.25">
      <c r="A11276" s="287"/>
    </row>
    <row r="11277" spans="1:1" x14ac:dyDescent="0.25">
      <c r="A11277" s="287"/>
    </row>
    <row r="11278" spans="1:1" x14ac:dyDescent="0.25">
      <c r="A11278" s="287"/>
    </row>
    <row r="11279" spans="1:1" x14ac:dyDescent="0.25">
      <c r="A11279" s="287"/>
    </row>
    <row r="11280" spans="1:1" x14ac:dyDescent="0.25">
      <c r="A11280" s="287"/>
    </row>
    <row r="11281" spans="1:1" x14ac:dyDescent="0.25">
      <c r="A11281" s="287"/>
    </row>
    <row r="11282" spans="1:1" x14ac:dyDescent="0.25">
      <c r="A11282" s="287"/>
    </row>
    <row r="11283" spans="1:1" x14ac:dyDescent="0.25">
      <c r="A11283" s="287"/>
    </row>
    <row r="11284" spans="1:1" x14ac:dyDescent="0.25">
      <c r="A11284" s="287"/>
    </row>
    <row r="11285" spans="1:1" x14ac:dyDescent="0.25">
      <c r="A11285" s="287"/>
    </row>
    <row r="11286" spans="1:1" x14ac:dyDescent="0.25">
      <c r="A11286" s="287"/>
    </row>
    <row r="11287" spans="1:1" x14ac:dyDescent="0.25">
      <c r="A11287" s="287"/>
    </row>
    <row r="11288" spans="1:1" x14ac:dyDescent="0.25">
      <c r="A11288" s="287"/>
    </row>
    <row r="11289" spans="1:1" x14ac:dyDescent="0.25">
      <c r="A11289" s="287"/>
    </row>
    <row r="11290" spans="1:1" x14ac:dyDescent="0.25">
      <c r="A11290" s="287"/>
    </row>
    <row r="11291" spans="1:1" x14ac:dyDescent="0.25">
      <c r="A11291" s="287"/>
    </row>
    <row r="11292" spans="1:1" x14ac:dyDescent="0.25">
      <c r="A11292" s="287"/>
    </row>
    <row r="11293" spans="1:1" x14ac:dyDescent="0.25">
      <c r="A11293" s="287"/>
    </row>
    <row r="11294" spans="1:1" x14ac:dyDescent="0.25">
      <c r="A11294" s="287"/>
    </row>
    <row r="11295" spans="1:1" x14ac:dyDescent="0.25">
      <c r="A11295" s="287"/>
    </row>
    <row r="11296" spans="1:1" x14ac:dyDescent="0.25">
      <c r="A11296" s="287"/>
    </row>
    <row r="11297" spans="1:1" x14ac:dyDescent="0.25">
      <c r="A11297" s="287"/>
    </row>
    <row r="11298" spans="1:1" x14ac:dyDescent="0.25">
      <c r="A11298" s="287"/>
    </row>
    <row r="11299" spans="1:1" x14ac:dyDescent="0.25">
      <c r="A11299" s="287"/>
    </row>
    <row r="11300" spans="1:1" x14ac:dyDescent="0.25">
      <c r="A11300" s="287"/>
    </row>
    <row r="11301" spans="1:1" x14ac:dyDescent="0.25">
      <c r="A11301" s="287"/>
    </row>
    <row r="11302" spans="1:1" x14ac:dyDescent="0.25">
      <c r="A11302" s="287"/>
    </row>
    <row r="11303" spans="1:1" x14ac:dyDescent="0.25">
      <c r="A11303" s="287"/>
    </row>
    <row r="11304" spans="1:1" x14ac:dyDescent="0.25">
      <c r="A11304" s="287"/>
    </row>
    <row r="11305" spans="1:1" x14ac:dyDescent="0.25">
      <c r="A11305" s="287"/>
    </row>
    <row r="11306" spans="1:1" x14ac:dyDescent="0.25">
      <c r="A11306" s="287"/>
    </row>
    <row r="11307" spans="1:1" x14ac:dyDescent="0.25">
      <c r="A11307" s="287"/>
    </row>
    <row r="11308" spans="1:1" x14ac:dyDescent="0.25">
      <c r="A11308" s="287"/>
    </row>
    <row r="11309" spans="1:1" x14ac:dyDescent="0.25">
      <c r="A11309" s="287"/>
    </row>
    <row r="11310" spans="1:1" x14ac:dyDescent="0.25">
      <c r="A11310" s="287"/>
    </row>
    <row r="11311" spans="1:1" x14ac:dyDescent="0.25">
      <c r="A11311" s="287"/>
    </row>
    <row r="11312" spans="1:1" x14ac:dyDescent="0.25">
      <c r="A11312" s="287"/>
    </row>
    <row r="11313" spans="1:1" x14ac:dyDescent="0.25">
      <c r="A11313" s="287"/>
    </row>
    <row r="11314" spans="1:1" x14ac:dyDescent="0.25">
      <c r="A11314" s="287"/>
    </row>
    <row r="11315" spans="1:1" x14ac:dyDescent="0.25">
      <c r="A11315" s="287"/>
    </row>
    <row r="11316" spans="1:1" x14ac:dyDescent="0.25">
      <c r="A11316" s="287"/>
    </row>
    <row r="11317" spans="1:1" x14ac:dyDescent="0.25">
      <c r="A11317" s="287"/>
    </row>
    <row r="11318" spans="1:1" x14ac:dyDescent="0.25">
      <c r="A11318" s="287"/>
    </row>
    <row r="11319" spans="1:1" x14ac:dyDescent="0.25">
      <c r="A11319" s="287"/>
    </row>
    <row r="11320" spans="1:1" x14ac:dyDescent="0.25">
      <c r="A11320" s="287"/>
    </row>
    <row r="11321" spans="1:1" x14ac:dyDescent="0.25">
      <c r="A11321" s="287"/>
    </row>
    <row r="11322" spans="1:1" x14ac:dyDescent="0.25">
      <c r="A11322" s="287"/>
    </row>
    <row r="11323" spans="1:1" x14ac:dyDescent="0.25">
      <c r="A11323" s="287"/>
    </row>
    <row r="11324" spans="1:1" x14ac:dyDescent="0.25">
      <c r="A11324" s="287"/>
    </row>
    <row r="11325" spans="1:1" x14ac:dyDescent="0.25">
      <c r="A11325" s="287"/>
    </row>
    <row r="11326" spans="1:1" x14ac:dyDescent="0.25">
      <c r="A11326" s="287"/>
    </row>
    <row r="11327" spans="1:1" x14ac:dyDescent="0.25">
      <c r="A11327" s="287"/>
    </row>
    <row r="11328" spans="1:1" x14ac:dyDescent="0.25">
      <c r="A11328" s="287"/>
    </row>
    <row r="11329" spans="1:1" x14ac:dyDescent="0.25">
      <c r="A11329" s="287"/>
    </row>
    <row r="11330" spans="1:1" x14ac:dyDescent="0.25">
      <c r="A11330" s="287"/>
    </row>
    <row r="11331" spans="1:1" x14ac:dyDescent="0.25">
      <c r="A11331" s="287"/>
    </row>
    <row r="11332" spans="1:1" x14ac:dyDescent="0.25">
      <c r="A11332" s="287"/>
    </row>
    <row r="11333" spans="1:1" x14ac:dyDescent="0.25">
      <c r="A11333" s="287"/>
    </row>
    <row r="11334" spans="1:1" x14ac:dyDescent="0.25">
      <c r="A11334" s="287"/>
    </row>
    <row r="11335" spans="1:1" x14ac:dyDescent="0.25">
      <c r="A11335" s="287"/>
    </row>
    <row r="11336" spans="1:1" x14ac:dyDescent="0.25">
      <c r="A11336" s="287"/>
    </row>
    <row r="11337" spans="1:1" x14ac:dyDescent="0.25">
      <c r="A11337" s="287"/>
    </row>
    <row r="11338" spans="1:1" x14ac:dyDescent="0.25">
      <c r="A11338" s="287"/>
    </row>
    <row r="11339" spans="1:1" x14ac:dyDescent="0.25">
      <c r="A11339" s="287"/>
    </row>
    <row r="11340" spans="1:1" x14ac:dyDescent="0.25">
      <c r="A11340" s="287"/>
    </row>
    <row r="11341" spans="1:1" x14ac:dyDescent="0.25">
      <c r="A11341" s="287"/>
    </row>
    <row r="11342" spans="1:1" x14ac:dyDescent="0.25">
      <c r="A11342" s="287"/>
    </row>
    <row r="11343" spans="1:1" x14ac:dyDescent="0.25">
      <c r="A11343" s="287"/>
    </row>
    <row r="11344" spans="1:1" x14ac:dyDescent="0.25">
      <c r="A11344" s="287"/>
    </row>
    <row r="11345" spans="1:1" x14ac:dyDescent="0.25">
      <c r="A11345" s="287"/>
    </row>
    <row r="11346" spans="1:1" x14ac:dyDescent="0.25">
      <c r="A11346" s="287"/>
    </row>
    <row r="11347" spans="1:1" x14ac:dyDescent="0.25">
      <c r="A11347" s="287"/>
    </row>
    <row r="11348" spans="1:1" x14ac:dyDescent="0.25">
      <c r="A11348" s="287"/>
    </row>
    <row r="11349" spans="1:1" x14ac:dyDescent="0.25">
      <c r="A11349" s="287"/>
    </row>
    <row r="11350" spans="1:1" x14ac:dyDescent="0.25">
      <c r="A11350" s="287"/>
    </row>
    <row r="11351" spans="1:1" x14ac:dyDescent="0.25">
      <c r="A11351" s="287"/>
    </row>
    <row r="11352" spans="1:1" x14ac:dyDescent="0.25">
      <c r="A11352" s="287"/>
    </row>
    <row r="11353" spans="1:1" x14ac:dyDescent="0.25">
      <c r="A11353" s="287"/>
    </row>
    <row r="11354" spans="1:1" x14ac:dyDescent="0.25">
      <c r="A11354" s="287"/>
    </row>
    <row r="11355" spans="1:1" x14ac:dyDescent="0.25">
      <c r="A11355" s="287"/>
    </row>
    <row r="11356" spans="1:1" x14ac:dyDescent="0.25">
      <c r="A11356" s="287"/>
    </row>
    <row r="11357" spans="1:1" x14ac:dyDescent="0.25">
      <c r="A11357" s="287"/>
    </row>
    <row r="11358" spans="1:1" x14ac:dyDescent="0.25">
      <c r="A11358" s="287"/>
    </row>
    <row r="11359" spans="1:1" x14ac:dyDescent="0.25">
      <c r="A11359" s="287"/>
    </row>
    <row r="11360" spans="1:1" x14ac:dyDescent="0.25">
      <c r="A11360" s="287"/>
    </row>
    <row r="11361" spans="1:1" x14ac:dyDescent="0.25">
      <c r="A11361" s="287"/>
    </row>
    <row r="11362" spans="1:1" x14ac:dyDescent="0.25">
      <c r="A11362" s="287"/>
    </row>
    <row r="11363" spans="1:1" x14ac:dyDescent="0.25">
      <c r="A11363" s="287"/>
    </row>
    <row r="11364" spans="1:1" x14ac:dyDescent="0.25">
      <c r="A11364" s="287"/>
    </row>
    <row r="11365" spans="1:1" x14ac:dyDescent="0.25">
      <c r="A11365" s="287"/>
    </row>
    <row r="11366" spans="1:1" x14ac:dyDescent="0.25">
      <c r="A11366" s="287"/>
    </row>
    <row r="11367" spans="1:1" x14ac:dyDescent="0.25">
      <c r="A11367" s="287"/>
    </row>
    <row r="11368" spans="1:1" x14ac:dyDescent="0.25">
      <c r="A11368" s="287"/>
    </row>
    <row r="11369" spans="1:1" x14ac:dyDescent="0.25">
      <c r="A11369" s="287"/>
    </row>
    <row r="11370" spans="1:1" x14ac:dyDescent="0.25">
      <c r="A11370" s="287"/>
    </row>
    <row r="11371" spans="1:1" x14ac:dyDescent="0.25">
      <c r="A11371" s="287"/>
    </row>
    <row r="11372" spans="1:1" x14ac:dyDescent="0.25">
      <c r="A11372" s="287"/>
    </row>
    <row r="11373" spans="1:1" x14ac:dyDescent="0.25">
      <c r="A11373" s="287"/>
    </row>
    <row r="11374" spans="1:1" x14ac:dyDescent="0.25">
      <c r="A11374" s="287"/>
    </row>
    <row r="11375" spans="1:1" x14ac:dyDescent="0.25">
      <c r="A11375" s="287"/>
    </row>
    <row r="11376" spans="1:1" x14ac:dyDescent="0.25">
      <c r="A11376" s="287"/>
    </row>
    <row r="11377" spans="1:1" x14ac:dyDescent="0.25">
      <c r="A11377" s="287"/>
    </row>
    <row r="11378" spans="1:1" x14ac:dyDescent="0.25">
      <c r="A11378" s="287"/>
    </row>
    <row r="11379" spans="1:1" x14ac:dyDescent="0.25">
      <c r="A11379" s="287"/>
    </row>
    <row r="11380" spans="1:1" x14ac:dyDescent="0.25">
      <c r="A11380" s="287"/>
    </row>
    <row r="11381" spans="1:1" x14ac:dyDescent="0.25">
      <c r="A11381" s="287"/>
    </row>
    <row r="11382" spans="1:1" x14ac:dyDescent="0.25">
      <c r="A11382" s="287"/>
    </row>
    <row r="11383" spans="1:1" x14ac:dyDescent="0.25">
      <c r="A11383" s="287"/>
    </row>
    <row r="11384" spans="1:1" x14ac:dyDescent="0.25">
      <c r="A11384" s="287"/>
    </row>
    <row r="11385" spans="1:1" x14ac:dyDescent="0.25">
      <c r="A11385" s="287"/>
    </row>
    <row r="11386" spans="1:1" x14ac:dyDescent="0.25">
      <c r="A11386" s="287"/>
    </row>
    <row r="11387" spans="1:1" x14ac:dyDescent="0.25">
      <c r="A11387" s="287"/>
    </row>
    <row r="11388" spans="1:1" x14ac:dyDescent="0.25">
      <c r="A11388" s="287"/>
    </row>
    <row r="11389" spans="1:1" x14ac:dyDescent="0.25">
      <c r="A11389" s="287"/>
    </row>
    <row r="11390" spans="1:1" x14ac:dyDescent="0.25">
      <c r="A11390" s="287"/>
    </row>
    <row r="11391" spans="1:1" x14ac:dyDescent="0.25">
      <c r="A11391" s="287"/>
    </row>
    <row r="11392" spans="1:1" x14ac:dyDescent="0.25">
      <c r="A11392" s="287"/>
    </row>
    <row r="11393" spans="1:1" x14ac:dyDescent="0.25">
      <c r="A11393" s="287"/>
    </row>
    <row r="11394" spans="1:1" x14ac:dyDescent="0.25">
      <c r="A11394" s="287"/>
    </row>
    <row r="11395" spans="1:1" x14ac:dyDescent="0.25">
      <c r="A11395" s="287"/>
    </row>
    <row r="11396" spans="1:1" x14ac:dyDescent="0.25">
      <c r="A11396" s="287"/>
    </row>
    <row r="11397" spans="1:1" x14ac:dyDescent="0.25">
      <c r="A11397" s="287"/>
    </row>
    <row r="11398" spans="1:1" x14ac:dyDescent="0.25">
      <c r="A11398" s="287"/>
    </row>
    <row r="11399" spans="1:1" x14ac:dyDescent="0.25">
      <c r="A11399" s="287"/>
    </row>
    <row r="11400" spans="1:1" x14ac:dyDescent="0.25">
      <c r="A11400" s="287"/>
    </row>
    <row r="11401" spans="1:1" x14ac:dyDescent="0.25">
      <c r="A11401" s="287"/>
    </row>
    <row r="11402" spans="1:1" x14ac:dyDescent="0.25">
      <c r="A11402" s="287"/>
    </row>
    <row r="11403" spans="1:1" x14ac:dyDescent="0.25">
      <c r="A11403" s="287"/>
    </row>
    <row r="11404" spans="1:1" x14ac:dyDescent="0.25">
      <c r="A11404" s="287"/>
    </row>
    <row r="11405" spans="1:1" x14ac:dyDescent="0.25">
      <c r="A11405" s="287"/>
    </row>
    <row r="11406" spans="1:1" x14ac:dyDescent="0.25">
      <c r="A11406" s="287"/>
    </row>
    <row r="11407" spans="1:1" x14ac:dyDescent="0.25">
      <c r="A11407" s="287"/>
    </row>
    <row r="11408" spans="1:1" x14ac:dyDescent="0.25">
      <c r="A11408" s="287"/>
    </row>
    <row r="11409" spans="1:1" x14ac:dyDescent="0.25">
      <c r="A11409" s="287"/>
    </row>
    <row r="11410" spans="1:1" x14ac:dyDescent="0.25">
      <c r="A11410" s="287"/>
    </row>
    <row r="11411" spans="1:1" x14ac:dyDescent="0.25">
      <c r="A11411" s="287"/>
    </row>
    <row r="11412" spans="1:1" x14ac:dyDescent="0.25">
      <c r="A11412" s="287"/>
    </row>
    <row r="11413" spans="1:1" x14ac:dyDescent="0.25">
      <c r="A11413" s="287"/>
    </row>
    <row r="11414" spans="1:1" x14ac:dyDescent="0.25">
      <c r="A11414" s="287"/>
    </row>
    <row r="11415" spans="1:1" x14ac:dyDescent="0.25">
      <c r="A11415" s="287"/>
    </row>
    <row r="11416" spans="1:1" x14ac:dyDescent="0.25">
      <c r="A11416" s="287"/>
    </row>
    <row r="11417" spans="1:1" x14ac:dyDescent="0.25">
      <c r="A11417" s="287"/>
    </row>
    <row r="11418" spans="1:1" x14ac:dyDescent="0.25">
      <c r="A11418" s="287"/>
    </row>
    <row r="11419" spans="1:1" x14ac:dyDescent="0.25">
      <c r="A11419" s="287"/>
    </row>
    <row r="11420" spans="1:1" x14ac:dyDescent="0.25">
      <c r="A11420" s="287"/>
    </row>
    <row r="11421" spans="1:1" x14ac:dyDescent="0.25">
      <c r="A11421" s="287"/>
    </row>
    <row r="11422" spans="1:1" x14ac:dyDescent="0.25">
      <c r="A11422" s="287"/>
    </row>
    <row r="11423" spans="1:1" x14ac:dyDescent="0.25">
      <c r="A11423" s="287"/>
    </row>
    <row r="11424" spans="1:1" x14ac:dyDescent="0.25">
      <c r="A11424" s="287"/>
    </row>
    <row r="11425" spans="1:1" x14ac:dyDescent="0.25">
      <c r="A11425" s="287"/>
    </row>
    <row r="11426" spans="1:1" x14ac:dyDescent="0.25">
      <c r="A11426" s="287"/>
    </row>
    <row r="11427" spans="1:1" x14ac:dyDescent="0.25">
      <c r="A11427" s="287"/>
    </row>
    <row r="11428" spans="1:1" x14ac:dyDescent="0.25">
      <c r="A11428" s="287"/>
    </row>
    <row r="11429" spans="1:1" x14ac:dyDescent="0.25">
      <c r="A11429" s="287"/>
    </row>
    <row r="11430" spans="1:1" x14ac:dyDescent="0.25">
      <c r="A11430" s="287"/>
    </row>
    <row r="11431" spans="1:1" x14ac:dyDescent="0.25">
      <c r="A11431" s="287"/>
    </row>
    <row r="11432" spans="1:1" x14ac:dyDescent="0.25">
      <c r="A11432" s="287"/>
    </row>
    <row r="11433" spans="1:1" x14ac:dyDescent="0.25">
      <c r="A11433" s="287"/>
    </row>
    <row r="11434" spans="1:1" x14ac:dyDescent="0.25">
      <c r="A11434" s="287"/>
    </row>
    <row r="11435" spans="1:1" x14ac:dyDescent="0.25">
      <c r="A11435" s="287"/>
    </row>
    <row r="11436" spans="1:1" x14ac:dyDescent="0.25">
      <c r="A11436" s="287"/>
    </row>
    <row r="11437" spans="1:1" x14ac:dyDescent="0.25">
      <c r="A11437" s="287"/>
    </row>
    <row r="11438" spans="1:1" x14ac:dyDescent="0.25">
      <c r="A11438" s="287"/>
    </row>
    <row r="11439" spans="1:1" x14ac:dyDescent="0.25">
      <c r="A11439" s="287"/>
    </row>
    <row r="11440" spans="1:1" x14ac:dyDescent="0.25">
      <c r="A11440" s="287"/>
    </row>
    <row r="11441" spans="1:1" x14ac:dyDescent="0.25">
      <c r="A11441" s="287"/>
    </row>
    <row r="11442" spans="1:1" x14ac:dyDescent="0.25">
      <c r="A11442" s="287"/>
    </row>
    <row r="11443" spans="1:1" x14ac:dyDescent="0.25">
      <c r="A11443" s="287"/>
    </row>
    <row r="11444" spans="1:1" x14ac:dyDescent="0.25">
      <c r="A11444" s="287"/>
    </row>
    <row r="11445" spans="1:1" x14ac:dyDescent="0.25">
      <c r="A11445" s="287"/>
    </row>
    <row r="11446" spans="1:1" x14ac:dyDescent="0.25">
      <c r="A11446" s="287"/>
    </row>
    <row r="11447" spans="1:1" x14ac:dyDescent="0.25">
      <c r="A11447" s="287"/>
    </row>
    <row r="11448" spans="1:1" x14ac:dyDescent="0.25">
      <c r="A11448" s="287"/>
    </row>
    <row r="11449" spans="1:1" x14ac:dyDescent="0.25">
      <c r="A11449" s="287"/>
    </row>
    <row r="11450" spans="1:1" x14ac:dyDescent="0.25">
      <c r="A11450" s="287"/>
    </row>
    <row r="11451" spans="1:1" x14ac:dyDescent="0.25">
      <c r="A11451" s="287"/>
    </row>
    <row r="11452" spans="1:1" x14ac:dyDescent="0.25">
      <c r="A11452" s="287"/>
    </row>
    <row r="11453" spans="1:1" x14ac:dyDescent="0.25">
      <c r="A11453" s="287"/>
    </row>
    <row r="11454" spans="1:1" x14ac:dyDescent="0.25">
      <c r="A11454" s="287"/>
    </row>
    <row r="11455" spans="1:1" x14ac:dyDescent="0.25">
      <c r="A11455" s="287"/>
    </row>
    <row r="11456" spans="1:1" x14ac:dyDescent="0.25">
      <c r="A11456" s="287"/>
    </row>
    <row r="11457" spans="1:1" x14ac:dyDescent="0.25">
      <c r="A11457" s="287"/>
    </row>
    <row r="11458" spans="1:1" x14ac:dyDescent="0.25">
      <c r="A11458" s="287"/>
    </row>
    <row r="11459" spans="1:1" x14ac:dyDescent="0.25">
      <c r="A11459" s="287"/>
    </row>
    <row r="11460" spans="1:1" x14ac:dyDescent="0.25">
      <c r="A11460" s="287"/>
    </row>
    <row r="11461" spans="1:1" x14ac:dyDescent="0.25">
      <c r="A11461" s="287"/>
    </row>
    <row r="11462" spans="1:1" x14ac:dyDescent="0.25">
      <c r="A11462" s="287"/>
    </row>
    <row r="11463" spans="1:1" x14ac:dyDescent="0.25">
      <c r="A11463" s="287"/>
    </row>
    <row r="11464" spans="1:1" x14ac:dyDescent="0.25">
      <c r="A11464" s="287"/>
    </row>
    <row r="11465" spans="1:1" x14ac:dyDescent="0.25">
      <c r="A11465" s="287"/>
    </row>
    <row r="11466" spans="1:1" x14ac:dyDescent="0.25">
      <c r="A11466" s="287"/>
    </row>
    <row r="11467" spans="1:1" x14ac:dyDescent="0.25">
      <c r="A11467" s="287"/>
    </row>
    <row r="11468" spans="1:1" x14ac:dyDescent="0.25">
      <c r="A11468" s="287"/>
    </row>
    <row r="11469" spans="1:1" x14ac:dyDescent="0.25">
      <c r="A11469" s="287"/>
    </row>
    <row r="11470" spans="1:1" x14ac:dyDescent="0.25">
      <c r="A11470" s="287"/>
    </row>
    <row r="11471" spans="1:1" x14ac:dyDescent="0.25">
      <c r="A11471" s="287"/>
    </row>
    <row r="11472" spans="1:1" x14ac:dyDescent="0.25">
      <c r="A11472" s="287"/>
    </row>
    <row r="11473" spans="1:1" x14ac:dyDescent="0.25">
      <c r="A11473" s="287"/>
    </row>
    <row r="11474" spans="1:1" x14ac:dyDescent="0.25">
      <c r="A11474" s="287"/>
    </row>
    <row r="11475" spans="1:1" x14ac:dyDescent="0.25">
      <c r="A11475" s="287"/>
    </row>
    <row r="11476" spans="1:1" x14ac:dyDescent="0.25">
      <c r="A11476" s="287"/>
    </row>
    <row r="11477" spans="1:1" x14ac:dyDescent="0.25">
      <c r="A11477" s="287"/>
    </row>
    <row r="11478" spans="1:1" x14ac:dyDescent="0.25">
      <c r="A11478" s="287"/>
    </row>
    <row r="11479" spans="1:1" x14ac:dyDescent="0.25">
      <c r="A11479" s="287"/>
    </row>
    <row r="11480" spans="1:1" x14ac:dyDescent="0.25">
      <c r="A11480" s="287"/>
    </row>
    <row r="11481" spans="1:1" x14ac:dyDescent="0.25">
      <c r="A11481" s="287"/>
    </row>
    <row r="11482" spans="1:1" x14ac:dyDescent="0.25">
      <c r="A11482" s="287"/>
    </row>
    <row r="11483" spans="1:1" x14ac:dyDescent="0.25">
      <c r="A11483" s="287"/>
    </row>
    <row r="11484" spans="1:1" x14ac:dyDescent="0.25">
      <c r="A11484" s="287"/>
    </row>
    <row r="11485" spans="1:1" x14ac:dyDescent="0.25">
      <c r="A11485" s="287"/>
    </row>
    <row r="11486" spans="1:1" x14ac:dyDescent="0.25">
      <c r="A11486" s="287"/>
    </row>
    <row r="11487" spans="1:1" x14ac:dyDescent="0.25">
      <c r="A11487" s="287"/>
    </row>
    <row r="11488" spans="1:1" x14ac:dyDescent="0.25">
      <c r="A11488" s="287"/>
    </row>
    <row r="11489" spans="1:1" x14ac:dyDescent="0.25">
      <c r="A11489" s="287"/>
    </row>
    <row r="11490" spans="1:1" x14ac:dyDescent="0.25">
      <c r="A11490" s="287"/>
    </row>
    <row r="11491" spans="1:1" x14ac:dyDescent="0.25">
      <c r="A11491" s="287"/>
    </row>
    <row r="11492" spans="1:1" x14ac:dyDescent="0.25">
      <c r="A11492" s="287"/>
    </row>
    <row r="11493" spans="1:1" x14ac:dyDescent="0.25">
      <c r="A11493" s="287"/>
    </row>
    <row r="11494" spans="1:1" x14ac:dyDescent="0.25">
      <c r="A11494" s="287"/>
    </row>
    <row r="11495" spans="1:1" x14ac:dyDescent="0.25">
      <c r="A11495" s="287"/>
    </row>
    <row r="11496" spans="1:1" x14ac:dyDescent="0.25">
      <c r="A11496" s="287"/>
    </row>
    <row r="11497" spans="1:1" x14ac:dyDescent="0.25">
      <c r="A11497" s="287"/>
    </row>
    <row r="11498" spans="1:1" x14ac:dyDescent="0.25">
      <c r="A11498" s="287"/>
    </row>
    <row r="11499" spans="1:1" x14ac:dyDescent="0.25">
      <c r="A11499" s="287"/>
    </row>
    <row r="11500" spans="1:1" x14ac:dyDescent="0.25">
      <c r="A11500" s="287"/>
    </row>
    <row r="11501" spans="1:1" x14ac:dyDescent="0.25">
      <c r="A11501" s="287"/>
    </row>
    <row r="11502" spans="1:1" x14ac:dyDescent="0.25">
      <c r="A11502" s="287"/>
    </row>
    <row r="11503" spans="1:1" x14ac:dyDescent="0.25">
      <c r="A11503" s="287"/>
    </row>
    <row r="11504" spans="1:1" x14ac:dyDescent="0.25">
      <c r="A11504" s="287"/>
    </row>
    <row r="11505" spans="1:1" x14ac:dyDescent="0.25">
      <c r="A11505" s="287"/>
    </row>
    <row r="11506" spans="1:1" x14ac:dyDescent="0.25">
      <c r="A11506" s="287"/>
    </row>
    <row r="11507" spans="1:1" x14ac:dyDescent="0.25">
      <c r="A11507" s="287"/>
    </row>
    <row r="11508" spans="1:1" x14ac:dyDescent="0.25">
      <c r="A11508" s="287"/>
    </row>
    <row r="11509" spans="1:1" x14ac:dyDescent="0.25">
      <c r="A11509" s="287"/>
    </row>
    <row r="11510" spans="1:1" x14ac:dyDescent="0.25">
      <c r="A11510" s="287"/>
    </row>
    <row r="11511" spans="1:1" x14ac:dyDescent="0.25">
      <c r="A11511" s="287"/>
    </row>
    <row r="11512" spans="1:1" x14ac:dyDescent="0.25">
      <c r="A11512" s="287"/>
    </row>
    <row r="11513" spans="1:1" x14ac:dyDescent="0.25">
      <c r="A11513" s="287"/>
    </row>
    <row r="11514" spans="1:1" x14ac:dyDescent="0.25">
      <c r="A11514" s="287"/>
    </row>
    <row r="11515" spans="1:1" x14ac:dyDescent="0.25">
      <c r="A11515" s="287"/>
    </row>
    <row r="11516" spans="1:1" x14ac:dyDescent="0.25">
      <c r="A11516" s="287"/>
    </row>
    <row r="11517" spans="1:1" x14ac:dyDescent="0.25">
      <c r="A11517" s="287"/>
    </row>
    <row r="11518" spans="1:1" x14ac:dyDescent="0.25">
      <c r="A11518" s="287"/>
    </row>
    <row r="11519" spans="1:1" x14ac:dyDescent="0.25">
      <c r="A11519" s="287"/>
    </row>
    <row r="11520" spans="1:1" x14ac:dyDescent="0.25">
      <c r="A11520" s="287"/>
    </row>
    <row r="11521" spans="1:1" x14ac:dyDescent="0.25">
      <c r="A11521" s="287"/>
    </row>
    <row r="11522" spans="1:1" x14ac:dyDescent="0.25">
      <c r="A11522" s="287"/>
    </row>
    <row r="11523" spans="1:1" x14ac:dyDescent="0.25">
      <c r="A11523" s="287"/>
    </row>
    <row r="11524" spans="1:1" x14ac:dyDescent="0.25">
      <c r="A11524" s="287"/>
    </row>
    <row r="11525" spans="1:1" x14ac:dyDescent="0.25">
      <c r="A11525" s="287"/>
    </row>
    <row r="11526" spans="1:1" x14ac:dyDescent="0.25">
      <c r="A11526" s="287"/>
    </row>
    <row r="11527" spans="1:1" x14ac:dyDescent="0.25">
      <c r="A11527" s="287"/>
    </row>
    <row r="11528" spans="1:1" x14ac:dyDescent="0.25">
      <c r="A11528" s="287"/>
    </row>
    <row r="11529" spans="1:1" x14ac:dyDescent="0.25">
      <c r="A11529" s="287"/>
    </row>
    <row r="11530" spans="1:1" x14ac:dyDescent="0.25">
      <c r="A11530" s="287"/>
    </row>
    <row r="11531" spans="1:1" x14ac:dyDescent="0.25">
      <c r="A11531" s="287"/>
    </row>
    <row r="11532" spans="1:1" x14ac:dyDescent="0.25">
      <c r="A11532" s="287"/>
    </row>
    <row r="11533" spans="1:1" x14ac:dyDescent="0.25">
      <c r="A11533" s="287"/>
    </row>
    <row r="11534" spans="1:1" x14ac:dyDescent="0.25">
      <c r="A11534" s="287"/>
    </row>
    <row r="11535" spans="1:1" x14ac:dyDescent="0.25">
      <c r="A11535" s="287"/>
    </row>
    <row r="11536" spans="1:1" x14ac:dyDescent="0.25">
      <c r="A11536" s="287"/>
    </row>
    <row r="11537" spans="1:1" x14ac:dyDescent="0.25">
      <c r="A11537" s="287"/>
    </row>
    <row r="11538" spans="1:1" x14ac:dyDescent="0.25">
      <c r="A11538" s="287"/>
    </row>
    <row r="11539" spans="1:1" x14ac:dyDescent="0.25">
      <c r="A11539" s="287"/>
    </row>
    <row r="11540" spans="1:1" x14ac:dyDescent="0.25">
      <c r="A11540" s="287"/>
    </row>
    <row r="11541" spans="1:1" x14ac:dyDescent="0.25">
      <c r="A11541" s="287"/>
    </row>
    <row r="11542" spans="1:1" x14ac:dyDescent="0.25">
      <c r="A11542" s="287"/>
    </row>
    <row r="11543" spans="1:1" x14ac:dyDescent="0.25">
      <c r="A11543" s="287"/>
    </row>
    <row r="11544" spans="1:1" x14ac:dyDescent="0.25">
      <c r="A11544" s="287"/>
    </row>
    <row r="11545" spans="1:1" x14ac:dyDescent="0.25">
      <c r="A11545" s="287"/>
    </row>
    <row r="11546" spans="1:1" x14ac:dyDescent="0.25">
      <c r="A11546" s="287"/>
    </row>
    <row r="11547" spans="1:1" x14ac:dyDescent="0.25">
      <c r="A11547" s="287"/>
    </row>
    <row r="11548" spans="1:1" x14ac:dyDescent="0.25">
      <c r="A11548" s="287"/>
    </row>
    <row r="11549" spans="1:1" x14ac:dyDescent="0.25">
      <c r="A11549" s="287"/>
    </row>
    <row r="11550" spans="1:1" x14ac:dyDescent="0.25">
      <c r="A11550" s="287"/>
    </row>
    <row r="11551" spans="1:1" x14ac:dyDescent="0.25">
      <c r="A11551" s="287"/>
    </row>
    <row r="11552" spans="1:1" x14ac:dyDescent="0.25">
      <c r="A11552" s="287"/>
    </row>
    <row r="11553" spans="1:1" x14ac:dyDescent="0.25">
      <c r="A11553" s="287"/>
    </row>
    <row r="11554" spans="1:1" x14ac:dyDescent="0.25">
      <c r="A11554" s="287"/>
    </row>
    <row r="11555" spans="1:1" x14ac:dyDescent="0.25">
      <c r="A11555" s="287"/>
    </row>
    <row r="11556" spans="1:1" x14ac:dyDescent="0.25">
      <c r="A11556" s="287"/>
    </row>
    <row r="11557" spans="1:1" x14ac:dyDescent="0.25">
      <c r="A11557" s="287"/>
    </row>
    <row r="11558" spans="1:1" x14ac:dyDescent="0.25">
      <c r="A11558" s="287"/>
    </row>
    <row r="11559" spans="1:1" x14ac:dyDescent="0.25">
      <c r="A11559" s="287"/>
    </row>
    <row r="11560" spans="1:1" x14ac:dyDescent="0.25">
      <c r="A11560" s="287"/>
    </row>
    <row r="11561" spans="1:1" x14ac:dyDescent="0.25">
      <c r="A11561" s="287"/>
    </row>
    <row r="11562" spans="1:1" x14ac:dyDescent="0.25">
      <c r="A11562" s="287"/>
    </row>
    <row r="11563" spans="1:1" x14ac:dyDescent="0.25">
      <c r="A11563" s="287"/>
    </row>
    <row r="11564" spans="1:1" x14ac:dyDescent="0.25">
      <c r="A11564" s="287"/>
    </row>
    <row r="11565" spans="1:1" x14ac:dyDescent="0.25">
      <c r="A11565" s="287"/>
    </row>
    <row r="11566" spans="1:1" x14ac:dyDescent="0.25">
      <c r="A11566" s="287"/>
    </row>
    <row r="11567" spans="1:1" x14ac:dyDescent="0.25">
      <c r="A11567" s="287"/>
    </row>
    <row r="11568" spans="1:1" x14ac:dyDescent="0.25">
      <c r="A11568" s="287"/>
    </row>
    <row r="11569" spans="1:1" x14ac:dyDescent="0.25">
      <c r="A11569" s="287"/>
    </row>
    <row r="11570" spans="1:1" x14ac:dyDescent="0.25">
      <c r="A11570" s="287"/>
    </row>
    <row r="11571" spans="1:1" x14ac:dyDescent="0.25">
      <c r="A11571" s="287"/>
    </row>
    <row r="11572" spans="1:1" x14ac:dyDescent="0.25">
      <c r="A11572" s="287"/>
    </row>
    <row r="11573" spans="1:1" x14ac:dyDescent="0.25">
      <c r="A11573" s="287"/>
    </row>
    <row r="11574" spans="1:1" x14ac:dyDescent="0.25">
      <c r="A11574" s="287"/>
    </row>
    <row r="11575" spans="1:1" x14ac:dyDescent="0.25">
      <c r="A11575" s="287"/>
    </row>
    <row r="11576" spans="1:1" x14ac:dyDescent="0.25">
      <c r="A11576" s="287"/>
    </row>
    <row r="11577" spans="1:1" x14ac:dyDescent="0.25">
      <c r="A11577" s="287"/>
    </row>
    <row r="11578" spans="1:1" x14ac:dyDescent="0.25">
      <c r="A11578" s="287"/>
    </row>
    <row r="11579" spans="1:1" x14ac:dyDescent="0.25">
      <c r="A11579" s="287"/>
    </row>
    <row r="11580" spans="1:1" x14ac:dyDescent="0.25">
      <c r="A11580" s="287"/>
    </row>
    <row r="11581" spans="1:1" x14ac:dyDescent="0.25">
      <c r="A11581" s="287"/>
    </row>
    <row r="11582" spans="1:1" x14ac:dyDescent="0.25">
      <c r="A11582" s="287"/>
    </row>
    <row r="11583" spans="1:1" x14ac:dyDescent="0.25">
      <c r="A11583" s="287"/>
    </row>
    <row r="11584" spans="1:1" x14ac:dyDescent="0.25">
      <c r="A11584" s="287"/>
    </row>
    <row r="11585" spans="1:1" x14ac:dyDescent="0.25">
      <c r="A11585" s="287"/>
    </row>
    <row r="11586" spans="1:1" x14ac:dyDescent="0.25">
      <c r="A11586" s="287"/>
    </row>
    <row r="11587" spans="1:1" x14ac:dyDescent="0.25">
      <c r="A11587" s="287"/>
    </row>
    <row r="11588" spans="1:1" x14ac:dyDescent="0.25">
      <c r="A11588" s="287"/>
    </row>
    <row r="11589" spans="1:1" x14ac:dyDescent="0.25">
      <c r="A11589" s="287"/>
    </row>
    <row r="11590" spans="1:1" x14ac:dyDescent="0.25">
      <c r="A11590" s="287"/>
    </row>
    <row r="11591" spans="1:1" x14ac:dyDescent="0.25">
      <c r="A11591" s="287"/>
    </row>
    <row r="11592" spans="1:1" x14ac:dyDescent="0.25">
      <c r="A11592" s="287"/>
    </row>
    <row r="11593" spans="1:1" x14ac:dyDescent="0.25">
      <c r="A11593" s="287"/>
    </row>
    <row r="11594" spans="1:1" x14ac:dyDescent="0.25">
      <c r="A11594" s="287"/>
    </row>
    <row r="11595" spans="1:1" x14ac:dyDescent="0.25">
      <c r="A11595" s="287"/>
    </row>
    <row r="11596" spans="1:1" x14ac:dyDescent="0.25">
      <c r="A11596" s="287"/>
    </row>
    <row r="11597" spans="1:1" x14ac:dyDescent="0.25">
      <c r="A11597" s="287"/>
    </row>
    <row r="11598" spans="1:1" x14ac:dyDescent="0.25">
      <c r="A11598" s="287"/>
    </row>
    <row r="11599" spans="1:1" x14ac:dyDescent="0.25">
      <c r="A11599" s="287"/>
    </row>
    <row r="11600" spans="1:1" x14ac:dyDescent="0.25">
      <c r="A11600" s="287"/>
    </row>
    <row r="11601" spans="1:1" x14ac:dyDescent="0.25">
      <c r="A11601" s="287"/>
    </row>
    <row r="11602" spans="1:1" x14ac:dyDescent="0.25">
      <c r="A11602" s="287"/>
    </row>
    <row r="11603" spans="1:1" x14ac:dyDescent="0.25">
      <c r="A11603" s="287"/>
    </row>
    <row r="11604" spans="1:1" x14ac:dyDescent="0.25">
      <c r="A11604" s="287"/>
    </row>
    <row r="11605" spans="1:1" x14ac:dyDescent="0.25">
      <c r="A11605" s="287"/>
    </row>
    <row r="11606" spans="1:1" x14ac:dyDescent="0.25">
      <c r="A11606" s="287"/>
    </row>
    <row r="11607" spans="1:1" x14ac:dyDescent="0.25">
      <c r="A11607" s="287"/>
    </row>
    <row r="11608" spans="1:1" x14ac:dyDescent="0.25">
      <c r="A11608" s="287"/>
    </row>
    <row r="11609" spans="1:1" x14ac:dyDescent="0.25">
      <c r="A11609" s="287"/>
    </row>
    <row r="11610" spans="1:1" x14ac:dyDescent="0.25">
      <c r="A11610" s="287"/>
    </row>
    <row r="11611" spans="1:1" x14ac:dyDescent="0.25">
      <c r="A11611" s="287"/>
    </row>
    <row r="11612" spans="1:1" x14ac:dyDescent="0.25">
      <c r="A11612" s="287"/>
    </row>
    <row r="11613" spans="1:1" x14ac:dyDescent="0.25">
      <c r="A11613" s="287"/>
    </row>
    <row r="11614" spans="1:1" x14ac:dyDescent="0.25">
      <c r="A11614" s="287"/>
    </row>
    <row r="11615" spans="1:1" x14ac:dyDescent="0.25">
      <c r="A11615" s="287"/>
    </row>
    <row r="11616" spans="1:1" x14ac:dyDescent="0.25">
      <c r="A11616" s="287"/>
    </row>
    <row r="11617" spans="1:1" x14ac:dyDescent="0.25">
      <c r="A11617" s="287"/>
    </row>
    <row r="11618" spans="1:1" x14ac:dyDescent="0.25">
      <c r="A11618" s="287"/>
    </row>
    <row r="11619" spans="1:1" x14ac:dyDescent="0.25">
      <c r="A11619" s="287"/>
    </row>
    <row r="11620" spans="1:1" x14ac:dyDescent="0.25">
      <c r="A11620" s="287"/>
    </row>
    <row r="11621" spans="1:1" x14ac:dyDescent="0.25">
      <c r="A11621" s="287"/>
    </row>
    <row r="11622" spans="1:1" x14ac:dyDescent="0.25">
      <c r="A11622" s="287"/>
    </row>
    <row r="11623" spans="1:1" x14ac:dyDescent="0.25">
      <c r="A11623" s="287"/>
    </row>
    <row r="11624" spans="1:1" x14ac:dyDescent="0.25">
      <c r="A11624" s="287"/>
    </row>
    <row r="11625" spans="1:1" x14ac:dyDescent="0.25">
      <c r="A11625" s="287"/>
    </row>
    <row r="11626" spans="1:1" x14ac:dyDescent="0.25">
      <c r="A11626" s="287"/>
    </row>
    <row r="11627" spans="1:1" x14ac:dyDescent="0.25">
      <c r="A11627" s="287"/>
    </row>
    <row r="11628" spans="1:1" x14ac:dyDescent="0.25">
      <c r="A11628" s="287"/>
    </row>
    <row r="11629" spans="1:1" x14ac:dyDescent="0.25">
      <c r="A11629" s="287"/>
    </row>
    <row r="11630" spans="1:1" x14ac:dyDescent="0.25">
      <c r="A11630" s="287"/>
    </row>
    <row r="11631" spans="1:1" x14ac:dyDescent="0.25">
      <c r="A11631" s="287"/>
    </row>
    <row r="11632" spans="1:1" x14ac:dyDescent="0.25">
      <c r="A11632" s="287"/>
    </row>
    <row r="11633" spans="1:1" x14ac:dyDescent="0.25">
      <c r="A11633" s="287"/>
    </row>
    <row r="11634" spans="1:1" x14ac:dyDescent="0.25">
      <c r="A11634" s="287"/>
    </row>
    <row r="11635" spans="1:1" x14ac:dyDescent="0.25">
      <c r="A11635" s="287"/>
    </row>
    <row r="11636" spans="1:1" x14ac:dyDescent="0.25">
      <c r="A11636" s="287"/>
    </row>
    <row r="11637" spans="1:1" x14ac:dyDescent="0.25">
      <c r="A11637" s="287"/>
    </row>
    <row r="11638" spans="1:1" x14ac:dyDescent="0.25">
      <c r="A11638" s="287"/>
    </row>
    <row r="11639" spans="1:1" x14ac:dyDescent="0.25">
      <c r="A11639" s="287"/>
    </row>
    <row r="11640" spans="1:1" x14ac:dyDescent="0.25">
      <c r="A11640" s="287"/>
    </row>
    <row r="11641" spans="1:1" x14ac:dyDescent="0.25">
      <c r="A11641" s="287"/>
    </row>
    <row r="11642" spans="1:1" x14ac:dyDescent="0.25">
      <c r="A11642" s="287"/>
    </row>
    <row r="11643" spans="1:1" x14ac:dyDescent="0.25">
      <c r="A11643" s="287"/>
    </row>
    <row r="11644" spans="1:1" x14ac:dyDescent="0.25">
      <c r="A11644" s="287"/>
    </row>
    <row r="11645" spans="1:1" x14ac:dyDescent="0.25">
      <c r="A11645" s="287"/>
    </row>
    <row r="11646" spans="1:1" x14ac:dyDescent="0.25">
      <c r="A11646" s="287"/>
    </row>
    <row r="11647" spans="1:1" x14ac:dyDescent="0.25">
      <c r="A11647" s="287"/>
    </row>
    <row r="11648" spans="1:1" x14ac:dyDescent="0.25">
      <c r="A11648" s="287"/>
    </row>
    <row r="11649" spans="1:1" x14ac:dyDescent="0.25">
      <c r="A11649" s="287"/>
    </row>
    <row r="11650" spans="1:1" x14ac:dyDescent="0.25">
      <c r="A11650" s="287"/>
    </row>
    <row r="11651" spans="1:1" x14ac:dyDescent="0.25">
      <c r="A11651" s="287"/>
    </row>
    <row r="11652" spans="1:1" x14ac:dyDescent="0.25">
      <c r="A11652" s="287"/>
    </row>
    <row r="11653" spans="1:1" x14ac:dyDescent="0.25">
      <c r="A11653" s="287"/>
    </row>
    <row r="11654" spans="1:1" x14ac:dyDescent="0.25">
      <c r="A11654" s="287"/>
    </row>
    <row r="11655" spans="1:1" x14ac:dyDescent="0.25">
      <c r="A11655" s="287"/>
    </row>
    <row r="11656" spans="1:1" x14ac:dyDescent="0.25">
      <c r="A11656" s="287"/>
    </row>
    <row r="11657" spans="1:1" x14ac:dyDescent="0.25">
      <c r="A11657" s="287"/>
    </row>
    <row r="11658" spans="1:1" x14ac:dyDescent="0.25">
      <c r="A11658" s="287"/>
    </row>
    <row r="11659" spans="1:1" x14ac:dyDescent="0.25">
      <c r="A11659" s="287"/>
    </row>
    <row r="11660" spans="1:1" x14ac:dyDescent="0.25">
      <c r="A11660" s="287"/>
    </row>
    <row r="11661" spans="1:1" x14ac:dyDescent="0.25">
      <c r="A11661" s="287"/>
    </row>
    <row r="11662" spans="1:1" x14ac:dyDescent="0.25">
      <c r="A11662" s="287"/>
    </row>
    <row r="11663" spans="1:1" x14ac:dyDescent="0.25">
      <c r="A11663" s="287"/>
    </row>
    <row r="11664" spans="1:1" x14ac:dyDescent="0.25">
      <c r="A11664" s="287"/>
    </row>
    <row r="11665" spans="1:1" x14ac:dyDescent="0.25">
      <c r="A11665" s="287"/>
    </row>
    <row r="11666" spans="1:1" x14ac:dyDescent="0.25">
      <c r="A11666" s="287"/>
    </row>
    <row r="11667" spans="1:1" x14ac:dyDescent="0.25">
      <c r="A11667" s="287"/>
    </row>
    <row r="11668" spans="1:1" x14ac:dyDescent="0.25">
      <c r="A11668" s="287"/>
    </row>
    <row r="11669" spans="1:1" x14ac:dyDescent="0.25">
      <c r="A11669" s="287"/>
    </row>
    <row r="11670" spans="1:1" x14ac:dyDescent="0.25">
      <c r="A11670" s="287"/>
    </row>
    <row r="11671" spans="1:1" x14ac:dyDescent="0.25">
      <c r="A11671" s="287"/>
    </row>
    <row r="11672" spans="1:1" x14ac:dyDescent="0.25">
      <c r="A11672" s="287"/>
    </row>
    <row r="11673" spans="1:1" x14ac:dyDescent="0.25">
      <c r="A11673" s="287"/>
    </row>
    <row r="11674" spans="1:1" x14ac:dyDescent="0.25">
      <c r="A11674" s="287"/>
    </row>
    <row r="11675" spans="1:1" x14ac:dyDescent="0.25">
      <c r="A11675" s="287"/>
    </row>
    <row r="11676" spans="1:1" x14ac:dyDescent="0.25">
      <c r="A11676" s="287"/>
    </row>
    <row r="11677" spans="1:1" x14ac:dyDescent="0.25">
      <c r="A11677" s="287"/>
    </row>
    <row r="11678" spans="1:1" x14ac:dyDescent="0.25">
      <c r="A11678" s="287"/>
    </row>
    <row r="11679" spans="1:1" x14ac:dyDescent="0.25">
      <c r="A11679" s="287"/>
    </row>
    <row r="11680" spans="1:1" x14ac:dyDescent="0.25">
      <c r="A11680" s="287"/>
    </row>
    <row r="11681" spans="1:1" x14ac:dyDescent="0.25">
      <c r="A11681" s="287"/>
    </row>
    <row r="11682" spans="1:1" x14ac:dyDescent="0.25">
      <c r="A11682" s="287"/>
    </row>
    <row r="11683" spans="1:1" x14ac:dyDescent="0.25">
      <c r="A11683" s="287"/>
    </row>
    <row r="11684" spans="1:1" x14ac:dyDescent="0.25">
      <c r="A11684" s="287"/>
    </row>
    <row r="11685" spans="1:1" x14ac:dyDescent="0.25">
      <c r="A11685" s="287"/>
    </row>
    <row r="11686" spans="1:1" x14ac:dyDescent="0.25">
      <c r="A11686" s="287"/>
    </row>
    <row r="11687" spans="1:1" x14ac:dyDescent="0.25">
      <c r="A11687" s="287"/>
    </row>
    <row r="11688" spans="1:1" x14ac:dyDescent="0.25">
      <c r="A11688" s="287"/>
    </row>
    <row r="11689" spans="1:1" x14ac:dyDescent="0.25">
      <c r="A11689" s="287"/>
    </row>
    <row r="11690" spans="1:1" x14ac:dyDescent="0.25">
      <c r="A11690" s="287"/>
    </row>
    <row r="11691" spans="1:1" x14ac:dyDescent="0.25">
      <c r="A11691" s="287"/>
    </row>
    <row r="11692" spans="1:1" x14ac:dyDescent="0.25">
      <c r="A11692" s="287"/>
    </row>
    <row r="11693" spans="1:1" x14ac:dyDescent="0.25">
      <c r="A11693" s="287"/>
    </row>
    <row r="11694" spans="1:1" x14ac:dyDescent="0.25">
      <c r="A11694" s="287"/>
    </row>
    <row r="11695" spans="1:1" x14ac:dyDescent="0.25">
      <c r="A11695" s="287"/>
    </row>
    <row r="11696" spans="1:1" x14ac:dyDescent="0.25">
      <c r="A11696" s="287"/>
    </row>
    <row r="11697" spans="1:1" x14ac:dyDescent="0.25">
      <c r="A11697" s="287"/>
    </row>
    <row r="11698" spans="1:1" x14ac:dyDescent="0.25">
      <c r="A11698" s="287"/>
    </row>
    <row r="11699" spans="1:1" x14ac:dyDescent="0.25">
      <c r="A11699" s="287"/>
    </row>
    <row r="11700" spans="1:1" x14ac:dyDescent="0.25">
      <c r="A11700" s="287"/>
    </row>
    <row r="11701" spans="1:1" x14ac:dyDescent="0.25">
      <c r="A11701" s="287"/>
    </row>
    <row r="11702" spans="1:1" x14ac:dyDescent="0.25">
      <c r="A11702" s="287"/>
    </row>
    <row r="11703" spans="1:1" x14ac:dyDescent="0.25">
      <c r="A11703" s="287"/>
    </row>
    <row r="11704" spans="1:1" x14ac:dyDescent="0.25">
      <c r="A11704" s="287"/>
    </row>
    <row r="11705" spans="1:1" x14ac:dyDescent="0.25">
      <c r="A11705" s="287"/>
    </row>
    <row r="11706" spans="1:1" x14ac:dyDescent="0.25">
      <c r="A11706" s="287"/>
    </row>
    <row r="11707" spans="1:1" x14ac:dyDescent="0.25">
      <c r="A11707" s="287"/>
    </row>
    <row r="11708" spans="1:1" x14ac:dyDescent="0.25">
      <c r="A11708" s="287"/>
    </row>
    <row r="11709" spans="1:1" x14ac:dyDescent="0.25">
      <c r="A11709" s="287"/>
    </row>
    <row r="11710" spans="1:1" x14ac:dyDescent="0.25">
      <c r="A11710" s="287"/>
    </row>
    <row r="11711" spans="1:1" x14ac:dyDescent="0.25">
      <c r="A11711" s="287"/>
    </row>
    <row r="11712" spans="1:1" x14ac:dyDescent="0.25">
      <c r="A11712" s="287"/>
    </row>
    <row r="11713" spans="1:1" x14ac:dyDescent="0.25">
      <c r="A11713" s="287"/>
    </row>
    <row r="11714" spans="1:1" x14ac:dyDescent="0.25">
      <c r="A11714" s="287"/>
    </row>
    <row r="11715" spans="1:1" x14ac:dyDescent="0.25">
      <c r="A11715" s="287"/>
    </row>
    <row r="11716" spans="1:1" x14ac:dyDescent="0.25">
      <c r="A11716" s="287"/>
    </row>
    <row r="11717" spans="1:1" x14ac:dyDescent="0.25">
      <c r="A11717" s="287"/>
    </row>
    <row r="11718" spans="1:1" x14ac:dyDescent="0.25">
      <c r="A11718" s="287"/>
    </row>
    <row r="11719" spans="1:1" x14ac:dyDescent="0.25">
      <c r="A11719" s="287"/>
    </row>
    <row r="11720" spans="1:1" x14ac:dyDescent="0.25">
      <c r="A11720" s="287"/>
    </row>
    <row r="11721" spans="1:1" x14ac:dyDescent="0.25">
      <c r="A11721" s="287"/>
    </row>
    <row r="11722" spans="1:1" x14ac:dyDescent="0.25">
      <c r="A11722" s="287"/>
    </row>
    <row r="11723" spans="1:1" x14ac:dyDescent="0.25">
      <c r="A11723" s="287"/>
    </row>
    <row r="11724" spans="1:1" x14ac:dyDescent="0.25">
      <c r="A11724" s="287"/>
    </row>
    <row r="11725" spans="1:1" x14ac:dyDescent="0.25">
      <c r="A11725" s="287"/>
    </row>
    <row r="11726" spans="1:1" x14ac:dyDescent="0.25">
      <c r="A11726" s="287"/>
    </row>
    <row r="11727" spans="1:1" x14ac:dyDescent="0.25">
      <c r="A11727" s="287"/>
    </row>
    <row r="11728" spans="1:1" x14ac:dyDescent="0.25">
      <c r="A11728" s="287"/>
    </row>
    <row r="11729" spans="1:1" x14ac:dyDescent="0.25">
      <c r="A11729" s="287"/>
    </row>
    <row r="11730" spans="1:1" x14ac:dyDescent="0.25">
      <c r="A11730" s="287"/>
    </row>
    <row r="11731" spans="1:1" x14ac:dyDescent="0.25">
      <c r="A11731" s="287"/>
    </row>
    <row r="11732" spans="1:1" x14ac:dyDescent="0.25">
      <c r="A11732" s="287"/>
    </row>
    <row r="11733" spans="1:1" x14ac:dyDescent="0.25">
      <c r="A11733" s="287"/>
    </row>
    <row r="11734" spans="1:1" x14ac:dyDescent="0.25">
      <c r="A11734" s="287"/>
    </row>
    <row r="11735" spans="1:1" x14ac:dyDescent="0.25">
      <c r="A11735" s="287"/>
    </row>
    <row r="11736" spans="1:1" x14ac:dyDescent="0.25">
      <c r="A11736" s="287"/>
    </row>
    <row r="11737" spans="1:1" x14ac:dyDescent="0.25">
      <c r="A11737" s="287"/>
    </row>
    <row r="11738" spans="1:1" x14ac:dyDescent="0.25">
      <c r="A11738" s="287"/>
    </row>
    <row r="11739" spans="1:1" x14ac:dyDescent="0.25">
      <c r="A11739" s="287"/>
    </row>
    <row r="11740" spans="1:1" x14ac:dyDescent="0.25">
      <c r="A11740" s="287"/>
    </row>
    <row r="11741" spans="1:1" x14ac:dyDescent="0.25">
      <c r="A11741" s="287"/>
    </row>
    <row r="11742" spans="1:1" x14ac:dyDescent="0.25">
      <c r="A11742" s="287"/>
    </row>
    <row r="11743" spans="1:1" x14ac:dyDescent="0.25">
      <c r="A11743" s="287"/>
    </row>
    <row r="11744" spans="1:1" x14ac:dyDescent="0.25">
      <c r="A11744" s="287"/>
    </row>
    <row r="11745" spans="1:1" x14ac:dyDescent="0.25">
      <c r="A11745" s="287"/>
    </row>
    <row r="11746" spans="1:1" x14ac:dyDescent="0.25">
      <c r="A11746" s="287"/>
    </row>
    <row r="11747" spans="1:1" x14ac:dyDescent="0.25">
      <c r="A11747" s="287"/>
    </row>
    <row r="11748" spans="1:1" x14ac:dyDescent="0.25">
      <c r="A11748" s="287"/>
    </row>
    <row r="11749" spans="1:1" x14ac:dyDescent="0.25">
      <c r="A11749" s="287"/>
    </row>
    <row r="11750" spans="1:1" x14ac:dyDescent="0.25">
      <c r="A11750" s="287"/>
    </row>
    <row r="11751" spans="1:1" x14ac:dyDescent="0.25">
      <c r="A11751" s="287"/>
    </row>
    <row r="11752" spans="1:1" x14ac:dyDescent="0.25">
      <c r="A11752" s="287"/>
    </row>
    <row r="11753" spans="1:1" x14ac:dyDescent="0.25">
      <c r="A11753" s="287"/>
    </row>
    <row r="11754" spans="1:1" x14ac:dyDescent="0.25">
      <c r="A11754" s="287"/>
    </row>
    <row r="11755" spans="1:1" x14ac:dyDescent="0.25">
      <c r="A11755" s="287"/>
    </row>
    <row r="11756" spans="1:1" x14ac:dyDescent="0.25">
      <c r="A11756" s="287"/>
    </row>
    <row r="11757" spans="1:1" x14ac:dyDescent="0.25">
      <c r="A11757" s="287"/>
    </row>
    <row r="11758" spans="1:1" x14ac:dyDescent="0.25">
      <c r="A11758" s="287"/>
    </row>
    <row r="11759" spans="1:1" x14ac:dyDescent="0.25">
      <c r="A11759" s="287"/>
    </row>
    <row r="11760" spans="1:1" x14ac:dyDescent="0.25">
      <c r="A11760" s="287"/>
    </row>
    <row r="11761" spans="1:1" x14ac:dyDescent="0.25">
      <c r="A11761" s="287"/>
    </row>
    <row r="11762" spans="1:1" x14ac:dyDescent="0.25">
      <c r="A11762" s="287"/>
    </row>
    <row r="11763" spans="1:1" x14ac:dyDescent="0.25">
      <c r="A11763" s="287"/>
    </row>
    <row r="11764" spans="1:1" x14ac:dyDescent="0.25">
      <c r="A11764" s="287"/>
    </row>
    <row r="11765" spans="1:1" x14ac:dyDescent="0.25">
      <c r="A11765" s="287"/>
    </row>
    <row r="11766" spans="1:1" x14ac:dyDescent="0.25">
      <c r="A11766" s="287"/>
    </row>
    <row r="11767" spans="1:1" x14ac:dyDescent="0.25">
      <c r="A11767" s="287"/>
    </row>
    <row r="11768" spans="1:1" x14ac:dyDescent="0.25">
      <c r="A11768" s="287"/>
    </row>
    <row r="11769" spans="1:1" x14ac:dyDescent="0.25">
      <c r="A11769" s="287"/>
    </row>
    <row r="11770" spans="1:1" x14ac:dyDescent="0.25">
      <c r="A11770" s="287"/>
    </row>
    <row r="11771" spans="1:1" x14ac:dyDescent="0.25">
      <c r="A11771" s="287"/>
    </row>
    <row r="11772" spans="1:1" x14ac:dyDescent="0.25">
      <c r="A11772" s="287"/>
    </row>
    <row r="11773" spans="1:1" x14ac:dyDescent="0.25">
      <c r="A11773" s="287"/>
    </row>
    <row r="11774" spans="1:1" x14ac:dyDescent="0.25">
      <c r="A11774" s="287"/>
    </row>
    <row r="11775" spans="1:1" x14ac:dyDescent="0.25">
      <c r="A11775" s="287"/>
    </row>
    <row r="11776" spans="1:1" x14ac:dyDescent="0.25">
      <c r="A11776" s="287"/>
    </row>
    <row r="11777" spans="1:1" x14ac:dyDescent="0.25">
      <c r="A11777" s="287"/>
    </row>
    <row r="11778" spans="1:1" x14ac:dyDescent="0.25">
      <c r="A11778" s="287"/>
    </row>
    <row r="11779" spans="1:1" x14ac:dyDescent="0.25">
      <c r="A11779" s="287"/>
    </row>
    <row r="11780" spans="1:1" x14ac:dyDescent="0.25">
      <c r="A11780" s="287"/>
    </row>
    <row r="11781" spans="1:1" x14ac:dyDescent="0.25">
      <c r="A11781" s="287"/>
    </row>
    <row r="11782" spans="1:1" x14ac:dyDescent="0.25">
      <c r="A11782" s="287"/>
    </row>
    <row r="11783" spans="1:1" x14ac:dyDescent="0.25">
      <c r="A11783" s="287"/>
    </row>
    <row r="11784" spans="1:1" x14ac:dyDescent="0.25">
      <c r="A11784" s="287"/>
    </row>
    <row r="11785" spans="1:1" x14ac:dyDescent="0.25">
      <c r="A11785" s="287"/>
    </row>
    <row r="11786" spans="1:1" x14ac:dyDescent="0.25">
      <c r="A11786" s="287"/>
    </row>
    <row r="11787" spans="1:1" x14ac:dyDescent="0.25">
      <c r="A11787" s="287"/>
    </row>
    <row r="11788" spans="1:1" x14ac:dyDescent="0.25">
      <c r="A11788" s="287"/>
    </row>
    <row r="11789" spans="1:1" x14ac:dyDescent="0.25">
      <c r="A11789" s="287"/>
    </row>
    <row r="11790" spans="1:1" x14ac:dyDescent="0.25">
      <c r="A11790" s="287"/>
    </row>
    <row r="11791" spans="1:1" x14ac:dyDescent="0.25">
      <c r="A11791" s="287"/>
    </row>
    <row r="11792" spans="1:1" x14ac:dyDescent="0.25">
      <c r="A11792" s="287"/>
    </row>
    <row r="11793" spans="1:1" x14ac:dyDescent="0.25">
      <c r="A11793" s="287"/>
    </row>
    <row r="11794" spans="1:1" x14ac:dyDescent="0.25">
      <c r="A11794" s="287"/>
    </row>
    <row r="11795" spans="1:1" x14ac:dyDescent="0.25">
      <c r="A11795" s="287"/>
    </row>
    <row r="11796" spans="1:1" x14ac:dyDescent="0.25">
      <c r="A11796" s="287"/>
    </row>
    <row r="11797" spans="1:1" x14ac:dyDescent="0.25">
      <c r="A11797" s="287"/>
    </row>
    <row r="11798" spans="1:1" x14ac:dyDescent="0.25">
      <c r="A11798" s="287"/>
    </row>
    <row r="11799" spans="1:1" x14ac:dyDescent="0.25">
      <c r="A11799" s="287"/>
    </row>
    <row r="11800" spans="1:1" x14ac:dyDescent="0.25">
      <c r="A11800" s="287"/>
    </row>
    <row r="11801" spans="1:1" x14ac:dyDescent="0.25">
      <c r="A11801" s="287"/>
    </row>
    <row r="11802" spans="1:1" x14ac:dyDescent="0.25">
      <c r="A11802" s="287"/>
    </row>
    <row r="11803" spans="1:1" x14ac:dyDescent="0.25">
      <c r="A11803" s="287"/>
    </row>
    <row r="11804" spans="1:1" x14ac:dyDescent="0.25">
      <c r="A11804" s="287"/>
    </row>
    <row r="11805" spans="1:1" x14ac:dyDescent="0.25">
      <c r="A11805" s="287"/>
    </row>
    <row r="11806" spans="1:1" x14ac:dyDescent="0.25">
      <c r="A11806" s="287"/>
    </row>
    <row r="11807" spans="1:1" x14ac:dyDescent="0.25">
      <c r="A11807" s="287"/>
    </row>
    <row r="11808" spans="1:1" x14ac:dyDescent="0.25">
      <c r="A11808" s="287"/>
    </row>
    <row r="11809" spans="1:1" x14ac:dyDescent="0.25">
      <c r="A11809" s="287"/>
    </row>
    <row r="11810" spans="1:1" x14ac:dyDescent="0.25">
      <c r="A11810" s="287"/>
    </row>
    <row r="11811" spans="1:1" x14ac:dyDescent="0.25">
      <c r="A11811" s="287"/>
    </row>
    <row r="11812" spans="1:1" x14ac:dyDescent="0.25">
      <c r="A11812" s="287"/>
    </row>
    <row r="11813" spans="1:1" x14ac:dyDescent="0.25">
      <c r="A11813" s="287"/>
    </row>
    <row r="11814" spans="1:1" x14ac:dyDescent="0.25">
      <c r="A11814" s="287"/>
    </row>
    <row r="11815" spans="1:1" x14ac:dyDescent="0.25">
      <c r="A11815" s="287"/>
    </row>
    <row r="11816" spans="1:1" x14ac:dyDescent="0.25">
      <c r="A11816" s="287"/>
    </row>
    <row r="11817" spans="1:1" x14ac:dyDescent="0.25">
      <c r="A11817" s="287"/>
    </row>
    <row r="11818" spans="1:1" x14ac:dyDescent="0.25">
      <c r="A11818" s="287"/>
    </row>
    <row r="11819" spans="1:1" x14ac:dyDescent="0.25">
      <c r="A11819" s="287"/>
    </row>
    <row r="11820" spans="1:1" x14ac:dyDescent="0.25">
      <c r="A11820" s="287"/>
    </row>
    <row r="11821" spans="1:1" x14ac:dyDescent="0.25">
      <c r="A11821" s="287"/>
    </row>
    <row r="11822" spans="1:1" x14ac:dyDescent="0.25">
      <c r="A11822" s="287"/>
    </row>
    <row r="11823" spans="1:1" x14ac:dyDescent="0.25">
      <c r="A11823" s="287"/>
    </row>
    <row r="11824" spans="1:1" x14ac:dyDescent="0.25">
      <c r="A11824" s="287"/>
    </row>
    <row r="11825" spans="1:1" x14ac:dyDescent="0.25">
      <c r="A11825" s="287"/>
    </row>
    <row r="11826" spans="1:1" x14ac:dyDescent="0.25">
      <c r="A11826" s="287"/>
    </row>
    <row r="11827" spans="1:1" x14ac:dyDescent="0.25">
      <c r="A11827" s="287"/>
    </row>
    <row r="11828" spans="1:1" x14ac:dyDescent="0.25">
      <c r="A11828" s="287"/>
    </row>
    <row r="11829" spans="1:1" x14ac:dyDescent="0.25">
      <c r="A11829" s="287"/>
    </row>
    <row r="11830" spans="1:1" x14ac:dyDescent="0.25">
      <c r="A11830" s="287"/>
    </row>
    <row r="11831" spans="1:1" x14ac:dyDescent="0.25">
      <c r="A11831" s="287"/>
    </row>
    <row r="11832" spans="1:1" x14ac:dyDescent="0.25">
      <c r="A11832" s="287"/>
    </row>
    <row r="11833" spans="1:1" x14ac:dyDescent="0.25">
      <c r="A11833" s="287"/>
    </row>
    <row r="11834" spans="1:1" x14ac:dyDescent="0.25">
      <c r="A11834" s="287"/>
    </row>
    <row r="11835" spans="1:1" x14ac:dyDescent="0.25">
      <c r="A11835" s="287"/>
    </row>
    <row r="11836" spans="1:1" x14ac:dyDescent="0.25">
      <c r="A11836" s="287"/>
    </row>
    <row r="11837" spans="1:1" x14ac:dyDescent="0.25">
      <c r="A11837" s="287"/>
    </row>
    <row r="11838" spans="1:1" x14ac:dyDescent="0.25">
      <c r="A11838" s="287"/>
    </row>
    <row r="11839" spans="1:1" x14ac:dyDescent="0.25">
      <c r="A11839" s="287"/>
    </row>
    <row r="11840" spans="1:1" x14ac:dyDescent="0.25">
      <c r="A11840" s="287"/>
    </row>
    <row r="11841" spans="1:1" x14ac:dyDescent="0.25">
      <c r="A11841" s="287"/>
    </row>
    <row r="11842" spans="1:1" x14ac:dyDescent="0.25">
      <c r="A11842" s="287"/>
    </row>
    <row r="11843" spans="1:1" x14ac:dyDescent="0.25">
      <c r="A11843" s="287"/>
    </row>
    <row r="11844" spans="1:1" x14ac:dyDescent="0.25">
      <c r="A11844" s="287"/>
    </row>
    <row r="11845" spans="1:1" x14ac:dyDescent="0.25">
      <c r="A11845" s="287"/>
    </row>
    <row r="11846" spans="1:1" x14ac:dyDescent="0.25">
      <c r="A11846" s="287"/>
    </row>
    <row r="11847" spans="1:1" x14ac:dyDescent="0.25">
      <c r="A11847" s="287"/>
    </row>
    <row r="11848" spans="1:1" x14ac:dyDescent="0.25">
      <c r="A11848" s="287"/>
    </row>
    <row r="11849" spans="1:1" x14ac:dyDescent="0.25">
      <c r="A11849" s="287"/>
    </row>
    <row r="11850" spans="1:1" x14ac:dyDescent="0.25">
      <c r="A11850" s="287"/>
    </row>
    <row r="11851" spans="1:1" x14ac:dyDescent="0.25">
      <c r="A11851" s="287"/>
    </row>
    <row r="11852" spans="1:1" x14ac:dyDescent="0.25">
      <c r="A11852" s="287"/>
    </row>
    <row r="11853" spans="1:1" x14ac:dyDescent="0.25">
      <c r="A11853" s="287"/>
    </row>
    <row r="11854" spans="1:1" x14ac:dyDescent="0.25">
      <c r="A11854" s="287"/>
    </row>
    <row r="11855" spans="1:1" x14ac:dyDescent="0.25">
      <c r="A11855" s="287"/>
    </row>
    <row r="11856" spans="1:1" x14ac:dyDescent="0.25">
      <c r="A11856" s="287"/>
    </row>
    <row r="11857" spans="1:1" x14ac:dyDescent="0.25">
      <c r="A11857" s="287"/>
    </row>
    <row r="11858" spans="1:1" x14ac:dyDescent="0.25">
      <c r="A11858" s="287"/>
    </row>
    <row r="11859" spans="1:1" x14ac:dyDescent="0.25">
      <c r="A11859" s="287"/>
    </row>
    <row r="11860" spans="1:1" x14ac:dyDescent="0.25">
      <c r="A11860" s="287"/>
    </row>
    <row r="11861" spans="1:1" x14ac:dyDescent="0.25">
      <c r="A11861" s="287"/>
    </row>
    <row r="11862" spans="1:1" x14ac:dyDescent="0.25">
      <c r="A11862" s="287"/>
    </row>
    <row r="11863" spans="1:1" x14ac:dyDescent="0.25">
      <c r="A11863" s="287"/>
    </row>
    <row r="11864" spans="1:1" x14ac:dyDescent="0.25">
      <c r="A11864" s="287"/>
    </row>
    <row r="11865" spans="1:1" x14ac:dyDescent="0.25">
      <c r="A11865" s="287"/>
    </row>
    <row r="11866" spans="1:1" x14ac:dyDescent="0.25">
      <c r="A11866" s="287"/>
    </row>
    <row r="11867" spans="1:1" x14ac:dyDescent="0.25">
      <c r="A11867" s="287"/>
    </row>
    <row r="11868" spans="1:1" x14ac:dyDescent="0.25">
      <c r="A11868" s="287"/>
    </row>
    <row r="11869" spans="1:1" x14ac:dyDescent="0.25">
      <c r="A11869" s="287"/>
    </row>
    <row r="11870" spans="1:1" x14ac:dyDescent="0.25">
      <c r="A11870" s="287"/>
    </row>
    <row r="11871" spans="1:1" x14ac:dyDescent="0.25">
      <c r="A11871" s="287"/>
    </row>
    <row r="11872" spans="1:1" x14ac:dyDescent="0.25">
      <c r="A11872" s="287"/>
    </row>
    <row r="11873" spans="1:1" x14ac:dyDescent="0.25">
      <c r="A11873" s="287"/>
    </row>
    <row r="11874" spans="1:1" x14ac:dyDescent="0.25">
      <c r="A11874" s="287"/>
    </row>
    <row r="11875" spans="1:1" x14ac:dyDescent="0.25">
      <c r="A11875" s="287"/>
    </row>
    <row r="11876" spans="1:1" x14ac:dyDescent="0.25">
      <c r="A11876" s="287"/>
    </row>
    <row r="11877" spans="1:1" x14ac:dyDescent="0.25">
      <c r="A11877" s="287"/>
    </row>
    <row r="11878" spans="1:1" x14ac:dyDescent="0.25">
      <c r="A11878" s="287"/>
    </row>
    <row r="11879" spans="1:1" x14ac:dyDescent="0.25">
      <c r="A11879" s="287"/>
    </row>
    <row r="11880" spans="1:1" x14ac:dyDescent="0.25">
      <c r="A11880" s="287"/>
    </row>
    <row r="11881" spans="1:1" x14ac:dyDescent="0.25">
      <c r="A11881" s="287"/>
    </row>
    <row r="11882" spans="1:1" x14ac:dyDescent="0.25">
      <c r="A11882" s="287"/>
    </row>
    <row r="11883" spans="1:1" x14ac:dyDescent="0.25">
      <c r="A11883" s="287"/>
    </row>
    <row r="11884" spans="1:1" x14ac:dyDescent="0.25">
      <c r="A11884" s="287"/>
    </row>
    <row r="11885" spans="1:1" x14ac:dyDescent="0.25">
      <c r="A11885" s="287"/>
    </row>
    <row r="11886" spans="1:1" x14ac:dyDescent="0.25">
      <c r="A11886" s="287"/>
    </row>
    <row r="11887" spans="1:1" x14ac:dyDescent="0.25">
      <c r="A11887" s="287"/>
    </row>
    <row r="11888" spans="1:1" x14ac:dyDescent="0.25">
      <c r="A11888" s="287"/>
    </row>
    <row r="11889" spans="1:1" x14ac:dyDescent="0.25">
      <c r="A11889" s="287"/>
    </row>
    <row r="11890" spans="1:1" x14ac:dyDescent="0.25">
      <c r="A11890" s="287"/>
    </row>
    <row r="11891" spans="1:1" x14ac:dyDescent="0.25">
      <c r="A11891" s="287"/>
    </row>
    <row r="11892" spans="1:1" x14ac:dyDescent="0.25">
      <c r="A11892" s="287"/>
    </row>
    <row r="11893" spans="1:1" x14ac:dyDescent="0.25">
      <c r="A11893" s="287"/>
    </row>
    <row r="11894" spans="1:1" x14ac:dyDescent="0.25">
      <c r="A11894" s="287"/>
    </row>
    <row r="11895" spans="1:1" x14ac:dyDescent="0.25">
      <c r="A11895" s="287"/>
    </row>
    <row r="11896" spans="1:1" x14ac:dyDescent="0.25">
      <c r="A11896" s="287"/>
    </row>
    <row r="11897" spans="1:1" x14ac:dyDescent="0.25">
      <c r="A11897" s="287"/>
    </row>
    <row r="11898" spans="1:1" x14ac:dyDescent="0.25">
      <c r="A11898" s="287"/>
    </row>
    <row r="11899" spans="1:1" x14ac:dyDescent="0.25">
      <c r="A11899" s="287"/>
    </row>
    <row r="11900" spans="1:1" x14ac:dyDescent="0.25">
      <c r="A11900" s="287"/>
    </row>
    <row r="11901" spans="1:1" x14ac:dyDescent="0.25">
      <c r="A11901" s="287"/>
    </row>
    <row r="11902" spans="1:1" x14ac:dyDescent="0.25">
      <c r="A11902" s="287"/>
    </row>
    <row r="11903" spans="1:1" x14ac:dyDescent="0.25">
      <c r="A11903" s="287"/>
    </row>
    <row r="11904" spans="1:1" x14ac:dyDescent="0.25">
      <c r="A11904" s="287"/>
    </row>
    <row r="11905" spans="1:1" x14ac:dyDescent="0.25">
      <c r="A11905" s="287"/>
    </row>
    <row r="11906" spans="1:1" x14ac:dyDescent="0.25">
      <c r="A11906" s="287"/>
    </row>
    <row r="11907" spans="1:1" x14ac:dyDescent="0.25">
      <c r="A11907" s="287"/>
    </row>
    <row r="11908" spans="1:1" x14ac:dyDescent="0.25">
      <c r="A11908" s="287"/>
    </row>
    <row r="11909" spans="1:1" x14ac:dyDescent="0.25">
      <c r="A11909" s="287"/>
    </row>
    <row r="11910" spans="1:1" x14ac:dyDescent="0.25">
      <c r="A11910" s="287"/>
    </row>
    <row r="11911" spans="1:1" x14ac:dyDescent="0.25">
      <c r="A11911" s="287"/>
    </row>
    <row r="11912" spans="1:1" x14ac:dyDescent="0.25">
      <c r="A11912" s="287"/>
    </row>
    <row r="11913" spans="1:1" x14ac:dyDescent="0.25">
      <c r="A11913" s="287"/>
    </row>
    <row r="11914" spans="1:1" x14ac:dyDescent="0.25">
      <c r="A11914" s="287"/>
    </row>
    <row r="11915" spans="1:1" x14ac:dyDescent="0.25">
      <c r="A11915" s="287"/>
    </row>
    <row r="11916" spans="1:1" x14ac:dyDescent="0.25">
      <c r="A11916" s="287"/>
    </row>
    <row r="11917" spans="1:1" x14ac:dyDescent="0.25">
      <c r="A11917" s="287"/>
    </row>
    <row r="11918" spans="1:1" x14ac:dyDescent="0.25">
      <c r="A11918" s="287"/>
    </row>
    <row r="11919" spans="1:1" x14ac:dyDescent="0.25">
      <c r="A11919" s="287"/>
    </row>
    <row r="11920" spans="1:1" x14ac:dyDescent="0.25">
      <c r="A11920" s="287"/>
    </row>
    <row r="11921" spans="1:1" x14ac:dyDescent="0.25">
      <c r="A11921" s="287"/>
    </row>
    <row r="11922" spans="1:1" x14ac:dyDescent="0.25">
      <c r="A11922" s="287"/>
    </row>
    <row r="11923" spans="1:1" x14ac:dyDescent="0.25">
      <c r="A11923" s="287"/>
    </row>
    <row r="11924" spans="1:1" x14ac:dyDescent="0.25">
      <c r="A11924" s="287"/>
    </row>
    <row r="11925" spans="1:1" x14ac:dyDescent="0.25">
      <c r="A11925" s="287"/>
    </row>
    <row r="11926" spans="1:1" x14ac:dyDescent="0.25">
      <c r="A11926" s="287"/>
    </row>
    <row r="11927" spans="1:1" x14ac:dyDescent="0.25">
      <c r="A11927" s="287"/>
    </row>
    <row r="11928" spans="1:1" x14ac:dyDescent="0.25">
      <c r="A11928" s="287"/>
    </row>
    <row r="11929" spans="1:1" x14ac:dyDescent="0.25">
      <c r="A11929" s="287"/>
    </row>
    <row r="11930" spans="1:1" x14ac:dyDescent="0.25">
      <c r="A11930" s="287"/>
    </row>
    <row r="11931" spans="1:1" x14ac:dyDescent="0.25">
      <c r="A11931" s="287"/>
    </row>
    <row r="11932" spans="1:1" x14ac:dyDescent="0.25">
      <c r="A11932" s="287"/>
    </row>
    <row r="11933" spans="1:1" x14ac:dyDescent="0.25">
      <c r="A11933" s="287"/>
    </row>
    <row r="11934" spans="1:1" x14ac:dyDescent="0.25">
      <c r="A11934" s="287"/>
    </row>
    <row r="11935" spans="1:1" x14ac:dyDescent="0.25">
      <c r="A11935" s="287"/>
    </row>
    <row r="11936" spans="1:1" x14ac:dyDescent="0.25">
      <c r="A11936" s="287"/>
    </row>
    <row r="11937" spans="1:1" x14ac:dyDescent="0.25">
      <c r="A11937" s="287"/>
    </row>
    <row r="11938" spans="1:1" x14ac:dyDescent="0.25">
      <c r="A11938" s="287"/>
    </row>
    <row r="11939" spans="1:1" x14ac:dyDescent="0.25">
      <c r="A11939" s="287"/>
    </row>
    <row r="11940" spans="1:1" x14ac:dyDescent="0.25">
      <c r="A11940" s="287"/>
    </row>
    <row r="11941" spans="1:1" x14ac:dyDescent="0.25">
      <c r="A11941" s="287"/>
    </row>
    <row r="11942" spans="1:1" x14ac:dyDescent="0.25">
      <c r="A11942" s="287"/>
    </row>
    <row r="11943" spans="1:1" x14ac:dyDescent="0.25">
      <c r="A11943" s="287"/>
    </row>
    <row r="11944" spans="1:1" x14ac:dyDescent="0.25">
      <c r="A11944" s="287"/>
    </row>
    <row r="11945" spans="1:1" x14ac:dyDescent="0.25">
      <c r="A11945" s="287"/>
    </row>
    <row r="11946" spans="1:1" x14ac:dyDescent="0.25">
      <c r="A11946" s="287"/>
    </row>
    <row r="11947" spans="1:1" x14ac:dyDescent="0.25">
      <c r="A11947" s="287"/>
    </row>
    <row r="11948" spans="1:1" x14ac:dyDescent="0.25">
      <c r="A11948" s="287"/>
    </row>
    <row r="11949" spans="1:1" x14ac:dyDescent="0.25">
      <c r="A11949" s="287"/>
    </row>
    <row r="11950" spans="1:1" x14ac:dyDescent="0.25">
      <c r="A11950" s="287"/>
    </row>
    <row r="11951" spans="1:1" x14ac:dyDescent="0.25">
      <c r="A11951" s="287"/>
    </row>
    <row r="11952" spans="1:1" x14ac:dyDescent="0.25">
      <c r="A11952" s="287"/>
    </row>
    <row r="11953" spans="1:1" x14ac:dyDescent="0.25">
      <c r="A11953" s="287"/>
    </row>
    <row r="11954" spans="1:1" x14ac:dyDescent="0.25">
      <c r="A11954" s="287"/>
    </row>
    <row r="11955" spans="1:1" x14ac:dyDescent="0.25">
      <c r="A11955" s="287"/>
    </row>
    <row r="11956" spans="1:1" x14ac:dyDescent="0.25">
      <c r="A11956" s="287"/>
    </row>
    <row r="11957" spans="1:1" x14ac:dyDescent="0.25">
      <c r="A11957" s="287"/>
    </row>
    <row r="11958" spans="1:1" x14ac:dyDescent="0.25">
      <c r="A11958" s="287"/>
    </row>
    <row r="11959" spans="1:1" x14ac:dyDescent="0.25">
      <c r="A11959" s="287"/>
    </row>
    <row r="11960" spans="1:1" x14ac:dyDescent="0.25">
      <c r="A11960" s="287"/>
    </row>
    <row r="11961" spans="1:1" x14ac:dyDescent="0.25">
      <c r="A11961" s="287"/>
    </row>
    <row r="11962" spans="1:1" x14ac:dyDescent="0.25">
      <c r="A11962" s="287"/>
    </row>
    <row r="11963" spans="1:1" x14ac:dyDescent="0.25">
      <c r="A11963" s="287"/>
    </row>
    <row r="11964" spans="1:1" x14ac:dyDescent="0.25">
      <c r="A11964" s="287"/>
    </row>
    <row r="11965" spans="1:1" x14ac:dyDescent="0.25">
      <c r="A11965" s="287"/>
    </row>
    <row r="11966" spans="1:1" x14ac:dyDescent="0.25">
      <c r="A11966" s="287"/>
    </row>
    <row r="11967" spans="1:1" x14ac:dyDescent="0.25">
      <c r="A11967" s="287"/>
    </row>
    <row r="11968" spans="1:1" x14ac:dyDescent="0.25">
      <c r="A11968" s="287"/>
    </row>
    <row r="11969" spans="1:1" x14ac:dyDescent="0.25">
      <c r="A11969" s="287"/>
    </row>
    <row r="11970" spans="1:1" x14ac:dyDescent="0.25">
      <c r="A11970" s="287"/>
    </row>
    <row r="11971" spans="1:1" x14ac:dyDescent="0.25">
      <c r="A11971" s="287"/>
    </row>
    <row r="11972" spans="1:1" x14ac:dyDescent="0.25">
      <c r="A11972" s="287"/>
    </row>
    <row r="11973" spans="1:1" x14ac:dyDescent="0.25">
      <c r="A11973" s="287"/>
    </row>
    <row r="11974" spans="1:1" x14ac:dyDescent="0.25">
      <c r="A11974" s="287"/>
    </row>
    <row r="11975" spans="1:1" x14ac:dyDescent="0.25">
      <c r="A11975" s="287"/>
    </row>
    <row r="11976" spans="1:1" x14ac:dyDescent="0.25">
      <c r="A11976" s="287"/>
    </row>
    <row r="11977" spans="1:1" x14ac:dyDescent="0.25">
      <c r="A11977" s="287"/>
    </row>
    <row r="11978" spans="1:1" x14ac:dyDescent="0.25">
      <c r="A11978" s="287"/>
    </row>
    <row r="11979" spans="1:1" x14ac:dyDescent="0.25">
      <c r="A11979" s="287"/>
    </row>
    <row r="11980" spans="1:1" x14ac:dyDescent="0.25">
      <c r="A11980" s="287"/>
    </row>
    <row r="11981" spans="1:1" x14ac:dyDescent="0.25">
      <c r="A11981" s="287"/>
    </row>
    <row r="11982" spans="1:1" x14ac:dyDescent="0.25">
      <c r="A11982" s="287"/>
    </row>
    <row r="11983" spans="1:1" x14ac:dyDescent="0.25">
      <c r="A11983" s="287"/>
    </row>
    <row r="11984" spans="1:1" x14ac:dyDescent="0.25">
      <c r="A11984" s="287"/>
    </row>
    <row r="11985" spans="1:1" x14ac:dyDescent="0.25">
      <c r="A11985" s="287"/>
    </row>
    <row r="11986" spans="1:1" x14ac:dyDescent="0.25">
      <c r="A11986" s="287"/>
    </row>
    <row r="11987" spans="1:1" x14ac:dyDescent="0.25">
      <c r="A11987" s="287"/>
    </row>
    <row r="11988" spans="1:1" x14ac:dyDescent="0.25">
      <c r="A11988" s="287"/>
    </row>
    <row r="11989" spans="1:1" x14ac:dyDescent="0.25">
      <c r="A11989" s="287"/>
    </row>
    <row r="11990" spans="1:1" x14ac:dyDescent="0.25">
      <c r="A11990" s="287"/>
    </row>
    <row r="11991" spans="1:1" x14ac:dyDescent="0.25">
      <c r="A11991" s="287"/>
    </row>
    <row r="11992" spans="1:1" x14ac:dyDescent="0.25">
      <c r="A11992" s="287"/>
    </row>
    <row r="11993" spans="1:1" x14ac:dyDescent="0.25">
      <c r="A11993" s="287"/>
    </row>
    <row r="11994" spans="1:1" x14ac:dyDescent="0.25">
      <c r="A11994" s="287"/>
    </row>
    <row r="11995" spans="1:1" x14ac:dyDescent="0.25">
      <c r="A11995" s="287"/>
    </row>
    <row r="11996" spans="1:1" x14ac:dyDescent="0.25">
      <c r="A11996" s="287"/>
    </row>
    <row r="11997" spans="1:1" x14ac:dyDescent="0.25">
      <c r="A11997" s="287"/>
    </row>
    <row r="11998" spans="1:1" x14ac:dyDescent="0.25">
      <c r="A11998" s="287"/>
    </row>
    <row r="11999" spans="1:1" x14ac:dyDescent="0.25">
      <c r="A11999" s="287"/>
    </row>
    <row r="12000" spans="1:1" x14ac:dyDescent="0.25">
      <c r="A12000" s="287"/>
    </row>
    <row r="12001" spans="1:1" x14ac:dyDescent="0.25">
      <c r="A12001" s="287"/>
    </row>
    <row r="12002" spans="1:1" x14ac:dyDescent="0.25">
      <c r="A12002" s="287"/>
    </row>
    <row r="12003" spans="1:1" x14ac:dyDescent="0.25">
      <c r="A12003" s="287"/>
    </row>
    <row r="12004" spans="1:1" x14ac:dyDescent="0.25">
      <c r="A12004" s="287"/>
    </row>
    <row r="12005" spans="1:1" x14ac:dyDescent="0.25">
      <c r="A12005" s="287"/>
    </row>
    <row r="12006" spans="1:1" x14ac:dyDescent="0.25">
      <c r="A12006" s="287"/>
    </row>
    <row r="12007" spans="1:1" x14ac:dyDescent="0.25">
      <c r="A12007" s="287"/>
    </row>
    <row r="12008" spans="1:1" x14ac:dyDescent="0.25">
      <c r="A12008" s="287"/>
    </row>
    <row r="12009" spans="1:1" x14ac:dyDescent="0.25">
      <c r="A12009" s="287"/>
    </row>
    <row r="12010" spans="1:1" x14ac:dyDescent="0.25">
      <c r="A12010" s="287"/>
    </row>
    <row r="12011" spans="1:1" x14ac:dyDescent="0.25">
      <c r="A12011" s="287"/>
    </row>
    <row r="12012" spans="1:1" x14ac:dyDescent="0.25">
      <c r="A12012" s="287"/>
    </row>
    <row r="12013" spans="1:1" x14ac:dyDescent="0.25">
      <c r="A12013" s="287"/>
    </row>
    <row r="12014" spans="1:1" x14ac:dyDescent="0.25">
      <c r="A12014" s="287"/>
    </row>
    <row r="12015" spans="1:1" x14ac:dyDescent="0.25">
      <c r="A12015" s="287"/>
    </row>
    <row r="12016" spans="1:1" x14ac:dyDescent="0.25">
      <c r="A12016" s="287"/>
    </row>
    <row r="12017" spans="1:1" x14ac:dyDescent="0.25">
      <c r="A12017" s="287"/>
    </row>
    <row r="12018" spans="1:1" x14ac:dyDescent="0.25">
      <c r="A12018" s="287"/>
    </row>
    <row r="12019" spans="1:1" x14ac:dyDescent="0.25">
      <c r="A12019" s="287"/>
    </row>
    <row r="12020" spans="1:1" x14ac:dyDescent="0.25">
      <c r="A12020" s="287"/>
    </row>
    <row r="12021" spans="1:1" x14ac:dyDescent="0.25">
      <c r="A12021" s="287"/>
    </row>
    <row r="12022" spans="1:1" x14ac:dyDescent="0.25">
      <c r="A12022" s="287"/>
    </row>
    <row r="12023" spans="1:1" x14ac:dyDescent="0.25">
      <c r="A12023" s="287"/>
    </row>
    <row r="12024" spans="1:1" x14ac:dyDescent="0.25">
      <c r="A12024" s="287"/>
    </row>
    <row r="12025" spans="1:1" x14ac:dyDescent="0.25">
      <c r="A12025" s="287"/>
    </row>
    <row r="12026" spans="1:1" x14ac:dyDescent="0.25">
      <c r="A12026" s="287"/>
    </row>
    <row r="12027" spans="1:1" x14ac:dyDescent="0.25">
      <c r="A12027" s="287"/>
    </row>
    <row r="12028" spans="1:1" x14ac:dyDescent="0.25">
      <c r="A12028" s="287"/>
    </row>
    <row r="12029" spans="1:1" x14ac:dyDescent="0.25">
      <c r="A12029" s="287"/>
    </row>
    <row r="12030" spans="1:1" x14ac:dyDescent="0.25">
      <c r="A12030" s="287"/>
    </row>
    <row r="12031" spans="1:1" x14ac:dyDescent="0.25">
      <c r="A12031" s="287"/>
    </row>
    <row r="12032" spans="1:1" x14ac:dyDescent="0.25">
      <c r="A12032" s="287"/>
    </row>
    <row r="12033" spans="1:1" x14ac:dyDescent="0.25">
      <c r="A12033" s="287"/>
    </row>
    <row r="12034" spans="1:1" x14ac:dyDescent="0.25">
      <c r="A12034" s="287"/>
    </row>
    <row r="12035" spans="1:1" x14ac:dyDescent="0.25">
      <c r="A12035" s="287"/>
    </row>
    <row r="12036" spans="1:1" x14ac:dyDescent="0.25">
      <c r="A12036" s="287"/>
    </row>
    <row r="12037" spans="1:1" x14ac:dyDescent="0.25">
      <c r="A12037" s="287"/>
    </row>
    <row r="12038" spans="1:1" x14ac:dyDescent="0.25">
      <c r="A12038" s="287"/>
    </row>
    <row r="12039" spans="1:1" x14ac:dyDescent="0.25">
      <c r="A12039" s="287"/>
    </row>
    <row r="12040" spans="1:1" x14ac:dyDescent="0.25">
      <c r="A12040" s="287"/>
    </row>
    <row r="12041" spans="1:1" x14ac:dyDescent="0.25">
      <c r="A12041" s="287"/>
    </row>
    <row r="12042" spans="1:1" x14ac:dyDescent="0.25">
      <c r="A12042" s="287"/>
    </row>
    <row r="12043" spans="1:1" x14ac:dyDescent="0.25">
      <c r="A12043" s="287"/>
    </row>
    <row r="12044" spans="1:1" x14ac:dyDescent="0.25">
      <c r="A12044" s="287"/>
    </row>
    <row r="12045" spans="1:1" x14ac:dyDescent="0.25">
      <c r="A12045" s="287"/>
    </row>
    <row r="12046" spans="1:1" x14ac:dyDescent="0.25">
      <c r="A12046" s="287"/>
    </row>
    <row r="12047" spans="1:1" x14ac:dyDescent="0.25">
      <c r="A12047" s="287"/>
    </row>
    <row r="12048" spans="1:1" x14ac:dyDescent="0.25">
      <c r="A12048" s="287"/>
    </row>
    <row r="12049" spans="1:1" x14ac:dyDescent="0.25">
      <c r="A12049" s="287"/>
    </row>
    <row r="12050" spans="1:1" x14ac:dyDescent="0.25">
      <c r="A12050" s="287"/>
    </row>
    <row r="12051" spans="1:1" x14ac:dyDescent="0.25">
      <c r="A12051" s="287"/>
    </row>
    <row r="12052" spans="1:1" x14ac:dyDescent="0.25">
      <c r="A12052" s="287"/>
    </row>
    <row r="12053" spans="1:1" x14ac:dyDescent="0.25">
      <c r="A12053" s="287"/>
    </row>
    <row r="12054" spans="1:1" x14ac:dyDescent="0.25">
      <c r="A12054" s="287"/>
    </row>
    <row r="12055" spans="1:1" x14ac:dyDescent="0.25">
      <c r="A12055" s="287"/>
    </row>
    <row r="12056" spans="1:1" x14ac:dyDescent="0.25">
      <c r="A12056" s="287"/>
    </row>
    <row r="12057" spans="1:1" x14ac:dyDescent="0.25">
      <c r="A12057" s="287"/>
    </row>
    <row r="12058" spans="1:1" x14ac:dyDescent="0.25">
      <c r="A12058" s="287"/>
    </row>
    <row r="12059" spans="1:1" x14ac:dyDescent="0.25">
      <c r="A12059" s="287"/>
    </row>
    <row r="12060" spans="1:1" x14ac:dyDescent="0.25">
      <c r="A12060" s="287"/>
    </row>
    <row r="12061" spans="1:1" x14ac:dyDescent="0.25">
      <c r="A12061" s="287"/>
    </row>
    <row r="12062" spans="1:1" x14ac:dyDescent="0.25">
      <c r="A12062" s="287"/>
    </row>
    <row r="12063" spans="1:1" x14ac:dyDescent="0.25">
      <c r="A12063" s="287"/>
    </row>
    <row r="12064" spans="1:1" x14ac:dyDescent="0.25">
      <c r="A12064" s="287"/>
    </row>
    <row r="12065" spans="1:1" x14ac:dyDescent="0.25">
      <c r="A12065" s="287"/>
    </row>
    <row r="12066" spans="1:1" x14ac:dyDescent="0.25">
      <c r="A12066" s="287"/>
    </row>
    <row r="12067" spans="1:1" x14ac:dyDescent="0.25">
      <c r="A12067" s="287"/>
    </row>
    <row r="12068" spans="1:1" x14ac:dyDescent="0.25">
      <c r="A12068" s="287"/>
    </row>
    <row r="12069" spans="1:1" x14ac:dyDescent="0.25">
      <c r="A12069" s="287"/>
    </row>
    <row r="12070" spans="1:1" x14ac:dyDescent="0.25">
      <c r="A12070" s="287"/>
    </row>
    <row r="12071" spans="1:1" x14ac:dyDescent="0.25">
      <c r="A12071" s="287"/>
    </row>
    <row r="12072" spans="1:1" x14ac:dyDescent="0.25">
      <c r="A12072" s="287"/>
    </row>
    <row r="12073" spans="1:1" x14ac:dyDescent="0.25">
      <c r="A12073" s="287"/>
    </row>
    <row r="12074" spans="1:1" x14ac:dyDescent="0.25">
      <c r="A12074" s="287"/>
    </row>
    <row r="12075" spans="1:1" x14ac:dyDescent="0.25">
      <c r="A12075" s="287"/>
    </row>
    <row r="12076" spans="1:1" x14ac:dyDescent="0.25">
      <c r="A12076" s="287"/>
    </row>
    <row r="12077" spans="1:1" x14ac:dyDescent="0.25">
      <c r="A12077" s="287"/>
    </row>
    <row r="12078" spans="1:1" x14ac:dyDescent="0.25">
      <c r="A12078" s="287"/>
    </row>
    <row r="12079" spans="1:1" x14ac:dyDescent="0.25">
      <c r="A12079" s="287"/>
    </row>
    <row r="12080" spans="1:1" x14ac:dyDescent="0.25">
      <c r="A12080" s="287"/>
    </row>
    <row r="12081" spans="1:1" x14ac:dyDescent="0.25">
      <c r="A12081" s="287"/>
    </row>
    <row r="12082" spans="1:1" x14ac:dyDescent="0.25">
      <c r="A12082" s="287"/>
    </row>
    <row r="12083" spans="1:1" x14ac:dyDescent="0.25">
      <c r="A12083" s="287"/>
    </row>
    <row r="12084" spans="1:1" x14ac:dyDescent="0.25">
      <c r="A12084" s="287"/>
    </row>
    <row r="12085" spans="1:1" x14ac:dyDescent="0.25">
      <c r="A12085" s="287"/>
    </row>
    <row r="12086" spans="1:1" x14ac:dyDescent="0.25">
      <c r="A12086" s="287"/>
    </row>
    <row r="12087" spans="1:1" x14ac:dyDescent="0.25">
      <c r="A12087" s="287"/>
    </row>
    <row r="12088" spans="1:1" x14ac:dyDescent="0.25">
      <c r="A12088" s="287"/>
    </row>
    <row r="12089" spans="1:1" x14ac:dyDescent="0.25">
      <c r="A12089" s="287"/>
    </row>
    <row r="12090" spans="1:1" x14ac:dyDescent="0.25">
      <c r="A12090" s="287"/>
    </row>
    <row r="12091" spans="1:1" x14ac:dyDescent="0.25">
      <c r="A12091" s="287"/>
    </row>
    <row r="12092" spans="1:1" x14ac:dyDescent="0.25">
      <c r="A12092" s="287"/>
    </row>
    <row r="12093" spans="1:1" x14ac:dyDescent="0.25">
      <c r="A12093" s="287"/>
    </row>
    <row r="12094" spans="1:1" x14ac:dyDescent="0.25">
      <c r="A12094" s="287"/>
    </row>
    <row r="12095" spans="1:1" x14ac:dyDescent="0.25">
      <c r="A12095" s="287"/>
    </row>
    <row r="12096" spans="1:1" x14ac:dyDescent="0.25">
      <c r="A12096" s="287"/>
    </row>
    <row r="12097" spans="1:1" x14ac:dyDescent="0.25">
      <c r="A12097" s="287"/>
    </row>
    <row r="12098" spans="1:1" x14ac:dyDescent="0.25">
      <c r="A12098" s="287"/>
    </row>
    <row r="12099" spans="1:1" x14ac:dyDescent="0.25">
      <c r="A12099" s="287"/>
    </row>
    <row r="12100" spans="1:1" x14ac:dyDescent="0.25">
      <c r="A12100" s="287"/>
    </row>
    <row r="12101" spans="1:1" x14ac:dyDescent="0.25">
      <c r="A12101" s="287"/>
    </row>
    <row r="12102" spans="1:1" x14ac:dyDescent="0.25">
      <c r="A12102" s="287"/>
    </row>
    <row r="12103" spans="1:1" x14ac:dyDescent="0.25">
      <c r="A12103" s="287"/>
    </row>
    <row r="12104" spans="1:1" x14ac:dyDescent="0.25">
      <c r="A12104" s="287"/>
    </row>
    <row r="12105" spans="1:1" x14ac:dyDescent="0.25">
      <c r="A12105" s="287"/>
    </row>
    <row r="12106" spans="1:1" x14ac:dyDescent="0.25">
      <c r="A12106" s="287"/>
    </row>
    <row r="12107" spans="1:1" x14ac:dyDescent="0.25">
      <c r="A12107" s="287"/>
    </row>
    <row r="12108" spans="1:1" x14ac:dyDescent="0.25">
      <c r="A12108" s="287"/>
    </row>
    <row r="12109" spans="1:1" x14ac:dyDescent="0.25">
      <c r="A12109" s="287"/>
    </row>
    <row r="12110" spans="1:1" x14ac:dyDescent="0.25">
      <c r="A12110" s="287"/>
    </row>
    <row r="12111" spans="1:1" x14ac:dyDescent="0.25">
      <c r="A12111" s="287"/>
    </row>
    <row r="12112" spans="1:1" x14ac:dyDescent="0.25">
      <c r="A12112" s="287"/>
    </row>
    <row r="12113" spans="1:1" x14ac:dyDescent="0.25">
      <c r="A12113" s="287"/>
    </row>
    <row r="12114" spans="1:1" x14ac:dyDescent="0.25">
      <c r="A12114" s="287"/>
    </row>
    <row r="12115" spans="1:1" x14ac:dyDescent="0.25">
      <c r="A12115" s="287"/>
    </row>
    <row r="12116" spans="1:1" x14ac:dyDescent="0.25">
      <c r="A12116" s="287"/>
    </row>
    <row r="12117" spans="1:1" x14ac:dyDescent="0.25">
      <c r="A12117" s="287"/>
    </row>
    <row r="12118" spans="1:1" x14ac:dyDescent="0.25">
      <c r="A12118" s="287"/>
    </row>
    <row r="12119" spans="1:1" x14ac:dyDescent="0.25">
      <c r="A12119" s="287"/>
    </row>
    <row r="12120" spans="1:1" x14ac:dyDescent="0.25">
      <c r="A12120" s="287"/>
    </row>
    <row r="12121" spans="1:1" x14ac:dyDescent="0.25">
      <c r="A12121" s="287"/>
    </row>
    <row r="12122" spans="1:1" x14ac:dyDescent="0.25">
      <c r="A12122" s="287"/>
    </row>
    <row r="12123" spans="1:1" x14ac:dyDescent="0.25">
      <c r="A12123" s="287"/>
    </row>
    <row r="12124" spans="1:1" x14ac:dyDescent="0.25">
      <c r="A12124" s="287"/>
    </row>
    <row r="12125" spans="1:1" x14ac:dyDescent="0.25">
      <c r="A12125" s="287"/>
    </row>
    <row r="12126" spans="1:1" x14ac:dyDescent="0.25">
      <c r="A12126" s="287"/>
    </row>
    <row r="12127" spans="1:1" x14ac:dyDescent="0.25">
      <c r="A12127" s="287"/>
    </row>
    <row r="12128" spans="1:1" x14ac:dyDescent="0.25">
      <c r="A12128" s="287"/>
    </row>
    <row r="12129" spans="1:1" x14ac:dyDescent="0.25">
      <c r="A12129" s="287"/>
    </row>
    <row r="12130" spans="1:1" x14ac:dyDescent="0.25">
      <c r="A12130" s="287"/>
    </row>
    <row r="12131" spans="1:1" x14ac:dyDescent="0.25">
      <c r="A12131" s="287"/>
    </row>
    <row r="12132" spans="1:1" x14ac:dyDescent="0.25">
      <c r="A12132" s="287"/>
    </row>
    <row r="12133" spans="1:1" x14ac:dyDescent="0.25">
      <c r="A12133" s="287"/>
    </row>
    <row r="12134" spans="1:1" x14ac:dyDescent="0.25">
      <c r="A12134" s="287"/>
    </row>
    <row r="12135" spans="1:1" x14ac:dyDescent="0.25">
      <c r="A12135" s="287"/>
    </row>
    <row r="12136" spans="1:1" x14ac:dyDescent="0.25">
      <c r="A12136" s="287"/>
    </row>
    <row r="12137" spans="1:1" x14ac:dyDescent="0.25">
      <c r="A12137" s="287"/>
    </row>
    <row r="12138" spans="1:1" x14ac:dyDescent="0.25">
      <c r="A12138" s="287"/>
    </row>
    <row r="12139" spans="1:1" x14ac:dyDescent="0.25">
      <c r="A12139" s="287"/>
    </row>
    <row r="12140" spans="1:1" x14ac:dyDescent="0.25">
      <c r="A12140" s="287"/>
    </row>
    <row r="12141" spans="1:1" x14ac:dyDescent="0.25">
      <c r="A12141" s="287"/>
    </row>
    <row r="12142" spans="1:1" x14ac:dyDescent="0.25">
      <c r="A12142" s="287"/>
    </row>
    <row r="12143" spans="1:1" x14ac:dyDescent="0.25">
      <c r="A12143" s="287"/>
    </row>
    <row r="12144" spans="1:1" x14ac:dyDescent="0.25">
      <c r="A12144" s="287"/>
    </row>
    <row r="12145" spans="1:1" x14ac:dyDescent="0.25">
      <c r="A12145" s="287"/>
    </row>
    <row r="12146" spans="1:1" x14ac:dyDescent="0.25">
      <c r="A12146" s="287"/>
    </row>
    <row r="12147" spans="1:1" x14ac:dyDescent="0.25">
      <c r="A12147" s="287"/>
    </row>
    <row r="12148" spans="1:1" x14ac:dyDescent="0.25">
      <c r="A12148" s="287"/>
    </row>
    <row r="12149" spans="1:1" x14ac:dyDescent="0.25">
      <c r="A12149" s="287"/>
    </row>
    <row r="12150" spans="1:1" x14ac:dyDescent="0.25">
      <c r="A12150" s="287"/>
    </row>
    <row r="12151" spans="1:1" x14ac:dyDescent="0.25">
      <c r="A12151" s="287"/>
    </row>
    <row r="12152" spans="1:1" x14ac:dyDescent="0.25">
      <c r="A12152" s="287"/>
    </row>
    <row r="12153" spans="1:1" x14ac:dyDescent="0.25">
      <c r="A12153" s="287"/>
    </row>
    <row r="12154" spans="1:1" x14ac:dyDescent="0.25">
      <c r="A12154" s="287"/>
    </row>
    <row r="12155" spans="1:1" x14ac:dyDescent="0.25">
      <c r="A12155" s="287"/>
    </row>
    <row r="12156" spans="1:1" x14ac:dyDescent="0.25">
      <c r="A12156" s="287"/>
    </row>
    <row r="12157" spans="1:1" x14ac:dyDescent="0.25">
      <c r="A12157" s="287"/>
    </row>
    <row r="12158" spans="1:1" x14ac:dyDescent="0.25">
      <c r="A12158" s="287"/>
    </row>
    <row r="12159" spans="1:1" x14ac:dyDescent="0.25">
      <c r="A12159" s="287"/>
    </row>
    <row r="12160" spans="1:1" x14ac:dyDescent="0.25">
      <c r="A12160" s="287"/>
    </row>
    <row r="12161" spans="1:1" x14ac:dyDescent="0.25">
      <c r="A12161" s="287"/>
    </row>
    <row r="12162" spans="1:1" x14ac:dyDescent="0.25">
      <c r="A12162" s="287"/>
    </row>
    <row r="12163" spans="1:1" x14ac:dyDescent="0.25">
      <c r="A12163" s="287"/>
    </row>
    <row r="12164" spans="1:1" x14ac:dyDescent="0.25">
      <c r="A12164" s="287"/>
    </row>
    <row r="12165" spans="1:1" x14ac:dyDescent="0.25">
      <c r="A12165" s="287"/>
    </row>
    <row r="12166" spans="1:1" x14ac:dyDescent="0.25">
      <c r="A12166" s="287"/>
    </row>
    <row r="12167" spans="1:1" x14ac:dyDescent="0.25">
      <c r="A12167" s="287"/>
    </row>
    <row r="12168" spans="1:1" x14ac:dyDescent="0.25">
      <c r="A12168" s="287"/>
    </row>
    <row r="12169" spans="1:1" x14ac:dyDescent="0.25">
      <c r="A12169" s="287"/>
    </row>
    <row r="12170" spans="1:1" x14ac:dyDescent="0.25">
      <c r="A12170" s="287"/>
    </row>
    <row r="12171" spans="1:1" x14ac:dyDescent="0.25">
      <c r="A12171" s="287"/>
    </row>
    <row r="12172" spans="1:1" x14ac:dyDescent="0.25">
      <c r="A12172" s="287"/>
    </row>
    <row r="12173" spans="1:1" x14ac:dyDescent="0.25">
      <c r="A12173" s="287"/>
    </row>
    <row r="12174" spans="1:1" x14ac:dyDescent="0.25">
      <c r="A12174" s="287"/>
    </row>
    <row r="12175" spans="1:1" x14ac:dyDescent="0.25">
      <c r="A12175" s="287"/>
    </row>
    <row r="12176" spans="1:1" x14ac:dyDescent="0.25">
      <c r="A12176" s="287"/>
    </row>
    <row r="12177" spans="1:1" x14ac:dyDescent="0.25">
      <c r="A12177" s="287"/>
    </row>
    <row r="12178" spans="1:1" x14ac:dyDescent="0.25">
      <c r="A12178" s="287"/>
    </row>
    <row r="12179" spans="1:1" x14ac:dyDescent="0.25">
      <c r="A12179" s="287"/>
    </row>
    <row r="12180" spans="1:1" x14ac:dyDescent="0.25">
      <c r="A12180" s="287"/>
    </row>
    <row r="12181" spans="1:1" x14ac:dyDescent="0.25">
      <c r="A12181" s="287"/>
    </row>
    <row r="12182" spans="1:1" x14ac:dyDescent="0.25">
      <c r="A12182" s="287"/>
    </row>
    <row r="12183" spans="1:1" x14ac:dyDescent="0.25">
      <c r="A12183" s="287"/>
    </row>
    <row r="12184" spans="1:1" x14ac:dyDescent="0.25">
      <c r="A12184" s="287"/>
    </row>
    <row r="12185" spans="1:1" x14ac:dyDescent="0.25">
      <c r="A12185" s="287"/>
    </row>
    <row r="12186" spans="1:1" x14ac:dyDescent="0.25">
      <c r="A12186" s="287"/>
    </row>
    <row r="12187" spans="1:1" x14ac:dyDescent="0.25">
      <c r="A12187" s="287"/>
    </row>
    <row r="12188" spans="1:1" x14ac:dyDescent="0.25">
      <c r="A12188" s="287"/>
    </row>
    <row r="12189" spans="1:1" x14ac:dyDescent="0.25">
      <c r="A12189" s="287"/>
    </row>
    <row r="12190" spans="1:1" x14ac:dyDescent="0.25">
      <c r="A12190" s="287"/>
    </row>
    <row r="12191" spans="1:1" x14ac:dyDescent="0.25">
      <c r="A12191" s="287"/>
    </row>
    <row r="12192" spans="1:1" x14ac:dyDescent="0.25">
      <c r="A12192" s="287"/>
    </row>
    <row r="12193" spans="1:1" x14ac:dyDescent="0.25">
      <c r="A12193" s="287"/>
    </row>
    <row r="12194" spans="1:1" x14ac:dyDescent="0.25">
      <c r="A12194" s="287"/>
    </row>
    <row r="12195" spans="1:1" x14ac:dyDescent="0.25">
      <c r="A12195" s="287"/>
    </row>
    <row r="12196" spans="1:1" x14ac:dyDescent="0.25">
      <c r="A12196" s="287"/>
    </row>
    <row r="12197" spans="1:1" x14ac:dyDescent="0.25">
      <c r="A12197" s="287"/>
    </row>
    <row r="12198" spans="1:1" x14ac:dyDescent="0.25">
      <c r="A12198" s="287"/>
    </row>
    <row r="12199" spans="1:1" x14ac:dyDescent="0.25">
      <c r="A12199" s="287"/>
    </row>
    <row r="12200" spans="1:1" x14ac:dyDescent="0.25">
      <c r="A12200" s="287"/>
    </row>
    <row r="12201" spans="1:1" x14ac:dyDescent="0.25">
      <c r="A12201" s="287"/>
    </row>
    <row r="12202" spans="1:1" x14ac:dyDescent="0.25">
      <c r="A12202" s="287"/>
    </row>
    <row r="12203" spans="1:1" x14ac:dyDescent="0.25">
      <c r="A12203" s="287"/>
    </row>
    <row r="12204" spans="1:1" x14ac:dyDescent="0.25">
      <c r="A12204" s="287"/>
    </row>
    <row r="12205" spans="1:1" x14ac:dyDescent="0.25">
      <c r="A12205" s="287"/>
    </row>
    <row r="12206" spans="1:1" x14ac:dyDescent="0.25">
      <c r="A12206" s="287"/>
    </row>
    <row r="12207" spans="1:1" x14ac:dyDescent="0.25">
      <c r="A12207" s="287"/>
    </row>
    <row r="12208" spans="1:1" x14ac:dyDescent="0.25">
      <c r="A12208" s="287"/>
    </row>
    <row r="12209" spans="1:1" x14ac:dyDescent="0.25">
      <c r="A12209" s="287"/>
    </row>
    <row r="12210" spans="1:1" x14ac:dyDescent="0.25">
      <c r="A12210" s="287"/>
    </row>
    <row r="12211" spans="1:1" x14ac:dyDescent="0.25">
      <c r="A12211" s="287"/>
    </row>
    <row r="12212" spans="1:1" x14ac:dyDescent="0.25">
      <c r="A12212" s="287"/>
    </row>
    <row r="12213" spans="1:1" x14ac:dyDescent="0.25">
      <c r="A12213" s="287"/>
    </row>
    <row r="12214" spans="1:1" x14ac:dyDescent="0.25">
      <c r="A12214" s="287"/>
    </row>
    <row r="12215" spans="1:1" x14ac:dyDescent="0.25">
      <c r="A12215" s="287"/>
    </row>
    <row r="12216" spans="1:1" x14ac:dyDescent="0.25">
      <c r="A12216" s="287"/>
    </row>
    <row r="12217" spans="1:1" x14ac:dyDescent="0.25">
      <c r="A12217" s="287"/>
    </row>
    <row r="12218" spans="1:1" x14ac:dyDescent="0.25">
      <c r="A12218" s="287"/>
    </row>
    <row r="12219" spans="1:1" x14ac:dyDescent="0.25">
      <c r="A12219" s="287"/>
    </row>
    <row r="12220" spans="1:1" x14ac:dyDescent="0.25">
      <c r="A12220" s="287"/>
    </row>
    <row r="12221" spans="1:1" x14ac:dyDescent="0.25">
      <c r="A12221" s="287"/>
    </row>
    <row r="12222" spans="1:1" x14ac:dyDescent="0.25">
      <c r="A12222" s="287"/>
    </row>
    <row r="12223" spans="1:1" x14ac:dyDescent="0.25">
      <c r="A12223" s="287"/>
    </row>
    <row r="12224" spans="1:1" x14ac:dyDescent="0.25">
      <c r="A12224" s="287"/>
    </row>
    <row r="12225" spans="1:1" x14ac:dyDescent="0.25">
      <c r="A12225" s="287"/>
    </row>
    <row r="12226" spans="1:1" x14ac:dyDescent="0.25">
      <c r="A12226" s="287"/>
    </row>
    <row r="12227" spans="1:1" x14ac:dyDescent="0.25">
      <c r="A12227" s="287"/>
    </row>
    <row r="12228" spans="1:1" x14ac:dyDescent="0.25">
      <c r="A12228" s="287"/>
    </row>
    <row r="12229" spans="1:1" x14ac:dyDescent="0.25">
      <c r="A12229" s="287"/>
    </row>
    <row r="12230" spans="1:1" x14ac:dyDescent="0.25">
      <c r="A12230" s="287"/>
    </row>
    <row r="12231" spans="1:1" x14ac:dyDescent="0.25">
      <c r="A12231" s="287"/>
    </row>
    <row r="12232" spans="1:1" x14ac:dyDescent="0.25">
      <c r="A12232" s="287"/>
    </row>
    <row r="12233" spans="1:1" x14ac:dyDescent="0.25">
      <c r="A12233" s="287"/>
    </row>
    <row r="12234" spans="1:1" x14ac:dyDescent="0.25">
      <c r="A12234" s="287"/>
    </row>
    <row r="12235" spans="1:1" x14ac:dyDescent="0.25">
      <c r="A12235" s="287"/>
    </row>
    <row r="12236" spans="1:1" x14ac:dyDescent="0.25">
      <c r="A12236" s="287"/>
    </row>
    <row r="12237" spans="1:1" x14ac:dyDescent="0.25">
      <c r="A12237" s="287"/>
    </row>
    <row r="12238" spans="1:1" x14ac:dyDescent="0.25">
      <c r="A12238" s="287"/>
    </row>
    <row r="12239" spans="1:1" x14ac:dyDescent="0.25">
      <c r="A12239" s="287"/>
    </row>
    <row r="12240" spans="1:1" x14ac:dyDescent="0.25">
      <c r="A12240" s="287"/>
    </row>
    <row r="12241" spans="1:1" x14ac:dyDescent="0.25">
      <c r="A12241" s="287"/>
    </row>
    <row r="12242" spans="1:1" x14ac:dyDescent="0.25">
      <c r="A12242" s="287"/>
    </row>
    <row r="12243" spans="1:1" x14ac:dyDescent="0.25">
      <c r="A12243" s="287"/>
    </row>
    <row r="12244" spans="1:1" x14ac:dyDescent="0.25">
      <c r="A12244" s="287"/>
    </row>
    <row r="12245" spans="1:1" x14ac:dyDescent="0.25">
      <c r="A12245" s="287"/>
    </row>
    <row r="12246" spans="1:1" x14ac:dyDescent="0.25">
      <c r="A12246" s="287"/>
    </row>
    <row r="12247" spans="1:1" x14ac:dyDescent="0.25">
      <c r="A12247" s="287"/>
    </row>
    <row r="12248" spans="1:1" x14ac:dyDescent="0.25">
      <c r="A12248" s="287"/>
    </row>
    <row r="12249" spans="1:1" x14ac:dyDescent="0.25">
      <c r="A12249" s="287"/>
    </row>
    <row r="12250" spans="1:1" x14ac:dyDescent="0.25">
      <c r="A12250" s="287"/>
    </row>
    <row r="12251" spans="1:1" x14ac:dyDescent="0.25">
      <c r="A12251" s="287"/>
    </row>
    <row r="12252" spans="1:1" x14ac:dyDescent="0.25">
      <c r="A12252" s="287"/>
    </row>
    <row r="12253" spans="1:1" x14ac:dyDescent="0.25">
      <c r="A12253" s="287"/>
    </row>
    <row r="12254" spans="1:1" x14ac:dyDescent="0.25">
      <c r="A12254" s="287"/>
    </row>
    <row r="12255" spans="1:1" x14ac:dyDescent="0.25">
      <c r="A12255" s="287"/>
    </row>
    <row r="12256" spans="1:1" x14ac:dyDescent="0.25">
      <c r="A12256" s="287"/>
    </row>
    <row r="12257" spans="1:1" x14ac:dyDescent="0.25">
      <c r="A12257" s="287"/>
    </row>
    <row r="12258" spans="1:1" x14ac:dyDescent="0.25">
      <c r="A12258" s="287"/>
    </row>
    <row r="12259" spans="1:1" x14ac:dyDescent="0.25">
      <c r="A12259" s="287"/>
    </row>
    <row r="12260" spans="1:1" x14ac:dyDescent="0.25">
      <c r="A12260" s="287"/>
    </row>
    <row r="12261" spans="1:1" x14ac:dyDescent="0.25">
      <c r="A12261" s="287"/>
    </row>
    <row r="12262" spans="1:1" x14ac:dyDescent="0.25">
      <c r="A12262" s="287"/>
    </row>
    <row r="12263" spans="1:1" x14ac:dyDescent="0.25">
      <c r="A12263" s="287"/>
    </row>
    <row r="12264" spans="1:1" x14ac:dyDescent="0.25">
      <c r="A12264" s="287"/>
    </row>
    <row r="12265" spans="1:1" x14ac:dyDescent="0.25">
      <c r="A12265" s="287"/>
    </row>
    <row r="12266" spans="1:1" x14ac:dyDescent="0.25">
      <c r="A12266" s="287"/>
    </row>
    <row r="12267" spans="1:1" x14ac:dyDescent="0.25">
      <c r="A12267" s="287"/>
    </row>
    <row r="12268" spans="1:1" x14ac:dyDescent="0.25">
      <c r="A12268" s="287"/>
    </row>
    <row r="12269" spans="1:1" x14ac:dyDescent="0.25">
      <c r="A12269" s="287"/>
    </row>
    <row r="12270" spans="1:1" x14ac:dyDescent="0.25">
      <c r="A12270" s="287"/>
    </row>
    <row r="12271" spans="1:1" x14ac:dyDescent="0.25">
      <c r="A12271" s="287"/>
    </row>
    <row r="12272" spans="1:1" x14ac:dyDescent="0.25">
      <c r="A12272" s="287"/>
    </row>
    <row r="12273" spans="1:1" x14ac:dyDescent="0.25">
      <c r="A12273" s="287"/>
    </row>
    <row r="12274" spans="1:1" x14ac:dyDescent="0.25">
      <c r="A12274" s="287"/>
    </row>
    <row r="12275" spans="1:1" x14ac:dyDescent="0.25">
      <c r="A12275" s="287"/>
    </row>
    <row r="12276" spans="1:1" x14ac:dyDescent="0.25">
      <c r="A12276" s="287"/>
    </row>
    <row r="12277" spans="1:1" x14ac:dyDescent="0.25">
      <c r="A12277" s="287"/>
    </row>
    <row r="12278" spans="1:1" x14ac:dyDescent="0.25">
      <c r="A12278" s="287"/>
    </row>
    <row r="12279" spans="1:1" x14ac:dyDescent="0.25">
      <c r="A12279" s="287"/>
    </row>
    <row r="12280" spans="1:1" x14ac:dyDescent="0.25">
      <c r="A12280" s="287"/>
    </row>
    <row r="12281" spans="1:1" x14ac:dyDescent="0.25">
      <c r="A12281" s="287"/>
    </row>
    <row r="12282" spans="1:1" x14ac:dyDescent="0.25">
      <c r="A12282" s="287"/>
    </row>
    <row r="12283" spans="1:1" x14ac:dyDescent="0.25">
      <c r="A12283" s="287"/>
    </row>
    <row r="12284" spans="1:1" x14ac:dyDescent="0.25">
      <c r="A12284" s="287"/>
    </row>
    <row r="12285" spans="1:1" x14ac:dyDescent="0.25">
      <c r="A12285" s="287"/>
    </row>
    <row r="12286" spans="1:1" x14ac:dyDescent="0.25">
      <c r="A12286" s="287"/>
    </row>
    <row r="12287" spans="1:1" x14ac:dyDescent="0.25">
      <c r="A12287" s="287"/>
    </row>
    <row r="12288" spans="1:1" x14ac:dyDescent="0.25">
      <c r="A12288" s="287"/>
    </row>
    <row r="12289" spans="1:1" x14ac:dyDescent="0.25">
      <c r="A12289" s="287"/>
    </row>
    <row r="12290" spans="1:1" x14ac:dyDescent="0.25">
      <c r="A12290" s="287"/>
    </row>
    <row r="12291" spans="1:1" x14ac:dyDescent="0.25">
      <c r="A12291" s="287"/>
    </row>
    <row r="12292" spans="1:1" x14ac:dyDescent="0.25">
      <c r="A12292" s="287"/>
    </row>
    <row r="12293" spans="1:1" x14ac:dyDescent="0.25">
      <c r="A12293" s="287"/>
    </row>
    <row r="12294" spans="1:1" x14ac:dyDescent="0.25">
      <c r="A12294" s="287"/>
    </row>
    <row r="12295" spans="1:1" x14ac:dyDescent="0.25">
      <c r="A12295" s="287"/>
    </row>
    <row r="12296" spans="1:1" x14ac:dyDescent="0.25">
      <c r="A12296" s="287"/>
    </row>
    <row r="12297" spans="1:1" x14ac:dyDescent="0.25">
      <c r="A12297" s="287"/>
    </row>
    <row r="12298" spans="1:1" x14ac:dyDescent="0.25">
      <c r="A12298" s="287"/>
    </row>
    <row r="12299" spans="1:1" x14ac:dyDescent="0.25">
      <c r="A12299" s="287"/>
    </row>
    <row r="12300" spans="1:1" x14ac:dyDescent="0.25">
      <c r="A12300" s="287"/>
    </row>
    <row r="12301" spans="1:1" x14ac:dyDescent="0.25">
      <c r="A12301" s="287"/>
    </row>
    <row r="12302" spans="1:1" x14ac:dyDescent="0.25">
      <c r="A12302" s="287"/>
    </row>
    <row r="12303" spans="1:1" x14ac:dyDescent="0.25">
      <c r="A12303" s="287"/>
    </row>
    <row r="12304" spans="1:1" x14ac:dyDescent="0.25">
      <c r="A12304" s="287"/>
    </row>
    <row r="12305" spans="1:1" x14ac:dyDescent="0.25">
      <c r="A12305" s="287"/>
    </row>
    <row r="12306" spans="1:1" x14ac:dyDescent="0.25">
      <c r="A12306" s="287"/>
    </row>
    <row r="12307" spans="1:1" x14ac:dyDescent="0.25">
      <c r="A12307" s="287"/>
    </row>
    <row r="12308" spans="1:1" x14ac:dyDescent="0.25">
      <c r="A12308" s="287"/>
    </row>
    <row r="12309" spans="1:1" x14ac:dyDescent="0.25">
      <c r="A12309" s="287"/>
    </row>
    <row r="12310" spans="1:1" x14ac:dyDescent="0.25">
      <c r="A12310" s="287"/>
    </row>
    <row r="12311" spans="1:1" x14ac:dyDescent="0.25">
      <c r="A12311" s="287"/>
    </row>
    <row r="12312" spans="1:1" x14ac:dyDescent="0.25">
      <c r="A12312" s="287"/>
    </row>
    <row r="12313" spans="1:1" x14ac:dyDescent="0.25">
      <c r="A12313" s="287"/>
    </row>
    <row r="12314" spans="1:1" x14ac:dyDescent="0.25">
      <c r="A12314" s="287"/>
    </row>
    <row r="12315" spans="1:1" x14ac:dyDescent="0.25">
      <c r="A12315" s="287"/>
    </row>
    <row r="12316" spans="1:1" x14ac:dyDescent="0.25">
      <c r="A12316" s="287"/>
    </row>
    <row r="12317" spans="1:1" x14ac:dyDescent="0.25">
      <c r="A12317" s="287"/>
    </row>
    <row r="12318" spans="1:1" x14ac:dyDescent="0.25">
      <c r="A12318" s="287"/>
    </row>
    <row r="12319" spans="1:1" x14ac:dyDescent="0.25">
      <c r="A12319" s="287"/>
    </row>
    <row r="12320" spans="1:1" x14ac:dyDescent="0.25">
      <c r="A12320" s="287"/>
    </row>
    <row r="12321" spans="1:1" x14ac:dyDescent="0.25">
      <c r="A12321" s="287"/>
    </row>
    <row r="12322" spans="1:1" x14ac:dyDescent="0.25">
      <c r="A12322" s="287"/>
    </row>
    <row r="12323" spans="1:1" x14ac:dyDescent="0.25">
      <c r="A12323" s="287"/>
    </row>
    <row r="12324" spans="1:1" x14ac:dyDescent="0.25">
      <c r="A12324" s="287"/>
    </row>
    <row r="12325" spans="1:1" x14ac:dyDescent="0.25">
      <c r="A12325" s="287"/>
    </row>
    <row r="12326" spans="1:1" x14ac:dyDescent="0.25">
      <c r="A12326" s="287"/>
    </row>
    <row r="12327" spans="1:1" x14ac:dyDescent="0.25">
      <c r="A12327" s="287"/>
    </row>
    <row r="12328" spans="1:1" x14ac:dyDescent="0.25">
      <c r="A12328" s="287"/>
    </row>
    <row r="12329" spans="1:1" x14ac:dyDescent="0.25">
      <c r="A12329" s="287"/>
    </row>
    <row r="12330" spans="1:1" x14ac:dyDescent="0.25">
      <c r="A12330" s="287"/>
    </row>
    <row r="12331" spans="1:1" x14ac:dyDescent="0.25">
      <c r="A12331" s="287"/>
    </row>
    <row r="12332" spans="1:1" x14ac:dyDescent="0.25">
      <c r="A12332" s="287"/>
    </row>
    <row r="12333" spans="1:1" x14ac:dyDescent="0.25">
      <c r="A12333" s="287"/>
    </row>
    <row r="12334" spans="1:1" x14ac:dyDescent="0.25">
      <c r="A12334" s="287"/>
    </row>
    <row r="12335" spans="1:1" x14ac:dyDescent="0.25">
      <c r="A12335" s="287"/>
    </row>
    <row r="12336" spans="1:1" x14ac:dyDescent="0.25">
      <c r="A12336" s="287"/>
    </row>
    <row r="12337" spans="1:1" x14ac:dyDescent="0.25">
      <c r="A12337" s="287"/>
    </row>
    <row r="12338" spans="1:1" x14ac:dyDescent="0.25">
      <c r="A12338" s="287"/>
    </row>
    <row r="12339" spans="1:1" x14ac:dyDescent="0.25">
      <c r="A12339" s="287"/>
    </row>
    <row r="12340" spans="1:1" x14ac:dyDescent="0.25">
      <c r="A12340" s="287"/>
    </row>
    <row r="12341" spans="1:1" x14ac:dyDescent="0.25">
      <c r="A12341" s="287"/>
    </row>
    <row r="12342" spans="1:1" x14ac:dyDescent="0.25">
      <c r="A12342" s="287"/>
    </row>
    <row r="12343" spans="1:1" x14ac:dyDescent="0.25">
      <c r="A12343" s="287"/>
    </row>
    <row r="12344" spans="1:1" x14ac:dyDescent="0.25">
      <c r="A12344" s="287"/>
    </row>
    <row r="12345" spans="1:1" x14ac:dyDescent="0.25">
      <c r="A12345" s="287"/>
    </row>
    <row r="12346" spans="1:1" x14ac:dyDescent="0.25">
      <c r="A12346" s="287"/>
    </row>
    <row r="12347" spans="1:1" x14ac:dyDescent="0.25">
      <c r="A12347" s="287"/>
    </row>
    <row r="12348" spans="1:1" x14ac:dyDescent="0.25">
      <c r="A12348" s="287"/>
    </row>
    <row r="12349" spans="1:1" x14ac:dyDescent="0.25">
      <c r="A12349" s="287"/>
    </row>
    <row r="12350" spans="1:1" x14ac:dyDescent="0.25">
      <c r="A12350" s="287"/>
    </row>
    <row r="12351" spans="1:1" x14ac:dyDescent="0.25">
      <c r="A12351" s="287"/>
    </row>
    <row r="12352" spans="1:1" x14ac:dyDescent="0.25">
      <c r="A12352" s="287"/>
    </row>
    <row r="12353" spans="1:1" x14ac:dyDescent="0.25">
      <c r="A12353" s="287"/>
    </row>
    <row r="12354" spans="1:1" x14ac:dyDescent="0.25">
      <c r="A12354" s="287"/>
    </row>
    <row r="12355" spans="1:1" x14ac:dyDescent="0.25">
      <c r="A12355" s="287"/>
    </row>
    <row r="12356" spans="1:1" x14ac:dyDescent="0.25">
      <c r="A12356" s="287"/>
    </row>
    <row r="12357" spans="1:1" x14ac:dyDescent="0.25">
      <c r="A12357" s="287"/>
    </row>
    <row r="12358" spans="1:1" x14ac:dyDescent="0.25">
      <c r="A12358" s="287"/>
    </row>
    <row r="12359" spans="1:1" x14ac:dyDescent="0.25">
      <c r="A12359" s="287"/>
    </row>
    <row r="12360" spans="1:1" x14ac:dyDescent="0.25">
      <c r="A12360" s="287"/>
    </row>
    <row r="12361" spans="1:1" x14ac:dyDescent="0.25">
      <c r="A12361" s="287"/>
    </row>
    <row r="12362" spans="1:1" x14ac:dyDescent="0.25">
      <c r="A12362" s="287"/>
    </row>
    <row r="12363" spans="1:1" x14ac:dyDescent="0.25">
      <c r="A12363" s="287"/>
    </row>
    <row r="12364" spans="1:1" x14ac:dyDescent="0.25">
      <c r="A12364" s="287"/>
    </row>
    <row r="12365" spans="1:1" x14ac:dyDescent="0.25">
      <c r="A12365" s="287"/>
    </row>
    <row r="12366" spans="1:1" x14ac:dyDescent="0.25">
      <c r="A12366" s="287"/>
    </row>
    <row r="12367" spans="1:1" x14ac:dyDescent="0.25">
      <c r="A12367" s="287"/>
    </row>
    <row r="12368" spans="1:1" x14ac:dyDescent="0.25">
      <c r="A12368" s="287"/>
    </row>
    <row r="12369" spans="1:1" x14ac:dyDescent="0.25">
      <c r="A12369" s="287"/>
    </row>
    <row r="12370" spans="1:1" x14ac:dyDescent="0.25">
      <c r="A12370" s="287"/>
    </row>
    <row r="12371" spans="1:1" x14ac:dyDescent="0.25">
      <c r="A12371" s="287"/>
    </row>
    <row r="12372" spans="1:1" x14ac:dyDescent="0.25">
      <c r="A12372" s="287"/>
    </row>
    <row r="12373" spans="1:1" x14ac:dyDescent="0.25">
      <c r="A12373" s="287"/>
    </row>
    <row r="12374" spans="1:1" x14ac:dyDescent="0.25">
      <c r="A12374" s="287"/>
    </row>
    <row r="12375" spans="1:1" x14ac:dyDescent="0.25">
      <c r="A12375" s="287"/>
    </row>
    <row r="12376" spans="1:1" x14ac:dyDescent="0.25">
      <c r="A12376" s="287"/>
    </row>
    <row r="12377" spans="1:1" x14ac:dyDescent="0.25">
      <c r="A12377" s="287"/>
    </row>
    <row r="12378" spans="1:1" x14ac:dyDescent="0.25">
      <c r="A12378" s="287"/>
    </row>
    <row r="12379" spans="1:1" x14ac:dyDescent="0.25">
      <c r="A12379" s="287"/>
    </row>
    <row r="12380" spans="1:1" x14ac:dyDescent="0.25">
      <c r="A12380" s="287"/>
    </row>
    <row r="12381" spans="1:1" x14ac:dyDescent="0.25">
      <c r="A12381" s="287"/>
    </row>
    <row r="12382" spans="1:1" x14ac:dyDescent="0.25">
      <c r="A12382" s="287"/>
    </row>
    <row r="12383" spans="1:1" x14ac:dyDescent="0.25">
      <c r="A12383" s="287"/>
    </row>
    <row r="12384" spans="1:1" x14ac:dyDescent="0.25">
      <c r="A12384" s="287"/>
    </row>
    <row r="12385" spans="1:1" x14ac:dyDescent="0.25">
      <c r="A12385" s="287"/>
    </row>
    <row r="12386" spans="1:1" x14ac:dyDescent="0.25">
      <c r="A12386" s="287"/>
    </row>
    <row r="12387" spans="1:1" x14ac:dyDescent="0.25">
      <c r="A12387" s="287"/>
    </row>
    <row r="12388" spans="1:1" x14ac:dyDescent="0.25">
      <c r="A12388" s="287"/>
    </row>
    <row r="12389" spans="1:1" x14ac:dyDescent="0.25">
      <c r="A12389" s="287"/>
    </row>
    <row r="12390" spans="1:1" x14ac:dyDescent="0.25">
      <c r="A12390" s="287"/>
    </row>
    <row r="12391" spans="1:1" x14ac:dyDescent="0.25">
      <c r="A12391" s="287"/>
    </row>
    <row r="12392" spans="1:1" x14ac:dyDescent="0.25">
      <c r="A12392" s="287"/>
    </row>
    <row r="12393" spans="1:1" x14ac:dyDescent="0.25">
      <c r="A12393" s="287"/>
    </row>
    <row r="12394" spans="1:1" x14ac:dyDescent="0.25">
      <c r="A12394" s="287"/>
    </row>
    <row r="12395" spans="1:1" x14ac:dyDescent="0.25">
      <c r="A12395" s="287"/>
    </row>
    <row r="12396" spans="1:1" x14ac:dyDescent="0.25">
      <c r="A12396" s="287"/>
    </row>
    <row r="12397" spans="1:1" x14ac:dyDescent="0.25">
      <c r="A12397" s="287"/>
    </row>
    <row r="12398" spans="1:1" x14ac:dyDescent="0.25">
      <c r="A12398" s="287"/>
    </row>
    <row r="12399" spans="1:1" x14ac:dyDescent="0.25">
      <c r="A12399" s="287"/>
    </row>
    <row r="12400" spans="1:1" x14ac:dyDescent="0.25">
      <c r="A12400" s="287"/>
    </row>
    <row r="12401" spans="1:1" x14ac:dyDescent="0.25">
      <c r="A12401" s="287"/>
    </row>
    <row r="12402" spans="1:1" x14ac:dyDescent="0.25">
      <c r="A12402" s="287"/>
    </row>
    <row r="12403" spans="1:1" x14ac:dyDescent="0.25">
      <c r="A12403" s="287"/>
    </row>
    <row r="12404" spans="1:1" x14ac:dyDescent="0.25">
      <c r="A12404" s="287"/>
    </row>
    <row r="12405" spans="1:1" x14ac:dyDescent="0.25">
      <c r="A12405" s="287"/>
    </row>
    <row r="12406" spans="1:1" x14ac:dyDescent="0.25">
      <c r="A12406" s="287"/>
    </row>
    <row r="12407" spans="1:1" x14ac:dyDescent="0.25">
      <c r="A12407" s="287"/>
    </row>
    <row r="12408" spans="1:1" x14ac:dyDescent="0.25">
      <c r="A12408" s="287"/>
    </row>
    <row r="12409" spans="1:1" x14ac:dyDescent="0.25">
      <c r="A12409" s="287"/>
    </row>
    <row r="12410" spans="1:1" x14ac:dyDescent="0.25">
      <c r="A12410" s="287"/>
    </row>
    <row r="12411" spans="1:1" x14ac:dyDescent="0.25">
      <c r="A12411" s="287"/>
    </row>
    <row r="12412" spans="1:1" x14ac:dyDescent="0.25">
      <c r="A12412" s="287"/>
    </row>
    <row r="12413" spans="1:1" x14ac:dyDescent="0.25">
      <c r="A12413" s="287"/>
    </row>
    <row r="12414" spans="1:1" x14ac:dyDescent="0.25">
      <c r="A12414" s="287"/>
    </row>
    <row r="12415" spans="1:1" x14ac:dyDescent="0.25">
      <c r="A12415" s="287"/>
    </row>
    <row r="12416" spans="1:1" x14ac:dyDescent="0.25">
      <c r="A12416" s="287"/>
    </row>
    <row r="12417" spans="1:1" x14ac:dyDescent="0.25">
      <c r="A12417" s="287"/>
    </row>
    <row r="12418" spans="1:1" x14ac:dyDescent="0.25">
      <c r="A12418" s="287"/>
    </row>
    <row r="12419" spans="1:1" x14ac:dyDescent="0.25">
      <c r="A12419" s="287"/>
    </row>
    <row r="12420" spans="1:1" x14ac:dyDescent="0.25">
      <c r="A12420" s="287"/>
    </row>
    <row r="12421" spans="1:1" x14ac:dyDescent="0.25">
      <c r="A12421" s="287"/>
    </row>
    <row r="12422" spans="1:1" x14ac:dyDescent="0.25">
      <c r="A12422" s="287"/>
    </row>
    <row r="12423" spans="1:1" x14ac:dyDescent="0.25">
      <c r="A12423" s="287"/>
    </row>
    <row r="12424" spans="1:1" x14ac:dyDescent="0.25">
      <c r="A12424" s="287"/>
    </row>
    <row r="12425" spans="1:1" x14ac:dyDescent="0.25">
      <c r="A12425" s="287"/>
    </row>
    <row r="12426" spans="1:1" x14ac:dyDescent="0.25">
      <c r="A12426" s="287"/>
    </row>
    <row r="12427" spans="1:1" x14ac:dyDescent="0.25">
      <c r="A12427" s="287"/>
    </row>
    <row r="12428" spans="1:1" x14ac:dyDescent="0.25">
      <c r="A12428" s="287"/>
    </row>
    <row r="12429" spans="1:1" x14ac:dyDescent="0.25">
      <c r="A12429" s="287"/>
    </row>
    <row r="12430" spans="1:1" x14ac:dyDescent="0.25">
      <c r="A12430" s="287"/>
    </row>
    <row r="12431" spans="1:1" x14ac:dyDescent="0.25">
      <c r="A12431" s="287"/>
    </row>
    <row r="12432" spans="1:1" x14ac:dyDescent="0.25">
      <c r="A12432" s="287"/>
    </row>
    <row r="12433" spans="1:1" x14ac:dyDescent="0.25">
      <c r="A12433" s="287"/>
    </row>
    <row r="12434" spans="1:1" x14ac:dyDescent="0.25">
      <c r="A12434" s="287"/>
    </row>
    <row r="12435" spans="1:1" x14ac:dyDescent="0.25">
      <c r="A12435" s="287"/>
    </row>
    <row r="12436" spans="1:1" x14ac:dyDescent="0.25">
      <c r="A12436" s="287"/>
    </row>
    <row r="12437" spans="1:1" x14ac:dyDescent="0.25">
      <c r="A12437" s="287"/>
    </row>
    <row r="12438" spans="1:1" x14ac:dyDescent="0.25">
      <c r="A12438" s="287"/>
    </row>
    <row r="12439" spans="1:1" x14ac:dyDescent="0.25">
      <c r="A12439" s="287"/>
    </row>
    <row r="12440" spans="1:1" x14ac:dyDescent="0.25">
      <c r="A12440" s="287"/>
    </row>
    <row r="12441" spans="1:1" x14ac:dyDescent="0.25">
      <c r="A12441" s="287"/>
    </row>
    <row r="12442" spans="1:1" x14ac:dyDescent="0.25">
      <c r="A12442" s="287"/>
    </row>
    <row r="12443" spans="1:1" x14ac:dyDescent="0.25">
      <c r="A12443" s="287"/>
    </row>
    <row r="12444" spans="1:1" x14ac:dyDescent="0.25">
      <c r="A12444" s="287"/>
    </row>
    <row r="12445" spans="1:1" x14ac:dyDescent="0.25">
      <c r="A12445" s="287"/>
    </row>
    <row r="12446" spans="1:1" x14ac:dyDescent="0.25">
      <c r="A12446" s="287"/>
    </row>
    <row r="12447" spans="1:1" x14ac:dyDescent="0.25">
      <c r="A12447" s="287"/>
    </row>
    <row r="12448" spans="1:1" x14ac:dyDescent="0.25">
      <c r="A12448" s="287"/>
    </row>
    <row r="12449" spans="1:1" x14ac:dyDescent="0.25">
      <c r="A12449" s="287"/>
    </row>
    <row r="12450" spans="1:1" x14ac:dyDescent="0.25">
      <c r="A12450" s="287"/>
    </row>
    <row r="12451" spans="1:1" x14ac:dyDescent="0.25">
      <c r="A12451" s="287"/>
    </row>
    <row r="12452" spans="1:1" x14ac:dyDescent="0.25">
      <c r="A12452" s="287"/>
    </row>
    <row r="12453" spans="1:1" x14ac:dyDescent="0.25">
      <c r="A12453" s="287"/>
    </row>
    <row r="12454" spans="1:1" x14ac:dyDescent="0.25">
      <c r="A12454" s="287"/>
    </row>
    <row r="12455" spans="1:1" x14ac:dyDescent="0.25">
      <c r="A12455" s="287"/>
    </row>
    <row r="12456" spans="1:1" x14ac:dyDescent="0.25">
      <c r="A12456" s="287"/>
    </row>
    <row r="12457" spans="1:1" x14ac:dyDescent="0.25">
      <c r="A12457" s="287"/>
    </row>
    <row r="12458" spans="1:1" x14ac:dyDescent="0.25">
      <c r="A12458" s="287"/>
    </row>
    <row r="12459" spans="1:1" x14ac:dyDescent="0.25">
      <c r="A12459" s="287"/>
    </row>
    <row r="12460" spans="1:1" x14ac:dyDescent="0.25">
      <c r="A12460" s="287"/>
    </row>
    <row r="12461" spans="1:1" x14ac:dyDescent="0.25">
      <c r="A12461" s="287"/>
    </row>
    <row r="12462" spans="1:1" x14ac:dyDescent="0.25">
      <c r="A12462" s="287"/>
    </row>
    <row r="12463" spans="1:1" x14ac:dyDescent="0.25">
      <c r="A12463" s="287"/>
    </row>
    <row r="12464" spans="1:1" x14ac:dyDescent="0.25">
      <c r="A12464" s="287"/>
    </row>
    <row r="12465" spans="1:1" x14ac:dyDescent="0.25">
      <c r="A12465" s="287"/>
    </row>
    <row r="12466" spans="1:1" x14ac:dyDescent="0.25">
      <c r="A12466" s="287"/>
    </row>
    <row r="12467" spans="1:1" x14ac:dyDescent="0.25">
      <c r="A12467" s="287"/>
    </row>
    <row r="12468" spans="1:1" x14ac:dyDescent="0.25">
      <c r="A12468" s="287"/>
    </row>
    <row r="12469" spans="1:1" x14ac:dyDescent="0.25">
      <c r="A12469" s="287"/>
    </row>
    <row r="12470" spans="1:1" x14ac:dyDescent="0.25">
      <c r="A12470" s="287"/>
    </row>
    <row r="12471" spans="1:1" x14ac:dyDescent="0.25">
      <c r="A12471" s="287"/>
    </row>
    <row r="12472" spans="1:1" x14ac:dyDescent="0.25">
      <c r="A12472" s="287"/>
    </row>
    <row r="12473" spans="1:1" x14ac:dyDescent="0.25">
      <c r="A12473" s="287"/>
    </row>
    <row r="12474" spans="1:1" x14ac:dyDescent="0.25">
      <c r="A12474" s="287"/>
    </row>
    <row r="12475" spans="1:1" x14ac:dyDescent="0.25">
      <c r="A12475" s="287"/>
    </row>
    <row r="12476" spans="1:1" x14ac:dyDescent="0.25">
      <c r="A12476" s="287"/>
    </row>
    <row r="12477" spans="1:1" x14ac:dyDescent="0.25">
      <c r="A12477" s="287"/>
    </row>
    <row r="12478" spans="1:1" x14ac:dyDescent="0.25">
      <c r="A12478" s="287"/>
    </row>
    <row r="12479" spans="1:1" x14ac:dyDescent="0.25">
      <c r="A12479" s="287"/>
    </row>
    <row r="12480" spans="1:1" x14ac:dyDescent="0.25">
      <c r="A12480" s="287"/>
    </row>
    <row r="12481" spans="1:1" x14ac:dyDescent="0.25">
      <c r="A12481" s="287"/>
    </row>
    <row r="12482" spans="1:1" x14ac:dyDescent="0.25">
      <c r="A12482" s="287"/>
    </row>
    <row r="12483" spans="1:1" x14ac:dyDescent="0.25">
      <c r="A12483" s="287"/>
    </row>
    <row r="12484" spans="1:1" x14ac:dyDescent="0.25">
      <c r="A12484" s="287"/>
    </row>
    <row r="12485" spans="1:1" x14ac:dyDescent="0.25">
      <c r="A12485" s="287"/>
    </row>
    <row r="12486" spans="1:1" x14ac:dyDescent="0.25">
      <c r="A12486" s="287"/>
    </row>
    <row r="12487" spans="1:1" x14ac:dyDescent="0.25">
      <c r="A12487" s="287"/>
    </row>
    <row r="12488" spans="1:1" x14ac:dyDescent="0.25">
      <c r="A12488" s="287"/>
    </row>
    <row r="12489" spans="1:1" x14ac:dyDescent="0.25">
      <c r="A12489" s="287"/>
    </row>
    <row r="12490" spans="1:1" x14ac:dyDescent="0.25">
      <c r="A12490" s="287"/>
    </row>
    <row r="12491" spans="1:1" x14ac:dyDescent="0.25">
      <c r="A12491" s="287"/>
    </row>
    <row r="12492" spans="1:1" x14ac:dyDescent="0.25">
      <c r="A12492" s="287"/>
    </row>
    <row r="12493" spans="1:1" x14ac:dyDescent="0.25">
      <c r="A12493" s="287"/>
    </row>
    <row r="12494" spans="1:1" x14ac:dyDescent="0.25">
      <c r="A12494" s="287"/>
    </row>
    <row r="12495" spans="1:1" x14ac:dyDescent="0.25">
      <c r="A12495" s="287"/>
    </row>
    <row r="12496" spans="1:1" x14ac:dyDescent="0.25">
      <c r="A12496" s="287"/>
    </row>
    <row r="12497" spans="1:1" x14ac:dyDescent="0.25">
      <c r="A12497" s="287"/>
    </row>
    <row r="12498" spans="1:1" x14ac:dyDescent="0.25">
      <c r="A12498" s="287"/>
    </row>
    <row r="12499" spans="1:1" x14ac:dyDescent="0.25">
      <c r="A12499" s="287"/>
    </row>
    <row r="12500" spans="1:1" x14ac:dyDescent="0.25">
      <c r="A12500" s="287"/>
    </row>
    <row r="12501" spans="1:1" x14ac:dyDescent="0.25">
      <c r="A12501" s="287"/>
    </row>
    <row r="12502" spans="1:1" x14ac:dyDescent="0.25">
      <c r="A12502" s="287"/>
    </row>
    <row r="12503" spans="1:1" x14ac:dyDescent="0.25">
      <c r="A12503" s="287"/>
    </row>
    <row r="12504" spans="1:1" x14ac:dyDescent="0.25">
      <c r="A12504" s="287"/>
    </row>
    <row r="12505" spans="1:1" x14ac:dyDescent="0.25">
      <c r="A12505" s="287"/>
    </row>
    <row r="12506" spans="1:1" x14ac:dyDescent="0.25">
      <c r="A12506" s="287"/>
    </row>
    <row r="12507" spans="1:1" x14ac:dyDescent="0.25">
      <c r="A12507" s="287"/>
    </row>
    <row r="12508" spans="1:1" x14ac:dyDescent="0.25">
      <c r="A12508" s="287"/>
    </row>
    <row r="12509" spans="1:1" x14ac:dyDescent="0.25">
      <c r="A12509" s="287"/>
    </row>
    <row r="12510" spans="1:1" x14ac:dyDescent="0.25">
      <c r="A12510" s="287"/>
    </row>
    <row r="12511" spans="1:1" x14ac:dyDescent="0.25">
      <c r="A12511" s="287"/>
    </row>
    <row r="12512" spans="1:1" x14ac:dyDescent="0.25">
      <c r="A12512" s="287"/>
    </row>
    <row r="12513" spans="1:1" x14ac:dyDescent="0.25">
      <c r="A12513" s="287"/>
    </row>
    <row r="12514" spans="1:1" x14ac:dyDescent="0.25">
      <c r="A12514" s="287"/>
    </row>
    <row r="12515" spans="1:1" x14ac:dyDescent="0.25">
      <c r="A12515" s="287"/>
    </row>
    <row r="12516" spans="1:1" x14ac:dyDescent="0.25">
      <c r="A12516" s="287"/>
    </row>
    <row r="12517" spans="1:1" x14ac:dyDescent="0.25">
      <c r="A12517" s="287"/>
    </row>
    <row r="12518" spans="1:1" x14ac:dyDescent="0.25">
      <c r="A12518" s="287"/>
    </row>
    <row r="12519" spans="1:1" x14ac:dyDescent="0.25">
      <c r="A12519" s="287"/>
    </row>
    <row r="12520" spans="1:1" x14ac:dyDescent="0.25">
      <c r="A12520" s="287"/>
    </row>
    <row r="12521" spans="1:1" x14ac:dyDescent="0.25">
      <c r="A12521" s="287"/>
    </row>
    <row r="12522" spans="1:1" x14ac:dyDescent="0.25">
      <c r="A12522" s="287"/>
    </row>
    <row r="12523" spans="1:1" x14ac:dyDescent="0.25">
      <c r="A12523" s="287"/>
    </row>
    <row r="12524" spans="1:1" x14ac:dyDescent="0.25">
      <c r="A12524" s="287"/>
    </row>
    <row r="12525" spans="1:1" x14ac:dyDescent="0.25">
      <c r="A12525" s="287"/>
    </row>
    <row r="12526" spans="1:1" x14ac:dyDescent="0.25">
      <c r="A12526" s="287"/>
    </row>
    <row r="12527" spans="1:1" x14ac:dyDescent="0.25">
      <c r="A12527" s="287"/>
    </row>
    <row r="12528" spans="1:1" x14ac:dyDescent="0.25">
      <c r="A12528" s="287"/>
    </row>
    <row r="12529" spans="1:1" x14ac:dyDescent="0.25">
      <c r="A12529" s="287"/>
    </row>
    <row r="12530" spans="1:1" x14ac:dyDescent="0.25">
      <c r="A12530" s="287"/>
    </row>
    <row r="12531" spans="1:1" x14ac:dyDescent="0.25">
      <c r="A12531" s="287"/>
    </row>
    <row r="12532" spans="1:1" x14ac:dyDescent="0.25">
      <c r="A12532" s="287"/>
    </row>
    <row r="12533" spans="1:1" x14ac:dyDescent="0.25">
      <c r="A12533" s="287"/>
    </row>
    <row r="12534" spans="1:1" x14ac:dyDescent="0.25">
      <c r="A12534" s="287"/>
    </row>
    <row r="12535" spans="1:1" x14ac:dyDescent="0.25">
      <c r="A12535" s="287"/>
    </row>
    <row r="12536" spans="1:1" x14ac:dyDescent="0.25">
      <c r="A12536" s="287"/>
    </row>
    <row r="12537" spans="1:1" x14ac:dyDescent="0.25">
      <c r="A12537" s="287"/>
    </row>
    <row r="12538" spans="1:1" x14ac:dyDescent="0.25">
      <c r="A12538" s="287"/>
    </row>
    <row r="12539" spans="1:1" x14ac:dyDescent="0.25">
      <c r="A12539" s="287"/>
    </row>
    <row r="12540" spans="1:1" x14ac:dyDescent="0.25">
      <c r="A12540" s="287"/>
    </row>
    <row r="12541" spans="1:1" x14ac:dyDescent="0.25">
      <c r="A12541" s="287"/>
    </row>
    <row r="12542" spans="1:1" x14ac:dyDescent="0.25">
      <c r="A12542" s="287"/>
    </row>
    <row r="12543" spans="1:1" x14ac:dyDescent="0.25">
      <c r="A12543" s="287"/>
    </row>
    <row r="12544" spans="1:1" x14ac:dyDescent="0.25">
      <c r="A12544" s="287"/>
    </row>
    <row r="12545" spans="1:1" x14ac:dyDescent="0.25">
      <c r="A12545" s="287"/>
    </row>
    <row r="12546" spans="1:1" x14ac:dyDescent="0.25">
      <c r="A12546" s="287"/>
    </row>
    <row r="12547" spans="1:1" x14ac:dyDescent="0.25">
      <c r="A12547" s="287"/>
    </row>
    <row r="12548" spans="1:1" x14ac:dyDescent="0.25">
      <c r="A12548" s="287"/>
    </row>
    <row r="12549" spans="1:1" x14ac:dyDescent="0.25">
      <c r="A12549" s="287"/>
    </row>
    <row r="12550" spans="1:1" x14ac:dyDescent="0.25">
      <c r="A12550" s="287"/>
    </row>
    <row r="12551" spans="1:1" x14ac:dyDescent="0.25">
      <c r="A12551" s="287"/>
    </row>
    <row r="12552" spans="1:1" x14ac:dyDescent="0.25">
      <c r="A12552" s="287"/>
    </row>
    <row r="12553" spans="1:1" x14ac:dyDescent="0.25">
      <c r="A12553" s="287"/>
    </row>
    <row r="12554" spans="1:1" x14ac:dyDescent="0.25">
      <c r="A12554" s="287"/>
    </row>
    <row r="12555" spans="1:1" x14ac:dyDescent="0.25">
      <c r="A12555" s="287"/>
    </row>
    <row r="12556" spans="1:1" x14ac:dyDescent="0.25">
      <c r="A12556" s="287"/>
    </row>
    <row r="12557" spans="1:1" x14ac:dyDescent="0.25">
      <c r="A12557" s="287"/>
    </row>
    <row r="12558" spans="1:1" x14ac:dyDescent="0.25">
      <c r="A12558" s="287"/>
    </row>
    <row r="12559" spans="1:1" x14ac:dyDescent="0.25">
      <c r="A12559" s="287"/>
    </row>
    <row r="12560" spans="1:1" x14ac:dyDescent="0.25">
      <c r="A12560" s="287"/>
    </row>
    <row r="12561" spans="1:1" x14ac:dyDescent="0.25">
      <c r="A12561" s="287"/>
    </row>
    <row r="12562" spans="1:1" x14ac:dyDescent="0.25">
      <c r="A12562" s="287"/>
    </row>
    <row r="12563" spans="1:1" x14ac:dyDescent="0.25">
      <c r="A12563" s="287"/>
    </row>
    <row r="12564" spans="1:1" x14ac:dyDescent="0.25">
      <c r="A12564" s="287"/>
    </row>
    <row r="12565" spans="1:1" x14ac:dyDescent="0.25">
      <c r="A12565" s="287"/>
    </row>
    <row r="12566" spans="1:1" x14ac:dyDescent="0.25">
      <c r="A12566" s="287"/>
    </row>
    <row r="12567" spans="1:1" x14ac:dyDescent="0.25">
      <c r="A12567" s="287"/>
    </row>
    <row r="12568" spans="1:1" x14ac:dyDescent="0.25">
      <c r="A12568" s="287"/>
    </row>
    <row r="12569" spans="1:1" x14ac:dyDescent="0.25">
      <c r="A12569" s="287"/>
    </row>
    <row r="12570" spans="1:1" x14ac:dyDescent="0.25">
      <c r="A12570" s="287"/>
    </row>
    <row r="12571" spans="1:1" x14ac:dyDescent="0.25">
      <c r="A12571" s="287"/>
    </row>
    <row r="12572" spans="1:1" x14ac:dyDescent="0.25">
      <c r="A12572" s="287"/>
    </row>
    <row r="12573" spans="1:1" x14ac:dyDescent="0.25">
      <c r="A12573" s="287"/>
    </row>
    <row r="12574" spans="1:1" x14ac:dyDescent="0.25">
      <c r="A12574" s="287"/>
    </row>
    <row r="12575" spans="1:1" x14ac:dyDescent="0.25">
      <c r="A12575" s="287"/>
    </row>
    <row r="12576" spans="1:1" x14ac:dyDescent="0.25">
      <c r="A12576" s="287"/>
    </row>
    <row r="12577" spans="1:1" x14ac:dyDescent="0.25">
      <c r="A12577" s="287"/>
    </row>
    <row r="12578" spans="1:1" x14ac:dyDescent="0.25">
      <c r="A12578" s="287"/>
    </row>
    <row r="12579" spans="1:1" x14ac:dyDescent="0.25">
      <c r="A12579" s="287"/>
    </row>
    <row r="12580" spans="1:1" x14ac:dyDescent="0.25">
      <c r="A12580" s="287"/>
    </row>
    <row r="12581" spans="1:1" x14ac:dyDescent="0.25">
      <c r="A12581" s="287"/>
    </row>
    <row r="12582" spans="1:1" x14ac:dyDescent="0.25">
      <c r="A12582" s="287"/>
    </row>
    <row r="12583" spans="1:1" x14ac:dyDescent="0.25">
      <c r="A12583" s="287"/>
    </row>
    <row r="12584" spans="1:1" x14ac:dyDescent="0.25">
      <c r="A12584" s="287"/>
    </row>
    <row r="12585" spans="1:1" x14ac:dyDescent="0.25">
      <c r="A12585" s="287"/>
    </row>
    <row r="12586" spans="1:1" x14ac:dyDescent="0.25">
      <c r="A12586" s="287"/>
    </row>
    <row r="12587" spans="1:1" x14ac:dyDescent="0.25">
      <c r="A12587" s="287"/>
    </row>
    <row r="12588" spans="1:1" x14ac:dyDescent="0.25">
      <c r="A12588" s="287"/>
    </row>
    <row r="12589" spans="1:1" x14ac:dyDescent="0.25">
      <c r="A12589" s="287"/>
    </row>
    <row r="12590" spans="1:1" x14ac:dyDescent="0.25">
      <c r="A12590" s="287"/>
    </row>
    <row r="12591" spans="1:1" x14ac:dyDescent="0.25">
      <c r="A12591" s="287"/>
    </row>
    <row r="12592" spans="1:1" x14ac:dyDescent="0.25">
      <c r="A12592" s="287"/>
    </row>
    <row r="12593" spans="1:1" x14ac:dyDescent="0.25">
      <c r="A12593" s="287"/>
    </row>
    <row r="12594" spans="1:1" x14ac:dyDescent="0.25">
      <c r="A12594" s="287"/>
    </row>
    <row r="12595" spans="1:1" x14ac:dyDescent="0.25">
      <c r="A12595" s="287"/>
    </row>
    <row r="12596" spans="1:1" x14ac:dyDescent="0.25">
      <c r="A12596" s="287"/>
    </row>
    <row r="12597" spans="1:1" x14ac:dyDescent="0.25">
      <c r="A12597" s="287"/>
    </row>
    <row r="12598" spans="1:1" x14ac:dyDescent="0.25">
      <c r="A12598" s="287"/>
    </row>
    <row r="12599" spans="1:1" x14ac:dyDescent="0.25">
      <c r="A12599" s="287"/>
    </row>
    <row r="12600" spans="1:1" x14ac:dyDescent="0.25">
      <c r="A12600" s="287"/>
    </row>
    <row r="12601" spans="1:1" x14ac:dyDescent="0.25">
      <c r="A12601" s="287"/>
    </row>
    <row r="12602" spans="1:1" x14ac:dyDescent="0.25">
      <c r="A12602" s="287"/>
    </row>
    <row r="12603" spans="1:1" x14ac:dyDescent="0.25">
      <c r="A12603" s="287"/>
    </row>
    <row r="12604" spans="1:1" x14ac:dyDescent="0.25">
      <c r="A12604" s="287"/>
    </row>
    <row r="12605" spans="1:1" x14ac:dyDescent="0.25">
      <c r="A12605" s="287"/>
    </row>
    <row r="12606" spans="1:1" x14ac:dyDescent="0.25">
      <c r="A12606" s="287"/>
    </row>
    <row r="12607" spans="1:1" x14ac:dyDescent="0.25">
      <c r="A12607" s="287"/>
    </row>
    <row r="12608" spans="1:1" x14ac:dyDescent="0.25">
      <c r="A12608" s="287"/>
    </row>
    <row r="12609" spans="1:1" x14ac:dyDescent="0.25">
      <c r="A12609" s="287"/>
    </row>
    <row r="12610" spans="1:1" x14ac:dyDescent="0.25">
      <c r="A12610" s="287"/>
    </row>
    <row r="12611" spans="1:1" x14ac:dyDescent="0.25">
      <c r="A12611" s="287"/>
    </row>
    <row r="12612" spans="1:1" x14ac:dyDescent="0.25">
      <c r="A12612" s="287"/>
    </row>
    <row r="12613" spans="1:1" x14ac:dyDescent="0.25">
      <c r="A12613" s="287"/>
    </row>
    <row r="12614" spans="1:1" x14ac:dyDescent="0.25">
      <c r="A12614" s="287"/>
    </row>
    <row r="12615" spans="1:1" x14ac:dyDescent="0.25">
      <c r="A12615" s="287"/>
    </row>
    <row r="12616" spans="1:1" x14ac:dyDescent="0.25">
      <c r="A12616" s="287"/>
    </row>
    <row r="12617" spans="1:1" x14ac:dyDescent="0.25">
      <c r="A12617" s="287"/>
    </row>
    <row r="12618" spans="1:1" x14ac:dyDescent="0.25">
      <c r="A12618" s="287"/>
    </row>
    <row r="12619" spans="1:1" x14ac:dyDescent="0.25">
      <c r="A12619" s="287"/>
    </row>
    <row r="12620" spans="1:1" x14ac:dyDescent="0.25">
      <c r="A12620" s="287"/>
    </row>
    <row r="12621" spans="1:1" x14ac:dyDescent="0.25">
      <c r="A12621" s="287"/>
    </row>
    <row r="12622" spans="1:1" x14ac:dyDescent="0.25">
      <c r="A12622" s="287"/>
    </row>
    <row r="12623" spans="1:1" x14ac:dyDescent="0.25">
      <c r="A12623" s="287"/>
    </row>
    <row r="12624" spans="1:1" x14ac:dyDescent="0.25">
      <c r="A12624" s="287"/>
    </row>
    <row r="12625" spans="1:1" x14ac:dyDescent="0.25">
      <c r="A12625" s="287"/>
    </row>
    <row r="12626" spans="1:1" x14ac:dyDescent="0.25">
      <c r="A12626" s="287"/>
    </row>
    <row r="12627" spans="1:1" x14ac:dyDescent="0.25">
      <c r="A12627" s="287"/>
    </row>
    <row r="12628" spans="1:1" x14ac:dyDescent="0.25">
      <c r="A12628" s="287"/>
    </row>
    <row r="12629" spans="1:1" x14ac:dyDescent="0.25">
      <c r="A12629" s="287"/>
    </row>
    <row r="12630" spans="1:1" x14ac:dyDescent="0.25">
      <c r="A12630" s="287"/>
    </row>
    <row r="12631" spans="1:1" x14ac:dyDescent="0.25">
      <c r="A12631" s="287"/>
    </row>
    <row r="12632" spans="1:1" x14ac:dyDescent="0.25">
      <c r="A12632" s="287"/>
    </row>
    <row r="12633" spans="1:1" x14ac:dyDescent="0.25">
      <c r="A12633" s="287"/>
    </row>
    <row r="12634" spans="1:1" x14ac:dyDescent="0.25">
      <c r="A12634" s="287"/>
    </row>
    <row r="12635" spans="1:1" x14ac:dyDescent="0.25">
      <c r="A12635" s="287"/>
    </row>
    <row r="12636" spans="1:1" x14ac:dyDescent="0.25">
      <c r="A12636" s="287"/>
    </row>
    <row r="12637" spans="1:1" x14ac:dyDescent="0.25">
      <c r="A12637" s="287"/>
    </row>
    <row r="12638" spans="1:1" x14ac:dyDescent="0.25">
      <c r="A12638" s="287"/>
    </row>
    <row r="12639" spans="1:1" x14ac:dyDescent="0.25">
      <c r="A12639" s="287"/>
    </row>
    <row r="12640" spans="1:1" x14ac:dyDescent="0.25">
      <c r="A12640" s="287"/>
    </row>
    <row r="12641" spans="1:1" x14ac:dyDescent="0.25">
      <c r="A12641" s="287"/>
    </row>
    <row r="12642" spans="1:1" x14ac:dyDescent="0.25">
      <c r="A12642" s="287"/>
    </row>
    <row r="12643" spans="1:1" x14ac:dyDescent="0.25">
      <c r="A12643" s="287"/>
    </row>
    <row r="12644" spans="1:1" x14ac:dyDescent="0.25">
      <c r="A12644" s="287"/>
    </row>
    <row r="12645" spans="1:1" x14ac:dyDescent="0.25">
      <c r="A12645" s="287"/>
    </row>
    <row r="12646" spans="1:1" x14ac:dyDescent="0.25">
      <c r="A12646" s="287"/>
    </row>
    <row r="12647" spans="1:1" x14ac:dyDescent="0.25">
      <c r="A12647" s="287"/>
    </row>
    <row r="12648" spans="1:1" x14ac:dyDescent="0.25">
      <c r="A12648" s="287"/>
    </row>
    <row r="12649" spans="1:1" x14ac:dyDescent="0.25">
      <c r="A12649" s="287"/>
    </row>
    <row r="12650" spans="1:1" x14ac:dyDescent="0.25">
      <c r="A12650" s="287"/>
    </row>
    <row r="12651" spans="1:1" x14ac:dyDescent="0.25">
      <c r="A12651" s="287"/>
    </row>
    <row r="12652" spans="1:1" x14ac:dyDescent="0.25">
      <c r="A12652" s="287"/>
    </row>
    <row r="12653" spans="1:1" x14ac:dyDescent="0.25">
      <c r="A12653" s="287"/>
    </row>
    <row r="12654" spans="1:1" x14ac:dyDescent="0.25">
      <c r="A12654" s="287"/>
    </row>
    <row r="12655" spans="1:1" x14ac:dyDescent="0.25">
      <c r="A12655" s="287"/>
    </row>
    <row r="12656" spans="1:1" x14ac:dyDescent="0.25">
      <c r="A12656" s="287"/>
    </row>
    <row r="12657" spans="1:1" x14ac:dyDescent="0.25">
      <c r="A12657" s="287"/>
    </row>
    <row r="12658" spans="1:1" x14ac:dyDescent="0.25">
      <c r="A12658" s="287"/>
    </row>
    <row r="12659" spans="1:1" x14ac:dyDescent="0.25">
      <c r="A12659" s="287"/>
    </row>
    <row r="12660" spans="1:1" x14ac:dyDescent="0.25">
      <c r="A12660" s="287"/>
    </row>
    <row r="12661" spans="1:1" x14ac:dyDescent="0.25">
      <c r="A12661" s="287"/>
    </row>
    <row r="12662" spans="1:1" x14ac:dyDescent="0.25">
      <c r="A12662" s="287"/>
    </row>
    <row r="12663" spans="1:1" x14ac:dyDescent="0.25">
      <c r="A12663" s="287"/>
    </row>
    <row r="12664" spans="1:1" x14ac:dyDescent="0.25">
      <c r="A12664" s="287"/>
    </row>
    <row r="12665" spans="1:1" x14ac:dyDescent="0.25">
      <c r="A12665" s="287"/>
    </row>
    <row r="12666" spans="1:1" x14ac:dyDescent="0.25">
      <c r="A12666" s="287"/>
    </row>
    <row r="12667" spans="1:1" x14ac:dyDescent="0.25">
      <c r="A12667" s="287"/>
    </row>
    <row r="12668" spans="1:1" x14ac:dyDescent="0.25">
      <c r="A12668" s="287"/>
    </row>
    <row r="12669" spans="1:1" x14ac:dyDescent="0.25">
      <c r="A12669" s="287"/>
    </row>
    <row r="12670" spans="1:1" x14ac:dyDescent="0.25">
      <c r="A12670" s="287"/>
    </row>
    <row r="12671" spans="1:1" x14ac:dyDescent="0.25">
      <c r="A12671" s="287"/>
    </row>
    <row r="12672" spans="1:1" x14ac:dyDescent="0.25">
      <c r="A12672" s="287"/>
    </row>
    <row r="12673" spans="1:1" x14ac:dyDescent="0.25">
      <c r="A12673" s="287"/>
    </row>
    <row r="12674" spans="1:1" x14ac:dyDescent="0.25">
      <c r="A12674" s="287"/>
    </row>
    <row r="12675" spans="1:1" x14ac:dyDescent="0.25">
      <c r="A12675" s="287"/>
    </row>
    <row r="12676" spans="1:1" x14ac:dyDescent="0.25">
      <c r="A12676" s="287"/>
    </row>
    <row r="12677" spans="1:1" x14ac:dyDescent="0.25">
      <c r="A12677" s="287"/>
    </row>
    <row r="12678" spans="1:1" x14ac:dyDescent="0.25">
      <c r="A12678" s="287"/>
    </row>
    <row r="12679" spans="1:1" x14ac:dyDescent="0.25">
      <c r="A12679" s="287"/>
    </row>
    <row r="12680" spans="1:1" x14ac:dyDescent="0.25">
      <c r="A12680" s="287"/>
    </row>
    <row r="12681" spans="1:1" x14ac:dyDescent="0.25">
      <c r="A12681" s="287"/>
    </row>
    <row r="12682" spans="1:1" x14ac:dyDescent="0.25">
      <c r="A12682" s="287"/>
    </row>
    <row r="12683" spans="1:1" x14ac:dyDescent="0.25">
      <c r="A12683" s="287"/>
    </row>
    <row r="12684" spans="1:1" x14ac:dyDescent="0.25">
      <c r="A12684" s="287"/>
    </row>
    <row r="12685" spans="1:1" x14ac:dyDescent="0.25">
      <c r="A12685" s="287"/>
    </row>
    <row r="12686" spans="1:1" x14ac:dyDescent="0.25">
      <c r="A12686" s="287"/>
    </row>
    <row r="12687" spans="1:1" x14ac:dyDescent="0.25">
      <c r="A12687" s="287"/>
    </row>
    <row r="12688" spans="1:1" x14ac:dyDescent="0.25">
      <c r="A12688" s="287"/>
    </row>
    <row r="12689" spans="1:1" x14ac:dyDescent="0.25">
      <c r="A12689" s="287"/>
    </row>
    <row r="12690" spans="1:1" x14ac:dyDescent="0.25">
      <c r="A12690" s="287"/>
    </row>
    <row r="12691" spans="1:1" x14ac:dyDescent="0.25">
      <c r="A12691" s="287"/>
    </row>
    <row r="12692" spans="1:1" x14ac:dyDescent="0.25">
      <c r="A12692" s="287"/>
    </row>
    <row r="12693" spans="1:1" x14ac:dyDescent="0.25">
      <c r="A12693" s="287"/>
    </row>
    <row r="12694" spans="1:1" x14ac:dyDescent="0.25">
      <c r="A12694" s="287"/>
    </row>
    <row r="12695" spans="1:1" x14ac:dyDescent="0.25">
      <c r="A12695" s="287"/>
    </row>
    <row r="12696" spans="1:1" x14ac:dyDescent="0.25">
      <c r="A12696" s="287"/>
    </row>
    <row r="12697" spans="1:1" x14ac:dyDescent="0.25">
      <c r="A12697" s="287"/>
    </row>
    <row r="12698" spans="1:1" x14ac:dyDescent="0.25">
      <c r="A12698" s="287"/>
    </row>
    <row r="12699" spans="1:1" x14ac:dyDescent="0.25">
      <c r="A12699" s="287"/>
    </row>
    <row r="12700" spans="1:1" x14ac:dyDescent="0.25">
      <c r="A12700" s="287"/>
    </row>
    <row r="12701" spans="1:1" x14ac:dyDescent="0.25">
      <c r="A12701" s="287"/>
    </row>
    <row r="12702" spans="1:1" x14ac:dyDescent="0.25">
      <c r="A12702" s="287"/>
    </row>
    <row r="12703" spans="1:1" x14ac:dyDescent="0.25">
      <c r="A12703" s="287"/>
    </row>
    <row r="12704" spans="1:1" x14ac:dyDescent="0.25">
      <c r="A12704" s="287"/>
    </row>
    <row r="12705" spans="1:1" x14ac:dyDescent="0.25">
      <c r="A12705" s="287"/>
    </row>
    <row r="12706" spans="1:1" x14ac:dyDescent="0.25">
      <c r="A12706" s="287"/>
    </row>
    <row r="12707" spans="1:1" x14ac:dyDescent="0.25">
      <c r="A12707" s="287"/>
    </row>
    <row r="12708" spans="1:1" x14ac:dyDescent="0.25">
      <c r="A12708" s="287"/>
    </row>
    <row r="12709" spans="1:1" x14ac:dyDescent="0.25">
      <c r="A12709" s="287"/>
    </row>
    <row r="12710" spans="1:1" x14ac:dyDescent="0.25">
      <c r="A12710" s="287"/>
    </row>
    <row r="12711" spans="1:1" x14ac:dyDescent="0.25">
      <c r="A12711" s="287"/>
    </row>
    <row r="12712" spans="1:1" x14ac:dyDescent="0.25">
      <c r="A12712" s="287"/>
    </row>
    <row r="12713" spans="1:1" x14ac:dyDescent="0.25">
      <c r="A12713" s="287"/>
    </row>
    <row r="12714" spans="1:1" x14ac:dyDescent="0.25">
      <c r="A12714" s="287"/>
    </row>
    <row r="12715" spans="1:1" x14ac:dyDescent="0.25">
      <c r="A12715" s="287"/>
    </row>
    <row r="12716" spans="1:1" x14ac:dyDescent="0.25">
      <c r="A12716" s="287"/>
    </row>
    <row r="12717" spans="1:1" x14ac:dyDescent="0.25">
      <c r="A12717" s="287"/>
    </row>
    <row r="12718" spans="1:1" x14ac:dyDescent="0.25">
      <c r="A12718" s="287"/>
    </row>
    <row r="12719" spans="1:1" x14ac:dyDescent="0.25">
      <c r="A12719" s="287"/>
    </row>
    <row r="12720" spans="1:1" x14ac:dyDescent="0.25">
      <c r="A12720" s="287"/>
    </row>
    <row r="12721" spans="1:1" x14ac:dyDescent="0.25">
      <c r="A12721" s="287"/>
    </row>
    <row r="12722" spans="1:1" x14ac:dyDescent="0.25">
      <c r="A12722" s="287"/>
    </row>
    <row r="12723" spans="1:1" x14ac:dyDescent="0.25">
      <c r="A12723" s="287"/>
    </row>
    <row r="12724" spans="1:1" x14ac:dyDescent="0.25">
      <c r="A12724" s="287"/>
    </row>
    <row r="12725" spans="1:1" x14ac:dyDescent="0.25">
      <c r="A12725" s="287"/>
    </row>
    <row r="12726" spans="1:1" x14ac:dyDescent="0.25">
      <c r="A12726" s="287"/>
    </row>
    <row r="12727" spans="1:1" x14ac:dyDescent="0.25">
      <c r="A12727" s="287"/>
    </row>
    <row r="12728" spans="1:1" x14ac:dyDescent="0.25">
      <c r="A12728" s="287"/>
    </row>
    <row r="12729" spans="1:1" x14ac:dyDescent="0.25">
      <c r="A12729" s="287"/>
    </row>
    <row r="12730" spans="1:1" x14ac:dyDescent="0.25">
      <c r="A12730" s="287"/>
    </row>
    <row r="12731" spans="1:1" x14ac:dyDescent="0.25">
      <c r="A12731" s="287"/>
    </row>
    <row r="12732" spans="1:1" x14ac:dyDescent="0.25">
      <c r="A12732" s="287"/>
    </row>
    <row r="12733" spans="1:1" x14ac:dyDescent="0.25">
      <c r="A12733" s="287"/>
    </row>
    <row r="12734" spans="1:1" x14ac:dyDescent="0.25">
      <c r="A12734" s="287"/>
    </row>
    <row r="12735" spans="1:1" x14ac:dyDescent="0.25">
      <c r="A12735" s="287"/>
    </row>
    <row r="12736" spans="1:1" x14ac:dyDescent="0.25">
      <c r="A12736" s="287"/>
    </row>
    <row r="12737" spans="1:1" x14ac:dyDescent="0.25">
      <c r="A12737" s="287"/>
    </row>
    <row r="12738" spans="1:1" x14ac:dyDescent="0.25">
      <c r="A12738" s="287"/>
    </row>
    <row r="12739" spans="1:1" x14ac:dyDescent="0.25">
      <c r="A12739" s="287"/>
    </row>
    <row r="12740" spans="1:1" x14ac:dyDescent="0.25">
      <c r="A12740" s="287"/>
    </row>
    <row r="12741" spans="1:1" x14ac:dyDescent="0.25">
      <c r="A12741" s="287"/>
    </row>
    <row r="12742" spans="1:1" x14ac:dyDescent="0.25">
      <c r="A12742" s="287"/>
    </row>
    <row r="12743" spans="1:1" x14ac:dyDescent="0.25">
      <c r="A12743" s="287"/>
    </row>
    <row r="12744" spans="1:1" x14ac:dyDescent="0.25">
      <c r="A12744" s="287"/>
    </row>
    <row r="12745" spans="1:1" x14ac:dyDescent="0.25">
      <c r="A12745" s="287"/>
    </row>
    <row r="12746" spans="1:1" x14ac:dyDescent="0.25">
      <c r="A12746" s="287"/>
    </row>
    <row r="12747" spans="1:1" x14ac:dyDescent="0.25">
      <c r="A12747" s="287"/>
    </row>
    <row r="12748" spans="1:1" x14ac:dyDescent="0.25">
      <c r="A12748" s="287"/>
    </row>
    <row r="12749" spans="1:1" x14ac:dyDescent="0.25">
      <c r="A12749" s="287"/>
    </row>
    <row r="12750" spans="1:1" x14ac:dyDescent="0.25">
      <c r="A12750" s="287"/>
    </row>
    <row r="12751" spans="1:1" x14ac:dyDescent="0.25">
      <c r="A12751" s="287"/>
    </row>
    <row r="12752" spans="1:1" x14ac:dyDescent="0.25">
      <c r="A12752" s="287"/>
    </row>
    <row r="12753" spans="1:1" x14ac:dyDescent="0.25">
      <c r="A12753" s="287"/>
    </row>
    <row r="12754" spans="1:1" x14ac:dyDescent="0.25">
      <c r="A12754" s="287"/>
    </row>
    <row r="12755" spans="1:1" x14ac:dyDescent="0.25">
      <c r="A12755" s="287"/>
    </row>
    <row r="12756" spans="1:1" x14ac:dyDescent="0.25">
      <c r="A12756" s="287"/>
    </row>
    <row r="12757" spans="1:1" x14ac:dyDescent="0.25">
      <c r="A12757" s="287"/>
    </row>
    <row r="12758" spans="1:1" x14ac:dyDescent="0.25">
      <c r="A12758" s="287"/>
    </row>
    <row r="12759" spans="1:1" x14ac:dyDescent="0.25">
      <c r="A12759" s="287"/>
    </row>
    <row r="12760" spans="1:1" x14ac:dyDescent="0.25">
      <c r="A12760" s="287"/>
    </row>
    <row r="12761" spans="1:1" x14ac:dyDescent="0.25">
      <c r="A12761" s="287"/>
    </row>
    <row r="12762" spans="1:1" x14ac:dyDescent="0.25">
      <c r="A12762" s="287"/>
    </row>
    <row r="12763" spans="1:1" x14ac:dyDescent="0.25">
      <c r="A12763" s="287"/>
    </row>
    <row r="12764" spans="1:1" x14ac:dyDescent="0.25">
      <c r="A12764" s="287"/>
    </row>
    <row r="12765" spans="1:1" x14ac:dyDescent="0.25">
      <c r="A12765" s="287"/>
    </row>
    <row r="12766" spans="1:1" x14ac:dyDescent="0.25">
      <c r="A12766" s="287"/>
    </row>
    <row r="12767" spans="1:1" x14ac:dyDescent="0.25">
      <c r="A12767" s="287"/>
    </row>
    <row r="12768" spans="1:1" x14ac:dyDescent="0.25">
      <c r="A12768" s="287"/>
    </row>
    <row r="12769" spans="1:1" x14ac:dyDescent="0.25">
      <c r="A12769" s="287"/>
    </row>
    <row r="12770" spans="1:1" x14ac:dyDescent="0.25">
      <c r="A12770" s="287"/>
    </row>
    <row r="12771" spans="1:1" x14ac:dyDescent="0.25">
      <c r="A12771" s="287"/>
    </row>
    <row r="12772" spans="1:1" x14ac:dyDescent="0.25">
      <c r="A12772" s="287"/>
    </row>
    <row r="12773" spans="1:1" x14ac:dyDescent="0.25">
      <c r="A12773" s="287"/>
    </row>
    <row r="12774" spans="1:1" x14ac:dyDescent="0.25">
      <c r="A12774" s="287"/>
    </row>
    <row r="12775" spans="1:1" x14ac:dyDescent="0.25">
      <c r="A12775" s="287"/>
    </row>
    <row r="12776" spans="1:1" x14ac:dyDescent="0.25">
      <c r="A12776" s="287"/>
    </row>
    <row r="12777" spans="1:1" x14ac:dyDescent="0.25">
      <c r="A12777" s="287"/>
    </row>
    <row r="12778" spans="1:1" x14ac:dyDescent="0.25">
      <c r="A12778" s="287"/>
    </row>
    <row r="12779" spans="1:1" x14ac:dyDescent="0.25">
      <c r="A12779" s="287"/>
    </row>
    <row r="12780" spans="1:1" x14ac:dyDescent="0.25">
      <c r="A12780" s="287"/>
    </row>
    <row r="12781" spans="1:1" x14ac:dyDescent="0.25">
      <c r="A12781" s="287"/>
    </row>
    <row r="12782" spans="1:1" x14ac:dyDescent="0.25">
      <c r="A12782" s="287"/>
    </row>
    <row r="12783" spans="1:1" x14ac:dyDescent="0.25">
      <c r="A12783" s="287"/>
    </row>
    <row r="12784" spans="1:1" x14ac:dyDescent="0.25">
      <c r="A12784" s="287"/>
    </row>
    <row r="12785" spans="1:1" x14ac:dyDescent="0.25">
      <c r="A12785" s="287"/>
    </row>
    <row r="12786" spans="1:1" x14ac:dyDescent="0.25">
      <c r="A12786" s="287"/>
    </row>
    <row r="12787" spans="1:1" x14ac:dyDescent="0.25">
      <c r="A12787" s="287"/>
    </row>
    <row r="12788" spans="1:1" x14ac:dyDescent="0.25">
      <c r="A12788" s="287"/>
    </row>
    <row r="12789" spans="1:1" x14ac:dyDescent="0.25">
      <c r="A12789" s="287"/>
    </row>
    <row r="12790" spans="1:1" x14ac:dyDescent="0.25">
      <c r="A12790" s="287"/>
    </row>
    <row r="12791" spans="1:1" x14ac:dyDescent="0.25">
      <c r="A12791" s="287"/>
    </row>
    <row r="12792" spans="1:1" x14ac:dyDescent="0.25">
      <c r="A12792" s="287"/>
    </row>
    <row r="12793" spans="1:1" x14ac:dyDescent="0.25">
      <c r="A12793" s="287"/>
    </row>
    <row r="12794" spans="1:1" x14ac:dyDescent="0.25">
      <c r="A12794" s="287"/>
    </row>
    <row r="12795" spans="1:1" x14ac:dyDescent="0.25">
      <c r="A12795" s="287"/>
    </row>
    <row r="12796" spans="1:1" x14ac:dyDescent="0.25">
      <c r="A12796" s="287"/>
    </row>
    <row r="12797" spans="1:1" x14ac:dyDescent="0.25">
      <c r="A12797" s="287"/>
    </row>
    <row r="12798" spans="1:1" x14ac:dyDescent="0.25">
      <c r="A12798" s="287"/>
    </row>
    <row r="12799" spans="1:1" x14ac:dyDescent="0.25">
      <c r="A12799" s="287"/>
    </row>
    <row r="12800" spans="1:1" x14ac:dyDescent="0.25">
      <c r="A12800" s="287"/>
    </row>
    <row r="12801" spans="1:1" x14ac:dyDescent="0.25">
      <c r="A12801" s="287"/>
    </row>
    <row r="12802" spans="1:1" x14ac:dyDescent="0.25">
      <c r="A12802" s="287"/>
    </row>
    <row r="12803" spans="1:1" x14ac:dyDescent="0.25">
      <c r="A12803" s="287"/>
    </row>
    <row r="12804" spans="1:1" x14ac:dyDescent="0.25">
      <c r="A12804" s="287"/>
    </row>
    <row r="12805" spans="1:1" x14ac:dyDescent="0.25">
      <c r="A12805" s="287"/>
    </row>
    <row r="12806" spans="1:1" x14ac:dyDescent="0.25">
      <c r="A12806" s="287"/>
    </row>
    <row r="12807" spans="1:1" x14ac:dyDescent="0.25">
      <c r="A12807" s="287"/>
    </row>
    <row r="12808" spans="1:1" x14ac:dyDescent="0.25">
      <c r="A12808" s="287"/>
    </row>
    <row r="12809" spans="1:1" x14ac:dyDescent="0.25">
      <c r="A12809" s="287"/>
    </row>
    <row r="12810" spans="1:1" x14ac:dyDescent="0.25">
      <c r="A12810" s="287"/>
    </row>
    <row r="12811" spans="1:1" x14ac:dyDescent="0.25">
      <c r="A12811" s="287"/>
    </row>
    <row r="12812" spans="1:1" x14ac:dyDescent="0.25">
      <c r="A12812" s="287"/>
    </row>
    <row r="12813" spans="1:1" x14ac:dyDescent="0.25">
      <c r="A12813" s="287"/>
    </row>
    <row r="12814" spans="1:1" x14ac:dyDescent="0.25">
      <c r="A12814" s="287"/>
    </row>
    <row r="12815" spans="1:1" x14ac:dyDescent="0.25">
      <c r="A12815" s="287"/>
    </row>
    <row r="12816" spans="1:1" x14ac:dyDescent="0.25">
      <c r="A12816" s="287"/>
    </row>
    <row r="12817" spans="1:1" x14ac:dyDescent="0.25">
      <c r="A12817" s="287"/>
    </row>
    <row r="12818" spans="1:1" x14ac:dyDescent="0.25">
      <c r="A12818" s="287"/>
    </row>
    <row r="12819" spans="1:1" x14ac:dyDescent="0.25">
      <c r="A12819" s="287"/>
    </row>
    <row r="12820" spans="1:1" x14ac:dyDescent="0.25">
      <c r="A12820" s="287"/>
    </row>
    <row r="12821" spans="1:1" x14ac:dyDescent="0.25">
      <c r="A12821" s="287"/>
    </row>
    <row r="12822" spans="1:1" x14ac:dyDescent="0.25">
      <c r="A12822" s="287"/>
    </row>
    <row r="12823" spans="1:1" x14ac:dyDescent="0.25">
      <c r="A12823" s="287"/>
    </row>
    <row r="12824" spans="1:1" x14ac:dyDescent="0.25">
      <c r="A12824" s="287"/>
    </row>
    <row r="12825" spans="1:1" x14ac:dyDescent="0.25">
      <c r="A12825" s="287"/>
    </row>
    <row r="12826" spans="1:1" x14ac:dyDescent="0.25">
      <c r="A12826" s="287"/>
    </row>
    <row r="12827" spans="1:1" x14ac:dyDescent="0.25">
      <c r="A12827" s="287"/>
    </row>
    <row r="12828" spans="1:1" x14ac:dyDescent="0.25">
      <c r="A12828" s="287"/>
    </row>
    <row r="12829" spans="1:1" x14ac:dyDescent="0.25">
      <c r="A12829" s="287"/>
    </row>
    <row r="12830" spans="1:1" x14ac:dyDescent="0.25">
      <c r="A12830" s="287"/>
    </row>
    <row r="12831" spans="1:1" x14ac:dyDescent="0.25">
      <c r="A12831" s="287"/>
    </row>
    <row r="12832" spans="1:1" x14ac:dyDescent="0.25">
      <c r="A12832" s="287"/>
    </row>
    <row r="12833" spans="1:1" x14ac:dyDescent="0.25">
      <c r="A12833" s="287"/>
    </row>
    <row r="12834" spans="1:1" x14ac:dyDescent="0.25">
      <c r="A12834" s="287"/>
    </row>
    <row r="12835" spans="1:1" x14ac:dyDescent="0.25">
      <c r="A12835" s="287"/>
    </row>
    <row r="12836" spans="1:1" x14ac:dyDescent="0.25">
      <c r="A12836" s="287"/>
    </row>
    <row r="12837" spans="1:1" x14ac:dyDescent="0.25">
      <c r="A12837" s="287"/>
    </row>
    <row r="12838" spans="1:1" x14ac:dyDescent="0.25">
      <c r="A12838" s="287"/>
    </row>
    <row r="12839" spans="1:1" x14ac:dyDescent="0.25">
      <c r="A12839" s="287"/>
    </row>
    <row r="12840" spans="1:1" x14ac:dyDescent="0.25">
      <c r="A12840" s="287"/>
    </row>
    <row r="12841" spans="1:1" x14ac:dyDescent="0.25">
      <c r="A12841" s="287"/>
    </row>
    <row r="12842" spans="1:1" x14ac:dyDescent="0.25">
      <c r="A12842" s="287"/>
    </row>
    <row r="12843" spans="1:1" x14ac:dyDescent="0.25">
      <c r="A12843" s="287"/>
    </row>
    <row r="12844" spans="1:1" x14ac:dyDescent="0.25">
      <c r="A12844" s="287"/>
    </row>
    <row r="12845" spans="1:1" x14ac:dyDescent="0.25">
      <c r="A12845" s="287"/>
    </row>
    <row r="12846" spans="1:1" x14ac:dyDescent="0.25">
      <c r="A12846" s="287"/>
    </row>
    <row r="12847" spans="1:1" x14ac:dyDescent="0.25">
      <c r="A12847" s="287"/>
    </row>
    <row r="12848" spans="1:1" x14ac:dyDescent="0.25">
      <c r="A12848" s="287"/>
    </row>
    <row r="12849" spans="1:1" x14ac:dyDescent="0.25">
      <c r="A12849" s="287"/>
    </row>
    <row r="12850" spans="1:1" x14ac:dyDescent="0.25">
      <c r="A12850" s="287"/>
    </row>
    <row r="12851" spans="1:1" x14ac:dyDescent="0.25">
      <c r="A12851" s="287"/>
    </row>
    <row r="12852" spans="1:1" x14ac:dyDescent="0.25">
      <c r="A12852" s="287"/>
    </row>
    <row r="12853" spans="1:1" x14ac:dyDescent="0.25">
      <c r="A12853" s="287"/>
    </row>
    <row r="12854" spans="1:1" x14ac:dyDescent="0.25">
      <c r="A12854" s="287"/>
    </row>
    <row r="12855" spans="1:1" x14ac:dyDescent="0.25">
      <c r="A12855" s="287"/>
    </row>
    <row r="12856" spans="1:1" x14ac:dyDescent="0.25">
      <c r="A12856" s="287"/>
    </row>
    <row r="12857" spans="1:1" x14ac:dyDescent="0.25">
      <c r="A12857" s="287"/>
    </row>
    <row r="12858" spans="1:1" x14ac:dyDescent="0.25">
      <c r="A12858" s="287"/>
    </row>
    <row r="12859" spans="1:1" x14ac:dyDescent="0.25">
      <c r="A12859" s="287"/>
    </row>
    <row r="12860" spans="1:1" x14ac:dyDescent="0.25">
      <c r="A12860" s="287"/>
    </row>
    <row r="12861" spans="1:1" x14ac:dyDescent="0.25">
      <c r="A12861" s="287"/>
    </row>
    <row r="12862" spans="1:1" x14ac:dyDescent="0.25">
      <c r="A12862" s="287"/>
    </row>
    <row r="12863" spans="1:1" x14ac:dyDescent="0.25">
      <c r="A12863" s="287"/>
    </row>
    <row r="12864" spans="1:1" x14ac:dyDescent="0.25">
      <c r="A12864" s="287"/>
    </row>
    <row r="12865" spans="1:1" x14ac:dyDescent="0.25">
      <c r="A12865" s="287"/>
    </row>
    <row r="12866" spans="1:1" x14ac:dyDescent="0.25">
      <c r="A12866" s="287"/>
    </row>
    <row r="12867" spans="1:1" x14ac:dyDescent="0.25">
      <c r="A12867" s="287"/>
    </row>
    <row r="12868" spans="1:1" x14ac:dyDescent="0.25">
      <c r="A12868" s="287"/>
    </row>
    <row r="12869" spans="1:1" x14ac:dyDescent="0.25">
      <c r="A12869" s="287"/>
    </row>
    <row r="12870" spans="1:1" x14ac:dyDescent="0.25">
      <c r="A12870" s="287"/>
    </row>
    <row r="12871" spans="1:1" x14ac:dyDescent="0.25">
      <c r="A12871" s="287"/>
    </row>
    <row r="12872" spans="1:1" x14ac:dyDescent="0.25">
      <c r="A12872" s="287"/>
    </row>
    <row r="12873" spans="1:1" x14ac:dyDescent="0.25">
      <c r="A12873" s="287"/>
    </row>
    <row r="12874" spans="1:1" x14ac:dyDescent="0.25">
      <c r="A12874" s="287"/>
    </row>
    <row r="12875" spans="1:1" x14ac:dyDescent="0.25">
      <c r="A12875" s="287"/>
    </row>
    <row r="12876" spans="1:1" x14ac:dyDescent="0.25">
      <c r="A12876" s="287"/>
    </row>
    <row r="12877" spans="1:1" x14ac:dyDescent="0.25">
      <c r="A12877" s="287"/>
    </row>
    <row r="12878" spans="1:1" x14ac:dyDescent="0.25">
      <c r="A12878" s="287"/>
    </row>
    <row r="12879" spans="1:1" x14ac:dyDescent="0.25">
      <c r="A12879" s="287"/>
    </row>
    <row r="12880" spans="1:1" x14ac:dyDescent="0.25">
      <c r="A12880" s="287"/>
    </row>
    <row r="12881" spans="1:1" x14ac:dyDescent="0.25">
      <c r="A12881" s="287"/>
    </row>
    <row r="12882" spans="1:1" x14ac:dyDescent="0.25">
      <c r="A12882" s="287"/>
    </row>
    <row r="12883" spans="1:1" x14ac:dyDescent="0.25">
      <c r="A12883" s="287"/>
    </row>
    <row r="12884" spans="1:1" x14ac:dyDescent="0.25">
      <c r="A12884" s="287"/>
    </row>
    <row r="12885" spans="1:1" x14ac:dyDescent="0.25">
      <c r="A12885" s="287"/>
    </row>
    <row r="12886" spans="1:1" x14ac:dyDescent="0.25">
      <c r="A12886" s="287"/>
    </row>
    <row r="12887" spans="1:1" x14ac:dyDescent="0.25">
      <c r="A12887" s="287"/>
    </row>
    <row r="12888" spans="1:1" x14ac:dyDescent="0.25">
      <c r="A12888" s="287"/>
    </row>
    <row r="12889" spans="1:1" x14ac:dyDescent="0.25">
      <c r="A12889" s="287"/>
    </row>
    <row r="12890" spans="1:1" x14ac:dyDescent="0.25">
      <c r="A12890" s="287"/>
    </row>
    <row r="12891" spans="1:1" x14ac:dyDescent="0.25">
      <c r="A12891" s="287"/>
    </row>
    <row r="12892" spans="1:1" x14ac:dyDescent="0.25">
      <c r="A12892" s="287"/>
    </row>
    <row r="12893" spans="1:1" x14ac:dyDescent="0.25">
      <c r="A12893" s="287"/>
    </row>
    <row r="12894" spans="1:1" x14ac:dyDescent="0.25">
      <c r="A12894" s="287"/>
    </row>
    <row r="12895" spans="1:1" x14ac:dyDescent="0.25">
      <c r="A12895" s="287"/>
    </row>
    <row r="12896" spans="1:1" x14ac:dyDescent="0.25">
      <c r="A12896" s="287"/>
    </row>
    <row r="12897" spans="1:1" x14ac:dyDescent="0.25">
      <c r="A12897" s="287"/>
    </row>
    <row r="12898" spans="1:1" x14ac:dyDescent="0.25">
      <c r="A12898" s="287"/>
    </row>
    <row r="12899" spans="1:1" x14ac:dyDescent="0.25">
      <c r="A12899" s="287"/>
    </row>
    <row r="12900" spans="1:1" x14ac:dyDescent="0.25">
      <c r="A12900" s="287"/>
    </row>
    <row r="12901" spans="1:1" x14ac:dyDescent="0.25">
      <c r="A12901" s="287"/>
    </row>
    <row r="12902" spans="1:1" x14ac:dyDescent="0.25">
      <c r="A12902" s="287"/>
    </row>
    <row r="12903" spans="1:1" x14ac:dyDescent="0.25">
      <c r="A12903" s="287"/>
    </row>
    <row r="12904" spans="1:1" x14ac:dyDescent="0.25">
      <c r="A12904" s="287"/>
    </row>
    <row r="12905" spans="1:1" x14ac:dyDescent="0.25">
      <c r="A12905" s="287"/>
    </row>
    <row r="12906" spans="1:1" x14ac:dyDescent="0.25">
      <c r="A12906" s="287"/>
    </row>
    <row r="12907" spans="1:1" x14ac:dyDescent="0.25">
      <c r="A12907" s="287"/>
    </row>
    <row r="12908" spans="1:1" x14ac:dyDescent="0.25">
      <c r="A12908" s="287"/>
    </row>
    <row r="12909" spans="1:1" x14ac:dyDescent="0.25">
      <c r="A12909" s="287"/>
    </row>
    <row r="12910" spans="1:1" x14ac:dyDescent="0.25">
      <c r="A12910" s="287"/>
    </row>
    <row r="12911" spans="1:1" x14ac:dyDescent="0.25">
      <c r="A12911" s="287"/>
    </row>
    <row r="12912" spans="1:1" x14ac:dyDescent="0.25">
      <c r="A12912" s="287"/>
    </row>
    <row r="12913" spans="1:1" x14ac:dyDescent="0.25">
      <c r="A12913" s="287"/>
    </row>
    <row r="12914" spans="1:1" x14ac:dyDescent="0.25">
      <c r="A12914" s="287"/>
    </row>
    <row r="12915" spans="1:1" x14ac:dyDescent="0.25">
      <c r="A12915" s="287"/>
    </row>
    <row r="12916" spans="1:1" x14ac:dyDescent="0.25">
      <c r="A12916" s="287"/>
    </row>
    <row r="12917" spans="1:1" x14ac:dyDescent="0.25">
      <c r="A12917" s="287"/>
    </row>
    <row r="12918" spans="1:1" x14ac:dyDescent="0.25">
      <c r="A12918" s="287"/>
    </row>
    <row r="12919" spans="1:1" x14ac:dyDescent="0.25">
      <c r="A12919" s="287"/>
    </row>
    <row r="12920" spans="1:1" x14ac:dyDescent="0.25">
      <c r="A12920" s="287"/>
    </row>
    <row r="12921" spans="1:1" x14ac:dyDescent="0.25">
      <c r="A12921" s="287"/>
    </row>
    <row r="12922" spans="1:1" x14ac:dyDescent="0.25">
      <c r="A12922" s="287"/>
    </row>
    <row r="12923" spans="1:1" x14ac:dyDescent="0.25">
      <c r="A12923" s="287"/>
    </row>
    <row r="12924" spans="1:1" x14ac:dyDescent="0.25">
      <c r="A12924" s="287"/>
    </row>
    <row r="12925" spans="1:1" x14ac:dyDescent="0.25">
      <c r="A12925" s="287"/>
    </row>
    <row r="12926" spans="1:1" x14ac:dyDescent="0.25">
      <c r="A12926" s="287"/>
    </row>
    <row r="12927" spans="1:1" x14ac:dyDescent="0.25">
      <c r="A12927" s="287"/>
    </row>
    <row r="12928" spans="1:1" x14ac:dyDescent="0.25">
      <c r="A12928" s="287"/>
    </row>
    <row r="12929" spans="1:1" x14ac:dyDescent="0.25">
      <c r="A12929" s="287"/>
    </row>
    <row r="12930" spans="1:1" x14ac:dyDescent="0.25">
      <c r="A12930" s="287"/>
    </row>
    <row r="12931" spans="1:1" x14ac:dyDescent="0.25">
      <c r="A12931" s="287"/>
    </row>
    <row r="12932" spans="1:1" x14ac:dyDescent="0.25">
      <c r="A12932" s="287"/>
    </row>
    <row r="12933" spans="1:1" x14ac:dyDescent="0.25">
      <c r="A12933" s="287"/>
    </row>
    <row r="12934" spans="1:1" x14ac:dyDescent="0.25">
      <c r="A12934" s="287"/>
    </row>
    <row r="12935" spans="1:1" x14ac:dyDescent="0.25">
      <c r="A12935" s="287"/>
    </row>
    <row r="12936" spans="1:1" x14ac:dyDescent="0.25">
      <c r="A12936" s="287"/>
    </row>
    <row r="12937" spans="1:1" x14ac:dyDescent="0.25">
      <c r="A12937" s="287"/>
    </row>
    <row r="12938" spans="1:1" x14ac:dyDescent="0.25">
      <c r="A12938" s="287"/>
    </row>
    <row r="12939" spans="1:1" x14ac:dyDescent="0.25">
      <c r="A12939" s="287"/>
    </row>
    <row r="12940" spans="1:1" x14ac:dyDescent="0.25">
      <c r="A12940" s="287"/>
    </row>
    <row r="12941" spans="1:1" x14ac:dyDescent="0.25">
      <c r="A12941" s="287"/>
    </row>
    <row r="12942" spans="1:1" x14ac:dyDescent="0.25">
      <c r="A12942" s="287"/>
    </row>
    <row r="12943" spans="1:1" x14ac:dyDescent="0.25">
      <c r="A12943" s="287"/>
    </row>
    <row r="12944" spans="1:1" x14ac:dyDescent="0.25">
      <c r="A12944" s="287"/>
    </row>
    <row r="12945" spans="1:1" x14ac:dyDescent="0.25">
      <c r="A12945" s="287"/>
    </row>
    <row r="12946" spans="1:1" x14ac:dyDescent="0.25">
      <c r="A12946" s="287"/>
    </row>
    <row r="12947" spans="1:1" x14ac:dyDescent="0.25">
      <c r="A12947" s="287"/>
    </row>
    <row r="12948" spans="1:1" x14ac:dyDescent="0.25">
      <c r="A12948" s="287"/>
    </row>
    <row r="12949" spans="1:1" x14ac:dyDescent="0.25">
      <c r="A12949" s="287"/>
    </row>
    <row r="12950" spans="1:1" x14ac:dyDescent="0.25">
      <c r="A12950" s="287"/>
    </row>
    <row r="12951" spans="1:1" x14ac:dyDescent="0.25">
      <c r="A12951" s="287"/>
    </row>
    <row r="12952" spans="1:1" x14ac:dyDescent="0.25">
      <c r="A12952" s="287"/>
    </row>
    <row r="12953" spans="1:1" x14ac:dyDescent="0.25">
      <c r="A12953" s="287"/>
    </row>
    <row r="12954" spans="1:1" x14ac:dyDescent="0.25">
      <c r="A12954" s="287"/>
    </row>
    <row r="12955" spans="1:1" x14ac:dyDescent="0.25">
      <c r="A12955" s="287"/>
    </row>
    <row r="12956" spans="1:1" x14ac:dyDescent="0.25">
      <c r="A12956" s="287"/>
    </row>
    <row r="12957" spans="1:1" x14ac:dyDescent="0.25">
      <c r="A12957" s="287"/>
    </row>
    <row r="12958" spans="1:1" x14ac:dyDescent="0.25">
      <c r="A12958" s="287"/>
    </row>
    <row r="12959" spans="1:1" x14ac:dyDescent="0.25">
      <c r="A12959" s="287"/>
    </row>
    <row r="12960" spans="1:1" x14ac:dyDescent="0.25">
      <c r="A12960" s="287"/>
    </row>
    <row r="12961" spans="1:1" x14ac:dyDescent="0.25">
      <c r="A12961" s="287"/>
    </row>
    <row r="12962" spans="1:1" x14ac:dyDescent="0.25">
      <c r="A12962" s="287"/>
    </row>
    <row r="12963" spans="1:1" x14ac:dyDescent="0.25">
      <c r="A12963" s="287"/>
    </row>
    <row r="12964" spans="1:1" x14ac:dyDescent="0.25">
      <c r="A12964" s="287"/>
    </row>
    <row r="12965" spans="1:1" x14ac:dyDescent="0.25">
      <c r="A12965" s="287"/>
    </row>
    <row r="12966" spans="1:1" x14ac:dyDescent="0.25">
      <c r="A12966" s="287"/>
    </row>
    <row r="12967" spans="1:1" x14ac:dyDescent="0.25">
      <c r="A12967" s="287"/>
    </row>
    <row r="12968" spans="1:1" x14ac:dyDescent="0.25">
      <c r="A12968" s="287"/>
    </row>
    <row r="12969" spans="1:1" x14ac:dyDescent="0.25">
      <c r="A12969" s="287"/>
    </row>
    <row r="12970" spans="1:1" x14ac:dyDescent="0.25">
      <c r="A12970" s="287"/>
    </row>
    <row r="12971" spans="1:1" x14ac:dyDescent="0.25">
      <c r="A12971" s="287"/>
    </row>
    <row r="12972" spans="1:1" x14ac:dyDescent="0.25">
      <c r="A12972" s="287"/>
    </row>
    <row r="12973" spans="1:1" x14ac:dyDescent="0.25">
      <c r="A12973" s="287"/>
    </row>
    <row r="12974" spans="1:1" x14ac:dyDescent="0.25">
      <c r="A12974" s="287"/>
    </row>
    <row r="12975" spans="1:1" x14ac:dyDescent="0.25">
      <c r="A12975" s="287"/>
    </row>
    <row r="12976" spans="1:1" x14ac:dyDescent="0.25">
      <c r="A12976" s="287"/>
    </row>
    <row r="12977" spans="1:1" x14ac:dyDescent="0.25">
      <c r="A12977" s="287"/>
    </row>
    <row r="12978" spans="1:1" x14ac:dyDescent="0.25">
      <c r="A12978" s="287"/>
    </row>
    <row r="12979" spans="1:1" x14ac:dyDescent="0.25">
      <c r="A12979" s="287"/>
    </row>
    <row r="12980" spans="1:1" x14ac:dyDescent="0.25">
      <c r="A12980" s="287"/>
    </row>
    <row r="12981" spans="1:1" x14ac:dyDescent="0.25">
      <c r="A12981" s="287"/>
    </row>
    <row r="12982" spans="1:1" x14ac:dyDescent="0.25">
      <c r="A12982" s="287"/>
    </row>
    <row r="12983" spans="1:1" x14ac:dyDescent="0.25">
      <c r="A12983" s="287"/>
    </row>
    <row r="12984" spans="1:1" x14ac:dyDescent="0.25">
      <c r="A12984" s="287"/>
    </row>
    <row r="12985" spans="1:1" x14ac:dyDescent="0.25">
      <c r="A12985" s="287"/>
    </row>
    <row r="12986" spans="1:1" x14ac:dyDescent="0.25">
      <c r="A12986" s="287"/>
    </row>
    <row r="12987" spans="1:1" x14ac:dyDescent="0.25">
      <c r="A12987" s="287"/>
    </row>
    <row r="12988" spans="1:1" x14ac:dyDescent="0.25">
      <c r="A12988" s="287"/>
    </row>
    <row r="12989" spans="1:1" x14ac:dyDescent="0.25">
      <c r="A12989" s="287"/>
    </row>
    <row r="12990" spans="1:1" x14ac:dyDescent="0.25">
      <c r="A12990" s="287"/>
    </row>
    <row r="12991" spans="1:1" x14ac:dyDescent="0.25">
      <c r="A12991" s="287"/>
    </row>
    <row r="12992" spans="1:1" x14ac:dyDescent="0.25">
      <c r="A12992" s="287"/>
    </row>
    <row r="12993" spans="1:1" x14ac:dyDescent="0.25">
      <c r="A12993" s="287"/>
    </row>
    <row r="12994" spans="1:1" x14ac:dyDescent="0.25">
      <c r="A12994" s="287"/>
    </row>
    <row r="12995" spans="1:1" x14ac:dyDescent="0.25">
      <c r="A12995" s="287"/>
    </row>
    <row r="12996" spans="1:1" x14ac:dyDescent="0.25">
      <c r="A12996" s="287"/>
    </row>
    <row r="12997" spans="1:1" x14ac:dyDescent="0.25">
      <c r="A12997" s="287"/>
    </row>
    <row r="12998" spans="1:1" x14ac:dyDescent="0.25">
      <c r="A12998" s="287"/>
    </row>
    <row r="12999" spans="1:1" x14ac:dyDescent="0.25">
      <c r="A12999" s="287"/>
    </row>
    <row r="13000" spans="1:1" x14ac:dyDescent="0.25">
      <c r="A13000" s="287"/>
    </row>
    <row r="13001" spans="1:1" x14ac:dyDescent="0.25">
      <c r="A13001" s="287"/>
    </row>
    <row r="13002" spans="1:1" x14ac:dyDescent="0.25">
      <c r="A13002" s="287"/>
    </row>
    <row r="13003" spans="1:1" x14ac:dyDescent="0.25">
      <c r="A13003" s="287"/>
    </row>
    <row r="13004" spans="1:1" x14ac:dyDescent="0.25">
      <c r="A13004" s="287"/>
    </row>
    <row r="13005" spans="1:1" x14ac:dyDescent="0.25">
      <c r="A13005" s="287"/>
    </row>
    <row r="13006" spans="1:1" x14ac:dyDescent="0.25">
      <c r="A13006" s="287"/>
    </row>
    <row r="13007" spans="1:1" x14ac:dyDescent="0.25">
      <c r="A13007" s="287"/>
    </row>
    <row r="13008" spans="1:1" x14ac:dyDescent="0.25">
      <c r="A13008" s="287"/>
    </row>
    <row r="13009" spans="1:1" x14ac:dyDescent="0.25">
      <c r="A13009" s="287"/>
    </row>
    <row r="13010" spans="1:1" x14ac:dyDescent="0.25">
      <c r="A13010" s="287"/>
    </row>
    <row r="13011" spans="1:1" x14ac:dyDescent="0.25">
      <c r="A13011" s="287"/>
    </row>
    <row r="13012" spans="1:1" x14ac:dyDescent="0.25">
      <c r="A13012" s="287"/>
    </row>
    <row r="13013" spans="1:1" x14ac:dyDescent="0.25">
      <c r="A13013" s="287"/>
    </row>
    <row r="13014" spans="1:1" x14ac:dyDescent="0.25">
      <c r="A13014" s="287"/>
    </row>
    <row r="13015" spans="1:1" x14ac:dyDescent="0.25">
      <c r="A13015" s="287"/>
    </row>
    <row r="13016" spans="1:1" x14ac:dyDescent="0.25">
      <c r="A13016" s="287"/>
    </row>
    <row r="13017" spans="1:1" x14ac:dyDescent="0.25">
      <c r="A13017" s="287"/>
    </row>
    <row r="13018" spans="1:1" x14ac:dyDescent="0.25">
      <c r="A13018" s="287"/>
    </row>
    <row r="13019" spans="1:1" x14ac:dyDescent="0.25">
      <c r="A13019" s="287"/>
    </row>
    <row r="13020" spans="1:1" x14ac:dyDescent="0.25">
      <c r="A13020" s="287"/>
    </row>
    <row r="13021" spans="1:1" x14ac:dyDescent="0.25">
      <c r="A13021" s="287"/>
    </row>
    <row r="13022" spans="1:1" x14ac:dyDescent="0.25">
      <c r="A13022" s="287"/>
    </row>
    <row r="13023" spans="1:1" x14ac:dyDescent="0.25">
      <c r="A13023" s="287"/>
    </row>
    <row r="13024" spans="1:1" x14ac:dyDescent="0.25">
      <c r="A13024" s="287"/>
    </row>
    <row r="13025" spans="1:1" x14ac:dyDescent="0.25">
      <c r="A13025" s="287"/>
    </row>
    <row r="13026" spans="1:1" x14ac:dyDescent="0.25">
      <c r="A13026" s="287"/>
    </row>
    <row r="13027" spans="1:1" x14ac:dyDescent="0.25">
      <c r="A13027" s="287"/>
    </row>
    <row r="13028" spans="1:1" x14ac:dyDescent="0.25">
      <c r="A13028" s="287"/>
    </row>
    <row r="13029" spans="1:1" x14ac:dyDescent="0.25">
      <c r="A13029" s="287"/>
    </row>
    <row r="13030" spans="1:1" x14ac:dyDescent="0.25">
      <c r="A13030" s="287"/>
    </row>
    <row r="13031" spans="1:1" x14ac:dyDescent="0.25">
      <c r="A13031" s="287"/>
    </row>
    <row r="13032" spans="1:1" x14ac:dyDescent="0.25">
      <c r="A13032" s="287"/>
    </row>
    <row r="13033" spans="1:1" x14ac:dyDescent="0.25">
      <c r="A13033" s="287"/>
    </row>
    <row r="13034" spans="1:1" x14ac:dyDescent="0.25">
      <c r="A13034" s="287"/>
    </row>
    <row r="13035" spans="1:1" x14ac:dyDescent="0.25">
      <c r="A13035" s="287"/>
    </row>
    <row r="13036" spans="1:1" x14ac:dyDescent="0.25">
      <c r="A13036" s="287"/>
    </row>
    <row r="13037" spans="1:1" x14ac:dyDescent="0.25">
      <c r="A13037" s="287"/>
    </row>
    <row r="13038" spans="1:1" x14ac:dyDescent="0.25">
      <c r="A13038" s="287"/>
    </row>
    <row r="13039" spans="1:1" x14ac:dyDescent="0.25">
      <c r="A13039" s="287"/>
    </row>
    <row r="13040" spans="1:1" x14ac:dyDescent="0.25">
      <c r="A13040" s="287"/>
    </row>
    <row r="13041" spans="1:1" x14ac:dyDescent="0.25">
      <c r="A13041" s="287"/>
    </row>
    <row r="13042" spans="1:1" x14ac:dyDescent="0.25">
      <c r="A13042" s="287"/>
    </row>
    <row r="13043" spans="1:1" x14ac:dyDescent="0.25">
      <c r="A13043" s="287"/>
    </row>
    <row r="13044" spans="1:1" x14ac:dyDescent="0.25">
      <c r="A13044" s="287"/>
    </row>
    <row r="13045" spans="1:1" x14ac:dyDescent="0.25">
      <c r="A13045" s="287"/>
    </row>
    <row r="13046" spans="1:1" x14ac:dyDescent="0.25">
      <c r="A13046" s="287"/>
    </row>
    <row r="13047" spans="1:1" x14ac:dyDescent="0.25">
      <c r="A13047" s="287"/>
    </row>
    <row r="13048" spans="1:1" x14ac:dyDescent="0.25">
      <c r="A13048" s="287"/>
    </row>
    <row r="13049" spans="1:1" x14ac:dyDescent="0.25">
      <c r="A13049" s="287"/>
    </row>
    <row r="13050" spans="1:1" x14ac:dyDescent="0.25">
      <c r="A13050" s="287"/>
    </row>
    <row r="13051" spans="1:1" x14ac:dyDescent="0.25">
      <c r="A13051" s="287"/>
    </row>
    <row r="13052" spans="1:1" x14ac:dyDescent="0.25">
      <c r="A13052" s="287"/>
    </row>
    <row r="13053" spans="1:1" x14ac:dyDescent="0.25">
      <c r="A13053" s="287"/>
    </row>
    <row r="13054" spans="1:1" x14ac:dyDescent="0.25">
      <c r="A13054" s="287"/>
    </row>
    <row r="13055" spans="1:1" x14ac:dyDescent="0.25">
      <c r="A13055" s="287"/>
    </row>
    <row r="13056" spans="1:1" x14ac:dyDescent="0.25">
      <c r="A13056" s="287"/>
    </row>
    <row r="13057" spans="1:1" x14ac:dyDescent="0.25">
      <c r="A13057" s="287"/>
    </row>
    <row r="13058" spans="1:1" x14ac:dyDescent="0.25">
      <c r="A13058" s="287"/>
    </row>
    <row r="13059" spans="1:1" x14ac:dyDescent="0.25">
      <c r="A13059" s="287"/>
    </row>
    <row r="13060" spans="1:1" x14ac:dyDescent="0.25">
      <c r="A13060" s="287"/>
    </row>
    <row r="13061" spans="1:1" x14ac:dyDescent="0.25">
      <c r="A13061" s="287"/>
    </row>
    <row r="13062" spans="1:1" x14ac:dyDescent="0.25">
      <c r="A13062" s="287"/>
    </row>
    <row r="13063" spans="1:1" x14ac:dyDescent="0.25">
      <c r="A13063" s="287"/>
    </row>
    <row r="13064" spans="1:1" x14ac:dyDescent="0.25">
      <c r="A13064" s="287"/>
    </row>
    <row r="13065" spans="1:1" x14ac:dyDescent="0.25">
      <c r="A13065" s="287"/>
    </row>
    <row r="13066" spans="1:1" x14ac:dyDescent="0.25">
      <c r="A13066" s="287"/>
    </row>
    <row r="13067" spans="1:1" x14ac:dyDescent="0.25">
      <c r="A13067" s="287"/>
    </row>
    <row r="13068" spans="1:1" x14ac:dyDescent="0.25">
      <c r="A13068" s="287"/>
    </row>
    <row r="13069" spans="1:1" x14ac:dyDescent="0.25">
      <c r="A13069" s="287"/>
    </row>
    <row r="13070" spans="1:1" x14ac:dyDescent="0.25">
      <c r="A13070" s="287"/>
    </row>
    <row r="13071" spans="1:1" x14ac:dyDescent="0.25">
      <c r="A13071" s="287"/>
    </row>
    <row r="13072" spans="1:1" x14ac:dyDescent="0.25">
      <c r="A13072" s="287"/>
    </row>
    <row r="13073" spans="1:1" x14ac:dyDescent="0.25">
      <c r="A13073" s="287"/>
    </row>
    <row r="13074" spans="1:1" x14ac:dyDescent="0.25">
      <c r="A13074" s="287"/>
    </row>
    <row r="13075" spans="1:1" x14ac:dyDescent="0.25">
      <c r="A13075" s="287"/>
    </row>
    <row r="13076" spans="1:1" x14ac:dyDescent="0.25">
      <c r="A13076" s="287"/>
    </row>
    <row r="13077" spans="1:1" x14ac:dyDescent="0.25">
      <c r="A13077" s="287"/>
    </row>
    <row r="13078" spans="1:1" x14ac:dyDescent="0.25">
      <c r="A13078" s="287"/>
    </row>
    <row r="13079" spans="1:1" x14ac:dyDescent="0.25">
      <c r="A13079" s="287"/>
    </row>
    <row r="13080" spans="1:1" x14ac:dyDescent="0.25">
      <c r="A13080" s="287"/>
    </row>
    <row r="13081" spans="1:1" x14ac:dyDescent="0.25">
      <c r="A13081" s="287"/>
    </row>
    <row r="13082" spans="1:1" x14ac:dyDescent="0.25">
      <c r="A13082" s="287"/>
    </row>
    <row r="13083" spans="1:1" x14ac:dyDescent="0.25">
      <c r="A13083" s="287"/>
    </row>
    <row r="13084" spans="1:1" x14ac:dyDescent="0.25">
      <c r="A13084" s="287"/>
    </row>
    <row r="13085" spans="1:1" x14ac:dyDescent="0.25">
      <c r="A13085" s="287"/>
    </row>
    <row r="13086" spans="1:1" x14ac:dyDescent="0.25">
      <c r="A13086" s="287"/>
    </row>
    <row r="13087" spans="1:1" x14ac:dyDescent="0.25">
      <c r="A13087" s="287"/>
    </row>
    <row r="13088" spans="1:1" x14ac:dyDescent="0.25">
      <c r="A13088" s="287"/>
    </row>
    <row r="13089" spans="1:1" x14ac:dyDescent="0.25">
      <c r="A13089" s="287"/>
    </row>
    <row r="13090" spans="1:1" x14ac:dyDescent="0.25">
      <c r="A13090" s="287"/>
    </row>
    <row r="13091" spans="1:1" x14ac:dyDescent="0.25">
      <c r="A13091" s="287"/>
    </row>
    <row r="13092" spans="1:1" x14ac:dyDescent="0.25">
      <c r="A13092" s="287"/>
    </row>
    <row r="13093" spans="1:1" x14ac:dyDescent="0.25">
      <c r="A13093" s="287"/>
    </row>
    <row r="13094" spans="1:1" x14ac:dyDescent="0.25">
      <c r="A13094" s="287"/>
    </row>
    <row r="13095" spans="1:1" x14ac:dyDescent="0.25">
      <c r="A13095" s="287"/>
    </row>
    <row r="13096" spans="1:1" x14ac:dyDescent="0.25">
      <c r="A13096" s="287"/>
    </row>
    <row r="13097" spans="1:1" x14ac:dyDescent="0.25">
      <c r="A13097" s="287"/>
    </row>
    <row r="13098" spans="1:1" x14ac:dyDescent="0.25">
      <c r="A13098" s="287"/>
    </row>
    <row r="13099" spans="1:1" x14ac:dyDescent="0.25">
      <c r="A13099" s="287"/>
    </row>
    <row r="13100" spans="1:1" x14ac:dyDescent="0.25">
      <c r="A13100" s="287"/>
    </row>
    <row r="13101" spans="1:1" x14ac:dyDescent="0.25">
      <c r="A13101" s="287"/>
    </row>
    <row r="13102" spans="1:1" x14ac:dyDescent="0.25">
      <c r="A13102" s="287"/>
    </row>
    <row r="13103" spans="1:1" x14ac:dyDescent="0.25">
      <c r="A13103" s="287"/>
    </row>
    <row r="13104" spans="1:1" x14ac:dyDescent="0.25">
      <c r="A13104" s="287"/>
    </row>
    <row r="13105" spans="1:1" x14ac:dyDescent="0.25">
      <c r="A13105" s="287"/>
    </row>
    <row r="13106" spans="1:1" x14ac:dyDescent="0.25">
      <c r="A13106" s="287"/>
    </row>
    <row r="13107" spans="1:1" x14ac:dyDescent="0.25">
      <c r="A13107" s="287"/>
    </row>
    <row r="13108" spans="1:1" x14ac:dyDescent="0.25">
      <c r="A13108" s="287"/>
    </row>
    <row r="13109" spans="1:1" x14ac:dyDescent="0.25">
      <c r="A13109" s="287"/>
    </row>
    <row r="13110" spans="1:1" x14ac:dyDescent="0.25">
      <c r="A13110" s="287"/>
    </row>
    <row r="13111" spans="1:1" x14ac:dyDescent="0.25">
      <c r="A13111" s="287"/>
    </row>
    <row r="13112" spans="1:1" x14ac:dyDescent="0.25">
      <c r="A13112" s="287"/>
    </row>
    <row r="13113" spans="1:1" x14ac:dyDescent="0.25">
      <c r="A13113" s="287"/>
    </row>
    <row r="13114" spans="1:1" x14ac:dyDescent="0.25">
      <c r="A13114" s="287"/>
    </row>
    <row r="13115" spans="1:1" x14ac:dyDescent="0.25">
      <c r="A13115" s="287"/>
    </row>
    <row r="13116" spans="1:1" x14ac:dyDescent="0.25">
      <c r="A13116" s="287"/>
    </row>
    <row r="13117" spans="1:1" x14ac:dyDescent="0.25">
      <c r="A13117" s="287"/>
    </row>
    <row r="13118" spans="1:1" x14ac:dyDescent="0.25">
      <c r="A13118" s="287"/>
    </row>
    <row r="13119" spans="1:1" x14ac:dyDescent="0.25">
      <c r="A13119" s="287"/>
    </row>
    <row r="13120" spans="1:1" x14ac:dyDescent="0.25">
      <c r="A13120" s="287"/>
    </row>
    <row r="13121" spans="1:1" x14ac:dyDescent="0.25">
      <c r="A13121" s="287"/>
    </row>
    <row r="13122" spans="1:1" x14ac:dyDescent="0.25">
      <c r="A13122" s="287"/>
    </row>
    <row r="13123" spans="1:1" x14ac:dyDescent="0.25">
      <c r="A13123" s="287"/>
    </row>
    <row r="13124" spans="1:1" x14ac:dyDescent="0.25">
      <c r="A13124" s="287"/>
    </row>
    <row r="13125" spans="1:1" x14ac:dyDescent="0.25">
      <c r="A13125" s="287"/>
    </row>
    <row r="13126" spans="1:1" x14ac:dyDescent="0.25">
      <c r="A13126" s="287"/>
    </row>
    <row r="13127" spans="1:1" x14ac:dyDescent="0.25">
      <c r="A13127" s="287"/>
    </row>
    <row r="13128" spans="1:1" x14ac:dyDescent="0.25">
      <c r="A13128" s="287"/>
    </row>
    <row r="13129" spans="1:1" x14ac:dyDescent="0.25">
      <c r="A13129" s="287"/>
    </row>
    <row r="13130" spans="1:1" x14ac:dyDescent="0.25">
      <c r="A13130" s="287"/>
    </row>
    <row r="13131" spans="1:1" x14ac:dyDescent="0.25">
      <c r="A13131" s="287"/>
    </row>
    <row r="13132" spans="1:1" x14ac:dyDescent="0.25">
      <c r="A13132" s="287"/>
    </row>
    <row r="13133" spans="1:1" x14ac:dyDescent="0.25">
      <c r="A13133" s="287"/>
    </row>
    <row r="13134" spans="1:1" x14ac:dyDescent="0.25">
      <c r="A13134" s="287"/>
    </row>
    <row r="13135" spans="1:1" x14ac:dyDescent="0.25">
      <c r="A13135" s="287"/>
    </row>
    <row r="13136" spans="1:1" x14ac:dyDescent="0.25">
      <c r="A13136" s="287"/>
    </row>
    <row r="13137" spans="1:1" x14ac:dyDescent="0.25">
      <c r="A13137" s="287"/>
    </row>
    <row r="13138" spans="1:1" x14ac:dyDescent="0.25">
      <c r="A13138" s="287"/>
    </row>
    <row r="13139" spans="1:1" x14ac:dyDescent="0.25">
      <c r="A13139" s="287"/>
    </row>
    <row r="13140" spans="1:1" x14ac:dyDescent="0.25">
      <c r="A13140" s="287"/>
    </row>
    <row r="13141" spans="1:1" x14ac:dyDescent="0.25">
      <c r="A13141" s="287"/>
    </row>
    <row r="13142" spans="1:1" x14ac:dyDescent="0.25">
      <c r="A13142" s="287"/>
    </row>
    <row r="13143" spans="1:1" x14ac:dyDescent="0.25">
      <c r="A13143" s="287"/>
    </row>
    <row r="13144" spans="1:1" x14ac:dyDescent="0.25">
      <c r="A13144" s="287"/>
    </row>
    <row r="13145" spans="1:1" x14ac:dyDescent="0.25">
      <c r="A13145" s="287"/>
    </row>
    <row r="13146" spans="1:1" x14ac:dyDescent="0.25">
      <c r="A13146" s="287"/>
    </row>
    <row r="13147" spans="1:1" x14ac:dyDescent="0.25">
      <c r="A13147" s="287"/>
    </row>
    <row r="13148" spans="1:1" x14ac:dyDescent="0.25">
      <c r="A13148" s="287"/>
    </row>
    <row r="13149" spans="1:1" x14ac:dyDescent="0.25">
      <c r="A13149" s="287"/>
    </row>
    <row r="13150" spans="1:1" x14ac:dyDescent="0.25">
      <c r="A13150" s="287"/>
    </row>
    <row r="13151" spans="1:1" x14ac:dyDescent="0.25">
      <c r="A13151" s="287"/>
    </row>
    <row r="13152" spans="1:1" x14ac:dyDescent="0.25">
      <c r="A13152" s="287"/>
    </row>
    <row r="13153" spans="1:1" x14ac:dyDescent="0.25">
      <c r="A13153" s="287"/>
    </row>
    <row r="13154" spans="1:1" x14ac:dyDescent="0.25">
      <c r="A13154" s="287"/>
    </row>
    <row r="13155" spans="1:1" x14ac:dyDescent="0.25">
      <c r="A13155" s="287"/>
    </row>
    <row r="13156" spans="1:1" x14ac:dyDescent="0.25">
      <c r="A13156" s="287"/>
    </row>
    <row r="13157" spans="1:1" x14ac:dyDescent="0.25">
      <c r="A13157" s="287"/>
    </row>
    <row r="13158" spans="1:1" x14ac:dyDescent="0.25">
      <c r="A13158" s="287"/>
    </row>
    <row r="13159" spans="1:1" x14ac:dyDescent="0.25">
      <c r="A13159" s="287"/>
    </row>
    <row r="13160" spans="1:1" x14ac:dyDescent="0.25">
      <c r="A13160" s="287"/>
    </row>
    <row r="13161" spans="1:1" x14ac:dyDescent="0.25">
      <c r="A13161" s="287"/>
    </row>
    <row r="13162" spans="1:1" x14ac:dyDescent="0.25">
      <c r="A13162" s="287"/>
    </row>
    <row r="13163" spans="1:1" x14ac:dyDescent="0.25">
      <c r="A13163" s="287"/>
    </row>
    <row r="13164" spans="1:1" x14ac:dyDescent="0.25">
      <c r="A13164" s="287"/>
    </row>
    <row r="13165" spans="1:1" x14ac:dyDescent="0.25">
      <c r="A13165" s="287"/>
    </row>
    <row r="13166" spans="1:1" x14ac:dyDescent="0.25">
      <c r="A13166" s="287"/>
    </row>
    <row r="13167" spans="1:1" x14ac:dyDescent="0.25">
      <c r="A13167" s="287"/>
    </row>
    <row r="13168" spans="1:1" x14ac:dyDescent="0.25">
      <c r="A13168" s="287"/>
    </row>
    <row r="13169" spans="1:1" x14ac:dyDescent="0.25">
      <c r="A13169" s="287"/>
    </row>
    <row r="13170" spans="1:1" x14ac:dyDescent="0.25">
      <c r="A13170" s="287"/>
    </row>
    <row r="13171" spans="1:1" x14ac:dyDescent="0.25">
      <c r="A13171" s="287"/>
    </row>
    <row r="13172" spans="1:1" x14ac:dyDescent="0.25">
      <c r="A13172" s="287"/>
    </row>
    <row r="13173" spans="1:1" x14ac:dyDescent="0.25">
      <c r="A13173" s="287"/>
    </row>
    <row r="13174" spans="1:1" x14ac:dyDescent="0.25">
      <c r="A13174" s="287"/>
    </row>
    <row r="13175" spans="1:1" x14ac:dyDescent="0.25">
      <c r="A13175" s="287"/>
    </row>
    <row r="13176" spans="1:1" x14ac:dyDescent="0.25">
      <c r="A13176" s="287"/>
    </row>
    <row r="13177" spans="1:1" x14ac:dyDescent="0.25">
      <c r="A13177" s="287"/>
    </row>
    <row r="13178" spans="1:1" x14ac:dyDescent="0.25">
      <c r="A13178" s="287"/>
    </row>
    <row r="13179" spans="1:1" x14ac:dyDescent="0.25">
      <c r="A13179" s="287"/>
    </row>
    <row r="13180" spans="1:1" x14ac:dyDescent="0.25">
      <c r="A13180" s="287"/>
    </row>
    <row r="13181" spans="1:1" x14ac:dyDescent="0.25">
      <c r="A13181" s="287"/>
    </row>
    <row r="13182" spans="1:1" x14ac:dyDescent="0.25">
      <c r="A13182" s="287"/>
    </row>
    <row r="13183" spans="1:1" x14ac:dyDescent="0.25">
      <c r="A13183" s="287"/>
    </row>
    <row r="13184" spans="1:1" x14ac:dyDescent="0.25">
      <c r="A13184" s="287"/>
    </row>
    <row r="13185" spans="1:1" x14ac:dyDescent="0.25">
      <c r="A13185" s="287"/>
    </row>
    <row r="13186" spans="1:1" x14ac:dyDescent="0.25">
      <c r="A13186" s="287"/>
    </row>
    <row r="13187" spans="1:1" x14ac:dyDescent="0.25">
      <c r="A13187" s="287"/>
    </row>
    <row r="13188" spans="1:1" x14ac:dyDescent="0.25">
      <c r="A13188" s="287"/>
    </row>
    <row r="13189" spans="1:1" x14ac:dyDescent="0.25">
      <c r="A13189" s="287"/>
    </row>
    <row r="13190" spans="1:1" x14ac:dyDescent="0.25">
      <c r="A13190" s="287"/>
    </row>
    <row r="13191" spans="1:1" x14ac:dyDescent="0.25">
      <c r="A13191" s="287"/>
    </row>
    <row r="13192" spans="1:1" x14ac:dyDescent="0.25">
      <c r="A13192" s="287"/>
    </row>
    <row r="13193" spans="1:1" x14ac:dyDescent="0.25">
      <c r="A13193" s="287"/>
    </row>
    <row r="13194" spans="1:1" x14ac:dyDescent="0.25">
      <c r="A13194" s="287"/>
    </row>
    <row r="13195" spans="1:1" x14ac:dyDescent="0.25">
      <c r="A13195" s="287"/>
    </row>
    <row r="13196" spans="1:1" x14ac:dyDescent="0.25">
      <c r="A13196" s="287"/>
    </row>
    <row r="13197" spans="1:1" x14ac:dyDescent="0.25">
      <c r="A13197" s="287"/>
    </row>
    <row r="13198" spans="1:1" x14ac:dyDescent="0.25">
      <c r="A13198" s="287"/>
    </row>
    <row r="13199" spans="1:1" x14ac:dyDescent="0.25">
      <c r="A13199" s="287"/>
    </row>
    <row r="13200" spans="1:1" x14ac:dyDescent="0.25">
      <c r="A13200" s="287"/>
    </row>
    <row r="13201" spans="1:1" x14ac:dyDescent="0.25">
      <c r="A13201" s="287"/>
    </row>
    <row r="13202" spans="1:1" x14ac:dyDescent="0.25">
      <c r="A13202" s="287"/>
    </row>
    <row r="13203" spans="1:1" x14ac:dyDescent="0.25">
      <c r="A13203" s="287"/>
    </row>
    <row r="13204" spans="1:1" x14ac:dyDescent="0.25">
      <c r="A13204" s="287"/>
    </row>
    <row r="13205" spans="1:1" x14ac:dyDescent="0.25">
      <c r="A13205" s="287"/>
    </row>
    <row r="13206" spans="1:1" x14ac:dyDescent="0.25">
      <c r="A13206" s="287"/>
    </row>
    <row r="13207" spans="1:1" x14ac:dyDescent="0.25">
      <c r="A13207" s="287"/>
    </row>
    <row r="13208" spans="1:1" x14ac:dyDescent="0.25">
      <c r="A13208" s="287"/>
    </row>
    <row r="13209" spans="1:1" x14ac:dyDescent="0.25">
      <c r="A13209" s="287"/>
    </row>
    <row r="13210" spans="1:1" x14ac:dyDescent="0.25">
      <c r="A13210" s="287"/>
    </row>
    <row r="13211" spans="1:1" x14ac:dyDescent="0.25">
      <c r="A13211" s="287"/>
    </row>
    <row r="13212" spans="1:1" x14ac:dyDescent="0.25">
      <c r="A13212" s="287"/>
    </row>
    <row r="13213" spans="1:1" x14ac:dyDescent="0.25">
      <c r="A13213" s="287"/>
    </row>
    <row r="13214" spans="1:1" x14ac:dyDescent="0.25">
      <c r="A13214" s="287"/>
    </row>
    <row r="13215" spans="1:1" x14ac:dyDescent="0.25">
      <c r="A13215" s="287"/>
    </row>
    <row r="13216" spans="1:1" x14ac:dyDescent="0.25">
      <c r="A13216" s="287"/>
    </row>
    <row r="13217" spans="1:1" x14ac:dyDescent="0.25">
      <c r="A13217" s="287"/>
    </row>
    <row r="13218" spans="1:1" x14ac:dyDescent="0.25">
      <c r="A13218" s="287"/>
    </row>
    <row r="13219" spans="1:1" x14ac:dyDescent="0.25">
      <c r="A13219" s="287"/>
    </row>
    <row r="13220" spans="1:1" x14ac:dyDescent="0.25">
      <c r="A13220" s="287"/>
    </row>
    <row r="13221" spans="1:1" x14ac:dyDescent="0.25">
      <c r="A13221" s="287"/>
    </row>
    <row r="13222" spans="1:1" x14ac:dyDescent="0.25">
      <c r="A13222" s="287"/>
    </row>
    <row r="13223" spans="1:1" x14ac:dyDescent="0.25">
      <c r="A13223" s="287"/>
    </row>
    <row r="13224" spans="1:1" x14ac:dyDescent="0.25">
      <c r="A13224" s="287"/>
    </row>
    <row r="13225" spans="1:1" x14ac:dyDescent="0.25">
      <c r="A13225" s="287"/>
    </row>
    <row r="13226" spans="1:1" x14ac:dyDescent="0.25">
      <c r="A13226" s="287"/>
    </row>
    <row r="13227" spans="1:1" x14ac:dyDescent="0.25">
      <c r="A13227" s="287"/>
    </row>
    <row r="13228" spans="1:1" x14ac:dyDescent="0.25">
      <c r="A13228" s="287"/>
    </row>
    <row r="13229" spans="1:1" x14ac:dyDescent="0.25">
      <c r="A13229" s="287"/>
    </row>
    <row r="13230" spans="1:1" x14ac:dyDescent="0.25">
      <c r="A13230" s="287"/>
    </row>
    <row r="13231" spans="1:1" x14ac:dyDescent="0.25">
      <c r="A13231" s="287"/>
    </row>
    <row r="13232" spans="1:1" x14ac:dyDescent="0.25">
      <c r="A13232" s="287"/>
    </row>
    <row r="13233" spans="1:1" x14ac:dyDescent="0.25">
      <c r="A13233" s="287"/>
    </row>
    <row r="13234" spans="1:1" x14ac:dyDescent="0.25">
      <c r="A13234" s="287"/>
    </row>
    <row r="13235" spans="1:1" x14ac:dyDescent="0.25">
      <c r="A13235" s="287"/>
    </row>
    <row r="13236" spans="1:1" x14ac:dyDescent="0.25">
      <c r="A13236" s="287"/>
    </row>
    <row r="13237" spans="1:1" x14ac:dyDescent="0.25">
      <c r="A13237" s="287"/>
    </row>
    <row r="13238" spans="1:1" x14ac:dyDescent="0.25">
      <c r="A13238" s="287"/>
    </row>
    <row r="13239" spans="1:1" x14ac:dyDescent="0.25">
      <c r="A13239" s="287"/>
    </row>
    <row r="13240" spans="1:1" x14ac:dyDescent="0.25">
      <c r="A13240" s="287"/>
    </row>
    <row r="13241" spans="1:1" x14ac:dyDescent="0.25">
      <c r="A13241" s="287"/>
    </row>
    <row r="13242" spans="1:1" x14ac:dyDescent="0.25">
      <c r="A13242" s="287"/>
    </row>
    <row r="13243" spans="1:1" x14ac:dyDescent="0.25">
      <c r="A13243" s="287"/>
    </row>
    <row r="13244" spans="1:1" x14ac:dyDescent="0.25">
      <c r="A13244" s="287"/>
    </row>
    <row r="13245" spans="1:1" x14ac:dyDescent="0.25">
      <c r="A13245" s="287"/>
    </row>
    <row r="13246" spans="1:1" x14ac:dyDescent="0.25">
      <c r="A13246" s="287"/>
    </row>
    <row r="13247" spans="1:1" x14ac:dyDescent="0.25">
      <c r="A13247" s="287"/>
    </row>
    <row r="13248" spans="1:1" x14ac:dyDescent="0.25">
      <c r="A13248" s="287"/>
    </row>
    <row r="13249" spans="1:1" x14ac:dyDescent="0.25">
      <c r="A13249" s="287"/>
    </row>
    <row r="13250" spans="1:1" x14ac:dyDescent="0.25">
      <c r="A13250" s="287"/>
    </row>
    <row r="13251" spans="1:1" x14ac:dyDescent="0.25">
      <c r="A13251" s="287"/>
    </row>
    <row r="13252" spans="1:1" x14ac:dyDescent="0.25">
      <c r="A13252" s="287"/>
    </row>
    <row r="13253" spans="1:1" x14ac:dyDescent="0.25">
      <c r="A13253" s="287"/>
    </row>
    <row r="13254" spans="1:1" x14ac:dyDescent="0.25">
      <c r="A13254" s="287"/>
    </row>
    <row r="13255" spans="1:1" x14ac:dyDescent="0.25">
      <c r="A13255" s="287"/>
    </row>
    <row r="13256" spans="1:1" x14ac:dyDescent="0.25">
      <c r="A13256" s="287"/>
    </row>
    <row r="13257" spans="1:1" x14ac:dyDescent="0.25">
      <c r="A13257" s="287"/>
    </row>
    <row r="13258" spans="1:1" x14ac:dyDescent="0.25">
      <c r="A13258" s="287"/>
    </row>
    <row r="13259" spans="1:1" x14ac:dyDescent="0.25">
      <c r="A13259" s="287"/>
    </row>
    <row r="13260" spans="1:1" x14ac:dyDescent="0.25">
      <c r="A13260" s="287"/>
    </row>
    <row r="13261" spans="1:1" x14ac:dyDescent="0.25">
      <c r="A13261" s="287"/>
    </row>
    <row r="13262" spans="1:1" x14ac:dyDescent="0.25">
      <c r="A13262" s="287"/>
    </row>
    <row r="13263" spans="1:1" x14ac:dyDescent="0.25">
      <c r="A13263" s="287"/>
    </row>
    <row r="13264" spans="1:1" x14ac:dyDescent="0.25">
      <c r="A13264" s="287"/>
    </row>
    <row r="13265" spans="1:1" x14ac:dyDescent="0.25">
      <c r="A13265" s="287"/>
    </row>
    <row r="13266" spans="1:1" x14ac:dyDescent="0.25">
      <c r="A13266" s="287"/>
    </row>
    <row r="13267" spans="1:1" x14ac:dyDescent="0.25">
      <c r="A13267" s="287"/>
    </row>
    <row r="13268" spans="1:1" x14ac:dyDescent="0.25">
      <c r="A13268" s="287"/>
    </row>
    <row r="13269" spans="1:1" x14ac:dyDescent="0.25">
      <c r="A13269" s="287"/>
    </row>
    <row r="13270" spans="1:1" x14ac:dyDescent="0.25">
      <c r="A13270" s="287"/>
    </row>
    <row r="13271" spans="1:1" x14ac:dyDescent="0.25">
      <c r="A13271" s="287"/>
    </row>
    <row r="13272" spans="1:1" x14ac:dyDescent="0.25">
      <c r="A13272" s="287"/>
    </row>
    <row r="13273" spans="1:1" x14ac:dyDescent="0.25">
      <c r="A13273" s="287"/>
    </row>
    <row r="13274" spans="1:1" x14ac:dyDescent="0.25">
      <c r="A13274" s="287"/>
    </row>
    <row r="13275" spans="1:1" x14ac:dyDescent="0.25">
      <c r="A13275" s="287"/>
    </row>
    <row r="13276" spans="1:1" x14ac:dyDescent="0.25">
      <c r="A13276" s="287"/>
    </row>
    <row r="13277" spans="1:1" x14ac:dyDescent="0.25">
      <c r="A13277" s="287"/>
    </row>
    <row r="13278" spans="1:1" x14ac:dyDescent="0.25">
      <c r="A13278" s="287"/>
    </row>
    <row r="13279" spans="1:1" x14ac:dyDescent="0.25">
      <c r="A13279" s="287"/>
    </row>
    <row r="13280" spans="1:1" x14ac:dyDescent="0.25">
      <c r="A13280" s="287"/>
    </row>
    <row r="13281" spans="1:1" x14ac:dyDescent="0.25">
      <c r="A13281" s="287"/>
    </row>
    <row r="13282" spans="1:1" x14ac:dyDescent="0.25">
      <c r="A13282" s="287"/>
    </row>
    <row r="13283" spans="1:1" x14ac:dyDescent="0.25">
      <c r="A13283" s="287"/>
    </row>
    <row r="13284" spans="1:1" x14ac:dyDescent="0.25">
      <c r="A13284" s="287"/>
    </row>
    <row r="13285" spans="1:1" x14ac:dyDescent="0.25">
      <c r="A13285" s="287"/>
    </row>
    <row r="13286" spans="1:1" x14ac:dyDescent="0.25">
      <c r="A13286" s="287"/>
    </row>
    <row r="13287" spans="1:1" x14ac:dyDescent="0.25">
      <c r="A13287" s="287"/>
    </row>
    <row r="13288" spans="1:1" x14ac:dyDescent="0.25">
      <c r="A13288" s="287"/>
    </row>
    <row r="13289" spans="1:1" x14ac:dyDescent="0.25">
      <c r="A13289" s="287"/>
    </row>
    <row r="13290" spans="1:1" x14ac:dyDescent="0.25">
      <c r="A13290" s="287"/>
    </row>
    <row r="13291" spans="1:1" x14ac:dyDescent="0.25">
      <c r="A13291" s="287"/>
    </row>
    <row r="13292" spans="1:1" x14ac:dyDescent="0.25">
      <c r="A13292" s="287"/>
    </row>
    <row r="13293" spans="1:1" x14ac:dyDescent="0.25">
      <c r="A13293" s="287"/>
    </row>
    <row r="13294" spans="1:1" x14ac:dyDescent="0.25">
      <c r="A13294" s="287"/>
    </row>
    <row r="13295" spans="1:1" x14ac:dyDescent="0.25">
      <c r="A13295" s="287"/>
    </row>
    <row r="13296" spans="1:1" x14ac:dyDescent="0.25">
      <c r="A13296" s="287"/>
    </row>
    <row r="13297" spans="1:1" x14ac:dyDescent="0.25">
      <c r="A13297" s="287"/>
    </row>
    <row r="13298" spans="1:1" x14ac:dyDescent="0.25">
      <c r="A13298" s="287"/>
    </row>
    <row r="13299" spans="1:1" x14ac:dyDescent="0.25">
      <c r="A13299" s="287"/>
    </row>
    <row r="13300" spans="1:1" x14ac:dyDescent="0.25">
      <c r="A13300" s="287"/>
    </row>
    <row r="13301" spans="1:1" x14ac:dyDescent="0.25">
      <c r="A13301" s="287"/>
    </row>
    <row r="13302" spans="1:1" x14ac:dyDescent="0.25">
      <c r="A13302" s="287"/>
    </row>
    <row r="13303" spans="1:1" x14ac:dyDescent="0.25">
      <c r="A13303" s="287"/>
    </row>
    <row r="13304" spans="1:1" x14ac:dyDescent="0.25">
      <c r="A13304" s="287"/>
    </row>
    <row r="13305" spans="1:1" x14ac:dyDescent="0.25">
      <c r="A13305" s="287"/>
    </row>
    <row r="13306" spans="1:1" x14ac:dyDescent="0.25">
      <c r="A13306" s="287"/>
    </row>
    <row r="13307" spans="1:1" x14ac:dyDescent="0.25">
      <c r="A13307" s="287"/>
    </row>
    <row r="13308" spans="1:1" x14ac:dyDescent="0.25">
      <c r="A13308" s="287"/>
    </row>
    <row r="13309" spans="1:1" x14ac:dyDescent="0.25">
      <c r="A13309" s="287"/>
    </row>
    <row r="13310" spans="1:1" x14ac:dyDescent="0.25">
      <c r="A13310" s="287"/>
    </row>
    <row r="13311" spans="1:1" x14ac:dyDescent="0.25">
      <c r="A13311" s="287"/>
    </row>
    <row r="13312" spans="1:1" x14ac:dyDescent="0.25">
      <c r="A13312" s="287"/>
    </row>
    <row r="13313" spans="1:1" x14ac:dyDescent="0.25">
      <c r="A13313" s="287"/>
    </row>
    <row r="13314" spans="1:1" x14ac:dyDescent="0.25">
      <c r="A13314" s="287"/>
    </row>
    <row r="13315" spans="1:1" x14ac:dyDescent="0.25">
      <c r="A13315" s="287"/>
    </row>
    <row r="13316" spans="1:1" x14ac:dyDescent="0.25">
      <c r="A13316" s="287"/>
    </row>
    <row r="13317" spans="1:1" x14ac:dyDescent="0.25">
      <c r="A13317" s="287"/>
    </row>
    <row r="13318" spans="1:1" x14ac:dyDescent="0.25">
      <c r="A13318" s="287"/>
    </row>
    <row r="13319" spans="1:1" x14ac:dyDescent="0.25">
      <c r="A13319" s="287"/>
    </row>
    <row r="13320" spans="1:1" x14ac:dyDescent="0.25">
      <c r="A13320" s="287"/>
    </row>
    <row r="13321" spans="1:1" x14ac:dyDescent="0.25">
      <c r="A13321" s="287"/>
    </row>
    <row r="13322" spans="1:1" x14ac:dyDescent="0.25">
      <c r="A13322" s="287"/>
    </row>
    <row r="13323" spans="1:1" x14ac:dyDescent="0.25">
      <c r="A13323" s="287"/>
    </row>
    <row r="13324" spans="1:1" x14ac:dyDescent="0.25">
      <c r="A13324" s="287"/>
    </row>
    <row r="13325" spans="1:1" x14ac:dyDescent="0.25">
      <c r="A13325" s="287"/>
    </row>
    <row r="13326" spans="1:1" x14ac:dyDescent="0.25">
      <c r="A13326" s="287"/>
    </row>
    <row r="13327" spans="1:1" x14ac:dyDescent="0.25">
      <c r="A13327" s="287"/>
    </row>
    <row r="13328" spans="1:1" x14ac:dyDescent="0.25">
      <c r="A13328" s="287"/>
    </row>
    <row r="13329" spans="1:1" x14ac:dyDescent="0.25">
      <c r="A13329" s="287"/>
    </row>
    <row r="13330" spans="1:1" x14ac:dyDescent="0.25">
      <c r="A13330" s="287"/>
    </row>
    <row r="13331" spans="1:1" x14ac:dyDescent="0.25">
      <c r="A13331" s="287"/>
    </row>
    <row r="13332" spans="1:1" x14ac:dyDescent="0.25">
      <c r="A13332" s="287"/>
    </row>
    <row r="13333" spans="1:1" x14ac:dyDescent="0.25">
      <c r="A13333" s="287"/>
    </row>
    <row r="13334" spans="1:1" x14ac:dyDescent="0.25">
      <c r="A13334" s="287"/>
    </row>
    <row r="13335" spans="1:1" x14ac:dyDescent="0.25">
      <c r="A13335" s="287"/>
    </row>
    <row r="13336" spans="1:1" x14ac:dyDescent="0.25">
      <c r="A13336" s="287"/>
    </row>
    <row r="13337" spans="1:1" x14ac:dyDescent="0.25">
      <c r="A13337" s="287"/>
    </row>
    <row r="13338" spans="1:1" x14ac:dyDescent="0.25">
      <c r="A13338" s="287"/>
    </row>
    <row r="13339" spans="1:1" x14ac:dyDescent="0.25">
      <c r="A13339" s="287"/>
    </row>
    <row r="13340" spans="1:1" x14ac:dyDescent="0.25">
      <c r="A13340" s="287"/>
    </row>
    <row r="13341" spans="1:1" x14ac:dyDescent="0.25">
      <c r="A13341" s="287"/>
    </row>
    <row r="13342" spans="1:1" x14ac:dyDescent="0.25">
      <c r="A13342" s="287"/>
    </row>
    <row r="13343" spans="1:1" x14ac:dyDescent="0.25">
      <c r="A13343" s="287"/>
    </row>
    <row r="13344" spans="1:1" x14ac:dyDescent="0.25">
      <c r="A13344" s="287"/>
    </row>
    <row r="13345" spans="1:1" x14ac:dyDescent="0.25">
      <c r="A13345" s="287"/>
    </row>
    <row r="13346" spans="1:1" x14ac:dyDescent="0.25">
      <c r="A13346" s="287"/>
    </row>
    <row r="13347" spans="1:1" x14ac:dyDescent="0.25">
      <c r="A13347" s="287"/>
    </row>
    <row r="13348" spans="1:1" x14ac:dyDescent="0.25">
      <c r="A13348" s="287"/>
    </row>
    <row r="13349" spans="1:1" x14ac:dyDescent="0.25">
      <c r="A13349" s="287"/>
    </row>
    <row r="13350" spans="1:1" x14ac:dyDescent="0.25">
      <c r="A13350" s="287"/>
    </row>
    <row r="13351" spans="1:1" x14ac:dyDescent="0.25">
      <c r="A13351" s="287"/>
    </row>
    <row r="13352" spans="1:1" x14ac:dyDescent="0.25">
      <c r="A13352" s="287"/>
    </row>
    <row r="13353" spans="1:1" x14ac:dyDescent="0.25">
      <c r="A13353" s="287"/>
    </row>
    <row r="13354" spans="1:1" x14ac:dyDescent="0.25">
      <c r="A13354" s="287"/>
    </row>
    <row r="13355" spans="1:1" x14ac:dyDescent="0.25">
      <c r="A13355" s="287"/>
    </row>
    <row r="13356" spans="1:1" x14ac:dyDescent="0.25">
      <c r="A13356" s="287"/>
    </row>
    <row r="13357" spans="1:1" x14ac:dyDescent="0.25">
      <c r="A13357" s="287"/>
    </row>
    <row r="13358" spans="1:1" x14ac:dyDescent="0.25">
      <c r="A13358" s="287"/>
    </row>
    <row r="13359" spans="1:1" x14ac:dyDescent="0.25">
      <c r="A13359" s="287"/>
    </row>
    <row r="13360" spans="1:1" x14ac:dyDescent="0.25">
      <c r="A13360" s="287"/>
    </row>
    <row r="13361" spans="1:1" x14ac:dyDescent="0.25">
      <c r="A13361" s="287"/>
    </row>
    <row r="13362" spans="1:1" x14ac:dyDescent="0.25">
      <c r="A13362" s="287"/>
    </row>
    <row r="13363" spans="1:1" x14ac:dyDescent="0.25">
      <c r="A13363" s="287"/>
    </row>
    <row r="13364" spans="1:1" x14ac:dyDescent="0.25">
      <c r="A13364" s="287"/>
    </row>
    <row r="13365" spans="1:1" x14ac:dyDescent="0.25">
      <c r="A13365" s="287"/>
    </row>
    <row r="13366" spans="1:1" x14ac:dyDescent="0.25">
      <c r="A13366" s="287"/>
    </row>
    <row r="13367" spans="1:1" x14ac:dyDescent="0.25">
      <c r="A13367" s="287"/>
    </row>
    <row r="13368" spans="1:1" x14ac:dyDescent="0.25">
      <c r="A13368" s="287"/>
    </row>
    <row r="13369" spans="1:1" x14ac:dyDescent="0.25">
      <c r="A13369" s="287"/>
    </row>
    <row r="13370" spans="1:1" x14ac:dyDescent="0.25">
      <c r="A13370" s="287"/>
    </row>
    <row r="13371" spans="1:1" x14ac:dyDescent="0.25">
      <c r="A13371" s="287"/>
    </row>
    <row r="13372" spans="1:1" x14ac:dyDescent="0.25">
      <c r="A13372" s="287"/>
    </row>
    <row r="13373" spans="1:1" x14ac:dyDescent="0.25">
      <c r="A13373" s="287"/>
    </row>
    <row r="13374" spans="1:1" x14ac:dyDescent="0.25">
      <c r="A13374" s="287"/>
    </row>
    <row r="13375" spans="1:1" x14ac:dyDescent="0.25">
      <c r="A13375" s="287"/>
    </row>
    <row r="13376" spans="1:1" x14ac:dyDescent="0.25">
      <c r="A13376" s="287"/>
    </row>
    <row r="13377" spans="1:1" x14ac:dyDescent="0.25">
      <c r="A13377" s="287"/>
    </row>
    <row r="13378" spans="1:1" x14ac:dyDescent="0.25">
      <c r="A13378" s="287"/>
    </row>
    <row r="13379" spans="1:1" x14ac:dyDescent="0.25">
      <c r="A13379" s="287"/>
    </row>
    <row r="13380" spans="1:1" x14ac:dyDescent="0.25">
      <c r="A13380" s="287"/>
    </row>
    <row r="13381" spans="1:1" x14ac:dyDescent="0.25">
      <c r="A13381" s="287"/>
    </row>
    <row r="13382" spans="1:1" x14ac:dyDescent="0.25">
      <c r="A13382" s="287"/>
    </row>
    <row r="13383" spans="1:1" x14ac:dyDescent="0.25">
      <c r="A13383" s="287"/>
    </row>
    <row r="13384" spans="1:1" x14ac:dyDescent="0.25">
      <c r="A13384" s="287"/>
    </row>
    <row r="13385" spans="1:1" x14ac:dyDescent="0.25">
      <c r="A13385" s="287"/>
    </row>
    <row r="13386" spans="1:1" x14ac:dyDescent="0.25">
      <c r="A13386" s="287"/>
    </row>
    <row r="13387" spans="1:1" x14ac:dyDescent="0.25">
      <c r="A13387" s="287"/>
    </row>
    <row r="13388" spans="1:1" x14ac:dyDescent="0.25">
      <c r="A13388" s="287"/>
    </row>
    <row r="13389" spans="1:1" x14ac:dyDescent="0.25">
      <c r="A13389" s="287"/>
    </row>
    <row r="13390" spans="1:1" x14ac:dyDescent="0.25">
      <c r="A13390" s="287"/>
    </row>
    <row r="13391" spans="1:1" x14ac:dyDescent="0.25">
      <c r="A13391" s="287"/>
    </row>
    <row r="13392" spans="1:1" x14ac:dyDescent="0.25">
      <c r="A13392" s="287"/>
    </row>
    <row r="13393" spans="1:1" x14ac:dyDescent="0.25">
      <c r="A13393" s="287"/>
    </row>
    <row r="13394" spans="1:1" x14ac:dyDescent="0.25">
      <c r="A13394" s="287"/>
    </row>
    <row r="13395" spans="1:1" x14ac:dyDescent="0.25">
      <c r="A13395" s="287"/>
    </row>
    <row r="13396" spans="1:1" x14ac:dyDescent="0.25">
      <c r="A13396" s="287"/>
    </row>
    <row r="13397" spans="1:1" x14ac:dyDescent="0.25">
      <c r="A13397" s="287"/>
    </row>
    <row r="13398" spans="1:1" x14ac:dyDescent="0.25">
      <c r="A13398" s="287"/>
    </row>
    <row r="13399" spans="1:1" x14ac:dyDescent="0.25">
      <c r="A13399" s="287"/>
    </row>
    <row r="13400" spans="1:1" x14ac:dyDescent="0.25">
      <c r="A13400" s="287"/>
    </row>
    <row r="13401" spans="1:1" x14ac:dyDescent="0.25">
      <c r="A13401" s="287"/>
    </row>
    <row r="13402" spans="1:1" x14ac:dyDescent="0.25">
      <c r="A13402" s="287"/>
    </row>
    <row r="13403" spans="1:1" x14ac:dyDescent="0.25">
      <c r="A13403" s="287"/>
    </row>
    <row r="13404" spans="1:1" x14ac:dyDescent="0.25">
      <c r="A13404" s="287"/>
    </row>
    <row r="13405" spans="1:1" x14ac:dyDescent="0.25">
      <c r="A13405" s="287"/>
    </row>
    <row r="13406" spans="1:1" x14ac:dyDescent="0.25">
      <c r="A13406" s="287"/>
    </row>
    <row r="13407" spans="1:1" x14ac:dyDescent="0.25">
      <c r="A13407" s="287"/>
    </row>
    <row r="13408" spans="1:1" x14ac:dyDescent="0.25">
      <c r="A13408" s="287"/>
    </row>
    <row r="13409" spans="1:1" x14ac:dyDescent="0.25">
      <c r="A13409" s="287"/>
    </row>
    <row r="13410" spans="1:1" x14ac:dyDescent="0.25">
      <c r="A13410" s="287"/>
    </row>
    <row r="13411" spans="1:1" x14ac:dyDescent="0.25">
      <c r="A13411" s="287"/>
    </row>
    <row r="13412" spans="1:1" x14ac:dyDescent="0.25">
      <c r="A13412" s="287"/>
    </row>
    <row r="13413" spans="1:1" x14ac:dyDescent="0.25">
      <c r="A13413" s="287"/>
    </row>
    <row r="13414" spans="1:1" x14ac:dyDescent="0.25">
      <c r="A13414" s="287"/>
    </row>
    <row r="13415" spans="1:1" x14ac:dyDescent="0.25">
      <c r="A13415" s="287"/>
    </row>
    <row r="13416" spans="1:1" x14ac:dyDescent="0.25">
      <c r="A13416" s="287"/>
    </row>
    <row r="13417" spans="1:1" x14ac:dyDescent="0.25">
      <c r="A13417" s="287"/>
    </row>
    <row r="13418" spans="1:1" x14ac:dyDescent="0.25">
      <c r="A13418" s="287"/>
    </row>
    <row r="13419" spans="1:1" x14ac:dyDescent="0.25">
      <c r="A13419" s="287"/>
    </row>
    <row r="13420" spans="1:1" x14ac:dyDescent="0.25">
      <c r="A13420" s="287"/>
    </row>
    <row r="13421" spans="1:1" x14ac:dyDescent="0.25">
      <c r="A13421" s="287"/>
    </row>
    <row r="13422" spans="1:1" x14ac:dyDescent="0.25">
      <c r="A13422" s="287"/>
    </row>
    <row r="13423" spans="1:1" x14ac:dyDescent="0.25">
      <c r="A13423" s="287"/>
    </row>
    <row r="13424" spans="1:1" x14ac:dyDescent="0.25">
      <c r="A13424" s="287"/>
    </row>
    <row r="13425" spans="1:1" x14ac:dyDescent="0.25">
      <c r="A13425" s="287"/>
    </row>
    <row r="13426" spans="1:1" x14ac:dyDescent="0.25">
      <c r="A13426" s="287"/>
    </row>
    <row r="13427" spans="1:1" x14ac:dyDescent="0.25">
      <c r="A13427" s="287"/>
    </row>
    <row r="13428" spans="1:1" x14ac:dyDescent="0.25">
      <c r="A13428" s="287"/>
    </row>
    <row r="13429" spans="1:1" x14ac:dyDescent="0.25">
      <c r="A13429" s="287"/>
    </row>
    <row r="13430" spans="1:1" x14ac:dyDescent="0.25">
      <c r="A13430" s="287"/>
    </row>
    <row r="13431" spans="1:1" x14ac:dyDescent="0.25">
      <c r="A13431" s="287"/>
    </row>
    <row r="13432" spans="1:1" x14ac:dyDescent="0.25">
      <c r="A13432" s="287"/>
    </row>
    <row r="13433" spans="1:1" x14ac:dyDescent="0.25">
      <c r="A13433" s="287"/>
    </row>
    <row r="13434" spans="1:1" x14ac:dyDescent="0.25">
      <c r="A13434" s="287"/>
    </row>
    <row r="13435" spans="1:1" x14ac:dyDescent="0.25">
      <c r="A13435" s="287"/>
    </row>
    <row r="13436" spans="1:1" x14ac:dyDescent="0.25">
      <c r="A13436" s="287"/>
    </row>
    <row r="13437" spans="1:1" x14ac:dyDescent="0.25">
      <c r="A13437" s="287"/>
    </row>
    <row r="13438" spans="1:1" x14ac:dyDescent="0.25">
      <c r="A13438" s="287"/>
    </row>
    <row r="13439" spans="1:1" x14ac:dyDescent="0.25">
      <c r="A13439" s="287"/>
    </row>
    <row r="13440" spans="1:1" x14ac:dyDescent="0.25">
      <c r="A13440" s="287"/>
    </row>
    <row r="13441" spans="1:1" x14ac:dyDescent="0.25">
      <c r="A13441" s="287"/>
    </row>
    <row r="13442" spans="1:1" x14ac:dyDescent="0.25">
      <c r="A13442" s="287"/>
    </row>
    <row r="13443" spans="1:1" x14ac:dyDescent="0.25">
      <c r="A13443" s="287"/>
    </row>
    <row r="13444" spans="1:1" x14ac:dyDescent="0.25">
      <c r="A13444" s="287"/>
    </row>
    <row r="13445" spans="1:1" x14ac:dyDescent="0.25">
      <c r="A13445" s="287"/>
    </row>
    <row r="13446" spans="1:1" x14ac:dyDescent="0.25">
      <c r="A13446" s="287"/>
    </row>
    <row r="13447" spans="1:1" x14ac:dyDescent="0.25">
      <c r="A13447" s="287"/>
    </row>
    <row r="13448" spans="1:1" x14ac:dyDescent="0.25">
      <c r="A13448" s="287"/>
    </row>
    <row r="13449" spans="1:1" x14ac:dyDescent="0.25">
      <c r="A13449" s="287"/>
    </row>
    <row r="13450" spans="1:1" x14ac:dyDescent="0.25">
      <c r="A13450" s="287"/>
    </row>
    <row r="13451" spans="1:1" x14ac:dyDescent="0.25">
      <c r="A13451" s="287"/>
    </row>
    <row r="13452" spans="1:1" x14ac:dyDescent="0.25">
      <c r="A13452" s="287"/>
    </row>
    <row r="13453" spans="1:1" x14ac:dyDescent="0.25">
      <c r="A13453" s="287"/>
    </row>
    <row r="13454" spans="1:1" x14ac:dyDescent="0.25">
      <c r="A13454" s="287"/>
    </row>
    <row r="13455" spans="1:1" x14ac:dyDescent="0.25">
      <c r="A13455" s="287"/>
    </row>
    <row r="13456" spans="1:1" x14ac:dyDescent="0.25">
      <c r="A13456" s="287"/>
    </row>
    <row r="13457" spans="1:1" x14ac:dyDescent="0.25">
      <c r="A13457" s="287"/>
    </row>
    <row r="13458" spans="1:1" x14ac:dyDescent="0.25">
      <c r="A13458" s="287"/>
    </row>
    <row r="13459" spans="1:1" x14ac:dyDescent="0.25">
      <c r="A13459" s="287"/>
    </row>
    <row r="13460" spans="1:1" x14ac:dyDescent="0.25">
      <c r="A13460" s="287"/>
    </row>
    <row r="13461" spans="1:1" x14ac:dyDescent="0.25">
      <c r="A13461" s="287"/>
    </row>
    <row r="13462" spans="1:1" x14ac:dyDescent="0.25">
      <c r="A13462" s="287"/>
    </row>
    <row r="13463" spans="1:1" x14ac:dyDescent="0.25">
      <c r="A13463" s="287"/>
    </row>
    <row r="13464" spans="1:1" x14ac:dyDescent="0.25">
      <c r="A13464" s="287"/>
    </row>
    <row r="13465" spans="1:1" x14ac:dyDescent="0.25">
      <c r="A13465" s="287"/>
    </row>
    <row r="13466" spans="1:1" x14ac:dyDescent="0.25">
      <c r="A13466" s="287"/>
    </row>
    <row r="13467" spans="1:1" x14ac:dyDescent="0.25">
      <c r="A13467" s="287"/>
    </row>
    <row r="13468" spans="1:1" x14ac:dyDescent="0.25">
      <c r="A13468" s="287"/>
    </row>
    <row r="13469" spans="1:1" x14ac:dyDescent="0.25">
      <c r="A13469" s="287"/>
    </row>
    <row r="13470" spans="1:1" x14ac:dyDescent="0.25">
      <c r="A13470" s="287"/>
    </row>
    <row r="13471" spans="1:1" x14ac:dyDescent="0.25">
      <c r="A13471" s="287"/>
    </row>
    <row r="13472" spans="1:1" x14ac:dyDescent="0.25">
      <c r="A13472" s="287"/>
    </row>
    <row r="13473" spans="1:1" x14ac:dyDescent="0.25">
      <c r="A13473" s="287"/>
    </row>
    <row r="13474" spans="1:1" x14ac:dyDescent="0.25">
      <c r="A13474" s="287"/>
    </row>
    <row r="13475" spans="1:1" x14ac:dyDescent="0.25">
      <c r="A13475" s="287"/>
    </row>
    <row r="13476" spans="1:1" x14ac:dyDescent="0.25">
      <c r="A13476" s="287"/>
    </row>
    <row r="13477" spans="1:1" x14ac:dyDescent="0.25">
      <c r="A13477" s="287"/>
    </row>
    <row r="13478" spans="1:1" x14ac:dyDescent="0.25">
      <c r="A13478" s="287"/>
    </row>
    <row r="13479" spans="1:1" x14ac:dyDescent="0.25">
      <c r="A13479" s="287"/>
    </row>
    <row r="13480" spans="1:1" x14ac:dyDescent="0.25">
      <c r="A13480" s="287"/>
    </row>
    <row r="13481" spans="1:1" x14ac:dyDescent="0.25">
      <c r="A13481" s="287"/>
    </row>
    <row r="13482" spans="1:1" x14ac:dyDescent="0.25">
      <c r="A13482" s="287"/>
    </row>
    <row r="13483" spans="1:1" x14ac:dyDescent="0.25">
      <c r="A13483" s="287"/>
    </row>
    <row r="13484" spans="1:1" x14ac:dyDescent="0.25">
      <c r="A13484" s="287"/>
    </row>
    <row r="13485" spans="1:1" x14ac:dyDescent="0.25">
      <c r="A13485" s="287"/>
    </row>
    <row r="13486" spans="1:1" x14ac:dyDescent="0.25">
      <c r="A13486" s="287"/>
    </row>
    <row r="13487" spans="1:1" x14ac:dyDescent="0.25">
      <c r="A13487" s="287"/>
    </row>
    <row r="13488" spans="1:1" x14ac:dyDescent="0.25">
      <c r="A13488" s="287"/>
    </row>
    <row r="13489" spans="1:1" x14ac:dyDescent="0.25">
      <c r="A13489" s="287"/>
    </row>
    <row r="13490" spans="1:1" x14ac:dyDescent="0.25">
      <c r="A13490" s="287"/>
    </row>
    <row r="13491" spans="1:1" x14ac:dyDescent="0.25">
      <c r="A13491" s="287"/>
    </row>
    <row r="13492" spans="1:1" x14ac:dyDescent="0.25">
      <c r="A13492" s="287"/>
    </row>
    <row r="13493" spans="1:1" x14ac:dyDescent="0.25">
      <c r="A13493" s="287"/>
    </row>
    <row r="13494" spans="1:1" x14ac:dyDescent="0.25">
      <c r="A13494" s="287"/>
    </row>
    <row r="13495" spans="1:1" x14ac:dyDescent="0.25">
      <c r="A13495" s="287"/>
    </row>
    <row r="13496" spans="1:1" x14ac:dyDescent="0.25">
      <c r="A13496" s="287"/>
    </row>
    <row r="13497" spans="1:1" x14ac:dyDescent="0.25">
      <c r="A13497" s="287"/>
    </row>
    <row r="13498" spans="1:1" x14ac:dyDescent="0.25">
      <c r="A13498" s="287"/>
    </row>
    <row r="13499" spans="1:1" x14ac:dyDescent="0.25">
      <c r="A13499" s="287"/>
    </row>
    <row r="13500" spans="1:1" x14ac:dyDescent="0.25">
      <c r="A13500" s="287"/>
    </row>
    <row r="13501" spans="1:1" x14ac:dyDescent="0.25">
      <c r="A13501" s="287"/>
    </row>
    <row r="13502" spans="1:1" x14ac:dyDescent="0.25">
      <c r="A13502" s="287"/>
    </row>
    <row r="13503" spans="1:1" x14ac:dyDescent="0.25">
      <c r="A13503" s="287"/>
    </row>
    <row r="13504" spans="1:1" x14ac:dyDescent="0.25">
      <c r="A13504" s="287"/>
    </row>
    <row r="13505" spans="1:1" x14ac:dyDescent="0.25">
      <c r="A13505" s="287"/>
    </row>
    <row r="13506" spans="1:1" x14ac:dyDescent="0.25">
      <c r="A13506" s="287"/>
    </row>
    <row r="13507" spans="1:1" x14ac:dyDescent="0.25">
      <c r="A13507" s="287"/>
    </row>
    <row r="13508" spans="1:1" x14ac:dyDescent="0.25">
      <c r="A13508" s="287"/>
    </row>
    <row r="13509" spans="1:1" x14ac:dyDescent="0.25">
      <c r="A13509" s="287"/>
    </row>
    <row r="13510" spans="1:1" x14ac:dyDescent="0.25">
      <c r="A13510" s="287"/>
    </row>
    <row r="13511" spans="1:1" x14ac:dyDescent="0.25">
      <c r="A13511" s="287"/>
    </row>
    <row r="13512" spans="1:1" x14ac:dyDescent="0.25">
      <c r="A13512" s="287"/>
    </row>
    <row r="13513" spans="1:1" x14ac:dyDescent="0.25">
      <c r="A13513" s="287"/>
    </row>
    <row r="13514" spans="1:1" x14ac:dyDescent="0.25">
      <c r="A13514" s="287"/>
    </row>
    <row r="13515" spans="1:1" x14ac:dyDescent="0.25">
      <c r="A13515" s="287"/>
    </row>
    <row r="13516" spans="1:1" x14ac:dyDescent="0.25">
      <c r="A13516" s="287"/>
    </row>
    <row r="13517" spans="1:1" x14ac:dyDescent="0.25">
      <c r="A13517" s="287"/>
    </row>
    <row r="13518" spans="1:1" x14ac:dyDescent="0.25">
      <c r="A13518" s="287"/>
    </row>
    <row r="13519" spans="1:1" x14ac:dyDescent="0.25">
      <c r="A13519" s="287"/>
    </row>
    <row r="13520" spans="1:1" x14ac:dyDescent="0.25">
      <c r="A13520" s="287"/>
    </row>
    <row r="13521" spans="1:1" x14ac:dyDescent="0.25">
      <c r="A13521" s="287"/>
    </row>
    <row r="13522" spans="1:1" x14ac:dyDescent="0.25">
      <c r="A13522" s="287"/>
    </row>
    <row r="13523" spans="1:1" x14ac:dyDescent="0.25">
      <c r="A13523" s="287"/>
    </row>
    <row r="13524" spans="1:1" x14ac:dyDescent="0.25">
      <c r="A13524" s="287"/>
    </row>
    <row r="13525" spans="1:1" x14ac:dyDescent="0.25">
      <c r="A13525" s="287"/>
    </row>
    <row r="13526" spans="1:1" x14ac:dyDescent="0.25">
      <c r="A13526" s="287"/>
    </row>
    <row r="13527" spans="1:1" x14ac:dyDescent="0.25">
      <c r="A13527" s="287"/>
    </row>
    <row r="13528" spans="1:1" x14ac:dyDescent="0.25">
      <c r="A13528" s="287"/>
    </row>
    <row r="13529" spans="1:1" x14ac:dyDescent="0.25">
      <c r="A13529" s="287"/>
    </row>
    <row r="13530" spans="1:1" x14ac:dyDescent="0.25">
      <c r="A13530" s="287"/>
    </row>
    <row r="13531" spans="1:1" x14ac:dyDescent="0.25">
      <c r="A13531" s="287"/>
    </row>
    <row r="13532" spans="1:1" x14ac:dyDescent="0.25">
      <c r="A13532" s="287"/>
    </row>
    <row r="13533" spans="1:1" x14ac:dyDescent="0.25">
      <c r="A13533" s="287"/>
    </row>
    <row r="13534" spans="1:1" x14ac:dyDescent="0.25">
      <c r="A13534" s="287"/>
    </row>
    <row r="13535" spans="1:1" x14ac:dyDescent="0.25">
      <c r="A13535" s="287"/>
    </row>
    <row r="13536" spans="1:1" x14ac:dyDescent="0.25">
      <c r="A13536" s="287"/>
    </row>
    <row r="13537" spans="1:1" x14ac:dyDescent="0.25">
      <c r="A13537" s="287"/>
    </row>
    <row r="13538" spans="1:1" x14ac:dyDescent="0.25">
      <c r="A13538" s="287"/>
    </row>
    <row r="13539" spans="1:1" x14ac:dyDescent="0.25">
      <c r="A13539" s="287"/>
    </row>
    <row r="13540" spans="1:1" x14ac:dyDescent="0.25">
      <c r="A13540" s="287"/>
    </row>
    <row r="13541" spans="1:1" x14ac:dyDescent="0.25">
      <c r="A13541" s="287"/>
    </row>
    <row r="13542" spans="1:1" x14ac:dyDescent="0.25">
      <c r="A13542" s="287"/>
    </row>
    <row r="13543" spans="1:1" x14ac:dyDescent="0.25">
      <c r="A13543" s="287"/>
    </row>
    <row r="13544" spans="1:1" x14ac:dyDescent="0.25">
      <c r="A13544" s="287"/>
    </row>
    <row r="13545" spans="1:1" x14ac:dyDescent="0.25">
      <c r="A13545" s="287"/>
    </row>
    <row r="13546" spans="1:1" x14ac:dyDescent="0.25">
      <c r="A13546" s="287"/>
    </row>
    <row r="13547" spans="1:1" x14ac:dyDescent="0.25">
      <c r="A13547" s="287"/>
    </row>
    <row r="13548" spans="1:1" x14ac:dyDescent="0.25">
      <c r="A13548" s="287"/>
    </row>
    <row r="13549" spans="1:1" x14ac:dyDescent="0.25">
      <c r="A13549" s="287"/>
    </row>
    <row r="13550" spans="1:1" x14ac:dyDescent="0.25">
      <c r="A13550" s="287"/>
    </row>
    <row r="13551" spans="1:1" x14ac:dyDescent="0.25">
      <c r="A13551" s="287"/>
    </row>
    <row r="13552" spans="1:1" x14ac:dyDescent="0.25">
      <c r="A13552" s="287"/>
    </row>
    <row r="13553" spans="1:1" x14ac:dyDescent="0.25">
      <c r="A13553" s="287"/>
    </row>
    <row r="13554" spans="1:1" x14ac:dyDescent="0.25">
      <c r="A13554" s="287"/>
    </row>
    <row r="13555" spans="1:1" x14ac:dyDescent="0.25">
      <c r="A13555" s="287"/>
    </row>
    <row r="13556" spans="1:1" x14ac:dyDescent="0.25">
      <c r="A13556" s="287"/>
    </row>
    <row r="13557" spans="1:1" x14ac:dyDescent="0.25">
      <c r="A13557" s="287"/>
    </row>
    <row r="13558" spans="1:1" x14ac:dyDescent="0.25">
      <c r="A13558" s="287"/>
    </row>
    <row r="13559" spans="1:1" x14ac:dyDescent="0.25">
      <c r="A13559" s="287"/>
    </row>
    <row r="13560" spans="1:1" x14ac:dyDescent="0.25">
      <c r="A13560" s="287"/>
    </row>
    <row r="13561" spans="1:1" x14ac:dyDescent="0.25">
      <c r="A13561" s="287"/>
    </row>
    <row r="13562" spans="1:1" x14ac:dyDescent="0.25">
      <c r="A13562" s="287"/>
    </row>
    <row r="13563" spans="1:1" x14ac:dyDescent="0.25">
      <c r="A13563" s="287"/>
    </row>
    <row r="13564" spans="1:1" x14ac:dyDescent="0.25">
      <c r="A13564" s="287"/>
    </row>
    <row r="13565" spans="1:1" x14ac:dyDescent="0.25">
      <c r="A13565" s="287"/>
    </row>
    <row r="13566" spans="1:1" x14ac:dyDescent="0.25">
      <c r="A13566" s="287"/>
    </row>
    <row r="13567" spans="1:1" x14ac:dyDescent="0.25">
      <c r="A13567" s="287"/>
    </row>
    <row r="13568" spans="1:1" x14ac:dyDescent="0.25">
      <c r="A13568" s="287"/>
    </row>
    <row r="13569" spans="1:1" x14ac:dyDescent="0.25">
      <c r="A13569" s="287"/>
    </row>
    <row r="13570" spans="1:1" x14ac:dyDescent="0.25">
      <c r="A13570" s="287"/>
    </row>
    <row r="13571" spans="1:1" x14ac:dyDescent="0.25">
      <c r="A13571" s="287"/>
    </row>
    <row r="13572" spans="1:1" x14ac:dyDescent="0.25">
      <c r="A13572" s="287"/>
    </row>
    <row r="13573" spans="1:1" x14ac:dyDescent="0.25">
      <c r="A13573" s="287"/>
    </row>
    <row r="13574" spans="1:1" x14ac:dyDescent="0.25">
      <c r="A13574" s="287"/>
    </row>
    <row r="13575" spans="1:1" x14ac:dyDescent="0.25">
      <c r="A13575" s="287"/>
    </row>
    <row r="13576" spans="1:1" x14ac:dyDescent="0.25">
      <c r="A13576" s="287"/>
    </row>
    <row r="13577" spans="1:1" x14ac:dyDescent="0.25">
      <c r="A13577" s="287"/>
    </row>
    <row r="13578" spans="1:1" x14ac:dyDescent="0.25">
      <c r="A13578" s="287"/>
    </row>
    <row r="13579" spans="1:1" x14ac:dyDescent="0.25">
      <c r="A13579" s="287"/>
    </row>
    <row r="13580" spans="1:1" x14ac:dyDescent="0.25">
      <c r="A13580" s="287"/>
    </row>
    <row r="13581" spans="1:1" x14ac:dyDescent="0.25">
      <c r="A13581" s="287"/>
    </row>
    <row r="13582" spans="1:1" x14ac:dyDescent="0.25">
      <c r="A13582" s="287"/>
    </row>
    <row r="13583" spans="1:1" x14ac:dyDescent="0.25">
      <c r="A13583" s="287"/>
    </row>
    <row r="13584" spans="1:1" x14ac:dyDescent="0.25">
      <c r="A13584" s="287"/>
    </row>
    <row r="13585" spans="1:1" x14ac:dyDescent="0.25">
      <c r="A13585" s="287"/>
    </row>
    <row r="13586" spans="1:1" x14ac:dyDescent="0.25">
      <c r="A13586" s="287"/>
    </row>
    <row r="13587" spans="1:1" x14ac:dyDescent="0.25">
      <c r="A13587" s="287"/>
    </row>
    <row r="13588" spans="1:1" x14ac:dyDescent="0.25">
      <c r="A13588" s="287"/>
    </row>
    <row r="13589" spans="1:1" x14ac:dyDescent="0.25">
      <c r="A13589" s="287"/>
    </row>
    <row r="13590" spans="1:1" x14ac:dyDescent="0.25">
      <c r="A13590" s="287"/>
    </row>
    <row r="13591" spans="1:1" x14ac:dyDescent="0.25">
      <c r="A13591" s="287"/>
    </row>
    <row r="13592" spans="1:1" x14ac:dyDescent="0.25">
      <c r="A13592" s="287"/>
    </row>
    <row r="13593" spans="1:1" x14ac:dyDescent="0.25">
      <c r="A13593" s="287"/>
    </row>
    <row r="13594" spans="1:1" x14ac:dyDescent="0.25">
      <c r="A13594" s="287"/>
    </row>
    <row r="13595" spans="1:1" x14ac:dyDescent="0.25">
      <c r="A13595" s="287"/>
    </row>
    <row r="13596" spans="1:1" x14ac:dyDescent="0.25">
      <c r="A13596" s="287"/>
    </row>
    <row r="13597" spans="1:1" x14ac:dyDescent="0.25">
      <c r="A13597" s="287"/>
    </row>
    <row r="13598" spans="1:1" x14ac:dyDescent="0.25">
      <c r="A13598" s="287"/>
    </row>
    <row r="13599" spans="1:1" x14ac:dyDescent="0.25">
      <c r="A13599" s="287"/>
    </row>
    <row r="13600" spans="1:1" x14ac:dyDescent="0.25">
      <c r="A13600" s="287"/>
    </row>
    <row r="13601" spans="1:1" x14ac:dyDescent="0.25">
      <c r="A13601" s="287"/>
    </row>
    <row r="13602" spans="1:1" x14ac:dyDescent="0.25">
      <c r="A13602" s="287"/>
    </row>
    <row r="13603" spans="1:1" x14ac:dyDescent="0.25">
      <c r="A13603" s="287"/>
    </row>
    <row r="13604" spans="1:1" x14ac:dyDescent="0.25">
      <c r="A13604" s="287"/>
    </row>
    <row r="13605" spans="1:1" x14ac:dyDescent="0.25">
      <c r="A13605" s="287"/>
    </row>
    <row r="13606" spans="1:1" x14ac:dyDescent="0.25">
      <c r="A13606" s="287"/>
    </row>
    <row r="13607" spans="1:1" x14ac:dyDescent="0.25">
      <c r="A13607" s="287"/>
    </row>
    <row r="13608" spans="1:1" x14ac:dyDescent="0.25">
      <c r="A13608" s="287"/>
    </row>
    <row r="13609" spans="1:1" x14ac:dyDescent="0.25">
      <c r="A13609" s="287"/>
    </row>
    <row r="13610" spans="1:1" x14ac:dyDescent="0.25">
      <c r="A13610" s="287"/>
    </row>
    <row r="13611" spans="1:1" x14ac:dyDescent="0.25">
      <c r="A13611" s="287"/>
    </row>
    <row r="13612" spans="1:1" x14ac:dyDescent="0.25">
      <c r="A13612" s="287"/>
    </row>
    <row r="13613" spans="1:1" x14ac:dyDescent="0.25">
      <c r="A13613" s="287"/>
    </row>
    <row r="13614" spans="1:1" x14ac:dyDescent="0.25">
      <c r="A13614" s="287"/>
    </row>
    <row r="13615" spans="1:1" x14ac:dyDescent="0.25">
      <c r="A13615" s="287"/>
    </row>
    <row r="13616" spans="1:1" x14ac:dyDescent="0.25">
      <c r="A13616" s="287"/>
    </row>
    <row r="13617" spans="1:1" x14ac:dyDescent="0.25">
      <c r="A13617" s="287"/>
    </row>
    <row r="13618" spans="1:1" x14ac:dyDescent="0.25">
      <c r="A13618" s="287"/>
    </row>
    <row r="13619" spans="1:1" x14ac:dyDescent="0.25">
      <c r="A13619" s="287"/>
    </row>
    <row r="13620" spans="1:1" x14ac:dyDescent="0.25">
      <c r="A13620" s="287"/>
    </row>
    <row r="13621" spans="1:1" x14ac:dyDescent="0.25">
      <c r="A13621" s="287"/>
    </row>
    <row r="13622" spans="1:1" x14ac:dyDescent="0.25">
      <c r="A13622" s="287"/>
    </row>
    <row r="13623" spans="1:1" x14ac:dyDescent="0.25">
      <c r="A13623" s="287"/>
    </row>
    <row r="13624" spans="1:1" x14ac:dyDescent="0.25">
      <c r="A13624" s="287"/>
    </row>
    <row r="13625" spans="1:1" x14ac:dyDescent="0.25">
      <c r="A13625" s="287"/>
    </row>
    <row r="13626" spans="1:1" x14ac:dyDescent="0.25">
      <c r="A13626" s="287"/>
    </row>
    <row r="13627" spans="1:1" x14ac:dyDescent="0.25">
      <c r="A13627" s="287"/>
    </row>
    <row r="13628" spans="1:1" x14ac:dyDescent="0.25">
      <c r="A13628" s="287"/>
    </row>
    <row r="13629" spans="1:1" x14ac:dyDescent="0.25">
      <c r="A13629" s="287"/>
    </row>
    <row r="13630" spans="1:1" x14ac:dyDescent="0.25">
      <c r="A13630" s="287"/>
    </row>
    <row r="13631" spans="1:1" x14ac:dyDescent="0.25">
      <c r="A13631" s="287"/>
    </row>
    <row r="13632" spans="1:1" x14ac:dyDescent="0.25">
      <c r="A13632" s="287"/>
    </row>
    <row r="13633" spans="1:1" x14ac:dyDescent="0.25">
      <c r="A13633" s="287"/>
    </row>
    <row r="13634" spans="1:1" x14ac:dyDescent="0.25">
      <c r="A13634" s="287"/>
    </row>
    <row r="13635" spans="1:1" x14ac:dyDescent="0.25">
      <c r="A13635" s="287"/>
    </row>
    <row r="13636" spans="1:1" x14ac:dyDescent="0.25">
      <c r="A13636" s="287"/>
    </row>
    <row r="13637" spans="1:1" x14ac:dyDescent="0.25">
      <c r="A13637" s="287"/>
    </row>
    <row r="13638" spans="1:1" x14ac:dyDescent="0.25">
      <c r="A13638" s="287"/>
    </row>
    <row r="13639" spans="1:1" x14ac:dyDescent="0.25">
      <c r="A13639" s="287"/>
    </row>
    <row r="13640" spans="1:1" x14ac:dyDescent="0.25">
      <c r="A13640" s="287"/>
    </row>
    <row r="13641" spans="1:1" x14ac:dyDescent="0.25">
      <c r="A13641" s="287"/>
    </row>
    <row r="13642" spans="1:1" x14ac:dyDescent="0.25">
      <c r="A13642" s="287"/>
    </row>
    <row r="13643" spans="1:1" x14ac:dyDescent="0.25">
      <c r="A13643" s="287"/>
    </row>
    <row r="13644" spans="1:1" x14ac:dyDescent="0.25">
      <c r="A13644" s="287"/>
    </row>
    <row r="13645" spans="1:1" x14ac:dyDescent="0.25">
      <c r="A13645" s="287"/>
    </row>
    <row r="13646" spans="1:1" x14ac:dyDescent="0.25">
      <c r="A13646" s="287"/>
    </row>
    <row r="13647" spans="1:1" x14ac:dyDescent="0.25">
      <c r="A13647" s="287"/>
    </row>
    <row r="13648" spans="1:1" x14ac:dyDescent="0.25">
      <c r="A13648" s="287"/>
    </row>
    <row r="13649" spans="1:1" x14ac:dyDescent="0.25">
      <c r="A13649" s="287"/>
    </row>
    <row r="13650" spans="1:1" x14ac:dyDescent="0.25">
      <c r="A13650" s="287"/>
    </row>
    <row r="13651" spans="1:1" x14ac:dyDescent="0.25">
      <c r="A13651" s="287"/>
    </row>
    <row r="13652" spans="1:1" x14ac:dyDescent="0.25">
      <c r="A13652" s="287"/>
    </row>
    <row r="13653" spans="1:1" x14ac:dyDescent="0.25">
      <c r="A13653" s="287"/>
    </row>
    <row r="13654" spans="1:1" x14ac:dyDescent="0.25">
      <c r="A13654" s="287"/>
    </row>
    <row r="13655" spans="1:1" x14ac:dyDescent="0.25">
      <c r="A13655" s="287"/>
    </row>
    <row r="13656" spans="1:1" x14ac:dyDescent="0.25">
      <c r="A13656" s="287"/>
    </row>
    <row r="13657" spans="1:1" x14ac:dyDescent="0.25">
      <c r="A13657" s="287"/>
    </row>
    <row r="13658" spans="1:1" x14ac:dyDescent="0.25">
      <c r="A13658" s="287"/>
    </row>
    <row r="13659" spans="1:1" x14ac:dyDescent="0.25">
      <c r="A13659" s="287"/>
    </row>
    <row r="13660" spans="1:1" x14ac:dyDescent="0.25">
      <c r="A13660" s="287"/>
    </row>
    <row r="13661" spans="1:1" x14ac:dyDescent="0.25">
      <c r="A13661" s="287"/>
    </row>
    <row r="13662" spans="1:1" x14ac:dyDescent="0.25">
      <c r="A13662" s="287"/>
    </row>
    <row r="13663" spans="1:1" x14ac:dyDescent="0.25">
      <c r="A13663" s="287"/>
    </row>
    <row r="13664" spans="1:1" x14ac:dyDescent="0.25">
      <c r="A13664" s="287"/>
    </row>
    <row r="13665" spans="1:1" x14ac:dyDescent="0.25">
      <c r="A13665" s="287"/>
    </row>
    <row r="13666" spans="1:1" x14ac:dyDescent="0.25">
      <c r="A13666" s="287"/>
    </row>
    <row r="13667" spans="1:1" x14ac:dyDescent="0.25">
      <c r="A13667" s="287"/>
    </row>
    <row r="13668" spans="1:1" x14ac:dyDescent="0.25">
      <c r="A13668" s="287"/>
    </row>
    <row r="13669" spans="1:1" x14ac:dyDescent="0.25">
      <c r="A13669" s="287"/>
    </row>
    <row r="13670" spans="1:1" x14ac:dyDescent="0.25">
      <c r="A13670" s="287"/>
    </row>
    <row r="13671" spans="1:1" x14ac:dyDescent="0.25">
      <c r="A13671" s="287"/>
    </row>
    <row r="13672" spans="1:1" x14ac:dyDescent="0.25">
      <c r="A13672" s="287"/>
    </row>
    <row r="13673" spans="1:1" x14ac:dyDescent="0.25">
      <c r="A13673" s="287"/>
    </row>
    <row r="13674" spans="1:1" x14ac:dyDescent="0.25">
      <c r="A13674" s="287"/>
    </row>
    <row r="13675" spans="1:1" x14ac:dyDescent="0.25">
      <c r="A13675" s="287"/>
    </row>
    <row r="13676" spans="1:1" x14ac:dyDescent="0.25">
      <c r="A13676" s="287"/>
    </row>
    <row r="13677" spans="1:1" x14ac:dyDescent="0.25">
      <c r="A13677" s="287"/>
    </row>
    <row r="13678" spans="1:1" x14ac:dyDescent="0.25">
      <c r="A13678" s="287"/>
    </row>
    <row r="13679" spans="1:1" x14ac:dyDescent="0.25">
      <c r="A13679" s="287"/>
    </row>
    <row r="13680" spans="1:1" x14ac:dyDescent="0.25">
      <c r="A13680" s="287"/>
    </row>
    <row r="13681" spans="1:1" x14ac:dyDescent="0.25">
      <c r="A13681" s="287"/>
    </row>
    <row r="13682" spans="1:1" x14ac:dyDescent="0.25">
      <c r="A13682" s="287"/>
    </row>
    <row r="13683" spans="1:1" x14ac:dyDescent="0.25">
      <c r="A13683" s="287"/>
    </row>
    <row r="13684" spans="1:1" x14ac:dyDescent="0.25">
      <c r="A13684" s="287"/>
    </row>
    <row r="13685" spans="1:1" x14ac:dyDescent="0.25">
      <c r="A13685" s="287"/>
    </row>
    <row r="13686" spans="1:1" x14ac:dyDescent="0.25">
      <c r="A13686" s="287"/>
    </row>
    <row r="13687" spans="1:1" x14ac:dyDescent="0.25">
      <c r="A13687" s="287"/>
    </row>
    <row r="13688" spans="1:1" x14ac:dyDescent="0.25">
      <c r="A13688" s="287"/>
    </row>
    <row r="13689" spans="1:1" x14ac:dyDescent="0.25">
      <c r="A13689" s="287"/>
    </row>
    <row r="13690" spans="1:1" x14ac:dyDescent="0.25">
      <c r="A13690" s="287"/>
    </row>
    <row r="13691" spans="1:1" x14ac:dyDescent="0.25">
      <c r="A13691" s="287"/>
    </row>
    <row r="13692" spans="1:1" x14ac:dyDescent="0.25">
      <c r="A13692" s="287"/>
    </row>
    <row r="13693" spans="1:1" x14ac:dyDescent="0.25">
      <c r="A13693" s="287"/>
    </row>
    <row r="13694" spans="1:1" x14ac:dyDescent="0.25">
      <c r="A13694" s="287"/>
    </row>
    <row r="13695" spans="1:1" x14ac:dyDescent="0.25">
      <c r="A13695" s="287"/>
    </row>
    <row r="13696" spans="1:1" x14ac:dyDescent="0.25">
      <c r="A13696" s="287"/>
    </row>
    <row r="13697" spans="1:1" x14ac:dyDescent="0.25">
      <c r="A13697" s="287"/>
    </row>
    <row r="13698" spans="1:1" x14ac:dyDescent="0.25">
      <c r="A13698" s="287"/>
    </row>
    <row r="13699" spans="1:1" x14ac:dyDescent="0.25">
      <c r="A13699" s="287"/>
    </row>
    <row r="13700" spans="1:1" x14ac:dyDescent="0.25">
      <c r="A13700" s="287"/>
    </row>
    <row r="13701" spans="1:1" x14ac:dyDescent="0.25">
      <c r="A13701" s="287"/>
    </row>
    <row r="13702" spans="1:1" x14ac:dyDescent="0.25">
      <c r="A13702" s="287"/>
    </row>
    <row r="13703" spans="1:1" x14ac:dyDescent="0.25">
      <c r="A13703" s="287"/>
    </row>
    <row r="13704" spans="1:1" x14ac:dyDescent="0.25">
      <c r="A13704" s="287"/>
    </row>
    <row r="13705" spans="1:1" x14ac:dyDescent="0.25">
      <c r="A13705" s="287"/>
    </row>
    <row r="13706" spans="1:1" x14ac:dyDescent="0.25">
      <c r="A13706" s="287"/>
    </row>
    <row r="13707" spans="1:1" x14ac:dyDescent="0.25">
      <c r="A13707" s="287"/>
    </row>
    <row r="13708" spans="1:1" x14ac:dyDescent="0.25">
      <c r="A13708" s="287"/>
    </row>
    <row r="13709" spans="1:1" x14ac:dyDescent="0.25">
      <c r="A13709" s="287"/>
    </row>
    <row r="13710" spans="1:1" x14ac:dyDescent="0.25">
      <c r="A13710" s="287"/>
    </row>
    <row r="13711" spans="1:1" x14ac:dyDescent="0.25">
      <c r="A13711" s="287"/>
    </row>
    <row r="13712" spans="1:1" x14ac:dyDescent="0.25">
      <c r="A13712" s="287"/>
    </row>
    <row r="13713" spans="1:1" x14ac:dyDescent="0.25">
      <c r="A13713" s="287"/>
    </row>
    <row r="13714" spans="1:1" x14ac:dyDescent="0.25">
      <c r="A13714" s="287"/>
    </row>
    <row r="13715" spans="1:1" x14ac:dyDescent="0.25">
      <c r="A13715" s="287"/>
    </row>
    <row r="13716" spans="1:1" x14ac:dyDescent="0.25">
      <c r="A13716" s="287"/>
    </row>
    <row r="13717" spans="1:1" x14ac:dyDescent="0.25">
      <c r="A13717" s="287"/>
    </row>
    <row r="13718" spans="1:1" x14ac:dyDescent="0.25">
      <c r="A13718" s="287"/>
    </row>
    <row r="13719" spans="1:1" x14ac:dyDescent="0.25">
      <c r="A13719" s="287"/>
    </row>
    <row r="13720" spans="1:1" x14ac:dyDescent="0.25">
      <c r="A13720" s="287"/>
    </row>
    <row r="13721" spans="1:1" x14ac:dyDescent="0.25">
      <c r="A13721" s="287"/>
    </row>
    <row r="13722" spans="1:1" x14ac:dyDescent="0.25">
      <c r="A13722" s="287"/>
    </row>
    <row r="13723" spans="1:1" x14ac:dyDescent="0.25">
      <c r="A13723" s="287"/>
    </row>
    <row r="13724" spans="1:1" x14ac:dyDescent="0.25">
      <c r="A13724" s="287"/>
    </row>
    <row r="13725" spans="1:1" x14ac:dyDescent="0.25">
      <c r="A13725" s="287"/>
    </row>
    <row r="13726" spans="1:1" x14ac:dyDescent="0.25">
      <c r="A13726" s="287"/>
    </row>
    <row r="13727" spans="1:1" x14ac:dyDescent="0.25">
      <c r="A13727" s="287"/>
    </row>
    <row r="13728" spans="1:1" x14ac:dyDescent="0.25">
      <c r="A13728" s="287"/>
    </row>
    <row r="13729" spans="1:1" x14ac:dyDescent="0.25">
      <c r="A13729" s="287"/>
    </row>
    <row r="13730" spans="1:1" x14ac:dyDescent="0.25">
      <c r="A13730" s="287"/>
    </row>
    <row r="13731" spans="1:1" x14ac:dyDescent="0.25">
      <c r="A13731" s="287"/>
    </row>
    <row r="13732" spans="1:1" x14ac:dyDescent="0.25">
      <c r="A13732" s="287"/>
    </row>
    <row r="13733" spans="1:1" x14ac:dyDescent="0.25">
      <c r="A13733" s="287"/>
    </row>
    <row r="13734" spans="1:1" x14ac:dyDescent="0.25">
      <c r="A13734" s="287"/>
    </row>
    <row r="13735" spans="1:1" x14ac:dyDescent="0.25">
      <c r="A13735" s="287"/>
    </row>
    <row r="13736" spans="1:1" x14ac:dyDescent="0.25">
      <c r="A13736" s="287"/>
    </row>
    <row r="13737" spans="1:1" x14ac:dyDescent="0.25">
      <c r="A13737" s="287"/>
    </row>
    <row r="13738" spans="1:1" x14ac:dyDescent="0.25">
      <c r="A13738" s="287"/>
    </row>
    <row r="13739" spans="1:1" x14ac:dyDescent="0.25">
      <c r="A13739" s="287"/>
    </row>
    <row r="13740" spans="1:1" x14ac:dyDescent="0.25">
      <c r="A13740" s="287"/>
    </row>
    <row r="13741" spans="1:1" x14ac:dyDescent="0.25">
      <c r="A13741" s="287"/>
    </row>
    <row r="13742" spans="1:1" x14ac:dyDescent="0.25">
      <c r="A13742" s="287"/>
    </row>
    <row r="13743" spans="1:1" x14ac:dyDescent="0.25">
      <c r="A13743" s="287"/>
    </row>
    <row r="13744" spans="1:1" x14ac:dyDescent="0.25">
      <c r="A13744" s="287"/>
    </row>
    <row r="13745" spans="1:1" x14ac:dyDescent="0.25">
      <c r="A13745" s="287"/>
    </row>
    <row r="13746" spans="1:1" x14ac:dyDescent="0.25">
      <c r="A13746" s="287"/>
    </row>
    <row r="13747" spans="1:1" x14ac:dyDescent="0.25">
      <c r="A13747" s="287"/>
    </row>
    <row r="13748" spans="1:1" x14ac:dyDescent="0.25">
      <c r="A13748" s="287"/>
    </row>
    <row r="13749" spans="1:1" x14ac:dyDescent="0.25">
      <c r="A13749" s="287"/>
    </row>
    <row r="13750" spans="1:1" x14ac:dyDescent="0.25">
      <c r="A13750" s="287"/>
    </row>
    <row r="13751" spans="1:1" x14ac:dyDescent="0.25">
      <c r="A13751" s="287"/>
    </row>
    <row r="13752" spans="1:1" x14ac:dyDescent="0.25">
      <c r="A13752" s="287"/>
    </row>
    <row r="13753" spans="1:1" x14ac:dyDescent="0.25">
      <c r="A13753" s="287"/>
    </row>
    <row r="13754" spans="1:1" x14ac:dyDescent="0.25">
      <c r="A13754" s="287"/>
    </row>
    <row r="13755" spans="1:1" x14ac:dyDescent="0.25">
      <c r="A13755" s="287"/>
    </row>
    <row r="13756" spans="1:1" x14ac:dyDescent="0.25">
      <c r="A13756" s="287"/>
    </row>
    <row r="13757" spans="1:1" x14ac:dyDescent="0.25">
      <c r="A13757" s="287"/>
    </row>
    <row r="13758" spans="1:1" x14ac:dyDescent="0.25">
      <c r="A13758" s="287"/>
    </row>
    <row r="13759" spans="1:1" x14ac:dyDescent="0.25">
      <c r="A13759" s="287"/>
    </row>
    <row r="13760" spans="1:1" x14ac:dyDescent="0.25">
      <c r="A13760" s="287"/>
    </row>
    <row r="13761" spans="1:1" x14ac:dyDescent="0.25">
      <c r="A13761" s="287"/>
    </row>
    <row r="13762" spans="1:1" x14ac:dyDescent="0.25">
      <c r="A13762" s="287"/>
    </row>
    <row r="13763" spans="1:1" x14ac:dyDescent="0.25">
      <c r="A13763" s="287"/>
    </row>
    <row r="13764" spans="1:1" x14ac:dyDescent="0.25">
      <c r="A13764" s="287"/>
    </row>
    <row r="13765" spans="1:1" x14ac:dyDescent="0.25">
      <c r="A13765" s="287"/>
    </row>
    <row r="13766" spans="1:1" x14ac:dyDescent="0.25">
      <c r="A13766" s="287"/>
    </row>
    <row r="13767" spans="1:1" x14ac:dyDescent="0.25">
      <c r="A13767" s="287"/>
    </row>
    <row r="13768" spans="1:1" x14ac:dyDescent="0.25">
      <c r="A13768" s="287"/>
    </row>
    <row r="13769" spans="1:1" x14ac:dyDescent="0.25">
      <c r="A13769" s="287"/>
    </row>
    <row r="13770" spans="1:1" x14ac:dyDescent="0.25">
      <c r="A13770" s="287"/>
    </row>
    <row r="13771" spans="1:1" x14ac:dyDescent="0.25">
      <c r="A13771" s="287"/>
    </row>
    <row r="13772" spans="1:1" x14ac:dyDescent="0.25">
      <c r="A13772" s="287"/>
    </row>
    <row r="13773" spans="1:1" x14ac:dyDescent="0.25">
      <c r="A13773" s="287"/>
    </row>
    <row r="13774" spans="1:1" x14ac:dyDescent="0.25">
      <c r="A13774" s="287"/>
    </row>
    <row r="13775" spans="1:1" x14ac:dyDescent="0.25">
      <c r="A13775" s="287"/>
    </row>
    <row r="13776" spans="1:1" x14ac:dyDescent="0.25">
      <c r="A13776" s="287"/>
    </row>
    <row r="13777" spans="1:1" x14ac:dyDescent="0.25">
      <c r="A13777" s="287"/>
    </row>
    <row r="13778" spans="1:1" x14ac:dyDescent="0.25">
      <c r="A13778" s="287"/>
    </row>
    <row r="13779" spans="1:1" x14ac:dyDescent="0.25">
      <c r="A13779" s="287"/>
    </row>
    <row r="13780" spans="1:1" x14ac:dyDescent="0.25">
      <c r="A13780" s="287"/>
    </row>
    <row r="13781" spans="1:1" x14ac:dyDescent="0.25">
      <c r="A13781" s="287"/>
    </row>
    <row r="13782" spans="1:1" x14ac:dyDescent="0.25">
      <c r="A13782" s="287"/>
    </row>
    <row r="13783" spans="1:1" x14ac:dyDescent="0.25">
      <c r="A13783" s="287"/>
    </row>
    <row r="13784" spans="1:1" x14ac:dyDescent="0.25">
      <c r="A13784" s="287"/>
    </row>
    <row r="13785" spans="1:1" x14ac:dyDescent="0.25">
      <c r="A13785" s="287"/>
    </row>
    <row r="13786" spans="1:1" x14ac:dyDescent="0.25">
      <c r="A13786" s="287"/>
    </row>
    <row r="13787" spans="1:1" x14ac:dyDescent="0.25">
      <c r="A13787" s="287"/>
    </row>
    <row r="13788" spans="1:1" x14ac:dyDescent="0.25">
      <c r="A13788" s="287"/>
    </row>
    <row r="13789" spans="1:1" x14ac:dyDescent="0.25">
      <c r="A13789" s="287"/>
    </row>
    <row r="13790" spans="1:1" x14ac:dyDescent="0.25">
      <c r="A13790" s="287"/>
    </row>
    <row r="13791" spans="1:1" x14ac:dyDescent="0.25">
      <c r="A13791" s="287"/>
    </row>
    <row r="13792" spans="1:1" x14ac:dyDescent="0.25">
      <c r="A13792" s="287"/>
    </row>
    <row r="13793" spans="1:1" x14ac:dyDescent="0.25">
      <c r="A13793" s="287"/>
    </row>
    <row r="13794" spans="1:1" x14ac:dyDescent="0.25">
      <c r="A13794" s="287"/>
    </row>
    <row r="13795" spans="1:1" x14ac:dyDescent="0.25">
      <c r="A13795" s="287"/>
    </row>
    <row r="13796" spans="1:1" x14ac:dyDescent="0.25">
      <c r="A13796" s="287"/>
    </row>
    <row r="13797" spans="1:1" x14ac:dyDescent="0.25">
      <c r="A13797" s="287"/>
    </row>
    <row r="13798" spans="1:1" x14ac:dyDescent="0.25">
      <c r="A13798" s="287"/>
    </row>
    <row r="13799" spans="1:1" x14ac:dyDescent="0.25">
      <c r="A13799" s="287"/>
    </row>
    <row r="13800" spans="1:1" x14ac:dyDescent="0.25">
      <c r="A13800" s="287"/>
    </row>
    <row r="13801" spans="1:1" x14ac:dyDescent="0.25">
      <c r="A13801" s="287"/>
    </row>
    <row r="13802" spans="1:1" x14ac:dyDescent="0.25">
      <c r="A13802" s="287"/>
    </row>
    <row r="13803" spans="1:1" x14ac:dyDescent="0.25">
      <c r="A13803" s="287"/>
    </row>
    <row r="13804" spans="1:1" x14ac:dyDescent="0.25">
      <c r="A13804" s="287"/>
    </row>
    <row r="13805" spans="1:1" x14ac:dyDescent="0.25">
      <c r="A13805" s="287"/>
    </row>
    <row r="13806" spans="1:1" x14ac:dyDescent="0.25">
      <c r="A13806" s="287"/>
    </row>
    <row r="13807" spans="1:1" x14ac:dyDescent="0.25">
      <c r="A13807" s="287"/>
    </row>
    <row r="13808" spans="1:1" x14ac:dyDescent="0.25">
      <c r="A13808" s="287"/>
    </row>
    <row r="13809" spans="1:1" x14ac:dyDescent="0.25">
      <c r="A13809" s="287"/>
    </row>
    <row r="13810" spans="1:1" x14ac:dyDescent="0.25">
      <c r="A13810" s="287"/>
    </row>
    <row r="13811" spans="1:1" x14ac:dyDescent="0.25">
      <c r="A13811" s="287"/>
    </row>
    <row r="13812" spans="1:1" x14ac:dyDescent="0.25">
      <c r="A13812" s="287"/>
    </row>
    <row r="13813" spans="1:1" x14ac:dyDescent="0.25">
      <c r="A13813" s="287"/>
    </row>
    <row r="13814" spans="1:1" x14ac:dyDescent="0.25">
      <c r="A13814" s="287"/>
    </row>
    <row r="13815" spans="1:1" x14ac:dyDescent="0.25">
      <c r="A13815" s="287"/>
    </row>
    <row r="13816" spans="1:1" x14ac:dyDescent="0.25">
      <c r="A13816" s="287"/>
    </row>
    <row r="13817" spans="1:1" x14ac:dyDescent="0.25">
      <c r="A13817" s="287"/>
    </row>
    <row r="13818" spans="1:1" x14ac:dyDescent="0.25">
      <c r="A13818" s="287"/>
    </row>
    <row r="13819" spans="1:1" x14ac:dyDescent="0.25">
      <c r="A13819" s="287"/>
    </row>
    <row r="13820" spans="1:1" x14ac:dyDescent="0.25">
      <c r="A13820" s="287"/>
    </row>
    <row r="13821" spans="1:1" x14ac:dyDescent="0.25">
      <c r="A13821" s="287"/>
    </row>
    <row r="13822" spans="1:1" x14ac:dyDescent="0.25">
      <c r="A13822" s="287"/>
    </row>
    <row r="13823" spans="1:1" x14ac:dyDescent="0.25">
      <c r="A13823" s="287"/>
    </row>
    <row r="13824" spans="1:1" x14ac:dyDescent="0.25">
      <c r="A13824" s="287"/>
    </row>
    <row r="13825" spans="1:1" x14ac:dyDescent="0.25">
      <c r="A13825" s="287"/>
    </row>
    <row r="13826" spans="1:1" x14ac:dyDescent="0.25">
      <c r="A13826" s="287"/>
    </row>
    <row r="13827" spans="1:1" x14ac:dyDescent="0.25">
      <c r="A13827" s="287"/>
    </row>
    <row r="13828" spans="1:1" x14ac:dyDescent="0.25">
      <c r="A13828" s="287"/>
    </row>
    <row r="13829" spans="1:1" x14ac:dyDescent="0.25">
      <c r="A13829" s="287"/>
    </row>
    <row r="13830" spans="1:1" x14ac:dyDescent="0.25">
      <c r="A13830" s="287"/>
    </row>
    <row r="13831" spans="1:1" x14ac:dyDescent="0.25">
      <c r="A13831" s="287"/>
    </row>
    <row r="13832" spans="1:1" x14ac:dyDescent="0.25">
      <c r="A13832" s="287"/>
    </row>
    <row r="13833" spans="1:1" x14ac:dyDescent="0.25">
      <c r="A13833" s="287"/>
    </row>
    <row r="13834" spans="1:1" x14ac:dyDescent="0.25">
      <c r="A13834" s="287"/>
    </row>
    <row r="13835" spans="1:1" x14ac:dyDescent="0.25">
      <c r="A13835" s="287"/>
    </row>
    <row r="13836" spans="1:1" x14ac:dyDescent="0.25">
      <c r="A13836" s="287"/>
    </row>
    <row r="13837" spans="1:1" x14ac:dyDescent="0.25">
      <c r="A13837" s="287"/>
    </row>
    <row r="13838" spans="1:1" x14ac:dyDescent="0.25">
      <c r="A13838" s="287"/>
    </row>
    <row r="13839" spans="1:1" x14ac:dyDescent="0.25">
      <c r="A13839" s="287"/>
    </row>
    <row r="13840" spans="1:1" x14ac:dyDescent="0.25">
      <c r="A13840" s="287"/>
    </row>
    <row r="13841" spans="1:1" x14ac:dyDescent="0.25">
      <c r="A13841" s="287"/>
    </row>
    <row r="13842" spans="1:1" x14ac:dyDescent="0.25">
      <c r="A13842" s="287"/>
    </row>
    <row r="13843" spans="1:1" x14ac:dyDescent="0.25">
      <c r="A13843" s="287"/>
    </row>
    <row r="13844" spans="1:1" x14ac:dyDescent="0.25">
      <c r="A13844" s="287"/>
    </row>
    <row r="13845" spans="1:1" x14ac:dyDescent="0.25">
      <c r="A13845" s="287"/>
    </row>
    <row r="13846" spans="1:1" x14ac:dyDescent="0.25">
      <c r="A13846" s="287"/>
    </row>
    <row r="13847" spans="1:1" x14ac:dyDescent="0.25">
      <c r="A13847" s="287"/>
    </row>
    <row r="13848" spans="1:1" x14ac:dyDescent="0.25">
      <c r="A13848" s="287"/>
    </row>
    <row r="13849" spans="1:1" x14ac:dyDescent="0.25">
      <c r="A13849" s="287"/>
    </row>
    <row r="13850" spans="1:1" x14ac:dyDescent="0.25">
      <c r="A13850" s="287"/>
    </row>
    <row r="13851" spans="1:1" x14ac:dyDescent="0.25">
      <c r="A13851" s="287"/>
    </row>
    <row r="13852" spans="1:1" x14ac:dyDescent="0.25">
      <c r="A13852" s="287"/>
    </row>
    <row r="13853" spans="1:1" x14ac:dyDescent="0.25">
      <c r="A13853" s="287"/>
    </row>
    <row r="13854" spans="1:1" x14ac:dyDescent="0.25">
      <c r="A13854" s="287"/>
    </row>
    <row r="13855" spans="1:1" x14ac:dyDescent="0.25">
      <c r="A13855" s="287"/>
    </row>
    <row r="13856" spans="1:1" x14ac:dyDescent="0.25">
      <c r="A13856" s="287"/>
    </row>
    <row r="13857" spans="1:1" x14ac:dyDescent="0.25">
      <c r="A13857" s="287"/>
    </row>
    <row r="13858" spans="1:1" x14ac:dyDescent="0.25">
      <c r="A13858" s="287"/>
    </row>
    <row r="13859" spans="1:1" x14ac:dyDescent="0.25">
      <c r="A13859" s="287"/>
    </row>
    <row r="13860" spans="1:1" x14ac:dyDescent="0.25">
      <c r="A13860" s="287"/>
    </row>
    <row r="13861" spans="1:1" x14ac:dyDescent="0.25">
      <c r="A13861" s="287"/>
    </row>
    <row r="13862" spans="1:1" x14ac:dyDescent="0.25">
      <c r="A13862" s="287"/>
    </row>
    <row r="13863" spans="1:1" x14ac:dyDescent="0.25">
      <c r="A13863" s="287"/>
    </row>
    <row r="13864" spans="1:1" x14ac:dyDescent="0.25">
      <c r="A13864" s="287"/>
    </row>
    <row r="13865" spans="1:1" x14ac:dyDescent="0.25">
      <c r="A13865" s="287"/>
    </row>
    <row r="13866" spans="1:1" x14ac:dyDescent="0.25">
      <c r="A13866" s="287"/>
    </row>
    <row r="13867" spans="1:1" x14ac:dyDescent="0.25">
      <c r="A13867" s="287"/>
    </row>
    <row r="13868" spans="1:1" x14ac:dyDescent="0.25">
      <c r="A13868" s="287"/>
    </row>
    <row r="13869" spans="1:1" x14ac:dyDescent="0.25">
      <c r="A13869" s="287"/>
    </row>
    <row r="13870" spans="1:1" x14ac:dyDescent="0.25">
      <c r="A13870" s="287"/>
    </row>
    <row r="13871" spans="1:1" x14ac:dyDescent="0.25">
      <c r="A13871" s="287"/>
    </row>
    <row r="13872" spans="1:1" x14ac:dyDescent="0.25">
      <c r="A13872" s="287"/>
    </row>
    <row r="13873" spans="1:1" x14ac:dyDescent="0.25">
      <c r="A13873" s="287"/>
    </row>
    <row r="13874" spans="1:1" x14ac:dyDescent="0.25">
      <c r="A13874" s="287"/>
    </row>
    <row r="13875" spans="1:1" x14ac:dyDescent="0.25">
      <c r="A13875" s="287"/>
    </row>
    <row r="13876" spans="1:1" x14ac:dyDescent="0.25">
      <c r="A13876" s="287"/>
    </row>
    <row r="13877" spans="1:1" x14ac:dyDescent="0.25">
      <c r="A13877" s="287"/>
    </row>
    <row r="13878" spans="1:1" x14ac:dyDescent="0.25">
      <c r="A13878" s="287"/>
    </row>
    <row r="13879" spans="1:1" x14ac:dyDescent="0.25">
      <c r="A13879" s="287"/>
    </row>
    <row r="13880" spans="1:1" x14ac:dyDescent="0.25">
      <c r="A13880" s="287"/>
    </row>
    <row r="13881" spans="1:1" x14ac:dyDescent="0.25">
      <c r="A13881" s="287"/>
    </row>
    <row r="13882" spans="1:1" x14ac:dyDescent="0.25">
      <c r="A13882" s="287"/>
    </row>
    <row r="13883" spans="1:1" x14ac:dyDescent="0.25">
      <c r="A13883" s="287"/>
    </row>
    <row r="13884" spans="1:1" x14ac:dyDescent="0.25">
      <c r="A13884" s="287"/>
    </row>
    <row r="13885" spans="1:1" x14ac:dyDescent="0.25">
      <c r="A13885" s="287"/>
    </row>
    <row r="13886" spans="1:1" x14ac:dyDescent="0.25">
      <c r="A13886" s="287"/>
    </row>
    <row r="13887" spans="1:1" x14ac:dyDescent="0.25">
      <c r="A13887" s="287"/>
    </row>
    <row r="13888" spans="1:1" x14ac:dyDescent="0.25">
      <c r="A13888" s="287"/>
    </row>
    <row r="13889" spans="1:1" x14ac:dyDescent="0.25">
      <c r="A13889" s="287"/>
    </row>
    <row r="13890" spans="1:1" x14ac:dyDescent="0.25">
      <c r="A13890" s="287"/>
    </row>
    <row r="13891" spans="1:1" x14ac:dyDescent="0.25">
      <c r="A13891" s="287"/>
    </row>
    <row r="13892" spans="1:1" x14ac:dyDescent="0.25">
      <c r="A13892" s="287"/>
    </row>
    <row r="13893" spans="1:1" x14ac:dyDescent="0.25">
      <c r="A13893" s="287"/>
    </row>
    <row r="13894" spans="1:1" x14ac:dyDescent="0.25">
      <c r="A13894" s="287"/>
    </row>
    <row r="13895" spans="1:1" x14ac:dyDescent="0.25">
      <c r="A13895" s="287"/>
    </row>
    <row r="13896" spans="1:1" x14ac:dyDescent="0.25">
      <c r="A13896" s="287"/>
    </row>
    <row r="13897" spans="1:1" x14ac:dyDescent="0.25">
      <c r="A13897" s="287"/>
    </row>
    <row r="13898" spans="1:1" x14ac:dyDescent="0.25">
      <c r="A13898" s="287"/>
    </row>
    <row r="13899" spans="1:1" x14ac:dyDescent="0.25">
      <c r="A13899" s="287"/>
    </row>
    <row r="13900" spans="1:1" x14ac:dyDescent="0.25">
      <c r="A13900" s="287"/>
    </row>
    <row r="13901" spans="1:1" x14ac:dyDescent="0.25">
      <c r="A13901" s="287"/>
    </row>
    <row r="13902" spans="1:1" x14ac:dyDescent="0.25">
      <c r="A13902" s="287"/>
    </row>
    <row r="13903" spans="1:1" x14ac:dyDescent="0.25">
      <c r="A13903" s="287"/>
    </row>
    <row r="13904" spans="1:1" x14ac:dyDescent="0.25">
      <c r="A13904" s="287"/>
    </row>
    <row r="13905" spans="1:1" x14ac:dyDescent="0.25">
      <c r="A13905" s="287"/>
    </row>
    <row r="13906" spans="1:1" x14ac:dyDescent="0.25">
      <c r="A13906" s="287"/>
    </row>
    <row r="13907" spans="1:1" x14ac:dyDescent="0.25">
      <c r="A13907" s="287"/>
    </row>
    <row r="13908" spans="1:1" x14ac:dyDescent="0.25">
      <c r="A13908" s="287"/>
    </row>
    <row r="13909" spans="1:1" x14ac:dyDescent="0.25">
      <c r="A13909" s="287"/>
    </row>
    <row r="13910" spans="1:1" x14ac:dyDescent="0.25">
      <c r="A13910" s="287"/>
    </row>
    <row r="13911" spans="1:1" x14ac:dyDescent="0.25">
      <c r="A13911" s="287"/>
    </row>
    <row r="13912" spans="1:1" x14ac:dyDescent="0.25">
      <c r="A13912" s="287"/>
    </row>
    <row r="13913" spans="1:1" x14ac:dyDescent="0.25">
      <c r="A13913" s="287"/>
    </row>
    <row r="13914" spans="1:1" x14ac:dyDescent="0.25">
      <c r="A13914" s="287"/>
    </row>
    <row r="13915" spans="1:1" x14ac:dyDescent="0.25">
      <c r="A13915" s="287"/>
    </row>
    <row r="13916" spans="1:1" x14ac:dyDescent="0.25">
      <c r="A13916" s="287"/>
    </row>
    <row r="13917" spans="1:1" x14ac:dyDescent="0.25">
      <c r="A13917" s="287"/>
    </row>
    <row r="13918" spans="1:1" x14ac:dyDescent="0.25">
      <c r="A13918" s="287"/>
    </row>
    <row r="13919" spans="1:1" x14ac:dyDescent="0.25">
      <c r="A13919" s="287"/>
    </row>
    <row r="13920" spans="1:1" x14ac:dyDescent="0.25">
      <c r="A13920" s="287"/>
    </row>
    <row r="13921" spans="1:1" x14ac:dyDescent="0.25">
      <c r="A13921" s="287"/>
    </row>
    <row r="13922" spans="1:1" x14ac:dyDescent="0.25">
      <c r="A13922" s="287"/>
    </row>
    <row r="13923" spans="1:1" x14ac:dyDescent="0.25">
      <c r="A13923" s="287"/>
    </row>
    <row r="13924" spans="1:1" x14ac:dyDescent="0.25">
      <c r="A13924" s="287"/>
    </row>
    <row r="13925" spans="1:1" x14ac:dyDescent="0.25">
      <c r="A13925" s="287"/>
    </row>
    <row r="13926" spans="1:1" x14ac:dyDescent="0.25">
      <c r="A13926" s="287"/>
    </row>
    <row r="13927" spans="1:1" x14ac:dyDescent="0.25">
      <c r="A13927" s="287"/>
    </row>
    <row r="13928" spans="1:1" x14ac:dyDescent="0.25">
      <c r="A13928" s="287"/>
    </row>
    <row r="13929" spans="1:1" x14ac:dyDescent="0.25">
      <c r="A13929" s="287"/>
    </row>
    <row r="13930" spans="1:1" x14ac:dyDescent="0.25">
      <c r="A13930" s="287"/>
    </row>
    <row r="13931" spans="1:1" x14ac:dyDescent="0.25">
      <c r="A13931" s="287"/>
    </row>
    <row r="13932" spans="1:1" x14ac:dyDescent="0.25">
      <c r="A13932" s="287"/>
    </row>
    <row r="13933" spans="1:1" x14ac:dyDescent="0.25">
      <c r="A13933" s="287"/>
    </row>
    <row r="13934" spans="1:1" x14ac:dyDescent="0.25">
      <c r="A13934" s="287"/>
    </row>
    <row r="13935" spans="1:1" x14ac:dyDescent="0.25">
      <c r="A13935" s="287"/>
    </row>
    <row r="13936" spans="1:1" x14ac:dyDescent="0.25">
      <c r="A13936" s="287"/>
    </row>
    <row r="13937" spans="1:1" x14ac:dyDescent="0.25">
      <c r="A13937" s="287"/>
    </row>
    <row r="13938" spans="1:1" x14ac:dyDescent="0.25">
      <c r="A13938" s="287"/>
    </row>
    <row r="13939" spans="1:1" x14ac:dyDescent="0.25">
      <c r="A13939" s="287"/>
    </row>
    <row r="13940" spans="1:1" x14ac:dyDescent="0.25">
      <c r="A13940" s="287"/>
    </row>
    <row r="13941" spans="1:1" x14ac:dyDescent="0.25">
      <c r="A13941" s="287"/>
    </row>
    <row r="13942" spans="1:1" x14ac:dyDescent="0.25">
      <c r="A13942" s="287"/>
    </row>
    <row r="13943" spans="1:1" x14ac:dyDescent="0.25">
      <c r="A13943" s="287"/>
    </row>
    <row r="13944" spans="1:1" x14ac:dyDescent="0.25">
      <c r="A13944" s="287"/>
    </row>
    <row r="13945" spans="1:1" x14ac:dyDescent="0.25">
      <c r="A13945" s="287"/>
    </row>
    <row r="13946" spans="1:1" x14ac:dyDescent="0.25">
      <c r="A13946" s="287"/>
    </row>
    <row r="13947" spans="1:1" x14ac:dyDescent="0.25">
      <c r="A13947" s="287"/>
    </row>
    <row r="13948" spans="1:1" x14ac:dyDescent="0.25">
      <c r="A13948" s="287"/>
    </row>
    <row r="13949" spans="1:1" x14ac:dyDescent="0.25">
      <c r="A13949" s="287"/>
    </row>
    <row r="13950" spans="1:1" x14ac:dyDescent="0.25">
      <c r="A13950" s="287"/>
    </row>
    <row r="13951" spans="1:1" x14ac:dyDescent="0.25">
      <c r="A13951" s="287"/>
    </row>
    <row r="13952" spans="1:1" x14ac:dyDescent="0.25">
      <c r="A13952" s="287"/>
    </row>
    <row r="13953" spans="1:1" x14ac:dyDescent="0.25">
      <c r="A13953" s="287"/>
    </row>
    <row r="13954" spans="1:1" x14ac:dyDescent="0.25">
      <c r="A13954" s="287"/>
    </row>
    <row r="13955" spans="1:1" x14ac:dyDescent="0.25">
      <c r="A13955" s="287"/>
    </row>
    <row r="13956" spans="1:1" x14ac:dyDescent="0.25">
      <c r="A13956" s="287"/>
    </row>
    <row r="13957" spans="1:1" x14ac:dyDescent="0.25">
      <c r="A13957" s="287"/>
    </row>
    <row r="13958" spans="1:1" x14ac:dyDescent="0.25">
      <c r="A13958" s="287"/>
    </row>
    <row r="13959" spans="1:1" x14ac:dyDescent="0.25">
      <c r="A13959" s="287"/>
    </row>
    <row r="13960" spans="1:1" x14ac:dyDescent="0.25">
      <c r="A13960" s="287"/>
    </row>
    <row r="13961" spans="1:1" x14ac:dyDescent="0.25">
      <c r="A13961" s="287"/>
    </row>
    <row r="13962" spans="1:1" x14ac:dyDescent="0.25">
      <c r="A13962" s="287"/>
    </row>
    <row r="13963" spans="1:1" x14ac:dyDescent="0.25">
      <c r="A13963" s="287"/>
    </row>
    <row r="13964" spans="1:1" x14ac:dyDescent="0.25">
      <c r="A13964" s="287"/>
    </row>
    <row r="13965" spans="1:1" x14ac:dyDescent="0.25">
      <c r="A13965" s="287"/>
    </row>
    <row r="13966" spans="1:1" x14ac:dyDescent="0.25">
      <c r="A13966" s="287"/>
    </row>
    <row r="13967" spans="1:1" x14ac:dyDescent="0.25">
      <c r="A13967" s="287"/>
    </row>
    <row r="13968" spans="1:1" x14ac:dyDescent="0.25">
      <c r="A13968" s="287"/>
    </row>
    <row r="13969" spans="1:1" x14ac:dyDescent="0.25">
      <c r="A13969" s="287"/>
    </row>
    <row r="13970" spans="1:1" x14ac:dyDescent="0.25">
      <c r="A13970" s="287"/>
    </row>
    <row r="13971" spans="1:1" x14ac:dyDescent="0.25">
      <c r="A13971" s="287"/>
    </row>
    <row r="13972" spans="1:1" x14ac:dyDescent="0.25">
      <c r="A13972" s="287"/>
    </row>
    <row r="13973" spans="1:1" x14ac:dyDescent="0.25">
      <c r="A13973" s="287"/>
    </row>
    <row r="13974" spans="1:1" x14ac:dyDescent="0.25">
      <c r="A13974" s="287"/>
    </row>
    <row r="13975" spans="1:1" x14ac:dyDescent="0.25">
      <c r="A13975" s="287"/>
    </row>
    <row r="13976" spans="1:1" x14ac:dyDescent="0.25">
      <c r="A13976" s="287"/>
    </row>
    <row r="13977" spans="1:1" x14ac:dyDescent="0.25">
      <c r="A13977" s="287"/>
    </row>
    <row r="13978" spans="1:1" x14ac:dyDescent="0.25">
      <c r="A13978" s="287"/>
    </row>
    <row r="13979" spans="1:1" x14ac:dyDescent="0.25">
      <c r="A13979" s="287"/>
    </row>
    <row r="13980" spans="1:1" x14ac:dyDescent="0.25">
      <c r="A13980" s="287"/>
    </row>
    <row r="13981" spans="1:1" x14ac:dyDescent="0.25">
      <c r="A13981" s="287"/>
    </row>
    <row r="13982" spans="1:1" x14ac:dyDescent="0.25">
      <c r="A13982" s="287"/>
    </row>
    <row r="13983" spans="1:1" x14ac:dyDescent="0.25">
      <c r="A13983" s="287"/>
    </row>
    <row r="13984" spans="1:1" x14ac:dyDescent="0.25">
      <c r="A13984" s="287"/>
    </row>
    <row r="13985" spans="1:1" x14ac:dyDescent="0.25">
      <c r="A13985" s="287"/>
    </row>
    <row r="13986" spans="1:1" x14ac:dyDescent="0.25">
      <c r="A13986" s="287"/>
    </row>
    <row r="13987" spans="1:1" x14ac:dyDescent="0.25">
      <c r="A13987" s="287"/>
    </row>
    <row r="13988" spans="1:1" x14ac:dyDescent="0.25">
      <c r="A13988" s="287"/>
    </row>
    <row r="13989" spans="1:1" x14ac:dyDescent="0.25">
      <c r="A13989" s="287"/>
    </row>
    <row r="13990" spans="1:1" x14ac:dyDescent="0.25">
      <c r="A13990" s="287"/>
    </row>
    <row r="13991" spans="1:1" x14ac:dyDescent="0.25">
      <c r="A13991" s="287"/>
    </row>
    <row r="13992" spans="1:1" x14ac:dyDescent="0.25">
      <c r="A13992" s="287"/>
    </row>
    <row r="13993" spans="1:1" x14ac:dyDescent="0.25">
      <c r="A13993" s="287"/>
    </row>
    <row r="13994" spans="1:1" x14ac:dyDescent="0.25">
      <c r="A13994" s="287"/>
    </row>
    <row r="13995" spans="1:1" x14ac:dyDescent="0.25">
      <c r="A13995" s="287"/>
    </row>
    <row r="13996" spans="1:1" x14ac:dyDescent="0.25">
      <c r="A13996" s="287"/>
    </row>
    <row r="13997" spans="1:1" x14ac:dyDescent="0.25">
      <c r="A13997" s="287"/>
    </row>
    <row r="13998" spans="1:1" x14ac:dyDescent="0.25">
      <c r="A13998" s="287"/>
    </row>
    <row r="13999" spans="1:1" x14ac:dyDescent="0.25">
      <c r="A13999" s="287"/>
    </row>
    <row r="14000" spans="1:1" x14ac:dyDescent="0.25">
      <c r="A14000" s="287"/>
    </row>
    <row r="14001" spans="1:1" x14ac:dyDescent="0.25">
      <c r="A14001" s="287"/>
    </row>
    <row r="14002" spans="1:1" x14ac:dyDescent="0.25">
      <c r="A14002" s="287"/>
    </row>
    <row r="14003" spans="1:1" x14ac:dyDescent="0.25">
      <c r="A14003" s="287"/>
    </row>
    <row r="14004" spans="1:1" x14ac:dyDescent="0.25">
      <c r="A14004" s="287"/>
    </row>
    <row r="14005" spans="1:1" x14ac:dyDescent="0.25">
      <c r="A14005" s="287"/>
    </row>
    <row r="14006" spans="1:1" x14ac:dyDescent="0.25">
      <c r="A14006" s="287"/>
    </row>
    <row r="14007" spans="1:1" x14ac:dyDescent="0.25">
      <c r="A14007" s="287"/>
    </row>
    <row r="14008" spans="1:1" x14ac:dyDescent="0.25">
      <c r="A14008" s="287"/>
    </row>
    <row r="14009" spans="1:1" x14ac:dyDescent="0.25">
      <c r="A14009" s="287"/>
    </row>
    <row r="14010" spans="1:1" x14ac:dyDescent="0.25">
      <c r="A14010" s="287"/>
    </row>
    <row r="14011" spans="1:1" x14ac:dyDescent="0.25">
      <c r="A14011" s="287"/>
    </row>
    <row r="14012" spans="1:1" x14ac:dyDescent="0.25">
      <c r="A14012" s="287"/>
    </row>
    <row r="14013" spans="1:1" x14ac:dyDescent="0.25">
      <c r="A14013" s="287"/>
    </row>
    <row r="14014" spans="1:1" x14ac:dyDescent="0.25">
      <c r="A14014" s="287"/>
    </row>
    <row r="14015" spans="1:1" x14ac:dyDescent="0.25">
      <c r="A14015" s="287"/>
    </row>
    <row r="14016" spans="1:1" x14ac:dyDescent="0.25">
      <c r="A14016" s="287"/>
    </row>
    <row r="14017" spans="1:1" x14ac:dyDescent="0.25">
      <c r="A14017" s="287"/>
    </row>
    <row r="14018" spans="1:1" x14ac:dyDescent="0.25">
      <c r="A14018" s="287"/>
    </row>
    <row r="14019" spans="1:1" x14ac:dyDescent="0.25">
      <c r="A14019" s="287"/>
    </row>
    <row r="14020" spans="1:1" x14ac:dyDescent="0.25">
      <c r="A14020" s="287"/>
    </row>
    <row r="14021" spans="1:1" x14ac:dyDescent="0.25">
      <c r="A14021" s="287"/>
    </row>
    <row r="14022" spans="1:1" x14ac:dyDescent="0.25">
      <c r="A14022" s="287"/>
    </row>
    <row r="14023" spans="1:1" x14ac:dyDescent="0.25">
      <c r="A14023" s="287"/>
    </row>
    <row r="14024" spans="1:1" x14ac:dyDescent="0.25">
      <c r="A14024" s="287"/>
    </row>
    <row r="14025" spans="1:1" x14ac:dyDescent="0.25">
      <c r="A14025" s="287"/>
    </row>
    <row r="14026" spans="1:1" x14ac:dyDescent="0.25">
      <c r="A14026" s="287"/>
    </row>
    <row r="14027" spans="1:1" x14ac:dyDescent="0.25">
      <c r="A14027" s="287"/>
    </row>
    <row r="14028" spans="1:1" x14ac:dyDescent="0.25">
      <c r="A14028" s="287"/>
    </row>
    <row r="14029" spans="1:1" x14ac:dyDescent="0.25">
      <c r="A14029" s="287"/>
    </row>
    <row r="14030" spans="1:1" x14ac:dyDescent="0.25">
      <c r="A14030" s="287"/>
    </row>
    <row r="14031" spans="1:1" x14ac:dyDescent="0.25">
      <c r="A14031" s="287"/>
    </row>
    <row r="14032" spans="1:1" x14ac:dyDescent="0.25">
      <c r="A14032" s="287"/>
    </row>
    <row r="14033" spans="1:1" x14ac:dyDescent="0.25">
      <c r="A14033" s="287"/>
    </row>
    <row r="14034" spans="1:1" x14ac:dyDescent="0.25">
      <c r="A14034" s="287"/>
    </row>
    <row r="14035" spans="1:1" x14ac:dyDescent="0.25">
      <c r="A14035" s="287"/>
    </row>
    <row r="14036" spans="1:1" x14ac:dyDescent="0.25">
      <c r="A14036" s="287"/>
    </row>
    <row r="14037" spans="1:1" x14ac:dyDescent="0.25">
      <c r="A14037" s="287"/>
    </row>
    <row r="14038" spans="1:1" x14ac:dyDescent="0.25">
      <c r="A14038" s="287"/>
    </row>
    <row r="14039" spans="1:1" x14ac:dyDescent="0.25">
      <c r="A14039" s="287"/>
    </row>
    <row r="14040" spans="1:1" x14ac:dyDescent="0.25">
      <c r="A14040" s="287"/>
    </row>
    <row r="14041" spans="1:1" x14ac:dyDescent="0.25">
      <c r="A14041" s="287"/>
    </row>
    <row r="14042" spans="1:1" x14ac:dyDescent="0.25">
      <c r="A14042" s="287"/>
    </row>
    <row r="14043" spans="1:1" x14ac:dyDescent="0.25">
      <c r="A14043" s="287"/>
    </row>
    <row r="14044" spans="1:1" x14ac:dyDescent="0.25">
      <c r="A14044" s="287"/>
    </row>
    <row r="14045" spans="1:1" x14ac:dyDescent="0.25">
      <c r="A14045" s="287"/>
    </row>
    <row r="14046" spans="1:1" x14ac:dyDescent="0.25">
      <c r="A14046" s="287"/>
    </row>
    <row r="14047" spans="1:1" x14ac:dyDescent="0.25">
      <c r="A14047" s="287"/>
    </row>
    <row r="14048" spans="1:1" x14ac:dyDescent="0.25">
      <c r="A14048" s="287"/>
    </row>
    <row r="14049" spans="1:1" x14ac:dyDescent="0.25">
      <c r="A14049" s="287"/>
    </row>
    <row r="14050" spans="1:1" x14ac:dyDescent="0.25">
      <c r="A14050" s="287"/>
    </row>
    <row r="14051" spans="1:1" x14ac:dyDescent="0.25">
      <c r="A14051" s="287"/>
    </row>
    <row r="14052" spans="1:1" x14ac:dyDescent="0.25">
      <c r="A14052" s="287"/>
    </row>
    <row r="14053" spans="1:1" x14ac:dyDescent="0.25">
      <c r="A14053" s="287"/>
    </row>
    <row r="14054" spans="1:1" x14ac:dyDescent="0.25">
      <c r="A14054" s="287"/>
    </row>
    <row r="14055" spans="1:1" x14ac:dyDescent="0.25">
      <c r="A14055" s="287"/>
    </row>
    <row r="14056" spans="1:1" x14ac:dyDescent="0.25">
      <c r="A14056" s="287"/>
    </row>
    <row r="14057" spans="1:1" x14ac:dyDescent="0.25">
      <c r="A14057" s="287"/>
    </row>
    <row r="14058" spans="1:1" x14ac:dyDescent="0.25">
      <c r="A14058" s="287"/>
    </row>
    <row r="14059" spans="1:1" x14ac:dyDescent="0.25">
      <c r="A14059" s="287"/>
    </row>
    <row r="14060" spans="1:1" x14ac:dyDescent="0.25">
      <c r="A14060" s="287"/>
    </row>
    <row r="14061" spans="1:1" x14ac:dyDescent="0.25">
      <c r="A14061" s="287"/>
    </row>
    <row r="14062" spans="1:1" x14ac:dyDescent="0.25">
      <c r="A14062" s="287"/>
    </row>
    <row r="14063" spans="1:1" x14ac:dyDescent="0.25">
      <c r="A14063" s="287"/>
    </row>
    <row r="14064" spans="1:1" x14ac:dyDescent="0.25">
      <c r="A14064" s="287"/>
    </row>
    <row r="14065" spans="1:1" x14ac:dyDescent="0.25">
      <c r="A14065" s="287"/>
    </row>
    <row r="14066" spans="1:1" x14ac:dyDescent="0.25">
      <c r="A14066" s="287"/>
    </row>
    <row r="14067" spans="1:1" x14ac:dyDescent="0.25">
      <c r="A14067" s="287"/>
    </row>
    <row r="14068" spans="1:1" x14ac:dyDescent="0.25">
      <c r="A14068" s="287"/>
    </row>
    <row r="14069" spans="1:1" x14ac:dyDescent="0.25">
      <c r="A14069" s="287"/>
    </row>
    <row r="14070" spans="1:1" x14ac:dyDescent="0.25">
      <c r="A14070" s="287"/>
    </row>
    <row r="14071" spans="1:1" x14ac:dyDescent="0.25">
      <c r="A14071" s="287"/>
    </row>
    <row r="14072" spans="1:1" x14ac:dyDescent="0.25">
      <c r="A14072" s="287"/>
    </row>
    <row r="14073" spans="1:1" x14ac:dyDescent="0.25">
      <c r="A14073" s="287"/>
    </row>
    <row r="14074" spans="1:1" x14ac:dyDescent="0.25">
      <c r="A14074" s="287"/>
    </row>
    <row r="14075" spans="1:1" x14ac:dyDescent="0.25">
      <c r="A14075" s="287"/>
    </row>
    <row r="14076" spans="1:1" x14ac:dyDescent="0.25">
      <c r="A14076" s="287"/>
    </row>
    <row r="14077" spans="1:1" x14ac:dyDescent="0.25">
      <c r="A14077" s="287"/>
    </row>
    <row r="14078" spans="1:1" x14ac:dyDescent="0.25">
      <c r="A14078" s="287"/>
    </row>
    <row r="14079" spans="1:1" x14ac:dyDescent="0.25">
      <c r="A14079" s="287"/>
    </row>
    <row r="14080" spans="1:1" x14ac:dyDescent="0.25">
      <c r="A14080" s="287"/>
    </row>
    <row r="14081" spans="1:1" x14ac:dyDescent="0.25">
      <c r="A14081" s="287"/>
    </row>
    <row r="14082" spans="1:1" x14ac:dyDescent="0.25">
      <c r="A14082" s="287"/>
    </row>
    <row r="14083" spans="1:1" x14ac:dyDescent="0.25">
      <c r="A14083" s="287"/>
    </row>
    <row r="14084" spans="1:1" x14ac:dyDescent="0.25">
      <c r="A14084" s="287"/>
    </row>
    <row r="14085" spans="1:1" x14ac:dyDescent="0.25">
      <c r="A14085" s="287"/>
    </row>
    <row r="14086" spans="1:1" x14ac:dyDescent="0.25">
      <c r="A14086" s="287"/>
    </row>
    <row r="14087" spans="1:1" x14ac:dyDescent="0.25">
      <c r="A14087" s="287"/>
    </row>
    <row r="14088" spans="1:1" x14ac:dyDescent="0.25">
      <c r="A14088" s="287"/>
    </row>
    <row r="14089" spans="1:1" x14ac:dyDescent="0.25">
      <c r="A14089" s="287"/>
    </row>
    <row r="14090" spans="1:1" x14ac:dyDescent="0.25">
      <c r="A14090" s="287"/>
    </row>
    <row r="14091" spans="1:1" x14ac:dyDescent="0.25">
      <c r="A14091" s="287"/>
    </row>
    <row r="14092" spans="1:1" x14ac:dyDescent="0.25">
      <c r="A14092" s="287"/>
    </row>
    <row r="14093" spans="1:1" x14ac:dyDescent="0.25">
      <c r="A14093" s="287"/>
    </row>
    <row r="14094" spans="1:1" x14ac:dyDescent="0.25">
      <c r="A14094" s="287"/>
    </row>
    <row r="14095" spans="1:1" x14ac:dyDescent="0.25">
      <c r="A14095" s="287"/>
    </row>
    <row r="14096" spans="1:1" x14ac:dyDescent="0.25">
      <c r="A14096" s="287"/>
    </row>
    <row r="14097" spans="1:1" x14ac:dyDescent="0.25">
      <c r="A14097" s="287"/>
    </row>
    <row r="14098" spans="1:1" x14ac:dyDescent="0.25">
      <c r="A14098" s="287"/>
    </row>
    <row r="14099" spans="1:1" x14ac:dyDescent="0.25">
      <c r="A14099" s="287"/>
    </row>
    <row r="14100" spans="1:1" x14ac:dyDescent="0.25">
      <c r="A14100" s="287"/>
    </row>
    <row r="14101" spans="1:1" x14ac:dyDescent="0.25">
      <c r="A14101" s="287"/>
    </row>
    <row r="14102" spans="1:1" x14ac:dyDescent="0.25">
      <c r="A14102" s="287"/>
    </row>
    <row r="14103" spans="1:1" x14ac:dyDescent="0.25">
      <c r="A14103" s="287"/>
    </row>
    <row r="14104" spans="1:1" x14ac:dyDescent="0.25">
      <c r="A14104" s="287"/>
    </row>
    <row r="14105" spans="1:1" x14ac:dyDescent="0.25">
      <c r="A14105" s="287"/>
    </row>
    <row r="14106" spans="1:1" x14ac:dyDescent="0.25">
      <c r="A14106" s="287"/>
    </row>
    <row r="14107" spans="1:1" x14ac:dyDescent="0.25">
      <c r="A14107" s="287"/>
    </row>
    <row r="14108" spans="1:1" x14ac:dyDescent="0.25">
      <c r="A14108" s="287"/>
    </row>
    <row r="14109" spans="1:1" x14ac:dyDescent="0.25">
      <c r="A14109" s="287"/>
    </row>
    <row r="14110" spans="1:1" x14ac:dyDescent="0.25">
      <c r="A14110" s="287"/>
    </row>
    <row r="14111" spans="1:1" x14ac:dyDescent="0.25">
      <c r="A14111" s="287"/>
    </row>
    <row r="14112" spans="1:1" x14ac:dyDescent="0.25">
      <c r="A14112" s="287"/>
    </row>
    <row r="14113" spans="1:1" x14ac:dyDescent="0.25">
      <c r="A14113" s="287"/>
    </row>
    <row r="14114" spans="1:1" x14ac:dyDescent="0.25">
      <c r="A14114" s="287"/>
    </row>
    <row r="14115" spans="1:1" x14ac:dyDescent="0.25">
      <c r="A14115" s="287"/>
    </row>
    <row r="14116" spans="1:1" x14ac:dyDescent="0.25">
      <c r="A14116" s="287"/>
    </row>
    <row r="14117" spans="1:1" x14ac:dyDescent="0.25">
      <c r="A14117" s="287"/>
    </row>
    <row r="14118" spans="1:1" x14ac:dyDescent="0.25">
      <c r="A14118" s="287"/>
    </row>
    <row r="14119" spans="1:1" x14ac:dyDescent="0.25">
      <c r="A14119" s="287"/>
    </row>
    <row r="14120" spans="1:1" x14ac:dyDescent="0.25">
      <c r="A14120" s="287"/>
    </row>
    <row r="14121" spans="1:1" x14ac:dyDescent="0.25">
      <c r="A14121" s="287"/>
    </row>
    <row r="14122" spans="1:1" x14ac:dyDescent="0.25">
      <c r="A14122" s="287"/>
    </row>
    <row r="14123" spans="1:1" x14ac:dyDescent="0.25">
      <c r="A14123" s="287"/>
    </row>
    <row r="14124" spans="1:1" x14ac:dyDescent="0.25">
      <c r="A14124" s="287"/>
    </row>
    <row r="14125" spans="1:1" x14ac:dyDescent="0.25">
      <c r="A14125" s="287"/>
    </row>
    <row r="14126" spans="1:1" x14ac:dyDescent="0.25">
      <c r="A14126" s="287"/>
    </row>
    <row r="14127" spans="1:1" x14ac:dyDescent="0.25">
      <c r="A14127" s="287"/>
    </row>
    <row r="14128" spans="1:1" x14ac:dyDescent="0.25">
      <c r="A14128" s="287"/>
    </row>
    <row r="14129" spans="1:1" x14ac:dyDescent="0.25">
      <c r="A14129" s="287"/>
    </row>
    <row r="14130" spans="1:1" x14ac:dyDescent="0.25">
      <c r="A14130" s="287"/>
    </row>
    <row r="14131" spans="1:1" x14ac:dyDescent="0.25">
      <c r="A14131" s="287"/>
    </row>
    <row r="14132" spans="1:1" x14ac:dyDescent="0.25">
      <c r="A14132" s="287"/>
    </row>
    <row r="14133" spans="1:1" x14ac:dyDescent="0.25">
      <c r="A14133" s="287"/>
    </row>
    <row r="14134" spans="1:1" x14ac:dyDescent="0.25">
      <c r="A14134" s="287"/>
    </row>
    <row r="14135" spans="1:1" x14ac:dyDescent="0.25">
      <c r="A14135" s="287"/>
    </row>
    <row r="14136" spans="1:1" x14ac:dyDescent="0.25">
      <c r="A14136" s="287"/>
    </row>
    <row r="14137" spans="1:1" x14ac:dyDescent="0.25">
      <c r="A14137" s="287"/>
    </row>
    <row r="14138" spans="1:1" x14ac:dyDescent="0.25">
      <c r="A14138" s="287"/>
    </row>
    <row r="14139" spans="1:1" x14ac:dyDescent="0.25">
      <c r="A14139" s="287"/>
    </row>
    <row r="14140" spans="1:1" x14ac:dyDescent="0.25">
      <c r="A14140" s="287"/>
    </row>
    <row r="14141" spans="1:1" x14ac:dyDescent="0.25">
      <c r="A14141" s="287"/>
    </row>
    <row r="14142" spans="1:1" x14ac:dyDescent="0.25">
      <c r="A14142" s="287"/>
    </row>
    <row r="14143" spans="1:1" x14ac:dyDescent="0.25">
      <c r="A14143" s="287"/>
    </row>
    <row r="14144" spans="1:1" x14ac:dyDescent="0.25">
      <c r="A14144" s="287"/>
    </row>
    <row r="14145" spans="1:1" x14ac:dyDescent="0.25">
      <c r="A14145" s="287"/>
    </row>
    <row r="14146" spans="1:1" x14ac:dyDescent="0.25">
      <c r="A14146" s="287"/>
    </row>
    <row r="14147" spans="1:1" x14ac:dyDescent="0.25">
      <c r="A14147" s="287"/>
    </row>
    <row r="14148" spans="1:1" x14ac:dyDescent="0.25">
      <c r="A14148" s="287"/>
    </row>
    <row r="14149" spans="1:1" x14ac:dyDescent="0.25">
      <c r="A14149" s="287"/>
    </row>
    <row r="14150" spans="1:1" x14ac:dyDescent="0.25">
      <c r="A14150" s="287"/>
    </row>
    <row r="14151" spans="1:1" x14ac:dyDescent="0.25">
      <c r="A14151" s="287"/>
    </row>
    <row r="14152" spans="1:1" x14ac:dyDescent="0.25">
      <c r="A14152" s="287"/>
    </row>
    <row r="14153" spans="1:1" x14ac:dyDescent="0.25">
      <c r="A14153" s="287"/>
    </row>
    <row r="14154" spans="1:1" x14ac:dyDescent="0.25">
      <c r="A14154" s="287"/>
    </row>
    <row r="14155" spans="1:1" x14ac:dyDescent="0.25">
      <c r="A14155" s="287"/>
    </row>
    <row r="14156" spans="1:1" x14ac:dyDescent="0.25">
      <c r="A14156" s="287"/>
    </row>
    <row r="14157" spans="1:1" x14ac:dyDescent="0.25">
      <c r="A14157" s="287"/>
    </row>
    <row r="14158" spans="1:1" x14ac:dyDescent="0.25">
      <c r="A14158" s="287"/>
    </row>
    <row r="14159" spans="1:1" x14ac:dyDescent="0.25">
      <c r="A14159" s="287"/>
    </row>
    <row r="14160" spans="1:1" x14ac:dyDescent="0.25">
      <c r="A14160" s="287"/>
    </row>
    <row r="14161" spans="1:1" x14ac:dyDescent="0.25">
      <c r="A14161" s="287"/>
    </row>
    <row r="14162" spans="1:1" x14ac:dyDescent="0.25">
      <c r="A14162" s="287"/>
    </row>
    <row r="14163" spans="1:1" x14ac:dyDescent="0.25">
      <c r="A14163" s="287"/>
    </row>
    <row r="14164" spans="1:1" x14ac:dyDescent="0.25">
      <c r="A14164" s="287"/>
    </row>
    <row r="14165" spans="1:1" x14ac:dyDescent="0.25">
      <c r="A14165" s="287"/>
    </row>
    <row r="14166" spans="1:1" x14ac:dyDescent="0.25">
      <c r="A14166" s="287"/>
    </row>
    <row r="14167" spans="1:1" x14ac:dyDescent="0.25">
      <c r="A14167" s="287"/>
    </row>
    <row r="14168" spans="1:1" x14ac:dyDescent="0.25">
      <c r="A14168" s="287"/>
    </row>
    <row r="14169" spans="1:1" x14ac:dyDescent="0.25">
      <c r="A14169" s="287"/>
    </row>
    <row r="14170" spans="1:1" x14ac:dyDescent="0.25">
      <c r="A14170" s="287"/>
    </row>
    <row r="14171" spans="1:1" x14ac:dyDescent="0.25">
      <c r="A14171" s="287"/>
    </row>
    <row r="14172" spans="1:1" x14ac:dyDescent="0.25">
      <c r="A14172" s="287"/>
    </row>
    <row r="14173" spans="1:1" x14ac:dyDescent="0.25">
      <c r="A14173" s="287"/>
    </row>
    <row r="14174" spans="1:1" x14ac:dyDescent="0.25">
      <c r="A14174" s="287"/>
    </row>
    <row r="14175" spans="1:1" x14ac:dyDescent="0.25">
      <c r="A14175" s="287"/>
    </row>
    <row r="14176" spans="1:1" x14ac:dyDescent="0.25">
      <c r="A14176" s="287"/>
    </row>
    <row r="14177" spans="1:1" x14ac:dyDescent="0.25">
      <c r="A14177" s="287"/>
    </row>
    <row r="14178" spans="1:1" x14ac:dyDescent="0.25">
      <c r="A14178" s="287"/>
    </row>
    <row r="14179" spans="1:1" x14ac:dyDescent="0.25">
      <c r="A14179" s="287"/>
    </row>
    <row r="14180" spans="1:1" x14ac:dyDescent="0.25">
      <c r="A14180" s="287"/>
    </row>
    <row r="14181" spans="1:1" x14ac:dyDescent="0.25">
      <c r="A14181" s="287"/>
    </row>
    <row r="14182" spans="1:1" x14ac:dyDescent="0.25">
      <c r="A14182" s="287"/>
    </row>
    <row r="14183" spans="1:1" x14ac:dyDescent="0.25">
      <c r="A14183" s="287"/>
    </row>
    <row r="14184" spans="1:1" x14ac:dyDescent="0.25">
      <c r="A14184" s="287"/>
    </row>
    <row r="14185" spans="1:1" x14ac:dyDescent="0.25">
      <c r="A14185" s="287"/>
    </row>
    <row r="14186" spans="1:1" x14ac:dyDescent="0.25">
      <c r="A14186" s="287"/>
    </row>
    <row r="14187" spans="1:1" x14ac:dyDescent="0.25">
      <c r="A14187" s="287"/>
    </row>
    <row r="14188" spans="1:1" x14ac:dyDescent="0.25">
      <c r="A14188" s="287"/>
    </row>
    <row r="14189" spans="1:1" x14ac:dyDescent="0.25">
      <c r="A14189" s="287"/>
    </row>
    <row r="14190" spans="1:1" x14ac:dyDescent="0.25">
      <c r="A14190" s="287"/>
    </row>
    <row r="14191" spans="1:1" x14ac:dyDescent="0.25">
      <c r="A14191" s="287"/>
    </row>
    <row r="14192" spans="1:1" x14ac:dyDescent="0.25">
      <c r="A14192" s="287"/>
    </row>
    <row r="14193" spans="1:1" x14ac:dyDescent="0.25">
      <c r="A14193" s="287"/>
    </row>
    <row r="14194" spans="1:1" x14ac:dyDescent="0.25">
      <c r="A14194" s="287"/>
    </row>
    <row r="14195" spans="1:1" x14ac:dyDescent="0.25">
      <c r="A14195" s="287"/>
    </row>
    <row r="14196" spans="1:1" x14ac:dyDescent="0.25">
      <c r="A14196" s="287"/>
    </row>
    <row r="14197" spans="1:1" x14ac:dyDescent="0.25">
      <c r="A14197" s="287"/>
    </row>
    <row r="14198" spans="1:1" x14ac:dyDescent="0.25">
      <c r="A14198" s="287"/>
    </row>
    <row r="14199" spans="1:1" x14ac:dyDescent="0.25">
      <c r="A14199" s="287"/>
    </row>
    <row r="14200" spans="1:1" x14ac:dyDescent="0.25">
      <c r="A14200" s="287"/>
    </row>
    <row r="14201" spans="1:1" x14ac:dyDescent="0.25">
      <c r="A14201" s="287"/>
    </row>
    <row r="14202" spans="1:1" x14ac:dyDescent="0.25">
      <c r="A14202" s="287"/>
    </row>
    <row r="14203" spans="1:1" x14ac:dyDescent="0.25">
      <c r="A14203" s="287"/>
    </row>
    <row r="14204" spans="1:1" x14ac:dyDescent="0.25">
      <c r="A14204" s="287"/>
    </row>
    <row r="14205" spans="1:1" x14ac:dyDescent="0.25">
      <c r="A14205" s="287"/>
    </row>
    <row r="14206" spans="1:1" x14ac:dyDescent="0.25">
      <c r="A14206" s="287"/>
    </row>
    <row r="14207" spans="1:1" x14ac:dyDescent="0.25">
      <c r="A14207" s="287"/>
    </row>
    <row r="14208" spans="1:1" x14ac:dyDescent="0.25">
      <c r="A14208" s="287"/>
    </row>
    <row r="14209" spans="1:1" x14ac:dyDescent="0.25">
      <c r="A14209" s="287"/>
    </row>
    <row r="14210" spans="1:1" x14ac:dyDescent="0.25">
      <c r="A14210" s="287"/>
    </row>
    <row r="14211" spans="1:1" x14ac:dyDescent="0.25">
      <c r="A14211" s="287"/>
    </row>
    <row r="14212" spans="1:1" x14ac:dyDescent="0.25">
      <c r="A14212" s="287"/>
    </row>
    <row r="14213" spans="1:1" x14ac:dyDescent="0.25">
      <c r="A14213" s="287"/>
    </row>
    <row r="14214" spans="1:1" x14ac:dyDescent="0.25">
      <c r="A14214" s="287"/>
    </row>
    <row r="14215" spans="1:1" x14ac:dyDescent="0.25">
      <c r="A14215" s="287"/>
    </row>
    <row r="14216" spans="1:1" x14ac:dyDescent="0.25">
      <c r="A14216" s="287"/>
    </row>
    <row r="14217" spans="1:1" x14ac:dyDescent="0.25">
      <c r="A14217" s="287"/>
    </row>
    <row r="14218" spans="1:1" x14ac:dyDescent="0.25">
      <c r="A14218" s="287"/>
    </row>
    <row r="14219" spans="1:1" x14ac:dyDescent="0.25">
      <c r="A14219" s="287"/>
    </row>
    <row r="14220" spans="1:1" x14ac:dyDescent="0.25">
      <c r="A14220" s="287"/>
    </row>
    <row r="14221" spans="1:1" x14ac:dyDescent="0.25">
      <c r="A14221" s="287"/>
    </row>
    <row r="14222" spans="1:1" x14ac:dyDescent="0.25">
      <c r="A14222" s="287"/>
    </row>
    <row r="14223" spans="1:1" x14ac:dyDescent="0.25">
      <c r="A14223" s="287"/>
    </row>
    <row r="14224" spans="1:1" x14ac:dyDescent="0.25">
      <c r="A14224" s="287"/>
    </row>
    <row r="14225" spans="1:1" x14ac:dyDescent="0.25">
      <c r="A14225" s="287"/>
    </row>
    <row r="14226" spans="1:1" x14ac:dyDescent="0.25">
      <c r="A14226" s="287"/>
    </row>
    <row r="14227" spans="1:1" x14ac:dyDescent="0.25">
      <c r="A14227" s="287"/>
    </row>
    <row r="14228" spans="1:1" x14ac:dyDescent="0.25">
      <c r="A14228" s="287"/>
    </row>
    <row r="14229" spans="1:1" x14ac:dyDescent="0.25">
      <c r="A14229" s="287"/>
    </row>
    <row r="14230" spans="1:1" x14ac:dyDescent="0.25">
      <c r="A14230" s="287"/>
    </row>
    <row r="14231" spans="1:1" x14ac:dyDescent="0.25">
      <c r="A14231" s="287"/>
    </row>
    <row r="14232" spans="1:1" x14ac:dyDescent="0.25">
      <c r="A14232" s="287"/>
    </row>
    <row r="14233" spans="1:1" x14ac:dyDescent="0.25">
      <c r="A14233" s="287"/>
    </row>
    <row r="14234" spans="1:1" x14ac:dyDescent="0.25">
      <c r="A14234" s="287"/>
    </row>
    <row r="14235" spans="1:1" x14ac:dyDescent="0.25">
      <c r="A14235" s="287"/>
    </row>
    <row r="14236" spans="1:1" x14ac:dyDescent="0.25">
      <c r="A14236" s="287"/>
    </row>
    <row r="14237" spans="1:1" x14ac:dyDescent="0.25">
      <c r="A14237" s="287"/>
    </row>
    <row r="14238" spans="1:1" x14ac:dyDescent="0.25">
      <c r="A14238" s="287"/>
    </row>
    <row r="14239" spans="1:1" x14ac:dyDescent="0.25">
      <c r="A14239" s="287"/>
    </row>
    <row r="14240" spans="1:1" x14ac:dyDescent="0.25">
      <c r="A14240" s="287"/>
    </row>
    <row r="14241" spans="1:1" x14ac:dyDescent="0.25">
      <c r="A14241" s="287"/>
    </row>
    <row r="14242" spans="1:1" x14ac:dyDescent="0.25">
      <c r="A14242" s="287"/>
    </row>
    <row r="14243" spans="1:1" x14ac:dyDescent="0.25">
      <c r="A14243" s="287"/>
    </row>
    <row r="14244" spans="1:1" x14ac:dyDescent="0.25">
      <c r="A14244" s="287"/>
    </row>
    <row r="14245" spans="1:1" x14ac:dyDescent="0.25">
      <c r="A14245" s="287"/>
    </row>
    <row r="14246" spans="1:1" x14ac:dyDescent="0.25">
      <c r="A14246" s="287"/>
    </row>
    <row r="14247" spans="1:1" x14ac:dyDescent="0.25">
      <c r="A14247" s="287"/>
    </row>
    <row r="14248" spans="1:1" x14ac:dyDescent="0.25">
      <c r="A14248" s="287"/>
    </row>
    <row r="14249" spans="1:1" x14ac:dyDescent="0.25">
      <c r="A14249" s="287"/>
    </row>
    <row r="14250" spans="1:1" x14ac:dyDescent="0.25">
      <c r="A14250" s="287"/>
    </row>
    <row r="14251" spans="1:1" x14ac:dyDescent="0.25">
      <c r="A14251" s="287"/>
    </row>
    <row r="14252" spans="1:1" x14ac:dyDescent="0.25">
      <c r="A14252" s="287"/>
    </row>
    <row r="14253" spans="1:1" x14ac:dyDescent="0.25">
      <c r="A14253" s="287"/>
    </row>
    <row r="14254" spans="1:1" x14ac:dyDescent="0.25">
      <c r="A14254" s="287"/>
    </row>
    <row r="14255" spans="1:1" x14ac:dyDescent="0.25">
      <c r="A14255" s="287"/>
    </row>
    <row r="14256" spans="1:1" x14ac:dyDescent="0.25">
      <c r="A14256" s="287"/>
    </row>
    <row r="14257" spans="1:1" x14ac:dyDescent="0.25">
      <c r="A14257" s="287"/>
    </row>
    <row r="14258" spans="1:1" x14ac:dyDescent="0.25">
      <c r="A14258" s="287"/>
    </row>
    <row r="14259" spans="1:1" x14ac:dyDescent="0.25">
      <c r="A14259" s="287"/>
    </row>
    <row r="14260" spans="1:1" x14ac:dyDescent="0.25">
      <c r="A14260" s="287"/>
    </row>
    <row r="14261" spans="1:1" x14ac:dyDescent="0.25">
      <c r="A14261" s="287"/>
    </row>
    <row r="14262" spans="1:1" x14ac:dyDescent="0.25">
      <c r="A14262" s="287"/>
    </row>
    <row r="14263" spans="1:1" x14ac:dyDescent="0.25">
      <c r="A14263" s="287"/>
    </row>
    <row r="14264" spans="1:1" x14ac:dyDescent="0.25">
      <c r="A14264" s="287"/>
    </row>
    <row r="14265" spans="1:1" x14ac:dyDescent="0.25">
      <c r="A14265" s="287"/>
    </row>
    <row r="14266" spans="1:1" x14ac:dyDescent="0.25">
      <c r="A14266" s="287"/>
    </row>
    <row r="14267" spans="1:1" x14ac:dyDescent="0.25">
      <c r="A14267" s="287"/>
    </row>
    <row r="14268" spans="1:1" x14ac:dyDescent="0.25">
      <c r="A14268" s="287"/>
    </row>
    <row r="14269" spans="1:1" x14ac:dyDescent="0.25">
      <c r="A14269" s="287"/>
    </row>
    <row r="14270" spans="1:1" x14ac:dyDescent="0.25">
      <c r="A14270" s="287"/>
    </row>
    <row r="14271" spans="1:1" x14ac:dyDescent="0.25">
      <c r="A14271" s="287"/>
    </row>
    <row r="14272" spans="1:1" x14ac:dyDescent="0.25">
      <c r="A14272" s="287"/>
    </row>
    <row r="14273" spans="1:1" x14ac:dyDescent="0.25">
      <c r="A14273" s="287"/>
    </row>
    <row r="14274" spans="1:1" x14ac:dyDescent="0.25">
      <c r="A14274" s="287"/>
    </row>
    <row r="14275" spans="1:1" x14ac:dyDescent="0.25">
      <c r="A14275" s="287"/>
    </row>
    <row r="14276" spans="1:1" x14ac:dyDescent="0.25">
      <c r="A14276" s="287"/>
    </row>
    <row r="14277" spans="1:1" x14ac:dyDescent="0.25">
      <c r="A14277" s="287"/>
    </row>
    <row r="14278" spans="1:1" x14ac:dyDescent="0.25">
      <c r="A14278" s="287"/>
    </row>
    <row r="14279" spans="1:1" x14ac:dyDescent="0.25">
      <c r="A14279" s="287"/>
    </row>
    <row r="14280" spans="1:1" x14ac:dyDescent="0.25">
      <c r="A14280" s="287"/>
    </row>
    <row r="14281" spans="1:1" x14ac:dyDescent="0.25">
      <c r="A14281" s="287"/>
    </row>
    <row r="14282" spans="1:1" x14ac:dyDescent="0.25">
      <c r="A14282" s="287"/>
    </row>
    <row r="14283" spans="1:1" x14ac:dyDescent="0.25">
      <c r="A14283" s="287"/>
    </row>
    <row r="14284" spans="1:1" x14ac:dyDescent="0.25">
      <c r="A14284" s="287"/>
    </row>
    <row r="14285" spans="1:1" x14ac:dyDescent="0.25">
      <c r="A14285" s="287"/>
    </row>
    <row r="14286" spans="1:1" x14ac:dyDescent="0.25">
      <c r="A14286" s="287"/>
    </row>
    <row r="14287" spans="1:1" x14ac:dyDescent="0.25">
      <c r="A14287" s="287"/>
    </row>
    <row r="14288" spans="1:1" x14ac:dyDescent="0.25">
      <c r="A14288" s="287"/>
    </row>
    <row r="14289" spans="1:1" x14ac:dyDescent="0.25">
      <c r="A14289" s="287"/>
    </row>
    <row r="14290" spans="1:1" x14ac:dyDescent="0.25">
      <c r="A14290" s="287"/>
    </row>
    <row r="14291" spans="1:1" x14ac:dyDescent="0.25">
      <c r="A14291" s="287"/>
    </row>
    <row r="14292" spans="1:1" x14ac:dyDescent="0.25">
      <c r="A14292" s="287"/>
    </row>
    <row r="14293" spans="1:1" x14ac:dyDescent="0.25">
      <c r="A14293" s="287"/>
    </row>
    <row r="14294" spans="1:1" x14ac:dyDescent="0.25">
      <c r="A14294" s="287"/>
    </row>
    <row r="14295" spans="1:1" x14ac:dyDescent="0.25">
      <c r="A14295" s="287"/>
    </row>
    <row r="14296" spans="1:1" x14ac:dyDescent="0.25">
      <c r="A14296" s="287"/>
    </row>
    <row r="14297" spans="1:1" x14ac:dyDescent="0.25">
      <c r="A14297" s="287"/>
    </row>
    <row r="14298" spans="1:1" x14ac:dyDescent="0.25">
      <c r="A14298" s="287"/>
    </row>
    <row r="14299" spans="1:1" x14ac:dyDescent="0.25">
      <c r="A14299" s="287"/>
    </row>
    <row r="14300" spans="1:1" x14ac:dyDescent="0.25">
      <c r="A14300" s="287"/>
    </row>
    <row r="14301" spans="1:1" x14ac:dyDescent="0.25">
      <c r="A14301" s="287"/>
    </row>
    <row r="14302" spans="1:1" x14ac:dyDescent="0.25">
      <c r="A14302" s="287"/>
    </row>
    <row r="14303" spans="1:1" x14ac:dyDescent="0.25">
      <c r="A14303" s="287"/>
    </row>
    <row r="14304" spans="1:1" x14ac:dyDescent="0.25">
      <c r="A14304" s="287"/>
    </row>
    <row r="14305" spans="1:1" x14ac:dyDescent="0.25">
      <c r="A14305" s="287"/>
    </row>
    <row r="14306" spans="1:1" x14ac:dyDescent="0.25">
      <c r="A14306" s="287"/>
    </row>
    <row r="14307" spans="1:1" x14ac:dyDescent="0.25">
      <c r="A14307" s="287"/>
    </row>
    <row r="14308" spans="1:1" x14ac:dyDescent="0.25">
      <c r="A14308" s="287"/>
    </row>
    <row r="14309" spans="1:1" x14ac:dyDescent="0.25">
      <c r="A14309" s="287"/>
    </row>
    <row r="14310" spans="1:1" x14ac:dyDescent="0.25">
      <c r="A14310" s="287"/>
    </row>
    <row r="14311" spans="1:1" x14ac:dyDescent="0.25">
      <c r="A14311" s="287"/>
    </row>
    <row r="14312" spans="1:1" x14ac:dyDescent="0.25">
      <c r="A14312" s="287"/>
    </row>
    <row r="14313" spans="1:1" x14ac:dyDescent="0.25">
      <c r="A14313" s="287"/>
    </row>
    <row r="14314" spans="1:1" x14ac:dyDescent="0.25">
      <c r="A14314" s="287"/>
    </row>
    <row r="14315" spans="1:1" x14ac:dyDescent="0.25">
      <c r="A14315" s="287"/>
    </row>
    <row r="14316" spans="1:1" x14ac:dyDescent="0.25">
      <c r="A14316" s="287"/>
    </row>
    <row r="14317" spans="1:1" x14ac:dyDescent="0.25">
      <c r="A14317" s="287"/>
    </row>
    <row r="14318" spans="1:1" x14ac:dyDescent="0.25">
      <c r="A14318" s="287"/>
    </row>
    <row r="14319" spans="1:1" x14ac:dyDescent="0.25">
      <c r="A14319" s="287"/>
    </row>
    <row r="14320" spans="1:1" x14ac:dyDescent="0.25">
      <c r="A14320" s="287"/>
    </row>
    <row r="14321" spans="1:1" x14ac:dyDescent="0.25">
      <c r="A14321" s="287"/>
    </row>
    <row r="14322" spans="1:1" x14ac:dyDescent="0.25">
      <c r="A14322" s="287"/>
    </row>
    <row r="14323" spans="1:1" x14ac:dyDescent="0.25">
      <c r="A14323" s="287"/>
    </row>
    <row r="14324" spans="1:1" x14ac:dyDescent="0.25">
      <c r="A14324" s="287"/>
    </row>
    <row r="14325" spans="1:1" x14ac:dyDescent="0.25">
      <c r="A14325" s="287"/>
    </row>
    <row r="14326" spans="1:1" x14ac:dyDescent="0.25">
      <c r="A14326" s="287"/>
    </row>
    <row r="14327" spans="1:1" x14ac:dyDescent="0.25">
      <c r="A14327" s="287"/>
    </row>
    <row r="14328" spans="1:1" x14ac:dyDescent="0.25">
      <c r="A14328" s="287"/>
    </row>
    <row r="14329" spans="1:1" x14ac:dyDescent="0.25">
      <c r="A14329" s="287"/>
    </row>
    <row r="14330" spans="1:1" x14ac:dyDescent="0.25">
      <c r="A14330" s="287"/>
    </row>
    <row r="14331" spans="1:1" x14ac:dyDescent="0.25">
      <c r="A14331" s="287"/>
    </row>
    <row r="14332" spans="1:1" x14ac:dyDescent="0.25">
      <c r="A14332" s="287"/>
    </row>
    <row r="14333" spans="1:1" x14ac:dyDescent="0.25">
      <c r="A14333" s="287"/>
    </row>
    <row r="14334" spans="1:1" x14ac:dyDescent="0.25">
      <c r="A14334" s="287"/>
    </row>
    <row r="14335" spans="1:1" x14ac:dyDescent="0.25">
      <c r="A14335" s="287"/>
    </row>
    <row r="14336" spans="1:1" x14ac:dyDescent="0.25">
      <c r="A14336" s="287"/>
    </row>
    <row r="14337" spans="1:1" x14ac:dyDescent="0.25">
      <c r="A14337" s="287"/>
    </row>
    <row r="14338" spans="1:1" x14ac:dyDescent="0.25">
      <c r="A14338" s="287"/>
    </row>
    <row r="14339" spans="1:1" x14ac:dyDescent="0.25">
      <c r="A14339" s="287"/>
    </row>
    <row r="14340" spans="1:1" x14ac:dyDescent="0.25">
      <c r="A14340" s="287"/>
    </row>
    <row r="14341" spans="1:1" x14ac:dyDescent="0.25">
      <c r="A14341" s="287"/>
    </row>
    <row r="14342" spans="1:1" x14ac:dyDescent="0.25">
      <c r="A14342" s="287"/>
    </row>
    <row r="14343" spans="1:1" x14ac:dyDescent="0.25">
      <c r="A14343" s="287"/>
    </row>
    <row r="14344" spans="1:1" x14ac:dyDescent="0.25">
      <c r="A14344" s="287"/>
    </row>
    <row r="14345" spans="1:1" x14ac:dyDescent="0.25">
      <c r="A14345" s="287"/>
    </row>
    <row r="14346" spans="1:1" x14ac:dyDescent="0.25">
      <c r="A14346" s="287"/>
    </row>
    <row r="14347" spans="1:1" x14ac:dyDescent="0.25">
      <c r="A14347" s="287"/>
    </row>
    <row r="14348" spans="1:1" x14ac:dyDescent="0.25">
      <c r="A14348" s="287"/>
    </row>
    <row r="14349" spans="1:1" x14ac:dyDescent="0.25">
      <c r="A14349" s="287"/>
    </row>
    <row r="14350" spans="1:1" x14ac:dyDescent="0.25">
      <c r="A14350" s="287"/>
    </row>
    <row r="14351" spans="1:1" x14ac:dyDescent="0.25">
      <c r="A14351" s="287"/>
    </row>
    <row r="14352" spans="1:1" x14ac:dyDescent="0.25">
      <c r="A14352" s="287"/>
    </row>
    <row r="14353" spans="1:1" x14ac:dyDescent="0.25">
      <c r="A14353" s="287"/>
    </row>
    <row r="14354" spans="1:1" x14ac:dyDescent="0.25">
      <c r="A14354" s="287"/>
    </row>
    <row r="14355" spans="1:1" x14ac:dyDescent="0.25">
      <c r="A14355" s="287"/>
    </row>
    <row r="14356" spans="1:1" x14ac:dyDescent="0.25">
      <c r="A14356" s="287"/>
    </row>
    <row r="14357" spans="1:1" x14ac:dyDescent="0.25">
      <c r="A14357" s="287"/>
    </row>
    <row r="14358" spans="1:1" x14ac:dyDescent="0.25">
      <c r="A14358" s="287"/>
    </row>
    <row r="14359" spans="1:1" x14ac:dyDescent="0.25">
      <c r="A14359" s="287"/>
    </row>
    <row r="14360" spans="1:1" x14ac:dyDescent="0.25">
      <c r="A14360" s="287"/>
    </row>
    <row r="14361" spans="1:1" x14ac:dyDescent="0.25">
      <c r="A14361" s="287"/>
    </row>
    <row r="14362" spans="1:1" x14ac:dyDescent="0.25">
      <c r="A14362" s="287"/>
    </row>
    <row r="14363" spans="1:1" x14ac:dyDescent="0.25">
      <c r="A14363" s="287"/>
    </row>
    <row r="14364" spans="1:1" x14ac:dyDescent="0.25">
      <c r="A14364" s="287"/>
    </row>
    <row r="14365" spans="1:1" x14ac:dyDescent="0.25">
      <c r="A14365" s="287"/>
    </row>
    <row r="14366" spans="1:1" x14ac:dyDescent="0.25">
      <c r="A14366" s="287"/>
    </row>
    <row r="14367" spans="1:1" x14ac:dyDescent="0.25">
      <c r="A14367" s="287"/>
    </row>
    <row r="14368" spans="1:1" x14ac:dyDescent="0.25">
      <c r="A14368" s="287"/>
    </row>
    <row r="14369" spans="1:1" x14ac:dyDescent="0.25">
      <c r="A14369" s="287"/>
    </row>
    <row r="14370" spans="1:1" x14ac:dyDescent="0.25">
      <c r="A14370" s="287"/>
    </row>
    <row r="14371" spans="1:1" x14ac:dyDescent="0.25">
      <c r="A14371" s="287"/>
    </row>
    <row r="14372" spans="1:1" x14ac:dyDescent="0.25">
      <c r="A14372" s="287"/>
    </row>
    <row r="14373" spans="1:1" x14ac:dyDescent="0.25">
      <c r="A14373" s="287"/>
    </row>
    <row r="14374" spans="1:1" x14ac:dyDescent="0.25">
      <c r="A14374" s="287"/>
    </row>
    <row r="14375" spans="1:1" x14ac:dyDescent="0.25">
      <c r="A14375" s="287"/>
    </row>
    <row r="14376" spans="1:1" x14ac:dyDescent="0.25">
      <c r="A14376" s="287"/>
    </row>
    <row r="14377" spans="1:1" x14ac:dyDescent="0.25">
      <c r="A14377" s="287"/>
    </row>
    <row r="14378" spans="1:1" x14ac:dyDescent="0.25">
      <c r="A14378" s="287"/>
    </row>
    <row r="14379" spans="1:1" x14ac:dyDescent="0.25">
      <c r="A14379" s="287"/>
    </row>
    <row r="14380" spans="1:1" x14ac:dyDescent="0.25">
      <c r="A14380" s="287"/>
    </row>
    <row r="14381" spans="1:1" x14ac:dyDescent="0.25">
      <c r="A14381" s="287"/>
    </row>
    <row r="14382" spans="1:1" x14ac:dyDescent="0.25">
      <c r="A14382" s="287"/>
    </row>
    <row r="14383" spans="1:1" x14ac:dyDescent="0.25">
      <c r="A14383" s="287"/>
    </row>
    <row r="14384" spans="1:1" x14ac:dyDescent="0.25">
      <c r="A14384" s="287"/>
    </row>
    <row r="14385" spans="1:1" x14ac:dyDescent="0.25">
      <c r="A14385" s="287"/>
    </row>
    <row r="14386" spans="1:1" x14ac:dyDescent="0.25">
      <c r="A14386" s="287"/>
    </row>
    <row r="14387" spans="1:1" x14ac:dyDescent="0.25">
      <c r="A14387" s="287"/>
    </row>
    <row r="14388" spans="1:1" x14ac:dyDescent="0.25">
      <c r="A14388" s="287"/>
    </row>
    <row r="14389" spans="1:1" x14ac:dyDescent="0.25">
      <c r="A14389" s="287"/>
    </row>
    <row r="14390" spans="1:1" x14ac:dyDescent="0.25">
      <c r="A14390" s="287"/>
    </row>
    <row r="14391" spans="1:1" x14ac:dyDescent="0.25">
      <c r="A14391" s="287"/>
    </row>
    <row r="14392" spans="1:1" x14ac:dyDescent="0.25">
      <c r="A14392" s="287"/>
    </row>
    <row r="14393" spans="1:1" x14ac:dyDescent="0.25">
      <c r="A14393" s="287"/>
    </row>
    <row r="14394" spans="1:1" x14ac:dyDescent="0.25">
      <c r="A14394" s="287"/>
    </row>
    <row r="14395" spans="1:1" x14ac:dyDescent="0.25">
      <c r="A14395" s="287"/>
    </row>
    <row r="14396" spans="1:1" x14ac:dyDescent="0.25">
      <c r="A14396" s="287"/>
    </row>
    <row r="14397" spans="1:1" x14ac:dyDescent="0.25">
      <c r="A14397" s="287"/>
    </row>
    <row r="14398" spans="1:1" x14ac:dyDescent="0.25">
      <c r="A14398" s="287"/>
    </row>
    <row r="14399" spans="1:1" x14ac:dyDescent="0.25">
      <c r="A14399" s="287"/>
    </row>
    <row r="14400" spans="1:1" x14ac:dyDescent="0.25">
      <c r="A14400" s="287"/>
    </row>
    <row r="14401" spans="1:1" x14ac:dyDescent="0.25">
      <c r="A14401" s="287"/>
    </row>
    <row r="14402" spans="1:1" x14ac:dyDescent="0.25">
      <c r="A14402" s="287"/>
    </row>
    <row r="14403" spans="1:1" x14ac:dyDescent="0.25">
      <c r="A14403" s="287"/>
    </row>
    <row r="14404" spans="1:1" x14ac:dyDescent="0.25">
      <c r="A14404" s="287"/>
    </row>
    <row r="14405" spans="1:1" x14ac:dyDescent="0.25">
      <c r="A14405" s="287"/>
    </row>
    <row r="14406" spans="1:1" x14ac:dyDescent="0.25">
      <c r="A14406" s="287"/>
    </row>
    <row r="14407" spans="1:1" x14ac:dyDescent="0.25">
      <c r="A14407" s="287"/>
    </row>
    <row r="14408" spans="1:1" x14ac:dyDescent="0.25">
      <c r="A14408" s="287"/>
    </row>
    <row r="14409" spans="1:1" x14ac:dyDescent="0.25">
      <c r="A14409" s="287"/>
    </row>
    <row r="14410" spans="1:1" x14ac:dyDescent="0.25">
      <c r="A14410" s="287"/>
    </row>
    <row r="14411" spans="1:1" x14ac:dyDescent="0.25">
      <c r="A14411" s="287"/>
    </row>
    <row r="14412" spans="1:1" x14ac:dyDescent="0.25">
      <c r="A14412" s="287"/>
    </row>
    <row r="14413" spans="1:1" x14ac:dyDescent="0.25">
      <c r="A14413" s="287"/>
    </row>
    <row r="14414" spans="1:1" x14ac:dyDescent="0.25">
      <c r="A14414" s="287"/>
    </row>
    <row r="14415" spans="1:1" x14ac:dyDescent="0.25">
      <c r="A14415" s="287"/>
    </row>
    <row r="14416" spans="1:1" x14ac:dyDescent="0.25">
      <c r="A14416" s="287"/>
    </row>
    <row r="14417" spans="1:1" x14ac:dyDescent="0.25">
      <c r="A14417" s="287"/>
    </row>
    <row r="14418" spans="1:1" x14ac:dyDescent="0.25">
      <c r="A14418" s="287"/>
    </row>
    <row r="14419" spans="1:1" x14ac:dyDescent="0.25">
      <c r="A14419" s="287"/>
    </row>
    <row r="14420" spans="1:1" x14ac:dyDescent="0.25">
      <c r="A14420" s="287"/>
    </row>
    <row r="14421" spans="1:1" x14ac:dyDescent="0.25">
      <c r="A14421" s="287"/>
    </row>
    <row r="14422" spans="1:1" x14ac:dyDescent="0.25">
      <c r="A14422" s="287"/>
    </row>
    <row r="14423" spans="1:1" x14ac:dyDescent="0.25">
      <c r="A14423" s="287"/>
    </row>
    <row r="14424" spans="1:1" x14ac:dyDescent="0.25">
      <c r="A14424" s="287"/>
    </row>
    <row r="14425" spans="1:1" x14ac:dyDescent="0.25">
      <c r="A14425" s="287"/>
    </row>
    <row r="14426" spans="1:1" x14ac:dyDescent="0.25">
      <c r="A14426" s="287"/>
    </row>
    <row r="14427" spans="1:1" x14ac:dyDescent="0.25">
      <c r="A14427" s="287"/>
    </row>
    <row r="14428" spans="1:1" x14ac:dyDescent="0.25">
      <c r="A14428" s="287"/>
    </row>
    <row r="14429" spans="1:1" x14ac:dyDescent="0.25">
      <c r="A14429" s="287"/>
    </row>
    <row r="14430" spans="1:1" x14ac:dyDescent="0.25">
      <c r="A14430" s="287"/>
    </row>
    <row r="14431" spans="1:1" x14ac:dyDescent="0.25">
      <c r="A14431" s="287"/>
    </row>
    <row r="14432" spans="1:1" x14ac:dyDescent="0.25">
      <c r="A14432" s="287"/>
    </row>
    <row r="14433" spans="1:1" x14ac:dyDescent="0.25">
      <c r="A14433" s="287"/>
    </row>
    <row r="14434" spans="1:1" x14ac:dyDescent="0.25">
      <c r="A14434" s="287"/>
    </row>
    <row r="14435" spans="1:1" x14ac:dyDescent="0.25">
      <c r="A14435" s="287"/>
    </row>
    <row r="14436" spans="1:1" x14ac:dyDescent="0.25">
      <c r="A14436" s="287"/>
    </row>
    <row r="14437" spans="1:1" x14ac:dyDescent="0.25">
      <c r="A14437" s="287"/>
    </row>
    <row r="14438" spans="1:1" x14ac:dyDescent="0.25">
      <c r="A14438" s="287"/>
    </row>
    <row r="14439" spans="1:1" x14ac:dyDescent="0.25">
      <c r="A14439" s="287"/>
    </row>
    <row r="14440" spans="1:1" x14ac:dyDescent="0.25">
      <c r="A14440" s="287"/>
    </row>
    <row r="14441" spans="1:1" x14ac:dyDescent="0.25">
      <c r="A14441" s="287"/>
    </row>
    <row r="14442" spans="1:1" x14ac:dyDescent="0.25">
      <c r="A14442" s="287"/>
    </row>
    <row r="14443" spans="1:1" x14ac:dyDescent="0.25">
      <c r="A14443" s="287"/>
    </row>
    <row r="14444" spans="1:1" x14ac:dyDescent="0.25">
      <c r="A14444" s="287"/>
    </row>
    <row r="14445" spans="1:1" x14ac:dyDescent="0.25">
      <c r="A14445" s="287"/>
    </row>
    <row r="14446" spans="1:1" x14ac:dyDescent="0.25">
      <c r="A14446" s="287"/>
    </row>
    <row r="14447" spans="1:1" x14ac:dyDescent="0.25">
      <c r="A14447" s="287"/>
    </row>
    <row r="14448" spans="1:1" x14ac:dyDescent="0.25">
      <c r="A14448" s="287"/>
    </row>
    <row r="14449" spans="1:1" x14ac:dyDescent="0.25">
      <c r="A14449" s="287"/>
    </row>
    <row r="14450" spans="1:1" x14ac:dyDescent="0.25">
      <c r="A14450" s="287"/>
    </row>
    <row r="14451" spans="1:1" x14ac:dyDescent="0.25">
      <c r="A14451" s="287"/>
    </row>
    <row r="14452" spans="1:1" x14ac:dyDescent="0.25">
      <c r="A14452" s="287"/>
    </row>
    <row r="14453" spans="1:1" x14ac:dyDescent="0.25">
      <c r="A14453" s="287"/>
    </row>
    <row r="14454" spans="1:1" x14ac:dyDescent="0.25">
      <c r="A14454" s="287"/>
    </row>
    <row r="14455" spans="1:1" x14ac:dyDescent="0.25">
      <c r="A14455" s="287"/>
    </row>
    <row r="14456" spans="1:1" x14ac:dyDescent="0.25">
      <c r="A14456" s="287"/>
    </row>
    <row r="14457" spans="1:1" x14ac:dyDescent="0.25">
      <c r="A14457" s="287"/>
    </row>
    <row r="14458" spans="1:1" x14ac:dyDescent="0.25">
      <c r="A14458" s="287"/>
    </row>
    <row r="14459" spans="1:1" x14ac:dyDescent="0.25">
      <c r="A14459" s="287"/>
    </row>
    <row r="14460" spans="1:1" x14ac:dyDescent="0.25">
      <c r="A14460" s="287"/>
    </row>
    <row r="14461" spans="1:1" x14ac:dyDescent="0.25">
      <c r="A14461" s="287"/>
    </row>
    <row r="14462" spans="1:1" x14ac:dyDescent="0.25">
      <c r="A14462" s="287"/>
    </row>
    <row r="14463" spans="1:1" x14ac:dyDescent="0.25">
      <c r="A14463" s="287"/>
    </row>
    <row r="14464" spans="1:1" x14ac:dyDescent="0.25">
      <c r="A14464" s="287"/>
    </row>
    <row r="14465" spans="1:1" x14ac:dyDescent="0.25">
      <c r="A14465" s="287"/>
    </row>
    <row r="14466" spans="1:1" x14ac:dyDescent="0.25">
      <c r="A14466" s="287"/>
    </row>
    <row r="14467" spans="1:1" x14ac:dyDescent="0.25">
      <c r="A14467" s="287"/>
    </row>
    <row r="14468" spans="1:1" x14ac:dyDescent="0.25">
      <c r="A14468" s="287"/>
    </row>
    <row r="14469" spans="1:1" x14ac:dyDescent="0.25">
      <c r="A14469" s="287"/>
    </row>
    <row r="14470" spans="1:1" x14ac:dyDescent="0.25">
      <c r="A14470" s="287"/>
    </row>
    <row r="14471" spans="1:1" x14ac:dyDescent="0.25">
      <c r="A14471" s="287"/>
    </row>
    <row r="14472" spans="1:1" x14ac:dyDescent="0.25">
      <c r="A14472" s="287"/>
    </row>
    <row r="14473" spans="1:1" x14ac:dyDescent="0.25">
      <c r="A14473" s="287"/>
    </row>
    <row r="14474" spans="1:1" x14ac:dyDescent="0.25">
      <c r="A14474" s="287"/>
    </row>
    <row r="14475" spans="1:1" x14ac:dyDescent="0.25">
      <c r="A14475" s="287"/>
    </row>
    <row r="14476" spans="1:1" x14ac:dyDescent="0.25">
      <c r="A14476" s="287"/>
    </row>
    <row r="14477" spans="1:1" x14ac:dyDescent="0.25">
      <c r="A14477" s="287"/>
    </row>
    <row r="14478" spans="1:1" x14ac:dyDescent="0.25">
      <c r="A14478" s="287"/>
    </row>
    <row r="14479" spans="1:1" x14ac:dyDescent="0.25">
      <c r="A14479" s="287"/>
    </row>
    <row r="14480" spans="1:1" x14ac:dyDescent="0.25">
      <c r="A14480" s="287"/>
    </row>
    <row r="14481" spans="1:1" x14ac:dyDescent="0.25">
      <c r="A14481" s="287"/>
    </row>
    <row r="14482" spans="1:1" x14ac:dyDescent="0.25">
      <c r="A14482" s="287"/>
    </row>
    <row r="14483" spans="1:1" x14ac:dyDescent="0.25">
      <c r="A14483" s="287"/>
    </row>
    <row r="14484" spans="1:1" x14ac:dyDescent="0.25">
      <c r="A14484" s="287"/>
    </row>
    <row r="14485" spans="1:1" x14ac:dyDescent="0.25">
      <c r="A14485" s="287"/>
    </row>
    <row r="14486" spans="1:1" x14ac:dyDescent="0.25">
      <c r="A14486" s="287"/>
    </row>
    <row r="14487" spans="1:1" x14ac:dyDescent="0.25">
      <c r="A14487" s="287"/>
    </row>
    <row r="14488" spans="1:1" x14ac:dyDescent="0.25">
      <c r="A14488" s="287"/>
    </row>
    <row r="14489" spans="1:1" x14ac:dyDescent="0.25">
      <c r="A14489" s="287"/>
    </row>
    <row r="14490" spans="1:1" x14ac:dyDescent="0.25">
      <c r="A14490" s="287"/>
    </row>
    <row r="14491" spans="1:1" x14ac:dyDescent="0.25">
      <c r="A14491" s="287"/>
    </row>
    <row r="14492" spans="1:1" x14ac:dyDescent="0.25">
      <c r="A14492" s="287"/>
    </row>
    <row r="14493" spans="1:1" x14ac:dyDescent="0.25">
      <c r="A14493" s="287"/>
    </row>
    <row r="14494" spans="1:1" x14ac:dyDescent="0.25">
      <c r="A14494" s="287"/>
    </row>
    <row r="14495" spans="1:1" x14ac:dyDescent="0.25">
      <c r="A14495" s="287"/>
    </row>
    <row r="14496" spans="1:1" x14ac:dyDescent="0.25">
      <c r="A14496" s="287"/>
    </row>
    <row r="14497" spans="1:1" x14ac:dyDescent="0.25">
      <c r="A14497" s="287"/>
    </row>
    <row r="14498" spans="1:1" x14ac:dyDescent="0.25">
      <c r="A14498" s="287"/>
    </row>
    <row r="14499" spans="1:1" x14ac:dyDescent="0.25">
      <c r="A14499" s="287"/>
    </row>
    <row r="14500" spans="1:1" x14ac:dyDescent="0.25">
      <c r="A14500" s="287"/>
    </row>
    <row r="14501" spans="1:1" x14ac:dyDescent="0.25">
      <c r="A14501" s="287"/>
    </row>
    <row r="14502" spans="1:1" x14ac:dyDescent="0.25">
      <c r="A14502" s="287"/>
    </row>
    <row r="14503" spans="1:1" x14ac:dyDescent="0.25">
      <c r="A14503" s="287"/>
    </row>
    <row r="14504" spans="1:1" x14ac:dyDescent="0.25">
      <c r="A14504" s="287"/>
    </row>
    <row r="14505" spans="1:1" x14ac:dyDescent="0.25">
      <c r="A14505" s="287"/>
    </row>
    <row r="14506" spans="1:1" x14ac:dyDescent="0.25">
      <c r="A14506" s="287"/>
    </row>
    <row r="14507" spans="1:1" x14ac:dyDescent="0.25">
      <c r="A14507" s="287"/>
    </row>
    <row r="14508" spans="1:1" x14ac:dyDescent="0.25">
      <c r="A14508" s="287"/>
    </row>
    <row r="14509" spans="1:1" x14ac:dyDescent="0.25">
      <c r="A14509" s="287"/>
    </row>
    <row r="14510" spans="1:1" x14ac:dyDescent="0.25">
      <c r="A14510" s="287"/>
    </row>
    <row r="14511" spans="1:1" x14ac:dyDescent="0.25">
      <c r="A14511" s="287"/>
    </row>
    <row r="14512" spans="1:1" x14ac:dyDescent="0.25">
      <c r="A14512" s="287"/>
    </row>
    <row r="14513" spans="1:1" x14ac:dyDescent="0.25">
      <c r="A14513" s="287"/>
    </row>
    <row r="14514" spans="1:1" x14ac:dyDescent="0.25">
      <c r="A14514" s="287"/>
    </row>
    <row r="14515" spans="1:1" x14ac:dyDescent="0.25">
      <c r="A14515" s="287"/>
    </row>
    <row r="14516" spans="1:1" x14ac:dyDescent="0.25">
      <c r="A14516" s="287"/>
    </row>
    <row r="14517" spans="1:1" x14ac:dyDescent="0.25">
      <c r="A14517" s="287"/>
    </row>
    <row r="14518" spans="1:1" x14ac:dyDescent="0.25">
      <c r="A14518" s="287"/>
    </row>
    <row r="14519" spans="1:1" x14ac:dyDescent="0.25">
      <c r="A14519" s="287"/>
    </row>
    <row r="14520" spans="1:1" x14ac:dyDescent="0.25">
      <c r="A14520" s="287"/>
    </row>
    <row r="14521" spans="1:1" x14ac:dyDescent="0.25">
      <c r="A14521" s="287"/>
    </row>
    <row r="14522" spans="1:1" x14ac:dyDescent="0.25">
      <c r="A14522" s="287"/>
    </row>
    <row r="14523" spans="1:1" x14ac:dyDescent="0.25">
      <c r="A14523" s="287"/>
    </row>
    <row r="14524" spans="1:1" x14ac:dyDescent="0.25">
      <c r="A14524" s="287"/>
    </row>
    <row r="14525" spans="1:1" x14ac:dyDescent="0.25">
      <c r="A14525" s="287"/>
    </row>
    <row r="14526" spans="1:1" x14ac:dyDescent="0.25">
      <c r="A14526" s="287"/>
    </row>
    <row r="14527" spans="1:1" x14ac:dyDescent="0.25">
      <c r="A14527" s="287"/>
    </row>
    <row r="14528" spans="1:1" x14ac:dyDescent="0.25">
      <c r="A14528" s="287"/>
    </row>
    <row r="14529" spans="1:1" x14ac:dyDescent="0.25">
      <c r="A14529" s="287"/>
    </row>
    <row r="14530" spans="1:1" x14ac:dyDescent="0.25">
      <c r="A14530" s="287"/>
    </row>
    <row r="14531" spans="1:1" x14ac:dyDescent="0.25">
      <c r="A14531" s="287"/>
    </row>
    <row r="14532" spans="1:1" x14ac:dyDescent="0.25">
      <c r="A14532" s="287"/>
    </row>
    <row r="14533" spans="1:1" x14ac:dyDescent="0.25">
      <c r="A14533" s="287"/>
    </row>
    <row r="14534" spans="1:1" x14ac:dyDescent="0.25">
      <c r="A14534" s="287"/>
    </row>
    <row r="14535" spans="1:1" x14ac:dyDescent="0.25">
      <c r="A14535" s="287"/>
    </row>
    <row r="14536" spans="1:1" x14ac:dyDescent="0.25">
      <c r="A14536" s="287"/>
    </row>
    <row r="14537" spans="1:1" x14ac:dyDescent="0.25">
      <c r="A14537" s="287"/>
    </row>
    <row r="14538" spans="1:1" x14ac:dyDescent="0.25">
      <c r="A14538" s="287"/>
    </row>
    <row r="14539" spans="1:1" x14ac:dyDescent="0.25">
      <c r="A14539" s="287"/>
    </row>
    <row r="14540" spans="1:1" x14ac:dyDescent="0.25">
      <c r="A14540" s="287"/>
    </row>
    <row r="14541" spans="1:1" x14ac:dyDescent="0.25">
      <c r="A14541" s="287"/>
    </row>
    <row r="14542" spans="1:1" x14ac:dyDescent="0.25">
      <c r="A14542" s="287"/>
    </row>
    <row r="14543" spans="1:1" x14ac:dyDescent="0.25">
      <c r="A14543" s="287"/>
    </row>
    <row r="14544" spans="1:1" x14ac:dyDescent="0.25">
      <c r="A14544" s="287"/>
    </row>
    <row r="14545" spans="1:1" x14ac:dyDescent="0.25">
      <c r="A14545" s="287"/>
    </row>
    <row r="14546" spans="1:1" x14ac:dyDescent="0.25">
      <c r="A14546" s="287"/>
    </row>
    <row r="14547" spans="1:1" x14ac:dyDescent="0.25">
      <c r="A14547" s="287"/>
    </row>
    <row r="14548" spans="1:1" x14ac:dyDescent="0.25">
      <c r="A14548" s="287"/>
    </row>
    <row r="14549" spans="1:1" x14ac:dyDescent="0.25">
      <c r="A14549" s="287"/>
    </row>
    <row r="14550" spans="1:1" x14ac:dyDescent="0.25">
      <c r="A14550" s="287"/>
    </row>
    <row r="14551" spans="1:1" x14ac:dyDescent="0.25">
      <c r="A14551" s="287"/>
    </row>
    <row r="14552" spans="1:1" x14ac:dyDescent="0.25">
      <c r="A14552" s="287"/>
    </row>
    <row r="14553" spans="1:1" x14ac:dyDescent="0.25">
      <c r="A14553" s="287"/>
    </row>
    <row r="14554" spans="1:1" x14ac:dyDescent="0.25">
      <c r="A14554" s="287"/>
    </row>
    <row r="14555" spans="1:1" x14ac:dyDescent="0.25">
      <c r="A14555" s="287"/>
    </row>
    <row r="14556" spans="1:1" x14ac:dyDescent="0.25">
      <c r="A14556" s="287"/>
    </row>
    <row r="14557" spans="1:1" x14ac:dyDescent="0.25">
      <c r="A14557" s="287"/>
    </row>
    <row r="14558" spans="1:1" x14ac:dyDescent="0.25">
      <c r="A14558" s="287"/>
    </row>
    <row r="14559" spans="1:1" x14ac:dyDescent="0.25">
      <c r="A14559" s="287"/>
    </row>
    <row r="14560" spans="1:1" x14ac:dyDescent="0.25">
      <c r="A14560" s="287"/>
    </row>
    <row r="14561" spans="1:1" x14ac:dyDescent="0.25">
      <c r="A14561" s="287"/>
    </row>
    <row r="14562" spans="1:1" x14ac:dyDescent="0.25">
      <c r="A14562" s="287"/>
    </row>
    <row r="14563" spans="1:1" x14ac:dyDescent="0.25">
      <c r="A14563" s="287"/>
    </row>
    <row r="14564" spans="1:1" x14ac:dyDescent="0.25">
      <c r="A14564" s="287"/>
    </row>
    <row r="14565" spans="1:1" x14ac:dyDescent="0.25">
      <c r="A14565" s="287"/>
    </row>
    <row r="14566" spans="1:1" x14ac:dyDescent="0.25">
      <c r="A14566" s="287"/>
    </row>
    <row r="14567" spans="1:1" x14ac:dyDescent="0.25">
      <c r="A14567" s="287"/>
    </row>
    <row r="14568" spans="1:1" x14ac:dyDescent="0.25">
      <c r="A14568" s="287"/>
    </row>
    <row r="14569" spans="1:1" x14ac:dyDescent="0.25">
      <c r="A14569" s="287"/>
    </row>
    <row r="14570" spans="1:1" x14ac:dyDescent="0.25">
      <c r="A14570" s="287"/>
    </row>
    <row r="14571" spans="1:1" x14ac:dyDescent="0.25">
      <c r="A14571" s="287"/>
    </row>
    <row r="14572" spans="1:1" x14ac:dyDescent="0.25">
      <c r="A14572" s="287"/>
    </row>
    <row r="14573" spans="1:1" x14ac:dyDescent="0.25">
      <c r="A14573" s="287"/>
    </row>
    <row r="14574" spans="1:1" x14ac:dyDescent="0.25">
      <c r="A14574" s="287"/>
    </row>
    <row r="14575" spans="1:1" x14ac:dyDescent="0.25">
      <c r="A14575" s="287"/>
    </row>
    <row r="14576" spans="1:1" x14ac:dyDescent="0.25">
      <c r="A14576" s="287"/>
    </row>
    <row r="14577" spans="1:1" x14ac:dyDescent="0.25">
      <c r="A14577" s="287"/>
    </row>
    <row r="14578" spans="1:1" x14ac:dyDescent="0.25">
      <c r="A14578" s="287"/>
    </row>
    <row r="14579" spans="1:1" x14ac:dyDescent="0.25">
      <c r="A14579" s="287"/>
    </row>
    <row r="14580" spans="1:1" x14ac:dyDescent="0.25">
      <c r="A14580" s="287"/>
    </row>
    <row r="14581" spans="1:1" x14ac:dyDescent="0.25">
      <c r="A14581" s="287"/>
    </row>
    <row r="14582" spans="1:1" x14ac:dyDescent="0.25">
      <c r="A14582" s="287"/>
    </row>
    <row r="14583" spans="1:1" x14ac:dyDescent="0.25">
      <c r="A14583" s="287"/>
    </row>
    <row r="14584" spans="1:1" x14ac:dyDescent="0.25">
      <c r="A14584" s="287"/>
    </row>
    <row r="14585" spans="1:1" x14ac:dyDescent="0.25">
      <c r="A14585" s="287"/>
    </row>
    <row r="14586" spans="1:1" x14ac:dyDescent="0.25">
      <c r="A14586" s="287"/>
    </row>
    <row r="14587" spans="1:1" x14ac:dyDescent="0.25">
      <c r="A14587" s="287"/>
    </row>
    <row r="14588" spans="1:1" x14ac:dyDescent="0.25">
      <c r="A14588" s="287"/>
    </row>
    <row r="14589" spans="1:1" x14ac:dyDescent="0.25">
      <c r="A14589" s="287"/>
    </row>
    <row r="14590" spans="1:1" x14ac:dyDescent="0.25">
      <c r="A14590" s="287"/>
    </row>
    <row r="14591" spans="1:1" x14ac:dyDescent="0.25">
      <c r="A14591" s="287"/>
    </row>
    <row r="14592" spans="1:1" x14ac:dyDescent="0.25">
      <c r="A14592" s="287"/>
    </row>
    <row r="14593" spans="1:1" x14ac:dyDescent="0.25">
      <c r="A14593" s="287"/>
    </row>
    <row r="14594" spans="1:1" x14ac:dyDescent="0.25">
      <c r="A14594" s="287"/>
    </row>
    <row r="14595" spans="1:1" x14ac:dyDescent="0.25">
      <c r="A14595" s="287"/>
    </row>
    <row r="14596" spans="1:1" x14ac:dyDescent="0.25">
      <c r="A14596" s="287"/>
    </row>
    <row r="14597" spans="1:1" x14ac:dyDescent="0.25">
      <c r="A14597" s="287"/>
    </row>
    <row r="14598" spans="1:1" x14ac:dyDescent="0.25">
      <c r="A14598" s="287"/>
    </row>
    <row r="14599" spans="1:1" x14ac:dyDescent="0.25">
      <c r="A14599" s="287"/>
    </row>
    <row r="14600" spans="1:1" x14ac:dyDescent="0.25">
      <c r="A14600" s="287"/>
    </row>
    <row r="14601" spans="1:1" x14ac:dyDescent="0.25">
      <c r="A14601" s="287"/>
    </row>
    <row r="14602" spans="1:1" x14ac:dyDescent="0.25">
      <c r="A14602" s="287"/>
    </row>
    <row r="14603" spans="1:1" x14ac:dyDescent="0.25">
      <c r="A14603" s="287"/>
    </row>
    <row r="14604" spans="1:1" x14ac:dyDescent="0.25">
      <c r="A14604" s="287"/>
    </row>
    <row r="14605" spans="1:1" x14ac:dyDescent="0.25">
      <c r="A14605" s="287"/>
    </row>
    <row r="14606" spans="1:1" x14ac:dyDescent="0.25">
      <c r="A14606" s="287"/>
    </row>
    <row r="14607" spans="1:1" x14ac:dyDescent="0.25">
      <c r="A14607" s="287"/>
    </row>
    <row r="14608" spans="1:1" x14ac:dyDescent="0.25">
      <c r="A14608" s="287"/>
    </row>
    <row r="14609" spans="1:1" x14ac:dyDescent="0.25">
      <c r="A14609" s="287"/>
    </row>
    <row r="14610" spans="1:1" x14ac:dyDescent="0.25">
      <c r="A14610" s="287"/>
    </row>
    <row r="14611" spans="1:1" x14ac:dyDescent="0.25">
      <c r="A14611" s="287"/>
    </row>
    <row r="14612" spans="1:1" x14ac:dyDescent="0.25">
      <c r="A14612" s="287"/>
    </row>
    <row r="14613" spans="1:1" x14ac:dyDescent="0.25">
      <c r="A14613" s="287"/>
    </row>
    <row r="14614" spans="1:1" x14ac:dyDescent="0.25">
      <c r="A14614" s="287"/>
    </row>
    <row r="14615" spans="1:1" x14ac:dyDescent="0.25">
      <c r="A14615" s="287"/>
    </row>
    <row r="14616" spans="1:1" x14ac:dyDescent="0.25">
      <c r="A14616" s="287"/>
    </row>
    <row r="14617" spans="1:1" x14ac:dyDescent="0.25">
      <c r="A14617" s="287"/>
    </row>
    <row r="14618" spans="1:1" x14ac:dyDescent="0.25">
      <c r="A14618" s="287"/>
    </row>
    <row r="14619" spans="1:1" x14ac:dyDescent="0.25">
      <c r="A14619" s="287"/>
    </row>
    <row r="14620" spans="1:1" x14ac:dyDescent="0.25">
      <c r="A14620" s="287"/>
    </row>
    <row r="14621" spans="1:1" x14ac:dyDescent="0.25">
      <c r="A14621" s="287"/>
    </row>
    <row r="14622" spans="1:1" x14ac:dyDescent="0.25">
      <c r="A14622" s="287"/>
    </row>
    <row r="14623" spans="1:1" x14ac:dyDescent="0.25">
      <c r="A14623" s="287"/>
    </row>
    <row r="14624" spans="1:1" x14ac:dyDescent="0.25">
      <c r="A14624" s="287"/>
    </row>
    <row r="14625" spans="1:1" x14ac:dyDescent="0.25">
      <c r="A14625" s="287"/>
    </row>
    <row r="14626" spans="1:1" x14ac:dyDescent="0.25">
      <c r="A14626" s="287"/>
    </row>
    <row r="14627" spans="1:1" x14ac:dyDescent="0.25">
      <c r="A14627" s="287"/>
    </row>
    <row r="14628" spans="1:1" x14ac:dyDescent="0.25">
      <c r="A14628" s="287"/>
    </row>
    <row r="14629" spans="1:1" x14ac:dyDescent="0.25">
      <c r="A14629" s="287"/>
    </row>
    <row r="14630" spans="1:1" x14ac:dyDescent="0.25">
      <c r="A14630" s="287"/>
    </row>
    <row r="14631" spans="1:1" x14ac:dyDescent="0.25">
      <c r="A14631" s="287"/>
    </row>
    <row r="14632" spans="1:1" x14ac:dyDescent="0.25">
      <c r="A14632" s="287"/>
    </row>
    <row r="14633" spans="1:1" x14ac:dyDescent="0.25">
      <c r="A14633" s="287"/>
    </row>
    <row r="14634" spans="1:1" x14ac:dyDescent="0.25">
      <c r="A14634" s="287"/>
    </row>
    <row r="14635" spans="1:1" x14ac:dyDescent="0.25">
      <c r="A14635" s="287"/>
    </row>
    <row r="14636" spans="1:1" x14ac:dyDescent="0.25">
      <c r="A14636" s="287"/>
    </row>
    <row r="14637" spans="1:1" x14ac:dyDescent="0.25">
      <c r="A14637" s="287"/>
    </row>
    <row r="14638" spans="1:1" x14ac:dyDescent="0.25">
      <c r="A14638" s="287"/>
    </row>
    <row r="14639" spans="1:1" x14ac:dyDescent="0.25">
      <c r="A14639" s="287"/>
    </row>
    <row r="14640" spans="1:1" x14ac:dyDescent="0.25">
      <c r="A14640" s="287"/>
    </row>
    <row r="14641" spans="1:1" x14ac:dyDescent="0.25">
      <c r="A14641" s="287"/>
    </row>
    <row r="14642" spans="1:1" x14ac:dyDescent="0.25">
      <c r="A14642" s="287"/>
    </row>
    <row r="14643" spans="1:1" x14ac:dyDescent="0.25">
      <c r="A14643" s="287"/>
    </row>
    <row r="14644" spans="1:1" x14ac:dyDescent="0.25">
      <c r="A14644" s="287"/>
    </row>
    <row r="14645" spans="1:1" x14ac:dyDescent="0.25">
      <c r="A14645" s="287"/>
    </row>
    <row r="14646" spans="1:1" x14ac:dyDescent="0.25">
      <c r="A14646" s="287"/>
    </row>
    <row r="14647" spans="1:1" x14ac:dyDescent="0.25">
      <c r="A14647" s="287"/>
    </row>
    <row r="14648" spans="1:1" x14ac:dyDescent="0.25">
      <c r="A14648" s="287"/>
    </row>
    <row r="14649" spans="1:1" x14ac:dyDescent="0.25">
      <c r="A14649" s="287"/>
    </row>
    <row r="14650" spans="1:1" x14ac:dyDescent="0.25">
      <c r="A14650" s="287"/>
    </row>
    <row r="14651" spans="1:1" x14ac:dyDescent="0.25">
      <c r="A14651" s="287"/>
    </row>
    <row r="14652" spans="1:1" x14ac:dyDescent="0.25">
      <c r="A14652" s="287"/>
    </row>
    <row r="14653" spans="1:1" x14ac:dyDescent="0.25">
      <c r="A14653" s="287"/>
    </row>
    <row r="14654" spans="1:1" x14ac:dyDescent="0.25">
      <c r="A14654" s="287"/>
    </row>
    <row r="14655" spans="1:1" x14ac:dyDescent="0.25">
      <c r="A14655" s="287"/>
    </row>
    <row r="14656" spans="1:1" x14ac:dyDescent="0.25">
      <c r="A14656" s="287"/>
    </row>
    <row r="14657" spans="1:1" x14ac:dyDescent="0.25">
      <c r="A14657" s="287"/>
    </row>
    <row r="14658" spans="1:1" x14ac:dyDescent="0.25">
      <c r="A14658" s="287"/>
    </row>
    <row r="14659" spans="1:1" x14ac:dyDescent="0.25">
      <c r="A14659" s="287"/>
    </row>
    <row r="14660" spans="1:1" x14ac:dyDescent="0.25">
      <c r="A14660" s="287"/>
    </row>
    <row r="14661" spans="1:1" x14ac:dyDescent="0.25">
      <c r="A14661" s="287"/>
    </row>
    <row r="14662" spans="1:1" x14ac:dyDescent="0.25">
      <c r="A14662" s="287"/>
    </row>
    <row r="14663" spans="1:1" x14ac:dyDescent="0.25">
      <c r="A14663" s="287"/>
    </row>
    <row r="14664" spans="1:1" x14ac:dyDescent="0.25">
      <c r="A14664" s="287"/>
    </row>
    <row r="14665" spans="1:1" x14ac:dyDescent="0.25">
      <c r="A14665" s="287"/>
    </row>
    <row r="14666" spans="1:1" x14ac:dyDescent="0.25">
      <c r="A14666" s="287"/>
    </row>
    <row r="14667" spans="1:1" x14ac:dyDescent="0.25">
      <c r="A14667" s="287"/>
    </row>
    <row r="14668" spans="1:1" x14ac:dyDescent="0.25">
      <c r="A14668" s="287"/>
    </row>
    <row r="14669" spans="1:1" x14ac:dyDescent="0.25">
      <c r="A14669" s="287"/>
    </row>
    <row r="14670" spans="1:1" x14ac:dyDescent="0.25">
      <c r="A14670" s="287"/>
    </row>
    <row r="14671" spans="1:1" x14ac:dyDescent="0.25">
      <c r="A14671" s="287"/>
    </row>
    <row r="14672" spans="1:1" x14ac:dyDescent="0.25">
      <c r="A14672" s="287"/>
    </row>
    <row r="14673" spans="1:1" x14ac:dyDescent="0.25">
      <c r="A14673" s="287"/>
    </row>
    <row r="14674" spans="1:1" x14ac:dyDescent="0.25">
      <c r="A14674" s="287"/>
    </row>
    <row r="14675" spans="1:1" x14ac:dyDescent="0.25">
      <c r="A14675" s="287"/>
    </row>
    <row r="14676" spans="1:1" x14ac:dyDescent="0.25">
      <c r="A14676" s="287"/>
    </row>
    <row r="14677" spans="1:1" x14ac:dyDescent="0.25">
      <c r="A14677" s="287"/>
    </row>
    <row r="14678" spans="1:1" x14ac:dyDescent="0.25">
      <c r="A14678" s="287"/>
    </row>
    <row r="14679" spans="1:1" x14ac:dyDescent="0.25">
      <c r="A14679" s="287"/>
    </row>
    <row r="14680" spans="1:1" x14ac:dyDescent="0.25">
      <c r="A14680" s="287"/>
    </row>
    <row r="14681" spans="1:1" x14ac:dyDescent="0.25">
      <c r="A14681" s="287"/>
    </row>
    <row r="14682" spans="1:1" x14ac:dyDescent="0.25">
      <c r="A14682" s="287"/>
    </row>
    <row r="14683" spans="1:1" x14ac:dyDescent="0.25">
      <c r="A14683" s="287"/>
    </row>
    <row r="14684" spans="1:1" x14ac:dyDescent="0.25">
      <c r="A14684" s="287"/>
    </row>
    <row r="14685" spans="1:1" x14ac:dyDescent="0.25">
      <c r="A14685" s="287"/>
    </row>
    <row r="14686" spans="1:1" x14ac:dyDescent="0.25">
      <c r="A14686" s="287"/>
    </row>
    <row r="14687" spans="1:1" x14ac:dyDescent="0.25">
      <c r="A14687" s="287"/>
    </row>
    <row r="14688" spans="1:1" x14ac:dyDescent="0.25">
      <c r="A14688" s="287"/>
    </row>
    <row r="14689" spans="1:1" x14ac:dyDescent="0.25">
      <c r="A14689" s="287"/>
    </row>
    <row r="14690" spans="1:1" x14ac:dyDescent="0.25">
      <c r="A14690" s="287"/>
    </row>
    <row r="14691" spans="1:1" x14ac:dyDescent="0.25">
      <c r="A14691" s="287"/>
    </row>
    <row r="14692" spans="1:1" x14ac:dyDescent="0.25">
      <c r="A14692" s="287"/>
    </row>
    <row r="14693" spans="1:1" x14ac:dyDescent="0.25">
      <c r="A14693" s="287"/>
    </row>
    <row r="14694" spans="1:1" x14ac:dyDescent="0.25">
      <c r="A14694" s="287"/>
    </row>
    <row r="14695" spans="1:1" x14ac:dyDescent="0.25">
      <c r="A14695" s="287"/>
    </row>
    <row r="14696" spans="1:1" x14ac:dyDescent="0.25">
      <c r="A14696" s="287"/>
    </row>
    <row r="14697" spans="1:1" x14ac:dyDescent="0.25">
      <c r="A14697" s="287"/>
    </row>
    <row r="14698" spans="1:1" x14ac:dyDescent="0.25">
      <c r="A14698" s="287"/>
    </row>
    <row r="14699" spans="1:1" x14ac:dyDescent="0.25">
      <c r="A14699" s="287"/>
    </row>
    <row r="14700" spans="1:1" x14ac:dyDescent="0.25">
      <c r="A14700" s="287"/>
    </row>
    <row r="14701" spans="1:1" x14ac:dyDescent="0.25">
      <c r="A14701" s="287"/>
    </row>
    <row r="14702" spans="1:1" x14ac:dyDescent="0.25">
      <c r="A14702" s="287"/>
    </row>
    <row r="14703" spans="1:1" x14ac:dyDescent="0.25">
      <c r="A14703" s="287"/>
    </row>
    <row r="14704" spans="1:1" x14ac:dyDescent="0.25">
      <c r="A14704" s="287"/>
    </row>
    <row r="14705" spans="1:1" x14ac:dyDescent="0.25">
      <c r="A14705" s="287"/>
    </row>
    <row r="14706" spans="1:1" x14ac:dyDescent="0.25">
      <c r="A14706" s="287"/>
    </row>
    <row r="14707" spans="1:1" x14ac:dyDescent="0.25">
      <c r="A14707" s="287"/>
    </row>
    <row r="14708" spans="1:1" x14ac:dyDescent="0.25">
      <c r="A14708" s="287"/>
    </row>
    <row r="14709" spans="1:1" x14ac:dyDescent="0.25">
      <c r="A14709" s="287"/>
    </row>
    <row r="14710" spans="1:1" x14ac:dyDescent="0.25">
      <c r="A14710" s="287"/>
    </row>
    <row r="14711" spans="1:1" x14ac:dyDescent="0.25">
      <c r="A14711" s="287"/>
    </row>
    <row r="14712" spans="1:1" x14ac:dyDescent="0.25">
      <c r="A14712" s="287"/>
    </row>
    <row r="14713" spans="1:1" x14ac:dyDescent="0.25">
      <c r="A14713" s="287"/>
    </row>
    <row r="14714" spans="1:1" x14ac:dyDescent="0.25">
      <c r="A14714" s="287"/>
    </row>
    <row r="14715" spans="1:1" x14ac:dyDescent="0.25">
      <c r="A14715" s="287"/>
    </row>
    <row r="14716" spans="1:1" x14ac:dyDescent="0.25">
      <c r="A14716" s="287"/>
    </row>
    <row r="14717" spans="1:1" x14ac:dyDescent="0.25">
      <c r="A14717" s="287"/>
    </row>
    <row r="14718" spans="1:1" x14ac:dyDescent="0.25">
      <c r="A14718" s="287"/>
    </row>
    <row r="14719" spans="1:1" x14ac:dyDescent="0.25">
      <c r="A14719" s="287"/>
    </row>
    <row r="14720" spans="1:1" x14ac:dyDescent="0.25">
      <c r="A14720" s="287"/>
    </row>
    <row r="14721" spans="1:1" x14ac:dyDescent="0.25">
      <c r="A14721" s="287"/>
    </row>
    <row r="14722" spans="1:1" x14ac:dyDescent="0.25">
      <c r="A14722" s="287"/>
    </row>
    <row r="14723" spans="1:1" x14ac:dyDescent="0.25">
      <c r="A14723" s="287"/>
    </row>
    <row r="14724" spans="1:1" x14ac:dyDescent="0.25">
      <c r="A14724" s="287"/>
    </row>
    <row r="14725" spans="1:1" x14ac:dyDescent="0.25">
      <c r="A14725" s="287"/>
    </row>
    <row r="14726" spans="1:1" x14ac:dyDescent="0.25">
      <c r="A14726" s="287"/>
    </row>
    <row r="14727" spans="1:1" x14ac:dyDescent="0.25">
      <c r="A14727" s="287"/>
    </row>
    <row r="14728" spans="1:1" x14ac:dyDescent="0.25">
      <c r="A14728" s="287"/>
    </row>
    <row r="14729" spans="1:1" x14ac:dyDescent="0.25">
      <c r="A14729" s="287"/>
    </row>
    <row r="14730" spans="1:1" x14ac:dyDescent="0.25">
      <c r="A14730" s="287"/>
    </row>
    <row r="14731" spans="1:1" x14ac:dyDescent="0.25">
      <c r="A14731" s="287"/>
    </row>
    <row r="14732" spans="1:1" x14ac:dyDescent="0.25">
      <c r="A14732" s="287"/>
    </row>
    <row r="14733" spans="1:1" x14ac:dyDescent="0.25">
      <c r="A14733" s="287"/>
    </row>
    <row r="14734" spans="1:1" x14ac:dyDescent="0.25">
      <c r="A14734" s="287"/>
    </row>
    <row r="14735" spans="1:1" x14ac:dyDescent="0.25">
      <c r="A14735" s="287"/>
    </row>
    <row r="14736" spans="1:1" x14ac:dyDescent="0.25">
      <c r="A14736" s="287"/>
    </row>
    <row r="14737" spans="1:1" x14ac:dyDescent="0.25">
      <c r="A14737" s="287"/>
    </row>
    <row r="14738" spans="1:1" x14ac:dyDescent="0.25">
      <c r="A14738" s="287"/>
    </row>
    <row r="14739" spans="1:1" x14ac:dyDescent="0.25">
      <c r="A14739" s="287"/>
    </row>
    <row r="14740" spans="1:1" x14ac:dyDescent="0.25">
      <c r="A14740" s="287"/>
    </row>
    <row r="14741" spans="1:1" x14ac:dyDescent="0.25">
      <c r="A14741" s="287"/>
    </row>
    <row r="14742" spans="1:1" x14ac:dyDescent="0.25">
      <c r="A14742" s="287"/>
    </row>
    <row r="14743" spans="1:1" x14ac:dyDescent="0.25">
      <c r="A14743" s="287"/>
    </row>
    <row r="14744" spans="1:1" x14ac:dyDescent="0.25">
      <c r="A14744" s="287"/>
    </row>
    <row r="14745" spans="1:1" x14ac:dyDescent="0.25">
      <c r="A14745" s="287"/>
    </row>
    <row r="14746" spans="1:1" x14ac:dyDescent="0.25">
      <c r="A14746" s="287"/>
    </row>
    <row r="14747" spans="1:1" x14ac:dyDescent="0.25">
      <c r="A14747" s="287"/>
    </row>
    <row r="14748" spans="1:1" x14ac:dyDescent="0.25">
      <c r="A14748" s="287"/>
    </row>
    <row r="14749" spans="1:1" x14ac:dyDescent="0.25">
      <c r="A14749" s="287"/>
    </row>
    <row r="14750" spans="1:1" x14ac:dyDescent="0.25">
      <c r="A14750" s="287"/>
    </row>
    <row r="14751" spans="1:1" x14ac:dyDescent="0.25">
      <c r="A14751" s="287"/>
    </row>
    <row r="14752" spans="1:1" x14ac:dyDescent="0.25">
      <c r="A14752" s="287"/>
    </row>
    <row r="14753" spans="1:1" x14ac:dyDescent="0.25">
      <c r="A14753" s="287"/>
    </row>
    <row r="14754" spans="1:1" x14ac:dyDescent="0.25">
      <c r="A14754" s="287"/>
    </row>
    <row r="14755" spans="1:1" x14ac:dyDescent="0.25">
      <c r="A14755" s="287"/>
    </row>
    <row r="14756" spans="1:1" x14ac:dyDescent="0.25">
      <c r="A14756" s="287"/>
    </row>
    <row r="14757" spans="1:1" x14ac:dyDescent="0.25">
      <c r="A14757" s="287"/>
    </row>
    <row r="14758" spans="1:1" x14ac:dyDescent="0.25">
      <c r="A14758" s="287"/>
    </row>
    <row r="14759" spans="1:1" x14ac:dyDescent="0.25">
      <c r="A14759" s="287"/>
    </row>
    <row r="14760" spans="1:1" x14ac:dyDescent="0.25">
      <c r="A14760" s="287"/>
    </row>
    <row r="14761" spans="1:1" x14ac:dyDescent="0.25">
      <c r="A14761" s="287"/>
    </row>
    <row r="14762" spans="1:1" x14ac:dyDescent="0.25">
      <c r="A14762" s="287"/>
    </row>
    <row r="14763" spans="1:1" x14ac:dyDescent="0.25">
      <c r="A14763" s="287"/>
    </row>
    <row r="14764" spans="1:1" x14ac:dyDescent="0.25">
      <c r="A14764" s="287"/>
    </row>
    <row r="14765" spans="1:1" x14ac:dyDescent="0.25">
      <c r="A14765" s="287"/>
    </row>
    <row r="14766" spans="1:1" x14ac:dyDescent="0.25">
      <c r="A14766" s="287"/>
    </row>
    <row r="14767" spans="1:1" x14ac:dyDescent="0.25">
      <c r="A14767" s="287"/>
    </row>
    <row r="14768" spans="1:1" x14ac:dyDescent="0.25">
      <c r="A14768" s="287"/>
    </row>
    <row r="14769" spans="1:1" x14ac:dyDescent="0.25">
      <c r="A14769" s="287"/>
    </row>
    <row r="14770" spans="1:1" x14ac:dyDescent="0.25">
      <c r="A14770" s="287"/>
    </row>
    <row r="14771" spans="1:1" x14ac:dyDescent="0.25">
      <c r="A14771" s="287"/>
    </row>
    <row r="14772" spans="1:1" x14ac:dyDescent="0.25">
      <c r="A14772" s="287"/>
    </row>
    <row r="14773" spans="1:1" x14ac:dyDescent="0.25">
      <c r="A14773" s="287"/>
    </row>
    <row r="14774" spans="1:1" x14ac:dyDescent="0.25">
      <c r="A14774" s="287"/>
    </row>
    <row r="14775" spans="1:1" x14ac:dyDescent="0.25">
      <c r="A14775" s="287"/>
    </row>
    <row r="14776" spans="1:1" x14ac:dyDescent="0.25">
      <c r="A14776" s="287"/>
    </row>
    <row r="14777" spans="1:1" x14ac:dyDescent="0.25">
      <c r="A14777" s="287"/>
    </row>
    <row r="14778" spans="1:1" x14ac:dyDescent="0.25">
      <c r="A14778" s="287"/>
    </row>
    <row r="14779" spans="1:1" x14ac:dyDescent="0.25">
      <c r="A14779" s="287"/>
    </row>
    <row r="14780" spans="1:1" x14ac:dyDescent="0.25">
      <c r="A14780" s="287"/>
    </row>
    <row r="14781" spans="1:1" x14ac:dyDescent="0.25">
      <c r="A14781" s="287"/>
    </row>
    <row r="14782" spans="1:1" x14ac:dyDescent="0.25">
      <c r="A14782" s="287"/>
    </row>
    <row r="14783" spans="1:1" x14ac:dyDescent="0.25">
      <c r="A14783" s="287"/>
    </row>
    <row r="14784" spans="1:1" x14ac:dyDescent="0.25">
      <c r="A14784" s="287"/>
    </row>
    <row r="14785" spans="1:1" x14ac:dyDescent="0.25">
      <c r="A14785" s="287"/>
    </row>
    <row r="14786" spans="1:1" x14ac:dyDescent="0.25">
      <c r="A14786" s="287"/>
    </row>
    <row r="14787" spans="1:1" x14ac:dyDescent="0.25">
      <c r="A14787" s="287"/>
    </row>
    <row r="14788" spans="1:1" x14ac:dyDescent="0.25">
      <c r="A14788" s="287"/>
    </row>
    <row r="14789" spans="1:1" x14ac:dyDescent="0.25">
      <c r="A14789" s="287"/>
    </row>
    <row r="14790" spans="1:1" x14ac:dyDescent="0.25">
      <c r="A14790" s="287"/>
    </row>
    <row r="14791" spans="1:1" x14ac:dyDescent="0.25">
      <c r="A14791" s="287"/>
    </row>
    <row r="14792" spans="1:1" x14ac:dyDescent="0.25">
      <c r="A14792" s="287"/>
    </row>
    <row r="14793" spans="1:1" x14ac:dyDescent="0.25">
      <c r="A14793" s="287"/>
    </row>
    <row r="14794" spans="1:1" x14ac:dyDescent="0.25">
      <c r="A14794" s="287"/>
    </row>
    <row r="14795" spans="1:1" x14ac:dyDescent="0.25">
      <c r="A14795" s="287"/>
    </row>
    <row r="14796" spans="1:1" x14ac:dyDescent="0.25">
      <c r="A14796" s="287"/>
    </row>
    <row r="14797" spans="1:1" x14ac:dyDescent="0.25">
      <c r="A14797" s="287"/>
    </row>
    <row r="14798" spans="1:1" x14ac:dyDescent="0.25">
      <c r="A14798" s="287"/>
    </row>
    <row r="14799" spans="1:1" x14ac:dyDescent="0.25">
      <c r="A14799" s="287"/>
    </row>
    <row r="14800" spans="1:1" x14ac:dyDescent="0.25">
      <c r="A14800" s="287"/>
    </row>
    <row r="14801" spans="1:1" x14ac:dyDescent="0.25">
      <c r="A14801" s="287"/>
    </row>
    <row r="14802" spans="1:1" x14ac:dyDescent="0.25">
      <c r="A14802" s="287"/>
    </row>
    <row r="14803" spans="1:1" x14ac:dyDescent="0.25">
      <c r="A14803" s="287"/>
    </row>
    <row r="14804" spans="1:1" x14ac:dyDescent="0.25">
      <c r="A14804" s="287"/>
    </row>
    <row r="14805" spans="1:1" x14ac:dyDescent="0.25">
      <c r="A14805" s="287"/>
    </row>
    <row r="14806" spans="1:1" x14ac:dyDescent="0.25">
      <c r="A14806" s="287"/>
    </row>
    <row r="14807" spans="1:1" x14ac:dyDescent="0.25">
      <c r="A14807" s="287"/>
    </row>
    <row r="14808" spans="1:1" x14ac:dyDescent="0.25">
      <c r="A14808" s="287"/>
    </row>
    <row r="14809" spans="1:1" x14ac:dyDescent="0.25">
      <c r="A14809" s="287"/>
    </row>
    <row r="14810" spans="1:1" x14ac:dyDescent="0.25">
      <c r="A14810" s="287"/>
    </row>
    <row r="14811" spans="1:1" x14ac:dyDescent="0.25">
      <c r="A14811" s="287"/>
    </row>
    <row r="14812" spans="1:1" x14ac:dyDescent="0.25">
      <c r="A14812" s="287"/>
    </row>
    <row r="14813" spans="1:1" x14ac:dyDescent="0.25">
      <c r="A14813" s="287"/>
    </row>
    <row r="14814" spans="1:1" x14ac:dyDescent="0.25">
      <c r="A14814" s="287"/>
    </row>
    <row r="14815" spans="1:1" x14ac:dyDescent="0.25">
      <c r="A14815" s="287"/>
    </row>
    <row r="14816" spans="1:1" x14ac:dyDescent="0.25">
      <c r="A14816" s="287"/>
    </row>
    <row r="14817" spans="1:1" x14ac:dyDescent="0.25">
      <c r="A14817" s="287"/>
    </row>
    <row r="14818" spans="1:1" x14ac:dyDescent="0.25">
      <c r="A14818" s="287"/>
    </row>
    <row r="14819" spans="1:1" x14ac:dyDescent="0.25">
      <c r="A14819" s="287"/>
    </row>
    <row r="14820" spans="1:1" x14ac:dyDescent="0.25">
      <c r="A14820" s="287"/>
    </row>
    <row r="14821" spans="1:1" x14ac:dyDescent="0.25">
      <c r="A14821" s="287"/>
    </row>
    <row r="14822" spans="1:1" x14ac:dyDescent="0.25">
      <c r="A14822" s="287"/>
    </row>
    <row r="14823" spans="1:1" x14ac:dyDescent="0.25">
      <c r="A14823" s="287"/>
    </row>
    <row r="14824" spans="1:1" x14ac:dyDescent="0.25">
      <c r="A14824" s="287"/>
    </row>
    <row r="14825" spans="1:1" x14ac:dyDescent="0.25">
      <c r="A14825" s="287"/>
    </row>
    <row r="14826" spans="1:1" x14ac:dyDescent="0.25">
      <c r="A14826" s="287"/>
    </row>
    <row r="14827" spans="1:1" x14ac:dyDescent="0.25">
      <c r="A14827" s="287"/>
    </row>
    <row r="14828" spans="1:1" x14ac:dyDescent="0.25">
      <c r="A14828" s="287"/>
    </row>
    <row r="14829" spans="1:1" x14ac:dyDescent="0.25">
      <c r="A14829" s="287"/>
    </row>
    <row r="14830" spans="1:1" x14ac:dyDescent="0.25">
      <c r="A14830" s="287"/>
    </row>
    <row r="14831" spans="1:1" x14ac:dyDescent="0.25">
      <c r="A14831" s="287"/>
    </row>
    <row r="14832" spans="1:1" x14ac:dyDescent="0.25">
      <c r="A14832" s="287"/>
    </row>
    <row r="14833" spans="1:1" x14ac:dyDescent="0.25">
      <c r="A14833" s="287"/>
    </row>
    <row r="14834" spans="1:1" x14ac:dyDescent="0.25">
      <c r="A14834" s="287"/>
    </row>
    <row r="14835" spans="1:1" x14ac:dyDescent="0.25">
      <c r="A14835" s="287"/>
    </row>
    <row r="14836" spans="1:1" x14ac:dyDescent="0.25">
      <c r="A14836" s="287"/>
    </row>
    <row r="14837" spans="1:1" x14ac:dyDescent="0.25">
      <c r="A14837" s="287"/>
    </row>
    <row r="14838" spans="1:1" x14ac:dyDescent="0.25">
      <c r="A14838" s="287"/>
    </row>
    <row r="14839" spans="1:1" x14ac:dyDescent="0.25">
      <c r="A14839" s="287"/>
    </row>
    <row r="14840" spans="1:1" x14ac:dyDescent="0.25">
      <c r="A14840" s="287"/>
    </row>
    <row r="14841" spans="1:1" x14ac:dyDescent="0.25">
      <c r="A14841" s="287"/>
    </row>
    <row r="14842" spans="1:1" x14ac:dyDescent="0.25">
      <c r="A14842" s="287"/>
    </row>
    <row r="14843" spans="1:1" x14ac:dyDescent="0.25">
      <c r="A14843" s="287"/>
    </row>
    <row r="14844" spans="1:1" x14ac:dyDescent="0.25">
      <c r="A14844" s="287"/>
    </row>
    <row r="14845" spans="1:1" x14ac:dyDescent="0.25">
      <c r="A14845" s="287"/>
    </row>
    <row r="14846" spans="1:1" x14ac:dyDescent="0.25">
      <c r="A14846" s="287"/>
    </row>
    <row r="14847" spans="1:1" x14ac:dyDescent="0.25">
      <c r="A14847" s="287"/>
    </row>
    <row r="14848" spans="1:1" x14ac:dyDescent="0.25">
      <c r="A14848" s="287"/>
    </row>
    <row r="14849" spans="1:1" x14ac:dyDescent="0.25">
      <c r="A14849" s="287"/>
    </row>
    <row r="14850" spans="1:1" x14ac:dyDescent="0.25">
      <c r="A14850" s="287"/>
    </row>
    <row r="14851" spans="1:1" x14ac:dyDescent="0.25">
      <c r="A14851" s="287"/>
    </row>
    <row r="14852" spans="1:1" x14ac:dyDescent="0.25">
      <c r="A14852" s="287"/>
    </row>
    <row r="14853" spans="1:1" x14ac:dyDescent="0.25">
      <c r="A14853" s="287"/>
    </row>
    <row r="14854" spans="1:1" x14ac:dyDescent="0.25">
      <c r="A14854" s="287"/>
    </row>
    <row r="14855" spans="1:1" x14ac:dyDescent="0.25">
      <c r="A14855" s="287"/>
    </row>
    <row r="14856" spans="1:1" x14ac:dyDescent="0.25">
      <c r="A14856" s="287"/>
    </row>
    <row r="14857" spans="1:1" x14ac:dyDescent="0.25">
      <c r="A14857" s="287"/>
    </row>
    <row r="14858" spans="1:1" x14ac:dyDescent="0.25">
      <c r="A14858" s="287"/>
    </row>
    <row r="14859" spans="1:1" x14ac:dyDescent="0.25">
      <c r="A14859" s="287"/>
    </row>
    <row r="14860" spans="1:1" x14ac:dyDescent="0.25">
      <c r="A14860" s="287"/>
    </row>
    <row r="14861" spans="1:1" x14ac:dyDescent="0.25">
      <c r="A14861" s="287"/>
    </row>
    <row r="14862" spans="1:1" x14ac:dyDescent="0.25">
      <c r="A14862" s="287"/>
    </row>
    <row r="14863" spans="1:1" x14ac:dyDescent="0.25">
      <c r="A14863" s="287"/>
    </row>
    <row r="14864" spans="1:1" x14ac:dyDescent="0.25">
      <c r="A14864" s="287"/>
    </row>
    <row r="14865" spans="1:1" x14ac:dyDescent="0.25">
      <c r="A14865" s="287"/>
    </row>
    <row r="14866" spans="1:1" x14ac:dyDescent="0.25">
      <c r="A14866" s="287"/>
    </row>
    <row r="14867" spans="1:1" x14ac:dyDescent="0.25">
      <c r="A14867" s="287"/>
    </row>
    <row r="14868" spans="1:1" x14ac:dyDescent="0.25">
      <c r="A14868" s="287"/>
    </row>
    <row r="14869" spans="1:1" x14ac:dyDescent="0.25">
      <c r="A14869" s="287"/>
    </row>
    <row r="14870" spans="1:1" x14ac:dyDescent="0.25">
      <c r="A14870" s="287"/>
    </row>
    <row r="14871" spans="1:1" x14ac:dyDescent="0.25">
      <c r="A14871" s="287"/>
    </row>
    <row r="14872" spans="1:1" x14ac:dyDescent="0.25">
      <c r="A14872" s="287"/>
    </row>
    <row r="14873" spans="1:1" x14ac:dyDescent="0.25">
      <c r="A14873" s="287"/>
    </row>
    <row r="14874" spans="1:1" x14ac:dyDescent="0.25">
      <c r="A14874" s="287"/>
    </row>
    <row r="14875" spans="1:1" x14ac:dyDescent="0.25">
      <c r="A14875" s="287"/>
    </row>
    <row r="14876" spans="1:1" x14ac:dyDescent="0.25">
      <c r="A14876" s="287"/>
    </row>
    <row r="14877" spans="1:1" x14ac:dyDescent="0.25">
      <c r="A14877" s="287"/>
    </row>
    <row r="14878" spans="1:1" x14ac:dyDescent="0.25">
      <c r="A14878" s="287"/>
    </row>
    <row r="14879" spans="1:1" x14ac:dyDescent="0.25">
      <c r="A14879" s="287"/>
    </row>
    <row r="14880" spans="1:1" x14ac:dyDescent="0.25">
      <c r="A14880" s="287"/>
    </row>
    <row r="14881" spans="1:1" x14ac:dyDescent="0.25">
      <c r="A14881" s="287"/>
    </row>
    <row r="14882" spans="1:1" x14ac:dyDescent="0.25">
      <c r="A14882" s="287"/>
    </row>
    <row r="14883" spans="1:1" x14ac:dyDescent="0.25">
      <c r="A14883" s="287"/>
    </row>
    <row r="14884" spans="1:1" x14ac:dyDescent="0.25">
      <c r="A14884" s="287"/>
    </row>
    <row r="14885" spans="1:1" x14ac:dyDescent="0.25">
      <c r="A14885" s="287"/>
    </row>
    <row r="14886" spans="1:1" x14ac:dyDescent="0.25">
      <c r="A14886" s="287"/>
    </row>
    <row r="14887" spans="1:1" x14ac:dyDescent="0.25">
      <c r="A14887" s="287"/>
    </row>
    <row r="14888" spans="1:1" x14ac:dyDescent="0.25">
      <c r="A14888" s="287"/>
    </row>
    <row r="14889" spans="1:1" x14ac:dyDescent="0.25">
      <c r="A14889" s="287"/>
    </row>
    <row r="14890" spans="1:1" x14ac:dyDescent="0.25">
      <c r="A14890" s="287"/>
    </row>
    <row r="14891" spans="1:1" x14ac:dyDescent="0.25">
      <c r="A14891" s="287"/>
    </row>
    <row r="14892" spans="1:1" x14ac:dyDescent="0.25">
      <c r="A14892" s="287"/>
    </row>
    <row r="14893" spans="1:1" x14ac:dyDescent="0.25">
      <c r="A14893" s="287"/>
    </row>
    <row r="14894" spans="1:1" x14ac:dyDescent="0.25">
      <c r="A14894" s="287"/>
    </row>
    <row r="14895" spans="1:1" x14ac:dyDescent="0.25">
      <c r="A14895" s="287"/>
    </row>
    <row r="14896" spans="1:1" x14ac:dyDescent="0.25">
      <c r="A14896" s="287"/>
    </row>
    <row r="14897" spans="1:1" x14ac:dyDescent="0.25">
      <c r="A14897" s="287"/>
    </row>
    <row r="14898" spans="1:1" x14ac:dyDescent="0.25">
      <c r="A14898" s="287"/>
    </row>
    <row r="14899" spans="1:1" x14ac:dyDescent="0.25">
      <c r="A14899" s="287"/>
    </row>
    <row r="14900" spans="1:1" x14ac:dyDescent="0.25">
      <c r="A14900" s="287"/>
    </row>
    <row r="14901" spans="1:1" x14ac:dyDescent="0.25">
      <c r="A14901" s="287"/>
    </row>
    <row r="14902" spans="1:1" x14ac:dyDescent="0.25">
      <c r="A14902" s="287"/>
    </row>
    <row r="14903" spans="1:1" x14ac:dyDescent="0.25">
      <c r="A14903" s="287"/>
    </row>
    <row r="14904" spans="1:1" x14ac:dyDescent="0.25">
      <c r="A14904" s="287"/>
    </row>
    <row r="14905" spans="1:1" x14ac:dyDescent="0.25">
      <c r="A14905" s="287"/>
    </row>
    <row r="14906" spans="1:1" x14ac:dyDescent="0.25">
      <c r="A14906" s="287"/>
    </row>
    <row r="14907" spans="1:1" x14ac:dyDescent="0.25">
      <c r="A14907" s="287"/>
    </row>
    <row r="14908" spans="1:1" x14ac:dyDescent="0.25">
      <c r="A14908" s="287"/>
    </row>
    <row r="14909" spans="1:1" x14ac:dyDescent="0.25">
      <c r="A14909" s="287"/>
    </row>
    <row r="14910" spans="1:1" x14ac:dyDescent="0.25">
      <c r="A14910" s="287"/>
    </row>
    <row r="14911" spans="1:1" x14ac:dyDescent="0.25">
      <c r="A14911" s="287"/>
    </row>
    <row r="14912" spans="1:1" x14ac:dyDescent="0.25">
      <c r="A14912" s="287"/>
    </row>
    <row r="14913" spans="1:1" x14ac:dyDescent="0.25">
      <c r="A14913" s="287"/>
    </row>
    <row r="14914" spans="1:1" x14ac:dyDescent="0.25">
      <c r="A14914" s="287"/>
    </row>
    <row r="14915" spans="1:1" x14ac:dyDescent="0.25">
      <c r="A14915" s="287"/>
    </row>
    <row r="14916" spans="1:1" x14ac:dyDescent="0.25">
      <c r="A14916" s="287"/>
    </row>
    <row r="14917" spans="1:1" x14ac:dyDescent="0.25">
      <c r="A14917" s="287"/>
    </row>
    <row r="14918" spans="1:1" x14ac:dyDescent="0.25">
      <c r="A14918" s="287"/>
    </row>
    <row r="14919" spans="1:1" x14ac:dyDescent="0.25">
      <c r="A14919" s="287"/>
    </row>
    <row r="14920" spans="1:1" x14ac:dyDescent="0.25">
      <c r="A14920" s="287"/>
    </row>
    <row r="14921" spans="1:1" x14ac:dyDescent="0.25">
      <c r="A14921" s="287"/>
    </row>
    <row r="14922" spans="1:1" x14ac:dyDescent="0.25">
      <c r="A14922" s="287"/>
    </row>
    <row r="14923" spans="1:1" x14ac:dyDescent="0.25">
      <c r="A14923" s="287"/>
    </row>
    <row r="14924" spans="1:1" x14ac:dyDescent="0.25">
      <c r="A14924" s="287"/>
    </row>
    <row r="14925" spans="1:1" x14ac:dyDescent="0.25">
      <c r="A14925" s="287"/>
    </row>
    <row r="14926" spans="1:1" x14ac:dyDescent="0.25">
      <c r="A14926" s="287"/>
    </row>
    <row r="14927" spans="1:1" x14ac:dyDescent="0.25">
      <c r="A14927" s="287"/>
    </row>
    <row r="14928" spans="1:1" x14ac:dyDescent="0.25">
      <c r="A14928" s="287"/>
    </row>
    <row r="14929" spans="1:1" x14ac:dyDescent="0.25">
      <c r="A14929" s="287"/>
    </row>
    <row r="14930" spans="1:1" x14ac:dyDescent="0.25">
      <c r="A14930" s="287"/>
    </row>
    <row r="14931" spans="1:1" x14ac:dyDescent="0.25">
      <c r="A14931" s="287"/>
    </row>
    <row r="14932" spans="1:1" x14ac:dyDescent="0.25">
      <c r="A14932" s="287"/>
    </row>
    <row r="14933" spans="1:1" x14ac:dyDescent="0.25">
      <c r="A14933" s="287"/>
    </row>
    <row r="14934" spans="1:1" x14ac:dyDescent="0.25">
      <c r="A14934" s="287"/>
    </row>
    <row r="14935" spans="1:1" x14ac:dyDescent="0.25">
      <c r="A14935" s="287"/>
    </row>
    <row r="14936" spans="1:1" x14ac:dyDescent="0.25">
      <c r="A14936" s="287"/>
    </row>
    <row r="14937" spans="1:1" x14ac:dyDescent="0.25">
      <c r="A14937" s="287"/>
    </row>
    <row r="14938" spans="1:1" x14ac:dyDescent="0.25">
      <c r="A14938" s="287"/>
    </row>
    <row r="14939" spans="1:1" x14ac:dyDescent="0.25">
      <c r="A14939" s="287"/>
    </row>
    <row r="14940" spans="1:1" x14ac:dyDescent="0.25">
      <c r="A14940" s="287"/>
    </row>
    <row r="14941" spans="1:1" x14ac:dyDescent="0.25">
      <c r="A14941" s="287"/>
    </row>
    <row r="14942" spans="1:1" x14ac:dyDescent="0.25">
      <c r="A14942" s="287"/>
    </row>
    <row r="14943" spans="1:1" x14ac:dyDescent="0.25">
      <c r="A14943" s="287"/>
    </row>
    <row r="14944" spans="1:1" x14ac:dyDescent="0.25">
      <c r="A14944" s="287"/>
    </row>
    <row r="14945" spans="1:1" x14ac:dyDescent="0.25">
      <c r="A14945" s="287"/>
    </row>
    <row r="14946" spans="1:1" x14ac:dyDescent="0.25">
      <c r="A14946" s="287"/>
    </row>
    <row r="14947" spans="1:1" x14ac:dyDescent="0.25">
      <c r="A14947" s="287"/>
    </row>
    <row r="14948" spans="1:1" x14ac:dyDescent="0.25">
      <c r="A14948" s="287"/>
    </row>
    <row r="14949" spans="1:1" x14ac:dyDescent="0.25">
      <c r="A14949" s="287"/>
    </row>
    <row r="14950" spans="1:1" x14ac:dyDescent="0.25">
      <c r="A14950" s="287"/>
    </row>
    <row r="14951" spans="1:1" x14ac:dyDescent="0.25">
      <c r="A14951" s="287"/>
    </row>
    <row r="14952" spans="1:1" x14ac:dyDescent="0.25">
      <c r="A14952" s="287"/>
    </row>
    <row r="14953" spans="1:1" x14ac:dyDescent="0.25">
      <c r="A14953" s="287"/>
    </row>
    <row r="14954" spans="1:1" x14ac:dyDescent="0.25">
      <c r="A14954" s="287"/>
    </row>
    <row r="14955" spans="1:1" x14ac:dyDescent="0.25">
      <c r="A14955" s="287"/>
    </row>
    <row r="14956" spans="1:1" x14ac:dyDescent="0.25">
      <c r="A14956" s="287"/>
    </row>
    <row r="14957" spans="1:1" x14ac:dyDescent="0.25">
      <c r="A14957" s="287"/>
    </row>
    <row r="14958" spans="1:1" x14ac:dyDescent="0.25">
      <c r="A14958" s="287"/>
    </row>
    <row r="14959" spans="1:1" x14ac:dyDescent="0.25">
      <c r="A14959" s="287"/>
    </row>
    <row r="14960" spans="1:1" x14ac:dyDescent="0.25">
      <c r="A14960" s="287"/>
    </row>
    <row r="14961" spans="1:1" x14ac:dyDescent="0.25">
      <c r="A14961" s="287"/>
    </row>
    <row r="14962" spans="1:1" x14ac:dyDescent="0.25">
      <c r="A14962" s="287"/>
    </row>
    <row r="14963" spans="1:1" x14ac:dyDescent="0.25">
      <c r="A14963" s="287"/>
    </row>
    <row r="14964" spans="1:1" x14ac:dyDescent="0.25">
      <c r="A14964" s="287"/>
    </row>
    <row r="14965" spans="1:1" x14ac:dyDescent="0.25">
      <c r="A14965" s="287"/>
    </row>
    <row r="14966" spans="1:1" x14ac:dyDescent="0.25">
      <c r="A14966" s="287"/>
    </row>
    <row r="14967" spans="1:1" x14ac:dyDescent="0.25">
      <c r="A14967" s="287"/>
    </row>
    <row r="14968" spans="1:1" x14ac:dyDescent="0.25">
      <c r="A14968" s="287"/>
    </row>
    <row r="14969" spans="1:1" x14ac:dyDescent="0.25">
      <c r="A14969" s="287"/>
    </row>
    <row r="14970" spans="1:1" x14ac:dyDescent="0.25">
      <c r="A14970" s="287"/>
    </row>
    <row r="14971" spans="1:1" x14ac:dyDescent="0.25">
      <c r="A14971" s="287"/>
    </row>
    <row r="14972" spans="1:1" x14ac:dyDescent="0.25">
      <c r="A14972" s="287"/>
    </row>
    <row r="14973" spans="1:1" x14ac:dyDescent="0.25">
      <c r="A14973" s="287"/>
    </row>
    <row r="14974" spans="1:1" x14ac:dyDescent="0.25">
      <c r="A14974" s="287"/>
    </row>
    <row r="14975" spans="1:1" x14ac:dyDescent="0.25">
      <c r="A14975" s="287"/>
    </row>
    <row r="14976" spans="1:1" x14ac:dyDescent="0.25">
      <c r="A14976" s="287"/>
    </row>
    <row r="14977" spans="1:1" x14ac:dyDescent="0.25">
      <c r="A14977" s="287"/>
    </row>
    <row r="14978" spans="1:1" x14ac:dyDescent="0.25">
      <c r="A14978" s="287"/>
    </row>
    <row r="14979" spans="1:1" x14ac:dyDescent="0.25">
      <c r="A14979" s="287"/>
    </row>
    <row r="14980" spans="1:1" x14ac:dyDescent="0.25">
      <c r="A14980" s="287"/>
    </row>
    <row r="14981" spans="1:1" x14ac:dyDescent="0.25">
      <c r="A14981" s="287"/>
    </row>
    <row r="14982" spans="1:1" x14ac:dyDescent="0.25">
      <c r="A14982" s="287"/>
    </row>
    <row r="14983" spans="1:1" x14ac:dyDescent="0.25">
      <c r="A14983" s="287"/>
    </row>
    <row r="14984" spans="1:1" x14ac:dyDescent="0.25">
      <c r="A14984" s="287"/>
    </row>
    <row r="14985" spans="1:1" x14ac:dyDescent="0.25">
      <c r="A14985" s="287"/>
    </row>
    <row r="14986" spans="1:1" x14ac:dyDescent="0.25">
      <c r="A14986" s="287"/>
    </row>
    <row r="14987" spans="1:1" x14ac:dyDescent="0.25">
      <c r="A14987" s="287"/>
    </row>
    <row r="14988" spans="1:1" x14ac:dyDescent="0.25">
      <c r="A14988" s="287"/>
    </row>
    <row r="14989" spans="1:1" x14ac:dyDescent="0.25">
      <c r="A14989" s="287"/>
    </row>
    <row r="14990" spans="1:1" x14ac:dyDescent="0.25">
      <c r="A14990" s="287"/>
    </row>
    <row r="14991" spans="1:1" x14ac:dyDescent="0.25">
      <c r="A14991" s="287"/>
    </row>
    <row r="14992" spans="1:1" x14ac:dyDescent="0.25">
      <c r="A14992" s="287"/>
    </row>
    <row r="14993" spans="1:1" x14ac:dyDescent="0.25">
      <c r="A14993" s="287"/>
    </row>
    <row r="14994" spans="1:1" x14ac:dyDescent="0.25">
      <c r="A14994" s="287"/>
    </row>
    <row r="14995" spans="1:1" x14ac:dyDescent="0.25">
      <c r="A14995" s="287"/>
    </row>
    <row r="14996" spans="1:1" x14ac:dyDescent="0.25">
      <c r="A14996" s="287"/>
    </row>
    <row r="14997" spans="1:1" x14ac:dyDescent="0.25">
      <c r="A14997" s="287"/>
    </row>
    <row r="14998" spans="1:1" x14ac:dyDescent="0.25">
      <c r="A14998" s="287"/>
    </row>
    <row r="14999" spans="1:1" x14ac:dyDescent="0.25">
      <c r="A14999" s="287"/>
    </row>
    <row r="15000" spans="1:1" x14ac:dyDescent="0.25">
      <c r="A15000" s="287"/>
    </row>
    <row r="15001" spans="1:1" x14ac:dyDescent="0.25">
      <c r="A15001" s="287"/>
    </row>
    <row r="15002" spans="1:1" x14ac:dyDescent="0.25">
      <c r="A15002" s="287"/>
    </row>
    <row r="15003" spans="1:1" x14ac:dyDescent="0.25">
      <c r="A15003" s="287"/>
    </row>
    <row r="15004" spans="1:1" x14ac:dyDescent="0.25">
      <c r="A15004" s="287"/>
    </row>
    <row r="15005" spans="1:1" x14ac:dyDescent="0.25">
      <c r="A15005" s="287"/>
    </row>
    <row r="15006" spans="1:1" x14ac:dyDescent="0.25">
      <c r="A15006" s="287"/>
    </row>
    <row r="15007" spans="1:1" x14ac:dyDescent="0.25">
      <c r="A15007" s="287"/>
    </row>
    <row r="15008" spans="1:1" x14ac:dyDescent="0.25">
      <c r="A15008" s="287"/>
    </row>
    <row r="15009" spans="1:1" x14ac:dyDescent="0.25">
      <c r="A15009" s="287"/>
    </row>
    <row r="15010" spans="1:1" x14ac:dyDescent="0.25">
      <c r="A15010" s="287"/>
    </row>
    <row r="15011" spans="1:1" x14ac:dyDescent="0.25">
      <c r="A15011" s="287"/>
    </row>
    <row r="15012" spans="1:1" x14ac:dyDescent="0.25">
      <c r="A15012" s="287"/>
    </row>
    <row r="15013" spans="1:1" x14ac:dyDescent="0.25">
      <c r="A15013" s="287"/>
    </row>
    <row r="15014" spans="1:1" x14ac:dyDescent="0.25">
      <c r="A15014" s="287"/>
    </row>
    <row r="15015" spans="1:1" x14ac:dyDescent="0.25">
      <c r="A15015" s="287"/>
    </row>
    <row r="15016" spans="1:1" x14ac:dyDescent="0.25">
      <c r="A15016" s="287"/>
    </row>
    <row r="15017" spans="1:1" x14ac:dyDescent="0.25">
      <c r="A15017" s="287"/>
    </row>
    <row r="15018" spans="1:1" x14ac:dyDescent="0.25">
      <c r="A15018" s="287"/>
    </row>
    <row r="15019" spans="1:1" x14ac:dyDescent="0.25">
      <c r="A15019" s="287"/>
    </row>
    <row r="15020" spans="1:1" x14ac:dyDescent="0.25">
      <c r="A15020" s="287"/>
    </row>
    <row r="15021" spans="1:1" x14ac:dyDescent="0.25">
      <c r="A15021" s="287"/>
    </row>
    <row r="15022" spans="1:1" x14ac:dyDescent="0.25">
      <c r="A15022" s="287"/>
    </row>
    <row r="15023" spans="1:1" x14ac:dyDescent="0.25">
      <c r="A15023" s="287"/>
    </row>
    <row r="15024" spans="1:1" x14ac:dyDescent="0.25">
      <c r="A15024" s="287"/>
    </row>
    <row r="15025" spans="1:1" x14ac:dyDescent="0.25">
      <c r="A15025" s="287"/>
    </row>
    <row r="15026" spans="1:1" x14ac:dyDescent="0.25">
      <c r="A15026" s="287"/>
    </row>
    <row r="15027" spans="1:1" x14ac:dyDescent="0.25">
      <c r="A15027" s="287"/>
    </row>
    <row r="15028" spans="1:1" x14ac:dyDescent="0.25">
      <c r="A15028" s="287"/>
    </row>
    <row r="15029" spans="1:1" x14ac:dyDescent="0.25">
      <c r="A15029" s="287"/>
    </row>
    <row r="15030" spans="1:1" x14ac:dyDescent="0.25">
      <c r="A15030" s="287"/>
    </row>
    <row r="15031" spans="1:1" x14ac:dyDescent="0.25">
      <c r="A15031" s="287"/>
    </row>
    <row r="15032" spans="1:1" x14ac:dyDescent="0.25">
      <c r="A15032" s="287"/>
    </row>
    <row r="15033" spans="1:1" x14ac:dyDescent="0.25">
      <c r="A15033" s="287"/>
    </row>
    <row r="15034" spans="1:1" x14ac:dyDescent="0.25">
      <c r="A15034" s="287"/>
    </row>
    <row r="15035" spans="1:1" x14ac:dyDescent="0.25">
      <c r="A15035" s="287"/>
    </row>
    <row r="15036" spans="1:1" x14ac:dyDescent="0.25">
      <c r="A15036" s="287"/>
    </row>
    <row r="15037" spans="1:1" x14ac:dyDescent="0.25">
      <c r="A15037" s="287"/>
    </row>
    <row r="15038" spans="1:1" x14ac:dyDescent="0.25">
      <c r="A15038" s="287"/>
    </row>
    <row r="15039" spans="1:1" x14ac:dyDescent="0.25">
      <c r="A15039" s="287"/>
    </row>
    <row r="15040" spans="1:1" x14ac:dyDescent="0.25">
      <c r="A15040" s="287"/>
    </row>
    <row r="15041" spans="1:1" x14ac:dyDescent="0.25">
      <c r="A15041" s="287"/>
    </row>
    <row r="15042" spans="1:1" x14ac:dyDescent="0.25">
      <c r="A15042" s="287"/>
    </row>
    <row r="15043" spans="1:1" x14ac:dyDescent="0.25">
      <c r="A15043" s="287"/>
    </row>
    <row r="15044" spans="1:1" x14ac:dyDescent="0.25">
      <c r="A15044" s="287"/>
    </row>
    <row r="15045" spans="1:1" x14ac:dyDescent="0.25">
      <c r="A15045" s="287"/>
    </row>
    <row r="15046" spans="1:1" x14ac:dyDescent="0.25">
      <c r="A15046" s="287"/>
    </row>
    <row r="15047" spans="1:1" x14ac:dyDescent="0.25">
      <c r="A15047" s="287"/>
    </row>
    <row r="15048" spans="1:1" x14ac:dyDescent="0.25">
      <c r="A15048" s="287"/>
    </row>
    <row r="15049" spans="1:1" x14ac:dyDescent="0.25">
      <c r="A15049" s="287"/>
    </row>
    <row r="15050" spans="1:1" x14ac:dyDescent="0.25">
      <c r="A15050" s="287"/>
    </row>
    <row r="15051" spans="1:1" x14ac:dyDescent="0.25">
      <c r="A15051" s="287"/>
    </row>
    <row r="15052" spans="1:1" x14ac:dyDescent="0.25">
      <c r="A15052" s="287"/>
    </row>
    <row r="15053" spans="1:1" x14ac:dyDescent="0.25">
      <c r="A15053" s="287"/>
    </row>
    <row r="15054" spans="1:1" x14ac:dyDescent="0.25">
      <c r="A15054" s="287"/>
    </row>
    <row r="15055" spans="1:1" x14ac:dyDescent="0.25">
      <c r="A15055" s="287"/>
    </row>
    <row r="15056" spans="1:1" x14ac:dyDescent="0.25">
      <c r="A15056" s="287"/>
    </row>
    <row r="15057" spans="1:1" x14ac:dyDescent="0.25">
      <c r="A15057" s="287"/>
    </row>
    <row r="15058" spans="1:1" x14ac:dyDescent="0.25">
      <c r="A15058" s="287"/>
    </row>
    <row r="15059" spans="1:1" x14ac:dyDescent="0.25">
      <c r="A15059" s="287"/>
    </row>
    <row r="15060" spans="1:1" x14ac:dyDescent="0.25">
      <c r="A15060" s="287"/>
    </row>
    <row r="15061" spans="1:1" x14ac:dyDescent="0.25">
      <c r="A15061" s="287"/>
    </row>
    <row r="15062" spans="1:1" x14ac:dyDescent="0.25">
      <c r="A15062" s="287"/>
    </row>
    <row r="15063" spans="1:1" x14ac:dyDescent="0.25">
      <c r="A15063" s="287"/>
    </row>
    <row r="15064" spans="1:1" x14ac:dyDescent="0.25">
      <c r="A15064" s="287"/>
    </row>
    <row r="15065" spans="1:1" x14ac:dyDescent="0.25">
      <c r="A15065" s="287"/>
    </row>
    <row r="15066" spans="1:1" x14ac:dyDescent="0.25">
      <c r="A15066" s="287"/>
    </row>
    <row r="15067" spans="1:1" x14ac:dyDescent="0.25">
      <c r="A15067" s="287"/>
    </row>
    <row r="15068" spans="1:1" x14ac:dyDescent="0.25">
      <c r="A15068" s="287"/>
    </row>
    <row r="15069" spans="1:1" x14ac:dyDescent="0.25">
      <c r="A15069" s="287"/>
    </row>
    <row r="15070" spans="1:1" x14ac:dyDescent="0.25">
      <c r="A15070" s="287"/>
    </row>
    <row r="15071" spans="1:1" x14ac:dyDescent="0.25">
      <c r="A15071" s="287"/>
    </row>
    <row r="15072" spans="1:1" x14ac:dyDescent="0.25">
      <c r="A15072" s="287"/>
    </row>
    <row r="15073" spans="1:1" x14ac:dyDescent="0.25">
      <c r="A15073" s="287"/>
    </row>
    <row r="15074" spans="1:1" x14ac:dyDescent="0.25">
      <c r="A15074" s="287"/>
    </row>
    <row r="15075" spans="1:1" x14ac:dyDescent="0.25">
      <c r="A15075" s="287"/>
    </row>
    <row r="15076" spans="1:1" x14ac:dyDescent="0.25">
      <c r="A15076" s="287"/>
    </row>
    <row r="15077" spans="1:1" x14ac:dyDescent="0.25">
      <c r="A15077" s="287"/>
    </row>
    <row r="15078" spans="1:1" x14ac:dyDescent="0.25">
      <c r="A15078" s="287"/>
    </row>
    <row r="15079" spans="1:1" x14ac:dyDescent="0.25">
      <c r="A15079" s="287"/>
    </row>
    <row r="15080" spans="1:1" x14ac:dyDescent="0.25">
      <c r="A15080" s="287"/>
    </row>
    <row r="15081" spans="1:1" x14ac:dyDescent="0.25">
      <c r="A15081" s="287"/>
    </row>
    <row r="15082" spans="1:1" x14ac:dyDescent="0.25">
      <c r="A15082" s="287"/>
    </row>
    <row r="15083" spans="1:1" x14ac:dyDescent="0.25">
      <c r="A15083" s="287"/>
    </row>
    <row r="15084" spans="1:1" x14ac:dyDescent="0.25">
      <c r="A15084" s="287"/>
    </row>
    <row r="15085" spans="1:1" x14ac:dyDescent="0.25">
      <c r="A15085" s="287"/>
    </row>
    <row r="15086" spans="1:1" x14ac:dyDescent="0.25">
      <c r="A15086" s="287"/>
    </row>
    <row r="15087" spans="1:1" x14ac:dyDescent="0.25">
      <c r="A15087" s="287"/>
    </row>
    <row r="15088" spans="1:1" x14ac:dyDescent="0.25">
      <c r="A15088" s="287"/>
    </row>
    <row r="15089" spans="1:1" x14ac:dyDescent="0.25">
      <c r="A15089" s="287"/>
    </row>
    <row r="15090" spans="1:1" x14ac:dyDescent="0.25">
      <c r="A15090" s="287"/>
    </row>
    <row r="15091" spans="1:1" x14ac:dyDescent="0.25">
      <c r="A15091" s="287"/>
    </row>
    <row r="15092" spans="1:1" x14ac:dyDescent="0.25">
      <c r="A15092" s="287"/>
    </row>
    <row r="15093" spans="1:1" x14ac:dyDescent="0.25">
      <c r="A15093" s="287"/>
    </row>
    <row r="15094" spans="1:1" x14ac:dyDescent="0.25">
      <c r="A15094" s="287"/>
    </row>
    <row r="15095" spans="1:1" x14ac:dyDescent="0.25">
      <c r="A15095" s="287"/>
    </row>
    <row r="15096" spans="1:1" x14ac:dyDescent="0.25">
      <c r="A15096" s="287"/>
    </row>
    <row r="15097" spans="1:1" x14ac:dyDescent="0.25">
      <c r="A15097" s="287"/>
    </row>
    <row r="15098" spans="1:1" x14ac:dyDescent="0.25">
      <c r="A15098" s="287"/>
    </row>
    <row r="15099" spans="1:1" x14ac:dyDescent="0.25">
      <c r="A15099" s="287"/>
    </row>
    <row r="15100" spans="1:1" x14ac:dyDescent="0.25">
      <c r="A15100" s="287"/>
    </row>
    <row r="15101" spans="1:1" x14ac:dyDescent="0.25">
      <c r="A15101" s="287"/>
    </row>
    <row r="15102" spans="1:1" x14ac:dyDescent="0.25">
      <c r="A15102" s="287"/>
    </row>
    <row r="15103" spans="1:1" x14ac:dyDescent="0.25">
      <c r="A15103" s="287"/>
    </row>
    <row r="15104" spans="1:1" x14ac:dyDescent="0.25">
      <c r="A15104" s="287"/>
    </row>
    <row r="15105" spans="1:1" x14ac:dyDescent="0.25">
      <c r="A15105" s="287"/>
    </row>
    <row r="15106" spans="1:1" x14ac:dyDescent="0.25">
      <c r="A15106" s="287"/>
    </row>
    <row r="15107" spans="1:1" x14ac:dyDescent="0.25">
      <c r="A15107" s="287"/>
    </row>
    <row r="15108" spans="1:1" x14ac:dyDescent="0.25">
      <c r="A15108" s="287"/>
    </row>
    <row r="15109" spans="1:1" x14ac:dyDescent="0.25">
      <c r="A15109" s="287"/>
    </row>
    <row r="15110" spans="1:1" x14ac:dyDescent="0.25">
      <c r="A15110" s="287"/>
    </row>
    <row r="15111" spans="1:1" x14ac:dyDescent="0.25">
      <c r="A15111" s="287"/>
    </row>
    <row r="15112" spans="1:1" x14ac:dyDescent="0.25">
      <c r="A15112" s="287"/>
    </row>
    <row r="15113" spans="1:1" x14ac:dyDescent="0.25">
      <c r="A15113" s="287"/>
    </row>
    <row r="15114" spans="1:1" x14ac:dyDescent="0.25">
      <c r="A15114" s="287"/>
    </row>
    <row r="15115" spans="1:1" x14ac:dyDescent="0.25">
      <c r="A15115" s="287"/>
    </row>
    <row r="15116" spans="1:1" x14ac:dyDescent="0.25">
      <c r="A15116" s="287"/>
    </row>
    <row r="15117" spans="1:1" x14ac:dyDescent="0.25">
      <c r="A15117" s="287"/>
    </row>
    <row r="15118" spans="1:1" x14ac:dyDescent="0.25">
      <c r="A15118" s="287"/>
    </row>
    <row r="15119" spans="1:1" x14ac:dyDescent="0.25">
      <c r="A15119" s="287"/>
    </row>
    <row r="15120" spans="1:1" x14ac:dyDescent="0.25">
      <c r="A15120" s="287"/>
    </row>
    <row r="15121" spans="1:1" x14ac:dyDescent="0.25">
      <c r="A15121" s="287"/>
    </row>
    <row r="15122" spans="1:1" x14ac:dyDescent="0.25">
      <c r="A15122" s="287"/>
    </row>
    <row r="15123" spans="1:1" x14ac:dyDescent="0.25">
      <c r="A15123" s="287"/>
    </row>
    <row r="15124" spans="1:1" x14ac:dyDescent="0.25">
      <c r="A15124" s="287"/>
    </row>
    <row r="15125" spans="1:1" x14ac:dyDescent="0.25">
      <c r="A15125" s="287"/>
    </row>
    <row r="15126" spans="1:1" x14ac:dyDescent="0.25">
      <c r="A15126" s="287"/>
    </row>
    <row r="15127" spans="1:1" x14ac:dyDescent="0.25">
      <c r="A15127" s="287"/>
    </row>
    <row r="15128" spans="1:1" x14ac:dyDescent="0.25">
      <c r="A15128" s="287"/>
    </row>
    <row r="15129" spans="1:1" x14ac:dyDescent="0.25">
      <c r="A15129" s="287"/>
    </row>
    <row r="15130" spans="1:1" x14ac:dyDescent="0.25">
      <c r="A15130" s="287"/>
    </row>
    <row r="15131" spans="1:1" x14ac:dyDescent="0.25">
      <c r="A15131" s="287"/>
    </row>
    <row r="15132" spans="1:1" x14ac:dyDescent="0.25">
      <c r="A15132" s="287"/>
    </row>
    <row r="15133" spans="1:1" x14ac:dyDescent="0.25">
      <c r="A15133" s="287"/>
    </row>
    <row r="15134" spans="1:1" x14ac:dyDescent="0.25">
      <c r="A15134" s="287"/>
    </row>
    <row r="15135" spans="1:1" x14ac:dyDescent="0.25">
      <c r="A15135" s="287"/>
    </row>
    <row r="15136" spans="1:1" x14ac:dyDescent="0.25">
      <c r="A15136" s="287"/>
    </row>
    <row r="15137" spans="1:1" x14ac:dyDescent="0.25">
      <c r="A15137" s="287"/>
    </row>
    <row r="15138" spans="1:1" x14ac:dyDescent="0.25">
      <c r="A15138" s="287"/>
    </row>
    <row r="15139" spans="1:1" x14ac:dyDescent="0.25">
      <c r="A15139" s="287"/>
    </row>
    <row r="15140" spans="1:1" x14ac:dyDescent="0.25">
      <c r="A15140" s="287"/>
    </row>
    <row r="15141" spans="1:1" x14ac:dyDescent="0.25">
      <c r="A15141" s="287"/>
    </row>
    <row r="15142" spans="1:1" x14ac:dyDescent="0.25">
      <c r="A15142" s="287"/>
    </row>
    <row r="15143" spans="1:1" x14ac:dyDescent="0.25">
      <c r="A15143" s="287"/>
    </row>
    <row r="15144" spans="1:1" x14ac:dyDescent="0.25">
      <c r="A15144" s="287"/>
    </row>
    <row r="15145" spans="1:1" x14ac:dyDescent="0.25">
      <c r="A15145" s="287"/>
    </row>
    <row r="15146" spans="1:1" x14ac:dyDescent="0.25">
      <c r="A15146" s="287"/>
    </row>
    <row r="15147" spans="1:1" x14ac:dyDescent="0.25">
      <c r="A15147" s="287"/>
    </row>
    <row r="15148" spans="1:1" x14ac:dyDescent="0.25">
      <c r="A15148" s="287"/>
    </row>
    <row r="15149" spans="1:1" x14ac:dyDescent="0.25">
      <c r="A15149" s="287"/>
    </row>
    <row r="15150" spans="1:1" x14ac:dyDescent="0.25">
      <c r="A15150" s="287"/>
    </row>
    <row r="15151" spans="1:1" x14ac:dyDescent="0.25">
      <c r="A15151" s="287"/>
    </row>
    <row r="15152" spans="1:1" x14ac:dyDescent="0.25">
      <c r="A15152" s="287"/>
    </row>
    <row r="15153" spans="1:1" x14ac:dyDescent="0.25">
      <c r="A15153" s="287"/>
    </row>
    <row r="15154" spans="1:1" x14ac:dyDescent="0.25">
      <c r="A15154" s="287"/>
    </row>
    <row r="15155" spans="1:1" x14ac:dyDescent="0.25">
      <c r="A15155" s="287"/>
    </row>
    <row r="15156" spans="1:1" x14ac:dyDescent="0.25">
      <c r="A15156" s="287"/>
    </row>
    <row r="15157" spans="1:1" x14ac:dyDescent="0.25">
      <c r="A15157" s="287"/>
    </row>
    <row r="15158" spans="1:1" x14ac:dyDescent="0.25">
      <c r="A15158" s="287"/>
    </row>
    <row r="15159" spans="1:1" x14ac:dyDescent="0.25">
      <c r="A15159" s="287"/>
    </row>
    <row r="15160" spans="1:1" x14ac:dyDescent="0.25">
      <c r="A15160" s="287"/>
    </row>
    <row r="15161" spans="1:1" x14ac:dyDescent="0.25">
      <c r="A15161" s="287"/>
    </row>
    <row r="15162" spans="1:1" x14ac:dyDescent="0.25">
      <c r="A15162" s="287"/>
    </row>
    <row r="15163" spans="1:1" x14ac:dyDescent="0.25">
      <c r="A15163" s="287"/>
    </row>
    <row r="15164" spans="1:1" x14ac:dyDescent="0.25">
      <c r="A15164" s="287"/>
    </row>
    <row r="15165" spans="1:1" x14ac:dyDescent="0.25">
      <c r="A15165" s="287"/>
    </row>
    <row r="15166" spans="1:1" x14ac:dyDescent="0.25">
      <c r="A15166" s="287"/>
    </row>
    <row r="15167" spans="1:1" x14ac:dyDescent="0.25">
      <c r="A15167" s="287"/>
    </row>
    <row r="15168" spans="1:1" x14ac:dyDescent="0.25">
      <c r="A15168" s="287"/>
    </row>
    <row r="15169" spans="1:1" x14ac:dyDescent="0.25">
      <c r="A15169" s="287"/>
    </row>
    <row r="15170" spans="1:1" x14ac:dyDescent="0.25">
      <c r="A15170" s="287"/>
    </row>
    <row r="15171" spans="1:1" x14ac:dyDescent="0.25">
      <c r="A15171" s="287"/>
    </row>
    <row r="15172" spans="1:1" x14ac:dyDescent="0.25">
      <c r="A15172" s="287"/>
    </row>
    <row r="15173" spans="1:1" x14ac:dyDescent="0.25">
      <c r="A15173" s="287"/>
    </row>
    <row r="15174" spans="1:1" x14ac:dyDescent="0.25">
      <c r="A15174" s="287"/>
    </row>
    <row r="15175" spans="1:1" x14ac:dyDescent="0.25">
      <c r="A15175" s="287"/>
    </row>
    <row r="15176" spans="1:1" x14ac:dyDescent="0.25">
      <c r="A15176" s="287"/>
    </row>
    <row r="15177" spans="1:1" x14ac:dyDescent="0.25">
      <c r="A15177" s="287"/>
    </row>
    <row r="15178" spans="1:1" x14ac:dyDescent="0.25">
      <c r="A15178" s="287"/>
    </row>
    <row r="15179" spans="1:1" x14ac:dyDescent="0.25">
      <c r="A15179" s="287"/>
    </row>
    <row r="15180" spans="1:1" x14ac:dyDescent="0.25">
      <c r="A15180" s="287"/>
    </row>
    <row r="15181" spans="1:1" x14ac:dyDescent="0.25">
      <c r="A15181" s="287"/>
    </row>
    <row r="15182" spans="1:1" x14ac:dyDescent="0.25">
      <c r="A15182" s="287"/>
    </row>
    <row r="15183" spans="1:1" x14ac:dyDescent="0.25">
      <c r="A15183" s="287"/>
    </row>
    <row r="15184" spans="1:1" x14ac:dyDescent="0.25">
      <c r="A15184" s="287"/>
    </row>
    <row r="15185" spans="1:1" x14ac:dyDescent="0.25">
      <c r="A15185" s="287"/>
    </row>
    <row r="15186" spans="1:1" x14ac:dyDescent="0.25">
      <c r="A15186" s="287"/>
    </row>
    <row r="15187" spans="1:1" x14ac:dyDescent="0.25">
      <c r="A15187" s="287"/>
    </row>
    <row r="15188" spans="1:1" x14ac:dyDescent="0.25">
      <c r="A15188" s="287"/>
    </row>
    <row r="15189" spans="1:1" x14ac:dyDescent="0.25">
      <c r="A15189" s="287"/>
    </row>
    <row r="15190" spans="1:1" x14ac:dyDescent="0.25">
      <c r="A15190" s="287"/>
    </row>
    <row r="15191" spans="1:1" x14ac:dyDescent="0.25">
      <c r="A15191" s="287"/>
    </row>
    <row r="15192" spans="1:1" x14ac:dyDescent="0.25">
      <c r="A15192" s="287"/>
    </row>
    <row r="15193" spans="1:1" x14ac:dyDescent="0.25">
      <c r="A15193" s="287"/>
    </row>
    <row r="15194" spans="1:1" x14ac:dyDescent="0.25">
      <c r="A15194" s="287"/>
    </row>
    <row r="15195" spans="1:1" x14ac:dyDescent="0.25">
      <c r="A15195" s="287"/>
    </row>
    <row r="15196" spans="1:1" x14ac:dyDescent="0.25">
      <c r="A15196" s="287"/>
    </row>
    <row r="15197" spans="1:1" x14ac:dyDescent="0.25">
      <c r="A15197" s="287"/>
    </row>
    <row r="15198" spans="1:1" x14ac:dyDescent="0.25">
      <c r="A15198" s="287"/>
    </row>
    <row r="15199" spans="1:1" x14ac:dyDescent="0.25">
      <c r="A15199" s="287"/>
    </row>
    <row r="15200" spans="1:1" x14ac:dyDescent="0.25">
      <c r="A15200" s="287"/>
    </row>
    <row r="15201" spans="1:1" x14ac:dyDescent="0.25">
      <c r="A15201" s="287"/>
    </row>
    <row r="15202" spans="1:1" x14ac:dyDescent="0.25">
      <c r="A15202" s="287"/>
    </row>
    <row r="15203" spans="1:1" x14ac:dyDescent="0.25">
      <c r="A15203" s="287"/>
    </row>
    <row r="15204" spans="1:1" x14ac:dyDescent="0.25">
      <c r="A15204" s="287"/>
    </row>
    <row r="15205" spans="1:1" x14ac:dyDescent="0.25">
      <c r="A15205" s="287"/>
    </row>
    <row r="15206" spans="1:1" x14ac:dyDescent="0.25">
      <c r="A15206" s="287"/>
    </row>
    <row r="15207" spans="1:1" x14ac:dyDescent="0.25">
      <c r="A15207" s="287"/>
    </row>
    <row r="15208" spans="1:1" x14ac:dyDescent="0.25">
      <c r="A15208" s="287"/>
    </row>
    <row r="15209" spans="1:1" x14ac:dyDescent="0.25">
      <c r="A15209" s="287"/>
    </row>
    <row r="15210" spans="1:1" x14ac:dyDescent="0.25">
      <c r="A15210" s="287"/>
    </row>
    <row r="15211" spans="1:1" x14ac:dyDescent="0.25">
      <c r="A15211" s="287"/>
    </row>
    <row r="15212" spans="1:1" x14ac:dyDescent="0.25">
      <c r="A15212" s="287"/>
    </row>
    <row r="15213" spans="1:1" x14ac:dyDescent="0.25">
      <c r="A15213" s="287"/>
    </row>
    <row r="15214" spans="1:1" x14ac:dyDescent="0.25">
      <c r="A15214" s="287"/>
    </row>
    <row r="15215" spans="1:1" x14ac:dyDescent="0.25">
      <c r="A15215" s="287"/>
    </row>
    <row r="15216" spans="1:1" x14ac:dyDescent="0.25">
      <c r="A15216" s="287"/>
    </row>
    <row r="15217" spans="1:1" x14ac:dyDescent="0.25">
      <c r="A15217" s="287"/>
    </row>
    <row r="15218" spans="1:1" x14ac:dyDescent="0.25">
      <c r="A15218" s="287"/>
    </row>
    <row r="15219" spans="1:1" x14ac:dyDescent="0.25">
      <c r="A15219" s="287"/>
    </row>
    <row r="15220" spans="1:1" x14ac:dyDescent="0.25">
      <c r="A15220" s="287"/>
    </row>
    <row r="15221" spans="1:1" x14ac:dyDescent="0.25">
      <c r="A15221" s="287"/>
    </row>
    <row r="15222" spans="1:1" x14ac:dyDescent="0.25">
      <c r="A15222" s="287"/>
    </row>
    <row r="15223" spans="1:1" x14ac:dyDescent="0.25">
      <c r="A15223" s="287"/>
    </row>
    <row r="15224" spans="1:1" x14ac:dyDescent="0.25">
      <c r="A15224" s="287"/>
    </row>
    <row r="15225" spans="1:1" x14ac:dyDescent="0.25">
      <c r="A15225" s="287"/>
    </row>
    <row r="15226" spans="1:1" x14ac:dyDescent="0.25">
      <c r="A15226" s="287"/>
    </row>
    <row r="15227" spans="1:1" x14ac:dyDescent="0.25">
      <c r="A15227" s="287"/>
    </row>
    <row r="15228" spans="1:1" x14ac:dyDescent="0.25">
      <c r="A15228" s="287"/>
    </row>
    <row r="15229" spans="1:1" x14ac:dyDescent="0.25">
      <c r="A15229" s="287"/>
    </row>
    <row r="15230" spans="1:1" x14ac:dyDescent="0.25">
      <c r="A15230" s="287"/>
    </row>
    <row r="15231" spans="1:1" x14ac:dyDescent="0.25">
      <c r="A15231" s="287"/>
    </row>
    <row r="15232" spans="1:1" x14ac:dyDescent="0.25">
      <c r="A15232" s="287"/>
    </row>
    <row r="15233" spans="1:1" x14ac:dyDescent="0.25">
      <c r="A15233" s="287"/>
    </row>
    <row r="15234" spans="1:1" x14ac:dyDescent="0.25">
      <c r="A15234" s="287"/>
    </row>
    <row r="15235" spans="1:1" x14ac:dyDescent="0.25">
      <c r="A15235" s="287"/>
    </row>
    <row r="15236" spans="1:1" x14ac:dyDescent="0.25">
      <c r="A15236" s="287"/>
    </row>
    <row r="15237" spans="1:1" x14ac:dyDescent="0.25">
      <c r="A15237" s="287"/>
    </row>
    <row r="15238" spans="1:1" x14ac:dyDescent="0.25">
      <c r="A15238" s="287"/>
    </row>
    <row r="15239" spans="1:1" x14ac:dyDescent="0.25">
      <c r="A15239" s="287"/>
    </row>
    <row r="15240" spans="1:1" x14ac:dyDescent="0.25">
      <c r="A15240" s="287"/>
    </row>
    <row r="15241" spans="1:1" x14ac:dyDescent="0.25">
      <c r="A15241" s="287"/>
    </row>
    <row r="15242" spans="1:1" x14ac:dyDescent="0.25">
      <c r="A15242" s="287"/>
    </row>
    <row r="15243" spans="1:1" x14ac:dyDescent="0.25">
      <c r="A15243" s="287"/>
    </row>
    <row r="15244" spans="1:1" x14ac:dyDescent="0.25">
      <c r="A15244" s="287"/>
    </row>
    <row r="15245" spans="1:1" x14ac:dyDescent="0.25">
      <c r="A15245" s="287"/>
    </row>
    <row r="15246" spans="1:1" x14ac:dyDescent="0.25">
      <c r="A15246" s="287"/>
    </row>
    <row r="15247" spans="1:1" x14ac:dyDescent="0.25">
      <c r="A15247" s="287"/>
    </row>
    <row r="15248" spans="1:1" x14ac:dyDescent="0.25">
      <c r="A15248" s="287"/>
    </row>
    <row r="15249" spans="1:1" x14ac:dyDescent="0.25">
      <c r="A15249" s="287"/>
    </row>
    <row r="15250" spans="1:1" x14ac:dyDescent="0.25">
      <c r="A15250" s="287"/>
    </row>
    <row r="15251" spans="1:1" x14ac:dyDescent="0.25">
      <c r="A15251" s="287"/>
    </row>
    <row r="15252" spans="1:1" x14ac:dyDescent="0.25">
      <c r="A15252" s="287"/>
    </row>
    <row r="15253" spans="1:1" x14ac:dyDescent="0.25">
      <c r="A15253" s="287"/>
    </row>
    <row r="15254" spans="1:1" x14ac:dyDescent="0.25">
      <c r="A15254" s="287"/>
    </row>
    <row r="15255" spans="1:1" x14ac:dyDescent="0.25">
      <c r="A15255" s="287"/>
    </row>
    <row r="15256" spans="1:1" x14ac:dyDescent="0.25">
      <c r="A15256" s="287"/>
    </row>
    <row r="15257" spans="1:1" x14ac:dyDescent="0.25">
      <c r="A15257" s="287"/>
    </row>
    <row r="15258" spans="1:1" x14ac:dyDescent="0.25">
      <c r="A15258" s="287"/>
    </row>
    <row r="15259" spans="1:1" x14ac:dyDescent="0.25">
      <c r="A15259" s="287"/>
    </row>
    <row r="15260" spans="1:1" x14ac:dyDescent="0.25">
      <c r="A15260" s="287"/>
    </row>
    <row r="15261" spans="1:1" x14ac:dyDescent="0.25">
      <c r="A15261" s="287"/>
    </row>
    <row r="15262" spans="1:1" x14ac:dyDescent="0.25">
      <c r="A15262" s="287"/>
    </row>
    <row r="15263" spans="1:1" x14ac:dyDescent="0.25">
      <c r="A15263" s="287"/>
    </row>
    <row r="15264" spans="1:1" x14ac:dyDescent="0.25">
      <c r="A15264" s="287"/>
    </row>
    <row r="15265" spans="1:1" x14ac:dyDescent="0.25">
      <c r="A15265" s="287"/>
    </row>
    <row r="15266" spans="1:1" x14ac:dyDescent="0.25">
      <c r="A15266" s="287"/>
    </row>
    <row r="15267" spans="1:1" x14ac:dyDescent="0.25">
      <c r="A15267" s="287"/>
    </row>
    <row r="15268" spans="1:1" x14ac:dyDescent="0.25">
      <c r="A15268" s="287"/>
    </row>
    <row r="15269" spans="1:1" x14ac:dyDescent="0.25">
      <c r="A15269" s="287"/>
    </row>
    <row r="15270" spans="1:1" x14ac:dyDescent="0.25">
      <c r="A15270" s="287"/>
    </row>
    <row r="15271" spans="1:1" x14ac:dyDescent="0.25">
      <c r="A15271" s="287"/>
    </row>
    <row r="15272" spans="1:1" x14ac:dyDescent="0.25">
      <c r="A15272" s="287"/>
    </row>
    <row r="15273" spans="1:1" x14ac:dyDescent="0.25">
      <c r="A15273" s="287"/>
    </row>
    <row r="15274" spans="1:1" x14ac:dyDescent="0.25">
      <c r="A15274" s="287"/>
    </row>
    <row r="15275" spans="1:1" x14ac:dyDescent="0.25">
      <c r="A15275" s="287"/>
    </row>
    <row r="15276" spans="1:1" x14ac:dyDescent="0.25">
      <c r="A15276" s="287"/>
    </row>
    <row r="15277" spans="1:1" x14ac:dyDescent="0.25">
      <c r="A15277" s="287"/>
    </row>
    <row r="15278" spans="1:1" x14ac:dyDescent="0.25">
      <c r="A15278" s="287"/>
    </row>
    <row r="15279" spans="1:1" x14ac:dyDescent="0.25">
      <c r="A15279" s="287"/>
    </row>
    <row r="15280" spans="1:1" x14ac:dyDescent="0.25">
      <c r="A15280" s="287"/>
    </row>
    <row r="15281" spans="1:1" x14ac:dyDescent="0.25">
      <c r="A15281" s="287"/>
    </row>
    <row r="15282" spans="1:1" x14ac:dyDescent="0.25">
      <c r="A15282" s="287"/>
    </row>
    <row r="15283" spans="1:1" x14ac:dyDescent="0.25">
      <c r="A15283" s="287"/>
    </row>
    <row r="15284" spans="1:1" x14ac:dyDescent="0.25">
      <c r="A15284" s="287"/>
    </row>
    <row r="15285" spans="1:1" x14ac:dyDescent="0.25">
      <c r="A15285" s="287"/>
    </row>
    <row r="15286" spans="1:1" x14ac:dyDescent="0.25">
      <c r="A15286" s="287"/>
    </row>
    <row r="15287" spans="1:1" x14ac:dyDescent="0.25">
      <c r="A15287" s="287"/>
    </row>
    <row r="15288" spans="1:1" x14ac:dyDescent="0.25">
      <c r="A15288" s="287"/>
    </row>
    <row r="15289" spans="1:1" x14ac:dyDescent="0.25">
      <c r="A15289" s="287"/>
    </row>
    <row r="15290" spans="1:1" x14ac:dyDescent="0.25">
      <c r="A15290" s="287"/>
    </row>
    <row r="15291" spans="1:1" x14ac:dyDescent="0.25">
      <c r="A15291" s="287"/>
    </row>
    <row r="15292" spans="1:1" x14ac:dyDescent="0.25">
      <c r="A15292" s="287"/>
    </row>
    <row r="15293" spans="1:1" x14ac:dyDescent="0.25">
      <c r="A15293" s="287"/>
    </row>
    <row r="15294" spans="1:1" x14ac:dyDescent="0.25">
      <c r="A15294" s="287"/>
    </row>
    <row r="15295" spans="1:1" x14ac:dyDescent="0.25">
      <c r="A15295" s="287"/>
    </row>
    <row r="15296" spans="1:1" x14ac:dyDescent="0.25">
      <c r="A15296" s="287"/>
    </row>
    <row r="15297" spans="1:1" x14ac:dyDescent="0.25">
      <c r="A15297" s="287"/>
    </row>
    <row r="15298" spans="1:1" x14ac:dyDescent="0.25">
      <c r="A15298" s="287"/>
    </row>
    <row r="15299" spans="1:1" x14ac:dyDescent="0.25">
      <c r="A15299" s="287"/>
    </row>
    <row r="15300" spans="1:1" x14ac:dyDescent="0.25">
      <c r="A15300" s="287"/>
    </row>
    <row r="15301" spans="1:1" x14ac:dyDescent="0.25">
      <c r="A15301" s="287"/>
    </row>
    <row r="15302" spans="1:1" x14ac:dyDescent="0.25">
      <c r="A15302" s="287"/>
    </row>
    <row r="15303" spans="1:1" x14ac:dyDescent="0.25">
      <c r="A15303" s="287"/>
    </row>
    <row r="15304" spans="1:1" x14ac:dyDescent="0.25">
      <c r="A15304" s="287"/>
    </row>
    <row r="15305" spans="1:1" x14ac:dyDescent="0.25">
      <c r="A15305" s="287"/>
    </row>
    <row r="15306" spans="1:1" x14ac:dyDescent="0.25">
      <c r="A15306" s="287"/>
    </row>
    <row r="15307" spans="1:1" x14ac:dyDescent="0.25">
      <c r="A15307" s="287"/>
    </row>
    <row r="15308" spans="1:1" x14ac:dyDescent="0.25">
      <c r="A15308" s="287"/>
    </row>
    <row r="15309" spans="1:1" x14ac:dyDescent="0.25">
      <c r="A15309" s="287"/>
    </row>
    <row r="15310" spans="1:1" x14ac:dyDescent="0.25">
      <c r="A15310" s="287"/>
    </row>
    <row r="15311" spans="1:1" x14ac:dyDescent="0.25">
      <c r="A15311" s="287"/>
    </row>
    <row r="15312" spans="1:1" x14ac:dyDescent="0.25">
      <c r="A15312" s="287"/>
    </row>
    <row r="15313" spans="1:1" x14ac:dyDescent="0.25">
      <c r="A15313" s="287"/>
    </row>
    <row r="15314" spans="1:1" x14ac:dyDescent="0.25">
      <c r="A15314" s="287"/>
    </row>
    <row r="15315" spans="1:1" x14ac:dyDescent="0.25">
      <c r="A15315" s="287"/>
    </row>
    <row r="15316" spans="1:1" x14ac:dyDescent="0.25">
      <c r="A15316" s="287"/>
    </row>
    <row r="15317" spans="1:1" x14ac:dyDescent="0.25">
      <c r="A15317" s="287"/>
    </row>
    <row r="15318" spans="1:1" x14ac:dyDescent="0.25">
      <c r="A15318" s="287"/>
    </row>
    <row r="15319" spans="1:1" x14ac:dyDescent="0.25">
      <c r="A15319" s="287"/>
    </row>
    <row r="15320" spans="1:1" x14ac:dyDescent="0.25">
      <c r="A15320" s="287"/>
    </row>
    <row r="15321" spans="1:1" x14ac:dyDescent="0.25">
      <c r="A15321" s="287"/>
    </row>
    <row r="15322" spans="1:1" x14ac:dyDescent="0.25">
      <c r="A15322" s="287"/>
    </row>
    <row r="15323" spans="1:1" x14ac:dyDescent="0.25">
      <c r="A15323" s="287"/>
    </row>
    <row r="15324" spans="1:1" x14ac:dyDescent="0.25">
      <c r="A15324" s="287"/>
    </row>
    <row r="15325" spans="1:1" x14ac:dyDescent="0.25">
      <c r="A15325" s="287"/>
    </row>
    <row r="15326" spans="1:1" x14ac:dyDescent="0.25">
      <c r="A15326" s="287"/>
    </row>
    <row r="15327" spans="1:1" x14ac:dyDescent="0.25">
      <c r="A15327" s="287"/>
    </row>
    <row r="15328" spans="1:1" x14ac:dyDescent="0.25">
      <c r="A15328" s="287"/>
    </row>
    <row r="15329" spans="1:1" x14ac:dyDescent="0.25">
      <c r="A15329" s="287"/>
    </row>
    <row r="15330" spans="1:1" x14ac:dyDescent="0.25">
      <c r="A15330" s="287"/>
    </row>
    <row r="15331" spans="1:1" x14ac:dyDescent="0.25">
      <c r="A15331" s="287"/>
    </row>
    <row r="15332" spans="1:1" x14ac:dyDescent="0.25">
      <c r="A15332" s="287"/>
    </row>
    <row r="15333" spans="1:1" x14ac:dyDescent="0.25">
      <c r="A15333" s="287"/>
    </row>
    <row r="15334" spans="1:1" x14ac:dyDescent="0.25">
      <c r="A15334" s="287"/>
    </row>
    <row r="15335" spans="1:1" x14ac:dyDescent="0.25">
      <c r="A15335" s="287"/>
    </row>
    <row r="15336" spans="1:1" x14ac:dyDescent="0.25">
      <c r="A15336" s="287"/>
    </row>
    <row r="15337" spans="1:1" x14ac:dyDescent="0.25">
      <c r="A15337" s="287"/>
    </row>
    <row r="15338" spans="1:1" x14ac:dyDescent="0.25">
      <c r="A15338" s="287"/>
    </row>
    <row r="15339" spans="1:1" x14ac:dyDescent="0.25">
      <c r="A15339" s="287"/>
    </row>
    <row r="15340" spans="1:1" x14ac:dyDescent="0.25">
      <c r="A15340" s="287"/>
    </row>
    <row r="15341" spans="1:1" x14ac:dyDescent="0.25">
      <c r="A15341" s="287"/>
    </row>
    <row r="15342" spans="1:1" x14ac:dyDescent="0.25">
      <c r="A15342" s="287"/>
    </row>
    <row r="15343" spans="1:1" x14ac:dyDescent="0.25">
      <c r="A15343" s="287"/>
    </row>
    <row r="15344" spans="1:1" x14ac:dyDescent="0.25">
      <c r="A15344" s="287"/>
    </row>
    <row r="15345" spans="1:1" x14ac:dyDescent="0.25">
      <c r="A15345" s="287"/>
    </row>
    <row r="15346" spans="1:1" x14ac:dyDescent="0.25">
      <c r="A15346" s="287"/>
    </row>
    <row r="15347" spans="1:1" x14ac:dyDescent="0.25">
      <c r="A15347" s="287"/>
    </row>
    <row r="15348" spans="1:1" x14ac:dyDescent="0.25">
      <c r="A15348" s="287"/>
    </row>
    <row r="15349" spans="1:1" x14ac:dyDescent="0.25">
      <c r="A15349" s="287"/>
    </row>
    <row r="15350" spans="1:1" x14ac:dyDescent="0.25">
      <c r="A15350" s="287"/>
    </row>
    <row r="15351" spans="1:1" x14ac:dyDescent="0.25">
      <c r="A15351" s="287"/>
    </row>
    <row r="15352" spans="1:1" x14ac:dyDescent="0.25">
      <c r="A15352" s="287"/>
    </row>
    <row r="15353" spans="1:1" x14ac:dyDescent="0.25">
      <c r="A15353" s="287"/>
    </row>
    <row r="15354" spans="1:1" x14ac:dyDescent="0.25">
      <c r="A15354" s="287"/>
    </row>
    <row r="15355" spans="1:1" x14ac:dyDescent="0.25">
      <c r="A15355" s="287"/>
    </row>
    <row r="15356" spans="1:1" x14ac:dyDescent="0.25">
      <c r="A15356" s="287"/>
    </row>
    <row r="15357" spans="1:1" x14ac:dyDescent="0.25">
      <c r="A15357" s="287"/>
    </row>
    <row r="15358" spans="1:1" x14ac:dyDescent="0.25">
      <c r="A15358" s="287"/>
    </row>
    <row r="15359" spans="1:1" x14ac:dyDescent="0.25">
      <c r="A15359" s="287"/>
    </row>
    <row r="15360" spans="1:1" x14ac:dyDescent="0.25">
      <c r="A15360" s="287"/>
    </row>
    <row r="15361" spans="1:1" x14ac:dyDescent="0.25">
      <c r="A15361" s="287"/>
    </row>
    <row r="15362" spans="1:1" x14ac:dyDescent="0.25">
      <c r="A15362" s="287"/>
    </row>
    <row r="15363" spans="1:1" x14ac:dyDescent="0.25">
      <c r="A15363" s="287"/>
    </row>
    <row r="15364" spans="1:1" x14ac:dyDescent="0.25">
      <c r="A15364" s="287"/>
    </row>
    <row r="15365" spans="1:1" x14ac:dyDescent="0.25">
      <c r="A15365" s="287"/>
    </row>
    <row r="15366" spans="1:1" x14ac:dyDescent="0.25">
      <c r="A15366" s="287"/>
    </row>
    <row r="15367" spans="1:1" x14ac:dyDescent="0.25">
      <c r="A15367" s="287"/>
    </row>
    <row r="15368" spans="1:1" x14ac:dyDescent="0.25">
      <c r="A15368" s="287"/>
    </row>
    <row r="15369" spans="1:1" x14ac:dyDescent="0.25">
      <c r="A15369" s="287"/>
    </row>
    <row r="15370" spans="1:1" x14ac:dyDescent="0.25">
      <c r="A15370" s="287"/>
    </row>
    <row r="15371" spans="1:1" x14ac:dyDescent="0.25">
      <c r="A15371" s="287"/>
    </row>
    <row r="15372" spans="1:1" x14ac:dyDescent="0.25">
      <c r="A15372" s="287"/>
    </row>
    <row r="15373" spans="1:1" x14ac:dyDescent="0.25">
      <c r="A15373" s="287"/>
    </row>
    <row r="15374" spans="1:1" x14ac:dyDescent="0.25">
      <c r="A15374" s="287"/>
    </row>
    <row r="15375" spans="1:1" x14ac:dyDescent="0.25">
      <c r="A15375" s="287"/>
    </row>
    <row r="15376" spans="1:1" x14ac:dyDescent="0.25">
      <c r="A15376" s="287"/>
    </row>
    <row r="15377" spans="1:1" x14ac:dyDescent="0.25">
      <c r="A15377" s="287"/>
    </row>
    <row r="15378" spans="1:1" x14ac:dyDescent="0.25">
      <c r="A15378" s="287"/>
    </row>
    <row r="15379" spans="1:1" x14ac:dyDescent="0.25">
      <c r="A15379" s="287"/>
    </row>
    <row r="15380" spans="1:1" x14ac:dyDescent="0.25">
      <c r="A15380" s="287"/>
    </row>
    <row r="15381" spans="1:1" x14ac:dyDescent="0.25">
      <c r="A15381" s="287"/>
    </row>
    <row r="15382" spans="1:1" x14ac:dyDescent="0.25">
      <c r="A15382" s="287"/>
    </row>
    <row r="15383" spans="1:1" x14ac:dyDescent="0.25">
      <c r="A15383" s="287"/>
    </row>
    <row r="15384" spans="1:1" x14ac:dyDescent="0.25">
      <c r="A15384" s="287"/>
    </row>
    <row r="15385" spans="1:1" x14ac:dyDescent="0.25">
      <c r="A15385" s="287"/>
    </row>
    <row r="15386" spans="1:1" x14ac:dyDescent="0.25">
      <c r="A15386" s="287"/>
    </row>
    <row r="15387" spans="1:1" x14ac:dyDescent="0.25">
      <c r="A15387" s="287"/>
    </row>
    <row r="15388" spans="1:1" x14ac:dyDescent="0.25">
      <c r="A15388" s="287"/>
    </row>
    <row r="15389" spans="1:1" x14ac:dyDescent="0.25">
      <c r="A15389" s="287"/>
    </row>
    <row r="15390" spans="1:1" x14ac:dyDescent="0.25">
      <c r="A15390" s="287"/>
    </row>
    <row r="15391" spans="1:1" x14ac:dyDescent="0.25">
      <c r="A15391" s="287"/>
    </row>
    <row r="15392" spans="1:1" x14ac:dyDescent="0.25">
      <c r="A15392" s="287"/>
    </row>
    <row r="15393" spans="1:1" x14ac:dyDescent="0.25">
      <c r="A15393" s="287"/>
    </row>
    <row r="15394" spans="1:1" x14ac:dyDescent="0.25">
      <c r="A15394" s="287"/>
    </row>
    <row r="15395" spans="1:1" x14ac:dyDescent="0.25">
      <c r="A15395" s="287"/>
    </row>
    <row r="15396" spans="1:1" x14ac:dyDescent="0.25">
      <c r="A15396" s="287"/>
    </row>
    <row r="15397" spans="1:1" x14ac:dyDescent="0.25">
      <c r="A15397" s="287"/>
    </row>
    <row r="15398" spans="1:1" x14ac:dyDescent="0.25">
      <c r="A15398" s="287"/>
    </row>
    <row r="15399" spans="1:1" x14ac:dyDescent="0.25">
      <c r="A15399" s="287"/>
    </row>
    <row r="15400" spans="1:1" x14ac:dyDescent="0.25">
      <c r="A15400" s="287"/>
    </row>
    <row r="15401" spans="1:1" x14ac:dyDescent="0.25">
      <c r="A15401" s="287"/>
    </row>
    <row r="15402" spans="1:1" x14ac:dyDescent="0.25">
      <c r="A15402" s="287"/>
    </row>
    <row r="15403" spans="1:1" x14ac:dyDescent="0.25">
      <c r="A15403" s="287"/>
    </row>
    <row r="15404" spans="1:1" x14ac:dyDescent="0.25">
      <c r="A15404" s="287"/>
    </row>
    <row r="15405" spans="1:1" x14ac:dyDescent="0.25">
      <c r="A15405" s="287"/>
    </row>
    <row r="15406" spans="1:1" x14ac:dyDescent="0.25">
      <c r="A15406" s="287"/>
    </row>
    <row r="15407" spans="1:1" x14ac:dyDescent="0.25">
      <c r="A15407" s="287"/>
    </row>
    <row r="15408" spans="1:1" x14ac:dyDescent="0.25">
      <c r="A15408" s="287"/>
    </row>
    <row r="15409" spans="1:1" x14ac:dyDescent="0.25">
      <c r="A15409" s="287"/>
    </row>
    <row r="15410" spans="1:1" x14ac:dyDescent="0.25">
      <c r="A15410" s="287"/>
    </row>
    <row r="15411" spans="1:1" x14ac:dyDescent="0.25">
      <c r="A15411" s="287"/>
    </row>
    <row r="15412" spans="1:1" x14ac:dyDescent="0.25">
      <c r="A15412" s="287"/>
    </row>
    <row r="15413" spans="1:1" x14ac:dyDescent="0.25">
      <c r="A15413" s="287"/>
    </row>
    <row r="15414" spans="1:1" x14ac:dyDescent="0.25">
      <c r="A15414" s="287"/>
    </row>
    <row r="15415" spans="1:1" x14ac:dyDescent="0.25">
      <c r="A15415" s="287"/>
    </row>
    <row r="15416" spans="1:1" x14ac:dyDescent="0.25">
      <c r="A15416" s="287"/>
    </row>
    <row r="15417" spans="1:1" x14ac:dyDescent="0.25">
      <c r="A15417" s="287"/>
    </row>
    <row r="15418" spans="1:1" x14ac:dyDescent="0.25">
      <c r="A15418" s="287"/>
    </row>
    <row r="15419" spans="1:1" x14ac:dyDescent="0.25">
      <c r="A15419" s="287"/>
    </row>
    <row r="15420" spans="1:1" x14ac:dyDescent="0.25">
      <c r="A15420" s="287"/>
    </row>
    <row r="15421" spans="1:1" x14ac:dyDescent="0.25">
      <c r="A15421" s="287"/>
    </row>
    <row r="15422" spans="1:1" x14ac:dyDescent="0.25">
      <c r="A15422" s="287"/>
    </row>
    <row r="15423" spans="1:1" x14ac:dyDescent="0.25">
      <c r="A15423" s="287"/>
    </row>
    <row r="15424" spans="1:1" x14ac:dyDescent="0.25">
      <c r="A15424" s="287"/>
    </row>
    <row r="15425" spans="1:1" x14ac:dyDescent="0.25">
      <c r="A15425" s="287"/>
    </row>
    <row r="15426" spans="1:1" x14ac:dyDescent="0.25">
      <c r="A15426" s="287"/>
    </row>
    <row r="15427" spans="1:1" x14ac:dyDescent="0.25">
      <c r="A15427" s="287"/>
    </row>
    <row r="15428" spans="1:1" x14ac:dyDescent="0.25">
      <c r="A15428" s="287"/>
    </row>
    <row r="15429" spans="1:1" x14ac:dyDescent="0.25">
      <c r="A15429" s="287"/>
    </row>
    <row r="15430" spans="1:1" x14ac:dyDescent="0.25">
      <c r="A15430" s="287"/>
    </row>
    <row r="15431" spans="1:1" x14ac:dyDescent="0.25">
      <c r="A15431" s="287"/>
    </row>
    <row r="15432" spans="1:1" x14ac:dyDescent="0.25">
      <c r="A15432" s="287"/>
    </row>
    <row r="15433" spans="1:1" x14ac:dyDescent="0.25">
      <c r="A15433" s="287"/>
    </row>
    <row r="15434" spans="1:1" x14ac:dyDescent="0.25">
      <c r="A15434" s="287"/>
    </row>
    <row r="15435" spans="1:1" x14ac:dyDescent="0.25">
      <c r="A15435" s="287"/>
    </row>
    <row r="15436" spans="1:1" x14ac:dyDescent="0.25">
      <c r="A15436" s="287"/>
    </row>
    <row r="15437" spans="1:1" x14ac:dyDescent="0.25">
      <c r="A15437" s="287"/>
    </row>
    <row r="15438" spans="1:1" x14ac:dyDescent="0.25">
      <c r="A15438" s="287"/>
    </row>
    <row r="15439" spans="1:1" x14ac:dyDescent="0.25">
      <c r="A15439" s="287"/>
    </row>
    <row r="15440" spans="1:1" x14ac:dyDescent="0.25">
      <c r="A15440" s="287"/>
    </row>
    <row r="15441" spans="1:1" x14ac:dyDescent="0.25">
      <c r="A15441" s="287"/>
    </row>
    <row r="15442" spans="1:1" x14ac:dyDescent="0.25">
      <c r="A15442" s="287"/>
    </row>
    <row r="15443" spans="1:1" x14ac:dyDescent="0.25">
      <c r="A15443" s="287"/>
    </row>
    <row r="15444" spans="1:1" x14ac:dyDescent="0.25">
      <c r="A15444" s="287"/>
    </row>
    <row r="15445" spans="1:1" x14ac:dyDescent="0.25">
      <c r="A15445" s="287"/>
    </row>
    <row r="15446" spans="1:1" x14ac:dyDescent="0.25">
      <c r="A15446" s="287"/>
    </row>
    <row r="15447" spans="1:1" x14ac:dyDescent="0.25">
      <c r="A15447" s="287"/>
    </row>
    <row r="15448" spans="1:1" x14ac:dyDescent="0.25">
      <c r="A15448" s="287"/>
    </row>
    <row r="15449" spans="1:1" x14ac:dyDescent="0.25">
      <c r="A15449" s="287"/>
    </row>
    <row r="15450" spans="1:1" x14ac:dyDescent="0.25">
      <c r="A15450" s="287"/>
    </row>
    <row r="15451" spans="1:1" x14ac:dyDescent="0.25">
      <c r="A15451" s="287"/>
    </row>
    <row r="15452" spans="1:1" x14ac:dyDescent="0.25">
      <c r="A15452" s="287"/>
    </row>
    <row r="15453" spans="1:1" x14ac:dyDescent="0.25">
      <c r="A15453" s="287"/>
    </row>
    <row r="15454" spans="1:1" x14ac:dyDescent="0.25">
      <c r="A15454" s="287"/>
    </row>
    <row r="15455" spans="1:1" x14ac:dyDescent="0.25">
      <c r="A15455" s="287"/>
    </row>
    <row r="15456" spans="1:1" x14ac:dyDescent="0.25">
      <c r="A15456" s="287"/>
    </row>
    <row r="15457" spans="1:1" x14ac:dyDescent="0.25">
      <c r="A15457" s="287"/>
    </row>
    <row r="15458" spans="1:1" x14ac:dyDescent="0.25">
      <c r="A15458" s="287"/>
    </row>
    <row r="15459" spans="1:1" x14ac:dyDescent="0.25">
      <c r="A15459" s="287"/>
    </row>
    <row r="15460" spans="1:1" x14ac:dyDescent="0.25">
      <c r="A15460" s="287"/>
    </row>
    <row r="15461" spans="1:1" x14ac:dyDescent="0.25">
      <c r="A15461" s="287"/>
    </row>
    <row r="15462" spans="1:1" x14ac:dyDescent="0.25">
      <c r="A15462" s="287"/>
    </row>
    <row r="15463" spans="1:1" x14ac:dyDescent="0.25">
      <c r="A15463" s="287"/>
    </row>
    <row r="15464" spans="1:1" x14ac:dyDescent="0.25">
      <c r="A15464" s="287"/>
    </row>
    <row r="15465" spans="1:1" x14ac:dyDescent="0.25">
      <c r="A15465" s="287"/>
    </row>
    <row r="15466" spans="1:1" x14ac:dyDescent="0.25">
      <c r="A15466" s="287"/>
    </row>
    <row r="15467" spans="1:1" x14ac:dyDescent="0.25">
      <c r="A15467" s="287"/>
    </row>
    <row r="15468" spans="1:1" x14ac:dyDescent="0.25">
      <c r="A15468" s="287"/>
    </row>
    <row r="15469" spans="1:1" x14ac:dyDescent="0.25">
      <c r="A15469" s="287"/>
    </row>
    <row r="15470" spans="1:1" x14ac:dyDescent="0.25">
      <c r="A15470" s="287"/>
    </row>
    <row r="15471" spans="1:1" x14ac:dyDescent="0.25">
      <c r="A15471" s="287"/>
    </row>
    <row r="15472" spans="1:1" x14ac:dyDescent="0.25">
      <c r="A15472" s="287"/>
    </row>
    <row r="15473" spans="1:1" x14ac:dyDescent="0.25">
      <c r="A15473" s="287"/>
    </row>
    <row r="15474" spans="1:1" x14ac:dyDescent="0.25">
      <c r="A15474" s="287"/>
    </row>
    <row r="15475" spans="1:1" x14ac:dyDescent="0.25">
      <c r="A15475" s="287"/>
    </row>
    <row r="15476" spans="1:1" x14ac:dyDescent="0.25">
      <c r="A15476" s="287"/>
    </row>
    <row r="15477" spans="1:1" x14ac:dyDescent="0.25">
      <c r="A15477" s="287"/>
    </row>
    <row r="15478" spans="1:1" x14ac:dyDescent="0.25">
      <c r="A15478" s="287"/>
    </row>
    <row r="15479" spans="1:1" x14ac:dyDescent="0.25">
      <c r="A15479" s="287"/>
    </row>
    <row r="15480" spans="1:1" x14ac:dyDescent="0.25">
      <c r="A15480" s="287"/>
    </row>
    <row r="15481" spans="1:1" x14ac:dyDescent="0.25">
      <c r="A15481" s="287"/>
    </row>
    <row r="15482" spans="1:1" x14ac:dyDescent="0.25">
      <c r="A15482" s="287"/>
    </row>
    <row r="15483" spans="1:1" x14ac:dyDescent="0.25">
      <c r="A15483" s="287"/>
    </row>
    <row r="15484" spans="1:1" x14ac:dyDescent="0.25">
      <c r="A15484" s="287"/>
    </row>
    <row r="15485" spans="1:1" x14ac:dyDescent="0.25">
      <c r="A15485" s="287"/>
    </row>
    <row r="15486" spans="1:1" x14ac:dyDescent="0.25">
      <c r="A15486" s="287"/>
    </row>
    <row r="15487" spans="1:1" x14ac:dyDescent="0.25">
      <c r="A15487" s="287"/>
    </row>
    <row r="15488" spans="1:1" x14ac:dyDescent="0.25">
      <c r="A15488" s="287"/>
    </row>
    <row r="15489" spans="1:1" x14ac:dyDescent="0.25">
      <c r="A15489" s="287"/>
    </row>
    <row r="15490" spans="1:1" x14ac:dyDescent="0.25">
      <c r="A15490" s="287"/>
    </row>
    <row r="15491" spans="1:1" x14ac:dyDescent="0.25">
      <c r="A15491" s="287"/>
    </row>
    <row r="15492" spans="1:1" x14ac:dyDescent="0.25">
      <c r="A15492" s="287"/>
    </row>
    <row r="15493" spans="1:1" x14ac:dyDescent="0.25">
      <c r="A15493" s="287"/>
    </row>
    <row r="15494" spans="1:1" x14ac:dyDescent="0.25">
      <c r="A15494" s="287"/>
    </row>
    <row r="15495" spans="1:1" x14ac:dyDescent="0.25">
      <c r="A15495" s="287"/>
    </row>
    <row r="15496" spans="1:1" x14ac:dyDescent="0.25">
      <c r="A15496" s="287"/>
    </row>
    <row r="15497" spans="1:1" x14ac:dyDescent="0.25">
      <c r="A15497" s="287"/>
    </row>
    <row r="15498" spans="1:1" x14ac:dyDescent="0.25">
      <c r="A15498" s="287"/>
    </row>
    <row r="15499" spans="1:1" x14ac:dyDescent="0.25">
      <c r="A15499" s="287"/>
    </row>
    <row r="15500" spans="1:1" x14ac:dyDescent="0.25">
      <c r="A15500" s="287"/>
    </row>
    <row r="15501" spans="1:1" x14ac:dyDescent="0.25">
      <c r="A15501" s="287"/>
    </row>
    <row r="15502" spans="1:1" x14ac:dyDescent="0.25">
      <c r="A15502" s="287"/>
    </row>
    <row r="15503" spans="1:1" x14ac:dyDescent="0.25">
      <c r="A15503" s="287"/>
    </row>
    <row r="15504" spans="1:1" x14ac:dyDescent="0.25">
      <c r="A15504" s="287"/>
    </row>
    <row r="15505" spans="1:1" x14ac:dyDescent="0.25">
      <c r="A15505" s="287"/>
    </row>
    <row r="15506" spans="1:1" x14ac:dyDescent="0.25">
      <c r="A15506" s="287"/>
    </row>
    <row r="15507" spans="1:1" x14ac:dyDescent="0.25">
      <c r="A15507" s="287"/>
    </row>
    <row r="15508" spans="1:1" x14ac:dyDescent="0.25">
      <c r="A15508" s="287"/>
    </row>
    <row r="15509" spans="1:1" x14ac:dyDescent="0.25">
      <c r="A15509" s="287"/>
    </row>
    <row r="15510" spans="1:1" x14ac:dyDescent="0.25">
      <c r="A15510" s="287"/>
    </row>
    <row r="15511" spans="1:1" x14ac:dyDescent="0.25">
      <c r="A15511" s="287"/>
    </row>
    <row r="15512" spans="1:1" x14ac:dyDescent="0.25">
      <c r="A15512" s="287"/>
    </row>
    <row r="15513" spans="1:1" x14ac:dyDescent="0.25">
      <c r="A15513" s="287"/>
    </row>
    <row r="15514" spans="1:1" x14ac:dyDescent="0.25">
      <c r="A15514" s="287"/>
    </row>
    <row r="15515" spans="1:1" x14ac:dyDescent="0.25">
      <c r="A15515" s="287"/>
    </row>
    <row r="15516" spans="1:1" x14ac:dyDescent="0.25">
      <c r="A15516" s="287"/>
    </row>
    <row r="15517" spans="1:1" x14ac:dyDescent="0.25">
      <c r="A15517" s="287"/>
    </row>
    <row r="15518" spans="1:1" x14ac:dyDescent="0.25">
      <c r="A15518" s="287"/>
    </row>
    <row r="15519" spans="1:1" x14ac:dyDescent="0.25">
      <c r="A15519" s="287"/>
    </row>
    <row r="15520" spans="1:1" x14ac:dyDescent="0.25">
      <c r="A15520" s="287"/>
    </row>
    <row r="15521" spans="1:1" x14ac:dyDescent="0.25">
      <c r="A15521" s="287"/>
    </row>
    <row r="15522" spans="1:1" x14ac:dyDescent="0.25">
      <c r="A15522" s="287"/>
    </row>
    <row r="15523" spans="1:1" x14ac:dyDescent="0.25">
      <c r="A15523" s="287"/>
    </row>
    <row r="15524" spans="1:1" x14ac:dyDescent="0.25">
      <c r="A15524" s="287"/>
    </row>
    <row r="15525" spans="1:1" x14ac:dyDescent="0.25">
      <c r="A15525" s="287"/>
    </row>
    <row r="15526" spans="1:1" x14ac:dyDescent="0.25">
      <c r="A15526" s="287"/>
    </row>
    <row r="15527" spans="1:1" x14ac:dyDescent="0.25">
      <c r="A15527" s="287"/>
    </row>
    <row r="15528" spans="1:1" x14ac:dyDescent="0.25">
      <c r="A15528" s="287"/>
    </row>
    <row r="15529" spans="1:1" x14ac:dyDescent="0.25">
      <c r="A15529" s="287"/>
    </row>
    <row r="15530" spans="1:1" x14ac:dyDescent="0.25">
      <c r="A15530" s="287"/>
    </row>
    <row r="15531" spans="1:1" x14ac:dyDescent="0.25">
      <c r="A15531" s="287"/>
    </row>
    <row r="15532" spans="1:1" x14ac:dyDescent="0.25">
      <c r="A15532" s="287"/>
    </row>
    <row r="15533" spans="1:1" x14ac:dyDescent="0.25">
      <c r="A15533" s="287"/>
    </row>
    <row r="15534" spans="1:1" x14ac:dyDescent="0.25">
      <c r="A15534" s="287"/>
    </row>
    <row r="15535" spans="1:1" x14ac:dyDescent="0.25">
      <c r="A15535" s="287"/>
    </row>
    <row r="15536" spans="1:1" x14ac:dyDescent="0.25">
      <c r="A15536" s="287"/>
    </row>
    <row r="15537" spans="1:1" x14ac:dyDescent="0.25">
      <c r="A15537" s="287"/>
    </row>
    <row r="15538" spans="1:1" x14ac:dyDescent="0.25">
      <c r="A15538" s="287"/>
    </row>
    <row r="15539" spans="1:1" x14ac:dyDescent="0.25">
      <c r="A15539" s="287"/>
    </row>
    <row r="15540" spans="1:1" x14ac:dyDescent="0.25">
      <c r="A15540" s="287"/>
    </row>
    <row r="15541" spans="1:1" x14ac:dyDescent="0.25">
      <c r="A15541" s="287"/>
    </row>
    <row r="15542" spans="1:1" x14ac:dyDescent="0.25">
      <c r="A15542" s="287"/>
    </row>
    <row r="15543" spans="1:1" x14ac:dyDescent="0.25">
      <c r="A15543" s="287"/>
    </row>
    <row r="15544" spans="1:1" x14ac:dyDescent="0.25">
      <c r="A15544" s="287"/>
    </row>
    <row r="15545" spans="1:1" x14ac:dyDescent="0.25">
      <c r="A15545" s="287"/>
    </row>
    <row r="15546" spans="1:1" x14ac:dyDescent="0.25">
      <c r="A15546" s="287"/>
    </row>
    <row r="15547" spans="1:1" x14ac:dyDescent="0.25">
      <c r="A15547" s="287"/>
    </row>
    <row r="15548" spans="1:1" x14ac:dyDescent="0.25">
      <c r="A15548" s="287"/>
    </row>
    <row r="15549" spans="1:1" x14ac:dyDescent="0.25">
      <c r="A15549" s="287"/>
    </row>
    <row r="15550" spans="1:1" x14ac:dyDescent="0.25">
      <c r="A15550" s="287"/>
    </row>
    <row r="15551" spans="1:1" x14ac:dyDescent="0.25">
      <c r="A15551" s="287"/>
    </row>
    <row r="15552" spans="1:1" x14ac:dyDescent="0.25">
      <c r="A15552" s="287"/>
    </row>
    <row r="15553" spans="1:1" x14ac:dyDescent="0.25">
      <c r="A15553" s="287"/>
    </row>
    <row r="15554" spans="1:1" x14ac:dyDescent="0.25">
      <c r="A15554" s="287"/>
    </row>
    <row r="15555" spans="1:1" x14ac:dyDescent="0.25">
      <c r="A15555" s="287"/>
    </row>
    <row r="15556" spans="1:1" x14ac:dyDescent="0.25">
      <c r="A15556" s="287"/>
    </row>
    <row r="15557" spans="1:1" x14ac:dyDescent="0.25">
      <c r="A15557" s="287"/>
    </row>
    <row r="15558" spans="1:1" x14ac:dyDescent="0.25">
      <c r="A15558" s="287"/>
    </row>
    <row r="15559" spans="1:1" x14ac:dyDescent="0.25">
      <c r="A15559" s="287"/>
    </row>
    <row r="15560" spans="1:1" x14ac:dyDescent="0.25">
      <c r="A15560" s="287"/>
    </row>
    <row r="15561" spans="1:1" x14ac:dyDescent="0.25">
      <c r="A15561" s="287"/>
    </row>
    <row r="15562" spans="1:1" x14ac:dyDescent="0.25">
      <c r="A15562" s="287"/>
    </row>
    <row r="15563" spans="1:1" x14ac:dyDescent="0.25">
      <c r="A15563" s="287"/>
    </row>
    <row r="15564" spans="1:1" x14ac:dyDescent="0.25">
      <c r="A15564" s="287"/>
    </row>
    <row r="15565" spans="1:1" x14ac:dyDescent="0.25">
      <c r="A15565" s="287"/>
    </row>
    <row r="15566" spans="1:1" x14ac:dyDescent="0.25">
      <c r="A15566" s="287"/>
    </row>
    <row r="15567" spans="1:1" x14ac:dyDescent="0.25">
      <c r="A15567" s="287"/>
    </row>
    <row r="15568" spans="1:1" x14ac:dyDescent="0.25">
      <c r="A15568" s="287"/>
    </row>
    <row r="15569" spans="1:1" x14ac:dyDescent="0.25">
      <c r="A15569" s="287"/>
    </row>
    <row r="15570" spans="1:1" x14ac:dyDescent="0.25">
      <c r="A15570" s="287"/>
    </row>
    <row r="15571" spans="1:1" x14ac:dyDescent="0.25">
      <c r="A15571" s="287"/>
    </row>
    <row r="15572" spans="1:1" x14ac:dyDescent="0.25">
      <c r="A15572" s="287"/>
    </row>
    <row r="15573" spans="1:1" x14ac:dyDescent="0.25">
      <c r="A15573" s="287"/>
    </row>
    <row r="15574" spans="1:1" x14ac:dyDescent="0.25">
      <c r="A15574" s="287"/>
    </row>
    <row r="15575" spans="1:1" x14ac:dyDescent="0.25">
      <c r="A15575" s="287"/>
    </row>
    <row r="15576" spans="1:1" x14ac:dyDescent="0.25">
      <c r="A15576" s="287"/>
    </row>
    <row r="15577" spans="1:1" x14ac:dyDescent="0.25">
      <c r="A15577" s="287"/>
    </row>
    <row r="15578" spans="1:1" x14ac:dyDescent="0.25">
      <c r="A15578" s="287"/>
    </row>
    <row r="15579" spans="1:1" x14ac:dyDescent="0.25">
      <c r="A15579" s="287"/>
    </row>
    <row r="15580" spans="1:1" x14ac:dyDescent="0.25">
      <c r="A15580" s="287"/>
    </row>
    <row r="15581" spans="1:1" x14ac:dyDescent="0.25">
      <c r="A15581" s="287"/>
    </row>
    <row r="15582" spans="1:1" x14ac:dyDescent="0.25">
      <c r="A15582" s="287"/>
    </row>
    <row r="15583" spans="1:1" x14ac:dyDescent="0.25">
      <c r="A15583" s="287"/>
    </row>
    <row r="15584" spans="1:1" x14ac:dyDescent="0.25">
      <c r="A15584" s="287"/>
    </row>
    <row r="15585" spans="1:1" x14ac:dyDescent="0.25">
      <c r="A15585" s="287"/>
    </row>
    <row r="15586" spans="1:1" x14ac:dyDescent="0.25">
      <c r="A15586" s="287"/>
    </row>
    <row r="15587" spans="1:1" x14ac:dyDescent="0.25">
      <c r="A15587" s="287"/>
    </row>
    <row r="15588" spans="1:1" x14ac:dyDescent="0.25">
      <c r="A15588" s="287"/>
    </row>
    <row r="15589" spans="1:1" x14ac:dyDescent="0.25">
      <c r="A15589" s="287"/>
    </row>
    <row r="15590" spans="1:1" x14ac:dyDescent="0.25">
      <c r="A15590" s="287"/>
    </row>
    <row r="15591" spans="1:1" x14ac:dyDescent="0.25">
      <c r="A15591" s="287"/>
    </row>
    <row r="15592" spans="1:1" x14ac:dyDescent="0.25">
      <c r="A15592" s="287"/>
    </row>
    <row r="15593" spans="1:1" x14ac:dyDescent="0.25">
      <c r="A15593" s="287"/>
    </row>
    <row r="15594" spans="1:1" x14ac:dyDescent="0.25">
      <c r="A15594" s="287"/>
    </row>
    <row r="15595" spans="1:1" x14ac:dyDescent="0.25">
      <c r="A15595" s="287"/>
    </row>
    <row r="15596" spans="1:1" x14ac:dyDescent="0.25">
      <c r="A15596" s="287"/>
    </row>
    <row r="15597" spans="1:1" x14ac:dyDescent="0.25">
      <c r="A15597" s="287"/>
    </row>
    <row r="15598" spans="1:1" x14ac:dyDescent="0.25">
      <c r="A15598" s="287"/>
    </row>
    <row r="15599" spans="1:1" x14ac:dyDescent="0.25">
      <c r="A15599" s="287"/>
    </row>
    <row r="15600" spans="1:1" x14ac:dyDescent="0.25">
      <c r="A15600" s="287"/>
    </row>
    <row r="15601" spans="1:1" x14ac:dyDescent="0.25">
      <c r="A15601" s="287"/>
    </row>
    <row r="15602" spans="1:1" x14ac:dyDescent="0.25">
      <c r="A15602" s="287"/>
    </row>
    <row r="15603" spans="1:1" x14ac:dyDescent="0.25">
      <c r="A15603" s="287"/>
    </row>
    <row r="15604" spans="1:1" x14ac:dyDescent="0.25">
      <c r="A15604" s="287"/>
    </row>
    <row r="15605" spans="1:1" x14ac:dyDescent="0.25">
      <c r="A15605" s="287"/>
    </row>
    <row r="15606" spans="1:1" x14ac:dyDescent="0.25">
      <c r="A15606" s="287"/>
    </row>
    <row r="15607" spans="1:1" x14ac:dyDescent="0.25">
      <c r="A15607" s="287"/>
    </row>
    <row r="15608" spans="1:1" x14ac:dyDescent="0.25">
      <c r="A15608" s="287"/>
    </row>
    <row r="15609" spans="1:1" x14ac:dyDescent="0.25">
      <c r="A15609" s="287"/>
    </row>
    <row r="15610" spans="1:1" x14ac:dyDescent="0.25">
      <c r="A15610" s="287"/>
    </row>
    <row r="15611" spans="1:1" x14ac:dyDescent="0.25">
      <c r="A15611" s="287"/>
    </row>
    <row r="15612" spans="1:1" x14ac:dyDescent="0.25">
      <c r="A15612" s="287"/>
    </row>
    <row r="15613" spans="1:1" x14ac:dyDescent="0.25">
      <c r="A15613" s="287"/>
    </row>
    <row r="15614" spans="1:1" x14ac:dyDescent="0.25">
      <c r="A15614" s="287"/>
    </row>
    <row r="15615" spans="1:1" x14ac:dyDescent="0.25">
      <c r="A15615" s="287"/>
    </row>
    <row r="15616" spans="1:1" x14ac:dyDescent="0.25">
      <c r="A15616" s="287"/>
    </row>
    <row r="15617" spans="1:1" x14ac:dyDescent="0.25">
      <c r="A15617" s="287"/>
    </row>
    <row r="15618" spans="1:1" x14ac:dyDescent="0.25">
      <c r="A15618" s="287"/>
    </row>
    <row r="15619" spans="1:1" x14ac:dyDescent="0.25">
      <c r="A15619" s="287"/>
    </row>
    <row r="15620" spans="1:1" x14ac:dyDescent="0.25">
      <c r="A15620" s="287"/>
    </row>
    <row r="15621" spans="1:1" x14ac:dyDescent="0.25">
      <c r="A15621" s="287"/>
    </row>
    <row r="15622" spans="1:1" x14ac:dyDescent="0.25">
      <c r="A15622" s="287"/>
    </row>
    <row r="15623" spans="1:1" x14ac:dyDescent="0.25">
      <c r="A15623" s="287"/>
    </row>
    <row r="15624" spans="1:1" x14ac:dyDescent="0.25">
      <c r="A15624" s="287"/>
    </row>
    <row r="15625" spans="1:1" x14ac:dyDescent="0.25">
      <c r="A15625" s="287"/>
    </row>
    <row r="15626" spans="1:1" x14ac:dyDescent="0.25">
      <c r="A15626" s="287"/>
    </row>
    <row r="15627" spans="1:1" x14ac:dyDescent="0.25">
      <c r="A15627" s="287"/>
    </row>
    <row r="15628" spans="1:1" x14ac:dyDescent="0.25">
      <c r="A15628" s="287"/>
    </row>
    <row r="15629" spans="1:1" x14ac:dyDescent="0.25">
      <c r="A15629" s="287"/>
    </row>
    <row r="15630" spans="1:1" x14ac:dyDescent="0.25">
      <c r="A15630" s="287"/>
    </row>
    <row r="15631" spans="1:1" x14ac:dyDescent="0.25">
      <c r="A15631" s="287"/>
    </row>
    <row r="15632" spans="1:1" x14ac:dyDescent="0.25">
      <c r="A15632" s="287"/>
    </row>
    <row r="15633" spans="1:1" x14ac:dyDescent="0.25">
      <c r="A15633" s="287"/>
    </row>
    <row r="15634" spans="1:1" x14ac:dyDescent="0.25">
      <c r="A15634" s="287"/>
    </row>
    <row r="15635" spans="1:1" x14ac:dyDescent="0.25">
      <c r="A15635" s="287"/>
    </row>
    <row r="15636" spans="1:1" x14ac:dyDescent="0.25">
      <c r="A15636" s="287"/>
    </row>
    <row r="15637" spans="1:1" x14ac:dyDescent="0.25">
      <c r="A15637" s="287"/>
    </row>
    <row r="15638" spans="1:1" x14ac:dyDescent="0.25">
      <c r="A15638" s="287"/>
    </row>
    <row r="15639" spans="1:1" x14ac:dyDescent="0.25">
      <c r="A15639" s="287"/>
    </row>
    <row r="15640" spans="1:1" x14ac:dyDescent="0.25">
      <c r="A15640" s="287"/>
    </row>
    <row r="15641" spans="1:1" x14ac:dyDescent="0.25">
      <c r="A15641" s="287"/>
    </row>
    <row r="15642" spans="1:1" x14ac:dyDescent="0.25">
      <c r="A15642" s="287"/>
    </row>
    <row r="15643" spans="1:1" x14ac:dyDescent="0.25">
      <c r="A15643" s="287"/>
    </row>
    <row r="15644" spans="1:1" x14ac:dyDescent="0.25">
      <c r="A15644" s="287"/>
    </row>
    <row r="15645" spans="1:1" x14ac:dyDescent="0.25">
      <c r="A15645" s="287"/>
    </row>
    <row r="15646" spans="1:1" x14ac:dyDescent="0.25">
      <c r="A15646" s="287"/>
    </row>
    <row r="15647" spans="1:1" x14ac:dyDescent="0.25">
      <c r="A15647" s="287"/>
    </row>
    <row r="15648" spans="1:1" x14ac:dyDescent="0.25">
      <c r="A15648" s="287"/>
    </row>
    <row r="15649" spans="1:1" x14ac:dyDescent="0.25">
      <c r="A15649" s="287"/>
    </row>
    <row r="15650" spans="1:1" x14ac:dyDescent="0.25">
      <c r="A15650" s="287"/>
    </row>
    <row r="15651" spans="1:1" x14ac:dyDescent="0.25">
      <c r="A15651" s="287"/>
    </row>
    <row r="15652" spans="1:1" x14ac:dyDescent="0.25">
      <c r="A15652" s="287"/>
    </row>
    <row r="15653" spans="1:1" x14ac:dyDescent="0.25">
      <c r="A15653" s="287"/>
    </row>
    <row r="15654" spans="1:1" x14ac:dyDescent="0.25">
      <c r="A15654" s="287"/>
    </row>
    <row r="15655" spans="1:1" x14ac:dyDescent="0.25">
      <c r="A15655" s="287"/>
    </row>
    <row r="15656" spans="1:1" x14ac:dyDescent="0.25">
      <c r="A15656" s="287"/>
    </row>
    <row r="15657" spans="1:1" x14ac:dyDescent="0.25">
      <c r="A15657" s="287"/>
    </row>
    <row r="15658" spans="1:1" x14ac:dyDescent="0.25">
      <c r="A15658" s="287"/>
    </row>
    <row r="15659" spans="1:1" x14ac:dyDescent="0.25">
      <c r="A15659" s="287"/>
    </row>
    <row r="15660" spans="1:1" x14ac:dyDescent="0.25">
      <c r="A15660" s="287"/>
    </row>
    <row r="15661" spans="1:1" x14ac:dyDescent="0.25">
      <c r="A15661" s="287"/>
    </row>
    <row r="15662" spans="1:1" x14ac:dyDescent="0.25">
      <c r="A15662" s="287"/>
    </row>
    <row r="15663" spans="1:1" x14ac:dyDescent="0.25">
      <c r="A15663" s="287"/>
    </row>
    <row r="15664" spans="1:1" x14ac:dyDescent="0.25">
      <c r="A15664" s="287"/>
    </row>
    <row r="15665" spans="1:1" x14ac:dyDescent="0.25">
      <c r="A15665" s="287"/>
    </row>
    <row r="15666" spans="1:1" x14ac:dyDescent="0.25">
      <c r="A15666" s="287"/>
    </row>
    <row r="15667" spans="1:1" x14ac:dyDescent="0.25">
      <c r="A15667" s="287"/>
    </row>
    <row r="15668" spans="1:1" x14ac:dyDescent="0.25">
      <c r="A15668" s="287"/>
    </row>
    <row r="15669" spans="1:1" x14ac:dyDescent="0.25">
      <c r="A15669" s="287"/>
    </row>
    <row r="15670" spans="1:1" x14ac:dyDescent="0.25">
      <c r="A15670" s="287"/>
    </row>
    <row r="15671" spans="1:1" x14ac:dyDescent="0.25">
      <c r="A15671" s="287"/>
    </row>
    <row r="15672" spans="1:1" x14ac:dyDescent="0.25">
      <c r="A15672" s="287"/>
    </row>
    <row r="15673" spans="1:1" x14ac:dyDescent="0.25">
      <c r="A15673" s="287"/>
    </row>
    <row r="15674" spans="1:1" x14ac:dyDescent="0.25">
      <c r="A15674" s="287"/>
    </row>
    <row r="15675" spans="1:1" x14ac:dyDescent="0.25">
      <c r="A15675" s="287"/>
    </row>
    <row r="15676" spans="1:1" x14ac:dyDescent="0.25">
      <c r="A15676" s="287"/>
    </row>
    <row r="15677" spans="1:1" x14ac:dyDescent="0.25">
      <c r="A15677" s="287"/>
    </row>
    <row r="15678" spans="1:1" x14ac:dyDescent="0.25">
      <c r="A15678" s="287"/>
    </row>
    <row r="15679" spans="1:1" x14ac:dyDescent="0.25">
      <c r="A15679" s="287"/>
    </row>
    <row r="15680" spans="1:1" x14ac:dyDescent="0.25">
      <c r="A15680" s="287"/>
    </row>
    <row r="15681" spans="1:1" x14ac:dyDescent="0.25">
      <c r="A15681" s="287"/>
    </row>
    <row r="15682" spans="1:1" x14ac:dyDescent="0.25">
      <c r="A15682" s="287"/>
    </row>
    <row r="15683" spans="1:1" x14ac:dyDescent="0.25">
      <c r="A15683" s="287"/>
    </row>
    <row r="15684" spans="1:1" x14ac:dyDescent="0.25">
      <c r="A15684" s="287"/>
    </row>
    <row r="15685" spans="1:1" x14ac:dyDescent="0.25">
      <c r="A15685" s="287"/>
    </row>
    <row r="15686" spans="1:1" x14ac:dyDescent="0.25">
      <c r="A15686" s="287"/>
    </row>
    <row r="15687" spans="1:1" x14ac:dyDescent="0.25">
      <c r="A15687" s="287"/>
    </row>
    <row r="15688" spans="1:1" x14ac:dyDescent="0.25">
      <c r="A15688" s="287"/>
    </row>
    <row r="15689" spans="1:1" x14ac:dyDescent="0.25">
      <c r="A15689" s="287"/>
    </row>
    <row r="15690" spans="1:1" x14ac:dyDescent="0.25">
      <c r="A15690" s="287"/>
    </row>
    <row r="15691" spans="1:1" x14ac:dyDescent="0.25">
      <c r="A15691" s="287"/>
    </row>
    <row r="15692" spans="1:1" x14ac:dyDescent="0.25">
      <c r="A15692" s="287"/>
    </row>
    <row r="15693" spans="1:1" x14ac:dyDescent="0.25">
      <c r="A15693" s="287"/>
    </row>
    <row r="15694" spans="1:1" x14ac:dyDescent="0.25">
      <c r="A15694" s="287"/>
    </row>
    <row r="15695" spans="1:1" x14ac:dyDescent="0.25">
      <c r="A15695" s="287"/>
    </row>
    <row r="15696" spans="1:1" x14ac:dyDescent="0.25">
      <c r="A15696" s="287"/>
    </row>
    <row r="15697" spans="1:1" x14ac:dyDescent="0.25">
      <c r="A15697" s="287"/>
    </row>
    <row r="15698" spans="1:1" x14ac:dyDescent="0.25">
      <c r="A15698" s="287"/>
    </row>
    <row r="15699" spans="1:1" x14ac:dyDescent="0.25">
      <c r="A15699" s="287"/>
    </row>
    <row r="15700" spans="1:1" x14ac:dyDescent="0.25">
      <c r="A15700" s="287"/>
    </row>
    <row r="15701" spans="1:1" x14ac:dyDescent="0.25">
      <c r="A15701" s="287"/>
    </row>
    <row r="15702" spans="1:1" x14ac:dyDescent="0.25">
      <c r="A15702" s="287"/>
    </row>
    <row r="15703" spans="1:1" x14ac:dyDescent="0.25">
      <c r="A15703" s="287"/>
    </row>
    <row r="15704" spans="1:1" x14ac:dyDescent="0.25">
      <c r="A15704" s="287"/>
    </row>
    <row r="15705" spans="1:1" x14ac:dyDescent="0.25">
      <c r="A15705" s="287"/>
    </row>
    <row r="15706" spans="1:1" x14ac:dyDescent="0.25">
      <c r="A15706" s="287"/>
    </row>
    <row r="15707" spans="1:1" x14ac:dyDescent="0.25">
      <c r="A15707" s="287"/>
    </row>
    <row r="15708" spans="1:1" x14ac:dyDescent="0.25">
      <c r="A15708" s="287"/>
    </row>
    <row r="15709" spans="1:1" x14ac:dyDescent="0.25">
      <c r="A15709" s="287"/>
    </row>
    <row r="15710" spans="1:1" x14ac:dyDescent="0.25">
      <c r="A15710" s="287"/>
    </row>
    <row r="15711" spans="1:1" x14ac:dyDescent="0.25">
      <c r="A15711" s="287"/>
    </row>
    <row r="15712" spans="1:1" x14ac:dyDescent="0.25">
      <c r="A15712" s="287"/>
    </row>
    <row r="15713" spans="1:1" x14ac:dyDescent="0.25">
      <c r="A15713" s="287"/>
    </row>
    <row r="15714" spans="1:1" x14ac:dyDescent="0.25">
      <c r="A15714" s="287"/>
    </row>
    <row r="15715" spans="1:1" x14ac:dyDescent="0.25">
      <c r="A15715" s="287"/>
    </row>
    <row r="15716" spans="1:1" x14ac:dyDescent="0.25">
      <c r="A15716" s="287"/>
    </row>
    <row r="15717" spans="1:1" x14ac:dyDescent="0.25">
      <c r="A15717" s="287"/>
    </row>
    <row r="15718" spans="1:1" x14ac:dyDescent="0.25">
      <c r="A15718" s="287"/>
    </row>
    <row r="15719" spans="1:1" x14ac:dyDescent="0.25">
      <c r="A15719" s="287"/>
    </row>
    <row r="15720" spans="1:1" x14ac:dyDescent="0.25">
      <c r="A15720" s="287"/>
    </row>
    <row r="15721" spans="1:1" x14ac:dyDescent="0.25">
      <c r="A15721" s="287"/>
    </row>
    <row r="15722" spans="1:1" x14ac:dyDescent="0.25">
      <c r="A15722" s="287"/>
    </row>
    <row r="15723" spans="1:1" x14ac:dyDescent="0.25">
      <c r="A15723" s="287"/>
    </row>
    <row r="15724" spans="1:1" x14ac:dyDescent="0.25">
      <c r="A15724" s="287"/>
    </row>
    <row r="15725" spans="1:1" x14ac:dyDescent="0.25">
      <c r="A15725" s="287"/>
    </row>
    <row r="15726" spans="1:1" x14ac:dyDescent="0.25">
      <c r="A15726" s="287"/>
    </row>
    <row r="15727" spans="1:1" x14ac:dyDescent="0.25">
      <c r="A15727" s="287"/>
    </row>
    <row r="15728" spans="1:1" x14ac:dyDescent="0.25">
      <c r="A15728" s="287"/>
    </row>
    <row r="15729" spans="1:1" x14ac:dyDescent="0.25">
      <c r="A15729" s="287"/>
    </row>
    <row r="15730" spans="1:1" x14ac:dyDescent="0.25">
      <c r="A15730" s="287"/>
    </row>
    <row r="15731" spans="1:1" x14ac:dyDescent="0.25">
      <c r="A15731" s="287"/>
    </row>
    <row r="15732" spans="1:1" x14ac:dyDescent="0.25">
      <c r="A15732" s="287"/>
    </row>
    <row r="15733" spans="1:1" x14ac:dyDescent="0.25">
      <c r="A15733" s="287"/>
    </row>
    <row r="15734" spans="1:1" x14ac:dyDescent="0.25">
      <c r="A15734" s="287"/>
    </row>
    <row r="15735" spans="1:1" x14ac:dyDescent="0.25">
      <c r="A15735" s="287"/>
    </row>
    <row r="15736" spans="1:1" x14ac:dyDescent="0.25">
      <c r="A15736" s="287"/>
    </row>
    <row r="15737" spans="1:1" x14ac:dyDescent="0.25">
      <c r="A15737" s="287"/>
    </row>
    <row r="15738" spans="1:1" x14ac:dyDescent="0.25">
      <c r="A15738" s="287"/>
    </row>
    <row r="15739" spans="1:1" x14ac:dyDescent="0.25">
      <c r="A15739" s="287"/>
    </row>
    <row r="15740" spans="1:1" x14ac:dyDescent="0.25">
      <c r="A15740" s="287"/>
    </row>
    <row r="15741" spans="1:1" x14ac:dyDescent="0.25">
      <c r="A15741" s="287"/>
    </row>
    <row r="15742" spans="1:1" x14ac:dyDescent="0.25">
      <c r="A15742" s="287"/>
    </row>
    <row r="15743" spans="1:1" x14ac:dyDescent="0.25">
      <c r="A15743" s="287"/>
    </row>
    <row r="15744" spans="1:1" x14ac:dyDescent="0.25">
      <c r="A15744" s="287"/>
    </row>
    <row r="15745" spans="1:1" x14ac:dyDescent="0.25">
      <c r="A15745" s="287"/>
    </row>
    <row r="15746" spans="1:1" x14ac:dyDescent="0.25">
      <c r="A15746" s="287"/>
    </row>
    <row r="15747" spans="1:1" x14ac:dyDescent="0.25">
      <c r="A15747" s="287"/>
    </row>
    <row r="15748" spans="1:1" x14ac:dyDescent="0.25">
      <c r="A15748" s="287"/>
    </row>
    <row r="15749" spans="1:1" x14ac:dyDescent="0.25">
      <c r="A15749" s="287"/>
    </row>
    <row r="15750" spans="1:1" x14ac:dyDescent="0.25">
      <c r="A15750" s="287"/>
    </row>
    <row r="15751" spans="1:1" x14ac:dyDescent="0.25">
      <c r="A15751" s="287"/>
    </row>
    <row r="15752" spans="1:1" x14ac:dyDescent="0.25">
      <c r="A15752" s="287"/>
    </row>
    <row r="15753" spans="1:1" x14ac:dyDescent="0.25">
      <c r="A15753" s="287"/>
    </row>
    <row r="15754" spans="1:1" x14ac:dyDescent="0.25">
      <c r="A15754" s="287"/>
    </row>
    <row r="15755" spans="1:1" x14ac:dyDescent="0.25">
      <c r="A15755" s="287"/>
    </row>
    <row r="15756" spans="1:1" x14ac:dyDescent="0.25">
      <c r="A15756" s="287"/>
    </row>
    <row r="15757" spans="1:1" x14ac:dyDescent="0.25">
      <c r="A15757" s="287"/>
    </row>
    <row r="15758" spans="1:1" x14ac:dyDescent="0.25">
      <c r="A15758" s="287"/>
    </row>
    <row r="15759" spans="1:1" x14ac:dyDescent="0.25">
      <c r="A15759" s="287"/>
    </row>
    <row r="15760" spans="1:1" x14ac:dyDescent="0.25">
      <c r="A15760" s="287"/>
    </row>
    <row r="15761" spans="1:1" x14ac:dyDescent="0.25">
      <c r="A15761" s="287"/>
    </row>
    <row r="15762" spans="1:1" x14ac:dyDescent="0.25">
      <c r="A15762" s="287"/>
    </row>
    <row r="15763" spans="1:1" x14ac:dyDescent="0.25">
      <c r="A15763" s="287"/>
    </row>
    <row r="15764" spans="1:1" x14ac:dyDescent="0.25">
      <c r="A15764" s="287"/>
    </row>
    <row r="15765" spans="1:1" x14ac:dyDescent="0.25">
      <c r="A15765" s="287"/>
    </row>
    <row r="15766" spans="1:1" x14ac:dyDescent="0.25">
      <c r="A15766" s="287"/>
    </row>
    <row r="15767" spans="1:1" x14ac:dyDescent="0.25">
      <c r="A15767" s="287"/>
    </row>
    <row r="15768" spans="1:1" x14ac:dyDescent="0.25">
      <c r="A15768" s="287"/>
    </row>
    <row r="15769" spans="1:1" x14ac:dyDescent="0.25">
      <c r="A15769" s="287"/>
    </row>
    <row r="15770" spans="1:1" x14ac:dyDescent="0.25">
      <c r="A15770" s="287"/>
    </row>
    <row r="15771" spans="1:1" x14ac:dyDescent="0.25">
      <c r="A15771" s="287"/>
    </row>
    <row r="15772" spans="1:1" x14ac:dyDescent="0.25">
      <c r="A15772" s="287"/>
    </row>
    <row r="15773" spans="1:1" x14ac:dyDescent="0.25">
      <c r="A15773" s="287"/>
    </row>
    <row r="15774" spans="1:1" x14ac:dyDescent="0.25">
      <c r="A15774" s="287"/>
    </row>
    <row r="15775" spans="1:1" x14ac:dyDescent="0.25">
      <c r="A15775" s="287"/>
    </row>
    <row r="15776" spans="1:1" x14ac:dyDescent="0.25">
      <c r="A15776" s="287"/>
    </row>
    <row r="15777" spans="1:1" x14ac:dyDescent="0.25">
      <c r="A15777" s="287"/>
    </row>
    <row r="15778" spans="1:1" x14ac:dyDescent="0.25">
      <c r="A15778" s="287"/>
    </row>
    <row r="15779" spans="1:1" x14ac:dyDescent="0.25">
      <c r="A15779" s="287"/>
    </row>
    <row r="15780" spans="1:1" x14ac:dyDescent="0.25">
      <c r="A15780" s="287"/>
    </row>
    <row r="15781" spans="1:1" x14ac:dyDescent="0.25">
      <c r="A15781" s="287"/>
    </row>
    <row r="15782" spans="1:1" x14ac:dyDescent="0.25">
      <c r="A15782" s="287"/>
    </row>
    <row r="15783" spans="1:1" x14ac:dyDescent="0.25">
      <c r="A15783" s="287"/>
    </row>
    <row r="15784" spans="1:1" x14ac:dyDescent="0.25">
      <c r="A15784" s="287"/>
    </row>
    <row r="15785" spans="1:1" x14ac:dyDescent="0.25">
      <c r="A15785" s="287"/>
    </row>
    <row r="15786" spans="1:1" x14ac:dyDescent="0.25">
      <c r="A15786" s="287"/>
    </row>
    <row r="15787" spans="1:1" x14ac:dyDescent="0.25">
      <c r="A15787" s="287"/>
    </row>
    <row r="15788" spans="1:1" x14ac:dyDescent="0.25">
      <c r="A15788" s="287"/>
    </row>
    <row r="15789" spans="1:1" x14ac:dyDescent="0.25">
      <c r="A15789" s="287"/>
    </row>
    <row r="15790" spans="1:1" x14ac:dyDescent="0.25">
      <c r="A15790" s="287"/>
    </row>
    <row r="15791" spans="1:1" x14ac:dyDescent="0.25">
      <c r="A15791" s="287"/>
    </row>
    <row r="15792" spans="1:1" x14ac:dyDescent="0.25">
      <c r="A15792" s="287"/>
    </row>
    <row r="15793" spans="1:1" x14ac:dyDescent="0.25">
      <c r="A15793" s="287"/>
    </row>
    <row r="15794" spans="1:1" x14ac:dyDescent="0.25">
      <c r="A15794" s="287"/>
    </row>
    <row r="15795" spans="1:1" x14ac:dyDescent="0.25">
      <c r="A15795" s="287"/>
    </row>
    <row r="15796" spans="1:1" x14ac:dyDescent="0.25">
      <c r="A15796" s="287"/>
    </row>
    <row r="15797" spans="1:1" x14ac:dyDescent="0.25">
      <c r="A15797" s="287"/>
    </row>
    <row r="15798" spans="1:1" x14ac:dyDescent="0.25">
      <c r="A15798" s="287"/>
    </row>
    <row r="15799" spans="1:1" x14ac:dyDescent="0.25">
      <c r="A15799" s="287"/>
    </row>
    <row r="15800" spans="1:1" x14ac:dyDescent="0.25">
      <c r="A15800" s="287"/>
    </row>
    <row r="15801" spans="1:1" x14ac:dyDescent="0.25">
      <c r="A15801" s="287"/>
    </row>
    <row r="15802" spans="1:1" x14ac:dyDescent="0.25">
      <c r="A15802" s="287"/>
    </row>
    <row r="15803" spans="1:1" x14ac:dyDescent="0.25">
      <c r="A15803" s="287"/>
    </row>
    <row r="15804" spans="1:1" x14ac:dyDescent="0.25">
      <c r="A15804" s="287"/>
    </row>
    <row r="15805" spans="1:1" x14ac:dyDescent="0.25">
      <c r="A15805" s="287"/>
    </row>
    <row r="15806" spans="1:1" x14ac:dyDescent="0.25">
      <c r="A15806" s="287"/>
    </row>
    <row r="15807" spans="1:1" x14ac:dyDescent="0.25">
      <c r="A15807" s="287"/>
    </row>
    <row r="15808" spans="1:1" x14ac:dyDescent="0.25">
      <c r="A15808" s="287"/>
    </row>
    <row r="15809" spans="1:1" x14ac:dyDescent="0.25">
      <c r="A15809" s="287"/>
    </row>
    <row r="15810" spans="1:1" x14ac:dyDescent="0.25">
      <c r="A15810" s="287"/>
    </row>
    <row r="15811" spans="1:1" x14ac:dyDescent="0.25">
      <c r="A15811" s="287"/>
    </row>
    <row r="15812" spans="1:1" x14ac:dyDescent="0.25">
      <c r="A15812" s="287"/>
    </row>
    <row r="15813" spans="1:1" x14ac:dyDescent="0.25">
      <c r="A15813" s="287"/>
    </row>
    <row r="15814" spans="1:1" x14ac:dyDescent="0.25">
      <c r="A15814" s="287"/>
    </row>
    <row r="15815" spans="1:1" x14ac:dyDescent="0.25">
      <c r="A15815" s="287"/>
    </row>
    <row r="15816" spans="1:1" x14ac:dyDescent="0.25">
      <c r="A15816" s="287"/>
    </row>
    <row r="15817" spans="1:1" x14ac:dyDescent="0.25">
      <c r="A15817" s="287"/>
    </row>
    <row r="15818" spans="1:1" x14ac:dyDescent="0.25">
      <c r="A15818" s="287"/>
    </row>
    <row r="15819" spans="1:1" x14ac:dyDescent="0.25">
      <c r="A15819" s="287"/>
    </row>
    <row r="15820" spans="1:1" x14ac:dyDescent="0.25">
      <c r="A15820" s="287"/>
    </row>
    <row r="15821" spans="1:1" x14ac:dyDescent="0.25">
      <c r="A15821" s="287"/>
    </row>
    <row r="15822" spans="1:1" x14ac:dyDescent="0.25">
      <c r="A15822" s="287"/>
    </row>
    <row r="15823" spans="1:1" x14ac:dyDescent="0.25">
      <c r="A15823" s="287"/>
    </row>
    <row r="15824" spans="1:1" x14ac:dyDescent="0.25">
      <c r="A15824" s="287"/>
    </row>
    <row r="15825" spans="1:1" x14ac:dyDescent="0.25">
      <c r="A15825" s="287"/>
    </row>
    <row r="15826" spans="1:1" x14ac:dyDescent="0.25">
      <c r="A15826" s="287"/>
    </row>
    <row r="15827" spans="1:1" x14ac:dyDescent="0.25">
      <c r="A15827" s="287"/>
    </row>
    <row r="15828" spans="1:1" x14ac:dyDescent="0.25">
      <c r="A15828" s="287"/>
    </row>
    <row r="15829" spans="1:1" x14ac:dyDescent="0.25">
      <c r="A15829" s="287"/>
    </row>
    <row r="15830" spans="1:1" x14ac:dyDescent="0.25">
      <c r="A15830" s="287"/>
    </row>
    <row r="15831" spans="1:1" x14ac:dyDescent="0.25">
      <c r="A15831" s="287"/>
    </row>
    <row r="15832" spans="1:1" x14ac:dyDescent="0.25">
      <c r="A15832" s="287"/>
    </row>
    <row r="15833" spans="1:1" x14ac:dyDescent="0.25">
      <c r="A15833" s="287"/>
    </row>
    <row r="15834" spans="1:1" x14ac:dyDescent="0.25">
      <c r="A15834" s="287"/>
    </row>
    <row r="15835" spans="1:1" x14ac:dyDescent="0.25">
      <c r="A15835" s="287"/>
    </row>
    <row r="15836" spans="1:1" x14ac:dyDescent="0.25">
      <c r="A15836" s="287"/>
    </row>
    <row r="15837" spans="1:1" x14ac:dyDescent="0.25">
      <c r="A15837" s="287"/>
    </row>
    <row r="15838" spans="1:1" x14ac:dyDescent="0.25">
      <c r="A15838" s="287"/>
    </row>
    <row r="15839" spans="1:1" x14ac:dyDescent="0.25">
      <c r="A15839" s="287"/>
    </row>
    <row r="15840" spans="1:1" x14ac:dyDescent="0.25">
      <c r="A15840" s="287"/>
    </row>
    <row r="15841" spans="1:1" x14ac:dyDescent="0.25">
      <c r="A15841" s="287"/>
    </row>
    <row r="15842" spans="1:1" x14ac:dyDescent="0.25">
      <c r="A15842" s="287"/>
    </row>
    <row r="15843" spans="1:1" x14ac:dyDescent="0.25">
      <c r="A15843" s="287"/>
    </row>
    <row r="15844" spans="1:1" x14ac:dyDescent="0.25">
      <c r="A15844" s="287"/>
    </row>
    <row r="15845" spans="1:1" x14ac:dyDescent="0.25">
      <c r="A15845" s="287"/>
    </row>
    <row r="15846" spans="1:1" x14ac:dyDescent="0.25">
      <c r="A15846" s="287"/>
    </row>
    <row r="15847" spans="1:1" x14ac:dyDescent="0.25">
      <c r="A15847" s="287"/>
    </row>
    <row r="15848" spans="1:1" x14ac:dyDescent="0.25">
      <c r="A15848" s="287"/>
    </row>
    <row r="15849" spans="1:1" x14ac:dyDescent="0.25">
      <c r="A15849" s="287"/>
    </row>
    <row r="15850" spans="1:1" x14ac:dyDescent="0.25">
      <c r="A15850" s="287"/>
    </row>
    <row r="15851" spans="1:1" x14ac:dyDescent="0.25">
      <c r="A15851" s="287"/>
    </row>
    <row r="15852" spans="1:1" x14ac:dyDescent="0.25">
      <c r="A15852" s="287"/>
    </row>
    <row r="15853" spans="1:1" x14ac:dyDescent="0.25">
      <c r="A15853" s="287"/>
    </row>
    <row r="15854" spans="1:1" x14ac:dyDescent="0.25">
      <c r="A15854" s="287"/>
    </row>
    <row r="15855" spans="1:1" x14ac:dyDescent="0.25">
      <c r="A15855" s="287"/>
    </row>
    <row r="15856" spans="1:1" x14ac:dyDescent="0.25">
      <c r="A15856" s="287"/>
    </row>
    <row r="15857" spans="1:1" x14ac:dyDescent="0.25">
      <c r="A15857" s="287"/>
    </row>
    <row r="15858" spans="1:1" x14ac:dyDescent="0.25">
      <c r="A15858" s="287"/>
    </row>
    <row r="15859" spans="1:1" x14ac:dyDescent="0.25">
      <c r="A15859" s="287"/>
    </row>
    <row r="15860" spans="1:1" x14ac:dyDescent="0.25">
      <c r="A15860" s="287"/>
    </row>
    <row r="15861" spans="1:1" x14ac:dyDescent="0.25">
      <c r="A15861" s="287"/>
    </row>
    <row r="15862" spans="1:1" x14ac:dyDescent="0.25">
      <c r="A15862" s="287"/>
    </row>
    <row r="15863" spans="1:1" x14ac:dyDescent="0.25">
      <c r="A15863" s="287"/>
    </row>
    <row r="15864" spans="1:1" x14ac:dyDescent="0.25">
      <c r="A15864" s="287"/>
    </row>
    <row r="15865" spans="1:1" x14ac:dyDescent="0.25">
      <c r="A15865" s="287"/>
    </row>
    <row r="15866" spans="1:1" x14ac:dyDescent="0.25">
      <c r="A15866" s="287"/>
    </row>
    <row r="15867" spans="1:1" x14ac:dyDescent="0.25">
      <c r="A15867" s="287"/>
    </row>
    <row r="15868" spans="1:1" x14ac:dyDescent="0.25">
      <c r="A15868" s="287"/>
    </row>
    <row r="15869" spans="1:1" x14ac:dyDescent="0.25">
      <c r="A15869" s="287"/>
    </row>
    <row r="15870" spans="1:1" x14ac:dyDescent="0.25">
      <c r="A15870" s="287"/>
    </row>
    <row r="15871" spans="1:1" x14ac:dyDescent="0.25">
      <c r="A15871" s="287"/>
    </row>
    <row r="15872" spans="1:1" x14ac:dyDescent="0.25">
      <c r="A15872" s="287"/>
    </row>
    <row r="15873" spans="1:1" x14ac:dyDescent="0.25">
      <c r="A15873" s="287"/>
    </row>
    <row r="15874" spans="1:1" x14ac:dyDescent="0.25">
      <c r="A15874" s="287"/>
    </row>
    <row r="15875" spans="1:1" x14ac:dyDescent="0.25">
      <c r="A15875" s="287"/>
    </row>
    <row r="15876" spans="1:1" x14ac:dyDescent="0.25">
      <c r="A15876" s="287"/>
    </row>
    <row r="15877" spans="1:1" x14ac:dyDescent="0.25">
      <c r="A15877" s="287"/>
    </row>
    <row r="15878" spans="1:1" x14ac:dyDescent="0.25">
      <c r="A15878" s="287"/>
    </row>
    <row r="15879" spans="1:1" x14ac:dyDescent="0.25">
      <c r="A15879" s="287"/>
    </row>
    <row r="15880" spans="1:1" x14ac:dyDescent="0.25">
      <c r="A15880" s="287"/>
    </row>
    <row r="15881" spans="1:1" x14ac:dyDescent="0.25">
      <c r="A15881" s="287"/>
    </row>
    <row r="15882" spans="1:1" x14ac:dyDescent="0.25">
      <c r="A15882" s="287"/>
    </row>
    <row r="15883" spans="1:1" x14ac:dyDescent="0.25">
      <c r="A15883" s="287"/>
    </row>
    <row r="15884" spans="1:1" x14ac:dyDescent="0.25">
      <c r="A15884" s="287"/>
    </row>
    <row r="15885" spans="1:1" x14ac:dyDescent="0.25">
      <c r="A15885" s="287"/>
    </row>
    <row r="15886" spans="1:1" x14ac:dyDescent="0.25">
      <c r="A15886" s="287"/>
    </row>
    <row r="15887" spans="1:1" x14ac:dyDescent="0.25">
      <c r="A15887" s="287"/>
    </row>
    <row r="15888" spans="1:1" x14ac:dyDescent="0.25">
      <c r="A15888" s="287"/>
    </row>
    <row r="15889" spans="1:1" x14ac:dyDescent="0.25">
      <c r="A15889" s="287"/>
    </row>
    <row r="15890" spans="1:1" x14ac:dyDescent="0.25">
      <c r="A15890" s="287"/>
    </row>
    <row r="15891" spans="1:1" x14ac:dyDescent="0.25">
      <c r="A15891" s="287"/>
    </row>
    <row r="15892" spans="1:1" x14ac:dyDescent="0.25">
      <c r="A15892" s="287"/>
    </row>
    <row r="15893" spans="1:1" x14ac:dyDescent="0.25">
      <c r="A15893" s="287"/>
    </row>
    <row r="15894" spans="1:1" x14ac:dyDescent="0.25">
      <c r="A15894" s="287"/>
    </row>
    <row r="15895" spans="1:1" x14ac:dyDescent="0.25">
      <c r="A15895" s="287"/>
    </row>
    <row r="15896" spans="1:1" x14ac:dyDescent="0.25">
      <c r="A15896" s="287"/>
    </row>
    <row r="15897" spans="1:1" x14ac:dyDescent="0.25">
      <c r="A15897" s="287"/>
    </row>
    <row r="15898" spans="1:1" x14ac:dyDescent="0.25">
      <c r="A15898" s="287"/>
    </row>
    <row r="15899" spans="1:1" x14ac:dyDescent="0.25">
      <c r="A15899" s="287"/>
    </row>
    <row r="15900" spans="1:1" x14ac:dyDescent="0.25">
      <c r="A15900" s="287"/>
    </row>
    <row r="15901" spans="1:1" x14ac:dyDescent="0.25">
      <c r="A15901" s="287"/>
    </row>
    <row r="15902" spans="1:1" x14ac:dyDescent="0.25">
      <c r="A15902" s="287"/>
    </row>
    <row r="15903" spans="1:1" x14ac:dyDescent="0.25">
      <c r="A15903" s="287"/>
    </row>
    <row r="15904" spans="1:1" x14ac:dyDescent="0.25">
      <c r="A15904" s="287"/>
    </row>
    <row r="15905" spans="1:1" x14ac:dyDescent="0.25">
      <c r="A15905" s="287"/>
    </row>
    <row r="15906" spans="1:1" x14ac:dyDescent="0.25">
      <c r="A15906" s="287"/>
    </row>
    <row r="15907" spans="1:1" x14ac:dyDescent="0.25">
      <c r="A15907" s="287"/>
    </row>
    <row r="15908" spans="1:1" x14ac:dyDescent="0.25">
      <c r="A15908" s="287"/>
    </row>
    <row r="15909" spans="1:1" x14ac:dyDescent="0.25">
      <c r="A15909" s="287"/>
    </row>
    <row r="15910" spans="1:1" x14ac:dyDescent="0.25">
      <c r="A15910" s="287"/>
    </row>
    <row r="15911" spans="1:1" x14ac:dyDescent="0.25">
      <c r="A15911" s="287"/>
    </row>
    <row r="15912" spans="1:1" x14ac:dyDescent="0.25">
      <c r="A15912" s="287"/>
    </row>
    <row r="15913" spans="1:1" x14ac:dyDescent="0.25">
      <c r="A15913" s="287"/>
    </row>
    <row r="15914" spans="1:1" x14ac:dyDescent="0.25">
      <c r="A15914" s="287"/>
    </row>
    <row r="15915" spans="1:1" x14ac:dyDescent="0.25">
      <c r="A15915" s="287"/>
    </row>
    <row r="15916" spans="1:1" x14ac:dyDescent="0.25">
      <c r="A15916" s="287"/>
    </row>
    <row r="15917" spans="1:1" x14ac:dyDescent="0.25">
      <c r="A15917" s="287"/>
    </row>
    <row r="15918" spans="1:1" x14ac:dyDescent="0.25">
      <c r="A15918" s="287"/>
    </row>
    <row r="15919" spans="1:1" x14ac:dyDescent="0.25">
      <c r="A15919" s="287"/>
    </row>
    <row r="15920" spans="1:1" x14ac:dyDescent="0.25">
      <c r="A15920" s="287"/>
    </row>
    <row r="15921" spans="1:1" x14ac:dyDescent="0.25">
      <c r="A15921" s="287"/>
    </row>
    <row r="15922" spans="1:1" x14ac:dyDescent="0.25">
      <c r="A15922" s="287"/>
    </row>
    <row r="15923" spans="1:1" x14ac:dyDescent="0.25">
      <c r="A15923" s="287"/>
    </row>
    <row r="15924" spans="1:1" x14ac:dyDescent="0.25">
      <c r="A15924" s="287"/>
    </row>
    <row r="15925" spans="1:1" x14ac:dyDescent="0.25">
      <c r="A15925" s="287"/>
    </row>
    <row r="15926" spans="1:1" x14ac:dyDescent="0.25">
      <c r="A15926" s="287"/>
    </row>
    <row r="15927" spans="1:1" x14ac:dyDescent="0.25">
      <c r="A15927" s="287"/>
    </row>
    <row r="15928" spans="1:1" x14ac:dyDescent="0.25">
      <c r="A15928" s="287"/>
    </row>
    <row r="15929" spans="1:1" x14ac:dyDescent="0.25">
      <c r="A15929" s="287"/>
    </row>
    <row r="15930" spans="1:1" x14ac:dyDescent="0.25">
      <c r="A15930" s="287"/>
    </row>
    <row r="15931" spans="1:1" x14ac:dyDescent="0.25">
      <c r="A15931" s="287"/>
    </row>
    <row r="15932" spans="1:1" x14ac:dyDescent="0.25">
      <c r="A15932" s="287"/>
    </row>
    <row r="15933" spans="1:1" x14ac:dyDescent="0.25">
      <c r="A15933" s="287"/>
    </row>
    <row r="15934" spans="1:1" x14ac:dyDescent="0.25">
      <c r="A15934" s="287"/>
    </row>
    <row r="15935" spans="1:1" x14ac:dyDescent="0.25">
      <c r="A15935" s="287"/>
    </row>
    <row r="15936" spans="1:1" x14ac:dyDescent="0.25">
      <c r="A15936" s="287"/>
    </row>
    <row r="15937" spans="1:1" x14ac:dyDescent="0.25">
      <c r="A15937" s="287"/>
    </row>
    <row r="15938" spans="1:1" x14ac:dyDescent="0.25">
      <c r="A15938" s="287"/>
    </row>
    <row r="15939" spans="1:1" x14ac:dyDescent="0.25">
      <c r="A15939" s="287"/>
    </row>
    <row r="15940" spans="1:1" x14ac:dyDescent="0.25">
      <c r="A15940" s="287"/>
    </row>
    <row r="15941" spans="1:1" x14ac:dyDescent="0.25">
      <c r="A15941" s="287"/>
    </row>
    <row r="15942" spans="1:1" x14ac:dyDescent="0.25">
      <c r="A15942" s="287"/>
    </row>
    <row r="15943" spans="1:1" x14ac:dyDescent="0.25">
      <c r="A15943" s="287"/>
    </row>
    <row r="15944" spans="1:1" x14ac:dyDescent="0.25">
      <c r="A15944" s="287"/>
    </row>
    <row r="15945" spans="1:1" x14ac:dyDescent="0.25">
      <c r="A15945" s="287"/>
    </row>
    <row r="15946" spans="1:1" x14ac:dyDescent="0.25">
      <c r="A15946" s="287"/>
    </row>
    <row r="15947" spans="1:1" x14ac:dyDescent="0.25">
      <c r="A15947" s="287"/>
    </row>
    <row r="15948" spans="1:1" x14ac:dyDescent="0.25">
      <c r="A15948" s="287"/>
    </row>
    <row r="15949" spans="1:1" x14ac:dyDescent="0.25">
      <c r="A15949" s="287"/>
    </row>
    <row r="15950" spans="1:1" x14ac:dyDescent="0.25">
      <c r="A15950" s="287"/>
    </row>
    <row r="15951" spans="1:1" x14ac:dyDescent="0.25">
      <c r="A15951" s="287"/>
    </row>
    <row r="15952" spans="1:1" x14ac:dyDescent="0.25">
      <c r="A15952" s="287"/>
    </row>
    <row r="15953" spans="1:1" x14ac:dyDescent="0.25">
      <c r="A15953" s="287"/>
    </row>
    <row r="15954" spans="1:1" x14ac:dyDescent="0.25">
      <c r="A15954" s="287"/>
    </row>
    <row r="15955" spans="1:1" x14ac:dyDescent="0.25">
      <c r="A15955" s="287"/>
    </row>
    <row r="15956" spans="1:1" x14ac:dyDescent="0.25">
      <c r="A15956" s="287"/>
    </row>
    <row r="15957" spans="1:1" x14ac:dyDescent="0.25">
      <c r="A15957" s="287"/>
    </row>
    <row r="15958" spans="1:1" x14ac:dyDescent="0.25">
      <c r="A15958" s="287"/>
    </row>
    <row r="15959" spans="1:1" x14ac:dyDescent="0.25">
      <c r="A15959" s="287"/>
    </row>
    <row r="15960" spans="1:1" x14ac:dyDescent="0.25">
      <c r="A15960" s="287"/>
    </row>
    <row r="15961" spans="1:1" x14ac:dyDescent="0.25">
      <c r="A15961" s="287"/>
    </row>
    <row r="15962" spans="1:1" x14ac:dyDescent="0.25">
      <c r="A15962" s="287"/>
    </row>
    <row r="15963" spans="1:1" x14ac:dyDescent="0.25">
      <c r="A15963" s="287"/>
    </row>
    <row r="15964" spans="1:1" x14ac:dyDescent="0.25">
      <c r="A15964" s="287"/>
    </row>
    <row r="15965" spans="1:1" x14ac:dyDescent="0.25">
      <c r="A15965" s="287"/>
    </row>
    <row r="15966" spans="1:1" x14ac:dyDescent="0.25">
      <c r="A15966" s="287"/>
    </row>
    <row r="15967" spans="1:1" x14ac:dyDescent="0.25">
      <c r="A15967" s="287"/>
    </row>
    <row r="15968" spans="1:1" x14ac:dyDescent="0.25">
      <c r="A15968" s="287"/>
    </row>
    <row r="15969" spans="1:1" x14ac:dyDescent="0.25">
      <c r="A15969" s="287"/>
    </row>
    <row r="15970" spans="1:1" x14ac:dyDescent="0.25">
      <c r="A15970" s="287"/>
    </row>
    <row r="15971" spans="1:1" x14ac:dyDescent="0.25">
      <c r="A15971" s="287"/>
    </row>
    <row r="15972" spans="1:1" x14ac:dyDescent="0.25">
      <c r="A15972" s="287"/>
    </row>
    <row r="15973" spans="1:1" x14ac:dyDescent="0.25">
      <c r="A15973" s="287"/>
    </row>
    <row r="15974" spans="1:1" x14ac:dyDescent="0.25">
      <c r="A15974" s="287"/>
    </row>
    <row r="15975" spans="1:1" x14ac:dyDescent="0.25">
      <c r="A15975" s="287"/>
    </row>
    <row r="15976" spans="1:1" x14ac:dyDescent="0.25">
      <c r="A15976" s="287"/>
    </row>
    <row r="15977" spans="1:1" x14ac:dyDescent="0.25">
      <c r="A15977" s="287"/>
    </row>
    <row r="15978" spans="1:1" x14ac:dyDescent="0.25">
      <c r="A15978" s="287"/>
    </row>
    <row r="15979" spans="1:1" x14ac:dyDescent="0.25">
      <c r="A15979" s="287"/>
    </row>
    <row r="15980" spans="1:1" x14ac:dyDescent="0.25">
      <c r="A15980" s="287"/>
    </row>
    <row r="15981" spans="1:1" x14ac:dyDescent="0.25">
      <c r="A15981" s="287"/>
    </row>
    <row r="15982" spans="1:1" x14ac:dyDescent="0.25">
      <c r="A15982" s="287"/>
    </row>
    <row r="15983" spans="1:1" x14ac:dyDescent="0.25">
      <c r="A15983" s="287"/>
    </row>
    <row r="15984" spans="1:1" x14ac:dyDescent="0.25">
      <c r="A15984" s="287"/>
    </row>
    <row r="15985" spans="1:1" x14ac:dyDescent="0.25">
      <c r="A15985" s="287"/>
    </row>
    <row r="15986" spans="1:1" x14ac:dyDescent="0.25">
      <c r="A15986" s="287"/>
    </row>
    <row r="15987" spans="1:1" x14ac:dyDescent="0.25">
      <c r="A15987" s="287"/>
    </row>
    <row r="15988" spans="1:1" x14ac:dyDescent="0.25">
      <c r="A15988" s="287"/>
    </row>
    <row r="15989" spans="1:1" x14ac:dyDescent="0.25">
      <c r="A15989" s="287"/>
    </row>
    <row r="15990" spans="1:1" x14ac:dyDescent="0.25">
      <c r="A15990" s="287"/>
    </row>
    <row r="15991" spans="1:1" x14ac:dyDescent="0.25">
      <c r="A15991" s="287"/>
    </row>
    <row r="15992" spans="1:1" x14ac:dyDescent="0.25">
      <c r="A15992" s="287"/>
    </row>
    <row r="15993" spans="1:1" x14ac:dyDescent="0.25">
      <c r="A15993" s="287"/>
    </row>
    <row r="15994" spans="1:1" x14ac:dyDescent="0.25">
      <c r="A15994" s="287"/>
    </row>
    <row r="15995" spans="1:1" x14ac:dyDescent="0.25">
      <c r="A15995" s="287"/>
    </row>
    <row r="15996" spans="1:1" x14ac:dyDescent="0.25">
      <c r="A15996" s="287"/>
    </row>
    <row r="15997" spans="1:1" x14ac:dyDescent="0.25">
      <c r="A15997" s="287"/>
    </row>
    <row r="15998" spans="1:1" x14ac:dyDescent="0.25">
      <c r="A15998" s="287"/>
    </row>
    <row r="15999" spans="1:1" x14ac:dyDescent="0.25">
      <c r="A15999" s="287"/>
    </row>
    <row r="16000" spans="1:1" x14ac:dyDescent="0.25">
      <c r="A16000" s="287"/>
    </row>
    <row r="16001" spans="1:1" x14ac:dyDescent="0.25">
      <c r="A16001" s="287"/>
    </row>
    <row r="16002" spans="1:1" x14ac:dyDescent="0.25">
      <c r="A16002" s="287"/>
    </row>
    <row r="16003" spans="1:1" x14ac:dyDescent="0.25">
      <c r="A16003" s="287"/>
    </row>
    <row r="16004" spans="1:1" x14ac:dyDescent="0.25">
      <c r="A16004" s="287"/>
    </row>
    <row r="16005" spans="1:1" x14ac:dyDescent="0.25">
      <c r="A16005" s="287"/>
    </row>
    <row r="16006" spans="1:1" x14ac:dyDescent="0.25">
      <c r="A16006" s="287"/>
    </row>
    <row r="16007" spans="1:1" x14ac:dyDescent="0.25">
      <c r="A16007" s="287"/>
    </row>
    <row r="16008" spans="1:1" x14ac:dyDescent="0.25">
      <c r="A16008" s="287"/>
    </row>
    <row r="16009" spans="1:1" x14ac:dyDescent="0.25">
      <c r="A16009" s="287"/>
    </row>
    <row r="16010" spans="1:1" x14ac:dyDescent="0.25">
      <c r="A16010" s="287"/>
    </row>
    <row r="16011" spans="1:1" x14ac:dyDescent="0.25">
      <c r="A16011" s="287"/>
    </row>
    <row r="16012" spans="1:1" x14ac:dyDescent="0.25">
      <c r="A16012" s="287"/>
    </row>
    <row r="16013" spans="1:1" x14ac:dyDescent="0.25">
      <c r="A16013" s="287"/>
    </row>
    <row r="16014" spans="1:1" x14ac:dyDescent="0.25">
      <c r="A16014" s="287"/>
    </row>
    <row r="16015" spans="1:1" x14ac:dyDescent="0.25">
      <c r="A16015" s="287"/>
    </row>
    <row r="16016" spans="1:1" x14ac:dyDescent="0.25">
      <c r="A16016" s="287"/>
    </row>
    <row r="16017" spans="1:1" x14ac:dyDescent="0.25">
      <c r="A16017" s="287"/>
    </row>
    <row r="16018" spans="1:1" x14ac:dyDescent="0.25">
      <c r="A16018" s="287"/>
    </row>
    <row r="16019" spans="1:1" x14ac:dyDescent="0.25">
      <c r="A16019" s="287"/>
    </row>
    <row r="16020" spans="1:1" x14ac:dyDescent="0.25">
      <c r="A16020" s="287"/>
    </row>
    <row r="16021" spans="1:1" x14ac:dyDescent="0.25">
      <c r="A16021" s="287"/>
    </row>
    <row r="16022" spans="1:1" x14ac:dyDescent="0.25">
      <c r="A16022" s="287"/>
    </row>
    <row r="16023" spans="1:1" x14ac:dyDescent="0.25">
      <c r="A16023" s="287"/>
    </row>
    <row r="16024" spans="1:1" x14ac:dyDescent="0.25">
      <c r="A16024" s="287"/>
    </row>
    <row r="16025" spans="1:1" x14ac:dyDescent="0.25">
      <c r="A16025" s="287"/>
    </row>
    <row r="16026" spans="1:1" x14ac:dyDescent="0.25">
      <c r="A16026" s="287"/>
    </row>
    <row r="16027" spans="1:1" x14ac:dyDescent="0.25">
      <c r="A16027" s="287"/>
    </row>
    <row r="16028" spans="1:1" x14ac:dyDescent="0.25">
      <c r="A16028" s="287"/>
    </row>
    <row r="16029" spans="1:1" x14ac:dyDescent="0.25">
      <c r="A16029" s="287"/>
    </row>
    <row r="16030" spans="1:1" x14ac:dyDescent="0.25">
      <c r="A16030" s="287"/>
    </row>
    <row r="16031" spans="1:1" x14ac:dyDescent="0.25">
      <c r="A16031" s="287"/>
    </row>
    <row r="16032" spans="1:1" x14ac:dyDescent="0.25">
      <c r="A16032" s="287"/>
    </row>
    <row r="16033" spans="1:1" x14ac:dyDescent="0.25">
      <c r="A16033" s="287"/>
    </row>
    <row r="16034" spans="1:1" x14ac:dyDescent="0.25">
      <c r="A16034" s="287"/>
    </row>
    <row r="16035" spans="1:1" x14ac:dyDescent="0.25">
      <c r="A16035" s="287"/>
    </row>
    <row r="16036" spans="1:1" x14ac:dyDescent="0.25">
      <c r="A16036" s="287"/>
    </row>
    <row r="16037" spans="1:1" x14ac:dyDescent="0.25">
      <c r="A16037" s="287"/>
    </row>
    <row r="16038" spans="1:1" x14ac:dyDescent="0.25">
      <c r="A16038" s="287"/>
    </row>
    <row r="16039" spans="1:1" x14ac:dyDescent="0.25">
      <c r="A16039" s="287"/>
    </row>
    <row r="16040" spans="1:1" x14ac:dyDescent="0.25">
      <c r="A16040" s="287"/>
    </row>
    <row r="16041" spans="1:1" x14ac:dyDescent="0.25">
      <c r="A16041" s="287"/>
    </row>
    <row r="16042" spans="1:1" x14ac:dyDescent="0.25">
      <c r="A16042" s="287"/>
    </row>
    <row r="16043" spans="1:1" x14ac:dyDescent="0.25">
      <c r="A16043" s="287"/>
    </row>
    <row r="16044" spans="1:1" x14ac:dyDescent="0.25">
      <c r="A16044" s="287"/>
    </row>
    <row r="16045" spans="1:1" x14ac:dyDescent="0.25">
      <c r="A16045" s="287"/>
    </row>
    <row r="16046" spans="1:1" x14ac:dyDescent="0.25">
      <c r="A16046" s="287"/>
    </row>
    <row r="16047" spans="1:1" x14ac:dyDescent="0.25">
      <c r="A16047" s="287"/>
    </row>
    <row r="16048" spans="1:1" x14ac:dyDescent="0.25">
      <c r="A16048" s="287"/>
    </row>
    <row r="16049" spans="1:1" x14ac:dyDescent="0.25">
      <c r="A16049" s="287"/>
    </row>
    <row r="16050" spans="1:1" x14ac:dyDescent="0.25">
      <c r="A16050" s="287"/>
    </row>
    <row r="16051" spans="1:1" x14ac:dyDescent="0.25">
      <c r="A16051" s="287"/>
    </row>
    <row r="16052" spans="1:1" x14ac:dyDescent="0.25">
      <c r="A16052" s="287"/>
    </row>
    <row r="16053" spans="1:1" x14ac:dyDescent="0.25">
      <c r="A16053" s="287"/>
    </row>
    <row r="16054" spans="1:1" x14ac:dyDescent="0.25">
      <c r="A16054" s="287"/>
    </row>
    <row r="16055" spans="1:1" x14ac:dyDescent="0.25">
      <c r="A16055" s="287"/>
    </row>
    <row r="16056" spans="1:1" x14ac:dyDescent="0.25">
      <c r="A16056" s="287"/>
    </row>
    <row r="16057" spans="1:1" x14ac:dyDescent="0.25">
      <c r="A16057" s="287"/>
    </row>
    <row r="16058" spans="1:1" x14ac:dyDescent="0.25">
      <c r="A16058" s="287"/>
    </row>
    <row r="16059" spans="1:1" x14ac:dyDescent="0.25">
      <c r="A16059" s="287"/>
    </row>
    <row r="16060" spans="1:1" x14ac:dyDescent="0.25">
      <c r="A16060" s="287"/>
    </row>
    <row r="16061" spans="1:1" x14ac:dyDescent="0.25">
      <c r="A16061" s="287"/>
    </row>
    <row r="16062" spans="1:1" x14ac:dyDescent="0.25">
      <c r="A16062" s="287"/>
    </row>
    <row r="16063" spans="1:1" x14ac:dyDescent="0.25">
      <c r="A16063" s="287"/>
    </row>
    <row r="16064" spans="1:1" x14ac:dyDescent="0.25">
      <c r="A16064" s="287"/>
    </row>
    <row r="16065" spans="1:1" x14ac:dyDescent="0.25">
      <c r="A16065" s="287"/>
    </row>
    <row r="16066" spans="1:1" x14ac:dyDescent="0.25">
      <c r="A16066" s="287"/>
    </row>
    <row r="16067" spans="1:1" x14ac:dyDescent="0.25">
      <c r="A16067" s="287"/>
    </row>
    <row r="16068" spans="1:1" x14ac:dyDescent="0.25">
      <c r="A16068" s="287"/>
    </row>
    <row r="16069" spans="1:1" x14ac:dyDescent="0.25">
      <c r="A16069" s="287"/>
    </row>
    <row r="16070" spans="1:1" x14ac:dyDescent="0.25">
      <c r="A16070" s="287"/>
    </row>
    <row r="16071" spans="1:1" x14ac:dyDescent="0.25">
      <c r="A16071" s="287"/>
    </row>
    <row r="16072" spans="1:1" x14ac:dyDescent="0.25">
      <c r="A16072" s="287"/>
    </row>
    <row r="16073" spans="1:1" x14ac:dyDescent="0.25">
      <c r="A16073" s="287"/>
    </row>
    <row r="16074" spans="1:1" x14ac:dyDescent="0.25">
      <c r="A16074" s="287"/>
    </row>
    <row r="16075" spans="1:1" x14ac:dyDescent="0.25">
      <c r="A16075" s="287"/>
    </row>
    <row r="16076" spans="1:1" x14ac:dyDescent="0.25">
      <c r="A16076" s="287"/>
    </row>
    <row r="16077" spans="1:1" x14ac:dyDescent="0.25">
      <c r="A16077" s="287"/>
    </row>
    <row r="16078" spans="1:1" x14ac:dyDescent="0.25">
      <c r="A16078" s="287"/>
    </row>
    <row r="16079" spans="1:1" x14ac:dyDescent="0.25">
      <c r="A16079" s="287"/>
    </row>
    <row r="16080" spans="1:1" x14ac:dyDescent="0.25">
      <c r="A16080" s="287"/>
    </row>
    <row r="16081" spans="1:1" x14ac:dyDescent="0.25">
      <c r="A16081" s="287"/>
    </row>
    <row r="16082" spans="1:1" x14ac:dyDescent="0.25">
      <c r="A16082" s="287"/>
    </row>
    <row r="16083" spans="1:1" x14ac:dyDescent="0.25">
      <c r="A16083" s="287"/>
    </row>
    <row r="16084" spans="1:1" x14ac:dyDescent="0.25">
      <c r="A16084" s="287"/>
    </row>
    <row r="16085" spans="1:1" x14ac:dyDescent="0.25">
      <c r="A16085" s="287"/>
    </row>
    <row r="16086" spans="1:1" x14ac:dyDescent="0.25">
      <c r="A16086" s="287"/>
    </row>
    <row r="16087" spans="1:1" x14ac:dyDescent="0.25">
      <c r="A16087" s="287"/>
    </row>
    <row r="16088" spans="1:1" x14ac:dyDescent="0.25">
      <c r="A16088" s="287"/>
    </row>
    <row r="16089" spans="1:1" x14ac:dyDescent="0.25">
      <c r="A16089" s="287"/>
    </row>
    <row r="16090" spans="1:1" x14ac:dyDescent="0.25">
      <c r="A16090" s="287"/>
    </row>
    <row r="16091" spans="1:1" x14ac:dyDescent="0.25">
      <c r="A16091" s="287"/>
    </row>
    <row r="16092" spans="1:1" x14ac:dyDescent="0.25">
      <c r="A16092" s="287"/>
    </row>
    <row r="16093" spans="1:1" x14ac:dyDescent="0.25">
      <c r="A16093" s="287"/>
    </row>
    <row r="16094" spans="1:1" x14ac:dyDescent="0.25">
      <c r="A16094" s="287"/>
    </row>
    <row r="16095" spans="1:1" x14ac:dyDescent="0.25">
      <c r="A16095" s="287"/>
    </row>
    <row r="16096" spans="1:1" x14ac:dyDescent="0.25">
      <c r="A16096" s="287"/>
    </row>
    <row r="16097" spans="1:1" x14ac:dyDescent="0.25">
      <c r="A16097" s="287"/>
    </row>
    <row r="16098" spans="1:1" x14ac:dyDescent="0.25">
      <c r="A16098" s="287"/>
    </row>
    <row r="16099" spans="1:1" x14ac:dyDescent="0.25">
      <c r="A16099" s="287"/>
    </row>
    <row r="16100" spans="1:1" x14ac:dyDescent="0.25">
      <c r="A16100" s="287"/>
    </row>
    <row r="16101" spans="1:1" x14ac:dyDescent="0.25">
      <c r="A16101" s="287"/>
    </row>
    <row r="16102" spans="1:1" x14ac:dyDescent="0.25">
      <c r="A16102" s="287"/>
    </row>
    <row r="16103" spans="1:1" x14ac:dyDescent="0.25">
      <c r="A16103" s="287"/>
    </row>
    <row r="16104" spans="1:1" x14ac:dyDescent="0.25">
      <c r="A16104" s="287"/>
    </row>
    <row r="16105" spans="1:1" x14ac:dyDescent="0.25">
      <c r="A16105" s="287"/>
    </row>
    <row r="16106" spans="1:1" x14ac:dyDescent="0.25">
      <c r="A16106" s="287"/>
    </row>
    <row r="16107" spans="1:1" x14ac:dyDescent="0.25">
      <c r="A16107" s="287"/>
    </row>
    <row r="16108" spans="1:1" x14ac:dyDescent="0.25">
      <c r="A16108" s="287"/>
    </row>
    <row r="16109" spans="1:1" x14ac:dyDescent="0.25">
      <c r="A16109" s="287"/>
    </row>
    <row r="16110" spans="1:1" x14ac:dyDescent="0.25">
      <c r="A16110" s="287"/>
    </row>
    <row r="16111" spans="1:1" x14ac:dyDescent="0.25">
      <c r="A16111" s="287"/>
    </row>
    <row r="16112" spans="1:1" x14ac:dyDescent="0.25">
      <c r="A16112" s="287"/>
    </row>
    <row r="16113" spans="1:1" x14ac:dyDescent="0.25">
      <c r="A16113" s="287"/>
    </row>
    <row r="16114" spans="1:1" x14ac:dyDescent="0.25">
      <c r="A16114" s="287"/>
    </row>
    <row r="16115" spans="1:1" x14ac:dyDescent="0.25">
      <c r="A16115" s="287"/>
    </row>
    <row r="16116" spans="1:1" x14ac:dyDescent="0.25">
      <c r="A16116" s="287"/>
    </row>
    <row r="16117" spans="1:1" x14ac:dyDescent="0.25">
      <c r="A16117" s="287"/>
    </row>
    <row r="16118" spans="1:1" x14ac:dyDescent="0.25">
      <c r="A16118" s="287"/>
    </row>
    <row r="16119" spans="1:1" x14ac:dyDescent="0.25">
      <c r="A16119" s="287"/>
    </row>
    <row r="16120" spans="1:1" x14ac:dyDescent="0.25">
      <c r="A16120" s="287"/>
    </row>
    <row r="16121" spans="1:1" x14ac:dyDescent="0.25">
      <c r="A16121" s="287"/>
    </row>
    <row r="16122" spans="1:1" x14ac:dyDescent="0.25">
      <c r="A16122" s="287"/>
    </row>
    <row r="16123" spans="1:1" x14ac:dyDescent="0.25">
      <c r="A16123" s="287"/>
    </row>
    <row r="16124" spans="1:1" x14ac:dyDescent="0.25">
      <c r="A16124" s="287"/>
    </row>
    <row r="16125" spans="1:1" x14ac:dyDescent="0.25">
      <c r="A16125" s="287"/>
    </row>
    <row r="16126" spans="1:1" x14ac:dyDescent="0.25">
      <c r="A16126" s="287"/>
    </row>
    <row r="16127" spans="1:1" x14ac:dyDescent="0.25">
      <c r="A16127" s="287"/>
    </row>
    <row r="16128" spans="1:1" x14ac:dyDescent="0.25">
      <c r="A16128" s="287"/>
    </row>
    <row r="16129" spans="1:1" x14ac:dyDescent="0.25">
      <c r="A16129" s="287"/>
    </row>
    <row r="16130" spans="1:1" x14ac:dyDescent="0.25">
      <c r="A16130" s="287"/>
    </row>
    <row r="16131" spans="1:1" x14ac:dyDescent="0.25">
      <c r="A16131" s="287"/>
    </row>
    <row r="16132" spans="1:1" x14ac:dyDescent="0.25">
      <c r="A16132" s="287"/>
    </row>
    <row r="16133" spans="1:1" x14ac:dyDescent="0.25">
      <c r="A16133" s="287"/>
    </row>
    <row r="16134" spans="1:1" x14ac:dyDescent="0.25">
      <c r="A16134" s="287"/>
    </row>
    <row r="16135" spans="1:1" x14ac:dyDescent="0.25">
      <c r="A16135" s="287"/>
    </row>
    <row r="16136" spans="1:1" x14ac:dyDescent="0.25">
      <c r="A16136" s="287"/>
    </row>
    <row r="16137" spans="1:1" x14ac:dyDescent="0.25">
      <c r="A16137" s="287"/>
    </row>
    <row r="16138" spans="1:1" x14ac:dyDescent="0.25">
      <c r="A16138" s="287"/>
    </row>
    <row r="16139" spans="1:1" x14ac:dyDescent="0.25">
      <c r="A16139" s="287"/>
    </row>
    <row r="16140" spans="1:1" x14ac:dyDescent="0.25">
      <c r="A16140" s="287"/>
    </row>
    <row r="16141" spans="1:1" x14ac:dyDescent="0.25">
      <c r="A16141" s="287"/>
    </row>
    <row r="16142" spans="1:1" x14ac:dyDescent="0.25">
      <c r="A16142" s="287"/>
    </row>
    <row r="16143" spans="1:1" x14ac:dyDescent="0.25">
      <c r="A16143" s="287"/>
    </row>
    <row r="16144" spans="1:1" x14ac:dyDescent="0.25">
      <c r="A16144" s="287"/>
    </row>
    <row r="16145" spans="1:1" x14ac:dyDescent="0.25">
      <c r="A16145" s="287"/>
    </row>
    <row r="16146" spans="1:1" x14ac:dyDescent="0.25">
      <c r="A16146" s="287"/>
    </row>
    <row r="16147" spans="1:1" x14ac:dyDescent="0.25">
      <c r="A16147" s="287"/>
    </row>
    <row r="16148" spans="1:1" x14ac:dyDescent="0.25">
      <c r="A16148" s="287"/>
    </row>
    <row r="16149" spans="1:1" x14ac:dyDescent="0.25">
      <c r="A16149" s="287"/>
    </row>
    <row r="16150" spans="1:1" x14ac:dyDescent="0.25">
      <c r="A16150" s="287"/>
    </row>
    <row r="16151" spans="1:1" x14ac:dyDescent="0.25">
      <c r="A16151" s="287"/>
    </row>
    <row r="16152" spans="1:1" x14ac:dyDescent="0.25">
      <c r="A16152" s="287"/>
    </row>
    <row r="16153" spans="1:1" x14ac:dyDescent="0.25">
      <c r="A16153" s="287"/>
    </row>
    <row r="16154" spans="1:1" x14ac:dyDescent="0.25">
      <c r="A16154" s="287"/>
    </row>
    <row r="16155" spans="1:1" x14ac:dyDescent="0.25">
      <c r="A16155" s="287"/>
    </row>
    <row r="16156" spans="1:1" x14ac:dyDescent="0.25">
      <c r="A16156" s="287"/>
    </row>
    <row r="16157" spans="1:1" x14ac:dyDescent="0.25">
      <c r="A16157" s="287"/>
    </row>
    <row r="16158" spans="1:1" x14ac:dyDescent="0.25">
      <c r="A16158" s="287"/>
    </row>
    <row r="16159" spans="1:1" x14ac:dyDescent="0.25">
      <c r="A16159" s="287"/>
    </row>
    <row r="16160" spans="1:1" x14ac:dyDescent="0.25">
      <c r="A16160" s="287"/>
    </row>
    <row r="16161" spans="1:1" x14ac:dyDescent="0.25">
      <c r="A16161" s="287"/>
    </row>
    <row r="16162" spans="1:1" x14ac:dyDescent="0.25">
      <c r="A16162" s="287"/>
    </row>
    <row r="16163" spans="1:1" x14ac:dyDescent="0.25">
      <c r="A16163" s="287"/>
    </row>
    <row r="16164" spans="1:1" x14ac:dyDescent="0.25">
      <c r="A16164" s="287"/>
    </row>
    <row r="16165" spans="1:1" x14ac:dyDescent="0.25">
      <c r="A16165" s="287"/>
    </row>
    <row r="16166" spans="1:1" x14ac:dyDescent="0.25">
      <c r="A16166" s="287"/>
    </row>
    <row r="16167" spans="1:1" x14ac:dyDescent="0.25">
      <c r="A16167" s="287"/>
    </row>
    <row r="16168" spans="1:1" x14ac:dyDescent="0.25">
      <c r="A16168" s="287"/>
    </row>
    <row r="16169" spans="1:1" x14ac:dyDescent="0.25">
      <c r="A16169" s="287"/>
    </row>
    <row r="16170" spans="1:1" x14ac:dyDescent="0.25">
      <c r="A16170" s="287"/>
    </row>
    <row r="16171" spans="1:1" x14ac:dyDescent="0.25">
      <c r="A16171" s="287"/>
    </row>
    <row r="16172" spans="1:1" x14ac:dyDescent="0.25">
      <c r="A16172" s="287"/>
    </row>
    <row r="16173" spans="1:1" x14ac:dyDescent="0.25">
      <c r="A16173" s="287"/>
    </row>
    <row r="16174" spans="1:1" x14ac:dyDescent="0.25">
      <c r="A16174" s="287"/>
    </row>
    <row r="16175" spans="1:1" x14ac:dyDescent="0.25">
      <c r="A16175" s="287"/>
    </row>
    <row r="16176" spans="1:1" x14ac:dyDescent="0.25">
      <c r="A16176" s="287"/>
    </row>
    <row r="16177" spans="1:1" x14ac:dyDescent="0.25">
      <c r="A16177" s="287"/>
    </row>
    <row r="16178" spans="1:1" x14ac:dyDescent="0.25">
      <c r="A16178" s="287"/>
    </row>
    <row r="16179" spans="1:1" x14ac:dyDescent="0.25">
      <c r="A16179" s="287"/>
    </row>
    <row r="16180" spans="1:1" x14ac:dyDescent="0.25">
      <c r="A16180" s="287"/>
    </row>
    <row r="16181" spans="1:1" x14ac:dyDescent="0.25">
      <c r="A16181" s="287"/>
    </row>
    <row r="16182" spans="1:1" x14ac:dyDescent="0.25">
      <c r="A16182" s="287"/>
    </row>
    <row r="16183" spans="1:1" x14ac:dyDescent="0.25">
      <c r="A16183" s="287"/>
    </row>
    <row r="16184" spans="1:1" x14ac:dyDescent="0.25">
      <c r="A16184" s="287"/>
    </row>
    <row r="16185" spans="1:1" x14ac:dyDescent="0.25">
      <c r="A16185" s="287"/>
    </row>
    <row r="16186" spans="1:1" x14ac:dyDescent="0.25">
      <c r="A16186" s="287"/>
    </row>
    <row r="16187" spans="1:1" x14ac:dyDescent="0.25">
      <c r="A16187" s="287"/>
    </row>
    <row r="16188" spans="1:1" x14ac:dyDescent="0.25">
      <c r="A16188" s="287"/>
    </row>
    <row r="16189" spans="1:1" x14ac:dyDescent="0.25">
      <c r="A16189" s="287"/>
    </row>
    <row r="16190" spans="1:1" x14ac:dyDescent="0.25">
      <c r="A16190" s="287"/>
    </row>
    <row r="16191" spans="1:1" x14ac:dyDescent="0.25">
      <c r="A16191" s="287"/>
    </row>
    <row r="16192" spans="1:1" x14ac:dyDescent="0.25">
      <c r="A16192" s="287"/>
    </row>
    <row r="16193" spans="1:1" x14ac:dyDescent="0.25">
      <c r="A16193" s="287"/>
    </row>
    <row r="16194" spans="1:1" x14ac:dyDescent="0.25">
      <c r="A16194" s="287"/>
    </row>
    <row r="16195" spans="1:1" x14ac:dyDescent="0.25">
      <c r="A16195" s="287"/>
    </row>
    <row r="16196" spans="1:1" x14ac:dyDescent="0.25">
      <c r="A16196" s="287"/>
    </row>
    <row r="16197" spans="1:1" x14ac:dyDescent="0.25">
      <c r="A16197" s="287"/>
    </row>
    <row r="16198" spans="1:1" x14ac:dyDescent="0.25">
      <c r="A16198" s="287"/>
    </row>
    <row r="16199" spans="1:1" x14ac:dyDescent="0.25">
      <c r="A16199" s="287"/>
    </row>
    <row r="16200" spans="1:1" x14ac:dyDescent="0.25">
      <c r="A16200" s="287"/>
    </row>
    <row r="16201" spans="1:1" x14ac:dyDescent="0.25">
      <c r="A16201" s="287"/>
    </row>
    <row r="16202" spans="1:1" x14ac:dyDescent="0.25">
      <c r="A16202" s="287"/>
    </row>
    <row r="16203" spans="1:1" x14ac:dyDescent="0.25">
      <c r="A16203" s="287"/>
    </row>
    <row r="16204" spans="1:1" x14ac:dyDescent="0.25">
      <c r="A16204" s="287"/>
    </row>
    <row r="16205" spans="1:1" x14ac:dyDescent="0.25">
      <c r="A16205" s="287"/>
    </row>
    <row r="16206" spans="1:1" x14ac:dyDescent="0.25">
      <c r="A16206" s="287"/>
    </row>
    <row r="16207" spans="1:1" x14ac:dyDescent="0.25">
      <c r="A16207" s="287"/>
    </row>
    <row r="16208" spans="1:1" x14ac:dyDescent="0.25">
      <c r="A16208" s="287"/>
    </row>
    <row r="16209" spans="1:1" x14ac:dyDescent="0.25">
      <c r="A16209" s="287"/>
    </row>
    <row r="16210" spans="1:1" x14ac:dyDescent="0.25">
      <c r="A16210" s="287"/>
    </row>
    <row r="16211" spans="1:1" x14ac:dyDescent="0.25">
      <c r="A16211" s="287"/>
    </row>
    <row r="16212" spans="1:1" x14ac:dyDescent="0.25">
      <c r="A16212" s="287"/>
    </row>
    <row r="16213" spans="1:1" x14ac:dyDescent="0.25">
      <c r="A16213" s="287"/>
    </row>
    <row r="16214" spans="1:1" x14ac:dyDescent="0.25">
      <c r="A16214" s="287"/>
    </row>
    <row r="16215" spans="1:1" x14ac:dyDescent="0.25">
      <c r="A16215" s="287"/>
    </row>
    <row r="16216" spans="1:1" x14ac:dyDescent="0.25">
      <c r="A16216" s="287"/>
    </row>
    <row r="16217" spans="1:1" x14ac:dyDescent="0.25">
      <c r="A16217" s="287"/>
    </row>
    <row r="16218" spans="1:1" x14ac:dyDescent="0.25">
      <c r="A16218" s="287"/>
    </row>
    <row r="16219" spans="1:1" x14ac:dyDescent="0.25">
      <c r="A16219" s="287"/>
    </row>
    <row r="16220" spans="1:1" x14ac:dyDescent="0.25">
      <c r="A16220" s="287"/>
    </row>
    <row r="16221" spans="1:1" x14ac:dyDescent="0.25">
      <c r="A16221" s="287"/>
    </row>
    <row r="16222" spans="1:1" x14ac:dyDescent="0.25">
      <c r="A16222" s="287"/>
    </row>
    <row r="16223" spans="1:1" x14ac:dyDescent="0.25">
      <c r="A16223" s="287"/>
    </row>
    <row r="16224" spans="1:1" x14ac:dyDescent="0.25">
      <c r="A16224" s="287"/>
    </row>
    <row r="16225" spans="1:1" x14ac:dyDescent="0.25">
      <c r="A16225" s="287"/>
    </row>
    <row r="16226" spans="1:1" x14ac:dyDescent="0.25">
      <c r="A16226" s="287"/>
    </row>
    <row r="16227" spans="1:1" x14ac:dyDescent="0.25">
      <c r="A16227" s="287"/>
    </row>
    <row r="16228" spans="1:1" x14ac:dyDescent="0.25">
      <c r="A16228" s="287"/>
    </row>
    <row r="16229" spans="1:1" x14ac:dyDescent="0.25">
      <c r="A16229" s="287"/>
    </row>
    <row r="16230" spans="1:1" x14ac:dyDescent="0.25">
      <c r="A16230" s="287"/>
    </row>
    <row r="16231" spans="1:1" x14ac:dyDescent="0.25">
      <c r="A16231" s="287"/>
    </row>
    <row r="16232" spans="1:1" x14ac:dyDescent="0.25">
      <c r="A16232" s="287"/>
    </row>
    <row r="16233" spans="1:1" x14ac:dyDescent="0.25">
      <c r="A16233" s="287"/>
    </row>
    <row r="16234" spans="1:1" x14ac:dyDescent="0.25">
      <c r="A16234" s="287"/>
    </row>
    <row r="16235" spans="1:1" x14ac:dyDescent="0.25">
      <c r="A16235" s="287"/>
    </row>
    <row r="16236" spans="1:1" x14ac:dyDescent="0.25">
      <c r="A16236" s="287"/>
    </row>
    <row r="16237" spans="1:1" x14ac:dyDescent="0.25">
      <c r="A16237" s="287"/>
    </row>
    <row r="16238" spans="1:1" x14ac:dyDescent="0.25">
      <c r="A16238" s="287"/>
    </row>
    <row r="16239" spans="1:1" x14ac:dyDescent="0.25">
      <c r="A16239" s="287"/>
    </row>
    <row r="16240" spans="1:1" x14ac:dyDescent="0.25">
      <c r="A16240" s="287"/>
    </row>
    <row r="16241" spans="1:1" x14ac:dyDescent="0.25">
      <c r="A16241" s="287"/>
    </row>
    <row r="16242" spans="1:1" x14ac:dyDescent="0.25">
      <c r="A16242" s="287"/>
    </row>
    <row r="16243" spans="1:1" x14ac:dyDescent="0.25">
      <c r="A16243" s="287"/>
    </row>
    <row r="16244" spans="1:1" x14ac:dyDescent="0.25">
      <c r="A16244" s="287"/>
    </row>
    <row r="16245" spans="1:1" x14ac:dyDescent="0.25">
      <c r="A16245" s="287"/>
    </row>
    <row r="16246" spans="1:1" x14ac:dyDescent="0.25">
      <c r="A16246" s="287"/>
    </row>
    <row r="16247" spans="1:1" x14ac:dyDescent="0.25">
      <c r="A16247" s="287"/>
    </row>
    <row r="16248" spans="1:1" x14ac:dyDescent="0.25">
      <c r="A16248" s="287"/>
    </row>
    <row r="16249" spans="1:1" x14ac:dyDescent="0.25">
      <c r="A16249" s="287"/>
    </row>
    <row r="16250" spans="1:1" x14ac:dyDescent="0.25">
      <c r="A16250" s="287"/>
    </row>
    <row r="16251" spans="1:1" x14ac:dyDescent="0.25">
      <c r="A16251" s="287"/>
    </row>
    <row r="16252" spans="1:1" x14ac:dyDescent="0.25">
      <c r="A16252" s="287"/>
    </row>
    <row r="16253" spans="1:1" x14ac:dyDescent="0.25">
      <c r="A16253" s="287"/>
    </row>
    <row r="16254" spans="1:1" x14ac:dyDescent="0.25">
      <c r="A16254" s="287"/>
    </row>
    <row r="16255" spans="1:1" x14ac:dyDescent="0.25">
      <c r="A16255" s="287"/>
    </row>
    <row r="16256" spans="1:1" x14ac:dyDescent="0.25">
      <c r="A16256" s="287"/>
    </row>
    <row r="16257" spans="1:1" x14ac:dyDescent="0.25">
      <c r="A16257" s="287"/>
    </row>
    <row r="16258" spans="1:1" x14ac:dyDescent="0.25">
      <c r="A16258" s="287"/>
    </row>
    <row r="16259" spans="1:1" x14ac:dyDescent="0.25">
      <c r="A16259" s="287"/>
    </row>
    <row r="16260" spans="1:1" x14ac:dyDescent="0.25">
      <c r="A16260" s="287"/>
    </row>
    <row r="16261" spans="1:1" x14ac:dyDescent="0.25">
      <c r="A16261" s="287"/>
    </row>
    <row r="16262" spans="1:1" x14ac:dyDescent="0.25">
      <c r="A16262" s="287"/>
    </row>
    <row r="16263" spans="1:1" x14ac:dyDescent="0.25">
      <c r="A16263" s="287"/>
    </row>
    <row r="16264" spans="1:1" x14ac:dyDescent="0.25">
      <c r="A16264" s="287"/>
    </row>
    <row r="16265" spans="1:1" x14ac:dyDescent="0.25">
      <c r="A16265" s="287"/>
    </row>
    <row r="16266" spans="1:1" x14ac:dyDescent="0.25">
      <c r="A16266" s="287"/>
    </row>
    <row r="16267" spans="1:1" x14ac:dyDescent="0.25">
      <c r="A16267" s="287"/>
    </row>
    <row r="16268" spans="1:1" x14ac:dyDescent="0.25">
      <c r="A16268" s="287"/>
    </row>
    <row r="16269" spans="1:1" x14ac:dyDescent="0.25">
      <c r="A16269" s="287"/>
    </row>
    <row r="16270" spans="1:1" x14ac:dyDescent="0.25">
      <c r="A16270" s="287"/>
    </row>
    <row r="16271" spans="1:1" x14ac:dyDescent="0.25">
      <c r="A16271" s="287"/>
    </row>
    <row r="16272" spans="1:1" x14ac:dyDescent="0.25">
      <c r="A16272" s="287"/>
    </row>
    <row r="16273" spans="1:1" x14ac:dyDescent="0.25">
      <c r="A16273" s="287"/>
    </row>
    <row r="16274" spans="1:1" x14ac:dyDescent="0.25">
      <c r="A16274" s="287"/>
    </row>
    <row r="16275" spans="1:1" x14ac:dyDescent="0.25">
      <c r="A16275" s="287"/>
    </row>
    <row r="16276" spans="1:1" x14ac:dyDescent="0.25">
      <c r="A16276" s="287"/>
    </row>
    <row r="16277" spans="1:1" x14ac:dyDescent="0.25">
      <c r="A16277" s="287"/>
    </row>
    <row r="16278" spans="1:1" x14ac:dyDescent="0.25">
      <c r="A16278" s="287"/>
    </row>
    <row r="16279" spans="1:1" x14ac:dyDescent="0.25">
      <c r="A16279" s="287"/>
    </row>
    <row r="16280" spans="1:1" x14ac:dyDescent="0.25">
      <c r="A16280" s="287"/>
    </row>
    <row r="16281" spans="1:1" x14ac:dyDescent="0.25">
      <c r="A16281" s="287"/>
    </row>
    <row r="16282" spans="1:1" x14ac:dyDescent="0.25">
      <c r="A16282" s="287"/>
    </row>
    <row r="16283" spans="1:1" x14ac:dyDescent="0.25">
      <c r="A16283" s="287"/>
    </row>
    <row r="16284" spans="1:1" x14ac:dyDescent="0.25">
      <c r="A16284" s="287"/>
    </row>
    <row r="16285" spans="1:1" x14ac:dyDescent="0.25">
      <c r="A16285" s="287"/>
    </row>
    <row r="16286" spans="1:1" x14ac:dyDescent="0.25">
      <c r="A16286" s="287"/>
    </row>
    <row r="16287" spans="1:1" x14ac:dyDescent="0.25">
      <c r="A16287" s="287"/>
    </row>
    <row r="16288" spans="1:1" x14ac:dyDescent="0.25">
      <c r="A16288" s="287"/>
    </row>
    <row r="16289" spans="1:1" x14ac:dyDescent="0.25">
      <c r="A16289" s="287"/>
    </row>
    <row r="16290" spans="1:1" x14ac:dyDescent="0.25">
      <c r="A16290" s="287"/>
    </row>
    <row r="16291" spans="1:1" x14ac:dyDescent="0.25">
      <c r="A16291" s="287"/>
    </row>
    <row r="16292" spans="1:1" x14ac:dyDescent="0.25">
      <c r="A16292" s="287"/>
    </row>
    <row r="16293" spans="1:1" x14ac:dyDescent="0.25">
      <c r="A16293" s="287"/>
    </row>
    <row r="16294" spans="1:1" x14ac:dyDescent="0.25">
      <c r="A16294" s="287"/>
    </row>
    <row r="16295" spans="1:1" x14ac:dyDescent="0.25">
      <c r="A16295" s="287"/>
    </row>
    <row r="16296" spans="1:1" x14ac:dyDescent="0.25">
      <c r="A16296" s="287"/>
    </row>
    <row r="16297" spans="1:1" x14ac:dyDescent="0.25">
      <c r="A16297" s="287"/>
    </row>
    <row r="16298" spans="1:1" x14ac:dyDescent="0.25">
      <c r="A16298" s="287"/>
    </row>
    <row r="16299" spans="1:1" x14ac:dyDescent="0.25">
      <c r="A16299" s="287"/>
    </row>
    <row r="16300" spans="1:1" x14ac:dyDescent="0.25">
      <c r="A16300" s="287"/>
    </row>
    <row r="16301" spans="1:1" x14ac:dyDescent="0.25">
      <c r="A16301" s="287"/>
    </row>
    <row r="16302" spans="1:1" x14ac:dyDescent="0.25">
      <c r="A16302" s="287"/>
    </row>
    <row r="16303" spans="1:1" x14ac:dyDescent="0.25">
      <c r="A16303" s="287"/>
    </row>
    <row r="16304" spans="1:1" x14ac:dyDescent="0.25">
      <c r="A16304" s="287"/>
    </row>
    <row r="16305" spans="1:1" x14ac:dyDescent="0.25">
      <c r="A16305" s="287"/>
    </row>
    <row r="16306" spans="1:1" x14ac:dyDescent="0.25">
      <c r="A16306" s="287"/>
    </row>
    <row r="16307" spans="1:1" x14ac:dyDescent="0.25">
      <c r="A16307" s="287"/>
    </row>
    <row r="16308" spans="1:1" x14ac:dyDescent="0.25">
      <c r="A16308" s="287"/>
    </row>
    <row r="16309" spans="1:1" x14ac:dyDescent="0.25">
      <c r="A16309" s="287"/>
    </row>
    <row r="16310" spans="1:1" x14ac:dyDescent="0.25">
      <c r="A16310" s="287"/>
    </row>
    <row r="16311" spans="1:1" x14ac:dyDescent="0.25">
      <c r="A16311" s="287"/>
    </row>
    <row r="16312" spans="1:1" x14ac:dyDescent="0.25">
      <c r="A16312" s="287"/>
    </row>
    <row r="16313" spans="1:1" x14ac:dyDescent="0.25">
      <c r="A16313" s="287"/>
    </row>
    <row r="16314" spans="1:1" x14ac:dyDescent="0.25">
      <c r="A16314" s="287"/>
    </row>
    <row r="16315" spans="1:1" x14ac:dyDescent="0.25">
      <c r="A16315" s="287"/>
    </row>
    <row r="16316" spans="1:1" x14ac:dyDescent="0.25">
      <c r="A16316" s="287"/>
    </row>
    <row r="16317" spans="1:1" x14ac:dyDescent="0.25">
      <c r="A16317" s="287"/>
    </row>
    <row r="16318" spans="1:1" x14ac:dyDescent="0.25">
      <c r="A16318" s="287"/>
    </row>
    <row r="16319" spans="1:1" x14ac:dyDescent="0.25">
      <c r="A16319" s="287"/>
    </row>
    <row r="16320" spans="1:1" x14ac:dyDescent="0.25">
      <c r="A16320" s="287"/>
    </row>
    <row r="16321" spans="1:1" x14ac:dyDescent="0.25">
      <c r="A16321" s="287"/>
    </row>
    <row r="16322" spans="1:1" x14ac:dyDescent="0.25">
      <c r="A16322" s="287"/>
    </row>
    <row r="16323" spans="1:1" x14ac:dyDescent="0.25">
      <c r="A16323" s="287"/>
    </row>
    <row r="16324" spans="1:1" x14ac:dyDescent="0.25">
      <c r="A16324" s="287"/>
    </row>
    <row r="16325" spans="1:1" x14ac:dyDescent="0.25">
      <c r="A16325" s="287"/>
    </row>
    <row r="16326" spans="1:1" x14ac:dyDescent="0.25">
      <c r="A16326" s="287"/>
    </row>
    <row r="16327" spans="1:1" x14ac:dyDescent="0.25">
      <c r="A16327" s="287"/>
    </row>
    <row r="16328" spans="1:1" x14ac:dyDescent="0.25">
      <c r="A16328" s="287"/>
    </row>
    <row r="16329" spans="1:1" x14ac:dyDescent="0.25">
      <c r="A16329" s="287"/>
    </row>
    <row r="16330" spans="1:1" x14ac:dyDescent="0.25">
      <c r="A16330" s="287"/>
    </row>
    <row r="16331" spans="1:1" x14ac:dyDescent="0.25">
      <c r="A16331" s="287"/>
    </row>
    <row r="16332" spans="1:1" x14ac:dyDescent="0.25">
      <c r="A16332" s="287"/>
    </row>
    <row r="16333" spans="1:1" x14ac:dyDescent="0.25">
      <c r="A16333" s="287"/>
    </row>
    <row r="16334" spans="1:1" x14ac:dyDescent="0.25">
      <c r="A16334" s="287"/>
    </row>
    <row r="16335" spans="1:1" x14ac:dyDescent="0.25">
      <c r="A16335" s="287"/>
    </row>
    <row r="16336" spans="1:1" x14ac:dyDescent="0.25">
      <c r="A16336" s="287"/>
    </row>
    <row r="16337" spans="1:1" x14ac:dyDescent="0.25">
      <c r="A16337" s="287"/>
    </row>
    <row r="16338" spans="1:1" x14ac:dyDescent="0.25">
      <c r="A16338" s="287"/>
    </row>
    <row r="16339" spans="1:1" x14ac:dyDescent="0.25">
      <c r="A16339" s="287"/>
    </row>
    <row r="16340" spans="1:1" x14ac:dyDescent="0.25">
      <c r="A16340" s="287"/>
    </row>
    <row r="16341" spans="1:1" x14ac:dyDescent="0.25">
      <c r="A16341" s="287"/>
    </row>
    <row r="16342" spans="1:1" x14ac:dyDescent="0.25">
      <c r="A16342" s="287"/>
    </row>
    <row r="16343" spans="1:1" x14ac:dyDescent="0.25">
      <c r="A16343" s="287"/>
    </row>
    <row r="16344" spans="1:1" x14ac:dyDescent="0.25">
      <c r="A16344" s="287"/>
    </row>
    <row r="16345" spans="1:1" x14ac:dyDescent="0.25">
      <c r="A16345" s="287"/>
    </row>
    <row r="16346" spans="1:1" x14ac:dyDescent="0.25">
      <c r="A16346" s="287"/>
    </row>
    <row r="16347" spans="1:1" x14ac:dyDescent="0.25">
      <c r="A16347" s="287"/>
    </row>
    <row r="16348" spans="1:1" x14ac:dyDescent="0.25">
      <c r="A16348" s="287"/>
    </row>
    <row r="16349" spans="1:1" x14ac:dyDescent="0.25">
      <c r="A16349" s="287"/>
    </row>
    <row r="16350" spans="1:1" x14ac:dyDescent="0.25">
      <c r="A16350" s="287"/>
    </row>
    <row r="16351" spans="1:1" x14ac:dyDescent="0.25">
      <c r="A16351" s="287"/>
    </row>
    <row r="16352" spans="1:1" x14ac:dyDescent="0.25">
      <c r="A16352" s="287"/>
    </row>
    <row r="16353" spans="1:1" x14ac:dyDescent="0.25">
      <c r="A16353" s="287"/>
    </row>
    <row r="16354" spans="1:1" x14ac:dyDescent="0.25">
      <c r="A16354" s="287"/>
    </row>
    <row r="16355" spans="1:1" x14ac:dyDescent="0.25">
      <c r="A16355" s="287"/>
    </row>
    <row r="16356" spans="1:1" x14ac:dyDescent="0.25">
      <c r="A16356" s="287"/>
    </row>
    <row r="16357" spans="1:1" x14ac:dyDescent="0.25">
      <c r="A16357" s="287"/>
    </row>
    <row r="16358" spans="1:1" x14ac:dyDescent="0.25">
      <c r="A16358" s="287"/>
    </row>
    <row r="16359" spans="1:1" x14ac:dyDescent="0.25">
      <c r="A16359" s="287"/>
    </row>
    <row r="16360" spans="1:1" x14ac:dyDescent="0.25">
      <c r="A16360" s="287"/>
    </row>
    <row r="16361" spans="1:1" x14ac:dyDescent="0.25">
      <c r="A16361" s="287"/>
    </row>
    <row r="16362" spans="1:1" x14ac:dyDescent="0.25">
      <c r="A16362" s="287"/>
    </row>
    <row r="16363" spans="1:1" x14ac:dyDescent="0.25">
      <c r="A16363" s="287"/>
    </row>
    <row r="16364" spans="1:1" x14ac:dyDescent="0.25">
      <c r="A16364" s="287"/>
    </row>
    <row r="16365" spans="1:1" x14ac:dyDescent="0.25">
      <c r="A16365" s="287"/>
    </row>
    <row r="16366" spans="1:1" x14ac:dyDescent="0.25">
      <c r="A16366" s="287"/>
    </row>
    <row r="16367" spans="1:1" x14ac:dyDescent="0.25">
      <c r="A16367" s="287"/>
    </row>
    <row r="16368" spans="1:1" x14ac:dyDescent="0.25">
      <c r="A16368" s="287"/>
    </row>
    <row r="16369" spans="1:1" x14ac:dyDescent="0.25">
      <c r="A16369" s="287"/>
    </row>
    <row r="16370" spans="1:1" x14ac:dyDescent="0.25">
      <c r="A16370" s="287"/>
    </row>
    <row r="16371" spans="1:1" x14ac:dyDescent="0.25">
      <c r="A16371" s="287"/>
    </row>
    <row r="16372" spans="1:1" x14ac:dyDescent="0.25">
      <c r="A16372" s="287"/>
    </row>
    <row r="16373" spans="1:1" x14ac:dyDescent="0.25">
      <c r="A16373" s="287"/>
    </row>
    <row r="16374" spans="1:1" x14ac:dyDescent="0.25">
      <c r="A16374" s="287"/>
    </row>
    <row r="16375" spans="1:1" x14ac:dyDescent="0.25">
      <c r="A16375" s="287"/>
    </row>
    <row r="16376" spans="1:1" x14ac:dyDescent="0.25">
      <c r="A16376" s="287"/>
    </row>
    <row r="16377" spans="1:1" x14ac:dyDescent="0.25">
      <c r="A16377" s="287"/>
    </row>
    <row r="16378" spans="1:1" x14ac:dyDescent="0.25">
      <c r="A16378" s="287"/>
    </row>
    <row r="16379" spans="1:1" x14ac:dyDescent="0.25">
      <c r="A16379" s="287"/>
    </row>
    <row r="16380" spans="1:1" x14ac:dyDescent="0.25">
      <c r="A16380" s="287"/>
    </row>
    <row r="16381" spans="1:1" x14ac:dyDescent="0.25">
      <c r="A16381" s="287"/>
    </row>
    <row r="16382" spans="1:1" x14ac:dyDescent="0.25">
      <c r="A16382" s="287"/>
    </row>
    <row r="16383" spans="1:1" x14ac:dyDescent="0.25">
      <c r="A16383" s="287"/>
    </row>
    <row r="16384" spans="1:1" x14ac:dyDescent="0.25">
      <c r="A16384" s="287"/>
    </row>
  </sheetData>
  <sortState xmlns:xlrd2="http://schemas.microsoft.com/office/spreadsheetml/2017/richdata2" ref="A1:A16386">
    <sortCondition ref="A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16384"/>
  <sheetViews>
    <sheetView zoomScaleNormal="100" workbookViewId="0">
      <pane xSplit="1" ySplit="21" topLeftCell="B70" activePane="bottomRight" state="frozen"/>
      <selection pane="topRight" activeCell="B1" sqref="B1"/>
      <selection pane="bottomLeft" activeCell="A22" sqref="A22"/>
      <selection pane="bottomRight" activeCell="I44" sqref="I44"/>
    </sheetView>
  </sheetViews>
  <sheetFormatPr baseColWidth="10" defaultColWidth="11.42578125" defaultRowHeight="15" x14ac:dyDescent="0.25"/>
  <cols>
    <col min="1" max="1" width="11.42578125" style="286"/>
    <col min="2" max="2" width="11.42578125" style="138"/>
    <col min="3" max="3" width="13.42578125" style="138" bestFit="1" customWidth="1"/>
    <col min="4" max="35" width="11.42578125" style="138"/>
    <col min="36" max="36" width="11.42578125" style="329"/>
    <col min="37" max="16384" width="11.42578125" style="138"/>
  </cols>
  <sheetData>
    <row r="1" spans="1:45" s="283" customFormat="1" x14ac:dyDescent="0.25">
      <c r="A1" s="284"/>
      <c r="B1" s="292" t="s">
        <v>225</v>
      </c>
      <c r="C1" s="292" t="s">
        <v>379</v>
      </c>
      <c r="D1" s="292" t="s">
        <v>380</v>
      </c>
      <c r="E1" s="292" t="s">
        <v>226</v>
      </c>
      <c r="F1" s="292" t="s">
        <v>396</v>
      </c>
      <c r="G1" s="292" t="s">
        <v>381</v>
      </c>
      <c r="H1" s="292" t="s">
        <v>407</v>
      </c>
      <c r="I1" s="292" t="s">
        <v>383</v>
      </c>
      <c r="J1" s="292" t="s">
        <v>384</v>
      </c>
      <c r="K1" s="292" t="s">
        <v>385</v>
      </c>
      <c r="L1" s="292" t="s">
        <v>228</v>
      </c>
      <c r="M1" s="292" t="s">
        <v>229</v>
      </c>
      <c r="N1" s="292" t="s">
        <v>386</v>
      </c>
      <c r="O1" s="292" t="s">
        <v>230</v>
      </c>
      <c r="P1" s="292" t="s">
        <v>231</v>
      </c>
      <c r="Q1" s="292" t="s">
        <v>232</v>
      </c>
      <c r="R1" s="292" t="s">
        <v>233</v>
      </c>
      <c r="S1" s="292" t="s">
        <v>234</v>
      </c>
      <c r="T1" s="292" t="s">
        <v>235</v>
      </c>
      <c r="U1" s="292" t="s">
        <v>236</v>
      </c>
      <c r="V1" s="292" t="s">
        <v>237</v>
      </c>
      <c r="W1" s="292" t="s">
        <v>387</v>
      </c>
      <c r="X1" s="292" t="s">
        <v>388</v>
      </c>
      <c r="Y1" s="292" t="s">
        <v>389</v>
      </c>
      <c r="Z1" s="292" t="s">
        <v>390</v>
      </c>
      <c r="AA1" s="292" t="s">
        <v>238</v>
      </c>
      <c r="AB1" s="292" t="s">
        <v>239</v>
      </c>
      <c r="AC1" s="292" t="s">
        <v>391</v>
      </c>
      <c r="AD1" s="292" t="s">
        <v>240</v>
      </c>
      <c r="AE1" s="292" t="s">
        <v>241</v>
      </c>
      <c r="AF1" s="292" t="s">
        <v>392</v>
      </c>
      <c r="AG1" s="292" t="s">
        <v>393</v>
      </c>
      <c r="AH1" s="292" t="s">
        <v>242</v>
      </c>
      <c r="AI1" s="292" t="s">
        <v>394</v>
      </c>
      <c r="AJ1" s="292" t="s">
        <v>227</v>
      </c>
      <c r="AK1" s="292" t="s">
        <v>408</v>
      </c>
      <c r="AL1" s="292" t="s">
        <v>397</v>
      </c>
      <c r="AM1" s="292" t="s">
        <v>398</v>
      </c>
      <c r="AN1" s="292" t="s">
        <v>405</v>
      </c>
      <c r="AO1" s="292" t="s">
        <v>399</v>
      </c>
      <c r="AP1" s="292" t="s">
        <v>406</v>
      </c>
      <c r="AQ1" s="292" t="s">
        <v>401</v>
      </c>
      <c r="AR1" s="292" t="s">
        <v>402</v>
      </c>
      <c r="AS1" s="292" t="s">
        <v>400</v>
      </c>
    </row>
    <row r="2" spans="1:45" ht="14.25" hidden="1" x14ac:dyDescent="0.25">
      <c r="A2" s="285">
        <v>1935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</row>
    <row r="3" spans="1:45" ht="14.25" hidden="1" x14ac:dyDescent="0.25">
      <c r="A3" s="285">
        <v>1936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/>
      <c r="AB3" s="288"/>
      <c r="AC3" s="288"/>
      <c r="AD3" s="288"/>
      <c r="AE3" s="288"/>
      <c r="AF3" s="288"/>
      <c r="AG3" s="288"/>
      <c r="AH3" s="288"/>
      <c r="AI3" s="288"/>
      <c r="AJ3" s="288"/>
    </row>
    <row r="4" spans="1:45" ht="14.25" hidden="1" x14ac:dyDescent="0.25">
      <c r="A4" s="285">
        <v>1937</v>
      </c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  <c r="AA4" s="288"/>
      <c r="AB4" s="288"/>
      <c r="AC4" s="288"/>
      <c r="AD4" s="288"/>
      <c r="AE4" s="288"/>
      <c r="AF4" s="288"/>
      <c r="AG4" s="288"/>
      <c r="AH4" s="288"/>
      <c r="AI4" s="288"/>
      <c r="AJ4" s="288"/>
    </row>
    <row r="5" spans="1:45" ht="14.25" hidden="1" x14ac:dyDescent="0.25">
      <c r="A5" s="285">
        <v>1938</v>
      </c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  <c r="AA5" s="288"/>
      <c r="AB5" s="288"/>
      <c r="AC5" s="288"/>
      <c r="AD5" s="288"/>
      <c r="AE5" s="288"/>
      <c r="AF5" s="288"/>
      <c r="AG5" s="288"/>
      <c r="AH5" s="288"/>
      <c r="AI5" s="288"/>
      <c r="AJ5" s="288"/>
    </row>
    <row r="6" spans="1:45" ht="14.25" hidden="1" x14ac:dyDescent="0.25">
      <c r="A6" s="285">
        <v>1939</v>
      </c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</row>
    <row r="7" spans="1:45" ht="14.25" hidden="1" x14ac:dyDescent="0.25">
      <c r="A7" s="285">
        <v>1940</v>
      </c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</row>
    <row r="8" spans="1:45" ht="14.25" hidden="1" x14ac:dyDescent="0.25">
      <c r="A8" s="285">
        <v>1941</v>
      </c>
      <c r="B8" s="288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/>
      <c r="AA8" s="288"/>
      <c r="AB8" s="288"/>
      <c r="AC8" s="288"/>
      <c r="AD8" s="288"/>
      <c r="AE8" s="288"/>
      <c r="AF8" s="288"/>
      <c r="AG8" s="288"/>
      <c r="AH8" s="288"/>
      <c r="AI8" s="288"/>
      <c r="AJ8" s="288"/>
    </row>
    <row r="9" spans="1:45" ht="14.25" hidden="1" x14ac:dyDescent="0.25">
      <c r="A9" s="285">
        <v>1942</v>
      </c>
      <c r="B9" s="288"/>
      <c r="C9" s="288"/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</row>
    <row r="10" spans="1:45" ht="14.25" hidden="1" x14ac:dyDescent="0.25">
      <c r="A10" s="285">
        <v>1943</v>
      </c>
      <c r="B10" s="288"/>
      <c r="C10" s="288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</row>
    <row r="11" spans="1:45" ht="14.25" hidden="1" x14ac:dyDescent="0.25">
      <c r="A11" s="285">
        <v>1944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</row>
    <row r="12" spans="1:45" ht="14.25" hidden="1" x14ac:dyDescent="0.25">
      <c r="A12" s="285">
        <v>1945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</row>
    <row r="13" spans="1:45" ht="14.25" hidden="1" x14ac:dyDescent="0.25">
      <c r="A13" s="285">
        <v>1946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</row>
    <row r="14" spans="1:45" ht="14.25" hidden="1" x14ac:dyDescent="0.25">
      <c r="A14" s="285">
        <v>1947</v>
      </c>
      <c r="B14" s="288"/>
      <c r="C14" s="288"/>
      <c r="D14" s="288"/>
      <c r="E14" s="288"/>
      <c r="F14" s="288"/>
      <c r="G14" s="288"/>
      <c r="H14" s="288"/>
      <c r="I14" s="288"/>
      <c r="J14" s="288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/>
      <c r="AA14" s="288"/>
      <c r="AB14" s="288"/>
      <c r="AC14" s="288"/>
      <c r="AD14" s="288"/>
      <c r="AE14" s="288"/>
      <c r="AF14" s="288"/>
      <c r="AG14" s="288"/>
      <c r="AH14" s="288"/>
      <c r="AI14" s="288"/>
      <c r="AJ14" s="288"/>
    </row>
    <row r="15" spans="1:45" ht="14.25" hidden="1" x14ac:dyDescent="0.25">
      <c r="A15" s="285">
        <v>1948</v>
      </c>
      <c r="B15" s="288"/>
      <c r="C15" s="288"/>
      <c r="D15" s="288"/>
      <c r="E15" s="288"/>
      <c r="F15" s="288"/>
      <c r="G15" s="288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</row>
    <row r="16" spans="1:45" ht="14.25" hidden="1" x14ac:dyDescent="0.25">
      <c r="A16" s="285">
        <v>1949</v>
      </c>
      <c r="B16" s="288"/>
      <c r="C16" s="288"/>
      <c r="D16" s="288">
        <f>'IPC (2015)'!D16/'IPC (2015)'!D$72*100</f>
        <v>4.8508589343970847</v>
      </c>
      <c r="E16" s="288"/>
      <c r="F16" s="288"/>
      <c r="G16" s="288">
        <f>'IPC (2015)'!G16/'IPC (2015)'!G$72*100</f>
        <v>11.365582955555965</v>
      </c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>
        <f>'IPC (2015)'!Z16/'IPC (2015)'!Z$72*100</f>
        <v>3.50543030590533</v>
      </c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</row>
    <row r="17" spans="1:36" ht="14.25" hidden="1" x14ac:dyDescent="0.25">
      <c r="A17" s="285">
        <v>1950</v>
      </c>
      <c r="B17" s="288"/>
      <c r="C17" s="288"/>
      <c r="D17" s="288">
        <f>'IPC (2015)'!D17/'IPC (2015)'!D$72*100</f>
        <v>5.2726724162542213</v>
      </c>
      <c r="E17" s="288"/>
      <c r="F17" s="288"/>
      <c r="G17" s="288">
        <f>'IPC (2015)'!G17/'IPC (2015)'!G$72*100</f>
        <v>11.669392626751227</v>
      </c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>
        <f>'IPC (2015)'!Z17/'IPC (2015)'!Z$72*100</f>
        <v>3.7052936984931</v>
      </c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</row>
    <row r="18" spans="1:36" ht="14.25" hidden="1" x14ac:dyDescent="0.25">
      <c r="A18" s="285">
        <v>1951</v>
      </c>
      <c r="B18" s="288"/>
      <c r="C18" s="288"/>
      <c r="D18" s="288">
        <f>'IPC (2015)'!D18/'IPC (2015)'!D$72*100</f>
        <v>6.2970778841587025</v>
      </c>
      <c r="E18" s="288"/>
      <c r="F18" s="288"/>
      <c r="G18" s="288">
        <f>'IPC (2015)'!G18/'IPC (2015)'!G$72*100</f>
        <v>12.900215663196274</v>
      </c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>
        <f>'IPC (2015)'!Z18/'IPC (2015)'!Z$72*100</f>
        <v>4.1137091716023306</v>
      </c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</row>
    <row r="19" spans="1:36" ht="14.25" hidden="1" x14ac:dyDescent="0.25">
      <c r="A19" s="285">
        <v>1952</v>
      </c>
      <c r="B19" s="288"/>
      <c r="C19" s="288"/>
      <c r="D19" s="288">
        <f>'IPC (2015)'!D19/'IPC (2015)'!D$72*100</f>
        <v>7.3817411232199079</v>
      </c>
      <c r="E19" s="288"/>
      <c r="F19" s="288"/>
      <c r="G19" s="288">
        <f>'IPC (2015)'!G19/'IPC (2015)'!G$72*100</f>
        <v>13.23517510744116</v>
      </c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>
        <f>'IPC (2015)'!Z19/'IPC (2015)'!Z$72*100</f>
        <v>4.4326227233752</v>
      </c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</row>
    <row r="20" spans="1:36" ht="14.25" hidden="1" x14ac:dyDescent="0.25">
      <c r="A20" s="285">
        <v>1953</v>
      </c>
      <c r="B20" s="288"/>
      <c r="C20" s="288"/>
      <c r="D20" s="288">
        <f>'IPC (2015)'!D20/'IPC (2015)'!D$72*100</f>
        <v>7.7131660018219446</v>
      </c>
      <c r="E20" s="288"/>
      <c r="F20" s="288"/>
      <c r="G20" s="288">
        <f>'IPC (2015)'!G20/'IPC (2015)'!G$72*100</f>
        <v>13.102745978853934</v>
      </c>
      <c r="H20" s="288"/>
      <c r="I20" s="288"/>
      <c r="J20" s="288"/>
      <c r="K20" s="288"/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>
        <f>'IPC (2015)'!Z20/'IPC (2015)'!Z$72*100</f>
        <v>4.6333544885434366</v>
      </c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</row>
    <row r="21" spans="1:36" ht="14.25" hidden="1" x14ac:dyDescent="0.25">
      <c r="A21" s="285">
        <v>1954</v>
      </c>
      <c r="B21" s="288"/>
      <c r="C21" s="288"/>
      <c r="D21" s="288">
        <f>'IPC (2015)'!D21/'IPC (2015)'!D$72*100</f>
        <v>7.8336854371754194</v>
      </c>
      <c r="E21" s="288"/>
      <c r="F21" s="288"/>
      <c r="G21" s="288">
        <f>'IPC (2015)'!G21/'IPC (2015)'!G$72*100</f>
        <v>13.188440982727542</v>
      </c>
      <c r="H21" s="288"/>
      <c r="I21" s="288"/>
      <c r="J21" s="288"/>
      <c r="K21" s="288">
        <f>'IPC (2015)'!K21/'IPC (2015)'!K$72*100</f>
        <v>0.62566802858108062</v>
      </c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>
        <f>'IPC (2015)'!Z21/'IPC (2015)'!Z$72*100</f>
        <v>4.8471217666767226</v>
      </c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</row>
    <row r="22" spans="1:36" x14ac:dyDescent="0.25">
      <c r="A22" s="285">
        <v>1955</v>
      </c>
      <c r="B22" s="288">
        <f>'IPC (2015)'!B22/'IPC (2015)'!B$72*100</f>
        <v>24.318078074624133</v>
      </c>
      <c r="C22" s="288">
        <v>8.5112715675277637E-12</v>
      </c>
      <c r="D22" s="288">
        <f>'IPC (2015)'!D22/'IPC (2015)'!D$72*100</f>
        <v>7.9542035748488864</v>
      </c>
      <c r="E22" s="288">
        <f>'IPC (2015)'!E22/'IPC (2015)'!E$72*100</f>
        <v>15.813736701387857</v>
      </c>
      <c r="F22" s="288"/>
      <c r="G22" s="288">
        <f>'IPC (2015)'!G22/'IPC (2015)'!G$72*100</f>
        <v>13.21180804508435</v>
      </c>
      <c r="H22" s="288"/>
      <c r="I22" s="288"/>
      <c r="J22" s="288"/>
      <c r="K22" s="288">
        <f>'IPC (2015)'!K22/'IPC (2015)'!K$72*100</f>
        <v>1.0530317999579315</v>
      </c>
      <c r="L22" s="288"/>
      <c r="M22" s="288">
        <f>'IPC (2015)'!M22/'IPC (2015)'!M$72*100</f>
        <v>2.2262918135644538</v>
      </c>
      <c r="N22" s="288">
        <f>'IPC (2015)'!N22/'IPC (2015)'!N$72*100</f>
        <v>13.710264280974089</v>
      </c>
      <c r="O22" s="288"/>
      <c r="P22" s="288">
        <f>'IPC (2015)'!P22/'IPC (2015)'!P$72*100</f>
        <v>6.4680384824712585</v>
      </c>
      <c r="Q22" s="288">
        <f>'IPC (2015)'!Q22/'IPC (2015)'!Q$72*100</f>
        <v>8.4333684369641695</v>
      </c>
      <c r="R22" s="288">
        <f>'IPC (2015)'!R22/'IPC (2015)'!R$72*100</f>
        <v>1.1746249632085282</v>
      </c>
      <c r="S22" s="288"/>
      <c r="T22" s="288"/>
      <c r="U22" s="288"/>
      <c r="V22" s="288">
        <f>'IPC (2015)'!V22/'IPC (2015)'!V$72*100</f>
        <v>4.1558080656148428</v>
      </c>
      <c r="W22" s="288">
        <f>'IPC (2015)'!W22/'IPC (2015)'!W$72*100</f>
        <v>17.519299571404961</v>
      </c>
      <c r="X22" s="288"/>
      <c r="Y22" s="288">
        <f>'IPC (2015)'!Y22/'IPC (2015)'!Y$72*100</f>
        <v>8.7756438637084813</v>
      </c>
      <c r="Z22" s="288">
        <f>'IPC (2015)'!Z22/'IPC (2015)'!Z$72*100</f>
        <v>4.9687770436032199</v>
      </c>
      <c r="AA22" s="288"/>
      <c r="AB22" s="288">
        <f>'IPC (2015)'!AB22/'IPC (2015)'!AB$72*100</f>
        <v>1.1640737775700909</v>
      </c>
      <c r="AC22" s="288">
        <f>'IPC (2015)'!AC22/'IPC (2015)'!AC$72*100</f>
        <v>6.251270780856423</v>
      </c>
      <c r="AD22" s="288"/>
      <c r="AE22" s="288"/>
      <c r="AF22" s="288"/>
      <c r="AG22" s="288"/>
      <c r="AH22" s="288">
        <f>'IPC (2015)'!AH22/'IPC (2015)'!AH$72*100</f>
        <v>8.2813755744858124</v>
      </c>
      <c r="AI22" s="288"/>
      <c r="AJ22" s="288"/>
    </row>
    <row r="23" spans="1:36" ht="14.25" x14ac:dyDescent="0.25">
      <c r="A23" s="285">
        <v>1956</v>
      </c>
      <c r="B23" s="288">
        <f>'IPC (2015)'!B23/'IPC (2015)'!B$72*100</f>
        <v>24.954703565313768</v>
      </c>
      <c r="C23" s="288">
        <v>9.6528626644593563E-12</v>
      </c>
      <c r="D23" s="288">
        <f>'IPC (2015)'!D23/'IPC (2015)'!D$72*100</f>
        <v>8.4061465911243882</v>
      </c>
      <c r="E23" s="288">
        <f>'IPC (2015)'!E23/'IPC (2015)'!E$72*100</f>
        <v>16.259510037439963</v>
      </c>
      <c r="F23" s="288"/>
      <c r="G23" s="288">
        <f>'IPC (2015)'!G23/'IPC (2015)'!G$72*100</f>
        <v>13.390983129809179</v>
      </c>
      <c r="H23" s="288"/>
      <c r="I23" s="288"/>
      <c r="J23" s="288"/>
      <c r="K23" s="288">
        <f>'IPC (2015)'!K23/'IPC (2015)'!K$72*100</f>
        <v>1.2951168675543543</v>
      </c>
      <c r="L23" s="288"/>
      <c r="M23" s="288">
        <f>'IPC (2015)'!M23/'IPC (2015)'!M$72*100</f>
        <v>2.356588709222657</v>
      </c>
      <c r="N23" s="288">
        <f>'IPC (2015)'!N23/'IPC (2015)'!N$72*100</f>
        <v>13.91935301430998</v>
      </c>
      <c r="O23" s="288"/>
      <c r="P23" s="288">
        <f>'IPC (2015)'!P23/'IPC (2015)'!P$72*100</f>
        <v>7.2216489723905362</v>
      </c>
      <c r="Q23" s="288">
        <f>'IPC (2015)'!Q23/'IPC (2015)'!Q$72*100</f>
        <v>8.5933767962723682</v>
      </c>
      <c r="R23" s="288">
        <f>'IPC (2015)'!R23/'IPC (2015)'!R$72*100</f>
        <v>1.2172768499791418</v>
      </c>
      <c r="S23" s="288"/>
      <c r="T23" s="288"/>
      <c r="U23" s="288"/>
      <c r="V23" s="288">
        <f>'IPC (2015)'!V23/'IPC (2015)'!V$72*100</f>
        <v>4.2963878290366821</v>
      </c>
      <c r="W23" s="288">
        <f>'IPC (2015)'!W23/'IPC (2015)'!W$72*100</f>
        <v>17.588606540918764</v>
      </c>
      <c r="X23" s="288"/>
      <c r="Y23" s="288">
        <f>'IPC (2015)'!Y23/'IPC (2015)'!Y$72*100</f>
        <v>9.1095401705302876</v>
      </c>
      <c r="Z23" s="288">
        <f>'IPC (2015)'!Z23/'IPC (2015)'!Z$72*100</f>
        <v>5.1419975248900389</v>
      </c>
      <c r="AA23" s="288"/>
      <c r="AB23" s="288">
        <f>'IPC (2015)'!AB23/'IPC (2015)'!AB$72*100</f>
        <v>1.2013182248244758</v>
      </c>
      <c r="AC23" s="288">
        <f>'IPC (2015)'!AC23/'IPC (2015)'!AC$72*100</f>
        <v>6.5626120906801004</v>
      </c>
      <c r="AD23" s="288"/>
      <c r="AE23" s="288"/>
      <c r="AF23" s="288"/>
      <c r="AG23" s="288"/>
      <c r="AH23" s="288">
        <f>'IPC (2015)'!AH23/'IPC (2015)'!AH$72*100</f>
        <v>8.690624918984204</v>
      </c>
      <c r="AI23" s="288"/>
      <c r="AJ23" s="288"/>
    </row>
    <row r="24" spans="1:36" ht="14.25" x14ac:dyDescent="0.25">
      <c r="A24" s="285">
        <v>1957</v>
      </c>
      <c r="B24" s="288">
        <f>'IPC (2015)'!B24/'IPC (2015)'!B$72*100</f>
        <v>25.477877820729887</v>
      </c>
      <c r="C24" s="288">
        <v>1.2037996513930096E-11</v>
      </c>
      <c r="D24" s="288">
        <f>'IPC (2015)'!D24/'IPC (2015)'!D$72*100</f>
        <v>8.6471828664713222</v>
      </c>
      <c r="E24" s="288">
        <f>'IPC (2015)'!E24/'IPC (2015)'!E$72*100</f>
        <v>16.774554331802001</v>
      </c>
      <c r="F24" s="288"/>
      <c r="G24" s="288">
        <f>'IPC (2015)'!G24/'IPC (2015)'!G$72*100</f>
        <v>13.835004640284485</v>
      </c>
      <c r="H24" s="288"/>
      <c r="I24" s="288"/>
      <c r="J24" s="288"/>
      <c r="K24" s="288">
        <f>'IPC (2015)'!K24/'IPC (2015)'!K$72*100</f>
        <v>1.5944278365957667</v>
      </c>
      <c r="L24" s="288"/>
      <c r="M24" s="288">
        <f>'IPC (2015)'!M24/'IPC (2015)'!M$72*100</f>
        <v>2.6104515518356677</v>
      </c>
      <c r="N24" s="288">
        <f>'IPC (2015)'!N24/'IPC (2015)'!N$72*100</f>
        <v>14.384462575932414</v>
      </c>
      <c r="O24" s="288"/>
      <c r="P24" s="288">
        <f>'IPC (2015)'!P24/'IPC (2015)'!P$72*100</f>
        <v>8.0348982516999978</v>
      </c>
      <c r="Q24" s="288">
        <f>'IPC (2015)'!Q24/'IPC (2015)'!Q$72*100</f>
        <v>8.8561327090259585</v>
      </c>
      <c r="R24" s="288">
        <f>'IPC (2015)'!R24/'IPC (2015)'!R$72*100</f>
        <v>1.2448745877347271</v>
      </c>
      <c r="S24" s="288"/>
      <c r="T24" s="288"/>
      <c r="U24" s="288"/>
      <c r="V24" s="288">
        <f>'IPC (2015)'!V24/'IPC (2015)'!V$72*100</f>
        <v>4.353014058921965</v>
      </c>
      <c r="W24" s="288">
        <f>'IPC (2015)'!W24/'IPC (2015)'!W$72*100</f>
        <v>18.133569605060678</v>
      </c>
      <c r="X24" s="288"/>
      <c r="Y24" s="288">
        <f>'IPC (2015)'!Y24/'IPC (2015)'!Y$72*100</f>
        <v>9.3708494782600535</v>
      </c>
      <c r="Z24" s="288">
        <f>'IPC (2015)'!Z24/'IPC (2015)'!Z$72*100</f>
        <v>5.2538352295282404</v>
      </c>
      <c r="AA24" s="288"/>
      <c r="AB24" s="288">
        <f>'IPC (2015)'!AB24/'IPC (2015)'!AB$72*100</f>
        <v>1.2184037754085886</v>
      </c>
      <c r="AC24" s="288">
        <f>'IPC (2015)'!AC24/'IPC (2015)'!AC$72*100</f>
        <v>6.8048589420654908</v>
      </c>
      <c r="AD24" s="288"/>
      <c r="AE24" s="288"/>
      <c r="AF24" s="288"/>
      <c r="AG24" s="288">
        <f>'IPC (2015)'!AG24/'IPC (2015)'!AG$72*100</f>
        <v>2.2501816576793918</v>
      </c>
      <c r="AH24" s="288">
        <f>'IPC (2015)'!AH24/'IPC (2015)'!AH$72*100</f>
        <v>9.0661001744130427</v>
      </c>
      <c r="AI24" s="288"/>
      <c r="AJ24" s="288"/>
    </row>
    <row r="25" spans="1:36" ht="14.25" x14ac:dyDescent="0.25">
      <c r="A25" s="285">
        <v>1958</v>
      </c>
      <c r="B25" s="288">
        <f>'IPC (2015)'!B25/'IPC (2015)'!B$72*100</f>
        <v>26.019962547758794</v>
      </c>
      <c r="C25" s="288">
        <v>1.5840545155654965E-11</v>
      </c>
      <c r="D25" s="288">
        <f>'IPC (2015)'!D25/'IPC (2015)'!D$72*100</f>
        <v>8.7074419353080561</v>
      </c>
      <c r="E25" s="288">
        <f>'IPC (2015)'!E25/'IPC (2015)'!E$72*100</f>
        <v>16.990778251105962</v>
      </c>
      <c r="F25" s="288"/>
      <c r="G25" s="288">
        <f>'IPC (2015)'!G25/'IPC (2015)'!G$72*100</f>
        <v>14.162190838975738</v>
      </c>
      <c r="H25" s="288"/>
      <c r="I25" s="288"/>
      <c r="J25" s="288"/>
      <c r="K25" s="288">
        <f>'IPC (2015)'!K25/'IPC (2015)'!K$72*100</f>
        <v>1.5389178198321085</v>
      </c>
      <c r="L25" s="288"/>
      <c r="M25" s="288">
        <f>'IPC (2015)'!M25/'IPC (2015)'!M$72*100</f>
        <v>2.9597030241259379</v>
      </c>
      <c r="N25" s="288">
        <f>'IPC (2015)'!N25/'IPC (2015)'!N$72*100</f>
        <v>14.777044028057794</v>
      </c>
      <c r="O25" s="288"/>
      <c r="P25" s="288">
        <f>'IPC (2015)'!P25/'IPC (2015)'!P$72*100</f>
        <v>8.5024355398091096</v>
      </c>
      <c r="Q25" s="288">
        <f>'IPC (2015)'!Q25/'IPC (2015)'!Q$72*100</f>
        <v>10.207625910941498</v>
      </c>
      <c r="R25" s="288">
        <f>'IPC (2015)'!R25/'IPC (2015)'!R$72*100</f>
        <v>1.2622167765332064</v>
      </c>
      <c r="S25" s="288"/>
      <c r="T25" s="288"/>
      <c r="U25" s="288"/>
      <c r="V25" s="288">
        <f>'IPC (2015)'!V25/'IPC (2015)'!V$72*100</f>
        <v>4.4774615051919984</v>
      </c>
      <c r="W25" s="288">
        <f>'IPC (2015)'!W25/'IPC (2015)'!W$72*100</f>
        <v>18.046948790847726</v>
      </c>
      <c r="X25" s="288"/>
      <c r="Y25" s="288">
        <f>'IPC (2015)'!Y25/'IPC (2015)'!Y$72*100</f>
        <v>9.8426570728238616</v>
      </c>
      <c r="Z25" s="288">
        <f>'IPC (2015)'!Z25/'IPC (2015)'!Z$72*100</f>
        <v>5.4874485427219453</v>
      </c>
      <c r="AA25" s="288"/>
      <c r="AB25" s="288">
        <f>'IPC (2015)'!AB25/'IPC (2015)'!AB$72*100</f>
        <v>1.2378899584158669</v>
      </c>
      <c r="AC25" s="288">
        <f>'IPC (2015)'!AC25/'IPC (2015)'!AC$72*100</f>
        <v>7.0085163727959703</v>
      </c>
      <c r="AD25" s="288"/>
      <c r="AE25" s="288"/>
      <c r="AF25" s="288"/>
      <c r="AG25" s="288">
        <f>'IPC (2015)'!AG25/'IPC (2015)'!AG$72*100</f>
        <v>2.3280935925626132</v>
      </c>
      <c r="AH25" s="288">
        <f>'IPC (2015)'!AH25/'IPC (2015)'!AH$72*100</f>
        <v>9.4644207672207177</v>
      </c>
      <c r="AI25" s="288"/>
      <c r="AJ25" s="288"/>
    </row>
    <row r="26" spans="1:36" ht="14.25" x14ac:dyDescent="0.25">
      <c r="A26" s="285">
        <v>1959</v>
      </c>
      <c r="B26" s="288">
        <f>'IPC (2015)'!B26/'IPC (2015)'!B$72*100</f>
        <v>26.253183968047683</v>
      </c>
      <c r="C26" s="288">
        <v>3.3850060228529331E-11</v>
      </c>
      <c r="D26" s="288">
        <f>'IPC (2015)'!D26/'IPC (2015)'!D$72*100</f>
        <v>8.8882191418182579</v>
      </c>
      <c r="E26" s="288">
        <f>'IPC (2015)'!E26/'IPC (2015)'!E$72*100</f>
        <v>17.199672546026736</v>
      </c>
      <c r="F26" s="288"/>
      <c r="G26" s="288">
        <f>'IPC (2015)'!G26/'IPC (2015)'!G$72*100</f>
        <v>14.333569015298977</v>
      </c>
      <c r="H26" s="314">
        <v>4.5157315402633801E-5</v>
      </c>
      <c r="I26" s="288"/>
      <c r="J26" s="288"/>
      <c r="K26" s="288">
        <f>'IPC (2015)'!K26/'IPC (2015)'!K$72*100</f>
        <v>1.5878447545048346</v>
      </c>
      <c r="L26" s="288"/>
      <c r="M26" s="288">
        <f>'IPC (2015)'!M26/'IPC (2015)'!M$72*100</f>
        <v>3.176049986692548</v>
      </c>
      <c r="N26" s="288">
        <f>'IPC (2015)'!N26/'IPC (2015)'!N$72*100</f>
        <v>14.926396590887576</v>
      </c>
      <c r="O26" s="288"/>
      <c r="P26" s="288">
        <f>'IPC (2015)'!P26/'IPC (2015)'!P$72*100</f>
        <v>8.6258579315558386</v>
      </c>
      <c r="Q26" s="288">
        <f>'IPC (2015)'!Q26/'IPC (2015)'!Q$72*100</f>
        <v>10.80122557656917</v>
      </c>
      <c r="R26" s="288">
        <f>'IPC (2015)'!R26/'IPC (2015)'!R$72*100</f>
        <v>1.2951554785159063</v>
      </c>
      <c r="S26" s="288"/>
      <c r="T26" s="288"/>
      <c r="U26" s="288"/>
      <c r="V26" s="288">
        <f>'IPC (2015)'!V26/'IPC (2015)'!V$72*100</f>
        <v>4.4547452924851276</v>
      </c>
      <c r="W26" s="288">
        <f>'IPC (2015)'!W26/'IPC (2015)'!W$72*100</f>
        <v>18.242250609957054</v>
      </c>
      <c r="X26" s="288"/>
      <c r="Y26" s="288">
        <f>'IPC (2015)'!Y26/'IPC (2015)'!Y$72*100</f>
        <v>10.067674703977099</v>
      </c>
      <c r="Z26" s="288">
        <f>'IPC (2015)'!Z26/'IPC (2015)'!Z$72*100</f>
        <v>5.6974532865173</v>
      </c>
      <c r="AA26" s="288"/>
      <c r="AB26" s="288">
        <f>'IPC (2015)'!AB26/'IPC (2015)'!AB$72*100</f>
        <v>1.2508484742511174</v>
      </c>
      <c r="AC26" s="288">
        <f>'IPC (2015)'!AC26/'IPC (2015)'!AC$72*100</f>
        <v>7.0492481108312326</v>
      </c>
      <c r="AD26" s="288"/>
      <c r="AE26" s="288"/>
      <c r="AF26" s="288"/>
      <c r="AG26" s="288">
        <f>'IPC (2015)'!AG26/'IPC (2015)'!AG$72*100</f>
        <v>2.3564834160836252</v>
      </c>
      <c r="AH26" s="288">
        <f>'IPC (2015)'!AH26/'IPC (2015)'!AH$72*100</f>
        <v>9.5405052167468689</v>
      </c>
      <c r="AI26" s="288"/>
      <c r="AJ26" s="288"/>
    </row>
    <row r="27" spans="1:36" ht="14.25" x14ac:dyDescent="0.25">
      <c r="A27" s="285">
        <v>1960</v>
      </c>
      <c r="B27" s="288">
        <f>'IPC (2015)'!B27/'IPC (2015)'!B$72*100</f>
        <v>26.656599632851631</v>
      </c>
      <c r="C27" s="288">
        <v>4.2863163365093681E-11</v>
      </c>
      <c r="D27" s="288">
        <f>'IPC (2015)'!D27/'IPC (2015)'!D$72*100</f>
        <v>9.2196440204202936</v>
      </c>
      <c r="E27" s="288">
        <f>'IPC (2015)'!E27/'IPC (2015)'!E$72*100</f>
        <v>17.251184184929546</v>
      </c>
      <c r="F27" s="288"/>
      <c r="G27" s="288">
        <f>'IPC (2015)'!G27/'IPC (2015)'!G$72*100</f>
        <v>14.528314253979028</v>
      </c>
      <c r="H27" s="314">
        <v>4.7630044354882482E-5</v>
      </c>
      <c r="I27" s="288"/>
      <c r="J27" s="288"/>
      <c r="K27" s="288">
        <f>'IPC (2015)'!K27/'IPC (2015)'!K$72*100</f>
        <v>1.7143268722073848</v>
      </c>
      <c r="L27" s="288"/>
      <c r="M27" s="288">
        <f>'IPC (2015)'!M27/'IPC (2015)'!M$72*100</f>
        <v>3.2134569168399789</v>
      </c>
      <c r="N27" s="288">
        <f>'IPC (2015)'!N27/'IPC (2015)'!N$72*100</f>
        <v>15.144017329072264</v>
      </c>
      <c r="O27" s="288"/>
      <c r="P27" s="288">
        <f>'IPC (2015)'!P27/'IPC (2015)'!P$72*100</f>
        <v>8.9207014383276277</v>
      </c>
      <c r="Q27" s="288">
        <f>'IPC (2015)'!Q27/'IPC (2015)'!Q$72*100</f>
        <v>11.248389376211668</v>
      </c>
      <c r="R27" s="288">
        <f>'IPC (2015)'!R27/'IPC (2015)'!R$72*100</f>
        <v>1.3142964927274541</v>
      </c>
      <c r="S27" s="288"/>
      <c r="T27" s="288"/>
      <c r="U27" s="288"/>
      <c r="V27" s="288">
        <f>'IPC (2015)'!V27/'IPC (2015)'!V$72*100</f>
        <v>4.5594386880341062</v>
      </c>
      <c r="W27" s="288">
        <f>'IPC (2015)'!W27/'IPC (2015)'!W$72*100</f>
        <v>18.894326321191837</v>
      </c>
      <c r="X27" s="288"/>
      <c r="Y27" s="288">
        <f>'IPC (2015)'!Y27/'IPC (2015)'!Y$72*100</f>
        <v>10.103967595866623</v>
      </c>
      <c r="Z27" s="288">
        <f>'IPC (2015)'!Z27/'IPC (2015)'!Z$72*100</f>
        <v>5.7372173075090904</v>
      </c>
      <c r="AA27" s="288"/>
      <c r="AB27" s="288">
        <f>'IPC (2015)'!AB27/'IPC (2015)'!AB$72*100</f>
        <v>1.2889576391028259</v>
      </c>
      <c r="AC27" s="288">
        <f>'IPC (2015)'!AC27/'IPC (2015)'!AC$72*100</f>
        <v>7.1199924433249366</v>
      </c>
      <c r="AD27" s="288"/>
      <c r="AE27" s="288"/>
      <c r="AF27" s="288"/>
      <c r="AG27" s="288">
        <f>'IPC (2015)'!AG27/'IPC (2015)'!AG$72*100</f>
        <v>2.3868555976704311</v>
      </c>
      <c r="AH27" s="288">
        <f>'IPC (2015)'!AH27/'IPC (2015)'!AH$72*100</f>
        <v>9.935652225219</v>
      </c>
      <c r="AI27" s="288"/>
      <c r="AJ27" s="288"/>
    </row>
    <row r="28" spans="1:36" ht="14.25" x14ac:dyDescent="0.25">
      <c r="A28" s="285">
        <v>1961</v>
      </c>
      <c r="B28" s="288">
        <f>'IPC (2015)'!B28/'IPC (2015)'!B$72*100</f>
        <v>27.268007296589818</v>
      </c>
      <c r="C28" s="288">
        <v>4.874565144855009E-11</v>
      </c>
      <c r="D28" s="288">
        <f>'IPC (2015)'!D28/'IPC (2015)'!D$72*100</f>
        <v>9.4305520590288694</v>
      </c>
      <c r="E28" s="288">
        <f>'IPC (2015)'!E28/'IPC (2015)'!E$72*100</f>
        <v>17.422433048387177</v>
      </c>
      <c r="F28" s="288"/>
      <c r="G28" s="288">
        <f>'IPC (2015)'!G28/'IPC (2015)'!G$72*100</f>
        <v>14.676325367945452</v>
      </c>
      <c r="H28" s="314">
        <v>5.2205991491865659E-5</v>
      </c>
      <c r="I28" s="288"/>
      <c r="J28" s="288"/>
      <c r="K28" s="288">
        <f>'IPC (2015)'!K28/'IPC (2015)'!K$72*100</f>
        <v>1.8548267224180459</v>
      </c>
      <c r="L28" s="288"/>
      <c r="M28" s="288">
        <f>'IPC (2015)'!M28/'IPC (2015)'!M$72*100</f>
        <v>3.2394624196479529</v>
      </c>
      <c r="N28" s="288">
        <f>'IPC (2015)'!N28/'IPC (2015)'!N$72*100</f>
        <v>15.306161830892995</v>
      </c>
      <c r="O28" s="288"/>
      <c r="P28" s="288">
        <f>'IPC (2015)'!P28/'IPC (2015)'!P$72*100</f>
        <v>9.0715511607682906</v>
      </c>
      <c r="Q28" s="288">
        <f>'IPC (2015)'!Q28/'IPC (2015)'!Q$72*100</f>
        <v>11.518407324138096</v>
      </c>
      <c r="R28" s="288">
        <f>'IPC (2015)'!R28/'IPC (2015)'!R$72*100</f>
        <v>1.3419426558552889</v>
      </c>
      <c r="S28" s="288">
        <f>'IPC (2015)'!S28/'IPC (2015)'!S$72*100</f>
        <v>18.381533138809409</v>
      </c>
      <c r="T28" s="288"/>
      <c r="U28" s="288"/>
      <c r="V28" s="288">
        <f>'IPC (2015)'!V28/'IPC (2015)'!V$72*100</f>
        <v>4.6529382791115452</v>
      </c>
      <c r="W28" s="288">
        <f>'IPC (2015)'!W28/'IPC (2015)'!W$72*100</f>
        <v>19.908661730604418</v>
      </c>
      <c r="X28" s="288"/>
      <c r="Y28" s="288">
        <f>'IPC (2015)'!Y28/'IPC (2015)'!Y$72*100</f>
        <v>10.321724947203766</v>
      </c>
      <c r="Z28" s="288">
        <f>'IPC (2015)'!Z28/'IPC (2015)'!Z$72*100</f>
        <v>5.8403551594232814</v>
      </c>
      <c r="AA28" s="288"/>
      <c r="AB28" s="288">
        <f>'IPC (2015)'!AB28/'IPC (2015)'!AB$72*100</f>
        <v>1.3089232487019029</v>
      </c>
      <c r="AC28" s="288">
        <f>'IPC (2015)'!AC28/'IPC (2015)'!AC$72*100</f>
        <v>7.3654546599496218</v>
      </c>
      <c r="AD28" s="288"/>
      <c r="AE28" s="288"/>
      <c r="AF28" s="288"/>
      <c r="AG28" s="288">
        <f>'IPC (2015)'!AG28/'IPC (2015)'!AG$72*100</f>
        <v>2.4370355712226166</v>
      </c>
      <c r="AH28" s="288">
        <f>'IPC (2015)'!AH28/'IPC (2015)'!AH$72*100</f>
        <v>10.150060253404005</v>
      </c>
      <c r="AI28" s="288"/>
      <c r="AJ28" s="288"/>
    </row>
    <row r="29" spans="1:36" ht="14.25" x14ac:dyDescent="0.25">
      <c r="A29" s="285">
        <v>1962</v>
      </c>
      <c r="B29" s="288">
        <f>'IPC (2015)'!B29/'IPC (2015)'!B$72*100</f>
        <v>28.043313443907614</v>
      </c>
      <c r="C29" s="288">
        <v>6.1481133909787617E-11</v>
      </c>
      <c r="D29" s="288">
        <f>'IPC (2015)'!D29/'IPC (2015)'!D$72*100</f>
        <v>9.4004212269304936</v>
      </c>
      <c r="E29" s="288">
        <f>'IPC (2015)'!E29/'IPC (2015)'!E$72*100</f>
        <v>17.667146376564137</v>
      </c>
      <c r="F29" s="288"/>
      <c r="G29" s="288">
        <f>'IPC (2015)'!G29/'IPC (2015)'!G$72*100</f>
        <v>14.832121558889494</v>
      </c>
      <c r="H29" s="314">
        <v>5.955167606680564E-5</v>
      </c>
      <c r="I29" s="288"/>
      <c r="J29" s="288"/>
      <c r="K29" s="288">
        <f>'IPC (2015)'!K29/'IPC (2015)'!K$72*100</f>
        <v>1.9775851408975889</v>
      </c>
      <c r="L29" s="288"/>
      <c r="M29" s="288">
        <f>'IPC (2015)'!M29/'IPC (2015)'!M$72*100</f>
        <v>3.4243216641606193</v>
      </c>
      <c r="N29" s="288">
        <f>'IPC (2015)'!N29/'IPC (2015)'!N$72*100</f>
        <v>15.489654549682482</v>
      </c>
      <c r="O29" s="288"/>
      <c r="P29" s="288">
        <f>'IPC (2015)'!P29/'IPC (2015)'!P$72*100</f>
        <v>9.4692456667024096</v>
      </c>
      <c r="Q29" s="288">
        <f>'IPC (2015)'!Q29/'IPC (2015)'!Q$72*100</f>
        <v>12.132481831253068</v>
      </c>
      <c r="R29" s="288">
        <f>'IPC (2015)'!R29/'IPC (2015)'!R$72*100</f>
        <v>1.3355623177847731</v>
      </c>
      <c r="S29" s="288">
        <f>'IPC (2015)'!S29/'IPC (2015)'!S$72*100</f>
        <v>18.828400964325972</v>
      </c>
      <c r="T29" s="288"/>
      <c r="U29" s="288"/>
      <c r="V29" s="288">
        <f>'IPC (2015)'!V29/'IPC (2015)'!V$72*100</f>
        <v>4.8712151022507344</v>
      </c>
      <c r="W29" s="288">
        <f>'IPC (2015)'!W29/'IPC (2015)'!W$72*100</f>
        <v>21.269501033155702</v>
      </c>
      <c r="X29" s="288"/>
      <c r="Y29" s="288">
        <f>'IPC (2015)'!Y29/'IPC (2015)'!Y$72*100</f>
        <v>10.866120756172604</v>
      </c>
      <c r="Z29" s="288">
        <f>'IPC (2015)'!Z29/'IPC (2015)'!Z$72*100</f>
        <v>5.996926457278053</v>
      </c>
      <c r="AA29" s="288"/>
      <c r="AB29" s="288">
        <f>'IPC (2015)'!AB29/'IPC (2015)'!AB$72*100</f>
        <v>1.3437674134795394</v>
      </c>
      <c r="AC29" s="288">
        <f>'IPC (2015)'!AC29/'IPC (2015)'!AC$72*100</f>
        <v>7.6745453400503774</v>
      </c>
      <c r="AD29" s="288"/>
      <c r="AE29" s="288"/>
      <c r="AF29" s="288"/>
      <c r="AG29" s="288">
        <f>'IPC (2015)'!AG29/'IPC (2015)'!AG$72*100</f>
        <v>2.4674077528094229</v>
      </c>
      <c r="AH29" s="288">
        <f>'IPC (2015)'!AH29/'IPC (2015)'!AH$72*100</f>
        <v>10.633832956824055</v>
      </c>
      <c r="AI29" s="288"/>
      <c r="AJ29" s="288"/>
    </row>
    <row r="30" spans="1:36" ht="14.25" x14ac:dyDescent="0.25">
      <c r="A30" s="285">
        <v>1963</v>
      </c>
      <c r="B30" s="288">
        <f>'IPC (2015)'!B30/'IPC (2015)'!B$72*100</f>
        <v>28.875351006063759</v>
      </c>
      <c r="C30" s="288">
        <v>7.7450890866639246E-11</v>
      </c>
      <c r="D30" s="288">
        <f>'IPC (2015)'!D30/'IPC (2015)'!D$72*100</f>
        <v>9.4606802957672276</v>
      </c>
      <c r="E30" s="288">
        <f>'IPC (2015)'!E30/'IPC (2015)'!E$72*100</f>
        <v>18.046640682947963</v>
      </c>
      <c r="F30" s="288"/>
      <c r="G30" s="288">
        <f>'IPC (2015)'!G30/'IPC (2015)'!G$72*100</f>
        <v>15.073612753707142</v>
      </c>
      <c r="H30" s="314">
        <v>8.1471386587553032E-5</v>
      </c>
      <c r="I30" s="288"/>
      <c r="J30" s="288"/>
      <c r="K30" s="288">
        <f>'IPC (2015)'!K30/'IPC (2015)'!K$72*100</f>
        <v>2.3867790192941416</v>
      </c>
      <c r="L30" s="288"/>
      <c r="M30" s="288">
        <f>'IPC (2015)'!M30/'IPC (2015)'!M$72*100</f>
        <v>3.7237327480528797</v>
      </c>
      <c r="N30" s="288">
        <f>'IPC (2015)'!N30/'IPC (2015)'!N$72*100</f>
        <v>15.681667136756266</v>
      </c>
      <c r="O30" s="288"/>
      <c r="P30" s="288">
        <f>'IPC (2015)'!P30/'IPC (2015)'!P$72*100</f>
        <v>9.9423638411049264</v>
      </c>
      <c r="Q30" s="288">
        <f>'IPC (2015)'!Q30/'IPC (2015)'!Q$72*100</f>
        <v>12.738998358188161</v>
      </c>
      <c r="R30" s="288">
        <f>'IPC (2015)'!R30/'IPC (2015)'!R$72*100</f>
        <v>1.3780963301126918</v>
      </c>
      <c r="S30" s="288">
        <f>'IPC (2015)'!S30/'IPC (2015)'!S$72*100</f>
        <v>19.439139175082843</v>
      </c>
      <c r="T30" s="288"/>
      <c r="U30" s="288"/>
      <c r="V30" s="288">
        <f>'IPC (2015)'!V30/'IPC (2015)'!V$72*100</f>
        <v>5.2343494478806649</v>
      </c>
      <c r="W30" s="288">
        <f>'IPC (2015)'!W30/'IPC (2015)'!W$72*100</f>
        <v>22.69602563687193</v>
      </c>
      <c r="X30" s="288"/>
      <c r="Y30" s="288">
        <f>'IPC (2015)'!Y30/'IPC (2015)'!Y$72*100</f>
        <v>11.134687913092481</v>
      </c>
      <c r="Z30" s="288">
        <f>'IPC (2015)'!Z30/'IPC (2015)'!Z$72*100</f>
        <v>6.1149767474633592</v>
      </c>
      <c r="AA30" s="288"/>
      <c r="AB30" s="288">
        <f>'IPC (2015)'!AB30/'IPC (2015)'!AB$72*100</f>
        <v>1.3709325873719969</v>
      </c>
      <c r="AC30" s="288">
        <f>'IPC (2015)'!AC30/'IPC (2015)'!AC$72*100</f>
        <v>7.8294596977329975</v>
      </c>
      <c r="AD30" s="288"/>
      <c r="AE30" s="288"/>
      <c r="AF30" s="288"/>
      <c r="AG30" s="288">
        <f>'IPC (2015)'!AG30/'IPC (2015)'!AG$72*100</f>
        <v>2.500421908951171</v>
      </c>
      <c r="AH30" s="288">
        <f>'IPC (2015)'!AH30/'IPC (2015)'!AH$72*100</f>
        <v>10.939208874593357</v>
      </c>
      <c r="AI30" s="288"/>
      <c r="AJ30" s="288"/>
    </row>
    <row r="31" spans="1:36" ht="14.25" x14ac:dyDescent="0.25">
      <c r="A31" s="285">
        <v>1964</v>
      </c>
      <c r="B31" s="288">
        <f>'IPC (2015)'!B31/'IPC (2015)'!B$72*100</f>
        <v>29.549797439978963</v>
      </c>
      <c r="C31" s="288">
        <v>9.4601872465427877E-11</v>
      </c>
      <c r="D31" s="288">
        <f>'IPC (2015)'!D31/'IPC (2015)'!D$72*100</f>
        <v>9.7318474032125373</v>
      </c>
      <c r="E31" s="288">
        <f>'IPC (2015)'!E31/'IPC (2015)'!E$72*100</f>
        <v>18.798960539104687</v>
      </c>
      <c r="F31" s="288"/>
      <c r="G31" s="288">
        <f>'IPC (2015)'!G31/'IPC (2015)'!G$72*100</f>
        <v>15.36183807323841</v>
      </c>
      <c r="H31" s="314">
        <v>1.1734320407252341E-4</v>
      </c>
      <c r="I31" s="288"/>
      <c r="J31" s="288"/>
      <c r="K31" s="288">
        <f>'IPC (2015)'!K31/'IPC (2015)'!K$72*100</f>
        <v>3.0899921599622657</v>
      </c>
      <c r="L31" s="288"/>
      <c r="M31" s="288">
        <f>'IPC (2015)'!M31/'IPC (2015)'!M$72*100</f>
        <v>3.9836225554067108</v>
      </c>
      <c r="N31" s="288">
        <f>'IPC (2015)'!N31/'IPC (2015)'!N$72*100</f>
        <v>15.882223865243356</v>
      </c>
      <c r="O31" s="288"/>
      <c r="P31" s="288">
        <f>'IPC (2015)'!P31/'IPC (2015)'!P$72*100</f>
        <v>10.964028629386091</v>
      </c>
      <c r="Q31" s="288">
        <f>'IPC (2015)'!Q31/'IPC (2015)'!Q$72*100</f>
        <v>13.148074035424164</v>
      </c>
      <c r="R31" s="288">
        <f>'IPC (2015)'!R31/'IPC (2015)'!R$72*100</f>
        <v>1.3866038412422594</v>
      </c>
      <c r="S31" s="288">
        <f>'IPC (2015)'!S31/'IPC (2015)'!S$72*100</f>
        <v>20.571223182275705</v>
      </c>
      <c r="T31" s="288"/>
      <c r="U31" s="288"/>
      <c r="V31" s="288">
        <f>'IPC (2015)'!V31/'IPC (2015)'!V$72*100</f>
        <v>5.5438220896669836</v>
      </c>
      <c r="W31" s="288">
        <f>'IPC (2015)'!W31/'IPC (2015)'!W$72*100</f>
        <v>23.55856051993538</v>
      </c>
      <c r="X31" s="288"/>
      <c r="Y31" s="288">
        <f>'IPC (2015)'!Y31/'IPC (2015)'!Y$72*100</f>
        <v>11.787962397729892</v>
      </c>
      <c r="Z31" s="288">
        <f>'IPC (2015)'!Z31/'IPC (2015)'!Z$72*100</f>
        <v>6.3274662773711032</v>
      </c>
      <c r="AA31" s="288"/>
      <c r="AB31" s="288">
        <f>'IPC (2015)'!AB31/'IPC (2015)'!AB$72*100</f>
        <v>1.4181601893723372</v>
      </c>
      <c r="AC31" s="288">
        <f>'IPC (2015)'!AC31/'IPC (2015)'!AC$72*100</f>
        <v>8.0863904282115868</v>
      </c>
      <c r="AD31" s="288"/>
      <c r="AE31" s="288"/>
      <c r="AF31" s="288"/>
      <c r="AG31" s="288">
        <f>'IPC (2015)'!AG31/'IPC (2015)'!AG$72*100</f>
        <v>2.5638064923805524</v>
      </c>
      <c r="AH31" s="288">
        <f>'IPC (2015)'!AH31/'IPC (2015)'!AH$72*100</f>
        <v>11.309794128243203</v>
      </c>
      <c r="AI31" s="288"/>
      <c r="AJ31" s="288"/>
    </row>
    <row r="32" spans="1:36" ht="14.25" x14ac:dyDescent="0.25">
      <c r="A32" s="285">
        <v>1965</v>
      </c>
      <c r="B32" s="288">
        <f>'IPC (2015)'!B32/'IPC (2015)'!B$72*100</f>
        <v>30.507900948085943</v>
      </c>
      <c r="C32" s="288">
        <v>1.2165347471855137E-10</v>
      </c>
      <c r="D32" s="288">
        <f>'IPC (2015)'!D32/'IPC (2015)'!D$72*100</f>
        <v>10.063272281814573</v>
      </c>
      <c r="E32" s="288">
        <f>'IPC (2015)'!E32/'IPC (2015)'!E$72*100</f>
        <v>19.563176015161989</v>
      </c>
      <c r="F32" s="288"/>
      <c r="G32" s="288">
        <f>'IPC (2015)'!G32/'IPC (2015)'!G$72*100</f>
        <v>15.72018824268806</v>
      </c>
      <c r="H32" s="314">
        <v>1.6917369731135701E-4</v>
      </c>
      <c r="I32" s="288"/>
      <c r="J32" s="288"/>
      <c r="K32" s="288">
        <f>'IPC (2015)'!K32/'IPC (2015)'!K$72*100</f>
        <v>3.5086297781205582</v>
      </c>
      <c r="L32" s="288"/>
      <c r="M32" s="288">
        <f>'IPC (2015)'!M32/'IPC (2015)'!M$72*100</f>
        <v>4.5100229716671594</v>
      </c>
      <c r="N32" s="288">
        <f>'IPC (2015)'!N32/'IPC (2015)'!N$72*100</f>
        <v>16.133984759387754</v>
      </c>
      <c r="O32" s="288"/>
      <c r="P32" s="288">
        <f>'IPC (2015)'!P32/'IPC (2015)'!P$72*100</f>
        <v>11.505715726899407</v>
      </c>
      <c r="Q32" s="288">
        <f>'IPC (2015)'!Q32/'IPC (2015)'!Q$72*100</f>
        <v>13.503481223882854</v>
      </c>
      <c r="R32" s="288">
        <f>'IPC (2015)'!R32/'IPC (2015)'!R$72*100</f>
        <v>1.4312638455225903</v>
      </c>
      <c r="S32" s="288">
        <f>'IPC (2015)'!S32/'IPC (2015)'!S$72*100</f>
        <v>21.375154092353629</v>
      </c>
      <c r="T32" s="288"/>
      <c r="U32" s="288"/>
      <c r="V32" s="288">
        <f>'IPC (2015)'!V32/'IPC (2015)'!V$72*100</f>
        <v>5.7943611830539279</v>
      </c>
      <c r="W32" s="288">
        <f>'IPC (2015)'!W32/'IPC (2015)'!W$72*100</f>
        <v>25.126619097273888</v>
      </c>
      <c r="X32" s="288"/>
      <c r="Y32" s="288">
        <f>'IPC (2015)'!Y32/'IPC (2015)'!Y$72*100</f>
        <v>12.281552047054973</v>
      </c>
      <c r="Z32" s="288">
        <f>'IPC (2015)'!Z32/'IPC (2015)'!Z$72*100</f>
        <v>6.5424405933912366</v>
      </c>
      <c r="AA32" s="288"/>
      <c r="AB32" s="288">
        <f>'IPC (2015)'!AB32/'IPC (2015)'!AB$72*100</f>
        <v>1.4667315856153824</v>
      </c>
      <c r="AC32" s="288">
        <f>'IPC (2015)'!AC32/'IPC (2015)'!AC$72*100</f>
        <v>8.4724156171284619</v>
      </c>
      <c r="AD32" s="288"/>
      <c r="AE32" s="288"/>
      <c r="AF32" s="288"/>
      <c r="AG32" s="288">
        <f>'IPC (2015)'!AG32/'IPC (2015)'!AG$72*100</f>
        <v>2.6681294013173384</v>
      </c>
      <c r="AH32" s="288">
        <f>'IPC (2015)'!AH32/'IPC (2015)'!AH$72*100</f>
        <v>11.87672591584727</v>
      </c>
      <c r="AI32" s="288"/>
      <c r="AJ32" s="288"/>
    </row>
    <row r="33" spans="1:36" ht="14.25" x14ac:dyDescent="0.25">
      <c r="A33" s="285">
        <v>1966</v>
      </c>
      <c r="B33" s="288">
        <f>'IPC (2015)'!B33/'IPC (2015)'!B$72*100</f>
        <v>31.585763046805098</v>
      </c>
      <c r="C33" s="288">
        <v>1.6041648340804196E-10</v>
      </c>
      <c r="D33" s="288">
        <f>'IPC (2015)'!D33/'IPC (2015)'!D$72*100</f>
        <v>10.394697160416607</v>
      </c>
      <c r="E33" s="288">
        <f>'IPC (2015)'!E33/'IPC (2015)'!E$72*100</f>
        <v>20.379804313447902</v>
      </c>
      <c r="F33" s="288"/>
      <c r="G33" s="288">
        <f>'IPC (2015)'!G33/'IPC (2015)'!G$72*100</f>
        <v>16.320005944107407</v>
      </c>
      <c r="H33" s="314">
        <v>2.3338389857984184E-4</v>
      </c>
      <c r="I33" s="288"/>
      <c r="J33" s="288"/>
      <c r="K33" s="288">
        <f>'IPC (2015)'!K33/'IPC (2015)'!K$72*100</f>
        <v>3.9037498326821214</v>
      </c>
      <c r="L33" s="288"/>
      <c r="M33" s="288">
        <f>'IPC (2015)'!M33/'IPC (2015)'!M$72*100</f>
        <v>4.7914657029908421</v>
      </c>
      <c r="N33" s="288">
        <f>'IPC (2015)'!N33/'IPC (2015)'!N$72*100</f>
        <v>16.620442537978953</v>
      </c>
      <c r="O33" s="288"/>
      <c r="P33" s="288">
        <f>'IPC (2015)'!P33/'IPC (2015)'!P$72*100</f>
        <v>11.95141014886379</v>
      </c>
      <c r="Q33" s="288">
        <f>'IPC (2015)'!Q33/'IPC (2015)'!Q$72*100</f>
        <v>13.854847624745375</v>
      </c>
      <c r="R33" s="288">
        <f>'IPC (2015)'!R33/'IPC (2015)'!R$72*100</f>
        <v>1.501445202084984</v>
      </c>
      <c r="S33" s="288">
        <f>'IPC (2015)'!S33/'IPC (2015)'!S$72*100</f>
        <v>22.606820872115598</v>
      </c>
      <c r="T33" s="288"/>
      <c r="U33" s="288"/>
      <c r="V33" s="288">
        <f>'IPC (2015)'!V33/'IPC (2015)'!V$72*100</f>
        <v>5.9303322195872195</v>
      </c>
      <c r="W33" s="288">
        <f>'IPC (2015)'!W33/'IPC (2015)'!W$72*100</f>
        <v>26.393212477607047</v>
      </c>
      <c r="X33" s="288"/>
      <c r="Y33" s="288">
        <f>'IPC (2015)'!Y33/'IPC (2015)'!Y$72*100</f>
        <v>12.680770211900757</v>
      </c>
      <c r="Z33" s="288">
        <f>'IPC (2015)'!Z33/'IPC (2015)'!Z$72*100</f>
        <v>6.7227159816282134</v>
      </c>
      <c r="AA33" s="288"/>
      <c r="AB33" s="288">
        <f>'IPC (2015)'!AB33/'IPC (2015)'!AB$72*100</f>
        <v>1.5406437684283241</v>
      </c>
      <c r="AC33" s="288">
        <f>'IPC (2015)'!AC33/'IPC (2015)'!AC$72*100</f>
        <v>8.803654911838791</v>
      </c>
      <c r="AD33" s="288"/>
      <c r="AE33" s="288"/>
      <c r="AF33" s="288"/>
      <c r="AG33" s="288">
        <f>'IPC (2015)'!AG33/'IPC (2015)'!AG$72*100</f>
        <v>2.761226549844376</v>
      </c>
      <c r="AH33" s="288">
        <f>'IPC (2015)'!AH33/'IPC (2015)'!AH$72*100</f>
        <v>12.637402792217834</v>
      </c>
      <c r="AI33" s="288"/>
      <c r="AJ33" s="288"/>
    </row>
    <row r="34" spans="1:36" ht="14.25" x14ac:dyDescent="0.25">
      <c r="A34" s="285">
        <v>1967</v>
      </c>
      <c r="B34" s="288">
        <f>'IPC (2015)'!B34/'IPC (2015)'!B$72*100</f>
        <v>32.153054006382256</v>
      </c>
      <c r="C34" s="288">
        <v>2.0729069041726522E-10</v>
      </c>
      <c r="D34" s="288">
        <f>'IPC (2015)'!D34/'IPC (2015)'!D$72*100</f>
        <v>10.756251573437009</v>
      </c>
      <c r="E34" s="288">
        <f>'IPC (2015)'!E34/'IPC (2015)'!E$72*100</f>
        <v>20.936242961908423</v>
      </c>
      <c r="F34" s="288"/>
      <c r="G34" s="288">
        <f>'IPC (2015)'!G34/'IPC (2015)'!G$72*100</f>
        <v>16.904265322995506</v>
      </c>
      <c r="H34" s="314">
        <v>3.01419488301091E-4</v>
      </c>
      <c r="I34" s="288"/>
      <c r="J34" s="288"/>
      <c r="K34" s="288">
        <f>'IPC (2015)'!K34/'IPC (2015)'!K$72*100</f>
        <v>4.328574069234544</v>
      </c>
      <c r="L34" s="288">
        <f>'IPC (2015)'!L34/'IPC (2015)'!L$72*100</f>
        <v>13.598991723904316</v>
      </c>
      <c r="M34" s="288">
        <f>'IPC (2015)'!M34/'IPC (2015)'!M$72*100</f>
        <v>5.0977178827371041</v>
      </c>
      <c r="N34" s="288">
        <f>'IPC (2015)'!N34/'IPC (2015)'!N$72*100</f>
        <v>17.081292165459239</v>
      </c>
      <c r="O34" s="288"/>
      <c r="P34" s="288">
        <f>'IPC (2015)'!P34/'IPC (2015)'!P$72*100</f>
        <v>12.594124527834239</v>
      </c>
      <c r="Q34" s="288">
        <f>'IPC (2015)'!Q34/'IPC (2015)'!Q$72*100</f>
        <v>14.241636366450946</v>
      </c>
      <c r="R34" s="288">
        <f>'IPC (2015)'!R34/'IPC (2015)'!R$72*100</f>
        <v>1.5290913652128191</v>
      </c>
      <c r="S34" s="288">
        <f>'IPC (2015)'!S34/'IPC (2015)'!S$72*100</f>
        <v>23.38795600969604</v>
      </c>
      <c r="T34" s="288"/>
      <c r="U34" s="288"/>
      <c r="V34" s="288">
        <f>'IPC (2015)'!V34/'IPC (2015)'!V$72*100</f>
        <v>6.1517307784824107</v>
      </c>
      <c r="W34" s="288">
        <f>'IPC (2015)'!W34/'IPC (2015)'!W$72*100</f>
        <v>27.446261561221778</v>
      </c>
      <c r="X34" s="288"/>
      <c r="Y34" s="288">
        <f>'IPC (2015)'!Y34/'IPC (2015)'!Y$72*100</f>
        <v>13.261458912759119</v>
      </c>
      <c r="Z34" s="288">
        <f>'IPC (2015)'!Z34/'IPC (2015)'!Z$72*100</f>
        <v>7.1299058088667282</v>
      </c>
      <c r="AA34" s="288"/>
      <c r="AB34" s="288">
        <f>'IPC (2015)'!AB34/'IPC (2015)'!AB$72*100</f>
        <v>1.625786898262761</v>
      </c>
      <c r="AC34" s="288">
        <f>'IPC (2015)'!AC34/'IPC (2015)'!AC$72*100</f>
        <v>9.022172544080604</v>
      </c>
      <c r="AD34" s="288"/>
      <c r="AE34" s="288"/>
      <c r="AF34" s="288"/>
      <c r="AG34" s="288">
        <f>'IPC (2015)'!AG34/'IPC (2015)'!AG$72*100</f>
        <v>2.8589462766929774</v>
      </c>
      <c r="AH34" s="288">
        <f>'IPC (2015)'!AH34/'IPC (2015)'!AH$72*100</f>
        <v>13.179471110995888</v>
      </c>
      <c r="AI34" s="288"/>
      <c r="AJ34" s="288"/>
    </row>
    <row r="35" spans="1:36" ht="14.25" x14ac:dyDescent="0.25">
      <c r="A35" s="285">
        <v>1968</v>
      </c>
      <c r="B35" s="288">
        <f>'IPC (2015)'!B35/'IPC (2015)'!B$72*100</f>
        <v>32.625804202298688</v>
      </c>
      <c r="C35" s="288">
        <v>2.4092845340086079E-10</v>
      </c>
      <c r="D35" s="288">
        <f>'IPC (2015)'!D35/'IPC (2015)'!D$72*100</f>
        <v>11.027417383202314</v>
      </c>
      <c r="E35" s="288">
        <f>'IPC (2015)'!E35/'IPC (2015)'!E$72*100</f>
        <v>21.501825617181407</v>
      </c>
      <c r="F35" s="288"/>
      <c r="G35" s="288">
        <f>'IPC (2015)'!G35/'IPC (2015)'!G$72*100</f>
        <v>17.589778028288464</v>
      </c>
      <c r="H35" s="314">
        <v>3.8984932689014473E-4</v>
      </c>
      <c r="I35" s="288"/>
      <c r="J35" s="288"/>
      <c r="K35" s="288">
        <f>'IPC (2015)'!K35/'IPC (2015)'!K$72*100</f>
        <v>4.7948395979271705</v>
      </c>
      <c r="L35" s="288">
        <f>'IPC (2015)'!L35/'IPC (2015)'!L$72*100</f>
        <v>14.687609018543583</v>
      </c>
      <c r="M35" s="288">
        <f>'IPC (2015)'!M35/'IPC (2015)'!M$72*100</f>
        <v>5.350278115569024</v>
      </c>
      <c r="N35" s="288">
        <f>'IPC (2015)'!N35/'IPC (2015)'!N$72*100</f>
        <v>17.810966696781527</v>
      </c>
      <c r="O35" s="288"/>
      <c r="P35" s="288">
        <f>'IPC (2015)'!P35/'IPC (2015)'!P$72*100</f>
        <v>13.751737988660029</v>
      </c>
      <c r="Q35" s="288">
        <f>'IPC (2015)'!Q35/'IPC (2015)'!Q$72*100</f>
        <v>14.888663211850186</v>
      </c>
      <c r="R35" s="288">
        <f>'IPC (2015)'!R35/'IPC (2015)'!R$72*100</f>
        <v>1.531218538271871</v>
      </c>
      <c r="S35" s="288">
        <f>'IPC (2015)'!S35/'IPC (2015)'!S$72*100</f>
        <v>24.258177261811863</v>
      </c>
      <c r="T35" s="288"/>
      <c r="U35" s="288"/>
      <c r="V35" s="288">
        <f>'IPC (2015)'!V35/'IPC (2015)'!V$72*100</f>
        <v>6.2303084490056015</v>
      </c>
      <c r="W35" s="288">
        <f>'IPC (2015)'!W35/'IPC (2015)'!W$72*100</f>
        <v>28.911737156439361</v>
      </c>
      <c r="X35" s="288"/>
      <c r="Y35" s="288">
        <f>'IPC (2015)'!Y35/'IPC (2015)'!Y$72*100</f>
        <v>13.718744732377747</v>
      </c>
      <c r="Z35" s="288">
        <f>'IPC (2015)'!Z35/'IPC (2015)'!Z$72*100</f>
        <v>7.4373419561903544</v>
      </c>
      <c r="AA35" s="288"/>
      <c r="AB35" s="288">
        <f>'IPC (2015)'!AB35/'IPC (2015)'!AB$72*100</f>
        <v>1.7246572595626064</v>
      </c>
      <c r="AC35" s="288">
        <f>'IPC (2015)'!AC35/'IPC (2015)'!AC$72*100</f>
        <v>9.4459823677581856</v>
      </c>
      <c r="AD35" s="288"/>
      <c r="AE35" s="288"/>
      <c r="AF35" s="288"/>
      <c r="AG35" s="288">
        <f>'IPC (2015)'!AG35/'IPC (2015)'!AG$72*100</f>
        <v>2.9157276780341745</v>
      </c>
      <c r="AH35" s="288">
        <f>'IPC (2015)'!AH35/'IPC (2015)'!AH$72*100</f>
        <v>13.435559252607479</v>
      </c>
      <c r="AI35" s="288"/>
      <c r="AJ35" s="288"/>
    </row>
    <row r="36" spans="1:36" ht="14.25" x14ac:dyDescent="0.25">
      <c r="A36" s="285">
        <v>1969</v>
      </c>
      <c r="B36" s="288">
        <f>'IPC (2015)'!B36/'IPC (2015)'!B$72*100</f>
        <v>33.249826576714199</v>
      </c>
      <c r="C36" s="288">
        <v>2.5918614535473687E-10</v>
      </c>
      <c r="D36" s="288">
        <f>'IPC (2015)'!D36/'IPC (2015)'!D$72*100</f>
        <v>11.388971796222714</v>
      </c>
      <c r="E36" s="288">
        <f>'IPC (2015)'!E36/'IPC (2015)'!E$72*100</f>
        <v>22.308997498435247</v>
      </c>
      <c r="F36" s="288"/>
      <c r="G36" s="288">
        <f>'IPC (2015)'!G36/'IPC (2015)'!G$72*100</f>
        <v>18.392149708213424</v>
      </c>
      <c r="H36" s="314">
        <v>5.0423801325586283E-4</v>
      </c>
      <c r="I36" s="288"/>
      <c r="J36" s="288"/>
      <c r="K36" s="288">
        <f>'IPC (2015)'!K36/'IPC (2015)'!K$72*100</f>
        <v>5.38890029129246</v>
      </c>
      <c r="L36" s="288">
        <f>'IPC (2015)'!L36/'IPC (2015)'!L$72*100</f>
        <v>15.199912112679542</v>
      </c>
      <c r="M36" s="288">
        <f>'IPC (2015)'!M36/'IPC (2015)'!M$72*100</f>
        <v>5.4658619858597399</v>
      </c>
      <c r="N36" s="288">
        <f>'IPC (2015)'!N36/'IPC (2015)'!N$72*100</f>
        <v>18.783870117399417</v>
      </c>
      <c r="O36" s="288"/>
      <c r="P36" s="288">
        <f>'IPC (2015)'!P36/'IPC (2015)'!P$72*100</f>
        <v>14.055042877642855</v>
      </c>
      <c r="Q36" s="288">
        <f>'IPC (2015)'!Q36/'IPC (2015)'!Q$72*100</f>
        <v>15.788825480774049</v>
      </c>
      <c r="R36" s="288">
        <f>'IPC (2015)'!R36/'IPC (2015)'!R$72*100</f>
        <v>1.5716253775407376</v>
      </c>
      <c r="S36" s="288">
        <f>'IPC (2015)'!S36/'IPC (2015)'!S$72*100</f>
        <v>26.058572058673846</v>
      </c>
      <c r="T36" s="288"/>
      <c r="U36" s="288"/>
      <c r="V36" s="288">
        <f>'IPC (2015)'!V36/'IPC (2015)'!V$72*100</f>
        <v>6.3958620984754564</v>
      </c>
      <c r="W36" s="288">
        <f>'IPC (2015)'!W36/'IPC (2015)'!W$72*100</f>
        <v>30.429546375205259</v>
      </c>
      <c r="X36" s="288">
        <f>'IPC (2015)'!X36/'IPC (2015)'!X$72*100</f>
        <v>1.995801342039771E-2</v>
      </c>
      <c r="Y36" s="288">
        <f>'IPC (2015)'!Y36/'IPC (2015)'!Y$72*100</f>
        <v>14.125230468917579</v>
      </c>
      <c r="Z36" s="288">
        <f>'IPC (2015)'!Z36/'IPC (2015)'!Z$72*100</f>
        <v>7.8036488023405362</v>
      </c>
      <c r="AA36" s="288"/>
      <c r="AB36" s="288">
        <f>'IPC (2015)'!AB36/'IPC (2015)'!AB$72*100</f>
        <v>1.8761292333455539</v>
      </c>
      <c r="AC36" s="288">
        <f>'IPC (2015)'!AC36/'IPC (2015)'!AC$72*100</f>
        <v>9.9604735516372784</v>
      </c>
      <c r="AD36" s="288"/>
      <c r="AE36" s="288"/>
      <c r="AF36" s="288"/>
      <c r="AG36" s="288">
        <f>'IPC (2015)'!AG36/'IPC (2015)'!AG$72*100</f>
        <v>3.0101458138386836</v>
      </c>
      <c r="AH36" s="288">
        <f>'IPC (2015)'!AH36/'IPC (2015)'!AH$72*100</f>
        <v>13.797247295525066</v>
      </c>
      <c r="AI36" s="288"/>
      <c r="AJ36" s="288"/>
    </row>
    <row r="37" spans="1:36" ht="14.25" x14ac:dyDescent="0.25">
      <c r="A37" s="285">
        <v>1970</v>
      </c>
      <c r="B37" s="288">
        <f>'IPC (2015)'!B37/'IPC (2015)'!B$72*100</f>
        <v>34.397023206545832</v>
      </c>
      <c r="C37" s="288">
        <v>2.9437976664775403E-10</v>
      </c>
      <c r="D37" s="288">
        <f>'IPC (2015)'!D37/'IPC (2015)'!D$72*100</f>
        <v>11.780657041341492</v>
      </c>
      <c r="E37" s="288">
        <f>'IPC (2015)'!E37/'IPC (2015)'!E$72*100</f>
        <v>23.180934421370008</v>
      </c>
      <c r="F37" s="288"/>
      <c r="G37" s="288">
        <f>'IPC (2015)'!G37/'IPC (2015)'!G$72*100</f>
        <v>19.007561226435946</v>
      </c>
      <c r="H37" s="314">
        <v>6.8038171424920587E-4</v>
      </c>
      <c r="I37" s="288"/>
      <c r="J37" s="288"/>
      <c r="K37" s="288">
        <f>'IPC (2015)'!K37/'IPC (2015)'!K$72*100</f>
        <v>6.2484476087884904</v>
      </c>
      <c r="L37" s="288">
        <f>'IPC (2015)'!L37/'IPC (2015)'!L$72*100</f>
        <v>16.190156072598448</v>
      </c>
      <c r="M37" s="288">
        <f>'IPC (2015)'!M37/'IPC (2015)'!M$72*100</f>
        <v>5.7791192849342758</v>
      </c>
      <c r="N37" s="288">
        <f>'IPC (2015)'!N37/'IPC (2015)'!N$72*100</f>
        <v>19.880517949736177</v>
      </c>
      <c r="O37" s="288"/>
      <c r="P37" s="288">
        <f>'IPC (2015)'!P37/'IPC (2015)'!P$72*100</f>
        <v>14.440218259290674</v>
      </c>
      <c r="Q37" s="288">
        <f>'IPC (2015)'!Q37/'IPC (2015)'!Q$72*100</f>
        <v>16.62558722318898</v>
      </c>
      <c r="R37" s="288">
        <f>'IPC (2015)'!R37/'IPC (2015)'!R$72*100</f>
        <v>1.6162865629277083</v>
      </c>
      <c r="S37" s="288">
        <f>'IPC (2015)'!S37/'IPC (2015)'!S$72*100</f>
        <v>27.014639716055388</v>
      </c>
      <c r="T37" s="288"/>
      <c r="U37" s="288"/>
      <c r="V37" s="288">
        <f>'IPC (2015)'!V37/'IPC (2015)'!V$72*100</f>
        <v>6.7136302122555742</v>
      </c>
      <c r="W37" s="288">
        <f>'IPC (2015)'!W37/'IPC (2015)'!W$72*100</f>
        <v>32.536542220914342</v>
      </c>
      <c r="X37" s="288">
        <f>'IPC (2015)'!X37/'IPC (2015)'!X$72*100</f>
        <v>2.0956592705851568E-2</v>
      </c>
      <c r="Y37" s="288">
        <f>'IPC (2015)'!Y37/'IPC (2015)'!Y$72*100</f>
        <v>15.627758380707245</v>
      </c>
      <c r="Z37" s="288">
        <f>'IPC (2015)'!Z37/'IPC (2015)'!Z$72*100</f>
        <v>8.3122273310097334</v>
      </c>
      <c r="AA37" s="288"/>
      <c r="AB37" s="288">
        <f>'IPC (2015)'!AB37/'IPC (2015)'!AB$72*100</f>
        <v>1.9958295718953831</v>
      </c>
      <c r="AC37" s="288">
        <f>'IPC (2015)'!AC37/'IPC (2015)'!AC$72*100</f>
        <v>10.594613350125943</v>
      </c>
      <c r="AD37" s="288"/>
      <c r="AE37" s="288"/>
      <c r="AF37" s="288"/>
      <c r="AG37" s="288">
        <f>'IPC (2015)'!AG37/'IPC (2015)'!AG$72*100</f>
        <v>3.1604085552258647</v>
      </c>
      <c r="AH37" s="288">
        <f>'IPC (2015)'!AH37/'IPC (2015)'!AH$72*100</f>
        <v>14.765313438386427</v>
      </c>
      <c r="AI37" s="288"/>
      <c r="AJ37" s="288"/>
    </row>
    <row r="38" spans="1:36" ht="14.25" x14ac:dyDescent="0.25">
      <c r="A38" s="285">
        <v>1971</v>
      </c>
      <c r="B38" s="288">
        <f>'IPC (2015)'!B38/'IPC (2015)'!B$72*100</f>
        <v>36.199767393083079</v>
      </c>
      <c r="C38" s="288">
        <v>3.9659822368020434E-10</v>
      </c>
      <c r="D38" s="288">
        <f>'IPC (2015)'!D38/'IPC (2015)'!D$72*100</f>
        <v>12.503765867382294</v>
      </c>
      <c r="E38" s="288">
        <f>'IPC (2015)'!E38/'IPC (2015)'!E$72*100</f>
        <v>24.187832559176805</v>
      </c>
      <c r="F38" s="288"/>
      <c r="G38" s="288">
        <f>'IPC (2015)'!G38/'IPC (2015)'!G$72*100</f>
        <v>19.521695755405659</v>
      </c>
      <c r="H38" s="314">
        <v>8.7234336003641738E-4</v>
      </c>
      <c r="I38" s="288"/>
      <c r="J38" s="288"/>
      <c r="K38" s="288">
        <f>'IPC (2015)'!K38/'IPC (2015)'!K$72*100</f>
        <v>7.0927202381331798</v>
      </c>
      <c r="L38" s="288">
        <f>'IPC (2015)'!L38/'IPC (2015)'!L$72*100</f>
        <v>17.140503188236334</v>
      </c>
      <c r="M38" s="288">
        <f>'IPC (2015)'!M38/'IPC (2015)'!M$72*100</f>
        <v>6.2551381550567777</v>
      </c>
      <c r="N38" s="288">
        <f>'IPC (2015)'!N38/'IPC (2015)'!N$72*100</f>
        <v>20.733949029341844</v>
      </c>
      <c r="O38" s="288"/>
      <c r="P38" s="288">
        <f>'IPC (2015)'!P38/'IPC (2015)'!P$72*100</f>
        <v>15.375335774578472</v>
      </c>
      <c r="Q38" s="288">
        <f>'IPC (2015)'!Q38/'IPC (2015)'!Q$72*100</f>
        <v>17.522949397046197</v>
      </c>
      <c r="R38" s="288">
        <f>'IPC (2015)'!R38/'IPC (2015)'!R$72*100</f>
        <v>1.6694540783376066</v>
      </c>
      <c r="S38" s="288">
        <f>'IPC (2015)'!S38/'IPC (2015)'!S$72*100</f>
        <v>29.034710362922834</v>
      </c>
      <c r="T38" s="288"/>
      <c r="U38" s="288"/>
      <c r="V38" s="288">
        <f>'IPC (2015)'!V38/'IPC (2015)'!V$72*100</f>
        <v>7.0353238407822563</v>
      </c>
      <c r="W38" s="288">
        <f>'IPC (2015)'!W38/'IPC (2015)'!W$72*100</f>
        <v>34.617371254849267</v>
      </c>
      <c r="X38" s="288">
        <f>'IPC (2015)'!X38/'IPC (2015)'!X$72*100</f>
        <v>2.2102716860698479E-2</v>
      </c>
      <c r="Y38" s="288">
        <f>'IPC (2015)'!Y38/'IPC (2015)'!Y$72*100</f>
        <v>16.600409827847265</v>
      </c>
      <c r="Z38" s="288">
        <f>'IPC (2015)'!Z38/'IPC (2015)'!Z$72*100</f>
        <v>9.1756650741540557</v>
      </c>
      <c r="AA38" s="288"/>
      <c r="AB38" s="288">
        <f>'IPC (2015)'!AB38/'IPC (2015)'!AB$72*100</f>
        <v>2.2342690628353288</v>
      </c>
      <c r="AC38" s="288">
        <f>'IPC (2015)'!AC38/'IPC (2015)'!AC$72*100</f>
        <v>11.595258186397984</v>
      </c>
      <c r="AD38" s="288"/>
      <c r="AE38" s="288"/>
      <c r="AF38" s="288"/>
      <c r="AG38" s="288">
        <f>'IPC (2015)'!AG38/'IPC (2015)'!AG$72*100</f>
        <v>3.3486887139969563</v>
      </c>
      <c r="AH38" s="288">
        <f>'IPC (2015)'!AH38/'IPC (2015)'!AH$72*100</f>
        <v>15.85728346544682</v>
      </c>
      <c r="AI38" s="288"/>
      <c r="AJ38" s="288"/>
    </row>
    <row r="39" spans="1:36" ht="14.25" x14ac:dyDescent="0.25">
      <c r="A39" s="285">
        <v>1972</v>
      </c>
      <c r="B39" s="288">
        <f>'IPC (2015)'!B39/'IPC (2015)'!B$72*100</f>
        <v>38.185297346006323</v>
      </c>
      <c r="C39" s="288">
        <v>6.2842884515865355E-10</v>
      </c>
      <c r="D39" s="288">
        <f>'IPC (2015)'!D39/'IPC (2015)'!D$72*100</f>
        <v>13.257008120881489</v>
      </c>
      <c r="E39" s="288">
        <f>'IPC (2015)'!E39/'IPC (2015)'!E$72*100</f>
        <v>25.505687007495801</v>
      </c>
      <c r="F39" s="288"/>
      <c r="G39" s="288">
        <f>'IPC (2015)'!G39/'IPC (2015)'!G$72*100</f>
        <v>20.49544561165386</v>
      </c>
      <c r="H39" s="314">
        <v>3.0984309380065233E-3</v>
      </c>
      <c r="I39" s="288"/>
      <c r="J39" s="288"/>
      <c r="K39" s="288">
        <f>'IPC (2015)'!K39/'IPC (2015)'!K$72*100</f>
        <v>7.9217870186822372</v>
      </c>
      <c r="L39" s="288">
        <f>'IPC (2015)'!L39/'IPC (2015)'!L$72*100</f>
        <v>18.265315680804772</v>
      </c>
      <c r="M39" s="288">
        <f>'IPC (2015)'!M39/'IPC (2015)'!M$72*100</f>
        <v>6.7725819318205902</v>
      </c>
      <c r="N39" s="288">
        <f>'IPC (2015)'!N39/'IPC (2015)'!N$72*100</f>
        <v>21.412419395006825</v>
      </c>
      <c r="O39" s="288"/>
      <c r="P39" s="288">
        <f>'IPC (2015)'!P39/'IPC (2015)'!P$72*100</f>
        <v>16.399706916995079</v>
      </c>
      <c r="Q39" s="288">
        <f>'IPC (2015)'!Q39/'IPC (2015)'!Q$72*100</f>
        <v>18.585369207331787</v>
      </c>
      <c r="R39" s="288">
        <f>'IPC (2015)'!R39/'IPC (2015)'!R$72*100</f>
        <v>1.7417614268524122</v>
      </c>
      <c r="S39" s="288">
        <f>'IPC (2015)'!S39/'IPC (2015)'!S$72*100</f>
        <v>31.300233164821336</v>
      </c>
      <c r="T39" s="288"/>
      <c r="U39" s="288"/>
      <c r="V39" s="288">
        <f>'IPC (2015)'!V39/'IPC (2015)'!V$72*100</f>
        <v>7.4398208896722311</v>
      </c>
      <c r="W39" s="288">
        <f>'IPC (2015)'!W39/'IPC (2015)'!W$72*100</f>
        <v>36.294069564510373</v>
      </c>
      <c r="X39" s="288">
        <f>'IPC (2015)'!X39/'IPC (2015)'!X$72*100</f>
        <v>2.3195412180765679E-2</v>
      </c>
      <c r="Y39" s="288">
        <f>'IPC (2015)'!Y39/'IPC (2015)'!Y$72*100</f>
        <v>17.805344047208589</v>
      </c>
      <c r="Z39" s="288">
        <f>'IPC (2015)'!Z39/'IPC (2015)'!Z$72*100</f>
        <v>9.8117976106356277</v>
      </c>
      <c r="AA39" s="288"/>
      <c r="AB39" s="288">
        <f>'IPC (2015)'!AB39/'IPC (2015)'!AB$72*100</f>
        <v>2.4725172497337784</v>
      </c>
      <c r="AC39" s="288">
        <f>'IPC (2015)'!AC39/'IPC (2015)'!AC$72*100</f>
        <v>12.415168765743074</v>
      </c>
      <c r="AD39" s="288"/>
      <c r="AE39" s="288"/>
      <c r="AF39" s="288"/>
      <c r="AG39" s="288">
        <f>'IPC (2015)'!AG39/'IPC (2015)'!AG$72*100</f>
        <v>3.5638640333934353</v>
      </c>
      <c r="AH39" s="288">
        <f>'IPC (2015)'!AH39/'IPC (2015)'!AH$72*100</f>
        <v>16.809895146561491</v>
      </c>
      <c r="AI39" s="288"/>
      <c r="AJ39" s="288"/>
    </row>
    <row r="40" spans="1:36" ht="14.25" x14ac:dyDescent="0.25">
      <c r="A40" s="285">
        <v>1973</v>
      </c>
      <c r="B40" s="288">
        <f>'IPC (2015)'!B40/'IPC (2015)'!B$72*100</f>
        <v>40.870503154199419</v>
      </c>
      <c r="C40" s="288">
        <v>1.0073911079832575E-9</v>
      </c>
      <c r="D40" s="288">
        <f>'IPC (2015)'!D40/'IPC (2015)'!D$72*100</f>
        <v>14.462189497616162</v>
      </c>
      <c r="E40" s="288">
        <f>'IPC (2015)'!E40/'IPC (2015)'!E$72*100</f>
        <v>27.27968440800246</v>
      </c>
      <c r="F40" s="288"/>
      <c r="G40" s="288">
        <f>'IPC (2015)'!G40/'IPC (2015)'!G$72*100</f>
        <v>22.03006412158539</v>
      </c>
      <c r="H40" s="314">
        <v>2.1878019132869315E-2</v>
      </c>
      <c r="I40" s="288"/>
      <c r="J40" s="288"/>
      <c r="K40" s="288">
        <f>'IPC (2015)'!K40/'IPC (2015)'!K$72*100</f>
        <v>8.1769502890615531</v>
      </c>
      <c r="L40" s="288">
        <f>'IPC (2015)'!L40/'IPC (2015)'!L$72*100</f>
        <v>19.964609404300358</v>
      </c>
      <c r="M40" s="288">
        <f>'IPC (2015)'!M40/'IPC (2015)'!M$72*100</f>
        <v>7.5457873922937457</v>
      </c>
      <c r="N40" s="288">
        <f>'IPC (2015)'!N40/'IPC (2015)'!N$72*100</f>
        <v>22.735219970377074</v>
      </c>
      <c r="O40" s="288"/>
      <c r="P40" s="288">
        <f>'IPC (2015)'!P40/'IPC (2015)'!P$72*100</f>
        <v>18.163417272455433</v>
      </c>
      <c r="Q40" s="288">
        <f>'IPC (2015)'!Q40/'IPC (2015)'!Q$72*100</f>
        <v>19.957074314978371</v>
      </c>
      <c r="R40" s="288">
        <f>'IPC (2015)'!R40/'IPC (2015)'!R$72*100</f>
        <v>2.0097238147476757</v>
      </c>
      <c r="S40" s="288">
        <f>'IPC (2015)'!S40/'IPC (2015)'!S$72*100</f>
        <v>33.811196340989888</v>
      </c>
      <c r="T40" s="288"/>
      <c r="U40" s="288"/>
      <c r="V40" s="288">
        <f>'IPC (2015)'!V40/'IPC (2015)'!V$72*100</f>
        <v>8.2432192672443385</v>
      </c>
      <c r="W40" s="288">
        <f>'IPC (2015)'!W40/'IPC (2015)'!W$72*100</f>
        <v>40.507318349600574</v>
      </c>
      <c r="X40" s="288">
        <f>'IPC (2015)'!X40/'IPC (2015)'!X$72*100</f>
        <v>2.5997859879988337E-2</v>
      </c>
      <c r="Y40" s="288">
        <f>'IPC (2015)'!Y40/'IPC (2015)'!Y$72*100</f>
        <v>19.126401422985676</v>
      </c>
      <c r="Z40" s="288">
        <f>'IPC (2015)'!Z40/'IPC (2015)'!Z$72*100</f>
        <v>10.613094611921811</v>
      </c>
      <c r="AA40" s="288"/>
      <c r="AB40" s="288">
        <f>'IPC (2015)'!AB40/'IPC (2015)'!AB$72*100</f>
        <v>2.7933166300020029</v>
      </c>
      <c r="AC40" s="288">
        <f>'IPC (2015)'!AC40/'IPC (2015)'!AC$72*100</f>
        <v>13.556876574307305</v>
      </c>
      <c r="AD40" s="288"/>
      <c r="AE40" s="288"/>
      <c r="AF40" s="288"/>
      <c r="AG40" s="288">
        <f>'IPC (2015)'!AG40/'IPC (2015)'!AG$72*100</f>
        <v>3.9000789785487808</v>
      </c>
      <c r="AH40" s="288">
        <f>'IPC (2015)'!AH40/'IPC (2015)'!AH$72*100</f>
        <v>17.939177138750004</v>
      </c>
      <c r="AI40" s="288"/>
      <c r="AJ40" s="288"/>
    </row>
    <row r="41" spans="1:36" ht="14.25" x14ac:dyDescent="0.25">
      <c r="A41" s="285">
        <v>1974</v>
      </c>
      <c r="B41" s="288">
        <f>'IPC (2015)'!B41/'IPC (2015)'!B$72*100</f>
        <v>43.725891612504384</v>
      </c>
      <c r="C41" s="288">
        <v>1.2513454053221165E-9</v>
      </c>
      <c r="D41" s="288">
        <f>'IPC (2015)'!D41/'IPC (2015)'!D$72*100</f>
        <v>16.691772449215296</v>
      </c>
      <c r="E41" s="288">
        <f>'IPC (2015)'!E41/'IPC (2015)'!E$72*100</f>
        <v>30.738161665319495</v>
      </c>
      <c r="F41" s="288"/>
      <c r="G41" s="288">
        <f>'IPC (2015)'!G41/'IPC (2015)'!G$72*100</f>
        <v>24.452749315315494</v>
      </c>
      <c r="H41" s="313">
        <v>0.10265089654852384</v>
      </c>
      <c r="I41" s="288"/>
      <c r="J41" s="288"/>
      <c r="K41" s="288">
        <f>'IPC (2015)'!K41/'IPC (2015)'!K$72*100</f>
        <v>10.164291496427365</v>
      </c>
      <c r="L41" s="288">
        <f>'IPC (2015)'!L41/'IPC (2015)'!L$72*100</f>
        <v>23.014242292630733</v>
      </c>
      <c r="M41" s="288">
        <f>'IPC (2015)'!M41/'IPC (2015)'!M$72*100</f>
        <v>8.7289952676234535</v>
      </c>
      <c r="N41" s="288">
        <f>'IPC (2015)'!N41/'IPC (2015)'!N$72*100</f>
        <v>25.248556841114407</v>
      </c>
      <c r="O41" s="288"/>
      <c r="P41" s="288">
        <f>'IPC (2015)'!P41/'IPC (2015)'!P$72*100</f>
        <v>21.239643782249775</v>
      </c>
      <c r="Q41" s="288">
        <f>'IPC (2015)'!Q41/'IPC (2015)'!Q$72*100</f>
        <v>22.681088749809913</v>
      </c>
      <c r="R41" s="288">
        <f>'IPC (2015)'!R41/'IPC (2015)'!R$72*100</f>
        <v>2.5435237796924306</v>
      </c>
      <c r="S41" s="288">
        <f>'IPC (2015)'!S41/'IPC (2015)'!S$72*100</f>
        <v>37.054168881449733</v>
      </c>
      <c r="T41" s="288"/>
      <c r="U41" s="288"/>
      <c r="V41" s="288">
        <f>'IPC (2015)'!V41/'IPC (2015)'!V$72*100</f>
        <v>9.8226000666427336</v>
      </c>
      <c r="W41" s="288">
        <f>'IPC (2015)'!W41/'IPC (2015)'!W$72*100</f>
        <v>49.914018910680582</v>
      </c>
      <c r="X41" s="288">
        <f>'IPC (2015)'!X41/'IPC (2015)'!X$72*100</f>
        <v>3.2181201772021745E-2</v>
      </c>
      <c r="Y41" s="288">
        <f>'IPC (2015)'!Y41/'IPC (2015)'!Y$72*100</f>
        <v>20.926535180333609</v>
      </c>
      <c r="Z41" s="288">
        <f>'IPC (2015)'!Z41/'IPC (2015)'!Z$72*100</f>
        <v>11.792144850500975</v>
      </c>
      <c r="AA41" s="288"/>
      <c r="AB41" s="288">
        <f>'IPC (2015)'!AB41/'IPC (2015)'!AB$72*100</f>
        <v>3.4939583500772975</v>
      </c>
      <c r="AC41" s="288">
        <f>'IPC (2015)'!AC41/'IPC (2015)'!AC$72*100</f>
        <v>15.731939546599497</v>
      </c>
      <c r="AD41" s="288"/>
      <c r="AE41" s="288"/>
      <c r="AF41" s="288"/>
      <c r="AG41" s="288">
        <f>'IPC (2015)'!AG41/'IPC (2015)'!AG$72*100</f>
        <v>4.3573282865654717</v>
      </c>
      <c r="AH41" s="288">
        <f>'IPC (2015)'!AH41/'IPC (2015)'!AH$72*100</f>
        <v>19.717267159481107</v>
      </c>
      <c r="AI41" s="288"/>
      <c r="AJ41" s="288"/>
    </row>
    <row r="42" spans="1:36" ht="14.25" x14ac:dyDescent="0.25">
      <c r="A42" s="285">
        <v>1975</v>
      </c>
      <c r="B42" s="288">
        <f>'IPC (2015)'!B42/'IPC (2015)'!B$72*100</f>
        <v>46.310237707294888</v>
      </c>
      <c r="C42" s="288">
        <v>3.5387116770869049E-9</v>
      </c>
      <c r="D42" s="288">
        <f>'IPC (2015)'!D42/'IPC (2015)'!D$72*100</f>
        <v>19.22266372179817</v>
      </c>
      <c r="E42" s="288">
        <f>'IPC (2015)'!E42/'IPC (2015)'!E$72*100</f>
        <v>34.662887143850845</v>
      </c>
      <c r="F42" s="288"/>
      <c r="G42" s="288">
        <f>'IPC (2015)'!G42/'IPC (2015)'!G$72*100</f>
        <v>27.062394670748034</v>
      </c>
      <c r="H42" s="313">
        <v>0.45507603124006973</v>
      </c>
      <c r="I42" s="288"/>
      <c r="J42" s="288"/>
      <c r="K42" s="288">
        <f>'IPC (2015)'!K42/'IPC (2015)'!K$72*100</f>
        <v>12.730700440444394</v>
      </c>
      <c r="L42" s="288">
        <f>'IPC (2015)'!L42/'IPC (2015)'!L$72*100</f>
        <v>25.224910723074363</v>
      </c>
      <c r="M42" s="288">
        <f>'IPC (2015)'!M42/'IPC (2015)'!M$72*100</f>
        <v>10.208846181060604</v>
      </c>
      <c r="N42" s="288">
        <f>'IPC (2015)'!N42/'IPC (2015)'!N$72*100</f>
        <v>27.557077049222507</v>
      </c>
      <c r="O42" s="288"/>
      <c r="P42" s="288">
        <f>'IPC (2015)'!P42/'IPC (2015)'!P$72*100</f>
        <v>25.022718942439344</v>
      </c>
      <c r="Q42" s="288">
        <f>'IPC (2015)'!Q42/'IPC (2015)'!Q$72*100</f>
        <v>25.331572232891425</v>
      </c>
      <c r="R42" s="288">
        <f>'IPC (2015)'!R42/'IPC (2015)'!R$72*100</f>
        <v>2.8901750352796558</v>
      </c>
      <c r="S42" s="288">
        <f>'IPC (2015)'!S42/'IPC (2015)'!S$72*100</f>
        <v>40.840175599310875</v>
      </c>
      <c r="T42" s="288"/>
      <c r="U42" s="288"/>
      <c r="V42" s="288">
        <f>'IPC (2015)'!V42/'IPC (2015)'!V$72*100</f>
        <v>11.487579782452489</v>
      </c>
      <c r="W42" s="288">
        <f>'IPC (2015)'!W42/'IPC (2015)'!W$72*100</f>
        <v>55.769565315189361</v>
      </c>
      <c r="X42" s="288">
        <f>'IPC (2015)'!X42/'IPC (2015)'!X$72*100</f>
        <v>3.6990538557314663E-2</v>
      </c>
      <c r="Y42" s="288">
        <f>'IPC (2015)'!Y42/'IPC (2015)'!Y$72*100</f>
        <v>23.372680711876875</v>
      </c>
      <c r="Z42" s="288">
        <f>'IPC (2015)'!Z42/'IPC (2015)'!Z$72*100</f>
        <v>13.523811272369276</v>
      </c>
      <c r="AA42" s="288"/>
      <c r="AB42" s="288">
        <f>'IPC (2015)'!AB42/'IPC (2015)'!AB$72*100</f>
        <v>4.0275449824041107</v>
      </c>
      <c r="AC42" s="288">
        <f>'IPC (2015)'!AC42/'IPC (2015)'!AC$72*100</f>
        <v>19.540214105793449</v>
      </c>
      <c r="AD42" s="288"/>
      <c r="AE42" s="288"/>
      <c r="AF42" s="288"/>
      <c r="AG42" s="288">
        <f>'IPC (2015)'!AG42/'IPC (2015)'!AG$72*100</f>
        <v>4.9423414490721687</v>
      </c>
      <c r="AH42" s="288">
        <f>'IPC (2015)'!AH42/'IPC (2015)'!AH$72*100</f>
        <v>21.645588404884997</v>
      </c>
      <c r="AI42" s="288"/>
      <c r="AJ42" s="288"/>
    </row>
    <row r="43" spans="1:36" ht="14.25" x14ac:dyDescent="0.25">
      <c r="A43" s="285">
        <v>1976</v>
      </c>
      <c r="B43" s="288">
        <f>'IPC (2015)'!B43/'IPC (2015)'!B$72*100</f>
        <v>48.276857188605348</v>
      </c>
      <c r="C43" s="288">
        <v>1.9251043925768913E-8</v>
      </c>
      <c r="D43" s="288">
        <f>'IPC (2015)'!D43/'IPC (2015)'!D$72*100</f>
        <v>21.783674147359349</v>
      </c>
      <c r="E43" s="288">
        <f>'IPC (2015)'!E43/'IPC (2015)'!E$72*100</f>
        <v>37.806322726245369</v>
      </c>
      <c r="F43" s="288"/>
      <c r="G43" s="288">
        <f>'IPC (2015)'!G43/'IPC (2015)'!G$72*100</f>
        <v>29.103374464095648</v>
      </c>
      <c r="H43" s="288">
        <f>'IPC (2015)'!H43/'IPC (2015)'!H$72*100</f>
        <v>1.1626821755874213</v>
      </c>
      <c r="I43" s="288"/>
      <c r="J43" s="288">
        <f>'IPC (2015)'!J43/'IPC (2015)'!J$72*100</f>
        <v>0.56925997885299651</v>
      </c>
      <c r="K43" s="288">
        <f>'IPC (2015)'!K43/'IPC (2015)'!K$72*100</f>
        <v>14.681968550612861</v>
      </c>
      <c r="L43" s="288">
        <f>'IPC (2015)'!L43/'IPC (2015)'!L$72*100</f>
        <v>27.497745387909323</v>
      </c>
      <c r="M43" s="288">
        <f>'IPC (2015)'!M43/'IPC (2015)'!M$72*100</f>
        <v>12.008146579039021</v>
      </c>
      <c r="N43" s="288">
        <f>'IPC (2015)'!N43/'IPC (2015)'!N$72*100</f>
        <v>29.140170523585958</v>
      </c>
      <c r="O43" s="288"/>
      <c r="P43" s="288">
        <f>'IPC (2015)'!P43/'IPC (2015)'!P$72*100</f>
        <v>28.611649870532741</v>
      </c>
      <c r="Q43" s="288">
        <f>'IPC (2015)'!Q43/'IPC (2015)'!Q$72*100</f>
        <v>27.769863145922745</v>
      </c>
      <c r="R43" s="288">
        <f>'IPC (2015)'!R43/'IPC (2015)'!R$72*100</f>
        <v>3.2665996270537669</v>
      </c>
      <c r="S43" s="288">
        <f>'IPC (2015)'!S43/'IPC (2015)'!S$72*100</f>
        <v>44.446631739066511</v>
      </c>
      <c r="T43" s="288"/>
      <c r="U43" s="288">
        <f>'IPC (2015)'!U43/'IPC (2015)'!U$72*100</f>
        <v>19.064522087819711</v>
      </c>
      <c r="V43" s="288">
        <f>'IPC (2015)'!V43/'IPC (2015)'!V$72*100</f>
        <v>13.396147085408728</v>
      </c>
      <c r="W43" s="288">
        <f>'IPC (2015)'!W43/'IPC (2015)'!W$72*100</f>
        <v>60.997417781421689</v>
      </c>
      <c r="X43" s="288">
        <f>'IPC (2015)'!X43/'IPC (2015)'!X$72*100</f>
        <v>4.2844185082704926E-2</v>
      </c>
      <c r="Y43" s="288">
        <f>'IPC (2015)'!Y43/'IPC (2015)'!Y$72*100</f>
        <v>25.51396497929775</v>
      </c>
      <c r="Z43" s="288">
        <f>'IPC (2015)'!Z43/'IPC (2015)'!Z$72*100</f>
        <v>15.810273492703683</v>
      </c>
      <c r="AA43" s="288"/>
      <c r="AB43" s="288">
        <f>'IPC (2015)'!AB43/'IPC (2015)'!AB$72*100</f>
        <v>4.8790439370558376</v>
      </c>
      <c r="AC43" s="288">
        <f>'IPC (2015)'!AC43/'IPC (2015)'!AC$72*100</f>
        <v>22.775982367758182</v>
      </c>
      <c r="AD43" s="288"/>
      <c r="AE43" s="288"/>
      <c r="AF43" s="288"/>
      <c r="AG43" s="288">
        <f>'IPC (2015)'!AG43/'IPC (2015)'!AG$72*100</f>
        <v>5.4870074848928532</v>
      </c>
      <c r="AH43" s="288">
        <f>'IPC (2015)'!AH43/'IPC (2015)'!AH$72*100</f>
        <v>23.864091474322127</v>
      </c>
      <c r="AI43" s="288"/>
      <c r="AJ43" s="288"/>
    </row>
    <row r="44" spans="1:36" ht="14.25" x14ac:dyDescent="0.25">
      <c r="A44" s="285">
        <v>1977</v>
      </c>
      <c r="B44" s="288">
        <f>'IPC (2015)'!B44/'IPC (2015)'!B$72*100</f>
        <v>50.079601375142602</v>
      </c>
      <c r="C44" s="288">
        <v>5.3138997690010746E-8</v>
      </c>
      <c r="D44" s="288">
        <f>'IPC (2015)'!D44/'IPC (2015)'!D$72*100</f>
        <v>24.465200115233987</v>
      </c>
      <c r="E44" s="288">
        <f>'IPC (2015)'!E44/'IPC (2015)'!E$72*100</f>
        <v>40.489061376712527</v>
      </c>
      <c r="F44" s="288"/>
      <c r="G44" s="288">
        <f>'IPC (2015)'!G44/'IPC (2015)'!G$72*100</f>
        <v>31.424782668572949</v>
      </c>
      <c r="H44" s="288">
        <f>'IPC (2015)'!H44/'IPC (2015)'!H$72*100</f>
        <v>2.2318170164559561</v>
      </c>
      <c r="I44" s="288"/>
      <c r="J44" s="288">
        <f>'IPC (2015)'!J44/'IPC (2015)'!J$72*100</f>
        <v>0.76332594782204177</v>
      </c>
      <c r="K44" s="288">
        <f>'IPC (2015)'!K44/'IPC (2015)'!K$72*100</f>
        <v>16.16436033578308</v>
      </c>
      <c r="L44" s="288">
        <f>'IPC (2015)'!L44/'IPC (2015)'!L$72*100</f>
        <v>30.50111364804151</v>
      </c>
      <c r="M44" s="288">
        <f>'IPC (2015)'!M44/'IPC (2015)'!M$72*100</f>
        <v>14.954702582938708</v>
      </c>
      <c r="N44" s="288">
        <f>'IPC (2015)'!N44/'IPC (2015)'!N$72*100</f>
        <v>31.034773199164423</v>
      </c>
      <c r="O44" s="288"/>
      <c r="P44" s="288">
        <f>'IPC (2015)'!P44/'IPC (2015)'!P$72*100</f>
        <v>31.985921233286412</v>
      </c>
      <c r="Q44" s="288">
        <f>'IPC (2015)'!Q44/'IPC (2015)'!Q$72*100</f>
        <v>30.406494126174564</v>
      </c>
      <c r="R44" s="288">
        <f>'IPC (2015)'!R44/'IPC (2015)'!R$72*100</f>
        <v>3.6706715630623545</v>
      </c>
      <c r="S44" s="288">
        <f>'IPC (2015)'!S44/'IPC (2015)'!S$72*100</f>
        <v>47.290896204898537</v>
      </c>
      <c r="T44" s="288"/>
      <c r="U44" s="288">
        <f>'IPC (2015)'!U44/'IPC (2015)'!U$72*100</f>
        <v>21.632928124543604</v>
      </c>
      <c r="V44" s="288">
        <f>'IPC (2015)'!V44/'IPC (2015)'!V$72*100</f>
        <v>15.690912462912399</v>
      </c>
      <c r="W44" s="288">
        <f>'IPC (2015)'!W44/'IPC (2015)'!W$72*100</f>
        <v>65.975932311328108</v>
      </c>
      <c r="X44" s="288">
        <f>'IPC (2015)'!X44/'IPC (2015)'!X$72*100</f>
        <v>5.5296470700617863E-2</v>
      </c>
      <c r="Y44" s="288">
        <f>'IPC (2015)'!Y44/'IPC (2015)'!Y$72*100</f>
        <v>27.836719782731201</v>
      </c>
      <c r="Z44" s="288">
        <f>'IPC (2015)'!Z44/'IPC (2015)'!Z$72*100</f>
        <v>18.084355201105161</v>
      </c>
      <c r="AA44" s="288"/>
      <c r="AB44" s="288">
        <f>'IPC (2015)'!AB44/'IPC (2015)'!AB$72*100</f>
        <v>6.3923650557038876</v>
      </c>
      <c r="AC44" s="288">
        <f>'IPC (2015)'!AC44/'IPC (2015)'!AC$72*100</f>
        <v>26.383753148614609</v>
      </c>
      <c r="AD44" s="288"/>
      <c r="AE44" s="288"/>
      <c r="AF44" s="288"/>
      <c r="AG44" s="288">
        <f>'IPC (2015)'!AG44/'IPC (2015)'!AG$72*100</f>
        <v>6.0989158080249366</v>
      </c>
      <c r="AH44" s="288">
        <f>'IPC (2015)'!AH44/'IPC (2015)'!AH$72*100</f>
        <v>26.594569684313285</v>
      </c>
      <c r="AI44" s="288"/>
      <c r="AJ44" s="288"/>
    </row>
    <row r="45" spans="1:36" ht="14.25" x14ac:dyDescent="0.25">
      <c r="A45" s="285">
        <v>1978</v>
      </c>
      <c r="B45" s="288">
        <f>'IPC (2015)'!B45/'IPC (2015)'!B$72*100</f>
        <v>51.441108953650335</v>
      </c>
      <c r="C45" s="288">
        <v>1.4640260967481535E-7</v>
      </c>
      <c r="D45" s="288">
        <f>'IPC (2015)'!D45/'IPC (2015)'!D$72*100</f>
        <v>26.423619852427834</v>
      </c>
      <c r="E45" s="288">
        <f>'IPC (2015)'!E45/'IPC (2015)'!E$72*100</f>
        <v>42.299154173361956</v>
      </c>
      <c r="F45" s="288"/>
      <c r="G45" s="288">
        <f>'IPC (2015)'!G45/'IPC (2015)'!G$72*100</f>
        <v>34.244755248064735</v>
      </c>
      <c r="H45" s="288">
        <f>'IPC (2015)'!H45/'IPC (2015)'!H$72*100</f>
        <v>3.1264902157845889</v>
      </c>
      <c r="I45" s="335">
        <v>19.859321288781235</v>
      </c>
      <c r="J45" s="288">
        <f>'IPC (2015)'!J45/'IPC (2015)'!J$72*100</f>
        <v>0.89701580475801701</v>
      </c>
      <c r="K45" s="288">
        <f>'IPC (2015)'!K45/'IPC (2015)'!K$72*100</f>
        <v>18.50177516301542</v>
      </c>
      <c r="L45" s="288">
        <f>'IPC (2015)'!L45/'IPC (2015)'!L$72*100</f>
        <v>33.616388271518019</v>
      </c>
      <c r="M45" s="288">
        <f>'IPC (2015)'!M45/'IPC (2015)'!M$72*100</f>
        <v>17.911806373760651</v>
      </c>
      <c r="N45" s="288">
        <f>'IPC (2015)'!N45/'IPC (2015)'!N$72*100</f>
        <v>33.403029577778632</v>
      </c>
      <c r="O45" s="288"/>
      <c r="P45" s="288">
        <f>'IPC (2015)'!P45/'IPC (2015)'!P$72*100</f>
        <v>34.480621538261161</v>
      </c>
      <c r="Q45" s="288">
        <f>'IPC (2015)'!Q45/'IPC (2015)'!Q$72*100</f>
        <v>33.219269298118611</v>
      </c>
      <c r="R45" s="288">
        <f>'IPC (2015)'!R45/'IPC (2015)'!R$72*100</f>
        <v>4.1321641794923032</v>
      </c>
      <c r="S45" s="288">
        <f>'IPC (2015)'!S45/'IPC (2015)'!S$72*100</f>
        <v>49.235511077685167</v>
      </c>
      <c r="T45" s="288"/>
      <c r="U45" s="288">
        <f>'IPC (2015)'!U45/'IPC (2015)'!U$72*100</f>
        <v>23.301073807227827</v>
      </c>
      <c r="V45" s="288">
        <f>'IPC (2015)'!V45/'IPC (2015)'!V$72*100</f>
        <v>17.588575558239285</v>
      </c>
      <c r="W45" s="288">
        <f>'IPC (2015)'!W45/'IPC (2015)'!W$72*100</f>
        <v>68.753225709594219</v>
      </c>
      <c r="X45" s="288">
        <f>'IPC (2015)'!X45/'IPC (2015)'!X$72*100</f>
        <v>6.4949735065958358E-2</v>
      </c>
      <c r="Y45" s="288">
        <f>'IPC (2015)'!Y45/'IPC (2015)'!Y$72*100</f>
        <v>30.108662349955935</v>
      </c>
      <c r="Z45" s="288">
        <f>'IPC (2015)'!Z45/'IPC (2015)'!Z$72*100</f>
        <v>20.246627737110373</v>
      </c>
      <c r="AA45" s="288"/>
      <c r="AB45" s="288">
        <f>'IPC (2015)'!AB45/'IPC (2015)'!AB$72*100</f>
        <v>7.7372394663503758</v>
      </c>
      <c r="AC45" s="288">
        <f>'IPC (2015)'!AC45/'IPC (2015)'!AC$72*100</f>
        <v>28.563879093198992</v>
      </c>
      <c r="AD45" s="288"/>
      <c r="AE45" s="288"/>
      <c r="AF45" s="288"/>
      <c r="AG45" s="288">
        <f>'IPC (2015)'!AG45/'IPC (2015)'!AG$72*100</f>
        <v>6.7780681727675933</v>
      </c>
      <c r="AH45" s="288">
        <f>'IPC (2015)'!AH45/'IPC (2015)'!AH$72*100</f>
        <v>29.252770628521674</v>
      </c>
      <c r="AI45" s="288"/>
      <c r="AJ45" s="288"/>
    </row>
    <row r="46" spans="1:36" ht="14.25" x14ac:dyDescent="0.25">
      <c r="A46" s="285">
        <v>1979</v>
      </c>
      <c r="B46" s="288">
        <f>'IPC (2015)'!B46/'IPC (2015)'!B$72*100</f>
        <v>53.521191264637501</v>
      </c>
      <c r="C46" s="288">
        <v>3.7993086799766527E-7</v>
      </c>
      <c r="D46" s="288">
        <f>'IPC (2015)'!D46/'IPC (2015)'!D$72*100</f>
        <v>28.83398260589718</v>
      </c>
      <c r="E46" s="288">
        <f>'IPC (2015)'!E46/'IPC (2015)'!E$72*100</f>
        <v>44.189536396451452</v>
      </c>
      <c r="F46" s="288"/>
      <c r="G46" s="288">
        <f>'IPC (2015)'!G46/'IPC (2015)'!G$72*100</f>
        <v>37.376332040868583</v>
      </c>
      <c r="H46" s="288">
        <f>'IPC (2015)'!H46/'IPC (2015)'!H$72*100</f>
        <v>4.170399586059224</v>
      </c>
      <c r="I46" s="335">
        <v>20.23664839326808</v>
      </c>
      <c r="J46" s="288">
        <f>'IPC (2015)'!J46/'IPC (2015)'!J$72*100</f>
        <v>1.1140820919357419</v>
      </c>
      <c r="K46" s="288">
        <f>'IPC (2015)'!K46/'IPC (2015)'!K$72*100</f>
        <v>21.891947707585715</v>
      </c>
      <c r="L46" s="288">
        <f>'IPC (2015)'!L46/'IPC (2015)'!L$72*100</f>
        <v>36.847282807090544</v>
      </c>
      <c r="M46" s="288">
        <f>'IPC (2015)'!M46/'IPC (2015)'!M$72*100</f>
        <v>20.716835261646775</v>
      </c>
      <c r="N46" s="288">
        <f>'IPC (2015)'!N46/'IPC (2015)'!N$72*100</f>
        <v>37.162366843682513</v>
      </c>
      <c r="O46" s="288"/>
      <c r="P46" s="288">
        <f>'IPC (2015)'!P46/'IPC (2015)'!P$72*100</f>
        <v>37.055272005289133</v>
      </c>
      <c r="Q46" s="288">
        <f>'IPC (2015)'!Q46/'IPC (2015)'!Q$72*100</f>
        <v>36.756028399793479</v>
      </c>
      <c r="R46" s="288">
        <f>'IPC (2015)'!R46/'IPC (2015)'!R$72*100</f>
        <v>4.9211670372979297</v>
      </c>
      <c r="S46" s="288">
        <f>'IPC (2015)'!S46/'IPC (2015)'!S$72*100</f>
        <v>51.303046410543509</v>
      </c>
      <c r="T46" s="288"/>
      <c r="U46" s="288">
        <f>'IPC (2015)'!U46/'IPC (2015)'!U$72*100</f>
        <v>26.399058646498531</v>
      </c>
      <c r="V46" s="288">
        <f>'IPC (2015)'!V46/'IPC (2015)'!V$72*100</f>
        <v>20.191436514993967</v>
      </c>
      <c r="W46" s="288">
        <f>'IPC (2015)'!W46/'IPC (2015)'!W$72*100</f>
        <v>71.2983711985122</v>
      </c>
      <c r="X46" s="288">
        <f>'IPC (2015)'!X46/'IPC (2015)'!X$72*100</f>
        <v>7.6764909270362655E-2</v>
      </c>
      <c r="Y46" s="288">
        <f>'IPC (2015)'!Y46/'IPC (2015)'!Y$72*100</f>
        <v>31.466482943750574</v>
      </c>
      <c r="Z46" s="288">
        <f>'IPC (2015)'!Z46/'IPC (2015)'!Z$72*100</f>
        <v>23.020333812344184</v>
      </c>
      <c r="AA46" s="288"/>
      <c r="AB46" s="288">
        <f>'IPC (2015)'!AB46/'IPC (2015)'!AB$72*100</f>
        <v>9.4316356927148508</v>
      </c>
      <c r="AC46" s="288">
        <f>'IPC (2015)'!AC46/'IPC (2015)'!AC$72*100</f>
        <v>32.397518891687653</v>
      </c>
      <c r="AD46" s="288"/>
      <c r="AE46" s="288"/>
      <c r="AF46" s="288"/>
      <c r="AG46" s="288">
        <f>'IPC (2015)'!AG46/'IPC (2015)'!AG$72*100</f>
        <v>7.6791200856378694</v>
      </c>
      <c r="AH46" s="288">
        <f>'IPC (2015)'!AH46/'IPC (2015)'!AH$72*100</f>
        <v>31.361829736753418</v>
      </c>
      <c r="AI46" s="288"/>
      <c r="AJ46" s="288"/>
    </row>
    <row r="47" spans="1:36" ht="14.25" x14ac:dyDescent="0.25">
      <c r="A47" s="285">
        <v>1980</v>
      </c>
      <c r="B47" s="288">
        <f>'IPC (2015)'!B47/'IPC (2015)'!B$72*100</f>
        <v>56.433311137780819</v>
      </c>
      <c r="C47" s="288">
        <v>7.6276529594690991E-7</v>
      </c>
      <c r="D47" s="288">
        <f>'IPC (2015)'!D47/'IPC (2015)'!D$72*100</f>
        <v>31.756552635198794</v>
      </c>
      <c r="E47" s="288">
        <f>'IPC (2015)'!E47/'IPC (2015)'!E$72*100</f>
        <v>47.127574275229314</v>
      </c>
      <c r="F47" s="288"/>
      <c r="G47" s="288">
        <f>'IPC (2015)'!G47/'IPC (2015)'!G$72*100</f>
        <v>41.162257568206975</v>
      </c>
      <c r="H47" s="288">
        <f>'IPC (2015)'!H47/'IPC (2015)'!H$72*100</f>
        <v>5.635809610434384</v>
      </c>
      <c r="I47" s="335">
        <v>21.754397022763186</v>
      </c>
      <c r="J47" s="288">
        <f>'IPC (2015)'!J47/'IPC (2015)'!J$72*100</f>
        <v>1.4102121666705043</v>
      </c>
      <c r="K47" s="288">
        <f>'IPC (2015)'!K47/'IPC (2015)'!K$72*100</f>
        <v>28.174418530534716</v>
      </c>
      <c r="L47" s="288">
        <f>'IPC (2015)'!L47/'IPC (2015)'!L$72*100</f>
        <v>41.381466320909887</v>
      </c>
      <c r="M47" s="288">
        <f>'IPC (2015)'!M47/'IPC (2015)'!M$72*100</f>
        <v>23.940770524814056</v>
      </c>
      <c r="N47" s="288">
        <f>'IPC (2015)'!N47/'IPC (2015)'!N$72*100</f>
        <v>42.197572590005976</v>
      </c>
      <c r="O47" s="288"/>
      <c r="P47" s="288">
        <f>'IPC (2015)'!P47/'IPC (2015)'!P$72*100</f>
        <v>41.351683742302129</v>
      </c>
      <c r="Q47" s="288">
        <f>'IPC (2015)'!Q47/'IPC (2015)'!Q$72*100</f>
        <v>41.741096835938109</v>
      </c>
      <c r="R47" s="288">
        <f>'IPC (2015)'!R47/'IPC (2015)'!R$72*100</f>
        <v>6.1355076561694633</v>
      </c>
      <c r="S47" s="288">
        <f>'IPC (2015)'!S47/'IPC (2015)'!S$72*100</f>
        <v>54.644647481933028</v>
      </c>
      <c r="T47" s="288">
        <f>'IPC (2015)'!T47/'IPC (2015)'!T$72*100</f>
        <v>4.3305733110376705</v>
      </c>
      <c r="U47" s="288">
        <f>'IPC (2015)'!U47/'IPC (2015)'!U$72*100</f>
        <v>31.191666422131519</v>
      </c>
      <c r="V47" s="288">
        <f>'IPC (2015)'!V47/'IPC (2015)'!V$72*100</f>
        <v>24.444585762449975</v>
      </c>
      <c r="W47" s="288">
        <f>'IPC (2015)'!W47/'IPC (2015)'!W$72*100</f>
        <v>76.84437329969893</v>
      </c>
      <c r="X47" s="288">
        <f>'IPC (2015)'!X47/'IPC (2015)'!X$72*100</f>
        <v>9.6993730640947254E-2</v>
      </c>
      <c r="Y47" s="288">
        <f>'IPC (2015)'!Y47/'IPC (2015)'!Y$72*100</f>
        <v>34.889606436686506</v>
      </c>
      <c r="Z47" s="288">
        <f>'IPC (2015)'!Z47/'IPC (2015)'!Z$72*100</f>
        <v>26.968451776045221</v>
      </c>
      <c r="AA47" s="288"/>
      <c r="AB47" s="288">
        <f>'IPC (2015)'!AB47/'IPC (2015)'!AB$72*100</f>
        <v>10.928199043923057</v>
      </c>
      <c r="AC47" s="288">
        <f>'IPC (2015)'!AC47/'IPC (2015)'!AC$72*100</f>
        <v>38.218035264483625</v>
      </c>
      <c r="AD47" s="288"/>
      <c r="AE47" s="288"/>
      <c r="AF47" s="288"/>
      <c r="AG47" s="288">
        <f>'IPC (2015)'!AG47/'IPC (2015)'!AG$72*100</f>
        <v>8.7281067848923968</v>
      </c>
      <c r="AH47" s="288">
        <f>'IPC (2015)'!AH47/'IPC (2015)'!AH$72*100</f>
        <v>35.660393846285885</v>
      </c>
      <c r="AI47" s="288"/>
      <c r="AJ47" s="288"/>
    </row>
    <row r="48" spans="1:36" ht="14.25" x14ac:dyDescent="0.25">
      <c r="A48" s="285">
        <v>1981</v>
      </c>
      <c r="B48" s="288">
        <f>'IPC (2015)'!B48/'IPC (2015)'!B$72*100</f>
        <v>60.01358168390388</v>
      </c>
      <c r="C48" s="288">
        <v>1.5596766631477073E-6</v>
      </c>
      <c r="D48" s="288">
        <f>'IPC (2015)'!D48/'IPC (2015)'!D$72*100</f>
        <v>34.76950607703548</v>
      </c>
      <c r="E48" s="288">
        <f>'IPC (2015)'!E48/'IPC (2015)'!E$72*100</f>
        <v>50.722214325186108</v>
      </c>
      <c r="F48" s="288"/>
      <c r="G48" s="288">
        <f>'IPC (2015)'!G48/'IPC (2015)'!G$72*100</f>
        <v>46.295865106622422</v>
      </c>
      <c r="H48" s="288">
        <f>'IPC (2015)'!H48/'IPC (2015)'!H$72*100</f>
        <v>6.7453213534867853</v>
      </c>
      <c r="I48" s="335">
        <v>22.298256948332266</v>
      </c>
      <c r="J48" s="288">
        <f>'IPC (2015)'!J48/'IPC (2015)'!J$72*100</f>
        <v>1.7983439570164426</v>
      </c>
      <c r="K48" s="288">
        <f>'IPC (2015)'!K48/'IPC (2015)'!K$72*100</f>
        <v>34.190124102060722</v>
      </c>
      <c r="L48" s="288">
        <f>'IPC (2015)'!L48/'IPC (2015)'!L$72*100</f>
        <v>46.2509761455673</v>
      </c>
      <c r="M48" s="288">
        <f>'IPC (2015)'!M48/'IPC (2015)'!M$72*100</f>
        <v>27.423994575013381</v>
      </c>
      <c r="N48" s="288">
        <f>'IPC (2015)'!N48/'IPC (2015)'!N$72*100</f>
        <v>46.558567904806608</v>
      </c>
      <c r="O48" s="288"/>
      <c r="P48" s="288">
        <f>'IPC (2015)'!P48/'IPC (2015)'!P$72*100</f>
        <v>46.026806145487342</v>
      </c>
      <c r="Q48" s="288">
        <f>'IPC (2015)'!Q48/'IPC (2015)'!Q$72*100</f>
        <v>47.298670888208363</v>
      </c>
      <c r="R48" s="288">
        <f>'IPC (2015)'!R48/'IPC (2015)'!R$72*100</f>
        <v>7.6390800313134983</v>
      </c>
      <c r="S48" s="288">
        <f>'IPC (2015)'!S48/'IPC (2015)'!S$72*100</f>
        <v>58.32711309153558</v>
      </c>
      <c r="T48" s="288">
        <f>'IPC (2015)'!T48/'IPC (2015)'!T$72*100</f>
        <v>4.5324391318709658</v>
      </c>
      <c r="U48" s="288">
        <f>'IPC (2015)'!U48/'IPC (2015)'!U$72*100</f>
        <v>37.546510865736494</v>
      </c>
      <c r="V48" s="288">
        <f>'IPC (2015)'!V48/'IPC (2015)'!V$72*100</f>
        <v>28.837107922814049</v>
      </c>
      <c r="W48" s="288">
        <f>'IPC (2015)'!W48/'IPC (2015)'!W$72*100</f>
        <v>80.619090670272797</v>
      </c>
      <c r="X48" s="288">
        <f>'IPC (2015)'!X48/'IPC (2015)'!X$72*100</f>
        <v>0.1240877271207554</v>
      </c>
      <c r="Y48" s="288">
        <f>'IPC (2015)'!Y48/'IPC (2015)'!Y$72*100</f>
        <v>39.649586374299631</v>
      </c>
      <c r="Z48" s="288">
        <f>'IPC (2015)'!Z48/'IPC (2015)'!Z$72*100</f>
        <v>31.113541451641076</v>
      </c>
      <c r="AA48" s="288"/>
      <c r="AB48" s="288">
        <f>'IPC (2015)'!AB48/'IPC (2015)'!AB$72*100</f>
        <v>13.008978108635267</v>
      </c>
      <c r="AC48" s="288">
        <f>'IPC (2015)'!AC48/'IPC (2015)'!AC$72*100</f>
        <v>42.75705289672544</v>
      </c>
      <c r="AD48" s="288"/>
      <c r="AE48" s="288"/>
      <c r="AF48" s="288"/>
      <c r="AG48" s="288">
        <f>'IPC (2015)'!AG48/'IPC (2015)'!AG$72*100</f>
        <v>10.059512845153977</v>
      </c>
      <c r="AH48" s="288">
        <f>'IPC (2015)'!AH48/'IPC (2015)'!AH$72*100</f>
        <v>39.976703209074834</v>
      </c>
      <c r="AI48" s="288"/>
      <c r="AJ48" s="288"/>
    </row>
    <row r="49" spans="1:45" ht="14.25" x14ac:dyDescent="0.25">
      <c r="A49" s="285">
        <v>1982</v>
      </c>
      <c r="B49" s="288">
        <f>'IPC (2015)'!B49/'IPC (2015)'!B$72*100</f>
        <v>63.158922977336076</v>
      </c>
      <c r="C49" s="288">
        <v>4.1297026111886138E-6</v>
      </c>
      <c r="D49" s="288">
        <f>'IPC (2015)'!D49/'IPC (2015)'!D$72*100</f>
        <v>38.716477681201553</v>
      </c>
      <c r="E49" s="288">
        <f>'IPC (2015)'!E49/'IPC (2015)'!E$72*100</f>
        <v>55.148514411303182</v>
      </c>
      <c r="F49" s="288"/>
      <c r="G49" s="288">
        <f>'IPC (2015)'!G49/'IPC (2015)'!G$72*100</f>
        <v>51.281449699647474</v>
      </c>
      <c r="H49" s="288">
        <f>'IPC (2015)'!H49/'IPC (2015)'!H$72*100</f>
        <v>7.4158765632903609</v>
      </c>
      <c r="I49" s="335">
        <v>22.744222087298912</v>
      </c>
      <c r="J49" s="288">
        <f>'IPC (2015)'!J49/'IPC (2015)'!J$72*100</f>
        <v>2.2425387739342817</v>
      </c>
      <c r="K49" s="288">
        <f>'IPC (2015)'!K49/'IPC (2015)'!K$72*100</f>
        <v>36.64867069929312</v>
      </c>
      <c r="L49" s="288">
        <f>'IPC (2015)'!L49/'IPC (2015)'!L$72*100</f>
        <v>50.931963859077015</v>
      </c>
      <c r="M49" s="288">
        <f>'IPC (2015)'!M49/'IPC (2015)'!M$72*100</f>
        <v>31.377163837780543</v>
      </c>
      <c r="N49" s="288">
        <f>'IPC (2015)'!N49/'IPC (2015)'!N$72*100</f>
        <v>49.413269925447509</v>
      </c>
      <c r="O49" s="288"/>
      <c r="P49" s="288">
        <f>'IPC (2015)'!P49/'IPC (2015)'!P$72*100</f>
        <v>50.43844964672477</v>
      </c>
      <c r="Q49" s="288">
        <f>'IPC (2015)'!Q49/'IPC (2015)'!Q$72*100</f>
        <v>52.964333163051137</v>
      </c>
      <c r="R49" s="288">
        <f>'IPC (2015)'!R49/'IPC (2015)'!R$72*100</f>
        <v>9.2426059181001765</v>
      </c>
      <c r="S49" s="288">
        <f>'IPC (2015)'!S49/'IPC (2015)'!S$72*100</f>
        <v>61.77489416164336</v>
      </c>
      <c r="T49" s="288">
        <f>'IPC (2015)'!T49/'IPC (2015)'!T$72*100</f>
        <v>4.8422671659296324</v>
      </c>
      <c r="U49" s="288">
        <f>'IPC (2015)'!U49/'IPC (2015)'!U$72*100</f>
        <v>43.984654660721823</v>
      </c>
      <c r="V49" s="288">
        <f>'IPC (2015)'!V49/'IPC (2015)'!V$72*100</f>
        <v>33.589581227599837</v>
      </c>
      <c r="W49" s="288">
        <f>'IPC (2015)'!W49/'IPC (2015)'!W$72*100</f>
        <v>82.828896497258583</v>
      </c>
      <c r="X49" s="288">
        <f>'IPC (2015)'!X49/'IPC (2015)'!X$72*100</f>
        <v>0.19719200472048648</v>
      </c>
      <c r="Y49" s="288">
        <f>'IPC (2015)'!Y49/'IPC (2015)'!Y$72*100</f>
        <v>44.146244445867708</v>
      </c>
      <c r="Z49" s="288">
        <f>'IPC (2015)'!Z49/'IPC (2015)'!Z$72*100</f>
        <v>36.142634414151189</v>
      </c>
      <c r="AA49" s="288"/>
      <c r="AB49" s="288">
        <f>'IPC (2015)'!AB49/'IPC (2015)'!AB$72*100</f>
        <v>15.829219615989794</v>
      </c>
      <c r="AC49" s="288">
        <f>'IPC (2015)'!AC49/'IPC (2015)'!AC$72*100</f>
        <v>46.433677581863982</v>
      </c>
      <c r="AD49" s="288"/>
      <c r="AE49" s="288"/>
      <c r="AF49" s="288"/>
      <c r="AG49" s="288">
        <f>'IPC (2015)'!AG49/'IPC (2015)'!AG$72*100</f>
        <v>11.532127708769496</v>
      </c>
      <c r="AH49" s="288">
        <f>'IPC (2015)'!AH49/'IPC (2015)'!AH$72*100</f>
        <v>43.410376190429361</v>
      </c>
      <c r="AI49" s="288"/>
      <c r="AJ49" s="288"/>
    </row>
    <row r="50" spans="1:45" ht="14.25" x14ac:dyDescent="0.25">
      <c r="A50" s="285">
        <v>1983</v>
      </c>
      <c r="B50" s="288">
        <f>'IPC (2015)'!B50/'IPC (2015)'!B$72*100</f>
        <v>65.239005288323256</v>
      </c>
      <c r="C50" s="288">
        <v>1.8327614549536069E-5</v>
      </c>
      <c r="D50" s="288">
        <f>'IPC (2015)'!D50/'IPC (2015)'!D$72*100</f>
        <v>42.603198002610938</v>
      </c>
      <c r="E50" s="288">
        <f>'IPC (2015)'!E50/'IPC (2015)'!E$72*100</f>
        <v>59.373778521100483</v>
      </c>
      <c r="F50" s="288"/>
      <c r="G50" s="288">
        <f>'IPC (2015)'!G50/'IPC (2015)'!G$72*100</f>
        <v>54.288382440841701</v>
      </c>
      <c r="H50" s="288">
        <f>'IPC (2015)'!H50/'IPC (2015)'!H$72*100</f>
        <v>9.4372359752319959</v>
      </c>
      <c r="I50" s="335">
        <v>23.199106529044887</v>
      </c>
      <c r="J50" s="288">
        <f>'IPC (2015)'!J50/'IPC (2015)'!J$72*100</f>
        <v>2.6795473289657865</v>
      </c>
      <c r="K50" s="288">
        <f>'IPC (2015)'!K50/'IPC (2015)'!K$72*100</f>
        <v>37.902286358971743</v>
      </c>
      <c r="L50" s="288">
        <f>'IPC (2015)'!L50/'IPC (2015)'!L$72*100</f>
        <v>54.45045608210846</v>
      </c>
      <c r="M50" s="288">
        <f>'IPC (2015)'!M50/'IPC (2015)'!M$72*100</f>
        <v>35.197043075796927</v>
      </c>
      <c r="N50" s="288">
        <f>'IPC (2015)'!N50/'IPC (2015)'!N$72*100</f>
        <v>51.000635470517622</v>
      </c>
      <c r="O50" s="288"/>
      <c r="P50" s="288">
        <f>'IPC (2015)'!P50/'IPC (2015)'!P$72*100</f>
        <v>54.65827478213491</v>
      </c>
      <c r="Q50" s="288">
        <f>'IPC (2015)'!Q50/'IPC (2015)'!Q$72*100</f>
        <v>57.974522777293643</v>
      </c>
      <c r="R50" s="288">
        <f>'IPC (2015)'!R50/'IPC (2015)'!R$72*100</f>
        <v>11.10771503581824</v>
      </c>
      <c r="S50" s="288">
        <f>'IPC (2015)'!S50/'IPC (2015)'!S$72*100</f>
        <v>63.468036910537847</v>
      </c>
      <c r="T50" s="288">
        <f>'IPC (2015)'!T50/'IPC (2015)'!T$72*100</f>
        <v>5.1947793162402816</v>
      </c>
      <c r="U50" s="288">
        <f>'IPC (2015)'!U50/'IPC (2015)'!U$72*100</f>
        <v>48.580004085704452</v>
      </c>
      <c r="V50" s="288">
        <f>'IPC (2015)'!V50/'IPC (2015)'!V$72*100</f>
        <v>38.50931148409871</v>
      </c>
      <c r="W50" s="288">
        <f>'IPC (2015)'!W50/'IPC (2015)'!W$72*100</f>
        <v>84.402413372479003</v>
      </c>
      <c r="X50" s="288">
        <f>'IPC (2015)'!X50/'IPC (2015)'!X$72*100</f>
        <v>0.39808130854069268</v>
      </c>
      <c r="Y50" s="288">
        <f>'IPC (2015)'!Y50/'IPC (2015)'!Y$72*100</f>
        <v>47.88333189723847</v>
      </c>
      <c r="Z50" s="288">
        <f>'IPC (2015)'!Z50/'IPC (2015)'!Z$72*100</f>
        <v>38.795897212474387</v>
      </c>
      <c r="AA50" s="288"/>
      <c r="AB50" s="288">
        <f>'IPC (2015)'!AB50/'IPC (2015)'!AB$72*100</f>
        <v>19.628669523551451</v>
      </c>
      <c r="AC50" s="288">
        <f>'IPC (2015)'!AC50/'IPC (2015)'!AC$72*100</f>
        <v>48.573942065491174</v>
      </c>
      <c r="AD50" s="288"/>
      <c r="AE50" s="288"/>
      <c r="AF50" s="288"/>
      <c r="AG50" s="288">
        <f>'IPC (2015)'!AG50/'IPC (2015)'!AG$72*100</f>
        <v>12.950950496835068</v>
      </c>
      <c r="AH50" s="288">
        <f>'IPC (2015)'!AH50/'IPC (2015)'!AH$72*100</f>
        <v>47.262180082584706</v>
      </c>
      <c r="AI50" s="288"/>
      <c r="AJ50" s="288"/>
    </row>
    <row r="51" spans="1:45" ht="14.25" x14ac:dyDescent="0.25">
      <c r="A51" s="285">
        <v>1984</v>
      </c>
      <c r="B51" s="288">
        <f>'IPC (2015)'!B51/'IPC (2015)'!B$72*100</f>
        <v>66.80851646016842</v>
      </c>
      <c r="C51" s="288">
        <v>1.3319287801407344E-4</v>
      </c>
      <c r="D51" s="288">
        <f>'IPC (2015)'!D51/'IPC (2015)'!D$72*100</f>
        <v>44.290454525399497</v>
      </c>
      <c r="E51" s="288">
        <f>'IPC (2015)'!E51/'IPC (2015)'!E$72*100</f>
        <v>63.139138740297106</v>
      </c>
      <c r="F51" s="288"/>
      <c r="G51" s="288">
        <f>'IPC (2015)'!G51/'IPC (2015)'!G$72*100</f>
        <v>56.625372630698187</v>
      </c>
      <c r="H51" s="288">
        <f>'IPC (2015)'!H51/'IPC (2015)'!H$72*100</f>
        <v>11.311490292854048</v>
      </c>
      <c r="I51" s="335">
        <v>23.825482405329101</v>
      </c>
      <c r="J51" s="288">
        <f>'IPC (2015)'!J51/'IPC (2015)'!J$72*100</f>
        <v>3.1179919556373412</v>
      </c>
      <c r="K51" s="288">
        <f>'IPC (2015)'!K51/'IPC (2015)'!K$72*100</f>
        <v>38.76416784054765</v>
      </c>
      <c r="L51" s="288">
        <f>'IPC (2015)'!L51/'IPC (2015)'!L$72*100</f>
        <v>57.87581202635144</v>
      </c>
      <c r="M51" s="288">
        <f>'IPC (2015)'!M51/'IPC (2015)'!M$72*100</f>
        <v>39.167356982006382</v>
      </c>
      <c r="N51" s="288">
        <f>'IPC (2015)'!N51/'IPC (2015)'!N$72*100</f>
        <v>53.193943271755643</v>
      </c>
      <c r="O51" s="288"/>
      <c r="P51" s="288">
        <f>'IPC (2015)'!P51/'IPC (2015)'!P$72*100</f>
        <v>58.521335886935702</v>
      </c>
      <c r="Q51" s="288">
        <f>'IPC (2015)'!Q51/'IPC (2015)'!Q$72*100</f>
        <v>62.423373008176284</v>
      </c>
      <c r="R51" s="288">
        <f>'IPC (2015)'!R51/'IPC (2015)'!R$72*100</f>
        <v>13.157846870941423</v>
      </c>
      <c r="S51" s="288">
        <f>'IPC (2015)'!S51/'IPC (2015)'!S$72*100</f>
        <v>65.56352798920318</v>
      </c>
      <c r="T51" s="288">
        <f>'IPC (2015)'!T51/'IPC (2015)'!T$72*100</f>
        <v>5.6346653818711472</v>
      </c>
      <c r="U51" s="288">
        <f>'IPC (2015)'!U51/'IPC (2015)'!U$72*100</f>
        <v>52.782714389583496</v>
      </c>
      <c r="V51" s="288">
        <f>'IPC (2015)'!V51/'IPC (2015)'!V$72*100</f>
        <v>42.666196377155323</v>
      </c>
      <c r="W51" s="288">
        <f>'IPC (2015)'!W51/'IPC (2015)'!W$72*100</f>
        <v>86.311269909631648</v>
      </c>
      <c r="X51" s="288">
        <f>'IPC (2015)'!X51/'IPC (2015)'!X$72*100</f>
        <v>0.65862089527266054</v>
      </c>
      <c r="Y51" s="288">
        <f>'IPC (2015)'!Y51/'IPC (2015)'!Y$72*100</f>
        <v>50.860848728411931</v>
      </c>
      <c r="Z51" s="288">
        <f>'IPC (2015)'!Z51/'IPC (2015)'!Z$72*100</f>
        <v>41.190087254076886</v>
      </c>
      <c r="AA51" s="288"/>
      <c r="AB51" s="288">
        <f>'IPC (2015)'!AB51/'IPC (2015)'!AB$72*100</f>
        <v>25.200201429157836</v>
      </c>
      <c r="AC51" s="288">
        <f>'IPC (2015)'!AC51/'IPC (2015)'!AC$72*100</f>
        <v>50.983551637279589</v>
      </c>
      <c r="AD51" s="288"/>
      <c r="AE51" s="288"/>
      <c r="AF51" s="288"/>
      <c r="AG51" s="288">
        <f>'IPC (2015)'!AG51/'IPC (2015)'!AG$72*100</f>
        <v>14.443738046644009</v>
      </c>
      <c r="AH51" s="288">
        <f>'IPC (2015)'!AH51/'IPC (2015)'!AH$72*100</f>
        <v>51.0640670690116</v>
      </c>
      <c r="AI51" s="288"/>
      <c r="AJ51" s="288"/>
    </row>
    <row r="52" spans="1:45" ht="14.25" x14ac:dyDescent="0.25">
      <c r="A52" s="285">
        <v>1985</v>
      </c>
      <c r="B52" s="288">
        <f>'IPC (2015)'!B52/'IPC (2015)'!B$72*100</f>
        <v>68.188934510288931</v>
      </c>
      <c r="C52" s="288">
        <v>1.0284904928916315E-3</v>
      </c>
      <c r="D52" s="288">
        <f>'IPC (2015)'!D52/'IPC (2015)'!D$72*100</f>
        <v>47.273275837457803</v>
      </c>
      <c r="E52" s="288">
        <f>'IPC (2015)'!E52/'IPC (2015)'!E$72*100</f>
        <v>66.213207238160294</v>
      </c>
      <c r="F52" s="288"/>
      <c r="G52" s="288">
        <f>'IPC (2015)'!G52/'IPC (2015)'!G$72*100</f>
        <v>58.868894571127449</v>
      </c>
      <c r="H52" s="288">
        <f>'IPC (2015)'!H52/'IPC (2015)'!H$72*100</f>
        <v>14.784510254692645</v>
      </c>
      <c r="I52" s="335">
        <v>26.660714811563267</v>
      </c>
      <c r="J52" s="288">
        <f>'IPC (2015)'!J52/'IPC (2015)'!J$72*100</f>
        <v>3.8655048802821015</v>
      </c>
      <c r="K52" s="288">
        <f>'IPC (2015)'!K52/'IPC (2015)'!K$72*100</f>
        <v>39.71742719282031</v>
      </c>
      <c r="L52" s="288">
        <f>'IPC (2015)'!L52/'IPC (2015)'!L$72*100</f>
        <v>60.583679405527505</v>
      </c>
      <c r="M52" s="288">
        <f>'IPC (2015)'!M52/'IPC (2015)'!M$72*100</f>
        <v>42.619751802552138</v>
      </c>
      <c r="N52" s="288">
        <f>'IPC (2015)'!N52/'IPC (2015)'!N$72*100</f>
        <v>55.080001805920794</v>
      </c>
      <c r="O52" s="288"/>
      <c r="P52" s="288">
        <f>'IPC (2015)'!P52/'IPC (2015)'!P$72*100</f>
        <v>61.561887186421046</v>
      </c>
      <c r="Q52" s="288">
        <f>'IPC (2015)'!Q52/'IPC (2015)'!Q$72*100</f>
        <v>66.063337239807424</v>
      </c>
      <c r="R52" s="288">
        <f>'IPC (2015)'!R52/'IPC (2015)'!R$72*100</f>
        <v>15.699245839788082</v>
      </c>
      <c r="S52" s="288">
        <f>'IPC (2015)'!S52/'IPC (2015)'!S$72*100</f>
        <v>67.044334302183131</v>
      </c>
      <c r="T52" s="288">
        <f>'IPC (2015)'!T52/'IPC (2015)'!T$72*100</f>
        <v>6.0258430420690878</v>
      </c>
      <c r="U52" s="288">
        <f>'IPC (2015)'!U52/'IPC (2015)'!U$72*100</f>
        <v>55.630610043794839</v>
      </c>
      <c r="V52" s="288">
        <f>'IPC (2015)'!V52/'IPC (2015)'!V$72*100</f>
        <v>46.59403971873882</v>
      </c>
      <c r="W52" s="288">
        <f>'IPC (2015)'!W52/'IPC (2015)'!W$72*100</f>
        <v>88.065354295123257</v>
      </c>
      <c r="X52" s="288">
        <f>'IPC (2015)'!X52/'IPC (2015)'!X$72*100</f>
        <v>1.0389641866609469</v>
      </c>
      <c r="Y52" s="288">
        <f>'IPC (2015)'!Y52/'IPC (2015)'!Y$72*100</f>
        <v>53.767464199613698</v>
      </c>
      <c r="Z52" s="288">
        <f>'IPC (2015)'!Z52/'IPC (2015)'!Z$72*100</f>
        <v>47.540632393572253</v>
      </c>
      <c r="AA52" s="288"/>
      <c r="AB52" s="288">
        <f>'IPC (2015)'!AB52/'IPC (2015)'!AB$72*100</f>
        <v>30.104513830523981</v>
      </c>
      <c r="AC52" s="288">
        <f>'IPC (2015)'!AC52/'IPC (2015)'!AC$72*100</f>
        <v>54.078967254408049</v>
      </c>
      <c r="AD52" s="288"/>
      <c r="AE52" s="288"/>
      <c r="AF52" s="288"/>
      <c r="AG52" s="288">
        <f>'IPC (2015)'!AG52/'IPC (2015)'!AG$72*100</f>
        <v>16.797235645534727</v>
      </c>
      <c r="AH52" s="288">
        <f>'IPC (2015)'!AH52/'IPC (2015)'!AH$72*100</f>
        <v>54.828809709201344</v>
      </c>
      <c r="AI52" s="288"/>
      <c r="AJ52" s="288">
        <f>'IPC (2015)'!AJ52/'IPC (2015)'!AJ$72*100</f>
        <v>4.909249439371929</v>
      </c>
    </row>
    <row r="53" spans="1:45" ht="14.25" x14ac:dyDescent="0.25">
      <c r="A53" s="285">
        <v>1986</v>
      </c>
      <c r="B53" s="288">
        <f>'IPC (2015)'!B53/'IPC (2015)'!B$72*100</f>
        <v>68.100689507563672</v>
      </c>
      <c r="C53" s="288">
        <v>1.9550615525700415E-3</v>
      </c>
      <c r="D53" s="288">
        <f>'IPC (2015)'!D53/'IPC (2015)'!D$72*100</f>
        <v>51.55167491558592</v>
      </c>
      <c r="E53" s="288">
        <f>'IPC (2015)'!E53/'IPC (2015)'!E$72*100</f>
        <v>67.070256612552797</v>
      </c>
      <c r="F53" s="288"/>
      <c r="G53" s="288">
        <f>'IPC (2015)'!G53/'IPC (2015)'!G$72*100</f>
        <v>61.338313889571161</v>
      </c>
      <c r="H53" s="288">
        <f>'IPC (2015)'!H53/'IPC (2015)'!H$72*100</f>
        <v>17.664079819637664</v>
      </c>
      <c r="I53" s="335">
        <v>28.5269648483727</v>
      </c>
      <c r="J53" s="288">
        <f>'IPC (2015)'!J53/'IPC (2015)'!J$72*100</f>
        <v>4.5943311625479595</v>
      </c>
      <c r="K53" s="288">
        <f>'IPC (2015)'!K53/'IPC (2015)'!K$72*100</f>
        <v>40.809640059405808</v>
      </c>
      <c r="L53" s="288">
        <f>'IPC (2015)'!L53/'IPC (2015)'!L$72*100</f>
        <v>62.812058606940738</v>
      </c>
      <c r="M53" s="288">
        <f>'IPC (2015)'!M53/'IPC (2015)'!M$72*100</f>
        <v>46.368131172804958</v>
      </c>
      <c r="N53" s="288">
        <f>'IPC (2015)'!N53/'IPC (2015)'!N$72*100</f>
        <v>56.125457609164755</v>
      </c>
      <c r="O53" s="288"/>
      <c r="P53" s="288">
        <f>'IPC (2015)'!P53/'IPC (2015)'!P$72*100</f>
        <v>63.367844815339922</v>
      </c>
      <c r="Q53" s="288">
        <f>'IPC (2015)'!Q53/'IPC (2015)'!Q$72*100</f>
        <v>67.740377917220997</v>
      </c>
      <c r="R53" s="288">
        <f>'IPC (2015)'!R53/'IPC (2015)'!R$72*100</f>
        <v>19.312499084642354</v>
      </c>
      <c r="S53" s="288">
        <f>'IPC (2015)'!S53/'IPC (2015)'!S$72*100</f>
        <v>67.100210451514158</v>
      </c>
      <c r="T53" s="288">
        <f>'IPC (2015)'!T53/'IPC (2015)'!T$72*100</f>
        <v>6.3447104061920419</v>
      </c>
      <c r="U53" s="288">
        <f>'IPC (2015)'!U53/'IPC (2015)'!U$72*100</f>
        <v>57.759606099414839</v>
      </c>
      <c r="V53" s="288">
        <f>'IPC (2015)'!V53/'IPC (2015)'!V$72*100</f>
        <v>49.307467567813241</v>
      </c>
      <c r="W53" s="288">
        <f>'IPC (2015)'!W53/'IPC (2015)'!W$72*100</f>
        <v>88.58985648081557</v>
      </c>
      <c r="X53" s="288">
        <f>'IPC (2015)'!X53/'IPC (2015)'!X$72*100</f>
        <v>1.9348966236595697</v>
      </c>
      <c r="Y53" s="288">
        <f>'IPC (2015)'!Y53/'IPC (2015)'!Y$72*100</f>
        <v>57.626095103345968</v>
      </c>
      <c r="Z53" s="288">
        <f>'IPC (2015)'!Z53/'IPC (2015)'!Z$72*100</f>
        <v>53.822365208727</v>
      </c>
      <c r="AA53" s="288"/>
      <c r="AB53" s="288">
        <f>'IPC (2015)'!AB53/'IPC (2015)'!AB$72*100</f>
        <v>33.816803750399082</v>
      </c>
      <c r="AC53" s="288">
        <f>'IPC (2015)'!AC53/'IPC (2015)'!AC$72*100</f>
        <v>55.932581863979834</v>
      </c>
      <c r="AD53" s="288"/>
      <c r="AE53" s="288"/>
      <c r="AF53" s="288"/>
      <c r="AG53" s="288">
        <f>'IPC (2015)'!AG53/'IPC (2015)'!AG$72*100</f>
        <v>19.930750794434381</v>
      </c>
      <c r="AH53" s="288">
        <f>'IPC (2015)'!AH53/'IPC (2015)'!AH$72*100</f>
        <v>57.151303538591236</v>
      </c>
      <c r="AI53" s="288"/>
      <c r="AJ53" s="288">
        <f>'IPC (2015)'!AJ53/'IPC (2015)'!AJ$72*100</f>
        <v>5.0417991742349644</v>
      </c>
    </row>
    <row r="54" spans="1:45" ht="14.25" x14ac:dyDescent="0.25">
      <c r="A54" s="285">
        <v>1987</v>
      </c>
      <c r="B54" s="288">
        <f>'IPC (2015)'!B54/'IPC (2015)'!B$72*100</f>
        <v>68.270883752078731</v>
      </c>
      <c r="C54" s="288">
        <v>4.5227352658260677E-3</v>
      </c>
      <c r="D54" s="288">
        <f>'IPC (2015)'!D54/'IPC (2015)'!D$72*100</f>
        <v>55.950589536027493</v>
      </c>
      <c r="E54" s="288">
        <f>'IPC (2015)'!E54/'IPC (2015)'!E$72*100</f>
        <v>68.112108647623018</v>
      </c>
      <c r="F54" s="288"/>
      <c r="G54" s="288">
        <f>'IPC (2015)'!G54/'IPC (2015)'!G$72*100</f>
        <v>64.010275355096525</v>
      </c>
      <c r="H54" s="288">
        <f>'IPC (2015)'!H54/'IPC (2015)'!H$72*100</f>
        <v>21.175831073925451</v>
      </c>
      <c r="I54" s="335">
        <v>31.037337755029501</v>
      </c>
      <c r="J54" s="288">
        <f>'IPC (2015)'!J54/'IPC (2015)'!J$72*100</f>
        <v>5.6652863848601163</v>
      </c>
      <c r="K54" s="288">
        <f>'IPC (2015)'!K54/'IPC (2015)'!K$72*100</f>
        <v>42.054191870582009</v>
      </c>
      <c r="L54" s="288">
        <f>'IPC (2015)'!L54/'IPC (2015)'!L$72*100</f>
        <v>65.337093222095092</v>
      </c>
      <c r="M54" s="288">
        <f>'IPC (2015)'!M54/'IPC (2015)'!M$72*100</f>
        <v>48.801545125072685</v>
      </c>
      <c r="N54" s="288">
        <f>'IPC (2015)'!N54/'IPC (2015)'!N$72*100</f>
        <v>58.18220478656395</v>
      </c>
      <c r="O54" s="288"/>
      <c r="P54" s="288">
        <f>'IPC (2015)'!P54/'IPC (2015)'!P$72*100</f>
        <v>65.974186701221484</v>
      </c>
      <c r="Q54" s="288">
        <f>'IPC (2015)'!Q54/'IPC (2015)'!Q$72*100</f>
        <v>69.968286077745205</v>
      </c>
      <c r="R54" s="288">
        <f>'IPC (2015)'!R54/'IPC (2015)'!R$72*100</f>
        <v>22.47914047562692</v>
      </c>
      <c r="S54" s="288">
        <f>'IPC (2015)'!S54/'IPC (2015)'!S$72*100</f>
        <v>66.636413672468464</v>
      </c>
      <c r="T54" s="288">
        <f>'IPC (2015)'!T54/'IPC (2015)'!T$72*100</f>
        <v>6.8950712191177335</v>
      </c>
      <c r="U54" s="288">
        <f>'IPC (2015)'!U54/'IPC (2015)'!U$72*100</f>
        <v>59.584467892085677</v>
      </c>
      <c r="V54" s="288">
        <f>'IPC (2015)'!V54/'IPC (2015)'!V$72*100</f>
        <v>51.648237472247459</v>
      </c>
      <c r="W54" s="288">
        <f>'IPC (2015)'!W54/'IPC (2015)'!W$72*100</f>
        <v>88.701643246888622</v>
      </c>
      <c r="X54" s="288">
        <f>'IPC (2015)'!X54/'IPC (2015)'!X$72*100</f>
        <v>4.4856221255301723</v>
      </c>
      <c r="Y54" s="288">
        <f>'IPC (2015)'!Y54/'IPC (2015)'!Y$72*100</f>
        <v>62.649384753874195</v>
      </c>
      <c r="Z54" s="288">
        <f>'IPC (2015)'!Z54/'IPC (2015)'!Z$72*100</f>
        <v>62.296317008590428</v>
      </c>
      <c r="AA54" s="288"/>
      <c r="AB54" s="288">
        <f>'IPC (2015)'!AB54/'IPC (2015)'!AB$72*100</f>
        <v>37.075003199093494</v>
      </c>
      <c r="AC54" s="288">
        <f>'IPC (2015)'!AC54/'IPC (2015)'!AC$72*100</f>
        <v>58.253186397984891</v>
      </c>
      <c r="AD54" s="288"/>
      <c r="AE54" s="288"/>
      <c r="AF54" s="288"/>
      <c r="AG54" s="288">
        <f>'IPC (2015)'!AG54/'IPC (2015)'!AG$72*100</f>
        <v>23.151679162539679</v>
      </c>
      <c r="AH54" s="288">
        <f>'IPC (2015)'!AH54/'IPC (2015)'!AH$72*100</f>
        <v>59.545124793381774</v>
      </c>
      <c r="AI54" s="288"/>
      <c r="AJ54" s="288">
        <f>'IPC (2015)'!AJ54/'IPC (2015)'!AJ$72*100</f>
        <v>5.1756443390863902</v>
      </c>
    </row>
    <row r="55" spans="1:45" ht="14.25" x14ac:dyDescent="0.25">
      <c r="A55" s="285">
        <v>1988</v>
      </c>
      <c r="B55" s="288">
        <f>'IPC (2015)'!B55/'IPC (2015)'!B$72*100</f>
        <v>69.140730663057255</v>
      </c>
      <c r="C55" s="288">
        <v>2.0033629216457967E-2</v>
      </c>
      <c r="D55" s="288">
        <f>'IPC (2015)'!D55/'IPC (2015)'!D$72*100</f>
        <v>59.987944552728635</v>
      </c>
      <c r="E55" s="288">
        <f>'IPC (2015)'!E55/'IPC (2015)'!E$72*100</f>
        <v>68.902842945014243</v>
      </c>
      <c r="F55" s="288"/>
      <c r="G55" s="288">
        <f>'IPC (2015)'!G55/'IPC (2015)'!G$72*100</f>
        <v>66.588756739770673</v>
      </c>
      <c r="H55" s="288">
        <f>'IPC (2015)'!H55/'IPC (2015)'!H$72*100</f>
        <v>24.28536459440323</v>
      </c>
      <c r="I55" s="335">
        <v>37.46206667032061</v>
      </c>
      <c r="J55" s="288">
        <f>'IPC (2015)'!J55/'IPC (2015)'!J$72*100</f>
        <v>7.2595015399765161</v>
      </c>
      <c r="K55" s="288">
        <f>'IPC (2015)'!K55/'IPC (2015)'!K$72*100</f>
        <v>45.059437684448042</v>
      </c>
      <c r="L55" s="288">
        <f>'IPC (2015)'!L55/'IPC (2015)'!L$72*100</f>
        <v>68.300219468350747</v>
      </c>
      <c r="M55" s="288">
        <f>'IPC (2015)'!M55/'IPC (2015)'!M$72*100</f>
        <v>51.162202095357976</v>
      </c>
      <c r="N55" s="288">
        <f>'IPC (2015)'!N55/'IPC (2015)'!N$72*100</f>
        <v>60.554721099320311</v>
      </c>
      <c r="O55" s="288"/>
      <c r="P55" s="288">
        <f>'IPC (2015)'!P55/'IPC (2015)'!P$72*100</f>
        <v>69.329588728398818</v>
      </c>
      <c r="Q55" s="288">
        <f>'IPC (2015)'!Q55/'IPC (2015)'!Q$72*100</f>
        <v>71.858008772720609</v>
      </c>
      <c r="R55" s="288">
        <f>'IPC (2015)'!R55/'IPC (2015)'!R$72*100</f>
        <v>25.520312908219982</v>
      </c>
      <c r="S55" s="288">
        <f>'IPC (2015)'!S55/'IPC (2015)'!S$72*100</f>
        <v>67.128154416560164</v>
      </c>
      <c r="T55" s="288">
        <f>'IPC (2015)'!T55/'IPC (2015)'!T$72*100</f>
        <v>7.9792202571357755</v>
      </c>
      <c r="U55" s="288">
        <f>'IPC (2015)'!U55/'IPC (2015)'!U$72*100</f>
        <v>60.856342966219181</v>
      </c>
      <c r="V55" s="288">
        <f>'IPC (2015)'!V55/'IPC (2015)'!V$72*100</f>
        <v>54.260731956609654</v>
      </c>
      <c r="W55" s="288">
        <f>'IPC (2015)'!W55/'IPC (2015)'!W$72*100</f>
        <v>89.303531508411453</v>
      </c>
      <c r="X55" s="288">
        <f>'IPC (2015)'!X55/'IPC (2015)'!X$72*100</f>
        <v>9.6065089433224191</v>
      </c>
      <c r="Y55" s="288">
        <f>'IPC (2015)'!Y55/'IPC (2015)'!Y$72*100</f>
        <v>66.832078867007453</v>
      </c>
      <c r="Z55" s="288">
        <f>'IPC (2015)'!Z55/'IPC (2015)'!Z$72*100</f>
        <v>66.267868626641473</v>
      </c>
      <c r="AA55" s="288"/>
      <c r="AB55" s="288">
        <f>'IPC (2015)'!AB55/'IPC (2015)'!AB$72*100</f>
        <v>40.820176417320894</v>
      </c>
      <c r="AC55" s="288">
        <f>'IPC (2015)'!AC55/'IPC (2015)'!AC$72*100</f>
        <v>60.705289672544083</v>
      </c>
      <c r="AD55" s="288"/>
      <c r="AE55" s="288"/>
      <c r="AF55" s="288"/>
      <c r="AG55" s="288">
        <f>'IPC (2015)'!AG55/'IPC (2015)'!AG$72*100</f>
        <v>26.110357347232998</v>
      </c>
      <c r="AH55" s="288">
        <f>'IPC (2015)'!AH55/'IPC (2015)'!AH$72*100</f>
        <v>63.013573107314528</v>
      </c>
      <c r="AI55" s="288"/>
      <c r="AJ55" s="288">
        <f>'IPC (2015)'!AJ55/'IPC (2015)'!AJ$72*100</f>
        <v>5.2919772641899909</v>
      </c>
    </row>
    <row r="56" spans="1:45" ht="14.25" x14ac:dyDescent="0.25">
      <c r="A56" s="285">
        <v>1989</v>
      </c>
      <c r="B56" s="288">
        <f>'IPC (2015)'!B56/'IPC (2015)'!B$72*100</f>
        <v>71.063245034609878</v>
      </c>
      <c r="C56" s="288">
        <v>0.63696005041088721</v>
      </c>
      <c r="D56" s="288">
        <f>'IPC (2015)'!D56/'IPC (2015)'!D$72*100</f>
        <v>64.507374715483664</v>
      </c>
      <c r="E56" s="288">
        <f>'IPC (2015)'!E56/'IPC (2015)'!E$72*100</f>
        <v>71.043694053788144</v>
      </c>
      <c r="F56" s="288">
        <v>6.6041112478086497E-5</v>
      </c>
      <c r="G56" s="288">
        <f>'IPC (2015)'!G56/'IPC (2015)'!G$72*100</f>
        <v>69.907293694276945</v>
      </c>
      <c r="H56" s="288">
        <f>'IPC (2015)'!H56/'IPC (2015)'!H$72*100</f>
        <v>28.420671414993869</v>
      </c>
      <c r="I56" s="335">
        <v>43.568383537582875</v>
      </c>
      <c r="J56" s="288">
        <f>'IPC (2015)'!J56/'IPC (2015)'!J$72*100</f>
        <v>9.1369106128793653</v>
      </c>
      <c r="K56" s="288">
        <f>'IPC (2015)'!K56/'IPC (2015)'!K$72*100</f>
        <v>47.627885038275949</v>
      </c>
      <c r="L56" s="288">
        <f>'IPC (2015)'!L56/'IPC (2015)'!L$72*100</f>
        <v>71.560001128347494</v>
      </c>
      <c r="M56" s="288">
        <f>'IPC (2015)'!M56/'IPC (2015)'!M$72*100</f>
        <v>54.636853823836148</v>
      </c>
      <c r="N56" s="288">
        <f>'IPC (2015)'!N56/'IPC (2015)'!N$72*100</f>
        <v>63.477703431880613</v>
      </c>
      <c r="O56" s="288"/>
      <c r="P56" s="288">
        <f>'IPC (2015)'!P56/'IPC (2015)'!P$72*100</f>
        <v>73.900428830102385</v>
      </c>
      <c r="Q56" s="288">
        <f>'IPC (2015)'!Q56/'IPC (2015)'!Q$72*100</f>
        <v>74.371811192549103</v>
      </c>
      <c r="R56" s="288">
        <f>'IPC (2015)'!R56/'IPC (2015)'!R$72*100</f>
        <v>29.005250727679805</v>
      </c>
      <c r="S56" s="288">
        <f>'IPC (2015)'!S56/'IPC (2015)'!S$72*100</f>
        <v>67.854591480907629</v>
      </c>
      <c r="T56" s="288">
        <f>'IPC (2015)'!T56/'IPC (2015)'!T$72*100</f>
        <v>9.3475897557541732</v>
      </c>
      <c r="U56" s="288">
        <f>'IPC (2015)'!U56/'IPC (2015)'!U$72*100</f>
        <v>63.344788821134856</v>
      </c>
      <c r="V56" s="288">
        <f>'IPC (2015)'!V56/'IPC (2015)'!V$72*100</f>
        <v>57.657360127384784</v>
      </c>
      <c r="W56" s="288">
        <f>'IPC (2015)'!W56/'IPC (2015)'!W$72*100</f>
        <v>91.33276982512605</v>
      </c>
      <c r="X56" s="288">
        <f>'IPC (2015)'!X56/'IPC (2015)'!X$72*100</f>
        <v>11.52856751687043</v>
      </c>
      <c r="Y56" s="288">
        <f>'IPC (2015)'!Y56/'IPC (2015)'!Y$72*100</f>
        <v>69.870361347796688</v>
      </c>
      <c r="Z56" s="288">
        <f>'IPC (2015)'!Z56/'IPC (2015)'!Z$72*100</f>
        <v>70.055734633278803</v>
      </c>
      <c r="AA56" s="288">
        <f>'IPC (2015)'!AA56/'IPC (2015)'!AA$72*100</f>
        <v>1.20350109844898</v>
      </c>
      <c r="AB56" s="288">
        <f>'IPC (2015)'!AB56/'IPC (2015)'!AB$72*100</f>
        <v>45.998753490861318</v>
      </c>
      <c r="AC56" s="288">
        <f>'IPC (2015)'!AC56/'IPC (2015)'!AC$72*100</f>
        <v>64.23173803526447</v>
      </c>
      <c r="AD56" s="288"/>
      <c r="AE56" s="288"/>
      <c r="AF56" s="288"/>
      <c r="AG56" s="288">
        <f>'IPC (2015)'!AG56/'IPC (2015)'!AG$72*100</f>
        <v>29.956640741633482</v>
      </c>
      <c r="AH56" s="288">
        <f>'IPC (2015)'!AH56/'IPC (2015)'!AH$72*100</f>
        <v>67.073704931750058</v>
      </c>
      <c r="AI56" s="288"/>
      <c r="AJ56" s="288">
        <f>'IPC (2015)'!AJ56/'IPC (2015)'!AJ$72*100</f>
        <v>5.6056237561498579</v>
      </c>
    </row>
    <row r="57" spans="1:45" ht="14.25" x14ac:dyDescent="0.25">
      <c r="A57" s="285">
        <v>1990</v>
      </c>
      <c r="B57" s="288">
        <f>'IPC (2015)'!B57/'IPC (2015)'!B$72*100</f>
        <v>72.979440456420647</v>
      </c>
      <c r="C57" s="288">
        <v>15.375978601159549</v>
      </c>
      <c r="D57" s="288">
        <f>'IPC (2015)'!D57/'IPC (2015)'!D$72*100</f>
        <v>69.237716809887289</v>
      </c>
      <c r="E57" s="288">
        <f>'IPC (2015)'!E57/'IPC (2015)'!E$72*100</f>
        <v>73.493506853979824</v>
      </c>
      <c r="F57" s="288">
        <v>1.1226982835416462E-3</v>
      </c>
      <c r="G57" s="288">
        <f>'IPC (2015)'!G57/'IPC (2015)'!G$72*100</f>
        <v>73.249197711140042</v>
      </c>
      <c r="H57" s="288">
        <f>'IPC (2015)'!H57/'IPC (2015)'!H$72*100</f>
        <v>35.820414299962536</v>
      </c>
      <c r="I57" s="335">
        <v>44.134772523571449</v>
      </c>
      <c r="J57" s="288">
        <f>'IPC (2015)'!J57/'IPC (2015)'!J$72*100</f>
        <v>11.799207371106299</v>
      </c>
      <c r="K57" s="288">
        <f>'IPC (2015)'!K57/'IPC (2015)'!K$72*100</f>
        <v>51.711320887007837</v>
      </c>
      <c r="L57" s="288">
        <f>'IPC (2015)'!L57/'IPC (2015)'!L$72*100</f>
        <v>73.450340271757966</v>
      </c>
      <c r="M57" s="288">
        <f>'IPC (2015)'!M57/'IPC (2015)'!M$72*100</f>
        <v>58.309447165464846</v>
      </c>
      <c r="N57" s="288">
        <f>'IPC (2015)'!N57/'IPC (2015)'!N$72*100</f>
        <v>66.904195416165223</v>
      </c>
      <c r="O57" s="288"/>
      <c r="P57" s="288">
        <f>'IPC (2015)'!P57/'IPC (2015)'!P$72*100</f>
        <v>78.444980679207816</v>
      </c>
      <c r="Q57" s="288">
        <f>'IPC (2015)'!Q57/'IPC (2015)'!Q$72*100</f>
        <v>76.747452824089393</v>
      </c>
      <c r="R57" s="288">
        <f>'IPC (2015)'!R57/'IPC (2015)'!R$72*100</f>
        <v>34.932043848347796</v>
      </c>
      <c r="S57" s="288">
        <f>'IPC (2015)'!S57/'IPC (2015)'!S$72*100</f>
        <v>69.519802045517096</v>
      </c>
      <c r="T57" s="288">
        <f>'IPC (2015)'!T57/'IPC (2015)'!T$72*100</f>
        <v>11.999463027300891</v>
      </c>
      <c r="U57" s="288">
        <f>'IPC (2015)'!U57/'IPC (2015)'!U$72*100</f>
        <v>65.446149594571963</v>
      </c>
      <c r="V57" s="288">
        <f>'IPC (2015)'!V57/'IPC (2015)'!V$72*100</f>
        <v>61.380062522185185</v>
      </c>
      <c r="W57" s="288">
        <f>'IPC (2015)'!W57/'IPC (2015)'!W$72*100</f>
        <v>94.144463913634667</v>
      </c>
      <c r="X57" s="288">
        <f>'IPC (2015)'!X57/'IPC (2015)'!X$72*100</f>
        <v>14.601123043847542</v>
      </c>
      <c r="Y57" s="288">
        <f>'IPC (2015)'!Y57/'IPC (2015)'!Y$72*100</f>
        <v>72.756729704546473</v>
      </c>
      <c r="Z57" s="288">
        <f>'IPC (2015)'!Z57/'IPC (2015)'!Z$72*100</f>
        <v>74.32804089191292</v>
      </c>
      <c r="AA57" s="288">
        <f>'IPC (2015)'!AA57/'IPC (2015)'!AA$72*100</f>
        <v>8.0379285665306153</v>
      </c>
      <c r="AB57" s="288">
        <f>'IPC (2015)'!AB57/'IPC (2015)'!AB$72*100</f>
        <v>52.268650131853974</v>
      </c>
      <c r="AC57" s="288">
        <f>'IPC (2015)'!AC57/'IPC (2015)'!AC$72*100</f>
        <v>69.395465994962208</v>
      </c>
      <c r="AD57" s="288"/>
      <c r="AE57" s="288">
        <f>'IPC (2015)'!AE57/'IPC (2015)'!AE$72*100</f>
        <v>7.1258760498567053</v>
      </c>
      <c r="AF57" s="288"/>
      <c r="AG57" s="288">
        <f>'IPC (2015)'!AG57/'IPC (2015)'!AG$72*100</f>
        <v>34.246726740887553</v>
      </c>
      <c r="AH57" s="288">
        <f>'IPC (2015)'!AH57/'IPC (2015)'!AH$72*100</f>
        <v>74.026938814187986</v>
      </c>
      <c r="AI57" s="288"/>
      <c r="AJ57" s="288">
        <f>'IPC (2015)'!AJ57/'IPC (2015)'!AJ$72*100</f>
        <v>6.7740251227203911</v>
      </c>
    </row>
    <row r="58" spans="1:45" ht="14.25" x14ac:dyDescent="0.25">
      <c r="A58" s="285">
        <v>1991</v>
      </c>
      <c r="B58" s="288">
        <f>'IPC (2015)'!B58/'IPC (2015)'!B$72*100</f>
        <v>75.932940754570708</v>
      </c>
      <c r="C58" s="288">
        <v>41.772182371834802</v>
      </c>
      <c r="D58" s="288">
        <f>'IPC (2015)'!D58/'IPC (2015)'!D$72*100</f>
        <v>71.437180608508115</v>
      </c>
      <c r="E58" s="288">
        <f>'IPC (2015)'!E58/'IPC (2015)'!E$72*100</f>
        <v>75.856541707785667</v>
      </c>
      <c r="F58" s="288">
        <v>5.8776558676205759E-3</v>
      </c>
      <c r="G58" s="288">
        <f>'IPC (2015)'!G58/'IPC (2015)'!G$72*100</f>
        <v>77.370094514147311</v>
      </c>
      <c r="H58" s="288">
        <f>'IPC (2015)'!H58/'IPC (2015)'!H$72*100</f>
        <v>43.623675907789853</v>
      </c>
      <c r="I58" s="335">
        <v>46.385645922273589</v>
      </c>
      <c r="J58" s="288">
        <f>'IPC (2015)'!J58/'IPC (2015)'!J$72*100</f>
        <v>15.380076358275819</v>
      </c>
      <c r="K58" s="288">
        <f>'IPC (2015)'!K58/'IPC (2015)'!K$72*100</f>
        <v>56.53772460433305</v>
      </c>
      <c r="L58" s="288">
        <f>'IPC (2015)'!L58/'IPC (2015)'!L$72*100</f>
        <v>75.209586383273702</v>
      </c>
      <c r="M58" s="288">
        <f>'IPC (2015)'!M58/'IPC (2015)'!M$72*100</f>
        <v>61.769648066684034</v>
      </c>
      <c r="N58" s="288">
        <f>'IPC (2015)'!N58/'IPC (2015)'!N$72*100</f>
        <v>69.737573492966376</v>
      </c>
      <c r="O58" s="288"/>
      <c r="P58" s="288">
        <f>'IPC (2015)'!P58/'IPC (2015)'!P$72*100</f>
        <v>81.826122293094215</v>
      </c>
      <c r="Q58" s="288">
        <f>'IPC (2015)'!Q58/'IPC (2015)'!Q$72*100</f>
        <v>79.21366501028524</v>
      </c>
      <c r="R58" s="288">
        <f>'IPC (2015)'!R58/'IPC (2015)'!R$72*100</f>
        <v>41.728355866485821</v>
      </c>
      <c r="S58" s="288">
        <f>'IPC (2015)'!S58/'IPC (2015)'!S$72*100</f>
        <v>71.71537068871271</v>
      </c>
      <c r="T58" s="288">
        <f>'IPC (2015)'!T58/'IPC (2015)'!T$72*100</f>
        <v>16.17737418901989</v>
      </c>
      <c r="U58" s="288">
        <f>'IPC (2015)'!U58/'IPC (2015)'!U$72*100</f>
        <v>67.5474991250139</v>
      </c>
      <c r="V58" s="288">
        <f>'IPC (2015)'!V58/'IPC (2015)'!V$72*100</f>
        <v>65.216322339961408</v>
      </c>
      <c r="W58" s="288">
        <f>'IPC (2015)'!W58/'IPC (2015)'!W$72*100</f>
        <v>97.205516574756103</v>
      </c>
      <c r="X58" s="288">
        <f>'IPC (2015)'!X58/'IPC (2015)'!X$72*100</f>
        <v>17.910081140036649</v>
      </c>
      <c r="Y58" s="288">
        <f>'IPC (2015)'!Y58/'IPC (2015)'!Y$72*100</f>
        <v>75.258257049149563</v>
      </c>
      <c r="Z58" s="288">
        <f>'IPC (2015)'!Z58/'IPC (2015)'!Z$72*100</f>
        <v>76.262353220223247</v>
      </c>
      <c r="AA58" s="288">
        <f>'IPC (2015)'!AA58/'IPC (2015)'!AA$72*100</f>
        <v>14.208602137958923</v>
      </c>
      <c r="AB58" s="288">
        <f>'IPC (2015)'!AB58/'IPC (2015)'!AB$72*100</f>
        <v>58.462211794337414</v>
      </c>
      <c r="AC58" s="288">
        <f>'IPC (2015)'!AC58/'IPC (2015)'!AC$72*100</f>
        <v>74.559193954659946</v>
      </c>
      <c r="AD58" s="288">
        <f>'IPC (2015)'!AD58/'IPC (2015)'!AD$72*100</f>
        <v>40.113176761433863</v>
      </c>
      <c r="AE58" s="288">
        <f>'IPC (2015)'!AE58/'IPC (2015)'!AE$72*100</f>
        <v>23.559749179530492</v>
      </c>
      <c r="AF58" s="288"/>
      <c r="AG58" s="288">
        <f>'IPC (2015)'!AG58/'IPC (2015)'!AG$72*100</f>
        <v>39.498379202993817</v>
      </c>
      <c r="AH58" s="288">
        <f>'IPC (2015)'!AH58/'IPC (2015)'!AH$72*100</f>
        <v>81.018512724285259</v>
      </c>
      <c r="AI58" s="288"/>
      <c r="AJ58" s="288">
        <f>'IPC (2015)'!AJ58/'IPC (2015)'!AJ$72*100</f>
        <v>23.389336230126137</v>
      </c>
    </row>
    <row r="59" spans="1:45" ht="14.25" x14ac:dyDescent="0.25">
      <c r="A59" s="285">
        <v>1992</v>
      </c>
      <c r="B59" s="288">
        <f>'IPC (2015)'!B59/'IPC (2015)'!B$72*100</f>
        <v>79.772844771463298</v>
      </c>
      <c r="C59" s="288">
        <v>52.173434941556295</v>
      </c>
      <c r="D59" s="288">
        <f>'IPC (2015)'!D59/'IPC (2015)'!D$72*100</f>
        <v>72.160286839188899</v>
      </c>
      <c r="E59" s="288">
        <f>'IPC (2015)'!E59/'IPC (2015)'!E$72*100</f>
        <v>77.698308094392587</v>
      </c>
      <c r="F59" s="288">
        <v>6.1616328398520957E-2</v>
      </c>
      <c r="G59" s="288">
        <f>'IPC (2015)'!G59/'IPC (2015)'!G$72*100</f>
        <v>78.523019455120334</v>
      </c>
      <c r="H59" s="288">
        <f>'IPC (2015)'!H59/'IPC (2015)'!H$72*100</f>
        <v>50.352985197148627</v>
      </c>
      <c r="I59" s="335">
        <v>50.374811471589112</v>
      </c>
      <c r="J59" s="288">
        <f>'IPC (2015)'!J59/'IPC (2015)'!J$72*100</f>
        <v>19.537407821321402</v>
      </c>
      <c r="K59" s="288">
        <f>'IPC (2015)'!K59/'IPC (2015)'!K$72*100</f>
        <v>60.050227233614009</v>
      </c>
      <c r="L59" s="288">
        <f>'IPC (2015)'!L59/'IPC (2015)'!L$72*100</f>
        <v>76.786011633167561</v>
      </c>
      <c r="M59" s="288">
        <f>'IPC (2015)'!M59/'IPC (2015)'!M$72*100</f>
        <v>65.429215310501817</v>
      </c>
      <c r="N59" s="288">
        <f>'IPC (2015)'!N59/'IPC (2015)'!N$72*100</f>
        <v>71.849796906729523</v>
      </c>
      <c r="O59" s="288"/>
      <c r="P59" s="288">
        <f>'IPC (2015)'!P59/'IPC (2015)'!P$72*100</f>
        <v>84.2148942989201</v>
      </c>
      <c r="Q59" s="288">
        <f>'IPC (2015)'!Q59/'IPC (2015)'!Q$72*100</f>
        <v>81.086086304848862</v>
      </c>
      <c r="R59" s="288">
        <f>'IPC (2015)'!R59/'IPC (2015)'!R$72*100</f>
        <v>48.3536082099195</v>
      </c>
      <c r="S59" s="288">
        <f>'IPC (2015)'!S59/'IPC (2015)'!S$72*100</f>
        <v>73.998493947516238</v>
      </c>
      <c r="T59" s="288">
        <f>'IPC (2015)'!T59/'IPC (2015)'!T$72*100</f>
        <v>20.004260446819792</v>
      </c>
      <c r="U59" s="288">
        <f>'IPC (2015)'!U59/'IPC (2015)'!U$72*100</f>
        <v>69.621213373272937</v>
      </c>
      <c r="V59" s="288">
        <f>'IPC (2015)'!V59/'IPC (2015)'!V$72*100</f>
        <v>68.653612271435691</v>
      </c>
      <c r="W59" s="288">
        <f>'IPC (2015)'!W59/'IPC (2015)'!W$72*100</f>
        <v>98.916605256516277</v>
      </c>
      <c r="X59" s="288">
        <f>'IPC (2015)'!X59/'IPC (2015)'!X$72*100</f>
        <v>20.687564727950519</v>
      </c>
      <c r="Y59" s="288">
        <f>'IPC (2015)'!Y59/'IPC (2015)'!Y$72*100</f>
        <v>77.010325177651424</v>
      </c>
      <c r="Z59" s="288">
        <f>'IPC (2015)'!Z59/'IPC (2015)'!Z$72*100</f>
        <v>77.036085594740939</v>
      </c>
      <c r="AA59" s="288">
        <f>'IPC (2015)'!AA59/'IPC (2015)'!AA$72*100</f>
        <v>20.758576308571762</v>
      </c>
      <c r="AB59" s="288">
        <f>'IPC (2015)'!AB59/'IPC (2015)'!AB$72*100</f>
        <v>64.050762760708608</v>
      </c>
      <c r="AC59" s="288">
        <f>'IPC (2015)'!AC59/'IPC (2015)'!AC$72*100</f>
        <v>77.959697732997469</v>
      </c>
      <c r="AD59" s="288">
        <f>'IPC (2015)'!AD59/'IPC (2015)'!AD$72*100</f>
        <v>44.560321384425215</v>
      </c>
      <c r="AE59" s="288">
        <f>'IPC (2015)'!AE59/'IPC (2015)'!AE$72*100</f>
        <v>38.609997562996455</v>
      </c>
      <c r="AF59" s="288"/>
      <c r="AG59" s="288">
        <f>'IPC (2015)'!AG59/'IPC (2015)'!AG$72*100</f>
        <v>44.978669476352223</v>
      </c>
      <c r="AH59" s="288">
        <f>'IPC (2015)'!AH59/'IPC (2015)'!AH$72*100</f>
        <v>82.942185339113124</v>
      </c>
      <c r="AI59" s="288"/>
      <c r="AJ59" s="288">
        <f>'IPC (2015)'!AJ59/'IPC (2015)'!AJ$72*100</f>
        <v>27.871379480681131</v>
      </c>
    </row>
    <row r="60" spans="1:45" ht="14.25" x14ac:dyDescent="0.25">
      <c r="A60" s="285">
        <v>1993</v>
      </c>
      <c r="B60" s="288">
        <f>'IPC (2015)'!B60/'IPC (2015)'!B$72*100</f>
        <v>83.34235571142041</v>
      </c>
      <c r="C60" s="288">
        <v>57.709825741926338</v>
      </c>
      <c r="D60" s="288">
        <f>'IPC (2015)'!D60/'IPC (2015)'!D$72*100</f>
        <v>73.425732475480345</v>
      </c>
      <c r="E60" s="288">
        <f>'IPC (2015)'!E60/'IPC (2015)'!E$72*100</f>
        <v>79.838450272283538</v>
      </c>
      <c r="F60" s="312">
        <f>'IPC (2015)'!F60/'IPC (2015)'!F$72*100</f>
        <v>1.2752357056066896</v>
      </c>
      <c r="G60" s="288">
        <f>'IPC (2015)'!G60/'IPC (2015)'!G$72*100</f>
        <v>79.987524946557457</v>
      </c>
      <c r="H60" s="288">
        <f>'IPC (2015)'!H60/'IPC (2015)'!H$72*100</f>
        <v>56.761784521426229</v>
      </c>
      <c r="I60" s="335">
        <v>58.485156118514965</v>
      </c>
      <c r="J60" s="288">
        <f>'IPC (2015)'!J60/'IPC (2015)'!J$72*100</f>
        <v>23.921854088036948</v>
      </c>
      <c r="K60" s="288">
        <f>'IPC (2015)'!K60/'IPC (2015)'!K$72*100</f>
        <v>62.933295939115418</v>
      </c>
      <c r="L60" s="288">
        <f>'IPC (2015)'!L60/'IPC (2015)'!L$72*100</f>
        <v>77.751867575803701</v>
      </c>
      <c r="M60" s="288">
        <f>'IPC (2015)'!M60/'IPC (2015)'!M$72*100</f>
        <v>68.418716730621853</v>
      </c>
      <c r="N60" s="288">
        <f>'IPC (2015)'!N60/'IPC (2015)'!N$72*100</f>
        <v>73.970552325341487</v>
      </c>
      <c r="O60" s="288"/>
      <c r="P60" s="288">
        <f>'IPC (2015)'!P60/'IPC (2015)'!P$72*100</f>
        <v>86.059747568366447</v>
      </c>
      <c r="Q60" s="288">
        <f>'IPC (2015)'!Q60/'IPC (2015)'!Q$72*100</f>
        <v>82.792505215461631</v>
      </c>
      <c r="R60" s="288">
        <f>'IPC (2015)'!R60/'IPC (2015)'!R$72*100</f>
        <v>55.321972032339652</v>
      </c>
      <c r="S60" s="288">
        <f>'IPC (2015)'!S60/'IPC (2015)'!S$72*100</f>
        <v>75.910747069889126</v>
      </c>
      <c r="T60" s="288">
        <f>'IPC (2015)'!T60/'IPC (2015)'!T$72*100</f>
        <v>24.49806158358578</v>
      </c>
      <c r="U60" s="288">
        <f>'IPC (2015)'!U60/'IPC (2015)'!U$72*100</f>
        <v>70.644235991818249</v>
      </c>
      <c r="V60" s="288">
        <f>'IPC (2015)'!V60/'IPC (2015)'!V$72*100</f>
        <v>71.830028639354651</v>
      </c>
      <c r="W60" s="288">
        <f>'IPC (2015)'!W60/'IPC (2015)'!W$72*100</f>
        <v>100.14617713817213</v>
      </c>
      <c r="X60" s="288">
        <f>'IPC (2015)'!X60/'IPC (2015)'!X$72*100</f>
        <v>22.70489631809766</v>
      </c>
      <c r="Y60" s="288">
        <f>'IPC (2015)'!Y60/'IPC (2015)'!Y$72*100</f>
        <v>78.772541169639098</v>
      </c>
      <c r="Z60" s="288">
        <f>'IPC (2015)'!Z60/'IPC (2015)'!Z$72*100</f>
        <v>78.028474185019917</v>
      </c>
      <c r="AA60" s="288">
        <f>'IPC (2015)'!AA60/'IPC (2015)'!AA$72*100</f>
        <v>28.431802142040851</v>
      </c>
      <c r="AB60" s="288">
        <f>'IPC (2015)'!AB60/'IPC (2015)'!AB$72*100</f>
        <v>68.395825792474056</v>
      </c>
      <c r="AC60" s="288">
        <f>'IPC (2015)'!AC60/'IPC (2015)'!AC$72*100</f>
        <v>79.974811083123427</v>
      </c>
      <c r="AD60" s="288">
        <f>'IPC (2015)'!AD60/'IPC (2015)'!AD$72*100</f>
        <v>53.834684796044499</v>
      </c>
      <c r="AE60" s="288">
        <f>'IPC (2015)'!AE60/'IPC (2015)'!AE$72*100</f>
        <v>56.792871857076079</v>
      </c>
      <c r="AF60" s="288">
        <f>'IPC (2015)'!AF60/'IPC (2015)'!AF$72*100</f>
        <v>0.8497363419092081</v>
      </c>
      <c r="AG60" s="288">
        <f>'IPC (2015)'!AG60/'IPC (2015)'!AG$72*100</f>
        <v>49.349435694584933</v>
      </c>
      <c r="AH60" s="288">
        <f>'IPC (2015)'!AH60/'IPC (2015)'!AH$72*100</f>
        <v>86.863841610428665</v>
      </c>
      <c r="AI60" s="288">
        <f>'IPC (2015)'!AI60/'IPC (2015)'!AI$72*100</f>
        <v>0.51013733973740472</v>
      </c>
      <c r="AJ60" s="288">
        <f>'IPC (2015)'!AJ60/'IPC (2015)'!AJ$72*100</f>
        <v>31.449181138250466</v>
      </c>
    </row>
    <row r="61" spans="1:45" x14ac:dyDescent="0.25">
      <c r="A61" s="285">
        <v>1994</v>
      </c>
      <c r="B61" s="288">
        <f>'IPC (2015)'!B61/'IPC (2015)'!B$72*100</f>
        <v>85.586800282115021</v>
      </c>
      <c r="C61" s="288">
        <v>60.12055999776981</v>
      </c>
      <c r="D61" s="288">
        <f>'IPC (2015)'!D61/'IPC (2015)'!D$72*100</f>
        <v>74.871944936841913</v>
      </c>
      <c r="E61" s="288">
        <f>'IPC (2015)'!E61/'IPC (2015)'!E$72*100</f>
        <v>81.736642750863297</v>
      </c>
      <c r="F61" s="288">
        <f>'IPC (2015)'!F61/'IPC (2015)'!F$72*100</f>
        <v>27.747706619938455</v>
      </c>
      <c r="G61" s="288">
        <f>'IPC (2015)'!G61/'IPC (2015)'!G$72*100</f>
        <v>80.11995407514469</v>
      </c>
      <c r="H61" s="288">
        <f>'IPC (2015)'!H61/'IPC (2015)'!H$72*100</f>
        <v>63.257113758623831</v>
      </c>
      <c r="I61" s="335">
        <v>73.106445148143706</v>
      </c>
      <c r="J61" s="288">
        <f>'IPC (2015)'!J61/'IPC (2015)'!J$72*100</f>
        <v>29.387324313681734</v>
      </c>
      <c r="K61" s="288">
        <f>'IPC (2015)'!K61/'IPC (2015)'!K$72*100</f>
        <v>66.876579958823868</v>
      </c>
      <c r="L61" s="288">
        <f>'IPC (2015)'!L61/'IPC (2015)'!L$72*100</f>
        <v>79.300691160456608</v>
      </c>
      <c r="M61" s="288">
        <f>'IPC (2015)'!M61/'IPC (2015)'!M$72*100</f>
        <v>71.646998017231553</v>
      </c>
      <c r="N61" s="288">
        <f>'IPC (2015)'!N61/'IPC (2015)'!N$72*100</f>
        <v>75.89929515687966</v>
      </c>
      <c r="O61" s="288"/>
      <c r="P61" s="288">
        <f>'IPC (2015)'!P61/'IPC (2015)'!P$72*100</f>
        <v>86.996558791398783</v>
      </c>
      <c r="Q61" s="288">
        <f>'IPC (2015)'!Q61/'IPC (2015)'!Q$72*100</f>
        <v>84.163151750583026</v>
      </c>
      <c r="R61" s="288">
        <f>'IPC (2015)'!R61/'IPC (2015)'!R$72*100</f>
        <v>61.33772610514967</v>
      </c>
      <c r="S61" s="288">
        <f>'IPC (2015)'!S61/'IPC (2015)'!S$72*100</f>
        <v>78.037398261348173</v>
      </c>
      <c r="T61" s="288">
        <f>'IPC (2015)'!T61/'IPC (2015)'!T$72*100</f>
        <v>29.120371235235602</v>
      </c>
      <c r="U61" s="288">
        <f>'IPC (2015)'!U61/'IPC (2015)'!U$72*100</f>
        <v>72.275549622252228</v>
      </c>
      <c r="V61" s="288">
        <f>'IPC (2015)'!V61/'IPC (2015)'!V$72*100</f>
        <v>74.740465083072337</v>
      </c>
      <c r="W61" s="288">
        <f>'IPC (2015)'!W61/'IPC (2015)'!W$72*100</f>
        <v>100.84265182064674</v>
      </c>
      <c r="X61" s="288">
        <f>'IPC (2015)'!X61/'IPC (2015)'!X$72*100</f>
        <v>24.286475859570864</v>
      </c>
      <c r="Y61" s="288">
        <f>'IPC (2015)'!Y61/'IPC (2015)'!Y$72*100</f>
        <v>79.856199305497242</v>
      </c>
      <c r="Z61" s="288">
        <f>'IPC (2015)'!Z61/'IPC (2015)'!Z$72*100</f>
        <v>79.390355308287155</v>
      </c>
      <c r="AA61" s="288">
        <f>'IPC (2015)'!AA61/'IPC (2015)'!AA$72*100</f>
        <v>37.811820936326797</v>
      </c>
      <c r="AB61" s="288">
        <f>'IPC (2015)'!AB61/'IPC (2015)'!AB$72*100</f>
        <v>72.103181467864246</v>
      </c>
      <c r="AC61" s="288">
        <f>'IPC (2015)'!AC61/'IPC (2015)'!AC$72*100</f>
        <v>81.738035264483628</v>
      </c>
      <c r="AD61" s="288">
        <f>'IPC (2015)'!AD61/'IPC (2015)'!AD$72*100</f>
        <v>59.239369592088998</v>
      </c>
      <c r="AE61" s="288">
        <f>'IPC (2015)'!AE61/'IPC (2015)'!AE$72*100</f>
        <v>66.538176675641054</v>
      </c>
      <c r="AF61" s="288">
        <f>'IPC (2015)'!AF61/'IPC (2015)'!AF$72*100</f>
        <v>3.4645664437129922</v>
      </c>
      <c r="AG61" s="288">
        <f>'IPC (2015)'!AG61/'IPC (2015)'!AG$72*100</f>
        <v>53.76056833679457</v>
      </c>
      <c r="AH61" s="288">
        <f>'IPC (2015)'!AH61/'IPC (2015)'!AH$72*100</f>
        <v>88.738480112353813</v>
      </c>
      <c r="AI61" s="288">
        <f>'IPC (2015)'!AI61/'IPC (2015)'!AI$72*100</f>
        <v>1.0468784588351208</v>
      </c>
      <c r="AJ61" s="288">
        <f>'IPC (2015)'!AJ61/'IPC (2015)'!AJ$72*100</f>
        <v>36.164875478679768</v>
      </c>
    </row>
    <row r="62" spans="1:45" x14ac:dyDescent="0.25">
      <c r="A62" s="285">
        <v>1995</v>
      </c>
      <c r="B62" s="288">
        <f>'IPC (2015)'!B62/'IPC (2015)'!B$72*100</f>
        <v>87.047057392643651</v>
      </c>
      <c r="C62" s="288">
        <v>62.150289349613296</v>
      </c>
      <c r="D62" s="288">
        <f>'IPC (2015)'!D62/'IPC (2015)'!D$72*100</f>
        <v>78.336841394954121</v>
      </c>
      <c r="E62" s="288">
        <f>'IPC (2015)'!E62/'IPC (2015)'!E$72*100</f>
        <v>82.93650226239069</v>
      </c>
      <c r="F62" s="288">
        <f>'IPC (2015)'!F62/'IPC (2015)'!F$72*100</f>
        <v>46.06313528123917</v>
      </c>
      <c r="G62" s="288">
        <f>'IPC (2015)'!G62/'IPC (2015)'!G$72*100</f>
        <v>81.84154457820263</v>
      </c>
      <c r="H62" s="288">
        <f>'IPC (2015)'!H62/'IPC (2015)'!H$72*100</f>
        <v>68.464831508484068</v>
      </c>
      <c r="I62" s="335">
        <v>85.388327933031846</v>
      </c>
      <c r="J62" s="288">
        <f>'IPC (2015)'!J62/'IPC (2015)'!J$72*100</f>
        <v>35.528441893264898</v>
      </c>
      <c r="K62" s="288">
        <f>'IPC (2015)'!K62/'IPC (2015)'!K$72*100</f>
        <v>69.873118868994894</v>
      </c>
      <c r="L62" s="288">
        <f>'IPC (2015)'!L62/'IPC (2015)'!L$72*100</f>
        <v>80.953006111763287</v>
      </c>
      <c r="M62" s="288">
        <f>'IPC (2015)'!M62/'IPC (2015)'!M$72*100</f>
        <v>74.995639010912114</v>
      </c>
      <c r="N62" s="288">
        <f>'IPC (2015)'!N62/'IPC (2015)'!N$72*100</f>
        <v>78.028582580340426</v>
      </c>
      <c r="O62" s="288"/>
      <c r="P62" s="288">
        <f>'IPC (2015)'!P62/'IPC (2015)'!P$72*100</f>
        <v>87.684907859316823</v>
      </c>
      <c r="Q62" s="288">
        <f>'IPC (2015)'!Q62/'IPC (2015)'!Q$72*100</f>
        <v>85.675134791568226</v>
      </c>
      <c r="R62" s="288">
        <f>'IPC (2015)'!R62/'IPC (2015)'!R$72*100</f>
        <v>66.817954616213569</v>
      </c>
      <c r="S62" s="288">
        <f>'IPC (2015)'!S62/'IPC (2015)'!S$72*100</f>
        <v>79.538243648756151</v>
      </c>
      <c r="T62" s="288">
        <f>'IPC (2015)'!T62/'IPC (2015)'!T$72*100</f>
        <v>37.363032499736796</v>
      </c>
      <c r="U62" s="288">
        <f>'IPC (2015)'!U62/'IPC (2015)'!U$72*100</f>
        <v>74.100411414923059</v>
      </c>
      <c r="V62" s="288">
        <f>'IPC (2015)'!V62/'IPC (2015)'!V$72*100</f>
        <v>78.653450333609655</v>
      </c>
      <c r="W62" s="288">
        <f>'IPC (2015)'!W62/'IPC (2015)'!W$72*100</f>
        <v>100.71367502759587</v>
      </c>
      <c r="X62" s="288">
        <f>'IPC (2015)'!X62/'IPC (2015)'!X$72*100</f>
        <v>32.786570346433038</v>
      </c>
      <c r="Y62" s="288">
        <f>'IPC (2015)'!Y62/'IPC (2015)'!Y$72*100</f>
        <v>81.820947207654328</v>
      </c>
      <c r="Z62" s="288">
        <f>'IPC (2015)'!Z62/'IPC (2015)'!Z$72*100</f>
        <v>82.371416350413625</v>
      </c>
      <c r="AA62" s="288">
        <f>'IPC (2015)'!AA62/'IPC (2015)'!AA$72*100</f>
        <v>48.38075067877589</v>
      </c>
      <c r="AB62" s="288">
        <f>'IPC (2015)'!AB62/'IPC (2015)'!AB$72*100</f>
        <v>75.147960261484613</v>
      </c>
      <c r="AC62" s="288">
        <f>'IPC (2015)'!AC62/'IPC (2015)'!AC$72*100</f>
        <v>83.879093198992422</v>
      </c>
      <c r="AD62" s="288">
        <f>'IPC (2015)'!AD62/'IPC (2015)'!AD$72*100</f>
        <v>64.56530284301607</v>
      </c>
      <c r="AE62" s="288">
        <f>'IPC (2015)'!AE62/'IPC (2015)'!AE$72*100</f>
        <v>68.835736172592661</v>
      </c>
      <c r="AF62" s="288">
        <f>'IPC (2015)'!AF62/'IPC (2015)'!AF$72*100</f>
        <v>10.304116735532096</v>
      </c>
      <c r="AG62" s="288">
        <f>'IPC (2015)'!AG62/'IPC (2015)'!AG$72*100</f>
        <v>58.427214653590823</v>
      </c>
      <c r="AH62" s="288">
        <f>'IPC (2015)'!AH62/'IPC (2015)'!AH$72*100</f>
        <v>90.917134584112944</v>
      </c>
      <c r="AI62" s="288">
        <f>'IPC (2015)'!AI62/'IPC (2015)'!AI$72*100</f>
        <v>1.9797865398273704</v>
      </c>
      <c r="AJ62" s="288">
        <f>'IPC (2015)'!AJ62/'IPC (2015)'!AJ$72*100</f>
        <v>39.211302053404879</v>
      </c>
      <c r="AN62" s="437">
        <v>20.58274187523347</v>
      </c>
      <c r="AO62" s="438">
        <v>72.931167826759463</v>
      </c>
      <c r="AP62" s="438"/>
      <c r="AQ62" s="438">
        <v>22.933287703600609</v>
      </c>
      <c r="AR62" s="438"/>
      <c r="AS62" s="439"/>
    </row>
    <row r="63" spans="1:45" x14ac:dyDescent="0.25">
      <c r="A63" s="285">
        <v>1996</v>
      </c>
      <c r="B63" s="288">
        <f>'IPC (2015)'!B63/'IPC (2015)'!B$72*100</f>
        <v>88.309003830906761</v>
      </c>
      <c r="C63" s="288">
        <v>62.24704356419425</v>
      </c>
      <c r="D63" s="288">
        <f>'IPC (2015)'!D63/'IPC (2015)'!D$72*100</f>
        <v>80.385657521483097</v>
      </c>
      <c r="E63" s="288">
        <f>'IPC (2015)'!E63/'IPC (2015)'!E$72*100</f>
        <v>84.659120197549001</v>
      </c>
      <c r="F63" s="288">
        <f>'IPC (2015)'!F63/'IPC (2015)'!F$72*100</f>
        <v>53.321625763242174</v>
      </c>
      <c r="G63" s="288">
        <f>'IPC (2015)'!G63/'IPC (2015)'!G$72*100</f>
        <v>83.126886816338924</v>
      </c>
      <c r="H63" s="288">
        <f>'IPC (2015)'!H63/'IPC (2015)'!H$72*100</f>
        <v>73.503236846611841</v>
      </c>
      <c r="I63" s="335">
        <v>92.90250079113865</v>
      </c>
      <c r="J63" s="288">
        <f>'IPC (2015)'!J63/'IPC (2015)'!J$72*100</f>
        <v>42.917318286018244</v>
      </c>
      <c r="K63" s="288">
        <f>'IPC (2015)'!K63/'IPC (2015)'!K$72*100</f>
        <v>73.314232536793995</v>
      </c>
      <c r="L63" s="288">
        <f>'IPC (2015)'!L63/'IPC (2015)'!L$72*100</f>
        <v>82.674319274972447</v>
      </c>
      <c r="M63" s="288">
        <f>'IPC (2015)'!M63/'IPC (2015)'!M$72*100</f>
        <v>77.664624195282272</v>
      </c>
      <c r="N63" s="288">
        <f>'IPC (2015)'!N63/'IPC (2015)'!N$72*100</f>
        <v>80.315766708044251</v>
      </c>
      <c r="O63" s="288"/>
      <c r="P63" s="288">
        <f>'IPC (2015)'!P63/'IPC (2015)'!P$72*100</f>
        <v>88.236627193336616</v>
      </c>
      <c r="Q63" s="288">
        <f>'IPC (2015)'!Q63/'IPC (2015)'!Q$72*100</f>
        <v>87.373972957000561</v>
      </c>
      <c r="R63" s="288">
        <f>'IPC (2015)'!R63/'IPC (2015)'!R$72*100</f>
        <v>72.293387834318139</v>
      </c>
      <c r="S63" s="288">
        <f>'IPC (2015)'!S63/'IPC (2015)'!S$72*100</f>
        <v>81.219511390582184</v>
      </c>
      <c r="T63" s="288">
        <f>'IPC (2015)'!T63/'IPC (2015)'!T$72*100</f>
        <v>46.131776402135202</v>
      </c>
      <c r="U63" s="288">
        <f>'IPC (2015)'!U63/'IPC (2015)'!U$72*100</f>
        <v>75.399933014234634</v>
      </c>
      <c r="V63" s="288">
        <f>'IPC (2015)'!V63/'IPC (2015)'!V$72*100</f>
        <v>81.805079575893117</v>
      </c>
      <c r="W63" s="288">
        <f>'IPC (2015)'!W63/'IPC (2015)'!W$72*100</f>
        <v>100.85125715227909</v>
      </c>
      <c r="X63" s="288">
        <f>'IPC (2015)'!X63/'IPC (2015)'!X$72*100</f>
        <v>44.058066849232489</v>
      </c>
      <c r="Y63" s="288">
        <f>'IPC (2015)'!Y63/'IPC (2015)'!Y$72*100</f>
        <v>82.853963251122664</v>
      </c>
      <c r="Z63" s="288">
        <f>'IPC (2015)'!Z63/'IPC (2015)'!Z$72*100</f>
        <v>84.254196968734604</v>
      </c>
      <c r="AA63" s="288">
        <f>'IPC (2015)'!AA63/'IPC (2015)'!AA$72*100</f>
        <v>57.957697549387902</v>
      </c>
      <c r="AB63" s="288">
        <f>'IPC (2015)'!AB63/'IPC (2015)'!AB$72*100</f>
        <v>77.454235465646278</v>
      </c>
      <c r="AC63" s="288">
        <f>'IPC (2015)'!AC63/'IPC (2015)'!AC$72*100</f>
        <v>86.272040302267001</v>
      </c>
      <c r="AD63" s="288">
        <f>'IPC (2015)'!AD63/'IPC (2015)'!AD$72*100</f>
        <v>70.22043263288009</v>
      </c>
      <c r="AE63" s="288">
        <f>'IPC (2015)'!AE63/'IPC (2015)'!AE$72*100</f>
        <v>71.602664056984196</v>
      </c>
      <c r="AF63" s="288">
        <f>'IPC (2015)'!AF63/'IPC (2015)'!AF$72*100</f>
        <v>15.224540916322832</v>
      </c>
      <c r="AG63" s="288">
        <f>'IPC (2015)'!AG63/'IPC (2015)'!AG$72*100</f>
        <v>62.724019618678518</v>
      </c>
      <c r="AH63" s="288">
        <f>'IPC (2015)'!AH63/'IPC (2015)'!AH$72*100</f>
        <v>91.401843718403839</v>
      </c>
      <c r="AI63" s="288">
        <f>'IPC (2015)'!AI63/'IPC (2015)'!AI$72*100</f>
        <v>3.571775861051703</v>
      </c>
      <c r="AJ63" s="288">
        <f>'IPC (2015)'!AJ63/'IPC (2015)'!AJ$72*100</f>
        <v>45.181319649328664</v>
      </c>
      <c r="AN63" s="437">
        <v>24.206200971236459</v>
      </c>
      <c r="AO63" s="438">
        <v>73.859242072699132</v>
      </c>
      <c r="AP63" s="438"/>
      <c r="AQ63" s="438">
        <v>28.400087056942414</v>
      </c>
      <c r="AR63" s="438"/>
      <c r="AS63" s="439"/>
    </row>
    <row r="64" spans="1:45" x14ac:dyDescent="0.25">
      <c r="A64" s="285">
        <v>1997</v>
      </c>
      <c r="B64" s="288">
        <f>'IPC (2015)'!B64/'IPC (2015)'!B$72*100</f>
        <v>90.021636315804173</v>
      </c>
      <c r="C64" s="288">
        <v>62.576073804843134</v>
      </c>
      <c r="D64" s="288">
        <f>'IPC (2015)'!D64/'IPC (2015)'!D$72*100</f>
        <v>80.566437323353313</v>
      </c>
      <c r="E64" s="288">
        <f>'IPC (2015)'!E64/'IPC (2015)'!E$72*100</f>
        <v>86.037510133806492</v>
      </c>
      <c r="F64" s="288">
        <f>'IPC (2015)'!F64/'IPC (2015)'!F$72*100</f>
        <v>57.0150602451561</v>
      </c>
      <c r="G64" s="288">
        <f>'IPC (2015)'!G64/'IPC (2015)'!G$72*100</f>
        <v>84.474568827415979</v>
      </c>
      <c r="H64" s="288">
        <f>'IPC (2015)'!H64/'IPC (2015)'!H$72*100</f>
        <v>78.011828535865519</v>
      </c>
      <c r="I64" s="335">
        <v>95.782478315663937</v>
      </c>
      <c r="J64" s="288">
        <f>'IPC (2015)'!J64/'IPC (2015)'!J$72*100</f>
        <v>50.840950564303832</v>
      </c>
      <c r="K64" s="288">
        <f>'IPC (2015)'!K64/'IPC (2015)'!K$72*100</f>
        <v>76.568702314404632</v>
      </c>
      <c r="L64" s="288">
        <f>'IPC (2015)'!L64/'IPC (2015)'!L$72*100</f>
        <v>84.478401726704945</v>
      </c>
      <c r="M64" s="288">
        <f>'IPC (2015)'!M64/'IPC (2015)'!M$72*100</f>
        <v>79.195454083424252</v>
      </c>
      <c r="N64" s="288">
        <f>'IPC (2015)'!N64/'IPC (2015)'!N$72*100</f>
        <v>82.193293237360621</v>
      </c>
      <c r="O64" s="288"/>
      <c r="P64" s="288">
        <f>'IPC (2015)'!P64/'IPC (2015)'!P$72*100</f>
        <v>89.288896803460602</v>
      </c>
      <c r="Q64" s="288">
        <f>'IPC (2015)'!Q64/'IPC (2015)'!Q$72*100</f>
        <v>88.425909484536646</v>
      </c>
      <c r="R64" s="288">
        <f>'IPC (2015)'!R64/'IPC (2015)'!R$72*100</f>
        <v>76.295544062600541</v>
      </c>
      <c r="S64" s="288">
        <f>'IPC (2015)'!S64/'IPC (2015)'!S$72*100</f>
        <v>82.9326343100998</v>
      </c>
      <c r="T64" s="288">
        <f>'IPC (2015)'!T64/'IPC (2015)'!T$72*100</f>
        <v>54.576222391269184</v>
      </c>
      <c r="U64" s="288">
        <f>'IPC (2015)'!U64/'IPC (2015)'!U$72*100</f>
        <v>76.550237581352903</v>
      </c>
      <c r="V64" s="288">
        <f>'IPC (2015)'!V64/'IPC (2015)'!V$72*100</f>
        <v>83.476443424538218</v>
      </c>
      <c r="W64" s="288">
        <f>'IPC (2015)'!W64/'IPC (2015)'!W$72*100</f>
        <v>102.61393655125961</v>
      </c>
      <c r="X64" s="288">
        <f>'IPC (2015)'!X64/'IPC (2015)'!X$72*100</f>
        <v>53.145314860780942</v>
      </c>
      <c r="Y64" s="288">
        <f>'IPC (2015)'!Y64/'IPC (2015)'!Y$72*100</f>
        <v>84.98076098767514</v>
      </c>
      <c r="Z64" s="288">
        <f>'IPC (2015)'!Z64/'IPC (2015)'!Z$72*100</f>
        <v>85.254413317560363</v>
      </c>
      <c r="AA64" s="288">
        <f>'IPC (2015)'!AA64/'IPC (2015)'!AA$72*100</f>
        <v>66.601015677958884</v>
      </c>
      <c r="AB64" s="288">
        <f>'IPC (2015)'!AB64/'IPC (2015)'!AB$72*100</f>
        <v>79.264239990453447</v>
      </c>
      <c r="AC64" s="288">
        <f>'IPC (2015)'!AC64/'IPC (2015)'!AC$72*100</f>
        <v>88.161209068010066</v>
      </c>
      <c r="AD64" s="288">
        <f>'IPC (2015)'!AD64/'IPC (2015)'!AD$72*100</f>
        <v>76.256699629171806</v>
      </c>
      <c r="AE64" s="288">
        <f>'IPC (2015)'!AE64/'IPC (2015)'!AE$72*100</f>
        <v>82.630917843319807</v>
      </c>
      <c r="AF64" s="288">
        <f>'IPC (2015)'!AF64/'IPC (2015)'!AF$72*100</f>
        <v>17.471883374941928</v>
      </c>
      <c r="AG64" s="288">
        <f>'IPC (2015)'!AG64/'IPC (2015)'!AG$72*100</f>
        <v>68.116893164232934</v>
      </c>
      <c r="AH64" s="288">
        <f>'IPC (2015)'!AH64/'IPC (2015)'!AH$72*100</f>
        <v>92.003651409920721</v>
      </c>
      <c r="AI64" s="288">
        <f>'IPC (2015)'!AI64/'IPC (2015)'!AI$72*100</f>
        <v>6.6316918131604634</v>
      </c>
      <c r="AJ64" s="288">
        <f>'IPC (2015)'!AJ64/'IPC (2015)'!AJ$72*100</f>
        <v>97.139517671783977</v>
      </c>
      <c r="AN64" s="437">
        <v>27.381397086290626</v>
      </c>
      <c r="AO64" s="438">
        <v>74.864655839133789</v>
      </c>
      <c r="AP64" s="438"/>
      <c r="AQ64" s="438">
        <v>34.136866800889706</v>
      </c>
      <c r="AR64" s="438"/>
      <c r="AS64" s="439"/>
    </row>
    <row r="65" spans="1:45" x14ac:dyDescent="0.25">
      <c r="A65" s="285">
        <v>1998</v>
      </c>
      <c r="B65" s="288">
        <f>'IPC (2015)'!B65/'IPC (2015)'!B$72*100</f>
        <v>90.84189396431313</v>
      </c>
      <c r="C65" s="288">
        <v>63.154693073740233</v>
      </c>
      <c r="D65" s="288">
        <f>'IPC (2015)'!D65/'IPC (2015)'!D$72*100</f>
        <v>81.259411424255717</v>
      </c>
      <c r="E65" s="288">
        <f>'IPC (2015)'!E65/'IPC (2015)'!E$72*100</f>
        <v>86.854222542536135</v>
      </c>
      <c r="F65" s="288">
        <f>'IPC (2015)'!F65/'IPC (2015)'!F$72*100</f>
        <v>58.836733330456902</v>
      </c>
      <c r="G65" s="288">
        <f>'IPC (2015)'!G65/'IPC (2015)'!G$72*100</f>
        <v>85.31587772365296</v>
      </c>
      <c r="H65" s="288">
        <f>'IPC (2015)'!H65/'IPC (2015)'!H$72*100</f>
        <v>81.998426651722269</v>
      </c>
      <c r="I65" s="335">
        <v>95.207783445769962</v>
      </c>
      <c r="J65" s="288">
        <f>'IPC (2015)'!J65/'IPC (2015)'!J$72*100</f>
        <v>60.338682663294499</v>
      </c>
      <c r="K65" s="288">
        <f>'IPC (2015)'!K65/'IPC (2015)'!K$72*100</f>
        <v>82.321569027389131</v>
      </c>
      <c r="L65" s="288">
        <f>'IPC (2015)'!L65/'IPC (2015)'!L$72*100</f>
        <v>86.037580399223145</v>
      </c>
      <c r="M65" s="288">
        <f>'IPC (2015)'!M65/'IPC (2015)'!M$72*100</f>
        <v>80.648163302249884</v>
      </c>
      <c r="N65" s="288">
        <f>'IPC (2015)'!N65/'IPC (2015)'!N$72*100</f>
        <v>83.469173854344717</v>
      </c>
      <c r="O65" s="288">
        <f>'IPC (2015)'!O65/'IPC (2015)'!O$72*100</f>
        <v>78.185220422220908</v>
      </c>
      <c r="P65" s="288">
        <f>'IPC (2015)'!P65/'IPC (2015)'!P$72*100</f>
        <v>90.538459510783255</v>
      </c>
      <c r="Q65" s="288">
        <f>'IPC (2015)'!Q65/'IPC (2015)'!Q$72*100</f>
        <v>89.001670495739774</v>
      </c>
      <c r="R65" s="288">
        <f>'IPC (2015)'!R65/'IPC (2015)'!R$72*100</f>
        <v>79.931958808669691</v>
      </c>
      <c r="S65" s="288">
        <f>'IPC (2015)'!S65/'IPC (2015)'!S$72*100</f>
        <v>84.557389741501837</v>
      </c>
      <c r="T65" s="288">
        <f>'IPC (2015)'!T65/'IPC (2015)'!T$72*100</f>
        <v>62.300838230602537</v>
      </c>
      <c r="U65" s="288">
        <f>'IPC (2015)'!U65/'IPC (2015)'!U$72*100</f>
        <v>78.399316785668148</v>
      </c>
      <c r="V65" s="288">
        <f>'IPC (2015)'!V65/'IPC (2015)'!V$72*100</f>
        <v>85.108469383762753</v>
      </c>
      <c r="W65" s="288">
        <f>'IPC (2015)'!W65/'IPC (2015)'!W$72*100</f>
        <v>103.29317993418263</v>
      </c>
      <c r="X65" s="288">
        <f>'IPC (2015)'!X65/'IPC (2015)'!X$72*100</f>
        <v>61.610507057738438</v>
      </c>
      <c r="Y65" s="288">
        <f>'IPC (2015)'!Y65/'IPC (2015)'!Y$72*100</f>
        <v>86.894878950572362</v>
      </c>
      <c r="Z65" s="288">
        <f>'IPC (2015)'!Z65/'IPC (2015)'!Z$72*100</f>
        <v>86.333093331692524</v>
      </c>
      <c r="AA65" s="288">
        <f>'IPC (2015)'!AA65/'IPC (2015)'!AA$72*100</f>
        <v>74.325302930611841</v>
      </c>
      <c r="AB65" s="288">
        <f>'IPC (2015)'!AB65/'IPC (2015)'!AB$72*100</f>
        <v>81.303506078160979</v>
      </c>
      <c r="AC65" s="288">
        <f>'IPC (2015)'!AC65/'IPC (2015)'!AC$72*100</f>
        <v>89.798488664987403</v>
      </c>
      <c r="AD65" s="288">
        <f>'IPC (2015)'!AD65/'IPC (2015)'!AD$72*100</f>
        <v>84.414907292954254</v>
      </c>
      <c r="AE65" s="288">
        <f>'IPC (2015)'!AE65/'IPC (2015)'!AE$72*100</f>
        <v>86.842067080079161</v>
      </c>
      <c r="AF65" s="288">
        <f>'IPC (2015)'!AF65/'IPC (2015)'!AF$72*100</f>
        <v>22.309096943913719</v>
      </c>
      <c r="AG65" s="288">
        <f>'IPC (2015)'!AG65/'IPC (2015)'!AG$72*100</f>
        <v>72.803713921521776</v>
      </c>
      <c r="AH65" s="288">
        <f>'IPC (2015)'!AH65/'IPC (2015)'!AH$72*100</f>
        <v>91.757877417399641</v>
      </c>
      <c r="AI65" s="288">
        <f>'IPC (2015)'!AI65/'IPC (2015)'!AI$72*100</f>
        <v>12.244845268213741</v>
      </c>
      <c r="AJ65" s="288">
        <f>'IPC (2015)'!AJ65/'IPC (2015)'!AJ$72*100</f>
        <v>98.056182763674386</v>
      </c>
      <c r="AN65" s="437">
        <v>30.593948449757193</v>
      </c>
      <c r="AO65" s="438">
        <v>75.251353441608643</v>
      </c>
      <c r="AP65" s="438"/>
      <c r="AQ65" s="438">
        <v>38.8027305372269</v>
      </c>
      <c r="AR65" s="438"/>
      <c r="AS65" s="439"/>
    </row>
    <row r="66" spans="1:45" x14ac:dyDescent="0.25">
      <c r="A66" s="285">
        <v>1999</v>
      </c>
      <c r="B66" s="288">
        <f>'IPC (2015)'!B66/'IPC (2015)'!B$72*100</f>
        <v>91.373717644513519</v>
      </c>
      <c r="C66" s="288">
        <v>62.417881825550914</v>
      </c>
      <c r="D66" s="288">
        <f>'IPC (2015)'!D66/'IPC (2015)'!D$72*100</f>
        <v>82.464592800990403</v>
      </c>
      <c r="E66" s="288">
        <f>'IPC (2015)'!E66/'IPC (2015)'!E$72*100</f>
        <v>87.827728834177577</v>
      </c>
      <c r="F66" s="288">
        <f>'IPC (2015)'!F66/'IPC (2015)'!F$72*100</f>
        <v>61.695281434025397</v>
      </c>
      <c r="G66" s="288">
        <f>'IPC (2015)'!G66/'IPC (2015)'!G$72*100</f>
        <v>86.795977031893273</v>
      </c>
      <c r="H66" s="288">
        <f>'IPC (2015)'!H66/'IPC (2015)'!H$72*100</f>
        <v>84.73461873879576</v>
      </c>
      <c r="I66" s="335">
        <v>93.970082260974948</v>
      </c>
      <c r="J66" s="288">
        <f>'IPC (2015)'!J66/'IPC (2015)'!J$72*100</f>
        <v>66.899552323484215</v>
      </c>
      <c r="K66" s="288">
        <f>'IPC (2015)'!K66/'IPC (2015)'!K$72*100</f>
        <v>82.990827793252464</v>
      </c>
      <c r="L66" s="288">
        <f>'IPC (2015)'!L66/'IPC (2015)'!L$72*100</f>
        <v>88.186618203268466</v>
      </c>
      <c r="M66" s="288">
        <f>'IPC (2015)'!M66/'IPC (2015)'!M$72*100</f>
        <v>82.511398134897448</v>
      </c>
      <c r="N66" s="288">
        <f>'IPC (2015)'!N66/'IPC (2015)'!N$72*100</f>
        <v>85.295496218003763</v>
      </c>
      <c r="O66" s="288">
        <f>'IPC (2015)'!O66/'IPC (2015)'!O$72*100</f>
        <v>80.76228684927365</v>
      </c>
      <c r="P66" s="288">
        <f>'IPC (2015)'!P66/'IPC (2015)'!P$72*100</f>
        <v>91.590741048426565</v>
      </c>
      <c r="Q66" s="288">
        <f>'IPC (2015)'!Q66/'IPC (2015)'!Q$72*100</f>
        <v>89.479724124617448</v>
      </c>
      <c r="R66" s="288">
        <f>'IPC (2015)'!R66/'IPC (2015)'!R$72*100</f>
        <v>82.039478253228324</v>
      </c>
      <c r="S66" s="288">
        <f>'IPC (2015)'!S66/'IPC (2015)'!S$72*100</f>
        <v>86.381452087173855</v>
      </c>
      <c r="T66" s="288">
        <f>'IPC (2015)'!T66/'IPC (2015)'!T$72*100</f>
        <v>68.529504318300255</v>
      </c>
      <c r="U66" s="288">
        <f>'IPC (2015)'!U66/'IPC (2015)'!U$72*100</f>
        <v>79.678735909575735</v>
      </c>
      <c r="V66" s="288">
        <f>'IPC (2015)'!V66/'IPC (2015)'!V$72*100</f>
        <v>86.524219693128998</v>
      </c>
      <c r="W66" s="288">
        <f>'IPC (2015)'!W66/'IPC (2015)'!W$72*100</f>
        <v>102.94068119970292</v>
      </c>
      <c r="X66" s="288">
        <f>'IPC (2015)'!X66/'IPC (2015)'!X$72*100</f>
        <v>71.829001622444736</v>
      </c>
      <c r="Y66" s="288">
        <f>'IPC (2015)'!Y66/'IPC (2015)'!Y$72*100</f>
        <v>88.950787480283068</v>
      </c>
      <c r="Z66" s="288">
        <f>'IPC (2015)'!Z66/'IPC (2015)'!Z$72*100</f>
        <v>86.234446206551596</v>
      </c>
      <c r="AA66" s="288">
        <f>'IPC (2015)'!AA66/'IPC (2015)'!AA$72*100</f>
        <v>79.642597444489851</v>
      </c>
      <c r="AB66" s="288">
        <f>'IPC (2015)'!AB66/'IPC (2015)'!AB$72*100</f>
        <v>83.206094760123989</v>
      </c>
      <c r="AC66" s="288">
        <f>'IPC (2015)'!AC66/'IPC (2015)'!AC$72*100</f>
        <v>91.435768261964725</v>
      </c>
      <c r="AD66" s="288">
        <f>'IPC (2015)'!AD66/'IPC (2015)'!AD$72*100</f>
        <v>86.217552533992574</v>
      </c>
      <c r="AE66" s="288">
        <f>'IPC (2015)'!AE66/'IPC (2015)'!AE$72*100</f>
        <v>90.105987749738475</v>
      </c>
      <c r="AF66" s="288">
        <f>'IPC (2015)'!AF66/'IPC (2015)'!AF$72*100</f>
        <v>41.438361906978905</v>
      </c>
      <c r="AG66" s="288">
        <f>'IPC (2015)'!AG66/'IPC (2015)'!AG$72*100</f>
        <v>76.576018519785507</v>
      </c>
      <c r="AH66" s="288">
        <f>'IPC (2015)'!AH66/'IPC (2015)'!AH$72*100</f>
        <v>92.181953211533269</v>
      </c>
      <c r="AI66" s="288">
        <f>'IPC (2015)'!AI66/'IPC (2015)'!AI$72*100</f>
        <v>20.18777024662063</v>
      </c>
      <c r="AJ66" s="288">
        <f>'IPC (2015)'!AJ66/'IPC (2015)'!AJ$72*100</f>
        <v>98.18249985383612</v>
      </c>
      <c r="AN66" s="437">
        <v>33.657078819574146</v>
      </c>
      <c r="AO66" s="438">
        <v>76.179427687548312</v>
      </c>
      <c r="AP66" s="438">
        <v>48.962655601659755</v>
      </c>
      <c r="AQ66" s="438">
        <v>43.328580519918816</v>
      </c>
      <c r="AR66" s="438">
        <v>110.55993084902036</v>
      </c>
      <c r="AS66" s="439">
        <v>42.69641649524155</v>
      </c>
    </row>
    <row r="67" spans="1:45" x14ac:dyDescent="0.25">
      <c r="A67" s="285">
        <v>2000</v>
      </c>
      <c r="B67" s="288">
        <f>'IPC (2015)'!B67/'IPC (2015)'!B$72*100</f>
        <v>92.689751973686271</v>
      </c>
      <c r="C67" s="288">
        <v>61.831710876429256</v>
      </c>
      <c r="D67" s="288">
        <f>'IPC (2015)'!D67/'IPC (2015)'!D$72*100</f>
        <v>86.140401190751163</v>
      </c>
      <c r="E67" s="288">
        <f>'IPC (2015)'!E67/'IPC (2015)'!E$72*100</f>
        <v>90.06250727705536</v>
      </c>
      <c r="F67" s="288">
        <f>'IPC (2015)'!F67/'IPC (2015)'!F$72*100</f>
        <v>66.041186196990608</v>
      </c>
      <c r="G67" s="288">
        <f>'IPC (2015)'!G67/'IPC (2015)'!G$72*100</f>
        <v>89.156346115530539</v>
      </c>
      <c r="H67" s="288">
        <f>'IPC (2015)'!H67/'IPC (2015)'!H$72*100</f>
        <v>87.991192304140696</v>
      </c>
      <c r="I67" s="335">
        <v>94.721842919062752</v>
      </c>
      <c r="J67" s="288">
        <f>'IPC (2015)'!J67/'IPC (2015)'!J$72*100</f>
        <v>73.069406095083593</v>
      </c>
      <c r="K67" s="288">
        <f>'IPC (2015)'!K67/'IPC (2015)'!K$72*100</f>
        <v>84.865744134313232</v>
      </c>
      <c r="L67" s="288">
        <f>'IPC (2015)'!L67/'IPC (2015)'!L$72*100</f>
        <v>90.746931531563902</v>
      </c>
      <c r="M67" s="288">
        <f>'IPC (2015)'!M67/'IPC (2015)'!M$72*100</f>
        <v>85.344454683606514</v>
      </c>
      <c r="N67" s="288">
        <f>'IPC (2015)'!N67/'IPC (2015)'!N$72*100</f>
        <v>88.175806389755579</v>
      </c>
      <c r="O67" s="288">
        <f>'IPC (2015)'!O67/'IPC (2015)'!O$72*100</f>
        <v>84.007700829455601</v>
      </c>
      <c r="P67" s="288">
        <f>'IPC (2015)'!P67/'IPC (2015)'!P$72*100</f>
        <v>94.377009563365704</v>
      </c>
      <c r="Q67" s="288">
        <f>'IPC (2015)'!Q67/'IPC (2015)'!Q$72*100</f>
        <v>90.97937991780924</v>
      </c>
      <c r="R67" s="288">
        <f>'IPC (2015)'!R67/'IPC (2015)'!R$72*100</f>
        <v>84.624684467361064</v>
      </c>
      <c r="S67" s="288">
        <f>'IPC (2015)'!S67/'IPC (2015)'!S$72*100</f>
        <v>88.420501539981089</v>
      </c>
      <c r="T67" s="288">
        <f>'IPC (2015)'!T67/'IPC (2015)'!T$72*100</f>
        <v>75.247875605379505</v>
      </c>
      <c r="U67" s="288">
        <f>'IPC (2015)'!U67/'IPC (2015)'!U$72*100</f>
        <v>84.133345520740122</v>
      </c>
      <c r="V67" s="288">
        <f>'IPC (2015)'!V67/'IPC (2015)'!V$72*100</f>
        <v>88.719931130324852</v>
      </c>
      <c r="W67" s="288">
        <f>'IPC (2015)'!W67/'IPC (2015)'!W$72*100</f>
        <v>102.24420651722829</v>
      </c>
      <c r="X67" s="288">
        <f>'IPC (2015)'!X67/'IPC (2015)'!X$72*100</f>
        <v>78.646681137841341</v>
      </c>
      <c r="Y67" s="288">
        <f>'IPC (2015)'!Y67/'IPC (2015)'!Y$72*100</f>
        <v>91.695365270219369</v>
      </c>
      <c r="Z67" s="288">
        <f>'IPC (2015)'!Z67/'IPC (2015)'!Z$72*100</f>
        <v>88.489671824634385</v>
      </c>
      <c r="AA67" s="288">
        <f>'IPC (2015)'!AA67/'IPC (2015)'!AA$72*100</f>
        <v>87.527349220407984</v>
      </c>
      <c r="AB67" s="288">
        <f>'IPC (2015)'!AB67/'IPC (2015)'!AB$72*100</f>
        <v>85.579991277002293</v>
      </c>
      <c r="AC67" s="288">
        <f>'IPC (2015)'!AC67/'IPC (2015)'!AC$72*100</f>
        <v>92.443324937027711</v>
      </c>
      <c r="AD67" s="288">
        <f>'IPC (2015)'!AD67/'IPC (2015)'!AD$72*100</f>
        <v>89.47259579728059</v>
      </c>
      <c r="AE67" s="288">
        <f>'IPC (2015)'!AE67/'IPC (2015)'!AE$72*100</f>
        <v>93.360132637506879</v>
      </c>
      <c r="AF67" s="288">
        <f>'IPC (2015)'!AF67/'IPC (2015)'!AF$72*100</f>
        <v>50.057037145903628</v>
      </c>
      <c r="AG67" s="288">
        <f>'IPC (2015)'!AG67/'IPC (2015)'!AG$72*100</f>
        <v>80.664377657105376</v>
      </c>
      <c r="AH67" s="288">
        <f>'IPC (2015)'!AH67/'IPC (2015)'!AH$72*100</f>
        <v>93.010806278154377</v>
      </c>
      <c r="AI67" s="288">
        <f>'IPC (2015)'!AI67/'IPC (2015)'!AI$72*100</f>
        <v>31.273969242180456</v>
      </c>
      <c r="AJ67" s="288">
        <f>'IPC (2015)'!AJ67/'IPC (2015)'!AJ$72*100</f>
        <v>98.688950894568151</v>
      </c>
      <c r="AN67" s="437">
        <v>37.355248412401941</v>
      </c>
      <c r="AO67" s="438">
        <v>77.339520494972916</v>
      </c>
      <c r="AP67" s="438">
        <v>51.867219917012456</v>
      </c>
      <c r="AQ67" s="438">
        <v>48.115537232381371</v>
      </c>
      <c r="AR67" s="438">
        <v>114.22877449097196</v>
      </c>
      <c r="AS67" s="439">
        <v>45.715016218672282</v>
      </c>
    </row>
    <row r="68" spans="1:45" x14ac:dyDescent="0.25">
      <c r="A68" s="285">
        <v>2001</v>
      </c>
      <c r="B68" s="288">
        <f>'IPC (2015)'!B68/'IPC (2015)'!B$72*100</f>
        <v>94.528577942969676</v>
      </c>
      <c r="C68" s="288">
        <v>61.172891877529892</v>
      </c>
      <c r="D68" s="288">
        <f>'IPC (2015)'!D68/'IPC (2015)'!D$72*100</f>
        <v>89.936725122825422</v>
      </c>
      <c r="E68" s="288">
        <f>'IPC (2015)'!E68/'IPC (2015)'!E$72*100</f>
        <v>92.28638740957976</v>
      </c>
      <c r="F68" s="288">
        <f>'IPC (2015)'!F68/'IPC (2015)'!F$72*100</f>
        <v>70.558633422456552</v>
      </c>
      <c r="G68" s="288">
        <f>'IPC (2015)'!G68/'IPC (2015)'!G$72*100</f>
        <v>91.407641301513422</v>
      </c>
      <c r="H68" s="288">
        <f>'IPC (2015)'!H68/'IPC (2015)'!H$72*100</f>
        <v>91.13169502045028</v>
      </c>
      <c r="I68" s="335">
        <v>95.384895819496194</v>
      </c>
      <c r="J68" s="288">
        <f>'IPC (2015)'!J68/'IPC (2015)'!J$72*100</f>
        <v>78.892816808030446</v>
      </c>
      <c r="K68" s="288">
        <f>'IPC (2015)'!K68/'IPC (2015)'!K$72*100</f>
        <v>88.316750272489116</v>
      </c>
      <c r="L68" s="288">
        <f>'IPC (2015)'!L68/'IPC (2015)'!L$72*100</f>
        <v>92.868474791966875</v>
      </c>
      <c r="M68" s="288">
        <f>'IPC (2015)'!M68/'IPC (2015)'!M$72*100</f>
        <v>88.408173732706146</v>
      </c>
      <c r="N68" s="288">
        <f>'IPC (2015)'!N68/'IPC (2015)'!N$72*100</f>
        <v>90.667795043524151</v>
      </c>
      <c r="O68" s="288">
        <f>'IPC (2015)'!O68/'IPC (2015)'!O$72*100</f>
        <v>88.836700391030874</v>
      </c>
      <c r="P68" s="288">
        <f>'IPC (2015)'!P68/'IPC (2015)'!P$72*100</f>
        <v>96.810462056592968</v>
      </c>
      <c r="Q68" s="288">
        <f>'IPC (2015)'!Q68/'IPC (2015)'!Q$72*100</f>
        <v>92.466685698207129</v>
      </c>
      <c r="R68" s="288">
        <f>'IPC (2015)'!R68/'IPC (2015)'!R$72*100</f>
        <v>87.479903470516518</v>
      </c>
      <c r="S68" s="288">
        <f>'IPC (2015)'!S68/'IPC (2015)'!S$72*100</f>
        <v>92.095109382009554</v>
      </c>
      <c r="T68" s="288">
        <f>'IPC (2015)'!T68/'IPC (2015)'!T$72*100</f>
        <v>82.10807835456967</v>
      </c>
      <c r="U68" s="288">
        <f>'IPC (2015)'!U68/'IPC (2015)'!U$72*100</f>
        <v>88.233092474647322</v>
      </c>
      <c r="V68" s="288">
        <f>'IPC (2015)'!V68/'IPC (2015)'!V$72*100</f>
        <v>91.190936871789091</v>
      </c>
      <c r="W68" s="288">
        <f>'IPC (2015)'!W68/'IPC (2015)'!W$72*100</f>
        <v>101.487535785901</v>
      </c>
      <c r="X68" s="288">
        <f>'IPC (2015)'!X68/'IPC (2015)'!X$72*100</f>
        <v>83.654692496437832</v>
      </c>
      <c r="Y68" s="288">
        <f>'IPC (2015)'!Y68/'IPC (2015)'!Y$72*100</f>
        <v>94.450078770511581</v>
      </c>
      <c r="Z68" s="288">
        <f>'IPC (2015)'!Z68/'IPC (2015)'!Z$72*100</f>
        <v>90.813250770122423</v>
      </c>
      <c r="AA68" s="288">
        <f>'IPC (2015)'!AA68/'IPC (2015)'!AA$72*100</f>
        <v>92.261127326122676</v>
      </c>
      <c r="AB68" s="288">
        <f>'IPC (2015)'!AB68/'IPC (2015)'!AB$72*100</f>
        <v>89.319751990641024</v>
      </c>
      <c r="AC68" s="288">
        <f>'IPC (2015)'!AC68/'IPC (2015)'!AC$72*100</f>
        <v>93.954659949622155</v>
      </c>
      <c r="AD68" s="288">
        <f>'IPC (2015)'!AD68/'IPC (2015)'!AD$72*100</f>
        <v>93.644412855376999</v>
      </c>
      <c r="AE68" s="288">
        <f>'IPC (2015)'!AE68/'IPC (2015)'!AE$72*100</f>
        <v>95.816921803215536</v>
      </c>
      <c r="AF68" s="288">
        <f>'IPC (2015)'!AF68/'IPC (2015)'!AF$72*100</f>
        <v>60.80778703764895</v>
      </c>
      <c r="AG68" s="288">
        <f>'IPC (2015)'!AG68/'IPC (2015)'!AG$72*100</f>
        <v>85.263781686590249</v>
      </c>
      <c r="AH68" s="288">
        <f>'IPC (2015)'!AH68/'IPC (2015)'!AH$72*100</f>
        <v>95.248607869237603</v>
      </c>
      <c r="AI68" s="288">
        <f>'IPC (2015)'!AI68/'IPC (2015)'!AI$72*100</f>
        <v>48.287057307921103</v>
      </c>
      <c r="AJ68" s="288">
        <f>'IPC (2015)'!AJ68/'IPC (2015)'!AJ$72*100</f>
        <v>99.050317764526952</v>
      </c>
      <c r="AN68" s="437">
        <v>41.576391483003363</v>
      </c>
      <c r="AO68" s="438">
        <v>77.571539056457823</v>
      </c>
      <c r="AP68" s="438">
        <v>55.65352697095436</v>
      </c>
      <c r="AQ68" s="438">
        <v>52.770309156935454</v>
      </c>
      <c r="AR68" s="438">
        <v>108.63426815213218</v>
      </c>
      <c r="AS68" s="439">
        <v>48.45153622710562</v>
      </c>
    </row>
    <row r="69" spans="1:45" x14ac:dyDescent="0.25">
      <c r="A69" s="285">
        <v>2002</v>
      </c>
      <c r="B69" s="288">
        <f>'IPC (2015)'!B69/'IPC (2015)'!B$72*100</f>
        <v>95.871650420395682</v>
      </c>
      <c r="C69" s="288">
        <v>76.997429684229786</v>
      </c>
      <c r="D69" s="288">
        <f>'IPC (2015)'!D69/'IPC (2015)'!D$72*100</f>
        <v>92.618251090700056</v>
      </c>
      <c r="E69" s="288">
        <f>'IPC (2015)'!E69/'IPC (2015)'!E$72*100</f>
        <v>93.804701076890026</v>
      </c>
      <c r="F69" s="288">
        <f>'IPC (2015)'!F69/'IPC (2015)'!F$72*100</f>
        <v>76.520969239270059</v>
      </c>
      <c r="G69" s="288">
        <f>'IPC (2015)'!G69/'IPC (2015)'!G$72*100</f>
        <v>93.471988157217851</v>
      </c>
      <c r="H69" s="288">
        <f>'IPC (2015)'!H69/'IPC (2015)'!H$72*100</f>
        <v>93.400322956390141</v>
      </c>
      <c r="I69" s="335">
        <v>94.43104686130124</v>
      </c>
      <c r="J69" s="288">
        <f>'IPC (2015)'!J69/'IPC (2015)'!J$72*100</f>
        <v>83.904042667120066</v>
      </c>
      <c r="K69" s="288">
        <f>'IPC (2015)'!K69/'IPC (2015)'!K$72*100</f>
        <v>90.756506275217205</v>
      </c>
      <c r="L69" s="288">
        <f>'IPC (2015)'!L69/'IPC (2015)'!L$72*100</f>
        <v>95.120004161078981</v>
      </c>
      <c r="M69" s="288">
        <f>'IPC (2015)'!M69/'IPC (2015)'!M$72*100</f>
        <v>91.118559878684891</v>
      </c>
      <c r="N69" s="288">
        <f>'IPC (2015)'!N69/'IPC (2015)'!N$72*100</f>
        <v>92.105820162328982</v>
      </c>
      <c r="O69" s="288">
        <f>'IPC (2015)'!O69/'IPC (2015)'!O$72*100</f>
        <v>92.009875055296334</v>
      </c>
      <c r="P69" s="288">
        <f>'IPC (2015)'!P69/'IPC (2015)'!P$72*100</f>
        <v>98.331578596448239</v>
      </c>
      <c r="Q69" s="288">
        <f>'IPC (2015)'!Q69/'IPC (2015)'!Q$72*100</f>
        <v>94.24520136553582</v>
      </c>
      <c r="R69" s="288">
        <f>'IPC (2015)'!R69/'IPC (2015)'!R$72*100</f>
        <v>90.654859852248293</v>
      </c>
      <c r="S69" s="288">
        <f>'IPC (2015)'!S69/'IPC (2015)'!S$72*100</f>
        <v>95.122764954026763</v>
      </c>
      <c r="T69" s="288">
        <f>'IPC (2015)'!T69/'IPC (2015)'!T$72*100</f>
        <v>86.431447137079658</v>
      </c>
      <c r="U69" s="288">
        <f>'IPC (2015)'!U69/'IPC (2015)'!U$72*100</f>
        <v>92.304821884535116</v>
      </c>
      <c r="V69" s="288">
        <f>'IPC (2015)'!V69/'IPC (2015)'!V$72*100</f>
        <v>93.439071247560747</v>
      </c>
      <c r="W69" s="288">
        <f>'IPC (2015)'!W69/'IPC (2015)'!W$72*100</f>
        <v>100.55030786244595</v>
      </c>
      <c r="X69" s="288">
        <f>'IPC (2015)'!X69/'IPC (2015)'!X$72*100</f>
        <v>87.863140304238783</v>
      </c>
      <c r="Y69" s="288">
        <f>'IPC (2015)'!Y69/'IPC (2015)'!Y$72*100</f>
        <v>95.665391762827284</v>
      </c>
      <c r="Z69" s="288">
        <f>'IPC (2015)'!Z69/'IPC (2015)'!Z$72*100</f>
        <v>93.244408673007598</v>
      </c>
      <c r="AA69" s="288">
        <f>'IPC (2015)'!AA69/'IPC (2015)'!AA$72*100</f>
        <v>94.018956816326124</v>
      </c>
      <c r="AB69" s="288">
        <f>'IPC (2015)'!AB69/'IPC (2015)'!AB$72*100</f>
        <v>92.535572928191797</v>
      </c>
      <c r="AC69" s="288">
        <f>'IPC (2015)'!AC69/'IPC (2015)'!AC$72*100</f>
        <v>95.340050377833748</v>
      </c>
      <c r="AD69" s="288">
        <f>'IPC (2015)'!AD69/'IPC (2015)'!AD$72*100</f>
        <v>95.426452410383192</v>
      </c>
      <c r="AE69" s="288">
        <f>'IPC (2015)'!AE69/'IPC (2015)'!AE$72*100</f>
        <v>97.423086159920217</v>
      </c>
      <c r="AF69" s="288">
        <f>'IPC (2015)'!AF69/'IPC (2015)'!AF$72*100</f>
        <v>70.408571403207503</v>
      </c>
      <c r="AG69" s="288">
        <f>'IPC (2015)'!AG69/'IPC (2015)'!AG$72*100</f>
        <v>93.359328538482828</v>
      </c>
      <c r="AH69" s="288">
        <f>'IPC (2015)'!AH69/'IPC (2015)'!AH$72*100</f>
        <v>97.304531789034428</v>
      </c>
      <c r="AI69" s="288">
        <f>'IPC (2015)'!AI69/'IPC (2015)'!AI$72*100</f>
        <v>69.998904263214598</v>
      </c>
      <c r="AJ69" s="288">
        <f>'IPC (2015)'!AJ69/'IPC (2015)'!AJ$72*100</f>
        <v>99.335552209445652</v>
      </c>
      <c r="AN69" s="437">
        <v>45.386626821068361</v>
      </c>
      <c r="AO69" s="438">
        <v>78.344934261407559</v>
      </c>
      <c r="AP69" s="438">
        <v>60.165975103734425</v>
      </c>
      <c r="AQ69" s="438">
        <v>56.828614912104477</v>
      </c>
      <c r="AR69" s="438">
        <v>107.81790242028428</v>
      </c>
      <c r="AS69" s="439">
        <v>50.268553460001897</v>
      </c>
    </row>
    <row r="70" spans="1:45" x14ac:dyDescent="0.25">
      <c r="A70" s="285">
        <v>2003</v>
      </c>
      <c r="B70" s="288">
        <f>'IPC (2015)'!B70/'IPC (2015)'!B$72*100</f>
        <v>96.863180592916905</v>
      </c>
      <c r="C70" s="288">
        <v>87.348304583499299</v>
      </c>
      <c r="D70" s="288">
        <f>'IPC (2015)'!D70/'IPC (2015)'!D$72*100</f>
        <v>95.149129386482855</v>
      </c>
      <c r="E70" s="288">
        <f>'IPC (2015)'!E70/'IPC (2015)'!E$72*100</f>
        <v>95.295222250432587</v>
      </c>
      <c r="F70" s="288">
        <f>'IPC (2015)'!F70/'IPC (2015)'!F$72*100</f>
        <v>87.780957325245907</v>
      </c>
      <c r="G70" s="288">
        <f>'IPC (2015)'!G70/'IPC (2015)'!G$72*100</f>
        <v>96.050469541891985</v>
      </c>
      <c r="H70" s="288">
        <f>'IPC (2015)'!H70/'IPC (2015)'!H$72*100</f>
        <v>96.025040079654474</v>
      </c>
      <c r="I70" s="335">
        <v>95.280926283052949</v>
      </c>
      <c r="J70" s="288">
        <f>'IPC (2015)'!J70/'IPC (2015)'!J$72*100</f>
        <v>89.887015255715212</v>
      </c>
      <c r="K70" s="288">
        <f>'IPC (2015)'!K70/'IPC (2015)'!K$72*100</f>
        <v>93.946496522975139</v>
      </c>
      <c r="L70" s="288">
        <f>'IPC (2015)'!L70/'IPC (2015)'!L$72*100</f>
        <v>97.093826737003496</v>
      </c>
      <c r="M70" s="288">
        <f>'IPC (2015)'!M70/'IPC (2015)'!M$72*100</f>
        <v>93.887862777721963</v>
      </c>
      <c r="N70" s="288">
        <f>'IPC (2015)'!N70/'IPC (2015)'!N$72*100</f>
        <v>94.196707495687875</v>
      </c>
      <c r="O70" s="288">
        <f>'IPC (2015)'!O70/'IPC (2015)'!O$72*100</f>
        <v>93.238197094953563</v>
      </c>
      <c r="P70" s="288">
        <f>'IPC (2015)'!P70/'IPC (2015)'!P$72*100</f>
        <v>99.19437956205249</v>
      </c>
      <c r="Q70" s="288">
        <f>'IPC (2015)'!Q70/'IPC (2015)'!Q$72*100</f>
        <v>96.222922170105548</v>
      </c>
      <c r="R70" s="288">
        <f>'IPC (2015)'!R70/'IPC (2015)'!R$72*100</f>
        <v>93.855576169803456</v>
      </c>
      <c r="S70" s="288">
        <f>'IPC (2015)'!S70/'IPC (2015)'!S$72*100</f>
        <v>97.112735756588748</v>
      </c>
      <c r="T70" s="288">
        <f>'IPC (2015)'!T70/'IPC (2015)'!T$72*100</f>
        <v>90.460031230726074</v>
      </c>
      <c r="U70" s="288">
        <f>'IPC (2015)'!U70/'IPC (2015)'!U$72*100</f>
        <v>95.526704530825882</v>
      </c>
      <c r="V70" s="288">
        <f>'IPC (2015)'!V70/'IPC (2015)'!V$72*100</f>
        <v>95.936294368452522</v>
      </c>
      <c r="W70" s="288">
        <f>'IPC (2015)'!W70/'IPC (2015)'!W$72*100</f>
        <v>100.29235427634424</v>
      </c>
      <c r="X70" s="288">
        <f>'IPC (2015)'!X70/'IPC (2015)'!X$72*100</f>
        <v>91.858199101173327</v>
      </c>
      <c r="Y70" s="288">
        <f>'IPC (2015)'!Y70/'IPC (2015)'!Y$72*100</f>
        <v>98.045375655068881</v>
      </c>
      <c r="Z70" s="288">
        <f>'IPC (2015)'!Z70/'IPC (2015)'!Z$72*100</f>
        <v>94.87951702605713</v>
      </c>
      <c r="AA70" s="288">
        <f>'IPC (2015)'!AA70/'IPC (2015)'!AA$72*100</f>
        <v>94.660827354285487</v>
      </c>
      <c r="AB70" s="288">
        <f>'IPC (2015)'!AB70/'IPC (2015)'!AB$72*100</f>
        <v>95.514281838212526</v>
      </c>
      <c r="AC70" s="288">
        <f>'IPC (2015)'!AC70/'IPC (2015)'!AC$72*100</f>
        <v>96.599496221662463</v>
      </c>
      <c r="AD70" s="288">
        <f>'IPC (2015)'!AD70/'IPC (2015)'!AD$72*100</f>
        <v>95.539752781211362</v>
      </c>
      <c r="AE70" s="288">
        <f>'IPC (2015)'!AE70/'IPC (2015)'!AE$72*100</f>
        <v>98.511456054094467</v>
      </c>
      <c r="AF70" s="288">
        <f>'IPC (2015)'!AF70/'IPC (2015)'!AF$72*100</f>
        <v>80.028688722673706</v>
      </c>
      <c r="AG70" s="288">
        <f>'IPC (2015)'!AG70/'IPC (2015)'!AG$72*100</f>
        <v>98.661592531737909</v>
      </c>
      <c r="AH70" s="288">
        <f>'IPC (2015)'!AH70/'IPC (2015)'!AH$72*100</f>
        <v>99.178276323541112</v>
      </c>
      <c r="AI70" s="288">
        <f>'IPC (2015)'!AI70/'IPC (2015)'!AI$72*100</f>
        <v>85.120360253412414</v>
      </c>
      <c r="AJ70" s="288">
        <f>'IPC (2015)'!AJ70/'IPC (2015)'!AJ$72*100</f>
        <v>99.450852888730921</v>
      </c>
      <c r="AN70" s="437">
        <v>49.645125140082193</v>
      </c>
      <c r="AO70" s="438">
        <v>78.654292343387453</v>
      </c>
      <c r="AP70" s="438">
        <v>63.537344398340245</v>
      </c>
      <c r="AQ70" s="438">
        <v>61.189737379853149</v>
      </c>
      <c r="AR70" s="438">
        <v>106.81425278524779</v>
      </c>
      <c r="AS70" s="439">
        <v>52.933987071819125</v>
      </c>
    </row>
    <row r="71" spans="1:45" x14ac:dyDescent="0.25">
      <c r="A71" s="285">
        <v>2004</v>
      </c>
      <c r="B71" s="288">
        <f>'IPC (2015)'!B71/'IPC (2015)'!B$72*100</f>
        <v>98.476657741681578</v>
      </c>
      <c r="C71" s="288">
        <v>91.205593494641874</v>
      </c>
      <c r="D71" s="288">
        <f>'IPC (2015)'!D71/'IPC (2015)'!D$72*100</f>
        <v>97.378725314882047</v>
      </c>
      <c r="E71" s="288">
        <f>'IPC (2015)'!E71/'IPC (2015)'!E$72*100</f>
        <v>97.29383058306199</v>
      </c>
      <c r="F71" s="288">
        <f>'IPC (2015)'!F71/'IPC (2015)'!F$72*100</f>
        <v>93.572029044609394</v>
      </c>
      <c r="G71" s="288">
        <f>'IPC (2015)'!G71/'IPC (2015)'!G$72*100</f>
        <v>97.834376155042762</v>
      </c>
      <c r="H71" s="288">
        <f>'IPC (2015)'!H71/'IPC (2015)'!H$72*100</f>
        <v>97.037860054022147</v>
      </c>
      <c r="I71" s="335">
        <v>98.425196850393704</v>
      </c>
      <c r="J71" s="288">
        <f>'IPC (2015)'!J71/'IPC (2015)'!J$72*100</f>
        <v>95.191491961836206</v>
      </c>
      <c r="K71" s="288">
        <f>'IPC (2015)'!K71/'IPC (2015)'!K$72*100</f>
        <v>97.319726937222327</v>
      </c>
      <c r="L71" s="288">
        <f>'IPC (2015)'!L71/'IPC (2015)'!L$72*100</f>
        <v>98.214640023223964</v>
      </c>
      <c r="M71" s="288">
        <f>'IPC (2015)'!M71/'IPC (2015)'!M$72*100</f>
        <v>96.741308521809671</v>
      </c>
      <c r="N71" s="288">
        <f>'IPC (2015)'!N71/'IPC (2015)'!N$72*100</f>
        <v>96.718576371274011</v>
      </c>
      <c r="O71" s="288">
        <f>'IPC (2015)'!O71/'IPC (2015)'!O$72*100</f>
        <v>96.080192687030546</v>
      </c>
      <c r="P71" s="288">
        <f>'IPC (2015)'!P71/'IPC (2015)'!P$72*100</f>
        <v>99.37999561782938</v>
      </c>
      <c r="Q71" s="288">
        <f>'IPC (2015)'!Q71/'IPC (2015)'!Q$72*100</f>
        <v>98.284088084161297</v>
      </c>
      <c r="R71" s="288">
        <f>'IPC (2015)'!R71/'IPC (2015)'!R$72*100</f>
        <v>96.576302559836051</v>
      </c>
      <c r="S71" s="288">
        <f>'IPC (2015)'!S71/'IPC (2015)'!S$72*100</f>
        <v>98.339902285656123</v>
      </c>
      <c r="T71" s="288">
        <f>'IPC (2015)'!T71/'IPC (2015)'!T$72*100</f>
        <v>96.560956321151963</v>
      </c>
      <c r="U71" s="288">
        <f>'IPC (2015)'!U71/'IPC (2015)'!U$72*100</f>
        <v>97.627941631315878</v>
      </c>
      <c r="V71" s="288">
        <f>'IPC (2015)'!V71/'IPC (2015)'!V$72*100</f>
        <v>98.053353667365755</v>
      </c>
      <c r="W71" s="288">
        <f>'IPC (2015)'!W71/'IPC (2015)'!W$72*100</f>
        <v>100.28375926285533</v>
      </c>
      <c r="X71" s="288">
        <f>'IPC (2015)'!X71/'IPC (2015)'!X$72*100</f>
        <v>96.164886546049814</v>
      </c>
      <c r="Y71" s="288">
        <f>'IPC (2015)'!Y71/'IPC (2015)'!Y$72*100</f>
        <v>98.490982316831349</v>
      </c>
      <c r="Z71" s="288">
        <f>'IPC (2015)'!Z71/'IPC (2015)'!Z$72*100</f>
        <v>97.052495355447221</v>
      </c>
      <c r="AA71" s="288">
        <f>'IPC (2015)'!AA71/'IPC (2015)'!AA$72*100</f>
        <v>97.862874888571497</v>
      </c>
      <c r="AB71" s="288">
        <f>'IPC (2015)'!AB71/'IPC (2015)'!AB$72*100</f>
        <v>97.77354757364067</v>
      </c>
      <c r="AC71" s="288">
        <f>'IPC (2015)'!AC71/'IPC (2015)'!AC$72*100</f>
        <v>97.984886649874042</v>
      </c>
      <c r="AD71" s="288">
        <f>'IPC (2015)'!AD71/'IPC (2015)'!AD$72*100</f>
        <v>98.176761433868961</v>
      </c>
      <c r="AE71" s="288">
        <f>'IPC (2015)'!AE71/'IPC (2015)'!AE$72*100</f>
        <v>99.357608485486566</v>
      </c>
      <c r="AF71" s="288">
        <f>'IPC (2015)'!AF71/'IPC (2015)'!AF$72*100</f>
        <v>88.742697124617649</v>
      </c>
      <c r="AG71" s="288">
        <f>'IPC (2015)'!AG71/'IPC (2015)'!AG$72*100</f>
        <v>97.978836836493358</v>
      </c>
      <c r="AH71" s="288">
        <f>'IPC (2015)'!AH71/'IPC (2015)'!AH$72*100</f>
        <v>99.548870516865136</v>
      </c>
      <c r="AI71" s="288">
        <f>'IPC (2015)'!AI71/'IPC (2015)'!AI$72*100</f>
        <v>92.439238733541202</v>
      </c>
      <c r="AJ71" s="288">
        <f>'IPC (2015)'!AJ71/'IPC (2015)'!AJ$72*100</f>
        <v>99.752630870242726</v>
      </c>
      <c r="AN71" s="437">
        <v>55.771385879716107</v>
      </c>
      <c r="AO71" s="438">
        <v>79.040989945862322</v>
      </c>
      <c r="AP71" s="438">
        <v>68.360995850622402</v>
      </c>
      <c r="AQ71" s="438">
        <v>66.154544766517773</v>
      </c>
      <c r="AR71" s="438">
        <v>103.14060699193239</v>
      </c>
      <c r="AS71" s="439">
        <v>57.417607274750893</v>
      </c>
    </row>
    <row r="72" spans="1:45" x14ac:dyDescent="0.25">
      <c r="A72" s="285">
        <v>2005</v>
      </c>
      <c r="B72" s="288">
        <f>'IPC (2015)'!B72/'IPC (2015)'!B$72*100</f>
        <v>100</v>
      </c>
      <c r="C72" s="288">
        <v>100</v>
      </c>
      <c r="D72" s="288">
        <f>'IPC (2015)'!D72/'IPC (2015)'!D$72*100</f>
        <v>100</v>
      </c>
      <c r="E72" s="288">
        <f>'IPC (2015)'!E72/'IPC (2015)'!E$72*100</f>
        <v>100</v>
      </c>
      <c r="F72" s="288">
        <f>'IPC (2015)'!F72/'IPC (2015)'!F$72*100</f>
        <v>100</v>
      </c>
      <c r="G72" s="288">
        <f>'IPC (2015)'!G72/'IPC (2015)'!G$72*100</f>
        <v>100</v>
      </c>
      <c r="H72" s="288">
        <f>'IPC (2015)'!H72/'IPC (2015)'!H$72*100</f>
        <v>100</v>
      </c>
      <c r="I72" s="335">
        <v>100</v>
      </c>
      <c r="J72" s="288">
        <f>'IPC (2015)'!J72/'IPC (2015)'!J$72*100</f>
        <v>100</v>
      </c>
      <c r="K72" s="288">
        <f>'IPC (2015)'!K72/'IPC (2015)'!K$72*100</f>
        <v>100</v>
      </c>
      <c r="L72" s="288">
        <f>'IPC (2015)'!L72/'IPC (2015)'!L$72*100</f>
        <v>100</v>
      </c>
      <c r="M72" s="288">
        <f>'IPC (2015)'!M72/'IPC (2015)'!M$72*100</f>
        <v>100</v>
      </c>
      <c r="N72" s="288">
        <f>'IPC (2015)'!N72/'IPC (2015)'!N$72*100</f>
        <v>100</v>
      </c>
      <c r="O72" s="288">
        <f>'IPC (2015)'!O72/'IPC (2015)'!O$72*100</f>
        <v>100</v>
      </c>
      <c r="P72" s="288">
        <f>'IPC (2015)'!P72/'IPC (2015)'!P$72*100</f>
        <v>100</v>
      </c>
      <c r="Q72" s="288">
        <f>'IPC (2015)'!Q72/'IPC (2015)'!Q$72*100</f>
        <v>100</v>
      </c>
      <c r="R72" s="288">
        <f>'IPC (2015)'!R72/'IPC (2015)'!R$72*100</f>
        <v>100</v>
      </c>
      <c r="S72" s="288">
        <f>'IPC (2015)'!S72/'IPC (2015)'!S$72*100</f>
        <v>100</v>
      </c>
      <c r="T72" s="288">
        <f>'IPC (2015)'!T72/'IPC (2015)'!T$72*100</f>
        <v>100</v>
      </c>
      <c r="U72" s="288">
        <f>'IPC (2015)'!U72/'IPC (2015)'!U$72*100</f>
        <v>100</v>
      </c>
      <c r="V72" s="288">
        <f>'IPC (2015)'!V72/'IPC (2015)'!V$72*100</f>
        <v>100</v>
      </c>
      <c r="W72" s="288">
        <f>'IPC (2015)'!W72/'IPC (2015)'!W$72*100</f>
        <v>100</v>
      </c>
      <c r="X72" s="288">
        <f>'IPC (2015)'!X72/'IPC (2015)'!X$72*100</f>
        <v>100</v>
      </c>
      <c r="Y72" s="288">
        <f>'IPC (2015)'!Y72/'IPC (2015)'!Y$72*100</f>
        <v>100</v>
      </c>
      <c r="Z72" s="288">
        <f>'IPC (2015)'!Z72/'IPC (2015)'!Z$72*100</f>
        <v>100</v>
      </c>
      <c r="AA72" s="288">
        <f>'IPC (2015)'!AA72/'IPC (2015)'!AA$72*100</f>
        <v>100</v>
      </c>
      <c r="AB72" s="288">
        <f>'IPC (2015)'!AB72/'IPC (2015)'!AB$72*100</f>
        <v>100</v>
      </c>
      <c r="AC72" s="288">
        <f>'IPC (2015)'!AC72/'IPC (2015)'!AC$72*100</f>
        <v>100</v>
      </c>
      <c r="AD72" s="288">
        <f>'IPC (2015)'!AD72/'IPC (2015)'!AD$72*100</f>
        <v>100</v>
      </c>
      <c r="AE72" s="288">
        <f>'IPC (2015)'!AE72/'IPC (2015)'!AE$72*100</f>
        <v>100</v>
      </c>
      <c r="AF72" s="288">
        <f>'IPC (2015)'!AF72/'IPC (2015)'!AF$72*100</f>
        <v>100</v>
      </c>
      <c r="AG72" s="288">
        <f>'IPC (2015)'!AG72/'IPC (2015)'!AG$72*100</f>
        <v>100</v>
      </c>
      <c r="AH72" s="288">
        <f>'IPC (2015)'!AH72/'IPC (2015)'!AH$72*100</f>
        <v>100</v>
      </c>
      <c r="AI72" s="288">
        <f>'IPC (2015)'!AI72/'IPC (2015)'!AI$72*100</f>
        <v>100</v>
      </c>
      <c r="AJ72" s="288">
        <f>'IPC (2015)'!AJ72/'IPC (2015)'!AJ$72*100</f>
        <v>100</v>
      </c>
      <c r="AN72" s="437">
        <v>63.466567052670911</v>
      </c>
      <c r="AO72" s="438">
        <v>81.283836040216528</v>
      </c>
      <c r="AP72" s="438">
        <v>74.585062240663902</v>
      </c>
      <c r="AQ72" s="438">
        <v>71.98213880269428</v>
      </c>
      <c r="AR72" s="438">
        <v>100.69631194775259</v>
      </c>
      <c r="AS72" s="439">
        <v>62.929180734646792</v>
      </c>
    </row>
    <row r="73" spans="1:45" x14ac:dyDescent="0.25">
      <c r="A73" s="285">
        <v>2006</v>
      </c>
      <c r="B73" s="288">
        <f>'IPC (2015)'!B73/'IPC (2015)'!B$72*100</f>
        <v>101.57743014922809</v>
      </c>
      <c r="C73" s="288">
        <v>110.89644030498896</v>
      </c>
      <c r="D73" s="288">
        <f>'IPC (2015)'!D73/'IPC (2015)'!D$72*100</f>
        <v>103.55527987064725</v>
      </c>
      <c r="E73" s="288">
        <f>'IPC (2015)'!E73/'IPC (2015)'!E$72*100</f>
        <v>101.79119197836293</v>
      </c>
      <c r="F73" s="288">
        <f>'IPC (2015)'!F73/'IPC (2015)'!F$72*100</f>
        <v>104.1835657449536</v>
      </c>
      <c r="G73" s="288">
        <f>'IPC (2015)'!G73/'IPC (2015)'!G$72*100</f>
        <v>102.00201891418763</v>
      </c>
      <c r="H73" s="288">
        <f>'IPC (2015)'!H73/'IPC (2015)'!H$72*100</f>
        <v>103.39201783825681</v>
      </c>
      <c r="I73" s="335">
        <v>101.49999999999999</v>
      </c>
      <c r="J73" s="288">
        <f>'IPC (2015)'!J73/'IPC (2015)'!J$72*100</f>
        <v>104.29246683751936</v>
      </c>
      <c r="K73" s="288">
        <f>'IPC (2015)'!K73/'IPC (2015)'!K$72*100</f>
        <v>102.24184285504853</v>
      </c>
      <c r="L73" s="288">
        <f>'IPC (2015)'!L73/'IPC (2015)'!L$72*100</f>
        <v>101.92421337336984</v>
      </c>
      <c r="M73" s="288">
        <f>'IPC (2015)'!M73/'IPC (2015)'!M$72*100</f>
        <v>103.51537025665363</v>
      </c>
      <c r="N73" s="288">
        <f>'IPC (2015)'!N73/'IPC (2015)'!N$72*100</f>
        <v>103.22593525579751</v>
      </c>
      <c r="O73" s="288">
        <f>'IPC (2015)'!O73/'IPC (2015)'!O$72*100</f>
        <v>104.43761636188094</v>
      </c>
      <c r="P73" s="288">
        <f>'IPC (2015)'!P73/'IPC (2015)'!P$72*100</f>
        <v>101.56665580864824</v>
      </c>
      <c r="Q73" s="288">
        <f>'IPC (2015)'!Q73/'IPC (2015)'!Q$72*100</f>
        <v>101.67513979986833</v>
      </c>
      <c r="R73" s="288">
        <f>'IPC (2015)'!R73/'IPC (2015)'!R$72*100</f>
        <v>103.19594464672863</v>
      </c>
      <c r="S73" s="288">
        <f>'IPC (2015)'!S73/'IPC (2015)'!S$72*100</f>
        <v>101.10151293244817</v>
      </c>
      <c r="T73" s="288">
        <f>'IPC (2015)'!T73/'IPC (2015)'!T$72*100</f>
        <v>103.93032735784669</v>
      </c>
      <c r="U73" s="288">
        <f>'IPC (2015)'!U73/'IPC (2015)'!U$72*100</f>
        <v>103.9316304467955</v>
      </c>
      <c r="V73" s="288">
        <f>'IPC (2015)'!V73/'IPC (2015)'!V$72*100</f>
        <v>102.0908419194857</v>
      </c>
      <c r="W73" s="288">
        <f>'IPC (2015)'!W73/'IPC (2015)'!W$72*100</f>
        <v>100.24935857261281</v>
      </c>
      <c r="X73" s="288">
        <f>'IPC (2015)'!X73/'IPC (2015)'!X$72*100</f>
        <v>103.62945248942475</v>
      </c>
      <c r="Y73" s="288">
        <f>'IPC (2015)'!Y73/'IPC (2015)'!Y$72*100</f>
        <v>102.32935395298173</v>
      </c>
      <c r="Z73" s="288">
        <f>'IPC (2015)'!Z73/'IPC (2015)'!Z$72*100</f>
        <v>103.36540274624069</v>
      </c>
      <c r="AA73" s="288">
        <f>'IPC (2015)'!AA73/'IPC (2015)'!AA$72*100</f>
        <v>101.28468688821657</v>
      </c>
      <c r="AB73" s="288">
        <f>'IPC (2015)'!AB73/'IPC (2015)'!AB$72*100</f>
        <v>103.10766416482195</v>
      </c>
      <c r="AC73" s="288">
        <f>'IPC (2015)'!AC73/'IPC (2015)'!AC$72*100</f>
        <v>102.51889168765742</v>
      </c>
      <c r="AD73" s="288">
        <f>'IPC (2015)'!AD73/'IPC (2015)'!AD$72*100</f>
        <v>102.53399258343634</v>
      </c>
      <c r="AE73" s="288">
        <f>'IPC (2015)'!AE73/'IPC (2015)'!AE$72*100</f>
        <v>100.46735158710092</v>
      </c>
      <c r="AF73" s="288">
        <f>'IPC (2015)'!AF73/'IPC (2015)'!AF$72*100</f>
        <v>109.66864697927525</v>
      </c>
      <c r="AG73" s="288">
        <f>'IPC (2015)'!AG73/'IPC (2015)'!AG$72*100</f>
        <v>103.24389214428339</v>
      </c>
      <c r="AH73" s="288">
        <f>'IPC (2015)'!AH73/'IPC (2015)'!AH$72*100</f>
        <v>101.3602161255631</v>
      </c>
      <c r="AI73" s="288">
        <f>'IPC (2015)'!AI73/'IPC (2015)'!AI$72*100</f>
        <v>109.59723466201399</v>
      </c>
      <c r="AJ73" s="288">
        <f>'IPC (2015)'!AJ73/'IPC (2015)'!AJ$72*100</f>
        <v>100.35648979354978</v>
      </c>
      <c r="AN73" s="437">
        <v>70.750840493089285</v>
      </c>
      <c r="AO73" s="438">
        <v>83.294663573085828</v>
      </c>
      <c r="AP73" s="438">
        <v>79.460580912863051</v>
      </c>
      <c r="AQ73" s="438">
        <v>75.997124044501618</v>
      </c>
      <c r="AR73" s="438">
        <v>101.14291202458703</v>
      </c>
      <c r="AS73" s="439">
        <v>68.681033503089878</v>
      </c>
    </row>
    <row r="74" spans="1:45" x14ac:dyDescent="0.25">
      <c r="A74" s="285">
        <v>2007</v>
      </c>
      <c r="B74" s="288">
        <f>'IPC (2015)'!B74/'IPC (2015)'!B$72*100</f>
        <v>103.91202120477212</v>
      </c>
      <c r="C74" s="288">
        <v>130.32885627199551</v>
      </c>
      <c r="D74" s="288">
        <f>'IPC (2015)'!D74/'IPC (2015)'!D$72*100</f>
        <v>105.96565560091669</v>
      </c>
      <c r="E74" s="288">
        <f>'IPC (2015)'!E74/'IPC (2015)'!E$72*100</f>
        <v>103.64690868285329</v>
      </c>
      <c r="F74" s="288">
        <f>'IPC (2015)'!F74/'IPC (2015)'!F$72*100</f>
        <v>107.9771768494922</v>
      </c>
      <c r="G74" s="288">
        <f>'IPC (2015)'!G74/'IPC (2015)'!G$72*100</f>
        <v>104.18321291310009</v>
      </c>
      <c r="H74" s="288">
        <f>'IPC (2015)'!H74/'IPC (2015)'!H$72*100</f>
        <v>107.94934005209329</v>
      </c>
      <c r="I74" s="335">
        <v>106.06749999999998</v>
      </c>
      <c r="J74" s="288">
        <f>'IPC (2015)'!J74/'IPC (2015)'!J$72*100</f>
        <v>110.07561441137004</v>
      </c>
      <c r="K74" s="288">
        <f>'IPC (2015)'!K74/'IPC (2015)'!K$72*100</f>
        <v>104.83351711741571</v>
      </c>
      <c r="L74" s="288">
        <f>'IPC (2015)'!L74/'IPC (2015)'!L$72*100</f>
        <v>103.65007325331985</v>
      </c>
      <c r="M74" s="288">
        <f>'IPC (2015)'!M74/'IPC (2015)'!M$72*100</f>
        <v>106.4003755538935</v>
      </c>
      <c r="N74" s="288">
        <f>'IPC (2015)'!N74/'IPC (2015)'!N$72*100</f>
        <v>106.17064203882632</v>
      </c>
      <c r="O74" s="288">
        <f>'IPC (2015)'!O74/'IPC (2015)'!O$72*100</f>
        <v>111.33189089580273</v>
      </c>
      <c r="P74" s="288">
        <f>'IPC (2015)'!P74/'IPC (2015)'!P$72*100</f>
        <v>104.11666402074529</v>
      </c>
      <c r="Q74" s="288">
        <f>'IPC (2015)'!Q74/'IPC (2015)'!Q$72*100</f>
        <v>103.18805620587574</v>
      </c>
      <c r="R74" s="288">
        <f>'IPC (2015)'!R74/'IPC (2015)'!R$72*100</f>
        <v>106.18347121572252</v>
      </c>
      <c r="S74" s="288">
        <f>'IPC (2015)'!S74/'IPC (2015)'!S$72*100</f>
        <v>102.7331483282629</v>
      </c>
      <c r="T74" s="288">
        <f>'IPC (2015)'!T74/'IPC (2015)'!T$72*100</f>
        <v>112.20186466231614</v>
      </c>
      <c r="U74" s="288">
        <f>'IPC (2015)'!U74/'IPC (2015)'!U$72*100</f>
        <v>109.02128939840645</v>
      </c>
      <c r="V74" s="288">
        <f>'IPC (2015)'!V74/'IPC (2015)'!V$72*100</f>
        <v>103.95883611383734</v>
      </c>
      <c r="W74" s="288">
        <f>'IPC (2015)'!W74/'IPC (2015)'!W$72*100</f>
        <v>100.30955462146549</v>
      </c>
      <c r="X74" s="288">
        <f>'IPC (2015)'!X74/'IPC (2015)'!X$72*100</f>
        <v>107.74028365045024</v>
      </c>
      <c r="Y74" s="288">
        <f>'IPC (2015)'!Y74/'IPC (2015)'!Y$72*100</f>
        <v>103.05854174837113</v>
      </c>
      <c r="Z74" s="288">
        <f>'IPC (2015)'!Z74/'IPC (2015)'!Z$72*100</f>
        <v>105.82150775283039</v>
      </c>
      <c r="AA74" s="288">
        <f>'IPC (2015)'!AA74/'IPC (2015)'!AA$72*100</f>
        <v>103.77502311328803</v>
      </c>
      <c r="AB74" s="288">
        <f>'IPC (2015)'!AB74/'IPC (2015)'!AB$72*100</f>
        <v>105.63789341122052</v>
      </c>
      <c r="AC74" s="288">
        <f>'IPC (2015)'!AC74/'IPC (2015)'!AC$72*100</f>
        <v>104.91183879093198</v>
      </c>
      <c r="AD74" s="288">
        <f>'IPC (2015)'!AD74/'IPC (2015)'!AD$72*100</f>
        <v>105.45941903584672</v>
      </c>
      <c r="AE74" s="288">
        <f>'IPC (2015)'!AE74/'IPC (2015)'!AE$72*100</f>
        <v>100.8120536759409</v>
      </c>
      <c r="AF74" s="288">
        <f>'IPC (2015)'!AF74/'IPC (2015)'!AF$72*100</f>
        <v>119.54682471027694</v>
      </c>
      <c r="AG74" s="288">
        <f>'IPC (2015)'!AG74/'IPC (2015)'!AG$72*100</f>
        <v>109.6221029064878</v>
      </c>
      <c r="AH74" s="288">
        <f>'IPC (2015)'!AH74/'IPC (2015)'!AH$72*100</f>
        <v>103.60246520455317</v>
      </c>
      <c r="AI74" s="288">
        <f>'IPC (2015)'!AI74/'IPC (2015)'!AI$72*100</f>
        <v>119.19375953501721</v>
      </c>
      <c r="AJ74" s="288">
        <f>'IPC (2015)'!AJ74/'IPC (2015)'!AJ$72*100</f>
        <v>100.76899115616831</v>
      </c>
      <c r="AN74" s="437">
        <v>77.362719462084428</v>
      </c>
      <c r="AO74" s="438">
        <v>86.774941995359598</v>
      </c>
      <c r="AP74" s="438">
        <v>84.906639004149355</v>
      </c>
      <c r="AQ74" s="438">
        <v>81.268447740861234</v>
      </c>
      <c r="AR74" s="438">
        <v>98.674606223588171</v>
      </c>
      <c r="AS74" s="439">
        <v>76.323127282903741</v>
      </c>
    </row>
    <row r="75" spans="1:45" x14ac:dyDescent="0.25">
      <c r="A75" s="285">
        <v>2008</v>
      </c>
      <c r="B75" s="288">
        <f>'IPC (2015)'!B75/'IPC (2015)'!B$72*100</f>
        <v>106.6432336048472</v>
      </c>
      <c r="C75" s="288">
        <v>165.59604994277802</v>
      </c>
      <c r="D75" s="288">
        <f>'IPC (2015)'!D75/'IPC (2015)'!D$72*100</f>
        <v>110.57546917620679</v>
      </c>
      <c r="E75" s="288">
        <f>'IPC (2015)'!E75/'IPC (2015)'!E$72*100</f>
        <v>108.30007866729645</v>
      </c>
      <c r="F75" s="288">
        <f>'IPC (2015)'!F75/'IPC (2015)'!F$72*100</f>
        <v>114.10874121932244</v>
      </c>
      <c r="G75" s="288">
        <f>'IPC (2015)'!G75/'IPC (2015)'!G$72*100</f>
        <v>106.65263223154381</v>
      </c>
      <c r="H75" s="288">
        <f>'IPC (2015)'!H75/'IPC (2015)'!H$72*100</f>
        <v>117.35848880505995</v>
      </c>
      <c r="I75" s="335">
        <v>112.00727999999998</v>
      </c>
      <c r="J75" s="288">
        <f>'IPC (2015)'!J75/'IPC (2015)'!J$72*100</f>
        <v>117.77931962379351</v>
      </c>
      <c r="K75" s="288">
        <f>'IPC (2015)'!K75/'IPC (2015)'!K$72*100</f>
        <v>109.73322200054815</v>
      </c>
      <c r="L75" s="288">
        <f>'IPC (2015)'!L75/'IPC (2015)'!L$72*100</f>
        <v>107.19102530485914</v>
      </c>
      <c r="M75" s="288">
        <f>'IPC (2015)'!M75/'IPC (2015)'!M$72*100</f>
        <v>110.73689281832198</v>
      </c>
      <c r="N75" s="288">
        <f>'IPC (2015)'!N75/'IPC (2015)'!N$72*100</f>
        <v>110.24663440929641</v>
      </c>
      <c r="O75" s="288">
        <f>'IPC (2015)'!O75/'IPC (2015)'!O$72*100</f>
        <v>122.86849273639737</v>
      </c>
      <c r="P75" s="288">
        <f>'IPC (2015)'!P75/'IPC (2015)'!P$72*100</f>
        <v>108.34999110803435</v>
      </c>
      <c r="Q75" s="288">
        <f>'IPC (2015)'!Q75/'IPC (2015)'!Q$72*100</f>
        <v>106.09059377495613</v>
      </c>
      <c r="R75" s="288">
        <f>'IPC (2015)'!R75/'IPC (2015)'!R$72*100</f>
        <v>110.59305017955184</v>
      </c>
      <c r="S75" s="288">
        <f>'IPC (2015)'!S75/'IPC (2015)'!S$72*100</f>
        <v>105.28760607397187</v>
      </c>
      <c r="T75" s="288">
        <f>'IPC (2015)'!T75/'IPC (2015)'!T$72*100</f>
        <v>118.98168080274812</v>
      </c>
      <c r="U75" s="288">
        <f>'IPC (2015)'!U75/'IPC (2015)'!U$72*100</f>
        <v>113.4478927085466</v>
      </c>
      <c r="V75" s="288">
        <f>'IPC (2015)'!V75/'IPC (2015)'!V$72*100</f>
        <v>107.43921096326174</v>
      </c>
      <c r="W75" s="288">
        <f>'IPC (2015)'!W75/'IPC (2015)'!W$72*100</f>
        <v>101.69389865478237</v>
      </c>
      <c r="X75" s="288">
        <f>'IPC (2015)'!X75/'IPC (2015)'!X$72*100</f>
        <v>113.26195051143053</v>
      </c>
      <c r="Y75" s="288">
        <f>'IPC (2015)'!Y75/'IPC (2015)'!Y$72*100</f>
        <v>106.92728405619947</v>
      </c>
      <c r="Z75" s="288">
        <f>'IPC (2015)'!Z75/'IPC (2015)'!Z$72*100</f>
        <v>110.01093405132032</v>
      </c>
      <c r="AA75" s="288">
        <f>'IPC (2015)'!AA75/'IPC (2015)'!AA$72*100</f>
        <v>108.09722353066505</v>
      </c>
      <c r="AB75" s="288">
        <f>'IPC (2015)'!AB75/'IPC (2015)'!AB$72*100</f>
        <v>108.37233972191622</v>
      </c>
      <c r="AC75" s="288">
        <f>'IPC (2015)'!AC75/'IPC (2015)'!AC$72*100</f>
        <v>108.56423173803526</v>
      </c>
      <c r="AD75" s="288">
        <f>'IPC (2015)'!AD75/'IPC (2015)'!AD$72*100</f>
        <v>112.16522867737947</v>
      </c>
      <c r="AE75" s="288">
        <f>'IPC (2015)'!AE75/'IPC (2015)'!AE$72*100</f>
        <v>101.37149213508201</v>
      </c>
      <c r="AF75" s="288">
        <f>'IPC (2015)'!AF75/'IPC (2015)'!AF$72*100</f>
        <v>136.41581336992127</v>
      </c>
      <c r="AG75" s="288">
        <f>'IPC (2015)'!AG75/'IPC (2015)'!AG$72*100</f>
        <v>120.64490844488046</v>
      </c>
      <c r="AH75" s="288">
        <f>'IPC (2015)'!AH75/'IPC (2015)'!AH$72*100</f>
        <v>107.1633385749623</v>
      </c>
      <c r="AI75" s="288">
        <f>'IPC (2015)'!AI75/'IPC (2015)'!AI$72*100</f>
        <v>131.64252718602816</v>
      </c>
      <c r="AJ75" s="288">
        <f>'IPC (2015)'!AJ75/'IPC (2015)'!AJ$72*100</f>
        <v>101.37522060387157</v>
      </c>
      <c r="AN75" s="437">
        <v>87.747478520732173</v>
      </c>
      <c r="AO75" s="438">
        <v>94.354215003866955</v>
      </c>
      <c r="AP75" s="438">
        <v>94.553941908713696</v>
      </c>
      <c r="AQ75" s="438">
        <v>90.535835919170495</v>
      </c>
      <c r="AR75" s="438">
        <v>95.56761429120246</v>
      </c>
      <c r="AS75" s="439">
        <v>91.455105532221154</v>
      </c>
    </row>
    <row r="76" spans="1:45" x14ac:dyDescent="0.25">
      <c r="A76" s="285">
        <v>2009</v>
      </c>
      <c r="B76" s="288">
        <f>'IPC (2015)'!B76/'IPC (2015)'!B$72*100</f>
        <v>106.97674661278207</v>
      </c>
      <c r="C76" s="288">
        <v>189.74995958544446</v>
      </c>
      <c r="D76" s="288">
        <f>'IPC (2015)'!D76/'IPC (2015)'!D$72*100</f>
        <v>112.53388891340063</v>
      </c>
      <c r="E76" s="288">
        <f>'IPC (2015)'!E76/'IPC (2015)'!E$72*100</f>
        <v>108.24252309222193</v>
      </c>
      <c r="F76" s="288">
        <f>'IPC (2015)'!F76/'IPC (2015)'!F$72*100</f>
        <v>119.68642872950016</v>
      </c>
      <c r="G76" s="288">
        <f>'IPC (2015)'!G76/'IPC (2015)'!G$72*100</f>
        <v>106.9720215218335</v>
      </c>
      <c r="H76" s="288">
        <f>'IPC (2015)'!H76/'IPC (2015)'!H$72*100</f>
        <v>117.77281139349644</v>
      </c>
      <c r="I76" s="335">
        <v>110.99921447999996</v>
      </c>
      <c r="J76" s="288">
        <f>'IPC (2015)'!J76/'IPC (2015)'!J$72*100</f>
        <v>122.72727272727273</v>
      </c>
      <c r="K76" s="288">
        <f>'IPC (2015)'!K76/'IPC (2015)'!K$72*100</f>
        <v>112.75822725911004</v>
      </c>
      <c r="L76" s="288">
        <f>'IPC (2015)'!L76/'IPC (2015)'!L$72*100</f>
        <v>108.58955728666703</v>
      </c>
      <c r="M76" s="288">
        <f>'IPC (2015)'!M76/'IPC (2015)'!M$72*100</f>
        <v>110.41796892724938</v>
      </c>
      <c r="N76" s="288">
        <f>'IPC (2015)'!N76/'IPC (2015)'!N$72*100</f>
        <v>109.85465978539641</v>
      </c>
      <c r="O76" s="288">
        <f>'IPC (2015)'!O76/'IPC (2015)'!O$72*100</f>
        <v>122.77215485820673</v>
      </c>
      <c r="P76" s="288">
        <f>'IPC (2015)'!P76/'IPC (2015)'!P$72*100</f>
        <v>108.34999110803435</v>
      </c>
      <c r="Q76" s="288">
        <f>'IPC (2015)'!Q76/'IPC (2015)'!Q$72*100</f>
        <v>106.1835546546686</v>
      </c>
      <c r="R76" s="288">
        <f>'IPC (2015)'!R76/'IPC (2015)'!R$72*100</f>
        <v>111.93131486932946</v>
      </c>
      <c r="S76" s="288">
        <f>'IPC (2015)'!S76/'IPC (2015)'!S$72*100</f>
        <v>106.54030151208424</v>
      </c>
      <c r="T76" s="288">
        <f>'IPC (2015)'!T76/'IPC (2015)'!T$72*100</f>
        <v>123.99286121732057</v>
      </c>
      <c r="U76" s="288">
        <f>'IPC (2015)'!U76/'IPC (2015)'!U$72*100</f>
        <v>108.36756544294535</v>
      </c>
      <c r="V76" s="288">
        <f>'IPC (2015)'!V76/'IPC (2015)'!V$72*100</f>
        <v>108.27160684994641</v>
      </c>
      <c r="W76" s="288">
        <f>'IPC (2015)'!W76/'IPC (2015)'!W$72*100</f>
        <v>100.31814963495439</v>
      </c>
      <c r="X76" s="288">
        <f>'IPC (2015)'!X76/'IPC (2015)'!X$72*100</f>
        <v>119.26185142630663</v>
      </c>
      <c r="Y76" s="288">
        <f>'IPC (2015)'!Y76/'IPC (2015)'!Y$72*100</f>
        <v>109.27688512363316</v>
      </c>
      <c r="Z76" s="288">
        <f>'IPC (2015)'!Z76/'IPC (2015)'!Z$72*100</f>
        <v>112.33837105213014</v>
      </c>
      <c r="AA76" s="288">
        <f>'IPC (2015)'!AA76/'IPC (2015)'!AA$72*100</f>
        <v>112.19993327045341</v>
      </c>
      <c r="AB76" s="288">
        <f>'IPC (2015)'!AB76/'IPC (2015)'!AB$72*100</f>
        <v>107.4668650318492</v>
      </c>
      <c r="AC76" s="288">
        <f>'IPC (2015)'!AC76/'IPC (2015)'!AC$72*100</f>
        <v>110.70528967254407</v>
      </c>
      <c r="AD76" s="288">
        <f>'IPC (2015)'!AD76/'IPC (2015)'!AD$72*100</f>
        <v>113.30860321384424</v>
      </c>
      <c r="AE76" s="288">
        <f>'IPC (2015)'!AE76/'IPC (2015)'!AE$72*100</f>
        <v>101.76964476170566</v>
      </c>
      <c r="AF76" s="288">
        <f>'IPC (2015)'!AF76/'IPC (2015)'!AF$72*100</f>
        <v>152.30459167519058</v>
      </c>
      <c r="AG76" s="288">
        <f>'IPC (2015)'!AG76/'IPC (2015)'!AG$72*100</f>
        <v>129.40922922760663</v>
      </c>
      <c r="AH76" s="288">
        <f>'IPC (2015)'!AH76/'IPC (2015)'!AH$72*100</f>
        <v>106.63346173685353</v>
      </c>
      <c r="AI76" s="288">
        <f>'IPC (2015)'!AI76/'IPC (2015)'!AI$72*100</f>
        <v>139.8714660825103</v>
      </c>
      <c r="AJ76" s="288">
        <f>'IPC (2015)'!AJ76/'IPC (2015)'!AJ$72*100</f>
        <v>101.51038216936172</v>
      </c>
      <c r="AN76" s="437">
        <v>94.620844228614118</v>
      </c>
      <c r="AO76" s="438">
        <v>96.674400618716149</v>
      </c>
      <c r="AP76" s="438">
        <v>96.317427385892103</v>
      </c>
      <c r="AQ76" s="438">
        <v>95.511995761749773</v>
      </c>
      <c r="AR76" s="438">
        <v>98.876296580868228</v>
      </c>
      <c r="AS76" s="439">
        <v>94.827056741037623</v>
      </c>
    </row>
    <row r="77" spans="1:45" x14ac:dyDescent="0.25">
      <c r="A77" s="285">
        <v>2010</v>
      </c>
      <c r="B77" s="288">
        <f>'IPC (2015)'!B77/'IPC (2015)'!B$72*100</f>
        <v>108.15756701188231</v>
      </c>
      <c r="C77" s="288">
        <v>233.56243827997969</v>
      </c>
      <c r="D77" s="288">
        <f>'IPC (2015)'!D77/'IPC (2015)'!D$72*100</f>
        <v>115.81801854644269</v>
      </c>
      <c r="E77" s="288">
        <f>'IPC (2015)'!E77/'IPC (2015)'!E$72*100</f>
        <v>110.61227476574939</v>
      </c>
      <c r="F77" s="288">
        <f>'IPC (2015)'!F77/'IPC (2015)'!F$72*100</f>
        <v>125.71710316626326</v>
      </c>
      <c r="G77" s="288">
        <f>'IPC (2015)'!G77/'IPC (2015)'!G$72*100</f>
        <v>108.87278710961625</v>
      </c>
      <c r="H77" s="288">
        <f>'IPC (2015)'!H77/'IPC (2015)'!H$72*100</f>
        <v>119.43425925572397</v>
      </c>
      <c r="I77" s="335">
        <v>114.55118934335997</v>
      </c>
      <c r="J77" s="288">
        <f>'IPC (2015)'!J77/'IPC (2015)'!J$72*100</f>
        <v>125.5146390751994</v>
      </c>
      <c r="K77" s="288">
        <f>'IPC (2015)'!K77/'IPC (2015)'!K$72*100</f>
        <v>116.07239605575987</v>
      </c>
      <c r="L77" s="288">
        <f>'IPC (2015)'!L77/'IPC (2015)'!L$72*100</f>
        <v>111.09898785562436</v>
      </c>
      <c r="M77" s="288">
        <f>'IPC (2015)'!M77/'IPC (2015)'!M$72*100</f>
        <v>112.40537072717353</v>
      </c>
      <c r="N77" s="288">
        <f>'IPC (2015)'!N77/'IPC (2015)'!N$72*100</f>
        <v>111.65632064997612</v>
      </c>
      <c r="O77" s="288">
        <f>'IPC (2015)'!O77/'IPC (2015)'!O$72*100</f>
        <v>126.42100131922011</v>
      </c>
      <c r="P77" s="288">
        <f>'IPC (2015)'!P77/'IPC (2015)'!P$72*100</f>
        <v>109.63301050707106</v>
      </c>
      <c r="Q77" s="288">
        <f>'IPC (2015)'!Q77/'IPC (2015)'!Q$72*100</f>
        <v>107.80935131586259</v>
      </c>
      <c r="R77" s="288">
        <f>'IPC (2015)'!R77/'IPC (2015)'!R$72*100</f>
        <v>117.20660956724727</v>
      </c>
      <c r="S77" s="288">
        <f>'IPC (2015)'!S77/'IPC (2015)'!S$72*100</f>
        <v>107.89900023750016</v>
      </c>
      <c r="T77" s="288">
        <f>'IPC (2015)'!T77/'IPC (2015)'!T$72*100</f>
        <v>130.01338521752388</v>
      </c>
      <c r="U77" s="288">
        <f>'IPC (2015)'!U77/'IPC (2015)'!U$72*100</f>
        <v>107.36831051623675</v>
      </c>
      <c r="V77" s="288">
        <f>'IPC (2015)'!V77/'IPC (2015)'!V$72*100</f>
        <v>109.9233135741605</v>
      </c>
      <c r="W77" s="288">
        <f>'IPC (2015)'!W77/'IPC (2015)'!W$72*100</f>
        <v>99.595879593869626</v>
      </c>
      <c r="X77" s="288">
        <f>'IPC (2015)'!X77/'IPC (2015)'!X$72*100</f>
        <v>124.21923740647355</v>
      </c>
      <c r="Y77" s="288">
        <f>'IPC (2015)'!Y77/'IPC (2015)'!Y$72*100</f>
        <v>111.92020303504972</v>
      </c>
      <c r="Z77" s="288">
        <f>'IPC (2015)'!Z77/'IPC (2015)'!Z$72*100</f>
        <v>114.92444662337043</v>
      </c>
      <c r="AA77" s="288">
        <f>'IPC (2015)'!AA77/'IPC (2015)'!AA$72*100</f>
        <v>115.0954753957509</v>
      </c>
      <c r="AB77" s="288">
        <f>'IPC (2015)'!AB77/'IPC (2015)'!AB$72*100</f>
        <v>108.97415424074983</v>
      </c>
      <c r="AC77" s="288">
        <f>'IPC (2015)'!AC77/'IPC (2015)'!AC$72*100</f>
        <v>113.47607052896724</v>
      </c>
      <c r="AD77" s="288">
        <f>'IPC (2015)'!AD77/'IPC (2015)'!AD$72*100</f>
        <v>114.97734239802224</v>
      </c>
      <c r="AE77" s="288">
        <f>'IPC (2015)'!AE77/'IPC (2015)'!AE$72*100</f>
        <v>102.20371156443167</v>
      </c>
      <c r="AF77" s="288">
        <f>'IPC (2015)'!AF77/'IPC (2015)'!AF$72*100</f>
        <v>162.73654510249918</v>
      </c>
      <c r="AG77" s="288">
        <f>'IPC (2015)'!AG77/'IPC (2015)'!AG$72*100</f>
        <v>134.66784625743077</v>
      </c>
      <c r="AH77" s="288">
        <f>'IPC (2015)'!AH77/'IPC (2015)'!AH$72*100</f>
        <v>107.86825423360619</v>
      </c>
      <c r="AI77" s="288">
        <f>'IPC (2015)'!AI77/'IPC (2015)'!AI$72*100</f>
        <v>151.85348091621339</v>
      </c>
      <c r="AJ77" s="288">
        <f>'IPC (2015)'!AJ77/'IPC (2015)'!AJ$72*100</f>
        <v>101.63011830196602</v>
      </c>
      <c r="AN77" s="437">
        <v>100</v>
      </c>
      <c r="AO77" s="438">
        <v>100</v>
      </c>
      <c r="AP77" s="438">
        <v>100</v>
      </c>
      <c r="AQ77" s="438">
        <v>100</v>
      </c>
      <c r="AR77" s="438">
        <v>100</v>
      </c>
      <c r="AS77" s="439">
        <v>100</v>
      </c>
    </row>
    <row r="78" spans="1:45" x14ac:dyDescent="0.25">
      <c r="A78" s="285">
        <f>A77+1</f>
        <v>2011</v>
      </c>
      <c r="B78" s="288">
        <f>'IPC (2015)'!B78/'IPC (2015)'!B$72*100</f>
        <v>110.40202317698011</v>
      </c>
      <c r="C78" s="288">
        <v>288.29605085422025</v>
      </c>
      <c r="D78" s="288">
        <f>'IPC (2015)'!D78/'IPC (2015)'!D$72*100</f>
        <v>119.6444746082953</v>
      </c>
      <c r="E78" s="288">
        <f>'IPC (2015)'!E78/'IPC (2015)'!E$72*100</f>
        <v>114.5191928617629</v>
      </c>
      <c r="F78" s="288">
        <f>'IPC (2015)'!F78/'IPC (2015)'!F$72*100</f>
        <v>134.0602430683623</v>
      </c>
      <c r="G78" s="288">
        <f>'IPC (2015)'!G78/'IPC (2015)'!G$72*100</f>
        <v>112.04330111873213</v>
      </c>
      <c r="H78" s="288">
        <f>'IPC (2015)'!H78/'IPC (2015)'!H$72*100</f>
        <v>123.4248169034679</v>
      </c>
      <c r="I78" s="335">
        <v>120.62240237855804</v>
      </c>
      <c r="J78" s="288">
        <f>'IPC (2015)'!J78/'IPC (2015)'!J$72*100</f>
        <v>129.80421310653733</v>
      </c>
      <c r="K78" s="288">
        <f>'IPC (2015)'!K78/'IPC (2015)'!K$72*100</f>
        <v>120.74530075787031</v>
      </c>
      <c r="L78" s="288">
        <f>'IPC (2015)'!L78/'IPC (2015)'!L$72*100</f>
        <v>114.1638439133567</v>
      </c>
      <c r="M78" s="288">
        <f>'IPC (2015)'!M78/'IPC (2015)'!M$72*100</f>
        <v>115.99799963196484</v>
      </c>
      <c r="N78" s="288">
        <f>'IPC (2015)'!N78/'IPC (2015)'!N$72*100</f>
        <v>115.18114307990083</v>
      </c>
      <c r="O78" s="288">
        <f>'IPC (2015)'!O78/'IPC (2015)'!O$72*100</f>
        <v>132.71916761592922</v>
      </c>
      <c r="P78" s="288">
        <f>'IPC (2015)'!P78/'IPC (2015)'!P$72*100</f>
        <v>113.37895529959366</v>
      </c>
      <c r="Q78" s="288">
        <f>'IPC (2015)'!Q78/'IPC (2015)'!Q$72*100</f>
        <v>110.08585137004327</v>
      </c>
      <c r="R78" s="288">
        <f>'IPC (2015)'!R78/'IPC (2015)'!R$72*100</f>
        <v>121.10949378241843</v>
      </c>
      <c r="S78" s="288">
        <f>'IPC (2015)'!S78/'IPC (2015)'!S$72*100</f>
        <v>110.42499566467995</v>
      </c>
      <c r="T78" s="288">
        <f>'IPC (2015)'!T78/'IPC (2015)'!T$72*100</f>
        <v>135.12282236789608</v>
      </c>
      <c r="U78" s="288">
        <f>'IPC (2015)'!U78/'IPC (2015)'!U$72*100</f>
        <v>110.11392864318297</v>
      </c>
      <c r="V78" s="288">
        <f>'IPC (2015)'!V78/'IPC (2015)'!V$72*100</f>
        <v>112.97988413053039</v>
      </c>
      <c r="W78" s="288">
        <f>'IPC (2015)'!W78/'IPC (2015)'!W$72*100</f>
        <v>99.329330994279019</v>
      </c>
      <c r="X78" s="288">
        <f>'IPC (2015)'!X78/'IPC (2015)'!X$72*100</f>
        <v>128.4518483380547</v>
      </c>
      <c r="Y78" s="288">
        <f>'IPC (2015)'!Y78/'IPC (2015)'!Y$72*100</f>
        <v>113.35831935824667</v>
      </c>
      <c r="Z78" s="288">
        <f>'IPC (2015)'!Z78/'IPC (2015)'!Z$72*100</f>
        <v>119.55348033805993</v>
      </c>
      <c r="AA78" s="288">
        <f>'IPC (2015)'!AA78/'IPC (2015)'!AA$72*100</f>
        <v>119.97483392593868</v>
      </c>
      <c r="AB78" s="288">
        <f>'IPC (2015)'!AB78/'IPC (2015)'!AB$72*100</f>
        <v>112.95499304131546</v>
      </c>
      <c r="AC78" s="288">
        <f>'IPC (2015)'!AC78/'IPC (2015)'!AC$72*100</f>
        <v>117.88413098236774</v>
      </c>
      <c r="AD78" s="288">
        <f>'IPC (2015)'!AD78/'IPC (2015)'!AD$72*100</f>
        <v>117.18170580964151</v>
      </c>
      <c r="AE78" s="288">
        <f>'IPC (2015)'!AE78/'IPC (2015)'!AE$72*100</f>
        <v>102.61624657795811</v>
      </c>
      <c r="AF78" s="288">
        <f>'IPC (2015)'!AF78/'IPC (2015)'!AF$72*100</f>
        <v>176.47226362258129</v>
      </c>
      <c r="AG78" s="288">
        <f>'IPC (2015)'!AG78/'IPC (2015)'!AG$72*100</f>
        <v>141.42433655036714</v>
      </c>
      <c r="AH78" s="288">
        <f>'IPC (2015)'!AH78/'IPC (2015)'!AH$72*100</f>
        <v>111.06239981977618</v>
      </c>
      <c r="AI78" s="288">
        <f>'IPC (2015)'!AI78/'IPC (2015)'!AI$72*100</f>
        <v>161.68124174038491</v>
      </c>
      <c r="AJ78" s="288">
        <f>'IPC (2015)'!AJ78/'IPC (2015)'!AJ$72*100</f>
        <v>101.83728388921361</v>
      </c>
      <c r="AN78" s="437">
        <v>104.85618229361226</v>
      </c>
      <c r="AO78" s="438">
        <v>105.87780355761794</v>
      </c>
      <c r="AP78" s="438">
        <v>106.2240663900415</v>
      </c>
      <c r="AQ78" s="438">
        <v>106.76227957314765</v>
      </c>
      <c r="AR78" s="438">
        <v>97.094698424894361</v>
      </c>
      <c r="AS78" s="439">
        <v>108.08238798099109</v>
      </c>
    </row>
    <row r="79" spans="1:45" x14ac:dyDescent="0.25">
      <c r="A79" s="285">
        <f>A78+1</f>
        <v>2012</v>
      </c>
      <c r="B79" s="288">
        <f>'IPC (2015)'!B79/'IPC (2015)'!B$72*100</f>
        <v>112.61942959942151</v>
      </c>
      <c r="C79" s="288">
        <v>356.48951878862454</v>
      </c>
      <c r="D79" s="288">
        <f>'IPC (2015)'!D79/'IPC (2015)'!D$72*100</f>
        <v>121.75354201758097</v>
      </c>
      <c r="E79" s="288">
        <f>'IPC (2015)'!E79/'IPC (2015)'!E$72*100</f>
        <v>117.7711549481393</v>
      </c>
      <c r="F79" s="288">
        <f>'IPC (2015)'!F79/'IPC (2015)'!F$72*100</f>
        <v>141.30420637428131</v>
      </c>
      <c r="G79" s="288">
        <f>'IPC (2015)'!G79/'IPC (2015)'!G$72*100</f>
        <v>113.74152455943327</v>
      </c>
      <c r="H79" s="288">
        <f>'IPC (2015)'!H79/'IPC (2015)'!H$72*100</f>
        <v>127.13675077702278</v>
      </c>
      <c r="I79" s="335">
        <v>123.87920724277912</v>
      </c>
      <c r="J79" s="288">
        <f>'IPC (2015)'!J79/'IPC (2015)'!J$72*100</f>
        <v>133.91554009576961</v>
      </c>
      <c r="K79" s="288">
        <f>'IPC (2015)'!K79/'IPC (2015)'!K$72*100</f>
        <v>123.38625889971763</v>
      </c>
      <c r="L79" s="288">
        <f>'IPC (2015)'!L79/'IPC (2015)'!L$72*100</f>
        <v>116.90140778014649</v>
      </c>
      <c r="M79" s="288">
        <f>'IPC (2015)'!M79/'IPC (2015)'!M$72*100</f>
        <v>118.83531839650172</v>
      </c>
      <c r="N79" s="288">
        <f>'IPC (2015)'!N79/'IPC (2015)'!N$72*100</f>
        <v>117.56461871040749</v>
      </c>
      <c r="O79" s="288">
        <f>'IPC (2015)'!O79/'IPC (2015)'!O$72*100</f>
        <v>137.93955037719888</v>
      </c>
      <c r="P79" s="288">
        <f>'IPC (2015)'!P79/'IPC (2015)'!P$72*100</f>
        <v>116.56300658410994</v>
      </c>
      <c r="Q79" s="288">
        <f>'IPC (2015)'!Q79/'IPC (2015)'!Q$72*100</f>
        <v>112.23714392124404</v>
      </c>
      <c r="R79" s="288">
        <f>'IPC (2015)'!R79/'IPC (2015)'!R$72*100</f>
        <v>122.92792556571463</v>
      </c>
      <c r="S79" s="288">
        <f>'IPC (2015)'!S79/'IPC (2015)'!S$72*100</f>
        <v>113.13653807730442</v>
      </c>
      <c r="T79" s="288">
        <f>'IPC (2015)'!T79/'IPC (2015)'!T$72*100</f>
        <v>142.76015842142769</v>
      </c>
      <c r="U79" s="288">
        <f>'IPC (2015)'!U79/'IPC (2015)'!U$72*100</f>
        <v>111.98169370550795</v>
      </c>
      <c r="V79" s="288">
        <f>'IPC (2015)'!V79/'IPC (2015)'!V$72*100</f>
        <v>116.41600385435666</v>
      </c>
      <c r="W79" s="288">
        <f>'IPC (2015)'!W79/'IPC (2015)'!W$72*100</f>
        <v>99.277740277058655</v>
      </c>
      <c r="X79" s="288">
        <f>'IPC (2015)'!X79/'IPC (2015)'!X$72*100</f>
        <v>133.73315960803825</v>
      </c>
      <c r="Y79" s="288">
        <f>'IPC (2015)'!Y79/'IPC (2015)'!Y$72*100</f>
        <v>114.14827280325188</v>
      </c>
      <c r="Z79" s="288">
        <f>'IPC (2015)'!Z79/'IPC (2015)'!Z$72*100</f>
        <v>120.82064682344347</v>
      </c>
      <c r="AA79" s="288">
        <f>'IPC (2015)'!AA79/'IPC (2015)'!AA$72*100</f>
        <v>124.24638360578743</v>
      </c>
      <c r="AB79" s="288">
        <f>'IPC (2015)'!AB79/'IPC (2015)'!AB$72*100</f>
        <v>116.08762005057658</v>
      </c>
      <c r="AC79" s="288">
        <f>'IPC (2015)'!AC79/'IPC (2015)'!AC$72*100</f>
        <v>120.90680100755667</v>
      </c>
      <c r="AD79" s="288">
        <f>'IPC (2015)'!AD79/'IPC (2015)'!AD$72*100</f>
        <v>121.03419035846723</v>
      </c>
      <c r="AE79" s="288">
        <f>'IPC (2015)'!AE79/'IPC (2015)'!AE$72*100</f>
        <v>102.85388903427504</v>
      </c>
      <c r="AF79" s="288">
        <f>'IPC (2015)'!AF79/'IPC (2015)'!AF$72*100</f>
        <v>185.42776133271124</v>
      </c>
      <c r="AG79" s="288">
        <f>'IPC (2015)'!AG79/'IPC (2015)'!AG$72*100</f>
        <v>149.51937465549949</v>
      </c>
      <c r="AH79" s="288">
        <f>'IPC (2015)'!AH79/'IPC (2015)'!AH$72*100</f>
        <v>112.04909400871976</v>
      </c>
      <c r="AI79" s="288">
        <f>'IPC (2015)'!AI79/'IPC (2015)'!AI$72*100</f>
        <v>176.05726400291721</v>
      </c>
      <c r="AJ79" s="288">
        <f>'IPC (2015)'!AJ79/'IPC (2015)'!AJ$72*100</f>
        <v>101.98233101683425</v>
      </c>
      <c r="AN79" s="437">
        <v>109.6002988419873</v>
      </c>
      <c r="AO79" s="438">
        <v>111.91028615622581</v>
      </c>
      <c r="AP79" s="438">
        <v>110.26970954356845</v>
      </c>
      <c r="AQ79" s="438">
        <v>112.30984636342998</v>
      </c>
      <c r="AR79" s="438">
        <v>97.32039953899347</v>
      </c>
      <c r="AS79" s="439">
        <v>115.85734917809782</v>
      </c>
    </row>
    <row r="80" spans="1:45" x14ac:dyDescent="0.25">
      <c r="A80" s="285">
        <f>A79+1</f>
        <v>2013</v>
      </c>
      <c r="B80" s="288">
        <f>'IPC (2015)'!B80/'IPC (2015)'!B$72*100</f>
        <v>114.31404438175224</v>
      </c>
      <c r="C80" s="288">
        <v>447.42509947504345</v>
      </c>
      <c r="D80" s="288">
        <f>'IPC (2015)'!D80/'IPC (2015)'!D$72*100</f>
        <v>124.73636332963929</v>
      </c>
      <c r="E80" s="288">
        <f>'IPC (2015)'!E80/'IPC (2015)'!E$72*100</f>
        <v>119.08205226118311</v>
      </c>
      <c r="F80" s="288">
        <f>'IPC (2015)'!F80/'IPC (2015)'!F$72*100</f>
        <v>150.07113966827239</v>
      </c>
      <c r="G80" s="288">
        <f>'IPC (2015)'!G80/'IPC (2015)'!G$72*100</f>
        <v>114.80874266510872</v>
      </c>
      <c r="H80" s="288">
        <f>'IPC (2015)'!H80/'IPC (2015)'!H$72*100</f>
        <v>129.41194022294709</v>
      </c>
      <c r="I80" s="335">
        <v>127.10006663109135</v>
      </c>
      <c r="J80" s="288">
        <f>'IPC (2015)'!J80/'IPC (2015)'!J$72*100</f>
        <v>136.61808523387748</v>
      </c>
      <c r="K80" s="288">
        <f>'IPC (2015)'!K80/'IPC (2015)'!K$72*100</f>
        <v>124.99197511584772</v>
      </c>
      <c r="L80" s="288">
        <f>'IPC (2015)'!L80/'IPC (2015)'!L$72*100</f>
        <v>117.82384376814743</v>
      </c>
      <c r="M80" s="288">
        <f>'IPC (2015)'!M80/'IPC (2015)'!M$72*100</f>
        <v>120.50912407513808</v>
      </c>
      <c r="N80" s="288">
        <f>'IPC (2015)'!N80/'IPC (2015)'!N$72*100</f>
        <v>119.28674866776932</v>
      </c>
      <c r="O80" s="288">
        <f>'IPC (2015)'!O80/'IPC (2015)'!O$72*100</f>
        <v>141.77508318584123</v>
      </c>
      <c r="P80" s="288">
        <f>'IPC (2015)'!P80/'IPC (2015)'!P$72*100</f>
        <v>118.28615144633694</v>
      </c>
      <c r="Q80" s="288">
        <f>'IPC (2015)'!Q80/'IPC (2015)'!Q$72*100</f>
        <v>113.20655732181608</v>
      </c>
      <c r="R80" s="288">
        <f>'IPC (2015)'!R80/'IPC (2015)'!R$72*100</f>
        <v>121.79429941242306</v>
      </c>
      <c r="S80" s="288">
        <f>'IPC (2015)'!S80/'IPC (2015)'!S$72*100</f>
        <v>115.97275628338667</v>
      </c>
      <c r="T80" s="288">
        <f>'IPC (2015)'!T80/'IPC (2015)'!T$72*100</f>
        <v>145.23446142492685</v>
      </c>
      <c r="U80" s="288">
        <f>'IPC (2015)'!U80/'IPC (2015)'!U$72*100</f>
        <v>112.55137627190599</v>
      </c>
      <c r="V80" s="288">
        <f>'IPC (2015)'!V80/'IPC (2015)'!V$72*100</f>
        <v>117.83628133068449</v>
      </c>
      <c r="W80" s="288">
        <f>'IPC (2015)'!W80/'IPC (2015)'!W$72*100</f>
        <v>99.621674952479793</v>
      </c>
      <c r="X80" s="288">
        <f>'IPC (2015)'!X80/'IPC (2015)'!X$72*100</f>
        <v>138.82356885036634</v>
      </c>
      <c r="Y80" s="288">
        <f>'IPC (2015)'!Y80/'IPC (2015)'!Y$72*100</f>
        <v>116.56876307752735</v>
      </c>
      <c r="Z80" s="288">
        <f>'IPC (2015)'!Z80/'IPC (2015)'!Z$72*100</f>
        <v>122.19126129380567</v>
      </c>
      <c r="AA80" s="288">
        <f>'IPC (2015)'!AA80/'IPC (2015)'!AA$72*100</f>
        <v>125.47892636863706</v>
      </c>
      <c r="AB80" s="288">
        <f>'IPC (2015)'!AB80/'IPC (2015)'!AB$72*100</f>
        <v>116.40618793919005</v>
      </c>
      <c r="AC80" s="288">
        <f>'IPC (2015)'!AC80/'IPC (2015)'!AC$72*100</f>
        <v>123.67758186397984</v>
      </c>
      <c r="AD80" s="288">
        <f>'IPC (2015)'!AD80/'IPC (2015)'!AD$72*100</f>
        <v>122.77503090234858</v>
      </c>
      <c r="AE80" s="288">
        <f>'IPC (2015)'!AE80/'IPC (2015)'!AE$72*100</f>
        <v>103.13783469766993</v>
      </c>
      <c r="AF80" s="288">
        <f>'IPC (2015)'!AF80/'IPC (2015)'!AF$72*100</f>
        <v>197.95102745772641</v>
      </c>
      <c r="AG80" s="288">
        <f>'IPC (2015)'!AG80/'IPC (2015)'!AG$72*100</f>
        <v>158.15622806029597</v>
      </c>
      <c r="AH80" s="288">
        <f>'IPC (2015)'!AH80/'IPC (2015)'!AH$72*100</f>
        <v>111.99947881699504</v>
      </c>
      <c r="AI80" s="288">
        <f>'IPC (2015)'!AI80/'IPC (2015)'!AI$72*100</f>
        <v>189.24938037637446</v>
      </c>
      <c r="AJ80" s="288">
        <f>'IPC (2015)'!AJ80/'IPC (2015)'!AJ$72*100</f>
        <v>102.02602792900142</v>
      </c>
      <c r="AN80" s="437">
        <v>115.31565184908479</v>
      </c>
      <c r="AO80" s="438">
        <v>116.39597834493425</v>
      </c>
      <c r="AP80" s="438">
        <v>115.0414937759336</v>
      </c>
      <c r="AQ80" s="438">
        <v>118.10716718383414</v>
      </c>
      <c r="AR80" s="438">
        <v>97.781406069919328</v>
      </c>
      <c r="AS80" s="439">
        <v>124.12431308391614</v>
      </c>
    </row>
    <row r="81" spans="1:45" x14ac:dyDescent="0.25">
      <c r="A81" s="285">
        <f>A80+1</f>
        <v>2014</v>
      </c>
      <c r="B81" s="288">
        <f>'IPC (2015)'!B81/'IPC (2015)'!B$72*100</f>
        <v>115.35064199949656</v>
      </c>
      <c r="C81" s="288">
        <v>614.31371920133597</v>
      </c>
      <c r="D81" s="288">
        <f>'IPC (2015)'!D81/'IPC (2015)'!D$72*100</f>
        <v>127.8397131608111</v>
      </c>
      <c r="E81" s="288">
        <f>'IPC (2015)'!E81/'IPC (2015)'!E$72*100</f>
        <v>119.48693590579917</v>
      </c>
      <c r="F81" s="288">
        <f>'IPC (2015)'!F81/'IPC (2015)'!F$72*100</f>
        <v>159.56921616577199</v>
      </c>
      <c r="G81" s="288">
        <f>'IPC (2015)'!G81/'IPC (2015)'!G$72*100</f>
        <v>116.99773357242276</v>
      </c>
      <c r="H81" s="288">
        <f>'IPC (2015)'!H81/'IPC (2015)'!H$72*100</f>
        <v>135.51847171119516</v>
      </c>
      <c r="I81" s="335">
        <v>129.76916803034428</v>
      </c>
      <c r="J81" s="288">
        <f>'IPC (2015)'!J81/'IPC (2015)'!J$72*100</f>
        <v>140.57703808526932</v>
      </c>
      <c r="K81" s="288">
        <f>'IPC (2015)'!K81/'IPC (2015)'!K$72*100</f>
        <v>126.58527475189149</v>
      </c>
      <c r="L81" s="288">
        <f>'IPC (2015)'!L81/'IPC (2015)'!L$72*100</f>
        <v>118.48839045870301</v>
      </c>
      <c r="M81" s="288">
        <f>'IPC (2015)'!M81/'IPC (2015)'!M$72*100</f>
        <v>120.3273812766366</v>
      </c>
      <c r="N81" s="288">
        <f>'IPC (2015)'!N81/'IPC (2015)'!N$72*100</f>
        <v>121.22185105910943</v>
      </c>
      <c r="O81" s="288">
        <f>'IPC (2015)'!O81/'IPC (2015)'!O$72*100</f>
        <v>141.62457286707641</v>
      </c>
      <c r="P81" s="288">
        <f>'IPC (2015)'!P81/'IPC (2015)'!P$72*100</f>
        <v>119.51779901962946</v>
      </c>
      <c r="Q81" s="288">
        <f>'IPC (2015)'!Q81/'IPC (2015)'!Q$72*100</f>
        <v>113.7813735854967</v>
      </c>
      <c r="R81" s="288">
        <f>'IPC (2015)'!R81/'IPC (2015)'!R$72*100</f>
        <v>120.19732512416974</v>
      </c>
      <c r="S81" s="288">
        <f>'IPC (2015)'!S81/'IPC (2015)'!S$72*100</f>
        <v>117.10469892144776</v>
      </c>
      <c r="T81" s="288">
        <f>'IPC (2015)'!T81/'IPC (2015)'!T$72*100</f>
        <v>144.9039944078377</v>
      </c>
      <c r="U81" s="288">
        <f>'IPC (2015)'!U81/'IPC (2015)'!U$72*100</f>
        <v>112.75678579407082</v>
      </c>
      <c r="V81" s="288">
        <f>'IPC (2015)'!V81/'IPC (2015)'!V$72*100</f>
        <v>118.12032264161492</v>
      </c>
      <c r="W81" s="288">
        <f>'IPC (2015)'!W81/'IPC (2015)'!W$72*100</f>
        <v>102.37318331027916</v>
      </c>
      <c r="X81" s="288">
        <f>'IPC (2015)'!X81/'IPC (2015)'!X$72*100</f>
        <v>144.40235798861946</v>
      </c>
      <c r="Y81" s="288">
        <f>'IPC (2015)'!Y81/'IPC (2015)'!Y$72*100</f>
        <v>118.94875912289888</v>
      </c>
      <c r="Z81" s="288">
        <f>'IPC (2015)'!Z81/'IPC (2015)'!Z$72*100</f>
        <v>123.69117644139924</v>
      </c>
      <c r="AA81" s="288">
        <f>'IPC (2015)'!AA81/'IPC (2015)'!AA$72*100</f>
        <v>125.54637771935037</v>
      </c>
      <c r="AB81" s="288">
        <f>'IPC (2015)'!AB81/'IPC (2015)'!AB$72*100</f>
        <v>116.08239418407717</v>
      </c>
      <c r="AC81" s="288">
        <f>'IPC (2015)'!AC81/'IPC (2015)'!AC$72*100</f>
        <v>125.44080604534003</v>
      </c>
      <c r="AD81" s="288">
        <f>'IPC (2015)'!AD81/'IPC (2015)'!AD$72*100</f>
        <v>123.19735475896168</v>
      </c>
      <c r="AE81" s="288">
        <f>'IPC (2015)'!AE81/'IPC (2015)'!AE$72*100</f>
        <v>103.21396113532214</v>
      </c>
      <c r="AF81" s="288">
        <f>'IPC (2015)'!AF81/'IPC (2015)'!AF$72*100</f>
        <v>213.43756195669221</v>
      </c>
      <c r="AG81" s="288">
        <f>'IPC (2015)'!AG81/'IPC (2015)'!AG$72*100</f>
        <v>167.8607303989522</v>
      </c>
      <c r="AH81" s="288">
        <f>'IPC (2015)'!AH81/'IPC (2015)'!AH$72*100</f>
        <v>111.79822440191344</v>
      </c>
      <c r="AI81" s="288">
        <f>'IPC (2015)'!AI81/'IPC (2015)'!AI$72*100</f>
        <v>206.0066116846354</v>
      </c>
      <c r="AJ81" s="288">
        <f>'IPC (2015)'!AJ81/'IPC (2015)'!AJ$72*100</f>
        <v>101.95640574862064</v>
      </c>
      <c r="AN81" s="437">
        <v>120.54538662682106</v>
      </c>
      <c r="AO81" s="438">
        <v>119.48955916473317</v>
      </c>
      <c r="AP81" s="438">
        <v>118.98340248962656</v>
      </c>
      <c r="AQ81" s="438">
        <v>125.34624990539622</v>
      </c>
      <c r="AR81" s="438">
        <v>98.458509412216671</v>
      </c>
      <c r="AS81" s="439">
        <v>131.61641766894991</v>
      </c>
    </row>
    <row r="82" spans="1:45" x14ac:dyDescent="0.25">
      <c r="A82" s="285">
        <v>2015</v>
      </c>
      <c r="B82" s="288">
        <f>'IPC (2015)'!B82/'IPC (2015)'!B$72*100</f>
        <v>115.94403196066807</v>
      </c>
      <c r="C82" s="288">
        <v>761.89066077103269</v>
      </c>
      <c r="D82" s="288">
        <f>'IPC (2015)'!D82/'IPC (2015)'!D$72*100</f>
        <v>129.76800076822656</v>
      </c>
      <c r="E82" s="288">
        <f>'IPC (2015)'!E82/'IPC (2015)'!E$72*100</f>
        <v>120.15777677352577</v>
      </c>
      <c r="F82" s="288">
        <f>'IPC (2015)'!F82/'IPC (2015)'!F$72*100</f>
        <v>173.9781566944707</v>
      </c>
      <c r="G82" s="288">
        <f>'IPC (2015)'!G82/'IPC (2015)'!G$72*100</f>
        <v>118.31423978131743</v>
      </c>
      <c r="H82" s="288">
        <f>'IPC (2015)'!H82/'IPC (2015)'!H$72*100</f>
        <v>141.41185311324557</v>
      </c>
      <c r="I82" s="335">
        <v>131.71570555079938</v>
      </c>
      <c r="J82" s="288">
        <f>'IPC (2015)'!J82/'IPC (2015)'!J$72*100</f>
        <v>147.59215211201419</v>
      </c>
      <c r="K82" s="288">
        <f>'IPC (2015)'!K82/'IPC (2015)'!K$72*100</f>
        <v>127.47923027401889</v>
      </c>
      <c r="L82" s="288">
        <f>'IPC (2015)'!L82/'IPC (2015)'!L$72*100</f>
        <v>119.02399845173581</v>
      </c>
      <c r="M82" s="288">
        <f>'IPC (2015)'!M82/'IPC (2015)'!M$72*100</f>
        <v>119.72516370320945</v>
      </c>
      <c r="N82" s="288">
        <f>'IPC (2015)'!N82/'IPC (2015)'!N$72*100</f>
        <v>121.36564507539475</v>
      </c>
      <c r="O82" s="288">
        <f>'IPC (2015)'!O82/'IPC (2015)'!O$72*100</f>
        <v>140.9272647610388</v>
      </c>
      <c r="P82" s="288">
        <f>'IPC (2015)'!P82/'IPC (2015)'!P$72*100</f>
        <v>119.26922951684125</v>
      </c>
      <c r="Q82" s="288">
        <f>'IPC (2015)'!Q82/'IPC (2015)'!Q$72*100</f>
        <v>113.82405796151261</v>
      </c>
      <c r="R82" s="288">
        <f>'IPC (2015)'!R82/'IPC (2015)'!R$72*100</f>
        <v>118.11066402287757</v>
      </c>
      <c r="S82" s="288">
        <f>'IPC (2015)'!S82/'IPC (2015)'!S$72*100</f>
        <v>117.80760980611696</v>
      </c>
      <c r="T82" s="288">
        <f>'IPC (2015)'!T82/'IPC (2015)'!T$72*100</f>
        <v>144.81464377262998</v>
      </c>
      <c r="U82" s="288">
        <f>'IPC (2015)'!U82/'IPC (2015)'!U$72*100</f>
        <v>112.42995192382826</v>
      </c>
      <c r="V82" s="288">
        <f>'IPC (2015)'!V82/'IPC (2015)'!V$72*100</f>
        <v>118.16613804407712</v>
      </c>
      <c r="W82" s="288">
        <f>'IPC (2015)'!W82/'IPC (2015)'!W$72*100</f>
        <v>103.18143444068338</v>
      </c>
      <c r="X82" s="288">
        <f>'IPC (2015)'!X82/'IPC (2015)'!X$72*100</f>
        <v>148.33102381929245</v>
      </c>
      <c r="Y82" s="288">
        <f>'IPC (2015)'!Y82/'IPC (2015)'!Y$72*100</f>
        <v>121.53129923156973</v>
      </c>
      <c r="Z82" s="288">
        <f>'IPC (2015)'!Z82/'IPC (2015)'!Z$72*100</f>
        <v>124.05322578084062</v>
      </c>
      <c r="AA82" s="288">
        <f>'IPC (2015)'!AA82/'IPC (2015)'!AA$72*100</f>
        <v>124.44898655590045</v>
      </c>
      <c r="AB82" s="288">
        <f>'IPC (2015)'!AB82/'IPC (2015)'!AB$72*100</f>
        <v>116.64880579035339</v>
      </c>
      <c r="AC82" s="288">
        <f>'IPC (2015)'!AC82/'IPC (2015)'!AC$72*100</f>
        <v>125.94458438287153</v>
      </c>
      <c r="AD82" s="288">
        <f>'IPC (2015)'!AD82/'IPC (2015)'!AD$72*100</f>
        <v>123.57849196538935</v>
      </c>
      <c r="AE82" s="288">
        <f>'IPC (2015)'!AE82/'IPC (2015)'!AE$72*100</f>
        <v>103.17162228404399</v>
      </c>
      <c r="AF82" s="288">
        <f>'IPC (2015)'!AF82/'IPC (2015)'!AF$72*100</f>
        <v>246.59379984277177</v>
      </c>
      <c r="AG82" s="288">
        <f>'IPC (2015)'!AG82/'IPC (2015)'!AG$72*100</f>
        <v>175.42991732689717</v>
      </c>
      <c r="AH82" s="288">
        <f>'IPC (2015)'!AH82/'IPC (2015)'!AH$72*100</f>
        <v>111.74592730793333</v>
      </c>
      <c r="AI82" s="288">
        <f>'IPC (2015)'!AI82/'IPC (2015)'!AI$72*100</f>
        <v>221.8090658688638</v>
      </c>
      <c r="AJ82" s="288">
        <f>'IPC (2015)'!AJ82/'IPC (2015)'!AJ$72*100</f>
        <v>101.95126904084117</v>
      </c>
      <c r="AN82" s="437">
        <v>121.47926783713112</v>
      </c>
      <c r="AO82" s="438">
        <v>119.6442382057231</v>
      </c>
      <c r="AP82" s="438">
        <v>121.83609958506223</v>
      </c>
      <c r="AQ82" s="438">
        <v>129.30447286763035</v>
      </c>
      <c r="AR82" s="438">
        <v>100.88359585094122</v>
      </c>
      <c r="AS82" s="439">
        <v>136.87762598205785</v>
      </c>
    </row>
    <row r="83" spans="1:45" x14ac:dyDescent="0.25">
      <c r="A83" s="285">
        <f>A82+1</f>
        <v>2016</v>
      </c>
      <c r="B83" s="288">
        <f>'IPC (2015)'!B83/'IPC (2015)'!B$72*100</f>
        <v>116.51412876581868</v>
      </c>
      <c r="C83" s="288">
        <v>1068.5412028556561</v>
      </c>
      <c r="D83" s="288">
        <f>'IPC (2015)'!D83/'IPC (2015)'!D$72*100</f>
        <v>131.42513813803683</v>
      </c>
      <c r="E83" s="288">
        <f>'IPC (2015)'!E83/'IPC (2015)'!E$72*100</f>
        <v>122.5295711292584</v>
      </c>
      <c r="F83" s="288">
        <f>'IPC (2015)'!F83/'IPC (2015)'!F$72*100</f>
        <v>189.1822817861572</v>
      </c>
      <c r="G83" s="288">
        <f>'IPC (2015)'!G83/'IPC (2015)'!G$72*100</f>
        <v>120.00471363931288</v>
      </c>
      <c r="H83" s="288">
        <f>'IPC (2015)'!H83/'IPC (2015)'!H$72*100</f>
        <v>146.76598869581926</v>
      </c>
      <c r="I83" s="335">
        <v>134.48173536736613</v>
      </c>
      <c r="J83" s="288">
        <f>'IPC (2015)'!J83/'IPC (2015)'!J$72*100</f>
        <v>158.6826691981673</v>
      </c>
      <c r="K83" s="288">
        <f>'IPC (2015)'!K83/'IPC (2015)'!K$72*100</f>
        <v>128.71786699981516</v>
      </c>
      <c r="L83" s="288">
        <f>'IPC (2015)'!L83/'IPC (2015)'!L$72*100</f>
        <v>119.32155844786516</v>
      </c>
      <c r="M83" s="288">
        <f>'IPC (2015)'!M83/'IPC (2015)'!M$72*100</f>
        <v>119.48251671393217</v>
      </c>
      <c r="N83" s="288">
        <f>'IPC (2015)'!N83/'IPC (2015)'!N$72*100</f>
        <v>122.89679405366596</v>
      </c>
      <c r="O83" s="288">
        <f>'IPC (2015)'!O83/'IPC (2015)'!O$72*100</f>
        <v>141.13682360373846</v>
      </c>
      <c r="P83" s="288">
        <f>'IPC (2015)'!P83/'IPC (2015)'!P$72*100</f>
        <v>119.69468413125853</v>
      </c>
      <c r="Q83" s="288">
        <f>'IPC (2015)'!Q83/'IPC (2015)'!Q$72*100</f>
        <v>114.03273333897907</v>
      </c>
      <c r="R83" s="288">
        <f>'IPC (2015)'!R83/'IPC (2015)'!R$72*100</f>
        <v>117.13547151430627</v>
      </c>
      <c r="S83" s="288">
        <f>'IPC (2015)'!S83/'IPC (2015)'!S$72*100</f>
        <v>118.18070650637293</v>
      </c>
      <c r="T83" s="288">
        <f>'IPC (2015)'!T83/'IPC (2015)'!T$72*100</f>
        <v>145.38637198624434</v>
      </c>
      <c r="U83" s="288">
        <f>'IPC (2015)'!U83/'IPC (2015)'!U$72*100</f>
        <v>112.43928360983794</v>
      </c>
      <c r="V83" s="288">
        <f>'IPC (2015)'!V83/'IPC (2015)'!V$72*100</f>
        <v>118.05503923919009</v>
      </c>
      <c r="W83" s="288">
        <f>'IPC (2015)'!W83/'IPC (2015)'!W$72*100</f>
        <v>103.06105266112142</v>
      </c>
      <c r="X83" s="288">
        <f>'IPC (2015)'!X83/'IPC (2015)'!X$72*100</f>
        <v>152.51648031840145</v>
      </c>
      <c r="Y83" s="288">
        <f>'IPC (2015)'!Y83/'IPC (2015)'!Y$72*100</f>
        <v>125.84566035429046</v>
      </c>
      <c r="Z83" s="288">
        <f>'IPC (2015)'!Z83/'IPC (2015)'!Z$72*100</f>
        <v>124.8548577258364</v>
      </c>
      <c r="AA83" s="288">
        <f>'IPC (2015)'!AA83/'IPC (2015)'!AA$72*100</f>
        <v>123.62169947287143</v>
      </c>
      <c r="AB83" s="288">
        <f>'IPC (2015)'!AB83/'IPC (2015)'!AB$72*100</f>
        <v>117.357330636724</v>
      </c>
      <c r="AC83" s="288">
        <f>'IPC (2015)'!AC83/'IPC (2015)'!AC$72*100</f>
        <v>127.20403022670024</v>
      </c>
      <c r="AD83" s="288">
        <f>'IPC (2015)'!AD83/'IPC (2015)'!AD$72*100</f>
        <v>124.4231149567367</v>
      </c>
      <c r="AE83" s="288">
        <f>'IPC (2015)'!AE83/'IPC (2015)'!AE$72*100</f>
        <v>103.06154198825008</v>
      </c>
      <c r="AF83" s="288">
        <f>'IPC (2015)'!AF83/'IPC (2015)'!AF$72*100</f>
        <v>263.95992160289916</v>
      </c>
      <c r="AG83" s="288">
        <f>'IPC (2015)'!AG83/'IPC (2015)'!AG$72*100</f>
        <v>186.99881865493671</v>
      </c>
      <c r="AH83" s="288">
        <f>'IPC (2015)'!AH83/'IPC (2015)'!AH$72*100</f>
        <v>112.84584247042532</v>
      </c>
      <c r="AI83" s="288">
        <f>'IPC (2015)'!AI83/'IPC (2015)'!AI$72*100</f>
        <v>239.05494254923383</v>
      </c>
      <c r="AJ83" s="288">
        <f>'IPC (2015)'!AJ83/'IPC (2015)'!AJ$72*100</f>
        <v>101.91205645560591</v>
      </c>
      <c r="AN83" s="437">
        <v>121.47926783713112</v>
      </c>
      <c r="AO83" s="438">
        <v>120.57231245166278</v>
      </c>
      <c r="AP83" s="438">
        <v>127.23029045643153</v>
      </c>
      <c r="AQ83" s="438">
        <v>132.82751835313712</v>
      </c>
      <c r="AR83" s="438">
        <v>102.33864771417596</v>
      </c>
      <c r="AS83" s="439">
        <v>141.70006178499307</v>
      </c>
    </row>
    <row r="84" spans="1:45" x14ac:dyDescent="0.25">
      <c r="A84" s="285">
        <f>A83+1</f>
        <v>2017</v>
      </c>
      <c r="B84" s="288">
        <f>'IPC (2015)'!B84/'IPC (2015)'!B$72*100</f>
        <v>118.27299973066204</v>
      </c>
      <c r="C84" s="288">
        <f>C83+C83*ARGENTINA!G90/100</f>
        <v>1335.6765035695703</v>
      </c>
      <c r="D84" s="288">
        <f>'IPC (2015)'!D84/'IPC (2015)'!D$72*100</f>
        <v>133.9861096331978</v>
      </c>
      <c r="E84" s="288">
        <f>'IPC (2015)'!E84/'IPC (2015)'!E$72*100</f>
        <v>125.13447157193167</v>
      </c>
      <c r="F84" s="288">
        <f>'IPC (2015)'!F84/'IPC (2015)'!F$72*100</f>
        <v>195.70228718643918</v>
      </c>
      <c r="G84" s="288">
        <f>'IPC (2015)'!G84/'IPC (2015)'!G$72*100</f>
        <v>121.92104938105088</v>
      </c>
      <c r="H84" s="288">
        <f>'IPC (2015)'!H84/'IPC (2015)'!H$72*100</f>
        <v>149.96953281624675</v>
      </c>
      <c r="I84" s="288">
        <f>'IPC (2015)'!I84/'IPC (2015)'!I$72*100</f>
        <v>137.65921807970008</v>
      </c>
      <c r="J84" s="288">
        <f>'IPC (2015)'!J84/'IPC (2015)'!J$72*100</f>
        <v>165.52533655438447</v>
      </c>
      <c r="K84" s="288">
        <f>'IPC (2015)'!K84/'IPC (2015)'!K$72*100</f>
        <v>131.2208149814835</v>
      </c>
      <c r="L84" s="288">
        <f>'IPC (2015)'!L84/'IPC (2015)'!L$72*100</f>
        <v>120.69033443006012</v>
      </c>
      <c r="M84" s="288">
        <f>'IPC (2015)'!M84/'IPC (2015)'!M$72*100</f>
        <v>121.81975544219709</v>
      </c>
      <c r="N84" s="288">
        <f>'IPC (2015)'!N84/'IPC (2015)'!N$72*100</f>
        <v>125.51465101794221</v>
      </c>
      <c r="O84" s="288">
        <f>'IPC (2015)'!O84/'IPC (2015)'!O$72*100</f>
        <v>145.95977738565549</v>
      </c>
      <c r="P84" s="288">
        <f>'IPC (2015)'!P84/'IPC (2015)'!P$72*100</f>
        <v>120.59712024358858</v>
      </c>
      <c r="Q84" s="288">
        <f>'IPC (2015)'!Q84/'IPC (2015)'!Q$72*100</f>
        <v>115.20991151699592</v>
      </c>
      <c r="R84" s="288">
        <f>'IPC (2015)'!R84/'IPC (2015)'!R$72*100</f>
        <v>118.44881485397507</v>
      </c>
      <c r="S84" s="288">
        <f>'IPC (2015)'!S84/'IPC (2015)'!S$72*100</f>
        <v>119.8132843630661</v>
      </c>
      <c r="T84" s="288">
        <f>'IPC (2015)'!T84/'IPC (2015)'!T$72*100</f>
        <v>148.80037721318408</v>
      </c>
      <c r="U84" s="288">
        <f>'IPC (2015)'!U84/'IPC (2015)'!U$72*100</f>
        <v>112.82222002609048</v>
      </c>
      <c r="V84" s="288">
        <f>'IPC (2015)'!V84/'IPC (2015)'!V$72*100</f>
        <v>119.50302345013384</v>
      </c>
      <c r="W84" s="288">
        <f>'IPC (2015)'!W84/'IPC (2015)'!W$72*100</f>
        <v>103.54256946122575</v>
      </c>
      <c r="X84" s="288">
        <f>'IPC (2015)'!X84/'IPC (2015)'!X$72*100</f>
        <v>161.73065518703206</v>
      </c>
      <c r="Y84" s="288">
        <f>'IPC (2015)'!Y84/'IPC (2015)'!Y$72*100</f>
        <v>128.20543359146984</v>
      </c>
      <c r="Z84" s="288">
        <f>'IPC (2015)'!Z84/'IPC (2015)'!Z$72*100</f>
        <v>127.1657212156819</v>
      </c>
      <c r="AA84" s="288">
        <f>'IPC (2015)'!AA84/'IPC (2015)'!AA$72*100</f>
        <v>126.1880366940326</v>
      </c>
      <c r="AB84" s="288">
        <f>'IPC (2015)'!AB84/'IPC (2015)'!AB$72*100</f>
        <v>118.96346804365139</v>
      </c>
      <c r="AC84" s="288">
        <f>'IPC (2015)'!AC84/'IPC (2015)'!AC$72*100</f>
        <v>130.47858942065488</v>
      </c>
      <c r="AD84" s="288">
        <f>'IPC (2015)'!AD84/'IPC (2015)'!AD$72*100</f>
        <v>127.47218788627934</v>
      </c>
      <c r="AE84" s="288">
        <f>'IPC (2015)'!AE84/'IPC (2015)'!AE$72*100</f>
        <v>103.1569589800304</v>
      </c>
      <c r="AF84" s="288">
        <f>'IPC (2015)'!AF84/'IPC (2015)'!AF$72*100</f>
        <v>273.6826219431</v>
      </c>
      <c r="AG84" s="288">
        <f>'IPC (2015)'!AG84/'IPC (2015)'!AG$72*100</f>
        <v>196.6874621290666</v>
      </c>
      <c r="AH84" s="288">
        <f>'IPC (2015)'!AH84/'IPC (2015)'!AH$72*100</f>
        <v>114.87079041917238</v>
      </c>
      <c r="AI84" s="288">
        <f>'IPC (2015)'!AI84/'IPC (2015)'!AI$72*100</f>
        <v>265.69598583261131</v>
      </c>
      <c r="AJ84" s="288">
        <f>'IPC (2015)'!AJ84/'IPC (2015)'!AJ$72*100</f>
        <v>102.01340079496902</v>
      </c>
      <c r="AN84" s="437">
        <v>123.45909600298842</v>
      </c>
      <c r="AO84" s="438">
        <v>121.57772621809741</v>
      </c>
      <c r="AP84" s="438">
        <v>132.88381742738588</v>
      </c>
      <c r="AQ84" s="438">
        <v>138.05343222583821</v>
      </c>
      <c r="AR84" s="438">
        <v>103.39512101421437</v>
      </c>
      <c r="AS84" s="439">
        <v>147.15646591038484</v>
      </c>
    </row>
    <row r="85" spans="1:45" x14ac:dyDescent="0.25">
      <c r="A85" s="285">
        <v>2018</v>
      </c>
      <c r="B85" s="288">
        <f>'IPC (2015)'!B85/'IPC (2015)'!B$72*100</f>
        <v>120.32161483137507</v>
      </c>
      <c r="C85" s="288">
        <f>C84+C84*ARGENTINA!G91/100</f>
        <v>1964.780136750838</v>
      </c>
      <c r="D85" s="288">
        <f>'IPC (2015)'!D85/'IPC (2015)'!D$72*100</f>
        <v>136.5472108963595</v>
      </c>
      <c r="E85" s="288">
        <f>'IPC (2015)'!E85/'IPC (2015)'!E$72*100</f>
        <v>127.7036851549032</v>
      </c>
      <c r="F85" s="288">
        <f>'IPC (2015)'!F85/'IPC (2015)'!F$72*100</f>
        <v>202.87453669616875</v>
      </c>
      <c r="G85" s="288">
        <f>'IPC (2015)'!G85/'IPC (2015)'!G$72*100</f>
        <v>124.68640810745964</v>
      </c>
      <c r="H85" s="288">
        <f>'IPC (2015)'!H85/'IPC (2015)'!H$72*100</f>
        <v>153.62106968733698</v>
      </c>
      <c r="I85" s="288">
        <f>'IPC (2015)'!I85/'IPC (2015)'!I$72*100</f>
        <v>140.51535625939954</v>
      </c>
      <c r="J85" s="288">
        <f>'IPC (2015)'!J85/'IPC (2015)'!J$72*100</f>
        <v>170.88868776998297</v>
      </c>
      <c r="K85" s="288">
        <f>'IPC (2015)'!K85/'IPC (2015)'!K$72*100</f>
        <v>133.15736804196652</v>
      </c>
      <c r="L85" s="288">
        <f>'IPC (2015)'!L85/'IPC (2015)'!L$72*100</f>
        <v>121.67228241728694</v>
      </c>
      <c r="M85" s="288">
        <f>'IPC (2015)'!M85/'IPC (2015)'!M$72*100</f>
        <v>123.86023140719091</v>
      </c>
      <c r="N85" s="288">
        <f>'IPC (2015)'!N85/'IPC (2015)'!N$72*100</f>
        <v>128.58034721254668</v>
      </c>
      <c r="O85" s="288">
        <f>'IPC (2015)'!O85/'IPC (2015)'!O$72*100</f>
        <v>150.97537873850086</v>
      </c>
      <c r="P85" s="288">
        <f>'IPC (2015)'!P85/'IPC (2015)'!P$72*100</f>
        <v>121.90425708670578</v>
      </c>
      <c r="Q85" s="288">
        <f>'IPC (2015)'!Q85/'IPC (2015)'!Q$72*100</f>
        <v>117.34219529274425</v>
      </c>
      <c r="R85" s="288">
        <f>'IPC (2015)'!R85/'IPC (2015)'!R$72*100</f>
        <v>119.18995927071863</v>
      </c>
      <c r="S85" s="288">
        <f>'IPC (2015)'!S85/'IPC (2015)'!S$72*100</f>
        <v>121.85430120295709</v>
      </c>
      <c r="T85" s="288">
        <f>'IPC (2015)'!T85/'IPC (2015)'!T$72*100</f>
        <v>153.04156368535308</v>
      </c>
      <c r="U85" s="288">
        <f>'IPC (2015)'!U85/'IPC (2015)'!U$72*100</f>
        <v>113.37312679051725</v>
      </c>
      <c r="V85" s="288">
        <f>'IPC (2015)'!V85/'IPC (2015)'!V$72*100</f>
        <v>120.86235556653003</v>
      </c>
      <c r="W85" s="288">
        <f>'IPC (2015)'!W85/'IPC (2015)'!W$72*100</f>
        <v>104.557152506081</v>
      </c>
      <c r="X85" s="288">
        <f>'IPC (2015)'!X85/'IPC (2015)'!X$72*100</f>
        <v>169.65449847945868</v>
      </c>
      <c r="Y85" s="288">
        <f>'IPC (2015)'!Y85/'IPC (2015)'!Y$72*100</f>
        <v>131.7500154648578</v>
      </c>
      <c r="Z85" s="288">
        <f>'IPC (2015)'!Z85/'IPC (2015)'!Z$72*100</f>
        <v>129.19820926687521</v>
      </c>
      <c r="AA85" s="288">
        <f>'IPC (2015)'!AA85/'IPC (2015)'!AA$72*100</f>
        <v>128.4757824138897</v>
      </c>
      <c r="AB85" s="288">
        <f>'IPC (2015)'!AB85/'IPC (2015)'!AB$72*100</f>
        <v>120.14570369033662</v>
      </c>
      <c r="AC85" s="288">
        <f>'IPC (2015)'!AC85/'IPC (2015)'!AC$72*100</f>
        <v>133.5012594458438</v>
      </c>
      <c r="AD85" s="288">
        <f>'IPC (2015)'!AD85/'IPC (2015)'!AD$72*100</f>
        <v>130.21223733003708</v>
      </c>
      <c r="AE85" s="288">
        <f>'IPC (2015)'!AE85/'IPC (2015)'!AE$72*100</f>
        <v>103.48656526731578</v>
      </c>
      <c r="AF85" s="288">
        <f>'IPC (2015)'!AF85/'IPC (2015)'!AF$72*100</f>
        <v>281.5600608790773</v>
      </c>
      <c r="AG85" s="288">
        <f>'IPC (2015)'!AG85/'IPC (2015)'!AG$72*100</f>
        <v>205.54737467374423</v>
      </c>
      <c r="AH85" s="288">
        <f>'IPC (2015)'!AH85/'IPC (2015)'!AH$72*100</f>
        <v>117.11487213137029</v>
      </c>
      <c r="AI85" s="288">
        <f>'IPC (2015)'!AI85/'IPC (2015)'!AI$72*100</f>
        <v>309.09071147919582</v>
      </c>
      <c r="AJ85" s="288">
        <f>'IPC (2015)'!AJ85/'IPC (2015)'!AJ$72*100</f>
        <v>102.15144242891796</v>
      </c>
      <c r="AN85" s="437">
        <v>126.18602913709375</v>
      </c>
      <c r="AO85" s="438">
        <v>122.50580046403709</v>
      </c>
      <c r="AP85" s="438">
        <v>137.86307053941908</v>
      </c>
      <c r="AQ85" s="438">
        <v>144.05509725270574</v>
      </c>
      <c r="AR85" s="438">
        <v>103.45274683058012</v>
      </c>
      <c r="AS85" s="439">
        <v>154.43664545242078</v>
      </c>
    </row>
    <row r="86" spans="1:45" ht="15.75" thickBot="1" x14ac:dyDescent="0.3">
      <c r="A86" s="285">
        <v>2019</v>
      </c>
      <c r="B86" s="288">
        <f>'IPC (2015)'!B86/'IPC (2015)'!B$72*100</f>
        <v>122.06112314288096</v>
      </c>
      <c r="C86" s="288">
        <f>C85+C85*ARGENTINA!G92/100</f>
        <v>3004.1488290920315</v>
      </c>
      <c r="D86" s="288">
        <f>'IPC (2015)'!D86/'IPC (2015)'!D$72*100</f>
        <v>138.74664874138017</v>
      </c>
      <c r="E86" s="288">
        <f>'IPC (2015)'!E86/'IPC (2015)'!E$72*100</f>
        <v>129.53849440623492</v>
      </c>
      <c r="F86" s="288">
        <f>'IPC (2015)'!F86/'IPC (2015)'!F$72*100</f>
        <v>210.44780585707903</v>
      </c>
      <c r="G86" s="288">
        <f>'IPC (2015)'!G86/'IPC (2015)'!G$72*100</f>
        <v>127.11693753528724</v>
      </c>
      <c r="H86" s="288">
        <f>'IPC (2015)'!H86/'IPC (2015)'!H$72*100</f>
        <v>157.54991520238229</v>
      </c>
      <c r="I86" s="288">
        <f>'IPC (2015)'!I86/'IPC (2015)'!I$72*100</f>
        <v>144.58927205274102</v>
      </c>
      <c r="J86" s="288">
        <f>'IPC (2015)'!J86/'IPC (2015)'!J$72*100</f>
        <v>176.91339941919537</v>
      </c>
      <c r="K86" s="288">
        <f>'IPC (2015)'!K86/'IPC (2015)'!K$72*100</f>
        <v>133.66728919540816</v>
      </c>
      <c r="L86" s="288">
        <f>'IPC (2015)'!L86/'IPC (2015)'!L$72*100</f>
        <v>122.59471840528791</v>
      </c>
      <c r="M86" s="288">
        <f>'IPC (2015)'!M86/'IPC (2015)'!M$72*100</f>
        <v>124.72668241691103</v>
      </c>
      <c r="N86" s="288">
        <f>'IPC (2015)'!N86/'IPC (2015)'!N$72*100</f>
        <v>130.91056759799426</v>
      </c>
      <c r="O86" s="288">
        <f>'IPC (2015)'!O86/'IPC (2015)'!O$72*100</f>
        <v>154.41358121687591</v>
      </c>
      <c r="P86" s="288">
        <f>'IPC (2015)'!P86/'IPC (2015)'!P$72*100</f>
        <v>123.15259125953769</v>
      </c>
      <c r="Q86" s="288">
        <f>'IPC (2015)'!Q86/'IPC (2015)'!Q$72*100</f>
        <v>118.64264594869498</v>
      </c>
      <c r="R86" s="288">
        <f>'IPC (2015)'!R86/'IPC (2015)'!R$72*100</f>
        <v>119.49149579596903</v>
      </c>
      <c r="S86" s="288">
        <f>'IPC (2015)'!S86/'IPC (2015)'!S$72*100</f>
        <v>125.06361610929531</v>
      </c>
      <c r="T86" s="288">
        <f>'IPC (2015)'!T86/'IPC (2015)'!T$72*100</f>
        <v>158.15091394693903</v>
      </c>
      <c r="U86" s="288">
        <f>'IPC (2015)'!U86/'IPC (2015)'!U$72*100</f>
        <v>114.43783843523589</v>
      </c>
      <c r="V86" s="288">
        <f>'IPC (2015)'!V86/'IPC (2015)'!V$72*100</f>
        <v>121.60112302109319</v>
      </c>
      <c r="W86" s="288">
        <f>'IPC (2015)'!W86/'IPC (2015)'!W$72*100</f>
        <v>105.05593156016727</v>
      </c>
      <c r="X86" s="288">
        <f>'IPC (2015)'!X86/'IPC (2015)'!X$72*100</f>
        <v>175.82299243600775</v>
      </c>
      <c r="Y86" s="288">
        <f>'IPC (2015)'!Y86/'IPC (2015)'!Y$72*100</f>
        <v>134.60600099679971</v>
      </c>
      <c r="Z86" s="288">
        <f>'IPC (2015)'!Z86/'IPC (2015)'!Z$72*100</f>
        <v>131.29073907934639</v>
      </c>
      <c r="AA86" s="288">
        <f>'IPC (2015)'!AA86/'IPC (2015)'!AA$72*100</f>
        <v>131.33748685974265</v>
      </c>
      <c r="AB86" s="288">
        <f>'IPC (2015)'!AB86/'IPC (2015)'!AB$72*100</f>
        <v>120.55199148090441</v>
      </c>
      <c r="AC86" s="288">
        <f>'IPC (2015)'!AC86/'IPC (2015)'!AC$72*100</f>
        <v>135.7682619647355</v>
      </c>
      <c r="AD86" s="288">
        <f>'IPC (2015)'!AD86/'IPC (2015)'!AD$72*100</f>
        <v>133.92051915945612</v>
      </c>
      <c r="AE86" s="329"/>
      <c r="AF86" s="288">
        <f>'IPC (2015)'!AF86/'IPC (2015)'!AF$72*100</f>
        <v>294.14670161065203</v>
      </c>
      <c r="AG86" s="288">
        <f>'IPC (2015)'!AG86/'IPC (2015)'!AG$72*100</f>
        <v>214.02484999864919</v>
      </c>
      <c r="AH86" s="288">
        <f>'IPC (2015)'!AH86/'IPC (2015)'!AH$72*100</f>
        <v>119.20440922610133</v>
      </c>
      <c r="AI86" s="288">
        <f>'IPC (2015)'!AI86/'IPC (2015)'!AI$72*100</f>
        <v>356.00088901073599</v>
      </c>
      <c r="AJ86" s="288">
        <f>'IPC (2015)'!AJ86/'IPC (2015)'!AJ$72*100</f>
        <v>102.30381224944192</v>
      </c>
      <c r="AN86" s="440">
        <v>128.8382517743743</v>
      </c>
      <c r="AO86" s="441">
        <v>122.11910286156223</v>
      </c>
      <c r="AP86" s="441">
        <v>142.94605809128632</v>
      </c>
      <c r="AQ86" s="441">
        <v>150.34435782941046</v>
      </c>
      <c r="AR86" s="441">
        <v>104.74932769880907</v>
      </c>
      <c r="AS86" s="442">
        <v>162.73960723681452</v>
      </c>
    </row>
    <row r="87" spans="1:45" x14ac:dyDescent="0.25">
      <c r="A87" s="287"/>
    </row>
    <row r="88" spans="1:45" x14ac:dyDescent="0.25">
      <c r="A88" s="287"/>
    </row>
    <row r="89" spans="1:45" x14ac:dyDescent="0.25">
      <c r="A89" s="287"/>
    </row>
    <row r="90" spans="1:45" x14ac:dyDescent="0.25">
      <c r="A90" s="287"/>
    </row>
    <row r="91" spans="1:45" x14ac:dyDescent="0.25">
      <c r="A91" s="287"/>
    </row>
    <row r="92" spans="1:45" x14ac:dyDescent="0.25">
      <c r="A92" s="287"/>
    </row>
    <row r="93" spans="1:45" x14ac:dyDescent="0.25">
      <c r="A93" s="287"/>
    </row>
    <row r="94" spans="1:45" x14ac:dyDescent="0.25">
      <c r="A94" s="287"/>
    </row>
    <row r="95" spans="1:45" x14ac:dyDescent="0.25">
      <c r="A95" s="287"/>
    </row>
    <row r="96" spans="1:45" x14ac:dyDescent="0.25">
      <c r="A96" s="287"/>
    </row>
    <row r="97" spans="1:1" x14ac:dyDescent="0.25">
      <c r="A97" s="287"/>
    </row>
    <row r="98" spans="1:1" x14ac:dyDescent="0.25">
      <c r="A98" s="287"/>
    </row>
    <row r="99" spans="1:1" x14ac:dyDescent="0.25">
      <c r="A99" s="287"/>
    </row>
    <row r="100" spans="1:1" x14ac:dyDescent="0.25">
      <c r="A100" s="287"/>
    </row>
    <row r="101" spans="1:1" x14ac:dyDescent="0.25">
      <c r="A101" s="287"/>
    </row>
    <row r="102" spans="1:1" x14ac:dyDescent="0.25">
      <c r="A102" s="287"/>
    </row>
    <row r="103" spans="1:1" x14ac:dyDescent="0.25">
      <c r="A103" s="287"/>
    </row>
    <row r="104" spans="1:1" x14ac:dyDescent="0.25">
      <c r="A104" s="287"/>
    </row>
    <row r="105" spans="1:1" x14ac:dyDescent="0.25">
      <c r="A105" s="287"/>
    </row>
    <row r="106" spans="1:1" x14ac:dyDescent="0.25">
      <c r="A106" s="287"/>
    </row>
    <row r="107" spans="1:1" x14ac:dyDescent="0.25">
      <c r="A107" s="287"/>
    </row>
    <row r="108" spans="1:1" x14ac:dyDescent="0.25">
      <c r="A108" s="287"/>
    </row>
    <row r="109" spans="1:1" x14ac:dyDescent="0.25">
      <c r="A109" s="287"/>
    </row>
    <row r="110" spans="1:1" x14ac:dyDescent="0.25">
      <c r="A110" s="287"/>
    </row>
    <row r="111" spans="1:1" x14ac:dyDescent="0.25">
      <c r="A111" s="287"/>
    </row>
    <row r="112" spans="1:1" x14ac:dyDescent="0.25">
      <c r="A112" s="287"/>
    </row>
    <row r="113" spans="1:1" x14ac:dyDescent="0.25">
      <c r="A113" s="287"/>
    </row>
    <row r="114" spans="1:1" x14ac:dyDescent="0.25">
      <c r="A114" s="287"/>
    </row>
    <row r="115" spans="1:1" x14ac:dyDescent="0.25">
      <c r="A115" s="287"/>
    </row>
    <row r="116" spans="1:1" x14ac:dyDescent="0.25">
      <c r="A116" s="287"/>
    </row>
    <row r="117" spans="1:1" x14ac:dyDescent="0.25">
      <c r="A117" s="287"/>
    </row>
    <row r="118" spans="1:1" x14ac:dyDescent="0.25">
      <c r="A118" s="287"/>
    </row>
    <row r="119" spans="1:1" x14ac:dyDescent="0.25">
      <c r="A119" s="287"/>
    </row>
    <row r="120" spans="1:1" x14ac:dyDescent="0.25">
      <c r="A120" s="287"/>
    </row>
    <row r="121" spans="1:1" x14ac:dyDescent="0.25">
      <c r="A121" s="287"/>
    </row>
    <row r="122" spans="1:1" x14ac:dyDescent="0.25">
      <c r="A122" s="287"/>
    </row>
    <row r="123" spans="1:1" x14ac:dyDescent="0.25">
      <c r="A123" s="287"/>
    </row>
    <row r="124" spans="1:1" x14ac:dyDescent="0.25">
      <c r="A124" s="287"/>
    </row>
    <row r="125" spans="1:1" x14ac:dyDescent="0.25">
      <c r="A125" s="287"/>
    </row>
    <row r="126" spans="1:1" x14ac:dyDescent="0.25">
      <c r="A126" s="287"/>
    </row>
    <row r="127" spans="1:1" x14ac:dyDescent="0.25">
      <c r="A127" s="287"/>
    </row>
    <row r="128" spans="1:1" x14ac:dyDescent="0.25">
      <c r="A128" s="287"/>
    </row>
    <row r="129" spans="1:1" x14ac:dyDescent="0.25">
      <c r="A129" s="287"/>
    </row>
    <row r="130" spans="1:1" x14ac:dyDescent="0.25">
      <c r="A130" s="287"/>
    </row>
    <row r="131" spans="1:1" x14ac:dyDescent="0.25">
      <c r="A131" s="287"/>
    </row>
    <row r="132" spans="1:1" x14ac:dyDescent="0.25">
      <c r="A132" s="287"/>
    </row>
    <row r="133" spans="1:1" x14ac:dyDescent="0.25">
      <c r="A133" s="287"/>
    </row>
    <row r="134" spans="1:1" x14ac:dyDescent="0.25">
      <c r="A134" s="287"/>
    </row>
    <row r="135" spans="1:1" x14ac:dyDescent="0.25">
      <c r="A135" s="287"/>
    </row>
    <row r="136" spans="1:1" x14ac:dyDescent="0.25">
      <c r="A136" s="287"/>
    </row>
    <row r="137" spans="1:1" x14ac:dyDescent="0.25">
      <c r="A137" s="287"/>
    </row>
    <row r="138" spans="1:1" x14ac:dyDescent="0.25">
      <c r="A138" s="287"/>
    </row>
    <row r="139" spans="1:1" x14ac:dyDescent="0.25">
      <c r="A139" s="287"/>
    </row>
    <row r="140" spans="1:1" x14ac:dyDescent="0.25">
      <c r="A140" s="287"/>
    </row>
    <row r="141" spans="1:1" x14ac:dyDescent="0.25">
      <c r="A141" s="287"/>
    </row>
    <row r="142" spans="1:1" x14ac:dyDescent="0.25">
      <c r="A142" s="287"/>
    </row>
    <row r="143" spans="1:1" x14ac:dyDescent="0.25">
      <c r="A143" s="287"/>
    </row>
    <row r="144" spans="1:1" x14ac:dyDescent="0.25">
      <c r="A144" s="287"/>
    </row>
    <row r="145" spans="1:1" x14ac:dyDescent="0.25">
      <c r="A145" s="287"/>
    </row>
    <row r="146" spans="1:1" x14ac:dyDescent="0.25">
      <c r="A146" s="287"/>
    </row>
    <row r="147" spans="1:1" x14ac:dyDescent="0.25">
      <c r="A147" s="287"/>
    </row>
    <row r="148" spans="1:1" x14ac:dyDescent="0.25">
      <c r="A148" s="287"/>
    </row>
    <row r="149" spans="1:1" x14ac:dyDescent="0.25">
      <c r="A149" s="287"/>
    </row>
    <row r="150" spans="1:1" x14ac:dyDescent="0.25">
      <c r="A150" s="287"/>
    </row>
    <row r="151" spans="1:1" x14ac:dyDescent="0.25">
      <c r="A151" s="287"/>
    </row>
    <row r="152" spans="1:1" x14ac:dyDescent="0.25">
      <c r="A152" s="287"/>
    </row>
    <row r="153" spans="1:1" x14ac:dyDescent="0.25">
      <c r="A153" s="287"/>
    </row>
    <row r="154" spans="1:1" x14ac:dyDescent="0.25">
      <c r="A154" s="287"/>
    </row>
    <row r="155" spans="1:1" x14ac:dyDescent="0.25">
      <c r="A155" s="287"/>
    </row>
    <row r="156" spans="1:1" x14ac:dyDescent="0.25">
      <c r="A156" s="287"/>
    </row>
    <row r="157" spans="1:1" x14ac:dyDescent="0.25">
      <c r="A157" s="287"/>
    </row>
    <row r="158" spans="1:1" x14ac:dyDescent="0.25">
      <c r="A158" s="287"/>
    </row>
    <row r="159" spans="1:1" x14ac:dyDescent="0.25">
      <c r="A159" s="287"/>
    </row>
    <row r="160" spans="1:1" x14ac:dyDescent="0.25">
      <c r="A160" s="287"/>
    </row>
    <row r="161" spans="1:1" x14ac:dyDescent="0.25">
      <c r="A161" s="287"/>
    </row>
    <row r="162" spans="1:1" x14ac:dyDescent="0.25">
      <c r="A162" s="287"/>
    </row>
    <row r="163" spans="1:1" x14ac:dyDescent="0.25">
      <c r="A163" s="287"/>
    </row>
    <row r="164" spans="1:1" x14ac:dyDescent="0.25">
      <c r="A164" s="287"/>
    </row>
    <row r="165" spans="1:1" x14ac:dyDescent="0.25">
      <c r="A165" s="287"/>
    </row>
    <row r="166" spans="1:1" x14ac:dyDescent="0.25">
      <c r="A166" s="287"/>
    </row>
    <row r="167" spans="1:1" x14ac:dyDescent="0.25">
      <c r="A167" s="287"/>
    </row>
    <row r="168" spans="1:1" x14ac:dyDescent="0.25">
      <c r="A168" s="287"/>
    </row>
    <row r="169" spans="1:1" x14ac:dyDescent="0.25">
      <c r="A169" s="287"/>
    </row>
    <row r="170" spans="1:1" x14ac:dyDescent="0.25">
      <c r="A170" s="287"/>
    </row>
    <row r="171" spans="1:1" x14ac:dyDescent="0.25">
      <c r="A171" s="287"/>
    </row>
    <row r="172" spans="1:1" x14ac:dyDescent="0.25">
      <c r="A172" s="287"/>
    </row>
    <row r="173" spans="1:1" x14ac:dyDescent="0.25">
      <c r="A173" s="287"/>
    </row>
    <row r="174" spans="1:1" x14ac:dyDescent="0.25">
      <c r="A174" s="287"/>
    </row>
    <row r="175" spans="1:1" x14ac:dyDescent="0.25">
      <c r="A175" s="287"/>
    </row>
    <row r="176" spans="1:1" x14ac:dyDescent="0.25">
      <c r="A176" s="287"/>
    </row>
    <row r="177" spans="1:1" x14ac:dyDescent="0.25">
      <c r="A177" s="287"/>
    </row>
    <row r="178" spans="1:1" x14ac:dyDescent="0.25">
      <c r="A178" s="287"/>
    </row>
    <row r="179" spans="1:1" x14ac:dyDescent="0.25">
      <c r="A179" s="287"/>
    </row>
    <row r="180" spans="1:1" x14ac:dyDescent="0.25">
      <c r="A180" s="287"/>
    </row>
    <row r="181" spans="1:1" x14ac:dyDescent="0.25">
      <c r="A181" s="287"/>
    </row>
    <row r="182" spans="1:1" x14ac:dyDescent="0.25">
      <c r="A182" s="287"/>
    </row>
    <row r="183" spans="1:1" x14ac:dyDescent="0.25">
      <c r="A183" s="287"/>
    </row>
    <row r="184" spans="1:1" x14ac:dyDescent="0.25">
      <c r="A184" s="287"/>
    </row>
    <row r="185" spans="1:1" x14ac:dyDescent="0.25">
      <c r="A185" s="287"/>
    </row>
    <row r="186" spans="1:1" x14ac:dyDescent="0.25">
      <c r="A186" s="287"/>
    </row>
    <row r="187" spans="1:1" x14ac:dyDescent="0.25">
      <c r="A187" s="287"/>
    </row>
    <row r="188" spans="1:1" x14ac:dyDescent="0.25">
      <c r="A188" s="287"/>
    </row>
    <row r="189" spans="1:1" x14ac:dyDescent="0.25">
      <c r="A189" s="287"/>
    </row>
    <row r="190" spans="1:1" x14ac:dyDescent="0.25">
      <c r="A190" s="287"/>
    </row>
    <row r="191" spans="1:1" x14ac:dyDescent="0.25">
      <c r="A191" s="287"/>
    </row>
    <row r="192" spans="1:1" x14ac:dyDescent="0.25">
      <c r="A192" s="287"/>
    </row>
    <row r="193" spans="1:1" x14ac:dyDescent="0.25">
      <c r="A193" s="287"/>
    </row>
    <row r="194" spans="1:1" x14ac:dyDescent="0.25">
      <c r="A194" s="287"/>
    </row>
    <row r="195" spans="1:1" x14ac:dyDescent="0.25">
      <c r="A195" s="287"/>
    </row>
    <row r="196" spans="1:1" x14ac:dyDescent="0.25">
      <c r="A196" s="287"/>
    </row>
    <row r="197" spans="1:1" x14ac:dyDescent="0.25">
      <c r="A197" s="287"/>
    </row>
    <row r="198" spans="1:1" x14ac:dyDescent="0.25">
      <c r="A198" s="287"/>
    </row>
    <row r="199" spans="1:1" x14ac:dyDescent="0.25">
      <c r="A199" s="287"/>
    </row>
    <row r="200" spans="1:1" x14ac:dyDescent="0.25">
      <c r="A200" s="287"/>
    </row>
    <row r="201" spans="1:1" x14ac:dyDescent="0.25">
      <c r="A201" s="287"/>
    </row>
    <row r="202" spans="1:1" x14ac:dyDescent="0.25">
      <c r="A202" s="287"/>
    </row>
    <row r="203" spans="1:1" x14ac:dyDescent="0.25">
      <c r="A203" s="287"/>
    </row>
    <row r="204" spans="1:1" x14ac:dyDescent="0.25">
      <c r="A204" s="287"/>
    </row>
    <row r="205" spans="1:1" x14ac:dyDescent="0.25">
      <c r="A205" s="287"/>
    </row>
    <row r="206" spans="1:1" x14ac:dyDescent="0.25">
      <c r="A206" s="287"/>
    </row>
    <row r="207" spans="1:1" x14ac:dyDescent="0.25">
      <c r="A207" s="287"/>
    </row>
    <row r="208" spans="1:1" x14ac:dyDescent="0.25">
      <c r="A208" s="287"/>
    </row>
    <row r="209" spans="1:1" x14ac:dyDescent="0.25">
      <c r="A209" s="287"/>
    </row>
    <row r="210" spans="1:1" x14ac:dyDescent="0.25">
      <c r="A210" s="287"/>
    </row>
    <row r="211" spans="1:1" x14ac:dyDescent="0.25">
      <c r="A211" s="287"/>
    </row>
    <row r="212" spans="1:1" x14ac:dyDescent="0.25">
      <c r="A212" s="287"/>
    </row>
    <row r="213" spans="1:1" x14ac:dyDescent="0.25">
      <c r="A213" s="287"/>
    </row>
    <row r="214" spans="1:1" x14ac:dyDescent="0.25">
      <c r="A214" s="287"/>
    </row>
    <row r="215" spans="1:1" x14ac:dyDescent="0.25">
      <c r="A215" s="287"/>
    </row>
    <row r="216" spans="1:1" x14ac:dyDescent="0.25">
      <c r="A216" s="287"/>
    </row>
    <row r="217" spans="1:1" x14ac:dyDescent="0.25">
      <c r="A217" s="287"/>
    </row>
    <row r="218" spans="1:1" x14ac:dyDescent="0.25">
      <c r="A218" s="287"/>
    </row>
    <row r="219" spans="1:1" x14ac:dyDescent="0.25">
      <c r="A219" s="287"/>
    </row>
    <row r="220" spans="1:1" x14ac:dyDescent="0.25">
      <c r="A220" s="287"/>
    </row>
    <row r="221" spans="1:1" x14ac:dyDescent="0.25">
      <c r="A221" s="287"/>
    </row>
    <row r="222" spans="1:1" x14ac:dyDescent="0.25">
      <c r="A222" s="287"/>
    </row>
    <row r="223" spans="1:1" x14ac:dyDescent="0.25">
      <c r="A223" s="287"/>
    </row>
    <row r="224" spans="1:1" x14ac:dyDescent="0.25">
      <c r="A224" s="287"/>
    </row>
    <row r="225" spans="1:1" x14ac:dyDescent="0.25">
      <c r="A225" s="287"/>
    </row>
    <row r="226" spans="1:1" x14ac:dyDescent="0.25">
      <c r="A226" s="287"/>
    </row>
    <row r="227" spans="1:1" x14ac:dyDescent="0.25">
      <c r="A227" s="287"/>
    </row>
    <row r="228" spans="1:1" x14ac:dyDescent="0.25">
      <c r="A228" s="287"/>
    </row>
    <row r="229" spans="1:1" x14ac:dyDescent="0.25">
      <c r="A229" s="287"/>
    </row>
    <row r="230" spans="1:1" x14ac:dyDescent="0.25">
      <c r="A230" s="287"/>
    </row>
    <row r="231" spans="1:1" x14ac:dyDescent="0.25">
      <c r="A231" s="287"/>
    </row>
    <row r="232" spans="1:1" x14ac:dyDescent="0.25">
      <c r="A232" s="287"/>
    </row>
    <row r="233" spans="1:1" x14ac:dyDescent="0.25">
      <c r="A233" s="287"/>
    </row>
    <row r="234" spans="1:1" x14ac:dyDescent="0.25">
      <c r="A234" s="287"/>
    </row>
    <row r="235" spans="1:1" x14ac:dyDescent="0.25">
      <c r="A235" s="287"/>
    </row>
    <row r="236" spans="1:1" x14ac:dyDescent="0.25">
      <c r="A236" s="287"/>
    </row>
    <row r="237" spans="1:1" x14ac:dyDescent="0.25">
      <c r="A237" s="287"/>
    </row>
    <row r="238" spans="1:1" x14ac:dyDescent="0.25">
      <c r="A238" s="287"/>
    </row>
    <row r="239" spans="1:1" x14ac:dyDescent="0.25">
      <c r="A239" s="287"/>
    </row>
    <row r="240" spans="1:1" x14ac:dyDescent="0.25">
      <c r="A240" s="287"/>
    </row>
    <row r="241" spans="1:1" x14ac:dyDescent="0.25">
      <c r="A241" s="287"/>
    </row>
    <row r="242" spans="1:1" x14ac:dyDescent="0.25">
      <c r="A242" s="287"/>
    </row>
    <row r="243" spans="1:1" x14ac:dyDescent="0.25">
      <c r="A243" s="287"/>
    </row>
    <row r="244" spans="1:1" x14ac:dyDescent="0.25">
      <c r="A244" s="287"/>
    </row>
    <row r="245" spans="1:1" x14ac:dyDescent="0.25">
      <c r="A245" s="287"/>
    </row>
    <row r="246" spans="1:1" x14ac:dyDescent="0.25">
      <c r="A246" s="287"/>
    </row>
    <row r="247" spans="1:1" x14ac:dyDescent="0.25">
      <c r="A247" s="287"/>
    </row>
    <row r="248" spans="1:1" x14ac:dyDescent="0.25">
      <c r="A248" s="287"/>
    </row>
    <row r="249" spans="1:1" x14ac:dyDescent="0.25">
      <c r="A249" s="287"/>
    </row>
    <row r="250" spans="1:1" x14ac:dyDescent="0.25">
      <c r="A250" s="287"/>
    </row>
    <row r="251" spans="1:1" x14ac:dyDescent="0.25">
      <c r="A251" s="287"/>
    </row>
    <row r="252" spans="1:1" x14ac:dyDescent="0.25">
      <c r="A252" s="287"/>
    </row>
    <row r="253" spans="1:1" x14ac:dyDescent="0.25">
      <c r="A253" s="287"/>
    </row>
    <row r="254" spans="1:1" x14ac:dyDescent="0.25">
      <c r="A254" s="287"/>
    </row>
    <row r="255" spans="1:1" x14ac:dyDescent="0.25">
      <c r="A255" s="287"/>
    </row>
    <row r="256" spans="1:1" x14ac:dyDescent="0.25">
      <c r="A256" s="287"/>
    </row>
    <row r="257" spans="1:1" x14ac:dyDescent="0.25">
      <c r="A257" s="287"/>
    </row>
    <row r="258" spans="1:1" x14ac:dyDescent="0.25">
      <c r="A258" s="287"/>
    </row>
    <row r="259" spans="1:1" x14ac:dyDescent="0.25">
      <c r="A259" s="287"/>
    </row>
    <row r="260" spans="1:1" x14ac:dyDescent="0.25">
      <c r="A260" s="287"/>
    </row>
    <row r="261" spans="1:1" x14ac:dyDescent="0.25">
      <c r="A261" s="287"/>
    </row>
    <row r="262" spans="1:1" x14ac:dyDescent="0.25">
      <c r="A262" s="287"/>
    </row>
    <row r="263" spans="1:1" x14ac:dyDescent="0.25">
      <c r="A263" s="287"/>
    </row>
    <row r="264" spans="1:1" x14ac:dyDescent="0.25">
      <c r="A264" s="287"/>
    </row>
    <row r="265" spans="1:1" x14ac:dyDescent="0.25">
      <c r="A265" s="287"/>
    </row>
    <row r="266" spans="1:1" x14ac:dyDescent="0.25">
      <c r="A266" s="287"/>
    </row>
    <row r="267" spans="1:1" x14ac:dyDescent="0.25">
      <c r="A267" s="287"/>
    </row>
    <row r="268" spans="1:1" x14ac:dyDescent="0.25">
      <c r="A268" s="287"/>
    </row>
    <row r="269" spans="1:1" x14ac:dyDescent="0.25">
      <c r="A269" s="287"/>
    </row>
    <row r="270" spans="1:1" x14ac:dyDescent="0.25">
      <c r="A270" s="287"/>
    </row>
    <row r="271" spans="1:1" x14ac:dyDescent="0.25">
      <c r="A271" s="287"/>
    </row>
    <row r="272" spans="1:1" x14ac:dyDescent="0.25">
      <c r="A272" s="287"/>
    </row>
    <row r="273" spans="1:1" x14ac:dyDescent="0.25">
      <c r="A273" s="287"/>
    </row>
    <row r="274" spans="1:1" x14ac:dyDescent="0.25">
      <c r="A274" s="287"/>
    </row>
    <row r="275" spans="1:1" x14ac:dyDescent="0.25">
      <c r="A275" s="287"/>
    </row>
    <row r="276" spans="1:1" x14ac:dyDescent="0.25">
      <c r="A276" s="287"/>
    </row>
    <row r="277" spans="1:1" x14ac:dyDescent="0.25">
      <c r="A277" s="287"/>
    </row>
    <row r="278" spans="1:1" x14ac:dyDescent="0.25">
      <c r="A278" s="287"/>
    </row>
    <row r="279" spans="1:1" x14ac:dyDescent="0.25">
      <c r="A279" s="287"/>
    </row>
    <row r="280" spans="1:1" x14ac:dyDescent="0.25">
      <c r="A280" s="287"/>
    </row>
    <row r="281" spans="1:1" x14ac:dyDescent="0.25">
      <c r="A281" s="287"/>
    </row>
    <row r="282" spans="1:1" x14ac:dyDescent="0.25">
      <c r="A282" s="287"/>
    </row>
    <row r="283" spans="1:1" x14ac:dyDescent="0.25">
      <c r="A283" s="287"/>
    </row>
    <row r="284" spans="1:1" x14ac:dyDescent="0.25">
      <c r="A284" s="287"/>
    </row>
    <row r="285" spans="1:1" x14ac:dyDescent="0.25">
      <c r="A285" s="287"/>
    </row>
    <row r="286" spans="1:1" x14ac:dyDescent="0.25">
      <c r="A286" s="287"/>
    </row>
    <row r="287" spans="1:1" x14ac:dyDescent="0.25">
      <c r="A287" s="287"/>
    </row>
    <row r="288" spans="1:1" x14ac:dyDescent="0.25">
      <c r="A288" s="287"/>
    </row>
    <row r="289" spans="1:1" x14ac:dyDescent="0.25">
      <c r="A289" s="287"/>
    </row>
    <row r="290" spans="1:1" x14ac:dyDescent="0.25">
      <c r="A290" s="287"/>
    </row>
    <row r="291" spans="1:1" x14ac:dyDescent="0.25">
      <c r="A291" s="287"/>
    </row>
    <row r="292" spans="1:1" x14ac:dyDescent="0.25">
      <c r="A292" s="287"/>
    </row>
    <row r="293" spans="1:1" x14ac:dyDescent="0.25">
      <c r="A293" s="287"/>
    </row>
    <row r="294" spans="1:1" x14ac:dyDescent="0.25">
      <c r="A294" s="287"/>
    </row>
    <row r="295" spans="1:1" x14ac:dyDescent="0.25">
      <c r="A295" s="287"/>
    </row>
    <row r="296" spans="1:1" x14ac:dyDescent="0.25">
      <c r="A296" s="287"/>
    </row>
    <row r="297" spans="1:1" x14ac:dyDescent="0.25">
      <c r="A297" s="287"/>
    </row>
    <row r="298" spans="1:1" x14ac:dyDescent="0.25">
      <c r="A298" s="287"/>
    </row>
    <row r="299" spans="1:1" x14ac:dyDescent="0.25">
      <c r="A299" s="287"/>
    </row>
    <row r="300" spans="1:1" x14ac:dyDescent="0.25">
      <c r="A300" s="287"/>
    </row>
    <row r="301" spans="1:1" x14ac:dyDescent="0.25">
      <c r="A301" s="287"/>
    </row>
    <row r="302" spans="1:1" x14ac:dyDescent="0.25">
      <c r="A302" s="287"/>
    </row>
    <row r="303" spans="1:1" x14ac:dyDescent="0.25">
      <c r="A303" s="287"/>
    </row>
    <row r="304" spans="1:1" x14ac:dyDescent="0.25">
      <c r="A304" s="287"/>
    </row>
    <row r="305" spans="1:1" x14ac:dyDescent="0.25">
      <c r="A305" s="287"/>
    </row>
    <row r="306" spans="1:1" x14ac:dyDescent="0.25">
      <c r="A306" s="287"/>
    </row>
    <row r="307" spans="1:1" x14ac:dyDescent="0.25">
      <c r="A307" s="287"/>
    </row>
    <row r="308" spans="1:1" x14ac:dyDescent="0.25">
      <c r="A308" s="287"/>
    </row>
    <row r="309" spans="1:1" x14ac:dyDescent="0.25">
      <c r="A309" s="287"/>
    </row>
    <row r="310" spans="1:1" x14ac:dyDescent="0.25">
      <c r="A310" s="287"/>
    </row>
    <row r="311" spans="1:1" x14ac:dyDescent="0.25">
      <c r="A311" s="287"/>
    </row>
    <row r="312" spans="1:1" x14ac:dyDescent="0.25">
      <c r="A312" s="287"/>
    </row>
    <row r="313" spans="1:1" x14ac:dyDescent="0.25">
      <c r="A313" s="287"/>
    </row>
    <row r="314" spans="1:1" x14ac:dyDescent="0.25">
      <c r="A314" s="287"/>
    </row>
    <row r="315" spans="1:1" x14ac:dyDescent="0.25">
      <c r="A315" s="287"/>
    </row>
    <row r="316" spans="1:1" x14ac:dyDescent="0.25">
      <c r="A316" s="287"/>
    </row>
    <row r="317" spans="1:1" x14ac:dyDescent="0.25">
      <c r="A317" s="287"/>
    </row>
    <row r="318" spans="1:1" x14ac:dyDescent="0.25">
      <c r="A318" s="287"/>
    </row>
    <row r="319" spans="1:1" x14ac:dyDescent="0.25">
      <c r="A319" s="287"/>
    </row>
    <row r="320" spans="1:1" x14ac:dyDescent="0.25">
      <c r="A320" s="287"/>
    </row>
    <row r="321" spans="1:1" x14ac:dyDescent="0.25">
      <c r="A321" s="287"/>
    </row>
    <row r="322" spans="1:1" x14ac:dyDescent="0.25">
      <c r="A322" s="287"/>
    </row>
    <row r="323" spans="1:1" x14ac:dyDescent="0.25">
      <c r="A323" s="287"/>
    </row>
    <row r="324" spans="1:1" x14ac:dyDescent="0.25">
      <c r="A324" s="287"/>
    </row>
    <row r="325" spans="1:1" x14ac:dyDescent="0.25">
      <c r="A325" s="287"/>
    </row>
    <row r="326" spans="1:1" x14ac:dyDescent="0.25">
      <c r="A326" s="287"/>
    </row>
    <row r="327" spans="1:1" x14ac:dyDescent="0.25">
      <c r="A327" s="287"/>
    </row>
    <row r="328" spans="1:1" x14ac:dyDescent="0.25">
      <c r="A328" s="287"/>
    </row>
    <row r="329" spans="1:1" x14ac:dyDescent="0.25">
      <c r="A329" s="287"/>
    </row>
    <row r="330" spans="1:1" x14ac:dyDescent="0.25">
      <c r="A330" s="287"/>
    </row>
    <row r="331" spans="1:1" x14ac:dyDescent="0.25">
      <c r="A331" s="287"/>
    </row>
    <row r="332" spans="1:1" x14ac:dyDescent="0.25">
      <c r="A332" s="287"/>
    </row>
    <row r="333" spans="1:1" x14ac:dyDescent="0.25">
      <c r="A333" s="287"/>
    </row>
    <row r="334" spans="1:1" x14ac:dyDescent="0.25">
      <c r="A334" s="287"/>
    </row>
    <row r="335" spans="1:1" x14ac:dyDescent="0.25">
      <c r="A335" s="287"/>
    </row>
    <row r="336" spans="1:1" x14ac:dyDescent="0.25">
      <c r="A336" s="287"/>
    </row>
    <row r="337" spans="1:1" x14ac:dyDescent="0.25">
      <c r="A337" s="287"/>
    </row>
    <row r="338" spans="1:1" x14ac:dyDescent="0.25">
      <c r="A338" s="287"/>
    </row>
    <row r="339" spans="1:1" x14ac:dyDescent="0.25">
      <c r="A339" s="287"/>
    </row>
    <row r="340" spans="1:1" x14ac:dyDescent="0.25">
      <c r="A340" s="287"/>
    </row>
    <row r="341" spans="1:1" x14ac:dyDescent="0.25">
      <c r="A341" s="287"/>
    </row>
    <row r="342" spans="1:1" x14ac:dyDescent="0.25">
      <c r="A342" s="287"/>
    </row>
    <row r="343" spans="1:1" x14ac:dyDescent="0.25">
      <c r="A343" s="287"/>
    </row>
    <row r="344" spans="1:1" x14ac:dyDescent="0.25">
      <c r="A344" s="287"/>
    </row>
    <row r="345" spans="1:1" x14ac:dyDescent="0.25">
      <c r="A345" s="287"/>
    </row>
    <row r="346" spans="1:1" x14ac:dyDescent="0.25">
      <c r="A346" s="287"/>
    </row>
    <row r="347" spans="1:1" x14ac:dyDescent="0.25">
      <c r="A347" s="287"/>
    </row>
    <row r="348" spans="1:1" x14ac:dyDescent="0.25">
      <c r="A348" s="287"/>
    </row>
    <row r="349" spans="1:1" x14ac:dyDescent="0.25">
      <c r="A349" s="287"/>
    </row>
    <row r="350" spans="1:1" x14ac:dyDescent="0.25">
      <c r="A350" s="287"/>
    </row>
    <row r="351" spans="1:1" x14ac:dyDescent="0.25">
      <c r="A351" s="287"/>
    </row>
    <row r="352" spans="1:1" x14ac:dyDescent="0.25">
      <c r="A352" s="287"/>
    </row>
    <row r="353" spans="1:1" x14ac:dyDescent="0.25">
      <c r="A353" s="287"/>
    </row>
    <row r="354" spans="1:1" x14ac:dyDescent="0.25">
      <c r="A354" s="287"/>
    </row>
    <row r="355" spans="1:1" x14ac:dyDescent="0.25">
      <c r="A355" s="287"/>
    </row>
    <row r="356" spans="1:1" x14ac:dyDescent="0.25">
      <c r="A356" s="287"/>
    </row>
    <row r="357" spans="1:1" x14ac:dyDescent="0.25">
      <c r="A357" s="287"/>
    </row>
    <row r="358" spans="1:1" x14ac:dyDescent="0.25">
      <c r="A358" s="287"/>
    </row>
    <row r="359" spans="1:1" x14ac:dyDescent="0.25">
      <c r="A359" s="287"/>
    </row>
    <row r="360" spans="1:1" x14ac:dyDescent="0.25">
      <c r="A360" s="287"/>
    </row>
    <row r="361" spans="1:1" x14ac:dyDescent="0.25">
      <c r="A361" s="287"/>
    </row>
    <row r="362" spans="1:1" x14ac:dyDescent="0.25">
      <c r="A362" s="287"/>
    </row>
    <row r="363" spans="1:1" x14ac:dyDescent="0.25">
      <c r="A363" s="287"/>
    </row>
    <row r="364" spans="1:1" x14ac:dyDescent="0.25">
      <c r="A364" s="287"/>
    </row>
    <row r="365" spans="1:1" x14ac:dyDescent="0.25">
      <c r="A365" s="287"/>
    </row>
    <row r="366" spans="1:1" x14ac:dyDescent="0.25">
      <c r="A366" s="287"/>
    </row>
    <row r="367" spans="1:1" x14ac:dyDescent="0.25">
      <c r="A367" s="287"/>
    </row>
    <row r="368" spans="1:1" x14ac:dyDescent="0.25">
      <c r="A368" s="287"/>
    </row>
    <row r="369" spans="1:1" x14ac:dyDescent="0.25">
      <c r="A369" s="287"/>
    </row>
    <row r="370" spans="1:1" x14ac:dyDescent="0.25">
      <c r="A370" s="287"/>
    </row>
    <row r="371" spans="1:1" x14ac:dyDescent="0.25">
      <c r="A371" s="287"/>
    </row>
    <row r="372" spans="1:1" x14ac:dyDescent="0.25">
      <c r="A372" s="287"/>
    </row>
    <row r="373" spans="1:1" x14ac:dyDescent="0.25">
      <c r="A373" s="287"/>
    </row>
    <row r="374" spans="1:1" x14ac:dyDescent="0.25">
      <c r="A374" s="287"/>
    </row>
    <row r="375" spans="1:1" x14ac:dyDescent="0.25">
      <c r="A375" s="287"/>
    </row>
    <row r="376" spans="1:1" x14ac:dyDescent="0.25">
      <c r="A376" s="287"/>
    </row>
    <row r="377" spans="1:1" x14ac:dyDescent="0.25">
      <c r="A377" s="287"/>
    </row>
    <row r="378" spans="1:1" x14ac:dyDescent="0.25">
      <c r="A378" s="287"/>
    </row>
    <row r="379" spans="1:1" x14ac:dyDescent="0.25">
      <c r="A379" s="287"/>
    </row>
    <row r="380" spans="1:1" x14ac:dyDescent="0.25">
      <c r="A380" s="287"/>
    </row>
    <row r="381" spans="1:1" x14ac:dyDescent="0.25">
      <c r="A381" s="287"/>
    </row>
    <row r="382" spans="1:1" x14ac:dyDescent="0.25">
      <c r="A382" s="287"/>
    </row>
    <row r="383" spans="1:1" x14ac:dyDescent="0.25">
      <c r="A383" s="287"/>
    </row>
    <row r="384" spans="1:1" x14ac:dyDescent="0.25">
      <c r="A384" s="287"/>
    </row>
    <row r="385" spans="1:1" x14ac:dyDescent="0.25">
      <c r="A385" s="287"/>
    </row>
    <row r="386" spans="1:1" x14ac:dyDescent="0.25">
      <c r="A386" s="287"/>
    </row>
    <row r="387" spans="1:1" x14ac:dyDescent="0.25">
      <c r="A387" s="287"/>
    </row>
    <row r="388" spans="1:1" x14ac:dyDescent="0.25">
      <c r="A388" s="287"/>
    </row>
    <row r="389" spans="1:1" x14ac:dyDescent="0.25">
      <c r="A389" s="287"/>
    </row>
    <row r="390" spans="1:1" x14ac:dyDescent="0.25">
      <c r="A390" s="287"/>
    </row>
    <row r="391" spans="1:1" x14ac:dyDescent="0.25">
      <c r="A391" s="287"/>
    </row>
    <row r="392" spans="1:1" x14ac:dyDescent="0.25">
      <c r="A392" s="287"/>
    </row>
    <row r="393" spans="1:1" x14ac:dyDescent="0.25">
      <c r="A393" s="287"/>
    </row>
    <row r="394" spans="1:1" x14ac:dyDescent="0.25">
      <c r="A394" s="287"/>
    </row>
    <row r="395" spans="1:1" x14ac:dyDescent="0.25">
      <c r="A395" s="287"/>
    </row>
    <row r="396" spans="1:1" x14ac:dyDescent="0.25">
      <c r="A396" s="287"/>
    </row>
    <row r="397" spans="1:1" x14ac:dyDescent="0.25">
      <c r="A397" s="287"/>
    </row>
    <row r="398" spans="1:1" x14ac:dyDescent="0.25">
      <c r="A398" s="287"/>
    </row>
    <row r="399" spans="1:1" x14ac:dyDescent="0.25">
      <c r="A399" s="287"/>
    </row>
    <row r="400" spans="1:1" x14ac:dyDescent="0.25">
      <c r="A400" s="287"/>
    </row>
    <row r="401" spans="1:1" x14ac:dyDescent="0.25">
      <c r="A401" s="287"/>
    </row>
    <row r="402" spans="1:1" x14ac:dyDescent="0.25">
      <c r="A402" s="287"/>
    </row>
    <row r="403" spans="1:1" x14ac:dyDescent="0.25">
      <c r="A403" s="287"/>
    </row>
    <row r="404" spans="1:1" x14ac:dyDescent="0.25">
      <c r="A404" s="287"/>
    </row>
    <row r="405" spans="1:1" x14ac:dyDescent="0.25">
      <c r="A405" s="287"/>
    </row>
    <row r="406" spans="1:1" x14ac:dyDescent="0.25">
      <c r="A406" s="287"/>
    </row>
    <row r="407" spans="1:1" x14ac:dyDescent="0.25">
      <c r="A407" s="287"/>
    </row>
    <row r="408" spans="1:1" x14ac:dyDescent="0.25">
      <c r="A408" s="287"/>
    </row>
    <row r="409" spans="1:1" x14ac:dyDescent="0.25">
      <c r="A409" s="287"/>
    </row>
    <row r="410" spans="1:1" x14ac:dyDescent="0.25">
      <c r="A410" s="287"/>
    </row>
    <row r="411" spans="1:1" x14ac:dyDescent="0.25">
      <c r="A411" s="287"/>
    </row>
    <row r="412" spans="1:1" x14ac:dyDescent="0.25">
      <c r="A412" s="287"/>
    </row>
    <row r="413" spans="1:1" x14ac:dyDescent="0.25">
      <c r="A413" s="287"/>
    </row>
    <row r="414" spans="1:1" x14ac:dyDescent="0.25">
      <c r="A414" s="287"/>
    </row>
    <row r="415" spans="1:1" x14ac:dyDescent="0.25">
      <c r="A415" s="287"/>
    </row>
    <row r="416" spans="1:1" x14ac:dyDescent="0.25">
      <c r="A416" s="287"/>
    </row>
    <row r="417" spans="1:1" x14ac:dyDescent="0.25">
      <c r="A417" s="287"/>
    </row>
    <row r="418" spans="1:1" x14ac:dyDescent="0.25">
      <c r="A418" s="287"/>
    </row>
    <row r="419" spans="1:1" x14ac:dyDescent="0.25">
      <c r="A419" s="287"/>
    </row>
    <row r="420" spans="1:1" x14ac:dyDescent="0.25">
      <c r="A420" s="287"/>
    </row>
    <row r="421" spans="1:1" x14ac:dyDescent="0.25">
      <c r="A421" s="287"/>
    </row>
    <row r="422" spans="1:1" x14ac:dyDescent="0.25">
      <c r="A422" s="287"/>
    </row>
    <row r="423" spans="1:1" x14ac:dyDescent="0.25">
      <c r="A423" s="287"/>
    </row>
    <row r="424" spans="1:1" x14ac:dyDescent="0.25">
      <c r="A424" s="287"/>
    </row>
    <row r="425" spans="1:1" x14ac:dyDescent="0.25">
      <c r="A425" s="287"/>
    </row>
    <row r="426" spans="1:1" x14ac:dyDescent="0.25">
      <c r="A426" s="287"/>
    </row>
    <row r="427" spans="1:1" x14ac:dyDescent="0.25">
      <c r="A427" s="287"/>
    </row>
    <row r="428" spans="1:1" x14ac:dyDescent="0.25">
      <c r="A428" s="287"/>
    </row>
    <row r="429" spans="1:1" x14ac:dyDescent="0.25">
      <c r="A429" s="287"/>
    </row>
    <row r="430" spans="1:1" x14ac:dyDescent="0.25">
      <c r="A430" s="287"/>
    </row>
    <row r="431" spans="1:1" x14ac:dyDescent="0.25">
      <c r="A431" s="287"/>
    </row>
    <row r="432" spans="1:1" x14ac:dyDescent="0.25">
      <c r="A432" s="287"/>
    </row>
    <row r="433" spans="1:1" x14ac:dyDescent="0.25">
      <c r="A433" s="287"/>
    </row>
    <row r="434" spans="1:1" x14ac:dyDescent="0.25">
      <c r="A434" s="287"/>
    </row>
    <row r="435" spans="1:1" x14ac:dyDescent="0.25">
      <c r="A435" s="287"/>
    </row>
    <row r="436" spans="1:1" x14ac:dyDescent="0.25">
      <c r="A436" s="287"/>
    </row>
    <row r="437" spans="1:1" x14ac:dyDescent="0.25">
      <c r="A437" s="287"/>
    </row>
    <row r="438" spans="1:1" x14ac:dyDescent="0.25">
      <c r="A438" s="287"/>
    </row>
    <row r="439" spans="1:1" x14ac:dyDescent="0.25">
      <c r="A439" s="287"/>
    </row>
    <row r="440" spans="1:1" x14ac:dyDescent="0.25">
      <c r="A440" s="287"/>
    </row>
    <row r="441" spans="1:1" x14ac:dyDescent="0.25">
      <c r="A441" s="287"/>
    </row>
    <row r="442" spans="1:1" x14ac:dyDescent="0.25">
      <c r="A442" s="287"/>
    </row>
    <row r="443" spans="1:1" x14ac:dyDescent="0.25">
      <c r="A443" s="287"/>
    </row>
    <row r="444" spans="1:1" x14ac:dyDescent="0.25">
      <c r="A444" s="287"/>
    </row>
    <row r="445" spans="1:1" x14ac:dyDescent="0.25">
      <c r="A445" s="287"/>
    </row>
    <row r="446" spans="1:1" x14ac:dyDescent="0.25">
      <c r="A446" s="287"/>
    </row>
    <row r="447" spans="1:1" x14ac:dyDescent="0.25">
      <c r="A447" s="287"/>
    </row>
    <row r="448" spans="1:1" x14ac:dyDescent="0.25">
      <c r="A448" s="287"/>
    </row>
    <row r="449" spans="1:1" x14ac:dyDescent="0.25">
      <c r="A449" s="287"/>
    </row>
    <row r="450" spans="1:1" x14ac:dyDescent="0.25">
      <c r="A450" s="287"/>
    </row>
    <row r="451" spans="1:1" x14ac:dyDescent="0.25">
      <c r="A451" s="287"/>
    </row>
    <row r="452" spans="1:1" x14ac:dyDescent="0.25">
      <c r="A452" s="287"/>
    </row>
    <row r="453" spans="1:1" x14ac:dyDescent="0.25">
      <c r="A453" s="287"/>
    </row>
    <row r="454" spans="1:1" x14ac:dyDescent="0.25">
      <c r="A454" s="287"/>
    </row>
    <row r="455" spans="1:1" x14ac:dyDescent="0.25">
      <c r="A455" s="287"/>
    </row>
    <row r="456" spans="1:1" x14ac:dyDescent="0.25">
      <c r="A456" s="287"/>
    </row>
    <row r="457" spans="1:1" x14ac:dyDescent="0.25">
      <c r="A457" s="287"/>
    </row>
    <row r="458" spans="1:1" x14ac:dyDescent="0.25">
      <c r="A458" s="287"/>
    </row>
    <row r="459" spans="1:1" x14ac:dyDescent="0.25">
      <c r="A459" s="287"/>
    </row>
    <row r="460" spans="1:1" x14ac:dyDescent="0.25">
      <c r="A460" s="287"/>
    </row>
    <row r="461" spans="1:1" x14ac:dyDescent="0.25">
      <c r="A461" s="287"/>
    </row>
    <row r="462" spans="1:1" x14ac:dyDescent="0.25">
      <c r="A462" s="287"/>
    </row>
    <row r="463" spans="1:1" x14ac:dyDescent="0.25">
      <c r="A463" s="287"/>
    </row>
    <row r="464" spans="1:1" x14ac:dyDescent="0.25">
      <c r="A464" s="287"/>
    </row>
    <row r="465" spans="1:1" x14ac:dyDescent="0.25">
      <c r="A465" s="287"/>
    </row>
    <row r="466" spans="1:1" x14ac:dyDescent="0.25">
      <c r="A466" s="287"/>
    </row>
    <row r="467" spans="1:1" x14ac:dyDescent="0.25">
      <c r="A467" s="287"/>
    </row>
    <row r="468" spans="1:1" x14ac:dyDescent="0.25">
      <c r="A468" s="287"/>
    </row>
    <row r="469" spans="1:1" x14ac:dyDescent="0.25">
      <c r="A469" s="287"/>
    </row>
    <row r="470" spans="1:1" x14ac:dyDescent="0.25">
      <c r="A470" s="287"/>
    </row>
    <row r="471" spans="1:1" x14ac:dyDescent="0.25">
      <c r="A471" s="287"/>
    </row>
    <row r="472" spans="1:1" x14ac:dyDescent="0.25">
      <c r="A472" s="287"/>
    </row>
    <row r="473" spans="1:1" x14ac:dyDescent="0.25">
      <c r="A473" s="287"/>
    </row>
    <row r="474" spans="1:1" x14ac:dyDescent="0.25">
      <c r="A474" s="287"/>
    </row>
    <row r="475" spans="1:1" x14ac:dyDescent="0.25">
      <c r="A475" s="287"/>
    </row>
    <row r="476" spans="1:1" x14ac:dyDescent="0.25">
      <c r="A476" s="287"/>
    </row>
    <row r="477" spans="1:1" x14ac:dyDescent="0.25">
      <c r="A477" s="287"/>
    </row>
    <row r="478" spans="1:1" x14ac:dyDescent="0.25">
      <c r="A478" s="287"/>
    </row>
    <row r="479" spans="1:1" x14ac:dyDescent="0.25">
      <c r="A479" s="287"/>
    </row>
    <row r="480" spans="1:1" x14ac:dyDescent="0.25">
      <c r="A480" s="287"/>
    </row>
    <row r="481" spans="1:1" x14ac:dyDescent="0.25">
      <c r="A481" s="287"/>
    </row>
    <row r="482" spans="1:1" x14ac:dyDescent="0.25">
      <c r="A482" s="287"/>
    </row>
    <row r="483" spans="1:1" x14ac:dyDescent="0.25">
      <c r="A483" s="287"/>
    </row>
    <row r="484" spans="1:1" x14ac:dyDescent="0.25">
      <c r="A484" s="287"/>
    </row>
    <row r="485" spans="1:1" x14ac:dyDescent="0.25">
      <c r="A485" s="287"/>
    </row>
    <row r="486" spans="1:1" x14ac:dyDescent="0.25">
      <c r="A486" s="287"/>
    </row>
    <row r="487" spans="1:1" x14ac:dyDescent="0.25">
      <c r="A487" s="287"/>
    </row>
    <row r="488" spans="1:1" x14ac:dyDescent="0.25">
      <c r="A488" s="287"/>
    </row>
    <row r="489" spans="1:1" x14ac:dyDescent="0.25">
      <c r="A489" s="287"/>
    </row>
    <row r="490" spans="1:1" x14ac:dyDescent="0.25">
      <c r="A490" s="287"/>
    </row>
    <row r="491" spans="1:1" x14ac:dyDescent="0.25">
      <c r="A491" s="287"/>
    </row>
    <row r="492" spans="1:1" x14ac:dyDescent="0.25">
      <c r="A492" s="287"/>
    </row>
    <row r="493" spans="1:1" x14ac:dyDescent="0.25">
      <c r="A493" s="287"/>
    </row>
    <row r="494" spans="1:1" x14ac:dyDescent="0.25">
      <c r="A494" s="287"/>
    </row>
    <row r="495" spans="1:1" x14ac:dyDescent="0.25">
      <c r="A495" s="287"/>
    </row>
    <row r="496" spans="1:1" x14ac:dyDescent="0.25">
      <c r="A496" s="287"/>
    </row>
    <row r="497" spans="1:1" x14ac:dyDescent="0.25">
      <c r="A497" s="287"/>
    </row>
    <row r="498" spans="1:1" x14ac:dyDescent="0.25">
      <c r="A498" s="287"/>
    </row>
    <row r="499" spans="1:1" x14ac:dyDescent="0.25">
      <c r="A499" s="287"/>
    </row>
    <row r="500" spans="1:1" x14ac:dyDescent="0.25">
      <c r="A500" s="287"/>
    </row>
    <row r="501" spans="1:1" x14ac:dyDescent="0.25">
      <c r="A501" s="287"/>
    </row>
    <row r="502" spans="1:1" x14ac:dyDescent="0.25">
      <c r="A502" s="287"/>
    </row>
    <row r="503" spans="1:1" x14ac:dyDescent="0.25">
      <c r="A503" s="287"/>
    </row>
    <row r="504" spans="1:1" x14ac:dyDescent="0.25">
      <c r="A504" s="287"/>
    </row>
    <row r="505" spans="1:1" x14ac:dyDescent="0.25">
      <c r="A505" s="287"/>
    </row>
    <row r="506" spans="1:1" x14ac:dyDescent="0.25">
      <c r="A506" s="287"/>
    </row>
    <row r="507" spans="1:1" x14ac:dyDescent="0.25">
      <c r="A507" s="287"/>
    </row>
    <row r="508" spans="1:1" x14ac:dyDescent="0.25">
      <c r="A508" s="287"/>
    </row>
    <row r="509" spans="1:1" x14ac:dyDescent="0.25">
      <c r="A509" s="287"/>
    </row>
    <row r="510" spans="1:1" x14ac:dyDescent="0.25">
      <c r="A510" s="287"/>
    </row>
    <row r="511" spans="1:1" x14ac:dyDescent="0.25">
      <c r="A511" s="287"/>
    </row>
    <row r="512" spans="1:1" x14ac:dyDescent="0.25">
      <c r="A512" s="287"/>
    </row>
    <row r="513" spans="1:1" x14ac:dyDescent="0.25">
      <c r="A513" s="287"/>
    </row>
    <row r="514" spans="1:1" x14ac:dyDescent="0.25">
      <c r="A514" s="287"/>
    </row>
    <row r="515" spans="1:1" x14ac:dyDescent="0.25">
      <c r="A515" s="287"/>
    </row>
    <row r="516" spans="1:1" x14ac:dyDescent="0.25">
      <c r="A516" s="287"/>
    </row>
    <row r="517" spans="1:1" x14ac:dyDescent="0.25">
      <c r="A517" s="287"/>
    </row>
    <row r="518" spans="1:1" x14ac:dyDescent="0.25">
      <c r="A518" s="287"/>
    </row>
    <row r="519" spans="1:1" x14ac:dyDescent="0.25">
      <c r="A519" s="287"/>
    </row>
    <row r="520" spans="1:1" x14ac:dyDescent="0.25">
      <c r="A520" s="287"/>
    </row>
    <row r="521" spans="1:1" x14ac:dyDescent="0.25">
      <c r="A521" s="287"/>
    </row>
    <row r="522" spans="1:1" x14ac:dyDescent="0.25">
      <c r="A522" s="287"/>
    </row>
    <row r="523" spans="1:1" x14ac:dyDescent="0.25">
      <c r="A523" s="287"/>
    </row>
    <row r="524" spans="1:1" x14ac:dyDescent="0.25">
      <c r="A524" s="287"/>
    </row>
    <row r="525" spans="1:1" x14ac:dyDescent="0.25">
      <c r="A525" s="287"/>
    </row>
    <row r="526" spans="1:1" x14ac:dyDescent="0.25">
      <c r="A526" s="287"/>
    </row>
    <row r="527" spans="1:1" x14ac:dyDescent="0.25">
      <c r="A527" s="287"/>
    </row>
    <row r="528" spans="1:1" x14ac:dyDescent="0.25">
      <c r="A528" s="287"/>
    </row>
    <row r="529" spans="1:1" x14ac:dyDescent="0.25">
      <c r="A529" s="287"/>
    </row>
    <row r="530" spans="1:1" x14ac:dyDescent="0.25">
      <c r="A530" s="287"/>
    </row>
    <row r="531" spans="1:1" x14ac:dyDescent="0.25">
      <c r="A531" s="287"/>
    </row>
    <row r="532" spans="1:1" x14ac:dyDescent="0.25">
      <c r="A532" s="287"/>
    </row>
    <row r="533" spans="1:1" x14ac:dyDescent="0.25">
      <c r="A533" s="287"/>
    </row>
    <row r="534" spans="1:1" x14ac:dyDescent="0.25">
      <c r="A534" s="287"/>
    </row>
    <row r="535" spans="1:1" x14ac:dyDescent="0.25">
      <c r="A535" s="287"/>
    </row>
    <row r="536" spans="1:1" x14ac:dyDescent="0.25">
      <c r="A536" s="287"/>
    </row>
    <row r="537" spans="1:1" x14ac:dyDescent="0.25">
      <c r="A537" s="287"/>
    </row>
    <row r="538" spans="1:1" x14ac:dyDescent="0.25">
      <c r="A538" s="287"/>
    </row>
    <row r="539" spans="1:1" x14ac:dyDescent="0.25">
      <c r="A539" s="287"/>
    </row>
    <row r="540" spans="1:1" x14ac:dyDescent="0.25">
      <c r="A540" s="287"/>
    </row>
    <row r="541" spans="1:1" x14ac:dyDescent="0.25">
      <c r="A541" s="287"/>
    </row>
    <row r="542" spans="1:1" x14ac:dyDescent="0.25">
      <c r="A542" s="287"/>
    </row>
    <row r="543" spans="1:1" x14ac:dyDescent="0.25">
      <c r="A543" s="287"/>
    </row>
    <row r="544" spans="1:1" x14ac:dyDescent="0.25">
      <c r="A544" s="287"/>
    </row>
    <row r="545" spans="1:1" x14ac:dyDescent="0.25">
      <c r="A545" s="287"/>
    </row>
    <row r="546" spans="1:1" x14ac:dyDescent="0.25">
      <c r="A546" s="287"/>
    </row>
    <row r="547" spans="1:1" x14ac:dyDescent="0.25">
      <c r="A547" s="287"/>
    </row>
    <row r="548" spans="1:1" x14ac:dyDescent="0.25">
      <c r="A548" s="287"/>
    </row>
    <row r="549" spans="1:1" x14ac:dyDescent="0.25">
      <c r="A549" s="287"/>
    </row>
    <row r="550" spans="1:1" x14ac:dyDescent="0.25">
      <c r="A550" s="287"/>
    </row>
    <row r="551" spans="1:1" x14ac:dyDescent="0.25">
      <c r="A551" s="287"/>
    </row>
    <row r="552" spans="1:1" x14ac:dyDescent="0.25">
      <c r="A552" s="287"/>
    </row>
    <row r="553" spans="1:1" x14ac:dyDescent="0.25">
      <c r="A553" s="287"/>
    </row>
    <row r="554" spans="1:1" x14ac:dyDescent="0.25">
      <c r="A554" s="287"/>
    </row>
    <row r="555" spans="1:1" x14ac:dyDescent="0.25">
      <c r="A555" s="287"/>
    </row>
    <row r="556" spans="1:1" x14ac:dyDescent="0.25">
      <c r="A556" s="287"/>
    </row>
    <row r="557" spans="1:1" x14ac:dyDescent="0.25">
      <c r="A557" s="287"/>
    </row>
    <row r="558" spans="1:1" x14ac:dyDescent="0.25">
      <c r="A558" s="287"/>
    </row>
    <row r="559" spans="1:1" x14ac:dyDescent="0.25">
      <c r="A559" s="287"/>
    </row>
    <row r="560" spans="1:1" x14ac:dyDescent="0.25">
      <c r="A560" s="287"/>
    </row>
    <row r="561" spans="1:1" x14ac:dyDescent="0.25">
      <c r="A561" s="287"/>
    </row>
    <row r="562" spans="1:1" x14ac:dyDescent="0.25">
      <c r="A562" s="287"/>
    </row>
    <row r="563" spans="1:1" x14ac:dyDescent="0.25">
      <c r="A563" s="287"/>
    </row>
    <row r="564" spans="1:1" x14ac:dyDescent="0.25">
      <c r="A564" s="287"/>
    </row>
    <row r="565" spans="1:1" x14ac:dyDescent="0.25">
      <c r="A565" s="287"/>
    </row>
    <row r="566" spans="1:1" x14ac:dyDescent="0.25">
      <c r="A566" s="287"/>
    </row>
    <row r="567" spans="1:1" x14ac:dyDescent="0.25">
      <c r="A567" s="287"/>
    </row>
    <row r="568" spans="1:1" x14ac:dyDescent="0.25">
      <c r="A568" s="287"/>
    </row>
    <row r="569" spans="1:1" x14ac:dyDescent="0.25">
      <c r="A569" s="287"/>
    </row>
    <row r="570" spans="1:1" x14ac:dyDescent="0.25">
      <c r="A570" s="287"/>
    </row>
    <row r="571" spans="1:1" x14ac:dyDescent="0.25">
      <c r="A571" s="287"/>
    </row>
    <row r="572" spans="1:1" x14ac:dyDescent="0.25">
      <c r="A572" s="287"/>
    </row>
    <row r="573" spans="1:1" x14ac:dyDescent="0.25">
      <c r="A573" s="287"/>
    </row>
    <row r="574" spans="1:1" x14ac:dyDescent="0.25">
      <c r="A574" s="287"/>
    </row>
    <row r="575" spans="1:1" x14ac:dyDescent="0.25">
      <c r="A575" s="287"/>
    </row>
    <row r="576" spans="1:1" x14ac:dyDescent="0.25">
      <c r="A576" s="287"/>
    </row>
    <row r="577" spans="1:1" x14ac:dyDescent="0.25">
      <c r="A577" s="287"/>
    </row>
    <row r="578" spans="1:1" x14ac:dyDescent="0.25">
      <c r="A578" s="287"/>
    </row>
    <row r="579" spans="1:1" x14ac:dyDescent="0.25">
      <c r="A579" s="287"/>
    </row>
    <row r="580" spans="1:1" x14ac:dyDescent="0.25">
      <c r="A580" s="287"/>
    </row>
    <row r="581" spans="1:1" x14ac:dyDescent="0.25">
      <c r="A581" s="287"/>
    </row>
    <row r="582" spans="1:1" x14ac:dyDescent="0.25">
      <c r="A582" s="287"/>
    </row>
    <row r="583" spans="1:1" x14ac:dyDescent="0.25">
      <c r="A583" s="287"/>
    </row>
    <row r="584" spans="1:1" x14ac:dyDescent="0.25">
      <c r="A584" s="287"/>
    </row>
    <row r="585" spans="1:1" x14ac:dyDescent="0.25">
      <c r="A585" s="287"/>
    </row>
    <row r="586" spans="1:1" x14ac:dyDescent="0.25">
      <c r="A586" s="287"/>
    </row>
    <row r="587" spans="1:1" x14ac:dyDescent="0.25">
      <c r="A587" s="287"/>
    </row>
    <row r="588" spans="1:1" x14ac:dyDescent="0.25">
      <c r="A588" s="287"/>
    </row>
    <row r="589" spans="1:1" x14ac:dyDescent="0.25">
      <c r="A589" s="287"/>
    </row>
    <row r="590" spans="1:1" x14ac:dyDescent="0.25">
      <c r="A590" s="287"/>
    </row>
    <row r="591" spans="1:1" x14ac:dyDescent="0.25">
      <c r="A591" s="287"/>
    </row>
    <row r="592" spans="1:1" x14ac:dyDescent="0.25">
      <c r="A592" s="287"/>
    </row>
    <row r="593" spans="1:1" x14ac:dyDescent="0.25">
      <c r="A593" s="287"/>
    </row>
    <row r="594" spans="1:1" x14ac:dyDescent="0.25">
      <c r="A594" s="287"/>
    </row>
    <row r="595" spans="1:1" x14ac:dyDescent="0.25">
      <c r="A595" s="287"/>
    </row>
    <row r="596" spans="1:1" x14ac:dyDescent="0.25">
      <c r="A596" s="287"/>
    </row>
    <row r="597" spans="1:1" x14ac:dyDescent="0.25">
      <c r="A597" s="287"/>
    </row>
    <row r="598" spans="1:1" x14ac:dyDescent="0.25">
      <c r="A598" s="287"/>
    </row>
    <row r="599" spans="1:1" x14ac:dyDescent="0.25">
      <c r="A599" s="287"/>
    </row>
    <row r="600" spans="1:1" x14ac:dyDescent="0.25">
      <c r="A600" s="287"/>
    </row>
    <row r="601" spans="1:1" x14ac:dyDescent="0.25">
      <c r="A601" s="287"/>
    </row>
    <row r="602" spans="1:1" x14ac:dyDescent="0.25">
      <c r="A602" s="287"/>
    </row>
    <row r="603" spans="1:1" x14ac:dyDescent="0.25">
      <c r="A603" s="287"/>
    </row>
    <row r="604" spans="1:1" x14ac:dyDescent="0.25">
      <c r="A604" s="287"/>
    </row>
    <row r="605" spans="1:1" x14ac:dyDescent="0.25">
      <c r="A605" s="287"/>
    </row>
    <row r="606" spans="1:1" x14ac:dyDescent="0.25">
      <c r="A606" s="287"/>
    </row>
    <row r="607" spans="1:1" x14ac:dyDescent="0.25">
      <c r="A607" s="287"/>
    </row>
    <row r="608" spans="1:1" x14ac:dyDescent="0.25">
      <c r="A608" s="287"/>
    </row>
    <row r="609" spans="1:1" x14ac:dyDescent="0.25">
      <c r="A609" s="287"/>
    </row>
    <row r="610" spans="1:1" x14ac:dyDescent="0.25">
      <c r="A610" s="287"/>
    </row>
    <row r="611" spans="1:1" x14ac:dyDescent="0.25">
      <c r="A611" s="287"/>
    </row>
    <row r="612" spans="1:1" x14ac:dyDescent="0.25">
      <c r="A612" s="287"/>
    </row>
    <row r="613" spans="1:1" x14ac:dyDescent="0.25">
      <c r="A613" s="287"/>
    </row>
    <row r="614" spans="1:1" x14ac:dyDescent="0.25">
      <c r="A614" s="287"/>
    </row>
    <row r="615" spans="1:1" x14ac:dyDescent="0.25">
      <c r="A615" s="287"/>
    </row>
    <row r="616" spans="1:1" x14ac:dyDescent="0.25">
      <c r="A616" s="287"/>
    </row>
    <row r="617" spans="1:1" x14ac:dyDescent="0.25">
      <c r="A617" s="287"/>
    </row>
    <row r="618" spans="1:1" x14ac:dyDescent="0.25">
      <c r="A618" s="287"/>
    </row>
    <row r="619" spans="1:1" x14ac:dyDescent="0.25">
      <c r="A619" s="287"/>
    </row>
    <row r="620" spans="1:1" x14ac:dyDescent="0.25">
      <c r="A620" s="287"/>
    </row>
    <row r="621" spans="1:1" x14ac:dyDescent="0.25">
      <c r="A621" s="287"/>
    </row>
    <row r="622" spans="1:1" x14ac:dyDescent="0.25">
      <c r="A622" s="287"/>
    </row>
    <row r="623" spans="1:1" x14ac:dyDescent="0.25">
      <c r="A623" s="287"/>
    </row>
    <row r="624" spans="1:1" x14ac:dyDescent="0.25">
      <c r="A624" s="287"/>
    </row>
    <row r="625" spans="1:1" x14ac:dyDescent="0.25">
      <c r="A625" s="287"/>
    </row>
    <row r="626" spans="1:1" x14ac:dyDescent="0.25">
      <c r="A626" s="287"/>
    </row>
    <row r="627" spans="1:1" x14ac:dyDescent="0.25">
      <c r="A627" s="287"/>
    </row>
    <row r="628" spans="1:1" x14ac:dyDescent="0.25">
      <c r="A628" s="287"/>
    </row>
    <row r="629" spans="1:1" x14ac:dyDescent="0.25">
      <c r="A629" s="287"/>
    </row>
    <row r="630" spans="1:1" x14ac:dyDescent="0.25">
      <c r="A630" s="287"/>
    </row>
    <row r="631" spans="1:1" x14ac:dyDescent="0.25">
      <c r="A631" s="287"/>
    </row>
    <row r="632" spans="1:1" x14ac:dyDescent="0.25">
      <c r="A632" s="287"/>
    </row>
    <row r="633" spans="1:1" x14ac:dyDescent="0.25">
      <c r="A633" s="287"/>
    </row>
    <row r="634" spans="1:1" x14ac:dyDescent="0.25">
      <c r="A634" s="287"/>
    </row>
    <row r="635" spans="1:1" x14ac:dyDescent="0.25">
      <c r="A635" s="287"/>
    </row>
    <row r="636" spans="1:1" x14ac:dyDescent="0.25">
      <c r="A636" s="287"/>
    </row>
    <row r="637" spans="1:1" x14ac:dyDescent="0.25">
      <c r="A637" s="287"/>
    </row>
    <row r="638" spans="1:1" x14ac:dyDescent="0.25">
      <c r="A638" s="287"/>
    </row>
    <row r="639" spans="1:1" x14ac:dyDescent="0.25">
      <c r="A639" s="287"/>
    </row>
    <row r="640" spans="1:1" x14ac:dyDescent="0.25">
      <c r="A640" s="287"/>
    </row>
    <row r="641" spans="1:1" x14ac:dyDescent="0.25">
      <c r="A641" s="287"/>
    </row>
    <row r="642" spans="1:1" x14ac:dyDescent="0.25">
      <c r="A642" s="287"/>
    </row>
    <row r="643" spans="1:1" x14ac:dyDescent="0.25">
      <c r="A643" s="287"/>
    </row>
    <row r="644" spans="1:1" x14ac:dyDescent="0.25">
      <c r="A644" s="287"/>
    </row>
    <row r="645" spans="1:1" x14ac:dyDescent="0.25">
      <c r="A645" s="287"/>
    </row>
    <row r="646" spans="1:1" x14ac:dyDescent="0.25">
      <c r="A646" s="287"/>
    </row>
    <row r="647" spans="1:1" x14ac:dyDescent="0.25">
      <c r="A647" s="287"/>
    </row>
    <row r="648" spans="1:1" x14ac:dyDescent="0.25">
      <c r="A648" s="287"/>
    </row>
    <row r="649" spans="1:1" x14ac:dyDescent="0.25">
      <c r="A649" s="287"/>
    </row>
    <row r="650" spans="1:1" x14ac:dyDescent="0.25">
      <c r="A650" s="287"/>
    </row>
    <row r="651" spans="1:1" x14ac:dyDescent="0.25">
      <c r="A651" s="287"/>
    </row>
    <row r="652" spans="1:1" x14ac:dyDescent="0.25">
      <c r="A652" s="287"/>
    </row>
    <row r="653" spans="1:1" x14ac:dyDescent="0.25">
      <c r="A653" s="287"/>
    </row>
    <row r="654" spans="1:1" x14ac:dyDescent="0.25">
      <c r="A654" s="287"/>
    </row>
    <row r="655" spans="1:1" x14ac:dyDescent="0.25">
      <c r="A655" s="287"/>
    </row>
    <row r="656" spans="1:1" x14ac:dyDescent="0.25">
      <c r="A656" s="287"/>
    </row>
    <row r="657" spans="1:1" x14ac:dyDescent="0.25">
      <c r="A657" s="287"/>
    </row>
    <row r="658" spans="1:1" x14ac:dyDescent="0.25">
      <c r="A658" s="287"/>
    </row>
    <row r="659" spans="1:1" x14ac:dyDescent="0.25">
      <c r="A659" s="287"/>
    </row>
    <row r="660" spans="1:1" x14ac:dyDescent="0.25">
      <c r="A660" s="287"/>
    </row>
    <row r="661" spans="1:1" x14ac:dyDescent="0.25">
      <c r="A661" s="287"/>
    </row>
    <row r="662" spans="1:1" x14ac:dyDescent="0.25">
      <c r="A662" s="287"/>
    </row>
    <row r="663" spans="1:1" x14ac:dyDescent="0.25">
      <c r="A663" s="287"/>
    </row>
    <row r="664" spans="1:1" x14ac:dyDescent="0.25">
      <c r="A664" s="287"/>
    </row>
    <row r="665" spans="1:1" x14ac:dyDescent="0.25">
      <c r="A665" s="287"/>
    </row>
    <row r="666" spans="1:1" x14ac:dyDescent="0.25">
      <c r="A666" s="287"/>
    </row>
    <row r="667" spans="1:1" x14ac:dyDescent="0.25">
      <c r="A667" s="287"/>
    </row>
    <row r="668" spans="1:1" x14ac:dyDescent="0.25">
      <c r="A668" s="287"/>
    </row>
    <row r="669" spans="1:1" x14ac:dyDescent="0.25">
      <c r="A669" s="287"/>
    </row>
    <row r="670" spans="1:1" x14ac:dyDescent="0.25">
      <c r="A670" s="287"/>
    </row>
    <row r="671" spans="1:1" x14ac:dyDescent="0.25">
      <c r="A671" s="287"/>
    </row>
    <row r="672" spans="1:1" x14ac:dyDescent="0.25">
      <c r="A672" s="287"/>
    </row>
    <row r="673" spans="1:1" x14ac:dyDescent="0.25">
      <c r="A673" s="287"/>
    </row>
    <row r="674" spans="1:1" x14ac:dyDescent="0.25">
      <c r="A674" s="287"/>
    </row>
    <row r="675" spans="1:1" x14ac:dyDescent="0.25">
      <c r="A675" s="287"/>
    </row>
    <row r="676" spans="1:1" x14ac:dyDescent="0.25">
      <c r="A676" s="287"/>
    </row>
    <row r="677" spans="1:1" x14ac:dyDescent="0.25">
      <c r="A677" s="287"/>
    </row>
    <row r="678" spans="1:1" x14ac:dyDescent="0.25">
      <c r="A678" s="287"/>
    </row>
    <row r="679" spans="1:1" x14ac:dyDescent="0.25">
      <c r="A679" s="287"/>
    </row>
    <row r="680" spans="1:1" x14ac:dyDescent="0.25">
      <c r="A680" s="287"/>
    </row>
    <row r="681" spans="1:1" x14ac:dyDescent="0.25">
      <c r="A681" s="287"/>
    </row>
    <row r="682" spans="1:1" x14ac:dyDescent="0.25">
      <c r="A682" s="287"/>
    </row>
    <row r="683" spans="1:1" x14ac:dyDescent="0.25">
      <c r="A683" s="287"/>
    </row>
    <row r="684" spans="1:1" x14ac:dyDescent="0.25">
      <c r="A684" s="287"/>
    </row>
    <row r="685" spans="1:1" x14ac:dyDescent="0.25">
      <c r="A685" s="287"/>
    </row>
    <row r="686" spans="1:1" x14ac:dyDescent="0.25">
      <c r="A686" s="287"/>
    </row>
    <row r="687" spans="1:1" x14ac:dyDescent="0.25">
      <c r="A687" s="287"/>
    </row>
    <row r="688" spans="1:1" x14ac:dyDescent="0.25">
      <c r="A688" s="287"/>
    </row>
    <row r="689" spans="1:1" x14ac:dyDescent="0.25">
      <c r="A689" s="287"/>
    </row>
    <row r="690" spans="1:1" x14ac:dyDescent="0.25">
      <c r="A690" s="287"/>
    </row>
    <row r="691" spans="1:1" x14ac:dyDescent="0.25">
      <c r="A691" s="287"/>
    </row>
    <row r="692" spans="1:1" x14ac:dyDescent="0.25">
      <c r="A692" s="287"/>
    </row>
    <row r="693" spans="1:1" x14ac:dyDescent="0.25">
      <c r="A693" s="287"/>
    </row>
    <row r="694" spans="1:1" x14ac:dyDescent="0.25">
      <c r="A694" s="287"/>
    </row>
    <row r="695" spans="1:1" x14ac:dyDescent="0.25">
      <c r="A695" s="287"/>
    </row>
    <row r="696" spans="1:1" x14ac:dyDescent="0.25">
      <c r="A696" s="287"/>
    </row>
    <row r="697" spans="1:1" x14ac:dyDescent="0.25">
      <c r="A697" s="287"/>
    </row>
    <row r="698" spans="1:1" x14ac:dyDescent="0.25">
      <c r="A698" s="287"/>
    </row>
    <row r="699" spans="1:1" x14ac:dyDescent="0.25">
      <c r="A699" s="287"/>
    </row>
    <row r="700" spans="1:1" x14ac:dyDescent="0.25">
      <c r="A700" s="287"/>
    </row>
    <row r="701" spans="1:1" x14ac:dyDescent="0.25">
      <c r="A701" s="287"/>
    </row>
    <row r="702" spans="1:1" x14ac:dyDescent="0.25">
      <c r="A702" s="287"/>
    </row>
    <row r="703" spans="1:1" x14ac:dyDescent="0.25">
      <c r="A703" s="287"/>
    </row>
    <row r="704" spans="1:1" x14ac:dyDescent="0.25">
      <c r="A704" s="287"/>
    </row>
    <row r="705" spans="1:1" x14ac:dyDescent="0.25">
      <c r="A705" s="287"/>
    </row>
    <row r="706" spans="1:1" x14ac:dyDescent="0.25">
      <c r="A706" s="287"/>
    </row>
    <row r="707" spans="1:1" x14ac:dyDescent="0.25">
      <c r="A707" s="287"/>
    </row>
    <row r="708" spans="1:1" x14ac:dyDescent="0.25">
      <c r="A708" s="287"/>
    </row>
    <row r="709" spans="1:1" x14ac:dyDescent="0.25">
      <c r="A709" s="287"/>
    </row>
    <row r="710" spans="1:1" x14ac:dyDescent="0.25">
      <c r="A710" s="287"/>
    </row>
    <row r="711" spans="1:1" x14ac:dyDescent="0.25">
      <c r="A711" s="287"/>
    </row>
    <row r="712" spans="1:1" x14ac:dyDescent="0.25">
      <c r="A712" s="287"/>
    </row>
    <row r="713" spans="1:1" x14ac:dyDescent="0.25">
      <c r="A713" s="287"/>
    </row>
    <row r="714" spans="1:1" x14ac:dyDescent="0.25">
      <c r="A714" s="287"/>
    </row>
    <row r="715" spans="1:1" x14ac:dyDescent="0.25">
      <c r="A715" s="287"/>
    </row>
    <row r="716" spans="1:1" x14ac:dyDescent="0.25">
      <c r="A716" s="287"/>
    </row>
    <row r="717" spans="1:1" x14ac:dyDescent="0.25">
      <c r="A717" s="287"/>
    </row>
    <row r="718" spans="1:1" x14ac:dyDescent="0.25">
      <c r="A718" s="287"/>
    </row>
    <row r="719" spans="1:1" x14ac:dyDescent="0.25">
      <c r="A719" s="287"/>
    </row>
    <row r="720" spans="1:1" x14ac:dyDescent="0.25">
      <c r="A720" s="287"/>
    </row>
    <row r="721" spans="1:1" x14ac:dyDescent="0.25">
      <c r="A721" s="287"/>
    </row>
    <row r="722" spans="1:1" x14ac:dyDescent="0.25">
      <c r="A722" s="287"/>
    </row>
    <row r="723" spans="1:1" x14ac:dyDescent="0.25">
      <c r="A723" s="287"/>
    </row>
    <row r="724" spans="1:1" x14ac:dyDescent="0.25">
      <c r="A724" s="287"/>
    </row>
    <row r="725" spans="1:1" x14ac:dyDescent="0.25">
      <c r="A725" s="287"/>
    </row>
    <row r="726" spans="1:1" x14ac:dyDescent="0.25">
      <c r="A726" s="287"/>
    </row>
    <row r="727" spans="1:1" x14ac:dyDescent="0.25">
      <c r="A727" s="287"/>
    </row>
    <row r="728" spans="1:1" x14ac:dyDescent="0.25">
      <c r="A728" s="287"/>
    </row>
    <row r="729" spans="1:1" x14ac:dyDescent="0.25">
      <c r="A729" s="287"/>
    </row>
    <row r="730" spans="1:1" x14ac:dyDescent="0.25">
      <c r="A730" s="287"/>
    </row>
    <row r="731" spans="1:1" x14ac:dyDescent="0.25">
      <c r="A731" s="287"/>
    </row>
    <row r="732" spans="1:1" x14ac:dyDescent="0.25">
      <c r="A732" s="287"/>
    </row>
    <row r="733" spans="1:1" x14ac:dyDescent="0.25">
      <c r="A733" s="287"/>
    </row>
    <row r="734" spans="1:1" x14ac:dyDescent="0.25">
      <c r="A734" s="287"/>
    </row>
    <row r="735" spans="1:1" x14ac:dyDescent="0.25">
      <c r="A735" s="287"/>
    </row>
    <row r="736" spans="1:1" x14ac:dyDescent="0.25">
      <c r="A736" s="287"/>
    </row>
    <row r="737" spans="1:1" x14ac:dyDescent="0.25">
      <c r="A737" s="287"/>
    </row>
    <row r="738" spans="1:1" x14ac:dyDescent="0.25">
      <c r="A738" s="287"/>
    </row>
    <row r="739" spans="1:1" x14ac:dyDescent="0.25">
      <c r="A739" s="287"/>
    </row>
    <row r="740" spans="1:1" x14ac:dyDescent="0.25">
      <c r="A740" s="287"/>
    </row>
    <row r="741" spans="1:1" x14ac:dyDescent="0.25">
      <c r="A741" s="287"/>
    </row>
    <row r="742" spans="1:1" x14ac:dyDescent="0.25">
      <c r="A742" s="287"/>
    </row>
    <row r="743" spans="1:1" x14ac:dyDescent="0.25">
      <c r="A743" s="287"/>
    </row>
    <row r="744" spans="1:1" x14ac:dyDescent="0.25">
      <c r="A744" s="287"/>
    </row>
    <row r="745" spans="1:1" x14ac:dyDescent="0.25">
      <c r="A745" s="287"/>
    </row>
    <row r="746" spans="1:1" x14ac:dyDescent="0.25">
      <c r="A746" s="287"/>
    </row>
    <row r="747" spans="1:1" x14ac:dyDescent="0.25">
      <c r="A747" s="287"/>
    </row>
    <row r="748" spans="1:1" x14ac:dyDescent="0.25">
      <c r="A748" s="287"/>
    </row>
    <row r="749" spans="1:1" x14ac:dyDescent="0.25">
      <c r="A749" s="287"/>
    </row>
    <row r="750" spans="1:1" x14ac:dyDescent="0.25">
      <c r="A750" s="287"/>
    </row>
    <row r="751" spans="1:1" x14ac:dyDescent="0.25">
      <c r="A751" s="287"/>
    </row>
    <row r="752" spans="1:1" x14ac:dyDescent="0.25">
      <c r="A752" s="287"/>
    </row>
    <row r="753" spans="1:1" x14ac:dyDescent="0.25">
      <c r="A753" s="287"/>
    </row>
    <row r="754" spans="1:1" x14ac:dyDescent="0.25">
      <c r="A754" s="287"/>
    </row>
    <row r="755" spans="1:1" x14ac:dyDescent="0.25">
      <c r="A755" s="287"/>
    </row>
    <row r="756" spans="1:1" x14ac:dyDescent="0.25">
      <c r="A756" s="287"/>
    </row>
    <row r="757" spans="1:1" x14ac:dyDescent="0.25">
      <c r="A757" s="287"/>
    </row>
    <row r="758" spans="1:1" x14ac:dyDescent="0.25">
      <c r="A758" s="287"/>
    </row>
    <row r="759" spans="1:1" x14ac:dyDescent="0.25">
      <c r="A759" s="287"/>
    </row>
    <row r="760" spans="1:1" x14ac:dyDescent="0.25">
      <c r="A760" s="287"/>
    </row>
    <row r="761" spans="1:1" x14ac:dyDescent="0.25">
      <c r="A761" s="287"/>
    </row>
    <row r="762" spans="1:1" x14ac:dyDescent="0.25">
      <c r="A762" s="287"/>
    </row>
    <row r="763" spans="1:1" x14ac:dyDescent="0.25">
      <c r="A763" s="287"/>
    </row>
    <row r="764" spans="1:1" x14ac:dyDescent="0.25">
      <c r="A764" s="287"/>
    </row>
    <row r="765" spans="1:1" x14ac:dyDescent="0.25">
      <c r="A765" s="287"/>
    </row>
    <row r="766" spans="1:1" x14ac:dyDescent="0.25">
      <c r="A766" s="287"/>
    </row>
    <row r="767" spans="1:1" x14ac:dyDescent="0.25">
      <c r="A767" s="287"/>
    </row>
    <row r="768" spans="1:1" x14ac:dyDescent="0.25">
      <c r="A768" s="287"/>
    </row>
    <row r="769" spans="1:1" x14ac:dyDescent="0.25">
      <c r="A769" s="287"/>
    </row>
    <row r="770" spans="1:1" x14ac:dyDescent="0.25">
      <c r="A770" s="287"/>
    </row>
    <row r="771" spans="1:1" x14ac:dyDescent="0.25">
      <c r="A771" s="287"/>
    </row>
    <row r="772" spans="1:1" x14ac:dyDescent="0.25">
      <c r="A772" s="287"/>
    </row>
    <row r="773" spans="1:1" x14ac:dyDescent="0.25">
      <c r="A773" s="287"/>
    </row>
    <row r="774" spans="1:1" x14ac:dyDescent="0.25">
      <c r="A774" s="287"/>
    </row>
    <row r="775" spans="1:1" x14ac:dyDescent="0.25">
      <c r="A775" s="287"/>
    </row>
    <row r="776" spans="1:1" x14ac:dyDescent="0.25">
      <c r="A776" s="287"/>
    </row>
    <row r="777" spans="1:1" x14ac:dyDescent="0.25">
      <c r="A777" s="287"/>
    </row>
    <row r="778" spans="1:1" x14ac:dyDescent="0.25">
      <c r="A778" s="287"/>
    </row>
    <row r="779" spans="1:1" x14ac:dyDescent="0.25">
      <c r="A779" s="287"/>
    </row>
    <row r="780" spans="1:1" x14ac:dyDescent="0.25">
      <c r="A780" s="287"/>
    </row>
    <row r="781" spans="1:1" x14ac:dyDescent="0.25">
      <c r="A781" s="287"/>
    </row>
    <row r="782" spans="1:1" x14ac:dyDescent="0.25">
      <c r="A782" s="287"/>
    </row>
    <row r="783" spans="1:1" x14ac:dyDescent="0.25">
      <c r="A783" s="287"/>
    </row>
    <row r="784" spans="1:1" x14ac:dyDescent="0.25">
      <c r="A784" s="287"/>
    </row>
    <row r="785" spans="1:1" x14ac:dyDescent="0.25">
      <c r="A785" s="287"/>
    </row>
    <row r="786" spans="1:1" x14ac:dyDescent="0.25">
      <c r="A786" s="287"/>
    </row>
    <row r="787" spans="1:1" x14ac:dyDescent="0.25">
      <c r="A787" s="287"/>
    </row>
    <row r="788" spans="1:1" x14ac:dyDescent="0.25">
      <c r="A788" s="287"/>
    </row>
    <row r="789" spans="1:1" x14ac:dyDescent="0.25">
      <c r="A789" s="287"/>
    </row>
    <row r="790" spans="1:1" x14ac:dyDescent="0.25">
      <c r="A790" s="287"/>
    </row>
    <row r="791" spans="1:1" x14ac:dyDescent="0.25">
      <c r="A791" s="287"/>
    </row>
    <row r="792" spans="1:1" x14ac:dyDescent="0.25">
      <c r="A792" s="287"/>
    </row>
    <row r="793" spans="1:1" x14ac:dyDescent="0.25">
      <c r="A793" s="287"/>
    </row>
    <row r="794" spans="1:1" x14ac:dyDescent="0.25">
      <c r="A794" s="287"/>
    </row>
    <row r="795" spans="1:1" x14ac:dyDescent="0.25">
      <c r="A795" s="287"/>
    </row>
    <row r="796" spans="1:1" x14ac:dyDescent="0.25">
      <c r="A796" s="287"/>
    </row>
    <row r="797" spans="1:1" x14ac:dyDescent="0.25">
      <c r="A797" s="287"/>
    </row>
    <row r="798" spans="1:1" x14ac:dyDescent="0.25">
      <c r="A798" s="287"/>
    </row>
    <row r="799" spans="1:1" x14ac:dyDescent="0.25">
      <c r="A799" s="287"/>
    </row>
    <row r="800" spans="1:1" x14ac:dyDescent="0.25">
      <c r="A800" s="287"/>
    </row>
    <row r="801" spans="1:1" x14ac:dyDescent="0.25">
      <c r="A801" s="287"/>
    </row>
    <row r="802" spans="1:1" x14ac:dyDescent="0.25">
      <c r="A802" s="287"/>
    </row>
    <row r="803" spans="1:1" x14ac:dyDescent="0.25">
      <c r="A803" s="287"/>
    </row>
    <row r="804" spans="1:1" x14ac:dyDescent="0.25">
      <c r="A804" s="287"/>
    </row>
    <row r="805" spans="1:1" x14ac:dyDescent="0.25">
      <c r="A805" s="287"/>
    </row>
    <row r="806" spans="1:1" x14ac:dyDescent="0.25">
      <c r="A806" s="287"/>
    </row>
    <row r="807" spans="1:1" x14ac:dyDescent="0.25">
      <c r="A807" s="287"/>
    </row>
    <row r="808" spans="1:1" x14ac:dyDescent="0.25">
      <c r="A808" s="287"/>
    </row>
    <row r="809" spans="1:1" x14ac:dyDescent="0.25">
      <c r="A809" s="287"/>
    </row>
    <row r="810" spans="1:1" x14ac:dyDescent="0.25">
      <c r="A810" s="287"/>
    </row>
    <row r="811" spans="1:1" x14ac:dyDescent="0.25">
      <c r="A811" s="287"/>
    </row>
    <row r="812" spans="1:1" x14ac:dyDescent="0.25">
      <c r="A812" s="287"/>
    </row>
    <row r="813" spans="1:1" x14ac:dyDescent="0.25">
      <c r="A813" s="287"/>
    </row>
    <row r="814" spans="1:1" x14ac:dyDescent="0.25">
      <c r="A814" s="287"/>
    </row>
    <row r="815" spans="1:1" x14ac:dyDescent="0.25">
      <c r="A815" s="287"/>
    </row>
    <row r="816" spans="1:1" x14ac:dyDescent="0.25">
      <c r="A816" s="287"/>
    </row>
    <row r="817" spans="1:1" x14ac:dyDescent="0.25">
      <c r="A817" s="287"/>
    </row>
    <row r="818" spans="1:1" x14ac:dyDescent="0.25">
      <c r="A818" s="287"/>
    </row>
    <row r="819" spans="1:1" x14ac:dyDescent="0.25">
      <c r="A819" s="287"/>
    </row>
    <row r="820" spans="1:1" x14ac:dyDescent="0.25">
      <c r="A820" s="287"/>
    </row>
    <row r="821" spans="1:1" x14ac:dyDescent="0.25">
      <c r="A821" s="287"/>
    </row>
    <row r="822" spans="1:1" x14ac:dyDescent="0.25">
      <c r="A822" s="287"/>
    </row>
    <row r="823" spans="1:1" x14ac:dyDescent="0.25">
      <c r="A823" s="287"/>
    </row>
    <row r="824" spans="1:1" x14ac:dyDescent="0.25">
      <c r="A824" s="287"/>
    </row>
    <row r="825" spans="1:1" x14ac:dyDescent="0.25">
      <c r="A825" s="287"/>
    </row>
    <row r="826" spans="1:1" x14ac:dyDescent="0.25">
      <c r="A826" s="287"/>
    </row>
    <row r="827" spans="1:1" x14ac:dyDescent="0.25">
      <c r="A827" s="287"/>
    </row>
    <row r="828" spans="1:1" x14ac:dyDescent="0.25">
      <c r="A828" s="287"/>
    </row>
    <row r="829" spans="1:1" x14ac:dyDescent="0.25">
      <c r="A829" s="287"/>
    </row>
    <row r="830" spans="1:1" x14ac:dyDescent="0.25">
      <c r="A830" s="287"/>
    </row>
    <row r="831" spans="1:1" x14ac:dyDescent="0.25">
      <c r="A831" s="287"/>
    </row>
    <row r="832" spans="1:1" x14ac:dyDescent="0.25">
      <c r="A832" s="287"/>
    </row>
    <row r="833" spans="1:1" x14ac:dyDescent="0.25">
      <c r="A833" s="287"/>
    </row>
    <row r="834" spans="1:1" x14ac:dyDescent="0.25">
      <c r="A834" s="287"/>
    </row>
    <row r="835" spans="1:1" x14ac:dyDescent="0.25">
      <c r="A835" s="287"/>
    </row>
    <row r="836" spans="1:1" x14ac:dyDescent="0.25">
      <c r="A836" s="287"/>
    </row>
    <row r="837" spans="1:1" x14ac:dyDescent="0.25">
      <c r="A837" s="287"/>
    </row>
    <row r="838" spans="1:1" x14ac:dyDescent="0.25">
      <c r="A838" s="287"/>
    </row>
    <row r="839" spans="1:1" x14ac:dyDescent="0.25">
      <c r="A839" s="287"/>
    </row>
    <row r="840" spans="1:1" x14ac:dyDescent="0.25">
      <c r="A840" s="287"/>
    </row>
    <row r="841" spans="1:1" x14ac:dyDescent="0.25">
      <c r="A841" s="287"/>
    </row>
    <row r="842" spans="1:1" x14ac:dyDescent="0.25">
      <c r="A842" s="287"/>
    </row>
    <row r="843" spans="1:1" x14ac:dyDescent="0.25">
      <c r="A843" s="287"/>
    </row>
    <row r="844" spans="1:1" x14ac:dyDescent="0.25">
      <c r="A844" s="287"/>
    </row>
    <row r="845" spans="1:1" x14ac:dyDescent="0.25">
      <c r="A845" s="287"/>
    </row>
    <row r="846" spans="1:1" x14ac:dyDescent="0.25">
      <c r="A846" s="287"/>
    </row>
    <row r="847" spans="1:1" x14ac:dyDescent="0.25">
      <c r="A847" s="287"/>
    </row>
    <row r="848" spans="1:1" x14ac:dyDescent="0.25">
      <c r="A848" s="287"/>
    </row>
    <row r="849" spans="1:1" x14ac:dyDescent="0.25">
      <c r="A849" s="287"/>
    </row>
    <row r="850" spans="1:1" x14ac:dyDescent="0.25">
      <c r="A850" s="287"/>
    </row>
    <row r="851" spans="1:1" x14ac:dyDescent="0.25">
      <c r="A851" s="287"/>
    </row>
    <row r="852" spans="1:1" x14ac:dyDescent="0.25">
      <c r="A852" s="287"/>
    </row>
    <row r="853" spans="1:1" x14ac:dyDescent="0.25">
      <c r="A853" s="287"/>
    </row>
    <row r="854" spans="1:1" x14ac:dyDescent="0.25">
      <c r="A854" s="287"/>
    </row>
    <row r="855" spans="1:1" x14ac:dyDescent="0.25">
      <c r="A855" s="287"/>
    </row>
    <row r="856" spans="1:1" x14ac:dyDescent="0.25">
      <c r="A856" s="287"/>
    </row>
    <row r="857" spans="1:1" x14ac:dyDescent="0.25">
      <c r="A857" s="287"/>
    </row>
    <row r="858" spans="1:1" x14ac:dyDescent="0.25">
      <c r="A858" s="287"/>
    </row>
    <row r="859" spans="1:1" x14ac:dyDescent="0.25">
      <c r="A859" s="287"/>
    </row>
    <row r="860" spans="1:1" x14ac:dyDescent="0.25">
      <c r="A860" s="287"/>
    </row>
    <row r="861" spans="1:1" x14ac:dyDescent="0.25">
      <c r="A861" s="287"/>
    </row>
    <row r="862" spans="1:1" x14ac:dyDescent="0.25">
      <c r="A862" s="287"/>
    </row>
    <row r="863" spans="1:1" x14ac:dyDescent="0.25">
      <c r="A863" s="287"/>
    </row>
    <row r="864" spans="1:1" x14ac:dyDescent="0.25">
      <c r="A864" s="287"/>
    </row>
    <row r="865" spans="1:1" x14ac:dyDescent="0.25">
      <c r="A865" s="287"/>
    </row>
    <row r="866" spans="1:1" x14ac:dyDescent="0.25">
      <c r="A866" s="287"/>
    </row>
    <row r="867" spans="1:1" x14ac:dyDescent="0.25">
      <c r="A867" s="287"/>
    </row>
    <row r="868" spans="1:1" x14ac:dyDescent="0.25">
      <c r="A868" s="287"/>
    </row>
    <row r="869" spans="1:1" x14ac:dyDescent="0.25">
      <c r="A869" s="287"/>
    </row>
    <row r="870" spans="1:1" x14ac:dyDescent="0.25">
      <c r="A870" s="287"/>
    </row>
    <row r="871" spans="1:1" x14ac:dyDescent="0.25">
      <c r="A871" s="287"/>
    </row>
    <row r="872" spans="1:1" x14ac:dyDescent="0.25">
      <c r="A872" s="287"/>
    </row>
    <row r="873" spans="1:1" x14ac:dyDescent="0.25">
      <c r="A873" s="287"/>
    </row>
    <row r="874" spans="1:1" x14ac:dyDescent="0.25">
      <c r="A874" s="287"/>
    </row>
    <row r="875" spans="1:1" x14ac:dyDescent="0.25">
      <c r="A875" s="287"/>
    </row>
    <row r="876" spans="1:1" x14ac:dyDescent="0.25">
      <c r="A876" s="287"/>
    </row>
    <row r="877" spans="1:1" x14ac:dyDescent="0.25">
      <c r="A877" s="287"/>
    </row>
    <row r="878" spans="1:1" x14ac:dyDescent="0.25">
      <c r="A878" s="287"/>
    </row>
    <row r="879" spans="1:1" x14ac:dyDescent="0.25">
      <c r="A879" s="287"/>
    </row>
    <row r="880" spans="1:1" x14ac:dyDescent="0.25">
      <c r="A880" s="287"/>
    </row>
    <row r="881" spans="1:1" x14ac:dyDescent="0.25">
      <c r="A881" s="287"/>
    </row>
    <row r="882" spans="1:1" x14ac:dyDescent="0.25">
      <c r="A882" s="287"/>
    </row>
    <row r="883" spans="1:1" x14ac:dyDescent="0.25">
      <c r="A883" s="287"/>
    </row>
    <row r="884" spans="1:1" x14ac:dyDescent="0.25">
      <c r="A884" s="287"/>
    </row>
    <row r="885" spans="1:1" x14ac:dyDescent="0.25">
      <c r="A885" s="287"/>
    </row>
    <row r="886" spans="1:1" x14ac:dyDescent="0.25">
      <c r="A886" s="287"/>
    </row>
    <row r="887" spans="1:1" x14ac:dyDescent="0.25">
      <c r="A887" s="287"/>
    </row>
    <row r="888" spans="1:1" x14ac:dyDescent="0.25">
      <c r="A888" s="287"/>
    </row>
    <row r="889" spans="1:1" x14ac:dyDescent="0.25">
      <c r="A889" s="287"/>
    </row>
    <row r="890" spans="1:1" x14ac:dyDescent="0.25">
      <c r="A890" s="287"/>
    </row>
    <row r="891" spans="1:1" x14ac:dyDescent="0.25">
      <c r="A891" s="287"/>
    </row>
    <row r="892" spans="1:1" x14ac:dyDescent="0.25">
      <c r="A892" s="287"/>
    </row>
    <row r="893" spans="1:1" x14ac:dyDescent="0.25">
      <c r="A893" s="287"/>
    </row>
    <row r="894" spans="1:1" x14ac:dyDescent="0.25">
      <c r="A894" s="287"/>
    </row>
    <row r="895" spans="1:1" x14ac:dyDescent="0.25">
      <c r="A895" s="287"/>
    </row>
    <row r="896" spans="1:1" x14ac:dyDescent="0.25">
      <c r="A896" s="287"/>
    </row>
    <row r="897" spans="1:1" x14ac:dyDescent="0.25">
      <c r="A897" s="287"/>
    </row>
    <row r="898" spans="1:1" x14ac:dyDescent="0.25">
      <c r="A898" s="287"/>
    </row>
    <row r="899" spans="1:1" x14ac:dyDescent="0.25">
      <c r="A899" s="287"/>
    </row>
    <row r="900" spans="1:1" x14ac:dyDescent="0.25">
      <c r="A900" s="287"/>
    </row>
    <row r="901" spans="1:1" x14ac:dyDescent="0.25">
      <c r="A901" s="287"/>
    </row>
    <row r="902" spans="1:1" x14ac:dyDescent="0.25">
      <c r="A902" s="287"/>
    </row>
    <row r="903" spans="1:1" x14ac:dyDescent="0.25">
      <c r="A903" s="287"/>
    </row>
    <row r="904" spans="1:1" x14ac:dyDescent="0.25">
      <c r="A904" s="287"/>
    </row>
    <row r="905" spans="1:1" x14ac:dyDescent="0.25">
      <c r="A905" s="287"/>
    </row>
    <row r="906" spans="1:1" x14ac:dyDescent="0.25">
      <c r="A906" s="287"/>
    </row>
    <row r="907" spans="1:1" x14ac:dyDescent="0.25">
      <c r="A907" s="287"/>
    </row>
    <row r="908" spans="1:1" x14ac:dyDescent="0.25">
      <c r="A908" s="287"/>
    </row>
    <row r="909" spans="1:1" x14ac:dyDescent="0.25">
      <c r="A909" s="287"/>
    </row>
    <row r="910" spans="1:1" x14ac:dyDescent="0.25">
      <c r="A910" s="287"/>
    </row>
    <row r="911" spans="1:1" x14ac:dyDescent="0.25">
      <c r="A911" s="287"/>
    </row>
    <row r="912" spans="1:1" x14ac:dyDescent="0.25">
      <c r="A912" s="287"/>
    </row>
    <row r="913" spans="1:1" x14ac:dyDescent="0.25">
      <c r="A913" s="287"/>
    </row>
    <row r="914" spans="1:1" x14ac:dyDescent="0.25">
      <c r="A914" s="287"/>
    </row>
    <row r="915" spans="1:1" x14ac:dyDescent="0.25">
      <c r="A915" s="287"/>
    </row>
    <row r="916" spans="1:1" x14ac:dyDescent="0.25">
      <c r="A916" s="287"/>
    </row>
    <row r="917" spans="1:1" x14ac:dyDescent="0.25">
      <c r="A917" s="287"/>
    </row>
    <row r="918" spans="1:1" x14ac:dyDescent="0.25">
      <c r="A918" s="287"/>
    </row>
    <row r="919" spans="1:1" x14ac:dyDescent="0.25">
      <c r="A919" s="287"/>
    </row>
    <row r="920" spans="1:1" x14ac:dyDescent="0.25">
      <c r="A920" s="287"/>
    </row>
    <row r="921" spans="1:1" x14ac:dyDescent="0.25">
      <c r="A921" s="287"/>
    </row>
    <row r="922" spans="1:1" x14ac:dyDescent="0.25">
      <c r="A922" s="287"/>
    </row>
    <row r="923" spans="1:1" x14ac:dyDescent="0.25">
      <c r="A923" s="287"/>
    </row>
    <row r="924" spans="1:1" x14ac:dyDescent="0.25">
      <c r="A924" s="287"/>
    </row>
    <row r="925" spans="1:1" x14ac:dyDescent="0.25">
      <c r="A925" s="287"/>
    </row>
    <row r="926" spans="1:1" x14ac:dyDescent="0.25">
      <c r="A926" s="287"/>
    </row>
    <row r="927" spans="1:1" x14ac:dyDescent="0.25">
      <c r="A927" s="287"/>
    </row>
    <row r="928" spans="1:1" x14ac:dyDescent="0.25">
      <c r="A928" s="287"/>
    </row>
    <row r="929" spans="1:1" x14ac:dyDescent="0.25">
      <c r="A929" s="287"/>
    </row>
    <row r="930" spans="1:1" x14ac:dyDescent="0.25">
      <c r="A930" s="287"/>
    </row>
    <row r="931" spans="1:1" x14ac:dyDescent="0.25">
      <c r="A931" s="287"/>
    </row>
    <row r="932" spans="1:1" x14ac:dyDescent="0.25">
      <c r="A932" s="287"/>
    </row>
    <row r="933" spans="1:1" x14ac:dyDescent="0.25">
      <c r="A933" s="287"/>
    </row>
    <row r="934" spans="1:1" x14ac:dyDescent="0.25">
      <c r="A934" s="287"/>
    </row>
    <row r="935" spans="1:1" x14ac:dyDescent="0.25">
      <c r="A935" s="287"/>
    </row>
    <row r="936" spans="1:1" x14ac:dyDescent="0.25">
      <c r="A936" s="287"/>
    </row>
    <row r="937" spans="1:1" x14ac:dyDescent="0.25">
      <c r="A937" s="287"/>
    </row>
    <row r="938" spans="1:1" x14ac:dyDescent="0.25">
      <c r="A938" s="287"/>
    </row>
    <row r="939" spans="1:1" x14ac:dyDescent="0.25">
      <c r="A939" s="287"/>
    </row>
    <row r="940" spans="1:1" x14ac:dyDescent="0.25">
      <c r="A940" s="287"/>
    </row>
    <row r="941" spans="1:1" x14ac:dyDescent="0.25">
      <c r="A941" s="287"/>
    </row>
    <row r="942" spans="1:1" x14ac:dyDescent="0.25">
      <c r="A942" s="287"/>
    </row>
    <row r="943" spans="1:1" x14ac:dyDescent="0.25">
      <c r="A943" s="287"/>
    </row>
    <row r="944" spans="1:1" x14ac:dyDescent="0.25">
      <c r="A944" s="287"/>
    </row>
    <row r="945" spans="1:1" x14ac:dyDescent="0.25">
      <c r="A945" s="287"/>
    </row>
    <row r="946" spans="1:1" x14ac:dyDescent="0.25">
      <c r="A946" s="287"/>
    </row>
    <row r="947" spans="1:1" x14ac:dyDescent="0.25">
      <c r="A947" s="287"/>
    </row>
    <row r="948" spans="1:1" x14ac:dyDescent="0.25">
      <c r="A948" s="287"/>
    </row>
    <row r="949" spans="1:1" x14ac:dyDescent="0.25">
      <c r="A949" s="287"/>
    </row>
    <row r="950" spans="1:1" x14ac:dyDescent="0.25">
      <c r="A950" s="287"/>
    </row>
    <row r="951" spans="1:1" x14ac:dyDescent="0.25">
      <c r="A951" s="287"/>
    </row>
    <row r="952" spans="1:1" x14ac:dyDescent="0.25">
      <c r="A952" s="287"/>
    </row>
    <row r="953" spans="1:1" x14ac:dyDescent="0.25">
      <c r="A953" s="287"/>
    </row>
    <row r="954" spans="1:1" x14ac:dyDescent="0.25">
      <c r="A954" s="287"/>
    </row>
    <row r="955" spans="1:1" x14ac:dyDescent="0.25">
      <c r="A955" s="287"/>
    </row>
    <row r="956" spans="1:1" x14ac:dyDescent="0.25">
      <c r="A956" s="287"/>
    </row>
    <row r="957" spans="1:1" x14ac:dyDescent="0.25">
      <c r="A957" s="287"/>
    </row>
    <row r="958" spans="1:1" x14ac:dyDescent="0.25">
      <c r="A958" s="287"/>
    </row>
    <row r="959" spans="1:1" x14ac:dyDescent="0.25">
      <c r="A959" s="287"/>
    </row>
    <row r="960" spans="1:1" x14ac:dyDescent="0.25">
      <c r="A960" s="287"/>
    </row>
    <row r="961" spans="1:1" x14ac:dyDescent="0.25">
      <c r="A961" s="287"/>
    </row>
    <row r="962" spans="1:1" x14ac:dyDescent="0.25">
      <c r="A962" s="287"/>
    </row>
    <row r="963" spans="1:1" x14ac:dyDescent="0.25">
      <c r="A963" s="287"/>
    </row>
    <row r="964" spans="1:1" x14ac:dyDescent="0.25">
      <c r="A964" s="287"/>
    </row>
    <row r="965" spans="1:1" x14ac:dyDescent="0.25">
      <c r="A965" s="287"/>
    </row>
    <row r="966" spans="1:1" x14ac:dyDescent="0.25">
      <c r="A966" s="287"/>
    </row>
    <row r="967" spans="1:1" x14ac:dyDescent="0.25">
      <c r="A967" s="287"/>
    </row>
    <row r="968" spans="1:1" x14ac:dyDescent="0.25">
      <c r="A968" s="287"/>
    </row>
    <row r="969" spans="1:1" x14ac:dyDescent="0.25">
      <c r="A969" s="287"/>
    </row>
    <row r="970" spans="1:1" x14ac:dyDescent="0.25">
      <c r="A970" s="287"/>
    </row>
    <row r="971" spans="1:1" x14ac:dyDescent="0.25">
      <c r="A971" s="287"/>
    </row>
    <row r="972" spans="1:1" x14ac:dyDescent="0.25">
      <c r="A972" s="287"/>
    </row>
    <row r="973" spans="1:1" x14ac:dyDescent="0.25">
      <c r="A973" s="287"/>
    </row>
    <row r="974" spans="1:1" x14ac:dyDescent="0.25">
      <c r="A974" s="287"/>
    </row>
    <row r="975" spans="1:1" x14ac:dyDescent="0.25">
      <c r="A975" s="287"/>
    </row>
    <row r="976" spans="1:1" x14ac:dyDescent="0.25">
      <c r="A976" s="287"/>
    </row>
    <row r="977" spans="1:1" x14ac:dyDescent="0.25">
      <c r="A977" s="287"/>
    </row>
    <row r="978" spans="1:1" x14ac:dyDescent="0.25">
      <c r="A978" s="287"/>
    </row>
    <row r="979" spans="1:1" x14ac:dyDescent="0.25">
      <c r="A979" s="287"/>
    </row>
    <row r="980" spans="1:1" x14ac:dyDescent="0.25">
      <c r="A980" s="287"/>
    </row>
    <row r="981" spans="1:1" x14ac:dyDescent="0.25">
      <c r="A981" s="287"/>
    </row>
    <row r="982" spans="1:1" x14ac:dyDescent="0.25">
      <c r="A982" s="287"/>
    </row>
    <row r="983" spans="1:1" x14ac:dyDescent="0.25">
      <c r="A983" s="287"/>
    </row>
    <row r="984" spans="1:1" x14ac:dyDescent="0.25">
      <c r="A984" s="287"/>
    </row>
    <row r="985" spans="1:1" x14ac:dyDescent="0.25">
      <c r="A985" s="287"/>
    </row>
    <row r="986" spans="1:1" x14ac:dyDescent="0.25">
      <c r="A986" s="287"/>
    </row>
    <row r="987" spans="1:1" x14ac:dyDescent="0.25">
      <c r="A987" s="287"/>
    </row>
    <row r="988" spans="1:1" x14ac:dyDescent="0.25">
      <c r="A988" s="287"/>
    </row>
    <row r="989" spans="1:1" x14ac:dyDescent="0.25">
      <c r="A989" s="287"/>
    </row>
    <row r="990" spans="1:1" x14ac:dyDescent="0.25">
      <c r="A990" s="287"/>
    </row>
    <row r="991" spans="1:1" x14ac:dyDescent="0.25">
      <c r="A991" s="287"/>
    </row>
    <row r="992" spans="1:1" x14ac:dyDescent="0.25">
      <c r="A992" s="287"/>
    </row>
    <row r="993" spans="1:1" x14ac:dyDescent="0.25">
      <c r="A993" s="287"/>
    </row>
    <row r="994" spans="1:1" x14ac:dyDescent="0.25">
      <c r="A994" s="287"/>
    </row>
    <row r="995" spans="1:1" x14ac:dyDescent="0.25">
      <c r="A995" s="287"/>
    </row>
    <row r="996" spans="1:1" x14ac:dyDescent="0.25">
      <c r="A996" s="287"/>
    </row>
    <row r="997" spans="1:1" x14ac:dyDescent="0.25">
      <c r="A997" s="287"/>
    </row>
    <row r="998" spans="1:1" x14ac:dyDescent="0.25">
      <c r="A998" s="287"/>
    </row>
    <row r="999" spans="1:1" x14ac:dyDescent="0.25">
      <c r="A999" s="287"/>
    </row>
    <row r="1000" spans="1:1" x14ac:dyDescent="0.25">
      <c r="A1000" s="287"/>
    </row>
    <row r="1001" spans="1:1" x14ac:dyDescent="0.25">
      <c r="A1001" s="287"/>
    </row>
    <row r="1002" spans="1:1" x14ac:dyDescent="0.25">
      <c r="A1002" s="287"/>
    </row>
    <row r="1003" spans="1:1" x14ac:dyDescent="0.25">
      <c r="A1003" s="287"/>
    </row>
    <row r="1004" spans="1:1" x14ac:dyDescent="0.25">
      <c r="A1004" s="287"/>
    </row>
    <row r="1005" spans="1:1" x14ac:dyDescent="0.25">
      <c r="A1005" s="287"/>
    </row>
    <row r="1006" spans="1:1" x14ac:dyDescent="0.25">
      <c r="A1006" s="287"/>
    </row>
    <row r="1007" spans="1:1" x14ac:dyDescent="0.25">
      <c r="A1007" s="287"/>
    </row>
    <row r="1008" spans="1:1" x14ac:dyDescent="0.25">
      <c r="A1008" s="287"/>
    </row>
    <row r="1009" spans="1:1" x14ac:dyDescent="0.25">
      <c r="A1009" s="287"/>
    </row>
    <row r="1010" spans="1:1" x14ac:dyDescent="0.25">
      <c r="A1010" s="287"/>
    </row>
    <row r="1011" spans="1:1" x14ac:dyDescent="0.25">
      <c r="A1011" s="287"/>
    </row>
    <row r="1012" spans="1:1" x14ac:dyDescent="0.25">
      <c r="A1012" s="287"/>
    </row>
    <row r="1013" spans="1:1" x14ac:dyDescent="0.25">
      <c r="A1013" s="287"/>
    </row>
    <row r="1014" spans="1:1" x14ac:dyDescent="0.25">
      <c r="A1014" s="287"/>
    </row>
    <row r="1015" spans="1:1" x14ac:dyDescent="0.25">
      <c r="A1015" s="287"/>
    </row>
    <row r="1016" spans="1:1" x14ac:dyDescent="0.25">
      <c r="A1016" s="287"/>
    </row>
    <row r="1017" spans="1:1" x14ac:dyDescent="0.25">
      <c r="A1017" s="287"/>
    </row>
    <row r="1018" spans="1:1" x14ac:dyDescent="0.25">
      <c r="A1018" s="287"/>
    </row>
    <row r="1019" spans="1:1" x14ac:dyDescent="0.25">
      <c r="A1019" s="287"/>
    </row>
    <row r="1020" spans="1:1" x14ac:dyDescent="0.25">
      <c r="A1020" s="287"/>
    </row>
    <row r="1021" spans="1:1" x14ac:dyDescent="0.25">
      <c r="A1021" s="287"/>
    </row>
    <row r="1022" spans="1:1" x14ac:dyDescent="0.25">
      <c r="A1022" s="287"/>
    </row>
    <row r="1023" spans="1:1" x14ac:dyDescent="0.25">
      <c r="A1023" s="287"/>
    </row>
    <row r="1024" spans="1:1" x14ac:dyDescent="0.25">
      <c r="A1024" s="287"/>
    </row>
    <row r="1025" spans="1:1" x14ac:dyDescent="0.25">
      <c r="A1025" s="287"/>
    </row>
    <row r="1026" spans="1:1" x14ac:dyDescent="0.25">
      <c r="A1026" s="287"/>
    </row>
    <row r="1027" spans="1:1" x14ac:dyDescent="0.25">
      <c r="A1027" s="287"/>
    </row>
    <row r="1028" spans="1:1" x14ac:dyDescent="0.25">
      <c r="A1028" s="287"/>
    </row>
    <row r="1029" spans="1:1" x14ac:dyDescent="0.25">
      <c r="A1029" s="287"/>
    </row>
    <row r="1030" spans="1:1" x14ac:dyDescent="0.25">
      <c r="A1030" s="287"/>
    </row>
    <row r="1031" spans="1:1" x14ac:dyDescent="0.25">
      <c r="A1031" s="287"/>
    </row>
    <row r="1032" spans="1:1" x14ac:dyDescent="0.25">
      <c r="A1032" s="287"/>
    </row>
    <row r="1033" spans="1:1" x14ac:dyDescent="0.25">
      <c r="A1033" s="287"/>
    </row>
    <row r="1034" spans="1:1" x14ac:dyDescent="0.25">
      <c r="A1034" s="287"/>
    </row>
    <row r="1035" spans="1:1" x14ac:dyDescent="0.25">
      <c r="A1035" s="287"/>
    </row>
    <row r="1036" spans="1:1" x14ac:dyDescent="0.25">
      <c r="A1036" s="287"/>
    </row>
    <row r="1037" spans="1:1" x14ac:dyDescent="0.25">
      <c r="A1037" s="287"/>
    </row>
    <row r="1038" spans="1:1" x14ac:dyDescent="0.25">
      <c r="A1038" s="287"/>
    </row>
    <row r="1039" spans="1:1" x14ac:dyDescent="0.25">
      <c r="A1039" s="287"/>
    </row>
    <row r="1040" spans="1:1" x14ac:dyDescent="0.25">
      <c r="A1040" s="287"/>
    </row>
    <row r="1041" spans="1:1" x14ac:dyDescent="0.25">
      <c r="A1041" s="287"/>
    </row>
    <row r="1042" spans="1:1" x14ac:dyDescent="0.25">
      <c r="A1042" s="287"/>
    </row>
    <row r="1043" spans="1:1" x14ac:dyDescent="0.25">
      <c r="A1043" s="287"/>
    </row>
    <row r="1044" spans="1:1" x14ac:dyDescent="0.25">
      <c r="A1044" s="287"/>
    </row>
    <row r="1045" spans="1:1" x14ac:dyDescent="0.25">
      <c r="A1045" s="287"/>
    </row>
    <row r="1046" spans="1:1" x14ac:dyDescent="0.25">
      <c r="A1046" s="287"/>
    </row>
    <row r="1047" spans="1:1" x14ac:dyDescent="0.25">
      <c r="A1047" s="287"/>
    </row>
    <row r="1048" spans="1:1" x14ac:dyDescent="0.25">
      <c r="A1048" s="287"/>
    </row>
    <row r="1049" spans="1:1" x14ac:dyDescent="0.25">
      <c r="A1049" s="287"/>
    </row>
    <row r="1050" spans="1:1" x14ac:dyDescent="0.25">
      <c r="A1050" s="287"/>
    </row>
    <row r="1051" spans="1:1" x14ac:dyDescent="0.25">
      <c r="A1051" s="287"/>
    </row>
    <row r="1052" spans="1:1" x14ac:dyDescent="0.25">
      <c r="A1052" s="287"/>
    </row>
    <row r="1053" spans="1:1" x14ac:dyDescent="0.25">
      <c r="A1053" s="287"/>
    </row>
    <row r="1054" spans="1:1" x14ac:dyDescent="0.25">
      <c r="A1054" s="287"/>
    </row>
    <row r="1055" spans="1:1" x14ac:dyDescent="0.25">
      <c r="A1055" s="287"/>
    </row>
    <row r="1056" spans="1:1" x14ac:dyDescent="0.25">
      <c r="A1056" s="287"/>
    </row>
    <row r="1057" spans="1:1" x14ac:dyDescent="0.25">
      <c r="A1057" s="287"/>
    </row>
    <row r="1058" spans="1:1" x14ac:dyDescent="0.25">
      <c r="A1058" s="287"/>
    </row>
    <row r="1059" spans="1:1" x14ac:dyDescent="0.25">
      <c r="A1059" s="287"/>
    </row>
    <row r="1060" spans="1:1" x14ac:dyDescent="0.25">
      <c r="A1060" s="287"/>
    </row>
    <row r="1061" spans="1:1" x14ac:dyDescent="0.25">
      <c r="A1061" s="287"/>
    </row>
    <row r="1062" spans="1:1" x14ac:dyDescent="0.25">
      <c r="A1062" s="287"/>
    </row>
    <row r="1063" spans="1:1" x14ac:dyDescent="0.25">
      <c r="A1063" s="287"/>
    </row>
    <row r="1064" spans="1:1" x14ac:dyDescent="0.25">
      <c r="A1064" s="287"/>
    </row>
    <row r="1065" spans="1:1" x14ac:dyDescent="0.25">
      <c r="A1065" s="287"/>
    </row>
    <row r="1066" spans="1:1" x14ac:dyDescent="0.25">
      <c r="A1066" s="287"/>
    </row>
    <row r="1067" spans="1:1" x14ac:dyDescent="0.25">
      <c r="A1067" s="287"/>
    </row>
    <row r="1068" spans="1:1" x14ac:dyDescent="0.25">
      <c r="A1068" s="287"/>
    </row>
    <row r="1069" spans="1:1" x14ac:dyDescent="0.25">
      <c r="A1069" s="287"/>
    </row>
    <row r="1070" spans="1:1" x14ac:dyDescent="0.25">
      <c r="A1070" s="287"/>
    </row>
    <row r="1071" spans="1:1" x14ac:dyDescent="0.25">
      <c r="A1071" s="287"/>
    </row>
    <row r="1072" spans="1:1" x14ac:dyDescent="0.25">
      <c r="A1072" s="287"/>
    </row>
    <row r="1073" spans="1:1" x14ac:dyDescent="0.25">
      <c r="A1073" s="287"/>
    </row>
    <row r="1074" spans="1:1" x14ac:dyDescent="0.25">
      <c r="A1074" s="287"/>
    </row>
    <row r="1075" spans="1:1" x14ac:dyDescent="0.25">
      <c r="A1075" s="287"/>
    </row>
    <row r="1076" spans="1:1" x14ac:dyDescent="0.25">
      <c r="A1076" s="287"/>
    </row>
    <row r="1077" spans="1:1" x14ac:dyDescent="0.25">
      <c r="A1077" s="287"/>
    </row>
    <row r="1078" spans="1:1" x14ac:dyDescent="0.25">
      <c r="A1078" s="287"/>
    </row>
    <row r="1079" spans="1:1" x14ac:dyDescent="0.25">
      <c r="A1079" s="287"/>
    </row>
    <row r="1080" spans="1:1" x14ac:dyDescent="0.25">
      <c r="A1080" s="287"/>
    </row>
    <row r="1081" spans="1:1" x14ac:dyDescent="0.25">
      <c r="A1081" s="287"/>
    </row>
    <row r="1082" spans="1:1" x14ac:dyDescent="0.25">
      <c r="A1082" s="287"/>
    </row>
    <row r="1083" spans="1:1" x14ac:dyDescent="0.25">
      <c r="A1083" s="287"/>
    </row>
    <row r="1084" spans="1:1" x14ac:dyDescent="0.25">
      <c r="A1084" s="287"/>
    </row>
    <row r="1085" spans="1:1" x14ac:dyDescent="0.25">
      <c r="A1085" s="287"/>
    </row>
    <row r="1086" spans="1:1" x14ac:dyDescent="0.25">
      <c r="A1086" s="287"/>
    </row>
    <row r="1087" spans="1:1" x14ac:dyDescent="0.25">
      <c r="A1087" s="287"/>
    </row>
    <row r="1088" spans="1:1" x14ac:dyDescent="0.25">
      <c r="A1088" s="287"/>
    </row>
    <row r="1089" spans="1:1" x14ac:dyDescent="0.25">
      <c r="A1089" s="287"/>
    </row>
    <row r="1090" spans="1:1" x14ac:dyDescent="0.25">
      <c r="A1090" s="287"/>
    </row>
    <row r="1091" spans="1:1" x14ac:dyDescent="0.25">
      <c r="A1091" s="287"/>
    </row>
    <row r="1092" spans="1:1" x14ac:dyDescent="0.25">
      <c r="A1092" s="287"/>
    </row>
    <row r="1093" spans="1:1" x14ac:dyDescent="0.25">
      <c r="A1093" s="287"/>
    </row>
    <row r="1094" spans="1:1" x14ac:dyDescent="0.25">
      <c r="A1094" s="287"/>
    </row>
    <row r="1095" spans="1:1" x14ac:dyDescent="0.25">
      <c r="A1095" s="287"/>
    </row>
    <row r="1096" spans="1:1" x14ac:dyDescent="0.25">
      <c r="A1096" s="287"/>
    </row>
    <row r="1097" spans="1:1" x14ac:dyDescent="0.25">
      <c r="A1097" s="287"/>
    </row>
    <row r="1098" spans="1:1" x14ac:dyDescent="0.25">
      <c r="A1098" s="287"/>
    </row>
    <row r="1099" spans="1:1" x14ac:dyDescent="0.25">
      <c r="A1099" s="287"/>
    </row>
    <row r="1100" spans="1:1" x14ac:dyDescent="0.25">
      <c r="A1100" s="287"/>
    </row>
    <row r="1101" spans="1:1" x14ac:dyDescent="0.25">
      <c r="A1101" s="287"/>
    </row>
    <row r="1102" spans="1:1" x14ac:dyDescent="0.25">
      <c r="A1102" s="287"/>
    </row>
    <row r="1103" spans="1:1" x14ac:dyDescent="0.25">
      <c r="A1103" s="287"/>
    </row>
    <row r="1104" spans="1:1" x14ac:dyDescent="0.25">
      <c r="A1104" s="287"/>
    </row>
    <row r="1105" spans="1:1" x14ac:dyDescent="0.25">
      <c r="A1105" s="287"/>
    </row>
    <row r="1106" spans="1:1" x14ac:dyDescent="0.25">
      <c r="A1106" s="287"/>
    </row>
    <row r="1107" spans="1:1" x14ac:dyDescent="0.25">
      <c r="A1107" s="287"/>
    </row>
    <row r="1108" spans="1:1" x14ac:dyDescent="0.25">
      <c r="A1108" s="287"/>
    </row>
    <row r="1109" spans="1:1" x14ac:dyDescent="0.25">
      <c r="A1109" s="287"/>
    </row>
    <row r="1110" spans="1:1" x14ac:dyDescent="0.25">
      <c r="A1110" s="287"/>
    </row>
    <row r="1111" spans="1:1" x14ac:dyDescent="0.25">
      <c r="A1111" s="287"/>
    </row>
    <row r="1112" spans="1:1" x14ac:dyDescent="0.25">
      <c r="A1112" s="287"/>
    </row>
    <row r="1113" spans="1:1" x14ac:dyDescent="0.25">
      <c r="A1113" s="287"/>
    </row>
    <row r="1114" spans="1:1" x14ac:dyDescent="0.25">
      <c r="A1114" s="287"/>
    </row>
    <row r="1115" spans="1:1" x14ac:dyDescent="0.25">
      <c r="A1115" s="287"/>
    </row>
    <row r="1116" spans="1:1" x14ac:dyDescent="0.25">
      <c r="A1116" s="287"/>
    </row>
    <row r="1117" spans="1:1" x14ac:dyDescent="0.25">
      <c r="A1117" s="287"/>
    </row>
    <row r="1118" spans="1:1" x14ac:dyDescent="0.25">
      <c r="A1118" s="287"/>
    </row>
    <row r="1119" spans="1:1" x14ac:dyDescent="0.25">
      <c r="A1119" s="287"/>
    </row>
    <row r="1120" spans="1:1" x14ac:dyDescent="0.25">
      <c r="A1120" s="287"/>
    </row>
    <row r="1121" spans="1:1" x14ac:dyDescent="0.25">
      <c r="A1121" s="287"/>
    </row>
    <row r="1122" spans="1:1" x14ac:dyDescent="0.25">
      <c r="A1122" s="287"/>
    </row>
    <row r="1123" spans="1:1" x14ac:dyDescent="0.25">
      <c r="A1123" s="287"/>
    </row>
    <row r="1124" spans="1:1" x14ac:dyDescent="0.25">
      <c r="A1124" s="287"/>
    </row>
    <row r="1125" spans="1:1" x14ac:dyDescent="0.25">
      <c r="A1125" s="287"/>
    </row>
    <row r="1126" spans="1:1" x14ac:dyDescent="0.25">
      <c r="A1126" s="287"/>
    </row>
    <row r="1127" spans="1:1" x14ac:dyDescent="0.25">
      <c r="A1127" s="287"/>
    </row>
    <row r="1128" spans="1:1" x14ac:dyDescent="0.25">
      <c r="A1128" s="287"/>
    </row>
    <row r="1129" spans="1:1" x14ac:dyDescent="0.25">
      <c r="A1129" s="287"/>
    </row>
    <row r="1130" spans="1:1" x14ac:dyDescent="0.25">
      <c r="A1130" s="287"/>
    </row>
    <row r="1131" spans="1:1" x14ac:dyDescent="0.25">
      <c r="A1131" s="287"/>
    </row>
    <row r="1132" spans="1:1" x14ac:dyDescent="0.25">
      <c r="A1132" s="287"/>
    </row>
    <row r="1133" spans="1:1" x14ac:dyDescent="0.25">
      <c r="A1133" s="287"/>
    </row>
    <row r="1134" spans="1:1" x14ac:dyDescent="0.25">
      <c r="A1134" s="287"/>
    </row>
    <row r="1135" spans="1:1" x14ac:dyDescent="0.25">
      <c r="A1135" s="287"/>
    </row>
    <row r="1136" spans="1:1" x14ac:dyDescent="0.25">
      <c r="A1136" s="287"/>
    </row>
    <row r="1137" spans="1:1" x14ac:dyDescent="0.25">
      <c r="A1137" s="287"/>
    </row>
    <row r="1138" spans="1:1" x14ac:dyDescent="0.25">
      <c r="A1138" s="287"/>
    </row>
    <row r="1139" spans="1:1" x14ac:dyDescent="0.25">
      <c r="A1139" s="287"/>
    </row>
    <row r="1140" spans="1:1" x14ac:dyDescent="0.25">
      <c r="A1140" s="287"/>
    </row>
    <row r="1141" spans="1:1" x14ac:dyDescent="0.25">
      <c r="A1141" s="287"/>
    </row>
    <row r="1142" spans="1:1" x14ac:dyDescent="0.25">
      <c r="A1142" s="287"/>
    </row>
    <row r="1143" spans="1:1" x14ac:dyDescent="0.25">
      <c r="A1143" s="287"/>
    </row>
    <row r="1144" spans="1:1" x14ac:dyDescent="0.25">
      <c r="A1144" s="287"/>
    </row>
    <row r="1145" spans="1:1" x14ac:dyDescent="0.25">
      <c r="A1145" s="287"/>
    </row>
    <row r="1146" spans="1:1" x14ac:dyDescent="0.25">
      <c r="A1146" s="287"/>
    </row>
    <row r="1147" spans="1:1" x14ac:dyDescent="0.25">
      <c r="A1147" s="287"/>
    </row>
    <row r="1148" spans="1:1" x14ac:dyDescent="0.25">
      <c r="A1148" s="287"/>
    </row>
    <row r="1149" spans="1:1" x14ac:dyDescent="0.25">
      <c r="A1149" s="287"/>
    </row>
    <row r="1150" spans="1:1" x14ac:dyDescent="0.25">
      <c r="A1150" s="287"/>
    </row>
    <row r="1151" spans="1:1" x14ac:dyDescent="0.25">
      <c r="A1151" s="287"/>
    </row>
    <row r="1152" spans="1:1" x14ac:dyDescent="0.25">
      <c r="A1152" s="287"/>
    </row>
    <row r="1153" spans="1:1" x14ac:dyDescent="0.25">
      <c r="A1153" s="287"/>
    </row>
    <row r="1154" spans="1:1" x14ac:dyDescent="0.25">
      <c r="A1154" s="287"/>
    </row>
    <row r="1155" spans="1:1" x14ac:dyDescent="0.25">
      <c r="A1155" s="287"/>
    </row>
    <row r="1156" spans="1:1" x14ac:dyDescent="0.25">
      <c r="A1156" s="287"/>
    </row>
    <row r="1157" spans="1:1" x14ac:dyDescent="0.25">
      <c r="A1157" s="287"/>
    </row>
    <row r="1158" spans="1:1" x14ac:dyDescent="0.25">
      <c r="A1158" s="287"/>
    </row>
    <row r="1159" spans="1:1" x14ac:dyDescent="0.25">
      <c r="A1159" s="287"/>
    </row>
    <row r="1160" spans="1:1" x14ac:dyDescent="0.25">
      <c r="A1160" s="287"/>
    </row>
    <row r="1161" spans="1:1" x14ac:dyDescent="0.25">
      <c r="A1161" s="287"/>
    </row>
    <row r="1162" spans="1:1" x14ac:dyDescent="0.25">
      <c r="A1162" s="287"/>
    </row>
    <row r="1163" spans="1:1" x14ac:dyDescent="0.25">
      <c r="A1163" s="287"/>
    </row>
    <row r="1164" spans="1:1" x14ac:dyDescent="0.25">
      <c r="A1164" s="287"/>
    </row>
    <row r="1165" spans="1:1" x14ac:dyDescent="0.25">
      <c r="A1165" s="287"/>
    </row>
    <row r="1166" spans="1:1" x14ac:dyDescent="0.25">
      <c r="A1166" s="287"/>
    </row>
    <row r="1167" spans="1:1" x14ac:dyDescent="0.25">
      <c r="A1167" s="287"/>
    </row>
    <row r="1168" spans="1:1" x14ac:dyDescent="0.25">
      <c r="A1168" s="287"/>
    </row>
    <row r="1169" spans="1:1" x14ac:dyDescent="0.25">
      <c r="A1169" s="287"/>
    </row>
    <row r="1170" spans="1:1" x14ac:dyDescent="0.25">
      <c r="A1170" s="287"/>
    </row>
    <row r="1171" spans="1:1" x14ac:dyDescent="0.25">
      <c r="A1171" s="287"/>
    </row>
    <row r="1172" spans="1:1" x14ac:dyDescent="0.25">
      <c r="A1172" s="287"/>
    </row>
    <row r="1173" spans="1:1" x14ac:dyDescent="0.25">
      <c r="A1173" s="287"/>
    </row>
    <row r="1174" spans="1:1" x14ac:dyDescent="0.25">
      <c r="A1174" s="287"/>
    </row>
    <row r="1175" spans="1:1" x14ac:dyDescent="0.25">
      <c r="A1175" s="287"/>
    </row>
    <row r="1176" spans="1:1" x14ac:dyDescent="0.25">
      <c r="A1176" s="287"/>
    </row>
    <row r="1177" spans="1:1" x14ac:dyDescent="0.25">
      <c r="A1177" s="287"/>
    </row>
    <row r="1178" spans="1:1" x14ac:dyDescent="0.25">
      <c r="A1178" s="287"/>
    </row>
    <row r="1179" spans="1:1" x14ac:dyDescent="0.25">
      <c r="A1179" s="287"/>
    </row>
    <row r="1180" spans="1:1" x14ac:dyDescent="0.25">
      <c r="A1180" s="287"/>
    </row>
    <row r="1181" spans="1:1" x14ac:dyDescent="0.25">
      <c r="A1181" s="287"/>
    </row>
    <row r="1182" spans="1:1" x14ac:dyDescent="0.25">
      <c r="A1182" s="287"/>
    </row>
    <row r="1183" spans="1:1" x14ac:dyDescent="0.25">
      <c r="A1183" s="287"/>
    </row>
    <row r="1184" spans="1:1" x14ac:dyDescent="0.25">
      <c r="A1184" s="287"/>
    </row>
    <row r="1185" spans="1:1" x14ac:dyDescent="0.25">
      <c r="A1185" s="287"/>
    </row>
    <row r="1186" spans="1:1" x14ac:dyDescent="0.25">
      <c r="A1186" s="287"/>
    </row>
    <row r="1187" spans="1:1" x14ac:dyDescent="0.25">
      <c r="A1187" s="287"/>
    </row>
    <row r="1188" spans="1:1" x14ac:dyDescent="0.25">
      <c r="A1188" s="287"/>
    </row>
    <row r="1189" spans="1:1" x14ac:dyDescent="0.25">
      <c r="A1189" s="287"/>
    </row>
    <row r="1190" spans="1:1" x14ac:dyDescent="0.25">
      <c r="A1190" s="287"/>
    </row>
    <row r="1191" spans="1:1" x14ac:dyDescent="0.25">
      <c r="A1191" s="287"/>
    </row>
    <row r="1192" spans="1:1" x14ac:dyDescent="0.25">
      <c r="A1192" s="287"/>
    </row>
    <row r="1193" spans="1:1" x14ac:dyDescent="0.25">
      <c r="A1193" s="287"/>
    </row>
    <row r="1194" spans="1:1" x14ac:dyDescent="0.25">
      <c r="A1194" s="287"/>
    </row>
    <row r="1195" spans="1:1" x14ac:dyDescent="0.25">
      <c r="A1195" s="287"/>
    </row>
    <row r="1196" spans="1:1" x14ac:dyDescent="0.25">
      <c r="A1196" s="287"/>
    </row>
    <row r="1197" spans="1:1" x14ac:dyDescent="0.25">
      <c r="A1197" s="287"/>
    </row>
    <row r="1198" spans="1:1" x14ac:dyDescent="0.25">
      <c r="A1198" s="287"/>
    </row>
    <row r="1199" spans="1:1" x14ac:dyDescent="0.25">
      <c r="A1199" s="287"/>
    </row>
    <row r="1200" spans="1:1" x14ac:dyDescent="0.25">
      <c r="A1200" s="287"/>
    </row>
    <row r="1201" spans="1:1" x14ac:dyDescent="0.25">
      <c r="A1201" s="287"/>
    </row>
    <row r="1202" spans="1:1" x14ac:dyDescent="0.25">
      <c r="A1202" s="287"/>
    </row>
    <row r="1203" spans="1:1" x14ac:dyDescent="0.25">
      <c r="A1203" s="287"/>
    </row>
    <row r="1204" spans="1:1" x14ac:dyDescent="0.25">
      <c r="A1204" s="287"/>
    </row>
    <row r="1205" spans="1:1" x14ac:dyDescent="0.25">
      <c r="A1205" s="287"/>
    </row>
    <row r="1206" spans="1:1" x14ac:dyDescent="0.25">
      <c r="A1206" s="287"/>
    </row>
    <row r="1207" spans="1:1" x14ac:dyDescent="0.25">
      <c r="A1207" s="287"/>
    </row>
    <row r="1208" spans="1:1" x14ac:dyDescent="0.25">
      <c r="A1208" s="287"/>
    </row>
    <row r="1209" spans="1:1" x14ac:dyDescent="0.25">
      <c r="A1209" s="287"/>
    </row>
    <row r="1210" spans="1:1" x14ac:dyDescent="0.25">
      <c r="A1210" s="287"/>
    </row>
    <row r="1211" spans="1:1" x14ac:dyDescent="0.25">
      <c r="A1211" s="287"/>
    </row>
    <row r="1212" spans="1:1" x14ac:dyDescent="0.25">
      <c r="A1212" s="287"/>
    </row>
    <row r="1213" spans="1:1" x14ac:dyDescent="0.25">
      <c r="A1213" s="287"/>
    </row>
    <row r="1214" spans="1:1" x14ac:dyDescent="0.25">
      <c r="A1214" s="287"/>
    </row>
    <row r="1215" spans="1:1" x14ac:dyDescent="0.25">
      <c r="A1215" s="287"/>
    </row>
    <row r="1216" spans="1:1" x14ac:dyDescent="0.25">
      <c r="A1216" s="287"/>
    </row>
    <row r="1217" spans="1:1" x14ac:dyDescent="0.25">
      <c r="A1217" s="287"/>
    </row>
    <row r="1218" spans="1:1" x14ac:dyDescent="0.25">
      <c r="A1218" s="287"/>
    </row>
    <row r="1219" spans="1:1" x14ac:dyDescent="0.25">
      <c r="A1219" s="287"/>
    </row>
    <row r="1220" spans="1:1" x14ac:dyDescent="0.25">
      <c r="A1220" s="287"/>
    </row>
    <row r="1221" spans="1:1" x14ac:dyDescent="0.25">
      <c r="A1221" s="287"/>
    </row>
    <row r="1222" spans="1:1" x14ac:dyDescent="0.25">
      <c r="A1222" s="287"/>
    </row>
    <row r="1223" spans="1:1" x14ac:dyDescent="0.25">
      <c r="A1223" s="287"/>
    </row>
    <row r="1224" spans="1:1" x14ac:dyDescent="0.25">
      <c r="A1224" s="287"/>
    </row>
    <row r="1225" spans="1:1" x14ac:dyDescent="0.25">
      <c r="A1225" s="287"/>
    </row>
    <row r="1226" spans="1:1" x14ac:dyDescent="0.25">
      <c r="A1226" s="287"/>
    </row>
    <row r="1227" spans="1:1" x14ac:dyDescent="0.25">
      <c r="A1227" s="287"/>
    </row>
    <row r="1228" spans="1:1" x14ac:dyDescent="0.25">
      <c r="A1228" s="287"/>
    </row>
    <row r="1229" spans="1:1" x14ac:dyDescent="0.25">
      <c r="A1229" s="287"/>
    </row>
    <row r="1230" spans="1:1" x14ac:dyDescent="0.25">
      <c r="A1230" s="287"/>
    </row>
    <row r="1231" spans="1:1" x14ac:dyDescent="0.25">
      <c r="A1231" s="287"/>
    </row>
    <row r="1232" spans="1:1" x14ac:dyDescent="0.25">
      <c r="A1232" s="287"/>
    </row>
    <row r="1233" spans="1:1" x14ac:dyDescent="0.25">
      <c r="A1233" s="287"/>
    </row>
    <row r="1234" spans="1:1" x14ac:dyDescent="0.25">
      <c r="A1234" s="287"/>
    </row>
    <row r="1235" spans="1:1" x14ac:dyDescent="0.25">
      <c r="A1235" s="287"/>
    </row>
    <row r="1236" spans="1:1" x14ac:dyDescent="0.25">
      <c r="A1236" s="287"/>
    </row>
    <row r="1237" spans="1:1" x14ac:dyDescent="0.25">
      <c r="A1237" s="287"/>
    </row>
    <row r="1238" spans="1:1" x14ac:dyDescent="0.25">
      <c r="A1238" s="287"/>
    </row>
    <row r="1239" spans="1:1" x14ac:dyDescent="0.25">
      <c r="A1239" s="287"/>
    </row>
    <row r="1240" spans="1:1" x14ac:dyDescent="0.25">
      <c r="A1240" s="287"/>
    </row>
    <row r="1241" spans="1:1" x14ac:dyDescent="0.25">
      <c r="A1241" s="287"/>
    </row>
    <row r="1242" spans="1:1" x14ac:dyDescent="0.25">
      <c r="A1242" s="287"/>
    </row>
    <row r="1243" spans="1:1" x14ac:dyDescent="0.25">
      <c r="A1243" s="287"/>
    </row>
    <row r="1244" spans="1:1" x14ac:dyDescent="0.25">
      <c r="A1244" s="287"/>
    </row>
    <row r="1245" spans="1:1" x14ac:dyDescent="0.25">
      <c r="A1245" s="287"/>
    </row>
    <row r="1246" spans="1:1" x14ac:dyDescent="0.25">
      <c r="A1246" s="287"/>
    </row>
    <row r="1247" spans="1:1" x14ac:dyDescent="0.25">
      <c r="A1247" s="287"/>
    </row>
    <row r="1248" spans="1:1" x14ac:dyDescent="0.25">
      <c r="A1248" s="287"/>
    </row>
    <row r="1249" spans="1:1" x14ac:dyDescent="0.25">
      <c r="A1249" s="287"/>
    </row>
    <row r="1250" spans="1:1" x14ac:dyDescent="0.25">
      <c r="A1250" s="287"/>
    </row>
    <row r="1251" spans="1:1" x14ac:dyDescent="0.25">
      <c r="A1251" s="287"/>
    </row>
    <row r="1252" spans="1:1" x14ac:dyDescent="0.25">
      <c r="A1252" s="287"/>
    </row>
    <row r="1253" spans="1:1" x14ac:dyDescent="0.25">
      <c r="A1253" s="287"/>
    </row>
    <row r="1254" spans="1:1" x14ac:dyDescent="0.25">
      <c r="A1254" s="287"/>
    </row>
    <row r="1255" spans="1:1" x14ac:dyDescent="0.25">
      <c r="A1255" s="287"/>
    </row>
    <row r="1256" spans="1:1" x14ac:dyDescent="0.25">
      <c r="A1256" s="287"/>
    </row>
    <row r="1257" spans="1:1" x14ac:dyDescent="0.25">
      <c r="A1257" s="287"/>
    </row>
    <row r="1258" spans="1:1" x14ac:dyDescent="0.25">
      <c r="A1258" s="287"/>
    </row>
    <row r="1259" spans="1:1" x14ac:dyDescent="0.25">
      <c r="A1259" s="287"/>
    </row>
    <row r="1260" spans="1:1" x14ac:dyDescent="0.25">
      <c r="A1260" s="287"/>
    </row>
    <row r="1261" spans="1:1" x14ac:dyDescent="0.25">
      <c r="A1261" s="287"/>
    </row>
    <row r="1262" spans="1:1" x14ac:dyDescent="0.25">
      <c r="A1262" s="287"/>
    </row>
    <row r="1263" spans="1:1" x14ac:dyDescent="0.25">
      <c r="A1263" s="287"/>
    </row>
    <row r="1264" spans="1:1" x14ac:dyDescent="0.25">
      <c r="A1264" s="287"/>
    </row>
    <row r="1265" spans="1:1" x14ac:dyDescent="0.25">
      <c r="A1265" s="287"/>
    </row>
    <row r="1266" spans="1:1" x14ac:dyDescent="0.25">
      <c r="A1266" s="287"/>
    </row>
    <row r="1267" spans="1:1" x14ac:dyDescent="0.25">
      <c r="A1267" s="287"/>
    </row>
    <row r="1268" spans="1:1" x14ac:dyDescent="0.25">
      <c r="A1268" s="287"/>
    </row>
    <row r="1269" spans="1:1" x14ac:dyDescent="0.25">
      <c r="A1269" s="287"/>
    </row>
    <row r="1270" spans="1:1" x14ac:dyDescent="0.25">
      <c r="A1270" s="287"/>
    </row>
    <row r="1271" spans="1:1" x14ac:dyDescent="0.25">
      <c r="A1271" s="287"/>
    </row>
    <row r="1272" spans="1:1" x14ac:dyDescent="0.25">
      <c r="A1272" s="287"/>
    </row>
    <row r="1273" spans="1:1" x14ac:dyDescent="0.25">
      <c r="A1273" s="287"/>
    </row>
    <row r="1274" spans="1:1" x14ac:dyDescent="0.25">
      <c r="A1274" s="287"/>
    </row>
    <row r="1275" spans="1:1" x14ac:dyDescent="0.25">
      <c r="A1275" s="287"/>
    </row>
    <row r="1276" spans="1:1" x14ac:dyDescent="0.25">
      <c r="A1276" s="287"/>
    </row>
    <row r="1277" spans="1:1" x14ac:dyDescent="0.25">
      <c r="A1277" s="287"/>
    </row>
    <row r="1278" spans="1:1" x14ac:dyDescent="0.25">
      <c r="A1278" s="287"/>
    </row>
    <row r="1279" spans="1:1" x14ac:dyDescent="0.25">
      <c r="A1279" s="287"/>
    </row>
    <row r="1280" spans="1:1" x14ac:dyDescent="0.25">
      <c r="A1280" s="287"/>
    </row>
    <row r="1281" spans="1:1" x14ac:dyDescent="0.25">
      <c r="A1281" s="287"/>
    </row>
    <row r="1282" spans="1:1" x14ac:dyDescent="0.25">
      <c r="A1282" s="287"/>
    </row>
    <row r="1283" spans="1:1" x14ac:dyDescent="0.25">
      <c r="A1283" s="287"/>
    </row>
    <row r="1284" spans="1:1" x14ac:dyDescent="0.25">
      <c r="A1284" s="287"/>
    </row>
    <row r="1285" spans="1:1" x14ac:dyDescent="0.25">
      <c r="A1285" s="287"/>
    </row>
    <row r="1286" spans="1:1" x14ac:dyDescent="0.25">
      <c r="A1286" s="287"/>
    </row>
    <row r="1287" spans="1:1" x14ac:dyDescent="0.25">
      <c r="A1287" s="287"/>
    </row>
    <row r="1288" spans="1:1" x14ac:dyDescent="0.25">
      <c r="A1288" s="287"/>
    </row>
    <row r="1289" spans="1:1" x14ac:dyDescent="0.25">
      <c r="A1289" s="287"/>
    </row>
    <row r="1290" spans="1:1" x14ac:dyDescent="0.25">
      <c r="A1290" s="287"/>
    </row>
    <row r="1291" spans="1:1" x14ac:dyDescent="0.25">
      <c r="A1291" s="287"/>
    </row>
    <row r="1292" spans="1:1" x14ac:dyDescent="0.25">
      <c r="A1292" s="287"/>
    </row>
    <row r="1293" spans="1:1" x14ac:dyDescent="0.25">
      <c r="A1293" s="287"/>
    </row>
    <row r="1294" spans="1:1" x14ac:dyDescent="0.25">
      <c r="A1294" s="287"/>
    </row>
    <row r="1295" spans="1:1" x14ac:dyDescent="0.25">
      <c r="A1295" s="287"/>
    </row>
    <row r="1296" spans="1:1" x14ac:dyDescent="0.25">
      <c r="A1296" s="287"/>
    </row>
    <row r="1297" spans="1:1" x14ac:dyDescent="0.25">
      <c r="A1297" s="287"/>
    </row>
    <row r="1298" spans="1:1" x14ac:dyDescent="0.25">
      <c r="A1298" s="287"/>
    </row>
    <row r="1299" spans="1:1" x14ac:dyDescent="0.25">
      <c r="A1299" s="287"/>
    </row>
    <row r="1300" spans="1:1" x14ac:dyDescent="0.25">
      <c r="A1300" s="287"/>
    </row>
    <row r="1301" spans="1:1" x14ac:dyDescent="0.25">
      <c r="A1301" s="287"/>
    </row>
    <row r="1302" spans="1:1" x14ac:dyDescent="0.25">
      <c r="A1302" s="287"/>
    </row>
    <row r="1303" spans="1:1" x14ac:dyDescent="0.25">
      <c r="A1303" s="287"/>
    </row>
    <row r="1304" spans="1:1" x14ac:dyDescent="0.25">
      <c r="A1304" s="287"/>
    </row>
    <row r="1305" spans="1:1" x14ac:dyDescent="0.25">
      <c r="A1305" s="287"/>
    </row>
    <row r="1306" spans="1:1" x14ac:dyDescent="0.25">
      <c r="A1306" s="287"/>
    </row>
    <row r="1307" spans="1:1" x14ac:dyDescent="0.25">
      <c r="A1307" s="287"/>
    </row>
    <row r="1308" spans="1:1" x14ac:dyDescent="0.25">
      <c r="A1308" s="287"/>
    </row>
    <row r="1309" spans="1:1" x14ac:dyDescent="0.25">
      <c r="A1309" s="287"/>
    </row>
    <row r="1310" spans="1:1" x14ac:dyDescent="0.25">
      <c r="A1310" s="287"/>
    </row>
    <row r="1311" spans="1:1" x14ac:dyDescent="0.25">
      <c r="A1311" s="287"/>
    </row>
    <row r="1312" spans="1:1" x14ac:dyDescent="0.25">
      <c r="A1312" s="287"/>
    </row>
    <row r="1313" spans="1:1" x14ac:dyDescent="0.25">
      <c r="A1313" s="287"/>
    </row>
    <row r="1314" spans="1:1" x14ac:dyDescent="0.25">
      <c r="A1314" s="287"/>
    </row>
    <row r="1315" spans="1:1" x14ac:dyDescent="0.25">
      <c r="A1315" s="287"/>
    </row>
    <row r="1316" spans="1:1" x14ac:dyDescent="0.25">
      <c r="A1316" s="287"/>
    </row>
    <row r="1317" spans="1:1" x14ac:dyDescent="0.25">
      <c r="A1317" s="287"/>
    </row>
    <row r="1318" spans="1:1" x14ac:dyDescent="0.25">
      <c r="A1318" s="287"/>
    </row>
    <row r="1319" spans="1:1" x14ac:dyDescent="0.25">
      <c r="A1319" s="287"/>
    </row>
    <row r="1320" spans="1:1" x14ac:dyDescent="0.25">
      <c r="A1320" s="287"/>
    </row>
    <row r="1321" spans="1:1" x14ac:dyDescent="0.25">
      <c r="A1321" s="287"/>
    </row>
    <row r="1322" spans="1:1" x14ac:dyDescent="0.25">
      <c r="A1322" s="287"/>
    </row>
    <row r="1323" spans="1:1" x14ac:dyDescent="0.25">
      <c r="A1323" s="287"/>
    </row>
    <row r="1324" spans="1:1" x14ac:dyDescent="0.25">
      <c r="A1324" s="287"/>
    </row>
    <row r="1325" spans="1:1" x14ac:dyDescent="0.25">
      <c r="A1325" s="287"/>
    </row>
    <row r="1326" spans="1:1" x14ac:dyDescent="0.25">
      <c r="A1326" s="287"/>
    </row>
    <row r="1327" spans="1:1" x14ac:dyDescent="0.25">
      <c r="A1327" s="287"/>
    </row>
    <row r="1328" spans="1:1" x14ac:dyDescent="0.25">
      <c r="A1328" s="287"/>
    </row>
    <row r="1329" spans="1:1" x14ac:dyDescent="0.25">
      <c r="A1329" s="287"/>
    </row>
    <row r="1330" spans="1:1" x14ac:dyDescent="0.25">
      <c r="A1330" s="287"/>
    </row>
    <row r="1331" spans="1:1" x14ac:dyDescent="0.25">
      <c r="A1331" s="287"/>
    </row>
    <row r="1332" spans="1:1" x14ac:dyDescent="0.25">
      <c r="A1332" s="287"/>
    </row>
    <row r="1333" spans="1:1" x14ac:dyDescent="0.25">
      <c r="A1333" s="287"/>
    </row>
    <row r="1334" spans="1:1" x14ac:dyDescent="0.25">
      <c r="A1334" s="287"/>
    </row>
    <row r="1335" spans="1:1" x14ac:dyDescent="0.25">
      <c r="A1335" s="287"/>
    </row>
    <row r="1336" spans="1:1" x14ac:dyDescent="0.25">
      <c r="A1336" s="287"/>
    </row>
    <row r="1337" spans="1:1" x14ac:dyDescent="0.25">
      <c r="A1337" s="287"/>
    </row>
    <row r="1338" spans="1:1" x14ac:dyDescent="0.25">
      <c r="A1338" s="287"/>
    </row>
    <row r="1339" spans="1:1" x14ac:dyDescent="0.25">
      <c r="A1339" s="287"/>
    </row>
    <row r="1340" spans="1:1" x14ac:dyDescent="0.25">
      <c r="A1340" s="287"/>
    </row>
    <row r="1341" spans="1:1" x14ac:dyDescent="0.25">
      <c r="A1341" s="287"/>
    </row>
    <row r="1342" spans="1:1" x14ac:dyDescent="0.25">
      <c r="A1342" s="287"/>
    </row>
    <row r="1343" spans="1:1" x14ac:dyDescent="0.25">
      <c r="A1343" s="287"/>
    </row>
    <row r="1344" spans="1:1" x14ac:dyDescent="0.25">
      <c r="A1344" s="287"/>
    </row>
    <row r="1345" spans="1:1" x14ac:dyDescent="0.25">
      <c r="A1345" s="287"/>
    </row>
    <row r="1346" spans="1:1" x14ac:dyDescent="0.25">
      <c r="A1346" s="287"/>
    </row>
    <row r="1347" spans="1:1" x14ac:dyDescent="0.25">
      <c r="A1347" s="287"/>
    </row>
    <row r="1348" spans="1:1" x14ac:dyDescent="0.25">
      <c r="A1348" s="287"/>
    </row>
    <row r="1349" spans="1:1" x14ac:dyDescent="0.25">
      <c r="A1349" s="287"/>
    </row>
    <row r="1350" spans="1:1" x14ac:dyDescent="0.25">
      <c r="A1350" s="287"/>
    </row>
    <row r="1351" spans="1:1" x14ac:dyDescent="0.25">
      <c r="A1351" s="287"/>
    </row>
    <row r="1352" spans="1:1" x14ac:dyDescent="0.25">
      <c r="A1352" s="287"/>
    </row>
    <row r="1353" spans="1:1" x14ac:dyDescent="0.25">
      <c r="A1353" s="287"/>
    </row>
    <row r="1354" spans="1:1" x14ac:dyDescent="0.25">
      <c r="A1354" s="287"/>
    </row>
    <row r="1355" spans="1:1" x14ac:dyDescent="0.25">
      <c r="A1355" s="287"/>
    </row>
    <row r="1356" spans="1:1" x14ac:dyDescent="0.25">
      <c r="A1356" s="287"/>
    </row>
    <row r="1357" spans="1:1" x14ac:dyDescent="0.25">
      <c r="A1357" s="287"/>
    </row>
    <row r="1358" spans="1:1" x14ac:dyDescent="0.25">
      <c r="A1358" s="287"/>
    </row>
    <row r="1359" spans="1:1" x14ac:dyDescent="0.25">
      <c r="A1359" s="287"/>
    </row>
    <row r="1360" spans="1:1" x14ac:dyDescent="0.25">
      <c r="A1360" s="287"/>
    </row>
    <row r="1361" spans="1:1" x14ac:dyDescent="0.25">
      <c r="A1361" s="287"/>
    </row>
    <row r="1362" spans="1:1" x14ac:dyDescent="0.25">
      <c r="A1362" s="287"/>
    </row>
    <row r="1363" spans="1:1" x14ac:dyDescent="0.25">
      <c r="A1363" s="287"/>
    </row>
    <row r="1364" spans="1:1" x14ac:dyDescent="0.25">
      <c r="A1364" s="287"/>
    </row>
    <row r="1365" spans="1:1" x14ac:dyDescent="0.25">
      <c r="A1365" s="287"/>
    </row>
    <row r="1366" spans="1:1" x14ac:dyDescent="0.25">
      <c r="A1366" s="287"/>
    </row>
    <row r="1367" spans="1:1" x14ac:dyDescent="0.25">
      <c r="A1367" s="287"/>
    </row>
    <row r="1368" spans="1:1" x14ac:dyDescent="0.25">
      <c r="A1368" s="287"/>
    </row>
    <row r="1369" spans="1:1" x14ac:dyDescent="0.25">
      <c r="A1369" s="287"/>
    </row>
    <row r="1370" spans="1:1" x14ac:dyDescent="0.25">
      <c r="A1370" s="287"/>
    </row>
    <row r="1371" spans="1:1" x14ac:dyDescent="0.25">
      <c r="A1371" s="287"/>
    </row>
    <row r="1372" spans="1:1" x14ac:dyDescent="0.25">
      <c r="A1372" s="287"/>
    </row>
    <row r="1373" spans="1:1" x14ac:dyDescent="0.25">
      <c r="A1373" s="287"/>
    </row>
    <row r="1374" spans="1:1" x14ac:dyDescent="0.25">
      <c r="A1374" s="287"/>
    </row>
    <row r="1375" spans="1:1" x14ac:dyDescent="0.25">
      <c r="A1375" s="287"/>
    </row>
    <row r="1376" spans="1:1" x14ac:dyDescent="0.25">
      <c r="A1376" s="287"/>
    </row>
    <row r="1377" spans="1:1" x14ac:dyDescent="0.25">
      <c r="A1377" s="287"/>
    </row>
    <row r="1378" spans="1:1" x14ac:dyDescent="0.25">
      <c r="A1378" s="287"/>
    </row>
    <row r="1379" spans="1:1" x14ac:dyDescent="0.25">
      <c r="A1379" s="287"/>
    </row>
    <row r="1380" spans="1:1" x14ac:dyDescent="0.25">
      <c r="A1380" s="287"/>
    </row>
    <row r="1381" spans="1:1" x14ac:dyDescent="0.25">
      <c r="A1381" s="287"/>
    </row>
    <row r="1382" spans="1:1" x14ac:dyDescent="0.25">
      <c r="A1382" s="287"/>
    </row>
    <row r="1383" spans="1:1" x14ac:dyDescent="0.25">
      <c r="A1383" s="287"/>
    </row>
    <row r="1384" spans="1:1" x14ac:dyDescent="0.25">
      <c r="A1384" s="287"/>
    </row>
    <row r="1385" spans="1:1" x14ac:dyDescent="0.25">
      <c r="A1385" s="287"/>
    </row>
    <row r="1386" spans="1:1" x14ac:dyDescent="0.25">
      <c r="A1386" s="287"/>
    </row>
    <row r="1387" spans="1:1" x14ac:dyDescent="0.25">
      <c r="A1387" s="287"/>
    </row>
    <row r="1388" spans="1:1" x14ac:dyDescent="0.25">
      <c r="A1388" s="287"/>
    </row>
    <row r="1389" spans="1:1" x14ac:dyDescent="0.25">
      <c r="A1389" s="287"/>
    </row>
    <row r="1390" spans="1:1" x14ac:dyDescent="0.25">
      <c r="A1390" s="287"/>
    </row>
    <row r="1391" spans="1:1" x14ac:dyDescent="0.25">
      <c r="A1391" s="287"/>
    </row>
    <row r="1392" spans="1:1" x14ac:dyDescent="0.25">
      <c r="A1392" s="287"/>
    </row>
    <row r="1393" spans="1:1" x14ac:dyDescent="0.25">
      <c r="A1393" s="287"/>
    </row>
    <row r="1394" spans="1:1" x14ac:dyDescent="0.25">
      <c r="A1394" s="287"/>
    </row>
    <row r="1395" spans="1:1" x14ac:dyDescent="0.25">
      <c r="A1395" s="287"/>
    </row>
    <row r="1396" spans="1:1" x14ac:dyDescent="0.25">
      <c r="A1396" s="287"/>
    </row>
    <row r="1397" spans="1:1" x14ac:dyDescent="0.25">
      <c r="A1397" s="287"/>
    </row>
    <row r="1398" spans="1:1" x14ac:dyDescent="0.25">
      <c r="A1398" s="287"/>
    </row>
    <row r="1399" spans="1:1" x14ac:dyDescent="0.25">
      <c r="A1399" s="287"/>
    </row>
    <row r="1400" spans="1:1" x14ac:dyDescent="0.25">
      <c r="A1400" s="287"/>
    </row>
    <row r="1401" spans="1:1" x14ac:dyDescent="0.25">
      <c r="A1401" s="287"/>
    </row>
    <row r="1402" spans="1:1" x14ac:dyDescent="0.25">
      <c r="A1402" s="287"/>
    </row>
    <row r="1403" spans="1:1" x14ac:dyDescent="0.25">
      <c r="A1403" s="287"/>
    </row>
    <row r="1404" spans="1:1" x14ac:dyDescent="0.25">
      <c r="A1404" s="287"/>
    </row>
    <row r="1405" spans="1:1" x14ac:dyDescent="0.25">
      <c r="A1405" s="287"/>
    </row>
    <row r="1406" spans="1:1" x14ac:dyDescent="0.25">
      <c r="A1406" s="287"/>
    </row>
    <row r="1407" spans="1:1" x14ac:dyDescent="0.25">
      <c r="A1407" s="287"/>
    </row>
    <row r="1408" spans="1:1" x14ac:dyDescent="0.25">
      <c r="A1408" s="287"/>
    </row>
    <row r="1409" spans="1:1" x14ac:dyDescent="0.25">
      <c r="A1409" s="287"/>
    </row>
    <row r="1410" spans="1:1" x14ac:dyDescent="0.25">
      <c r="A1410" s="287"/>
    </row>
    <row r="1411" spans="1:1" x14ac:dyDescent="0.25">
      <c r="A1411" s="287"/>
    </row>
    <row r="1412" spans="1:1" x14ac:dyDescent="0.25">
      <c r="A1412" s="287"/>
    </row>
    <row r="1413" spans="1:1" x14ac:dyDescent="0.25">
      <c r="A1413" s="287"/>
    </row>
    <row r="1414" spans="1:1" x14ac:dyDescent="0.25">
      <c r="A1414" s="287"/>
    </row>
    <row r="1415" spans="1:1" x14ac:dyDescent="0.25">
      <c r="A1415" s="287"/>
    </row>
    <row r="1416" spans="1:1" x14ac:dyDescent="0.25">
      <c r="A1416" s="287"/>
    </row>
    <row r="1417" spans="1:1" x14ac:dyDescent="0.25">
      <c r="A1417" s="287"/>
    </row>
    <row r="1418" spans="1:1" x14ac:dyDescent="0.25">
      <c r="A1418" s="287"/>
    </row>
    <row r="1419" spans="1:1" x14ac:dyDescent="0.25">
      <c r="A1419" s="287"/>
    </row>
    <row r="1420" spans="1:1" x14ac:dyDescent="0.25">
      <c r="A1420" s="287"/>
    </row>
    <row r="1421" spans="1:1" x14ac:dyDescent="0.25">
      <c r="A1421" s="287"/>
    </row>
    <row r="1422" spans="1:1" x14ac:dyDescent="0.25">
      <c r="A1422" s="287"/>
    </row>
    <row r="1423" spans="1:1" x14ac:dyDescent="0.25">
      <c r="A1423" s="287"/>
    </row>
    <row r="1424" spans="1:1" x14ac:dyDescent="0.25">
      <c r="A1424" s="287"/>
    </row>
    <row r="1425" spans="1:1" x14ac:dyDescent="0.25">
      <c r="A1425" s="287"/>
    </row>
    <row r="1426" spans="1:1" x14ac:dyDescent="0.25">
      <c r="A1426" s="287"/>
    </row>
    <row r="1427" spans="1:1" x14ac:dyDescent="0.25">
      <c r="A1427" s="287"/>
    </row>
    <row r="1428" spans="1:1" x14ac:dyDescent="0.25">
      <c r="A1428" s="287"/>
    </row>
    <row r="1429" spans="1:1" x14ac:dyDescent="0.25">
      <c r="A1429" s="287"/>
    </row>
    <row r="1430" spans="1:1" x14ac:dyDescent="0.25">
      <c r="A1430" s="287"/>
    </row>
    <row r="1431" spans="1:1" x14ac:dyDescent="0.25">
      <c r="A1431" s="287"/>
    </row>
    <row r="1432" spans="1:1" x14ac:dyDescent="0.25">
      <c r="A1432" s="287"/>
    </row>
    <row r="1433" spans="1:1" x14ac:dyDescent="0.25">
      <c r="A1433" s="287"/>
    </row>
    <row r="1434" spans="1:1" x14ac:dyDescent="0.25">
      <c r="A1434" s="287"/>
    </row>
    <row r="1435" spans="1:1" x14ac:dyDescent="0.25">
      <c r="A1435" s="287"/>
    </row>
    <row r="1436" spans="1:1" x14ac:dyDescent="0.25">
      <c r="A1436" s="287"/>
    </row>
    <row r="1437" spans="1:1" x14ac:dyDescent="0.25">
      <c r="A1437" s="287"/>
    </row>
    <row r="1438" spans="1:1" x14ac:dyDescent="0.25">
      <c r="A1438" s="287"/>
    </row>
    <row r="1439" spans="1:1" x14ac:dyDescent="0.25">
      <c r="A1439" s="287"/>
    </row>
    <row r="1440" spans="1:1" x14ac:dyDescent="0.25">
      <c r="A1440" s="287"/>
    </row>
    <row r="1441" spans="1:1" x14ac:dyDescent="0.25">
      <c r="A1441" s="287"/>
    </row>
    <row r="1442" spans="1:1" x14ac:dyDescent="0.25">
      <c r="A1442" s="287"/>
    </row>
    <row r="1443" spans="1:1" x14ac:dyDescent="0.25">
      <c r="A1443" s="287"/>
    </row>
    <row r="1444" spans="1:1" x14ac:dyDescent="0.25">
      <c r="A1444" s="287"/>
    </row>
    <row r="1445" spans="1:1" x14ac:dyDescent="0.25">
      <c r="A1445" s="287"/>
    </row>
    <row r="1446" spans="1:1" x14ac:dyDescent="0.25">
      <c r="A1446" s="287"/>
    </row>
    <row r="1447" spans="1:1" x14ac:dyDescent="0.25">
      <c r="A1447" s="287"/>
    </row>
    <row r="1448" spans="1:1" x14ac:dyDescent="0.25">
      <c r="A1448" s="287"/>
    </row>
    <row r="1449" spans="1:1" x14ac:dyDescent="0.25">
      <c r="A1449" s="287"/>
    </row>
    <row r="1450" spans="1:1" x14ac:dyDescent="0.25">
      <c r="A1450" s="287"/>
    </row>
    <row r="1451" spans="1:1" x14ac:dyDescent="0.25">
      <c r="A1451" s="287"/>
    </row>
    <row r="1452" spans="1:1" x14ac:dyDescent="0.25">
      <c r="A1452" s="287"/>
    </row>
    <row r="1453" spans="1:1" x14ac:dyDescent="0.25">
      <c r="A1453" s="287"/>
    </row>
    <row r="1454" spans="1:1" x14ac:dyDescent="0.25">
      <c r="A1454" s="287"/>
    </row>
    <row r="1455" spans="1:1" x14ac:dyDescent="0.25">
      <c r="A1455" s="287"/>
    </row>
    <row r="1456" spans="1:1" x14ac:dyDescent="0.25">
      <c r="A1456" s="287"/>
    </row>
    <row r="1457" spans="1:1" x14ac:dyDescent="0.25">
      <c r="A1457" s="287"/>
    </row>
    <row r="1458" spans="1:1" x14ac:dyDescent="0.25">
      <c r="A1458" s="287"/>
    </row>
    <row r="1459" spans="1:1" x14ac:dyDescent="0.25">
      <c r="A1459" s="287"/>
    </row>
    <row r="1460" spans="1:1" x14ac:dyDescent="0.25">
      <c r="A1460" s="287"/>
    </row>
    <row r="1461" spans="1:1" x14ac:dyDescent="0.25">
      <c r="A1461" s="287"/>
    </row>
    <row r="1462" spans="1:1" x14ac:dyDescent="0.25">
      <c r="A1462" s="287"/>
    </row>
    <row r="1463" spans="1:1" x14ac:dyDescent="0.25">
      <c r="A1463" s="287"/>
    </row>
    <row r="1464" spans="1:1" x14ac:dyDescent="0.25">
      <c r="A1464" s="287"/>
    </row>
    <row r="1465" spans="1:1" x14ac:dyDescent="0.25">
      <c r="A1465" s="287"/>
    </row>
    <row r="1466" spans="1:1" x14ac:dyDescent="0.25">
      <c r="A1466" s="287"/>
    </row>
    <row r="1467" spans="1:1" x14ac:dyDescent="0.25">
      <c r="A1467" s="287"/>
    </row>
    <row r="1468" spans="1:1" x14ac:dyDescent="0.25">
      <c r="A1468" s="287"/>
    </row>
    <row r="1469" spans="1:1" x14ac:dyDescent="0.25">
      <c r="A1469" s="287"/>
    </row>
    <row r="1470" spans="1:1" x14ac:dyDescent="0.25">
      <c r="A1470" s="287"/>
    </row>
    <row r="1471" spans="1:1" x14ac:dyDescent="0.25">
      <c r="A1471" s="287"/>
    </row>
    <row r="1472" spans="1:1" x14ac:dyDescent="0.25">
      <c r="A1472" s="287"/>
    </row>
    <row r="1473" spans="1:1" x14ac:dyDescent="0.25">
      <c r="A1473" s="287"/>
    </row>
    <row r="1474" spans="1:1" x14ac:dyDescent="0.25">
      <c r="A1474" s="287"/>
    </row>
    <row r="1475" spans="1:1" x14ac:dyDescent="0.25">
      <c r="A1475" s="287"/>
    </row>
    <row r="1476" spans="1:1" x14ac:dyDescent="0.25">
      <c r="A1476" s="287"/>
    </row>
    <row r="1477" spans="1:1" x14ac:dyDescent="0.25">
      <c r="A1477" s="287"/>
    </row>
    <row r="1478" spans="1:1" x14ac:dyDescent="0.25">
      <c r="A1478" s="287"/>
    </row>
    <row r="1479" spans="1:1" x14ac:dyDescent="0.25">
      <c r="A1479" s="287"/>
    </row>
    <row r="1480" spans="1:1" x14ac:dyDescent="0.25">
      <c r="A1480" s="287"/>
    </row>
    <row r="1481" spans="1:1" x14ac:dyDescent="0.25">
      <c r="A1481" s="287"/>
    </row>
    <row r="1482" spans="1:1" x14ac:dyDescent="0.25">
      <c r="A1482" s="287"/>
    </row>
    <row r="1483" spans="1:1" x14ac:dyDescent="0.25">
      <c r="A1483" s="287"/>
    </row>
    <row r="1484" spans="1:1" x14ac:dyDescent="0.25">
      <c r="A1484" s="287"/>
    </row>
    <row r="1485" spans="1:1" x14ac:dyDescent="0.25">
      <c r="A1485" s="287"/>
    </row>
    <row r="1486" spans="1:1" x14ac:dyDescent="0.25">
      <c r="A1486" s="287"/>
    </row>
    <row r="1487" spans="1:1" x14ac:dyDescent="0.25">
      <c r="A1487" s="287"/>
    </row>
    <row r="1488" spans="1:1" x14ac:dyDescent="0.25">
      <c r="A1488" s="287"/>
    </row>
    <row r="1489" spans="1:1" x14ac:dyDescent="0.25">
      <c r="A1489" s="287"/>
    </row>
    <row r="1490" spans="1:1" x14ac:dyDescent="0.25">
      <c r="A1490" s="287"/>
    </row>
    <row r="1491" spans="1:1" x14ac:dyDescent="0.25">
      <c r="A1491" s="287"/>
    </row>
    <row r="1492" spans="1:1" x14ac:dyDescent="0.25">
      <c r="A1492" s="287"/>
    </row>
    <row r="1493" spans="1:1" x14ac:dyDescent="0.25">
      <c r="A1493" s="287"/>
    </row>
    <row r="1494" spans="1:1" x14ac:dyDescent="0.25">
      <c r="A1494" s="287"/>
    </row>
    <row r="1495" spans="1:1" x14ac:dyDescent="0.25">
      <c r="A1495" s="287"/>
    </row>
    <row r="1496" spans="1:1" x14ac:dyDescent="0.25">
      <c r="A1496" s="287"/>
    </row>
    <row r="1497" spans="1:1" x14ac:dyDescent="0.25">
      <c r="A1497" s="287"/>
    </row>
    <row r="1498" spans="1:1" x14ac:dyDescent="0.25">
      <c r="A1498" s="287"/>
    </row>
    <row r="1499" spans="1:1" x14ac:dyDescent="0.25">
      <c r="A1499" s="287"/>
    </row>
    <row r="1500" spans="1:1" x14ac:dyDescent="0.25">
      <c r="A1500" s="287"/>
    </row>
    <row r="1501" spans="1:1" x14ac:dyDescent="0.25">
      <c r="A1501" s="287"/>
    </row>
    <row r="1502" spans="1:1" x14ac:dyDescent="0.25">
      <c r="A1502" s="287"/>
    </row>
    <row r="1503" spans="1:1" x14ac:dyDescent="0.25">
      <c r="A1503" s="287"/>
    </row>
    <row r="1504" spans="1:1" x14ac:dyDescent="0.25">
      <c r="A1504" s="287"/>
    </row>
    <row r="1505" spans="1:1" x14ac:dyDescent="0.25">
      <c r="A1505" s="287"/>
    </row>
    <row r="1506" spans="1:1" x14ac:dyDescent="0.25">
      <c r="A1506" s="287"/>
    </row>
    <row r="1507" spans="1:1" x14ac:dyDescent="0.25">
      <c r="A1507" s="287"/>
    </row>
    <row r="1508" spans="1:1" x14ac:dyDescent="0.25">
      <c r="A1508" s="287"/>
    </row>
    <row r="1509" spans="1:1" x14ac:dyDescent="0.25">
      <c r="A1509" s="287"/>
    </row>
    <row r="1510" spans="1:1" x14ac:dyDescent="0.25">
      <c r="A1510" s="287"/>
    </row>
    <row r="1511" spans="1:1" x14ac:dyDescent="0.25">
      <c r="A1511" s="287"/>
    </row>
    <row r="1512" spans="1:1" x14ac:dyDescent="0.25">
      <c r="A1512" s="287"/>
    </row>
    <row r="1513" spans="1:1" x14ac:dyDescent="0.25">
      <c r="A1513" s="287"/>
    </row>
    <row r="1514" spans="1:1" x14ac:dyDescent="0.25">
      <c r="A1514" s="287"/>
    </row>
    <row r="1515" spans="1:1" x14ac:dyDescent="0.25">
      <c r="A1515" s="287"/>
    </row>
    <row r="1516" spans="1:1" x14ac:dyDescent="0.25">
      <c r="A1516" s="287"/>
    </row>
    <row r="1517" spans="1:1" x14ac:dyDescent="0.25">
      <c r="A1517" s="287"/>
    </row>
    <row r="1518" spans="1:1" x14ac:dyDescent="0.25">
      <c r="A1518" s="287"/>
    </row>
    <row r="1519" spans="1:1" x14ac:dyDescent="0.25">
      <c r="A1519" s="287"/>
    </row>
    <row r="1520" spans="1:1" x14ac:dyDescent="0.25">
      <c r="A1520" s="287"/>
    </row>
    <row r="1521" spans="1:1" x14ac:dyDescent="0.25">
      <c r="A1521" s="287"/>
    </row>
    <row r="1522" spans="1:1" x14ac:dyDescent="0.25">
      <c r="A1522" s="287"/>
    </row>
    <row r="1523" spans="1:1" x14ac:dyDescent="0.25">
      <c r="A1523" s="287"/>
    </row>
    <row r="1524" spans="1:1" x14ac:dyDescent="0.25">
      <c r="A1524" s="287"/>
    </row>
    <row r="1525" spans="1:1" x14ac:dyDescent="0.25">
      <c r="A1525" s="287"/>
    </row>
    <row r="1526" spans="1:1" x14ac:dyDescent="0.25">
      <c r="A1526" s="287"/>
    </row>
    <row r="1527" spans="1:1" x14ac:dyDescent="0.25">
      <c r="A1527" s="287"/>
    </row>
    <row r="1528" spans="1:1" x14ac:dyDescent="0.25">
      <c r="A1528" s="287"/>
    </row>
    <row r="1529" spans="1:1" x14ac:dyDescent="0.25">
      <c r="A1529" s="287"/>
    </row>
    <row r="1530" spans="1:1" x14ac:dyDescent="0.25">
      <c r="A1530" s="287"/>
    </row>
    <row r="1531" spans="1:1" x14ac:dyDescent="0.25">
      <c r="A1531" s="287"/>
    </row>
    <row r="1532" spans="1:1" x14ac:dyDescent="0.25">
      <c r="A1532" s="287"/>
    </row>
    <row r="1533" spans="1:1" x14ac:dyDescent="0.25">
      <c r="A1533" s="287"/>
    </row>
    <row r="1534" spans="1:1" x14ac:dyDescent="0.25">
      <c r="A1534" s="287"/>
    </row>
    <row r="1535" spans="1:1" x14ac:dyDescent="0.25">
      <c r="A1535" s="287"/>
    </row>
    <row r="1536" spans="1:1" x14ac:dyDescent="0.25">
      <c r="A1536" s="287"/>
    </row>
    <row r="1537" spans="1:1" x14ac:dyDescent="0.25">
      <c r="A1537" s="287"/>
    </row>
    <row r="1538" spans="1:1" x14ac:dyDescent="0.25">
      <c r="A1538" s="287"/>
    </row>
    <row r="1539" spans="1:1" x14ac:dyDescent="0.25">
      <c r="A1539" s="287"/>
    </row>
    <row r="1540" spans="1:1" x14ac:dyDescent="0.25">
      <c r="A1540" s="287"/>
    </row>
    <row r="1541" spans="1:1" x14ac:dyDescent="0.25">
      <c r="A1541" s="287"/>
    </row>
    <row r="1542" spans="1:1" x14ac:dyDescent="0.25">
      <c r="A1542" s="287"/>
    </row>
    <row r="1543" spans="1:1" x14ac:dyDescent="0.25">
      <c r="A1543" s="287"/>
    </row>
    <row r="1544" spans="1:1" x14ac:dyDescent="0.25">
      <c r="A1544" s="287"/>
    </row>
    <row r="1545" spans="1:1" x14ac:dyDescent="0.25">
      <c r="A1545" s="287"/>
    </row>
    <row r="1546" spans="1:1" x14ac:dyDescent="0.25">
      <c r="A1546" s="287"/>
    </row>
    <row r="1547" spans="1:1" x14ac:dyDescent="0.25">
      <c r="A1547" s="287"/>
    </row>
    <row r="1548" spans="1:1" x14ac:dyDescent="0.25">
      <c r="A1548" s="287"/>
    </row>
    <row r="1549" spans="1:1" x14ac:dyDescent="0.25">
      <c r="A1549" s="287"/>
    </row>
    <row r="1550" spans="1:1" x14ac:dyDescent="0.25">
      <c r="A1550" s="287"/>
    </row>
    <row r="1551" spans="1:1" x14ac:dyDescent="0.25">
      <c r="A1551" s="287"/>
    </row>
    <row r="1552" spans="1:1" x14ac:dyDescent="0.25">
      <c r="A1552" s="287"/>
    </row>
    <row r="1553" spans="1:1" x14ac:dyDescent="0.25">
      <c r="A1553" s="287"/>
    </row>
    <row r="1554" spans="1:1" x14ac:dyDescent="0.25">
      <c r="A1554" s="287"/>
    </row>
    <row r="1555" spans="1:1" x14ac:dyDescent="0.25">
      <c r="A1555" s="287"/>
    </row>
    <row r="1556" spans="1:1" x14ac:dyDescent="0.25">
      <c r="A1556" s="287"/>
    </row>
    <row r="1557" spans="1:1" x14ac:dyDescent="0.25">
      <c r="A1557" s="287"/>
    </row>
    <row r="1558" spans="1:1" x14ac:dyDescent="0.25">
      <c r="A1558" s="287"/>
    </row>
    <row r="1559" spans="1:1" x14ac:dyDescent="0.25">
      <c r="A1559" s="287"/>
    </row>
    <row r="1560" spans="1:1" x14ac:dyDescent="0.25">
      <c r="A1560" s="287"/>
    </row>
    <row r="1561" spans="1:1" x14ac:dyDescent="0.25">
      <c r="A1561" s="287"/>
    </row>
    <row r="1562" spans="1:1" x14ac:dyDescent="0.25">
      <c r="A1562" s="287"/>
    </row>
    <row r="1563" spans="1:1" x14ac:dyDescent="0.25">
      <c r="A1563" s="287"/>
    </row>
    <row r="1564" spans="1:1" x14ac:dyDescent="0.25">
      <c r="A1564" s="287"/>
    </row>
    <row r="1565" spans="1:1" x14ac:dyDescent="0.25">
      <c r="A1565" s="287"/>
    </row>
    <row r="1566" spans="1:1" x14ac:dyDescent="0.25">
      <c r="A1566" s="287"/>
    </row>
    <row r="1567" spans="1:1" x14ac:dyDescent="0.25">
      <c r="A1567" s="287"/>
    </row>
    <row r="1568" spans="1:1" x14ac:dyDescent="0.25">
      <c r="A1568" s="287"/>
    </row>
    <row r="1569" spans="1:1" x14ac:dyDescent="0.25">
      <c r="A1569" s="287"/>
    </row>
    <row r="1570" spans="1:1" x14ac:dyDescent="0.25">
      <c r="A1570" s="287"/>
    </row>
    <row r="1571" spans="1:1" x14ac:dyDescent="0.25">
      <c r="A1571" s="287"/>
    </row>
    <row r="1572" spans="1:1" x14ac:dyDescent="0.25">
      <c r="A1572" s="287"/>
    </row>
    <row r="1573" spans="1:1" x14ac:dyDescent="0.25">
      <c r="A1573" s="287"/>
    </row>
    <row r="1574" spans="1:1" x14ac:dyDescent="0.25">
      <c r="A1574" s="287"/>
    </row>
    <row r="1575" spans="1:1" x14ac:dyDescent="0.25">
      <c r="A1575" s="287"/>
    </row>
    <row r="1576" spans="1:1" x14ac:dyDescent="0.25">
      <c r="A1576" s="287"/>
    </row>
    <row r="1577" spans="1:1" x14ac:dyDescent="0.25">
      <c r="A1577" s="287"/>
    </row>
    <row r="1578" spans="1:1" x14ac:dyDescent="0.25">
      <c r="A1578" s="287"/>
    </row>
    <row r="1579" spans="1:1" x14ac:dyDescent="0.25">
      <c r="A1579" s="287"/>
    </row>
    <row r="1580" spans="1:1" x14ac:dyDescent="0.25">
      <c r="A1580" s="287"/>
    </row>
    <row r="1581" spans="1:1" x14ac:dyDescent="0.25">
      <c r="A1581" s="287"/>
    </row>
    <row r="1582" spans="1:1" x14ac:dyDescent="0.25">
      <c r="A1582" s="287"/>
    </row>
    <row r="1583" spans="1:1" x14ac:dyDescent="0.25">
      <c r="A1583" s="287"/>
    </row>
    <row r="1584" spans="1:1" x14ac:dyDescent="0.25">
      <c r="A1584" s="287"/>
    </row>
    <row r="1585" spans="1:1" x14ac:dyDescent="0.25">
      <c r="A1585" s="287"/>
    </row>
    <row r="1586" spans="1:1" x14ac:dyDescent="0.25">
      <c r="A1586" s="287"/>
    </row>
    <row r="1587" spans="1:1" x14ac:dyDescent="0.25">
      <c r="A1587" s="287"/>
    </row>
    <row r="1588" spans="1:1" x14ac:dyDescent="0.25">
      <c r="A1588" s="287"/>
    </row>
    <row r="1589" spans="1:1" x14ac:dyDescent="0.25">
      <c r="A1589" s="287"/>
    </row>
    <row r="1590" spans="1:1" x14ac:dyDescent="0.25">
      <c r="A1590" s="287"/>
    </row>
    <row r="1591" spans="1:1" x14ac:dyDescent="0.25">
      <c r="A1591" s="287"/>
    </row>
    <row r="1592" spans="1:1" x14ac:dyDescent="0.25">
      <c r="A1592" s="287"/>
    </row>
    <row r="1593" spans="1:1" x14ac:dyDescent="0.25">
      <c r="A1593" s="287"/>
    </row>
    <row r="1594" spans="1:1" x14ac:dyDescent="0.25">
      <c r="A1594" s="287"/>
    </row>
    <row r="1595" spans="1:1" x14ac:dyDescent="0.25">
      <c r="A1595" s="287"/>
    </row>
    <row r="1596" spans="1:1" x14ac:dyDescent="0.25">
      <c r="A1596" s="287"/>
    </row>
    <row r="1597" spans="1:1" x14ac:dyDescent="0.25">
      <c r="A1597" s="287"/>
    </row>
    <row r="1598" spans="1:1" x14ac:dyDescent="0.25">
      <c r="A1598" s="287"/>
    </row>
    <row r="1599" spans="1:1" x14ac:dyDescent="0.25">
      <c r="A1599" s="287"/>
    </row>
    <row r="1600" spans="1:1" x14ac:dyDescent="0.25">
      <c r="A1600" s="287"/>
    </row>
    <row r="1601" spans="1:1" x14ac:dyDescent="0.25">
      <c r="A1601" s="287"/>
    </row>
    <row r="1602" spans="1:1" x14ac:dyDescent="0.25">
      <c r="A1602" s="287"/>
    </row>
    <row r="1603" spans="1:1" x14ac:dyDescent="0.25">
      <c r="A1603" s="287"/>
    </row>
    <row r="1604" spans="1:1" x14ac:dyDescent="0.25">
      <c r="A1604" s="287"/>
    </row>
    <row r="1605" spans="1:1" x14ac:dyDescent="0.25">
      <c r="A1605" s="287"/>
    </row>
    <row r="1606" spans="1:1" x14ac:dyDescent="0.25">
      <c r="A1606" s="287"/>
    </row>
    <row r="1607" spans="1:1" x14ac:dyDescent="0.25">
      <c r="A1607" s="287"/>
    </row>
    <row r="1608" spans="1:1" x14ac:dyDescent="0.25">
      <c r="A1608" s="287"/>
    </row>
    <row r="1609" spans="1:1" x14ac:dyDescent="0.25">
      <c r="A1609" s="287"/>
    </row>
    <row r="1610" spans="1:1" x14ac:dyDescent="0.25">
      <c r="A1610" s="287"/>
    </row>
    <row r="1611" spans="1:1" x14ac:dyDescent="0.25">
      <c r="A1611" s="287"/>
    </row>
    <row r="1612" spans="1:1" x14ac:dyDescent="0.25">
      <c r="A1612" s="287"/>
    </row>
    <row r="1613" spans="1:1" x14ac:dyDescent="0.25">
      <c r="A1613" s="287"/>
    </row>
    <row r="1614" spans="1:1" x14ac:dyDescent="0.25">
      <c r="A1614" s="287"/>
    </row>
    <row r="1615" spans="1:1" x14ac:dyDescent="0.25">
      <c r="A1615" s="287"/>
    </row>
    <row r="1616" spans="1:1" x14ac:dyDescent="0.25">
      <c r="A1616" s="287"/>
    </row>
    <row r="1617" spans="1:1" x14ac:dyDescent="0.25">
      <c r="A1617" s="287"/>
    </row>
    <row r="1618" spans="1:1" x14ac:dyDescent="0.25">
      <c r="A1618" s="287"/>
    </row>
    <row r="1619" spans="1:1" x14ac:dyDescent="0.25">
      <c r="A1619" s="287"/>
    </row>
    <row r="1620" spans="1:1" x14ac:dyDescent="0.25">
      <c r="A1620" s="287"/>
    </row>
    <row r="1621" spans="1:1" x14ac:dyDescent="0.25">
      <c r="A1621" s="287"/>
    </row>
    <row r="1622" spans="1:1" x14ac:dyDescent="0.25">
      <c r="A1622" s="287"/>
    </row>
    <row r="1623" spans="1:1" x14ac:dyDescent="0.25">
      <c r="A1623" s="287"/>
    </row>
    <row r="1624" spans="1:1" x14ac:dyDescent="0.25">
      <c r="A1624" s="287"/>
    </row>
    <row r="1625" spans="1:1" x14ac:dyDescent="0.25">
      <c r="A1625" s="287"/>
    </row>
    <row r="1626" spans="1:1" x14ac:dyDescent="0.25">
      <c r="A1626" s="287"/>
    </row>
    <row r="1627" spans="1:1" x14ac:dyDescent="0.25">
      <c r="A1627" s="287"/>
    </row>
    <row r="1628" spans="1:1" x14ac:dyDescent="0.25">
      <c r="A1628" s="287"/>
    </row>
    <row r="1629" spans="1:1" x14ac:dyDescent="0.25">
      <c r="A1629" s="287"/>
    </row>
    <row r="1630" spans="1:1" x14ac:dyDescent="0.25">
      <c r="A1630" s="287"/>
    </row>
    <row r="1631" spans="1:1" x14ac:dyDescent="0.25">
      <c r="A1631" s="287"/>
    </row>
    <row r="1632" spans="1:1" x14ac:dyDescent="0.25">
      <c r="A1632" s="287"/>
    </row>
    <row r="1633" spans="1:1" x14ac:dyDescent="0.25">
      <c r="A1633" s="287"/>
    </row>
    <row r="1634" spans="1:1" x14ac:dyDescent="0.25">
      <c r="A1634" s="287"/>
    </row>
    <row r="1635" spans="1:1" x14ac:dyDescent="0.25">
      <c r="A1635" s="287"/>
    </row>
    <row r="1636" spans="1:1" x14ac:dyDescent="0.25">
      <c r="A1636" s="287"/>
    </row>
    <row r="1637" spans="1:1" x14ac:dyDescent="0.25">
      <c r="A1637" s="287"/>
    </row>
    <row r="1638" spans="1:1" x14ac:dyDescent="0.25">
      <c r="A1638" s="287"/>
    </row>
    <row r="1639" spans="1:1" x14ac:dyDescent="0.25">
      <c r="A1639" s="287"/>
    </row>
    <row r="1640" spans="1:1" x14ac:dyDescent="0.25">
      <c r="A1640" s="287"/>
    </row>
    <row r="1641" spans="1:1" x14ac:dyDescent="0.25">
      <c r="A1641" s="287"/>
    </row>
    <row r="1642" spans="1:1" x14ac:dyDescent="0.25">
      <c r="A1642" s="287"/>
    </row>
    <row r="1643" spans="1:1" x14ac:dyDescent="0.25">
      <c r="A1643" s="287"/>
    </row>
    <row r="1644" spans="1:1" x14ac:dyDescent="0.25">
      <c r="A1644" s="287"/>
    </row>
    <row r="1645" spans="1:1" x14ac:dyDescent="0.25">
      <c r="A1645" s="287"/>
    </row>
    <row r="1646" spans="1:1" x14ac:dyDescent="0.25">
      <c r="A1646" s="287"/>
    </row>
    <row r="1647" spans="1:1" x14ac:dyDescent="0.25">
      <c r="A1647" s="287"/>
    </row>
    <row r="1648" spans="1:1" x14ac:dyDescent="0.25">
      <c r="A1648" s="287"/>
    </row>
    <row r="1649" spans="1:1" x14ac:dyDescent="0.25">
      <c r="A1649" s="287"/>
    </row>
    <row r="1650" spans="1:1" x14ac:dyDescent="0.25">
      <c r="A1650" s="287"/>
    </row>
    <row r="1651" spans="1:1" x14ac:dyDescent="0.25">
      <c r="A1651" s="287"/>
    </row>
    <row r="1652" spans="1:1" x14ac:dyDescent="0.25">
      <c r="A1652" s="287"/>
    </row>
    <row r="1653" spans="1:1" x14ac:dyDescent="0.25">
      <c r="A1653" s="287"/>
    </row>
    <row r="1654" spans="1:1" x14ac:dyDescent="0.25">
      <c r="A1654" s="287"/>
    </row>
    <row r="1655" spans="1:1" x14ac:dyDescent="0.25">
      <c r="A1655" s="287"/>
    </row>
    <row r="1656" spans="1:1" x14ac:dyDescent="0.25">
      <c r="A1656" s="287"/>
    </row>
    <row r="1657" spans="1:1" x14ac:dyDescent="0.25">
      <c r="A1657" s="287"/>
    </row>
    <row r="1658" spans="1:1" x14ac:dyDescent="0.25">
      <c r="A1658" s="287"/>
    </row>
    <row r="1659" spans="1:1" x14ac:dyDescent="0.25">
      <c r="A1659" s="287"/>
    </row>
    <row r="1660" spans="1:1" x14ac:dyDescent="0.25">
      <c r="A1660" s="287"/>
    </row>
    <row r="1661" spans="1:1" x14ac:dyDescent="0.25">
      <c r="A1661" s="287"/>
    </row>
    <row r="1662" spans="1:1" x14ac:dyDescent="0.25">
      <c r="A1662" s="287"/>
    </row>
    <row r="1663" spans="1:1" x14ac:dyDescent="0.25">
      <c r="A1663" s="287"/>
    </row>
    <row r="1664" spans="1:1" x14ac:dyDescent="0.25">
      <c r="A1664" s="287"/>
    </row>
    <row r="1665" spans="1:1" x14ac:dyDescent="0.25">
      <c r="A1665" s="287"/>
    </row>
    <row r="1666" spans="1:1" x14ac:dyDescent="0.25">
      <c r="A1666" s="287"/>
    </row>
    <row r="1667" spans="1:1" x14ac:dyDescent="0.25">
      <c r="A1667" s="287"/>
    </row>
    <row r="1668" spans="1:1" x14ac:dyDescent="0.25">
      <c r="A1668" s="287"/>
    </row>
    <row r="1669" spans="1:1" x14ac:dyDescent="0.25">
      <c r="A1669" s="287"/>
    </row>
    <row r="1670" spans="1:1" x14ac:dyDescent="0.25">
      <c r="A1670" s="287"/>
    </row>
    <row r="1671" spans="1:1" x14ac:dyDescent="0.25">
      <c r="A1671" s="287"/>
    </row>
    <row r="1672" spans="1:1" x14ac:dyDescent="0.25">
      <c r="A1672" s="287"/>
    </row>
    <row r="1673" spans="1:1" x14ac:dyDescent="0.25">
      <c r="A1673" s="287"/>
    </row>
    <row r="1674" spans="1:1" x14ac:dyDescent="0.25">
      <c r="A1674" s="287"/>
    </row>
    <row r="1675" spans="1:1" x14ac:dyDescent="0.25">
      <c r="A1675" s="287"/>
    </row>
    <row r="1676" spans="1:1" x14ac:dyDescent="0.25">
      <c r="A1676" s="287"/>
    </row>
    <row r="1677" spans="1:1" x14ac:dyDescent="0.25">
      <c r="A1677" s="287"/>
    </row>
    <row r="1678" spans="1:1" x14ac:dyDescent="0.25">
      <c r="A1678" s="287"/>
    </row>
    <row r="1679" spans="1:1" x14ac:dyDescent="0.25">
      <c r="A1679" s="287"/>
    </row>
    <row r="1680" spans="1:1" x14ac:dyDescent="0.25">
      <c r="A1680" s="287"/>
    </row>
    <row r="1681" spans="1:1" x14ac:dyDescent="0.25">
      <c r="A1681" s="287"/>
    </row>
    <row r="1682" spans="1:1" x14ac:dyDescent="0.25">
      <c r="A1682" s="287"/>
    </row>
    <row r="1683" spans="1:1" x14ac:dyDescent="0.25">
      <c r="A1683" s="287"/>
    </row>
    <row r="1684" spans="1:1" x14ac:dyDescent="0.25">
      <c r="A1684" s="287"/>
    </row>
    <row r="1685" spans="1:1" x14ac:dyDescent="0.25">
      <c r="A1685" s="287"/>
    </row>
    <row r="1686" spans="1:1" x14ac:dyDescent="0.25">
      <c r="A1686" s="287"/>
    </row>
    <row r="1687" spans="1:1" x14ac:dyDescent="0.25">
      <c r="A1687" s="287"/>
    </row>
    <row r="1688" spans="1:1" x14ac:dyDescent="0.25">
      <c r="A1688" s="287"/>
    </row>
    <row r="1689" spans="1:1" x14ac:dyDescent="0.25">
      <c r="A1689" s="287"/>
    </row>
    <row r="1690" spans="1:1" x14ac:dyDescent="0.25">
      <c r="A1690" s="287"/>
    </row>
    <row r="1691" spans="1:1" x14ac:dyDescent="0.25">
      <c r="A1691" s="287"/>
    </row>
    <row r="1692" spans="1:1" x14ac:dyDescent="0.25">
      <c r="A1692" s="287"/>
    </row>
    <row r="1693" spans="1:1" x14ac:dyDescent="0.25">
      <c r="A1693" s="287"/>
    </row>
    <row r="1694" spans="1:1" x14ac:dyDescent="0.25">
      <c r="A1694" s="287"/>
    </row>
    <row r="1695" spans="1:1" x14ac:dyDescent="0.25">
      <c r="A1695" s="287"/>
    </row>
    <row r="1696" spans="1:1" x14ac:dyDescent="0.25">
      <c r="A1696" s="287"/>
    </row>
    <row r="1697" spans="1:1" x14ac:dyDescent="0.25">
      <c r="A1697" s="287"/>
    </row>
    <row r="1698" spans="1:1" x14ac:dyDescent="0.25">
      <c r="A1698" s="287"/>
    </row>
    <row r="1699" spans="1:1" x14ac:dyDescent="0.25">
      <c r="A1699" s="287"/>
    </row>
    <row r="1700" spans="1:1" x14ac:dyDescent="0.25">
      <c r="A1700" s="287"/>
    </row>
    <row r="1701" spans="1:1" x14ac:dyDescent="0.25">
      <c r="A1701" s="287"/>
    </row>
    <row r="1702" spans="1:1" x14ac:dyDescent="0.25">
      <c r="A1702" s="287"/>
    </row>
    <row r="1703" spans="1:1" x14ac:dyDescent="0.25">
      <c r="A1703" s="287"/>
    </row>
    <row r="1704" spans="1:1" x14ac:dyDescent="0.25">
      <c r="A1704" s="287"/>
    </row>
    <row r="1705" spans="1:1" x14ac:dyDescent="0.25">
      <c r="A1705" s="287"/>
    </row>
    <row r="1706" spans="1:1" x14ac:dyDescent="0.25">
      <c r="A1706" s="287"/>
    </row>
    <row r="1707" spans="1:1" x14ac:dyDescent="0.25">
      <c r="A1707" s="287"/>
    </row>
    <row r="1708" spans="1:1" x14ac:dyDescent="0.25">
      <c r="A1708" s="287"/>
    </row>
    <row r="1709" spans="1:1" x14ac:dyDescent="0.25">
      <c r="A1709" s="287"/>
    </row>
    <row r="1710" spans="1:1" x14ac:dyDescent="0.25">
      <c r="A1710" s="287"/>
    </row>
    <row r="1711" spans="1:1" x14ac:dyDescent="0.25">
      <c r="A1711" s="287"/>
    </row>
    <row r="1712" spans="1:1" x14ac:dyDescent="0.25">
      <c r="A1712" s="287"/>
    </row>
    <row r="1713" spans="1:1" x14ac:dyDescent="0.25">
      <c r="A1713" s="287"/>
    </row>
    <row r="1714" spans="1:1" x14ac:dyDescent="0.25">
      <c r="A1714" s="287"/>
    </row>
    <row r="1715" spans="1:1" x14ac:dyDescent="0.25">
      <c r="A1715" s="287"/>
    </row>
    <row r="1716" spans="1:1" x14ac:dyDescent="0.25">
      <c r="A1716" s="287"/>
    </row>
    <row r="1717" spans="1:1" x14ac:dyDescent="0.25">
      <c r="A1717" s="287"/>
    </row>
    <row r="1718" spans="1:1" x14ac:dyDescent="0.25">
      <c r="A1718" s="287"/>
    </row>
    <row r="1719" spans="1:1" x14ac:dyDescent="0.25">
      <c r="A1719" s="287"/>
    </row>
    <row r="1720" spans="1:1" x14ac:dyDescent="0.25">
      <c r="A1720" s="287"/>
    </row>
    <row r="1721" spans="1:1" x14ac:dyDescent="0.25">
      <c r="A1721" s="287"/>
    </row>
    <row r="1722" spans="1:1" x14ac:dyDescent="0.25">
      <c r="A1722" s="287"/>
    </row>
    <row r="1723" spans="1:1" x14ac:dyDescent="0.25">
      <c r="A1723" s="287"/>
    </row>
    <row r="1724" spans="1:1" x14ac:dyDescent="0.25">
      <c r="A1724" s="287"/>
    </row>
    <row r="1725" spans="1:1" x14ac:dyDescent="0.25">
      <c r="A1725" s="287"/>
    </row>
    <row r="1726" spans="1:1" x14ac:dyDescent="0.25">
      <c r="A1726" s="287"/>
    </row>
    <row r="1727" spans="1:1" x14ac:dyDescent="0.25">
      <c r="A1727" s="287"/>
    </row>
    <row r="1728" spans="1:1" x14ac:dyDescent="0.25">
      <c r="A1728" s="287"/>
    </row>
    <row r="1729" spans="1:1" x14ac:dyDescent="0.25">
      <c r="A1729" s="287"/>
    </row>
    <row r="1730" spans="1:1" x14ac:dyDescent="0.25">
      <c r="A1730" s="287"/>
    </row>
    <row r="1731" spans="1:1" x14ac:dyDescent="0.25">
      <c r="A1731" s="287"/>
    </row>
    <row r="1732" spans="1:1" x14ac:dyDescent="0.25">
      <c r="A1732" s="287"/>
    </row>
    <row r="1733" spans="1:1" x14ac:dyDescent="0.25">
      <c r="A1733" s="287"/>
    </row>
    <row r="1734" spans="1:1" x14ac:dyDescent="0.25">
      <c r="A1734" s="287"/>
    </row>
    <row r="1735" spans="1:1" x14ac:dyDescent="0.25">
      <c r="A1735" s="287"/>
    </row>
    <row r="1736" spans="1:1" x14ac:dyDescent="0.25">
      <c r="A1736" s="287"/>
    </row>
    <row r="1737" spans="1:1" x14ac:dyDescent="0.25">
      <c r="A1737" s="287"/>
    </row>
    <row r="1738" spans="1:1" x14ac:dyDescent="0.25">
      <c r="A1738" s="287"/>
    </row>
    <row r="1739" spans="1:1" x14ac:dyDescent="0.25">
      <c r="A1739" s="287"/>
    </row>
    <row r="1740" spans="1:1" x14ac:dyDescent="0.25">
      <c r="A1740" s="287"/>
    </row>
    <row r="1741" spans="1:1" x14ac:dyDescent="0.25">
      <c r="A1741" s="287"/>
    </row>
    <row r="1742" spans="1:1" x14ac:dyDescent="0.25">
      <c r="A1742" s="287"/>
    </row>
    <row r="1743" spans="1:1" x14ac:dyDescent="0.25">
      <c r="A1743" s="287"/>
    </row>
    <row r="1744" spans="1:1" x14ac:dyDescent="0.25">
      <c r="A1744" s="287"/>
    </row>
    <row r="1745" spans="1:1" x14ac:dyDescent="0.25">
      <c r="A1745" s="287"/>
    </row>
    <row r="1746" spans="1:1" x14ac:dyDescent="0.25">
      <c r="A1746" s="287"/>
    </row>
    <row r="1747" spans="1:1" x14ac:dyDescent="0.25">
      <c r="A1747" s="287"/>
    </row>
    <row r="1748" spans="1:1" x14ac:dyDescent="0.25">
      <c r="A1748" s="287"/>
    </row>
    <row r="1749" spans="1:1" x14ac:dyDescent="0.25">
      <c r="A1749" s="287"/>
    </row>
    <row r="1750" spans="1:1" x14ac:dyDescent="0.25">
      <c r="A1750" s="287"/>
    </row>
    <row r="1751" spans="1:1" x14ac:dyDescent="0.25">
      <c r="A1751" s="287"/>
    </row>
    <row r="1752" spans="1:1" x14ac:dyDescent="0.25">
      <c r="A1752" s="287"/>
    </row>
    <row r="1753" spans="1:1" x14ac:dyDescent="0.25">
      <c r="A1753" s="287"/>
    </row>
    <row r="1754" spans="1:1" x14ac:dyDescent="0.25">
      <c r="A1754" s="287"/>
    </row>
    <row r="1755" spans="1:1" x14ac:dyDescent="0.25">
      <c r="A1755" s="287"/>
    </row>
    <row r="1756" spans="1:1" x14ac:dyDescent="0.25">
      <c r="A1756" s="287"/>
    </row>
    <row r="1757" spans="1:1" x14ac:dyDescent="0.25">
      <c r="A1757" s="287"/>
    </row>
    <row r="1758" spans="1:1" x14ac:dyDescent="0.25">
      <c r="A1758" s="287"/>
    </row>
    <row r="1759" spans="1:1" x14ac:dyDescent="0.25">
      <c r="A1759" s="287"/>
    </row>
    <row r="1760" spans="1:1" x14ac:dyDescent="0.25">
      <c r="A1760" s="287"/>
    </row>
    <row r="1761" spans="1:1" x14ac:dyDescent="0.25">
      <c r="A1761" s="287"/>
    </row>
    <row r="1762" spans="1:1" x14ac:dyDescent="0.25">
      <c r="A1762" s="287"/>
    </row>
    <row r="1763" spans="1:1" x14ac:dyDescent="0.25">
      <c r="A1763" s="287"/>
    </row>
    <row r="1764" spans="1:1" x14ac:dyDescent="0.25">
      <c r="A1764" s="287"/>
    </row>
    <row r="1765" spans="1:1" x14ac:dyDescent="0.25">
      <c r="A1765" s="287"/>
    </row>
    <row r="1766" spans="1:1" x14ac:dyDescent="0.25">
      <c r="A1766" s="287"/>
    </row>
    <row r="1767" spans="1:1" x14ac:dyDescent="0.25">
      <c r="A1767" s="287"/>
    </row>
    <row r="1768" spans="1:1" x14ac:dyDescent="0.25">
      <c r="A1768" s="287"/>
    </row>
    <row r="1769" spans="1:1" x14ac:dyDescent="0.25">
      <c r="A1769" s="287"/>
    </row>
    <row r="1770" spans="1:1" x14ac:dyDescent="0.25">
      <c r="A1770" s="287"/>
    </row>
    <row r="1771" spans="1:1" x14ac:dyDescent="0.25">
      <c r="A1771" s="287"/>
    </row>
    <row r="1772" spans="1:1" x14ac:dyDescent="0.25">
      <c r="A1772" s="287"/>
    </row>
    <row r="1773" spans="1:1" x14ac:dyDescent="0.25">
      <c r="A1773" s="287"/>
    </row>
    <row r="1774" spans="1:1" x14ac:dyDescent="0.25">
      <c r="A1774" s="287"/>
    </row>
    <row r="1775" spans="1:1" x14ac:dyDescent="0.25">
      <c r="A1775" s="287"/>
    </row>
    <row r="1776" spans="1:1" x14ac:dyDescent="0.25">
      <c r="A1776" s="287"/>
    </row>
    <row r="1777" spans="1:1" x14ac:dyDescent="0.25">
      <c r="A1777" s="287"/>
    </row>
    <row r="1778" spans="1:1" x14ac:dyDescent="0.25">
      <c r="A1778" s="287"/>
    </row>
    <row r="1779" spans="1:1" x14ac:dyDescent="0.25">
      <c r="A1779" s="287"/>
    </row>
    <row r="1780" spans="1:1" x14ac:dyDescent="0.25">
      <c r="A1780" s="287"/>
    </row>
    <row r="1781" spans="1:1" x14ac:dyDescent="0.25">
      <c r="A1781" s="287"/>
    </row>
    <row r="1782" spans="1:1" x14ac:dyDescent="0.25">
      <c r="A1782" s="287"/>
    </row>
    <row r="1783" spans="1:1" x14ac:dyDescent="0.25">
      <c r="A1783" s="287"/>
    </row>
    <row r="1784" spans="1:1" x14ac:dyDescent="0.25">
      <c r="A1784" s="287"/>
    </row>
    <row r="1785" spans="1:1" x14ac:dyDescent="0.25">
      <c r="A1785" s="287"/>
    </row>
    <row r="1786" spans="1:1" x14ac:dyDescent="0.25">
      <c r="A1786" s="287"/>
    </row>
    <row r="1787" spans="1:1" x14ac:dyDescent="0.25">
      <c r="A1787" s="287"/>
    </row>
    <row r="1788" spans="1:1" x14ac:dyDescent="0.25">
      <c r="A1788" s="287"/>
    </row>
    <row r="1789" spans="1:1" x14ac:dyDescent="0.25">
      <c r="A1789" s="287"/>
    </row>
    <row r="1790" spans="1:1" x14ac:dyDescent="0.25">
      <c r="A1790" s="287"/>
    </row>
    <row r="1791" spans="1:1" x14ac:dyDescent="0.25">
      <c r="A1791" s="287"/>
    </row>
    <row r="1792" spans="1:1" x14ac:dyDescent="0.25">
      <c r="A1792" s="287"/>
    </row>
    <row r="1793" spans="1:1" x14ac:dyDescent="0.25">
      <c r="A1793" s="287"/>
    </row>
    <row r="1794" spans="1:1" x14ac:dyDescent="0.25">
      <c r="A1794" s="287"/>
    </row>
    <row r="1795" spans="1:1" x14ac:dyDescent="0.25">
      <c r="A1795" s="287"/>
    </row>
    <row r="1796" spans="1:1" x14ac:dyDescent="0.25">
      <c r="A1796" s="287"/>
    </row>
    <row r="1797" spans="1:1" x14ac:dyDescent="0.25">
      <c r="A1797" s="287"/>
    </row>
    <row r="1798" spans="1:1" x14ac:dyDescent="0.25">
      <c r="A1798" s="287"/>
    </row>
    <row r="1799" spans="1:1" x14ac:dyDescent="0.25">
      <c r="A1799" s="287"/>
    </row>
    <row r="1800" spans="1:1" x14ac:dyDescent="0.25">
      <c r="A1800" s="287"/>
    </row>
    <row r="1801" spans="1:1" x14ac:dyDescent="0.25">
      <c r="A1801" s="287"/>
    </row>
    <row r="1802" spans="1:1" x14ac:dyDescent="0.25">
      <c r="A1802" s="287"/>
    </row>
    <row r="1803" spans="1:1" x14ac:dyDescent="0.25">
      <c r="A1803" s="287"/>
    </row>
    <row r="1804" spans="1:1" x14ac:dyDescent="0.25">
      <c r="A1804" s="287"/>
    </row>
    <row r="1805" spans="1:1" x14ac:dyDescent="0.25">
      <c r="A1805" s="287"/>
    </row>
    <row r="1806" spans="1:1" x14ac:dyDescent="0.25">
      <c r="A1806" s="287"/>
    </row>
    <row r="1807" spans="1:1" x14ac:dyDescent="0.25">
      <c r="A1807" s="287"/>
    </row>
    <row r="1808" spans="1:1" x14ac:dyDescent="0.25">
      <c r="A1808" s="287"/>
    </row>
    <row r="1809" spans="1:1" x14ac:dyDescent="0.25">
      <c r="A1809" s="287"/>
    </row>
    <row r="1810" spans="1:1" x14ac:dyDescent="0.25">
      <c r="A1810" s="287"/>
    </row>
    <row r="1811" spans="1:1" x14ac:dyDescent="0.25">
      <c r="A1811" s="287"/>
    </row>
    <row r="1812" spans="1:1" x14ac:dyDescent="0.25">
      <c r="A1812" s="287"/>
    </row>
    <row r="1813" spans="1:1" x14ac:dyDescent="0.25">
      <c r="A1813" s="287"/>
    </row>
    <row r="1814" spans="1:1" x14ac:dyDescent="0.25">
      <c r="A1814" s="287"/>
    </row>
    <row r="1815" spans="1:1" x14ac:dyDescent="0.25">
      <c r="A1815" s="287"/>
    </row>
    <row r="1816" spans="1:1" x14ac:dyDescent="0.25">
      <c r="A1816" s="287"/>
    </row>
    <row r="1817" spans="1:1" x14ac:dyDescent="0.25">
      <c r="A1817" s="287"/>
    </row>
    <row r="1818" spans="1:1" x14ac:dyDescent="0.25">
      <c r="A1818" s="287"/>
    </row>
    <row r="1819" spans="1:1" x14ac:dyDescent="0.25">
      <c r="A1819" s="287"/>
    </row>
    <row r="1820" spans="1:1" x14ac:dyDescent="0.25">
      <c r="A1820" s="287"/>
    </row>
    <row r="1821" spans="1:1" x14ac:dyDescent="0.25">
      <c r="A1821" s="287"/>
    </row>
    <row r="1822" spans="1:1" x14ac:dyDescent="0.25">
      <c r="A1822" s="287"/>
    </row>
    <row r="1823" spans="1:1" x14ac:dyDescent="0.25">
      <c r="A1823" s="287"/>
    </row>
    <row r="1824" spans="1:1" x14ac:dyDescent="0.25">
      <c r="A1824" s="287"/>
    </row>
    <row r="1825" spans="1:1" x14ac:dyDescent="0.25">
      <c r="A1825" s="287"/>
    </row>
    <row r="1826" spans="1:1" x14ac:dyDescent="0.25">
      <c r="A1826" s="287"/>
    </row>
    <row r="1827" spans="1:1" x14ac:dyDescent="0.25">
      <c r="A1827" s="287"/>
    </row>
    <row r="1828" spans="1:1" x14ac:dyDescent="0.25">
      <c r="A1828" s="287"/>
    </row>
    <row r="1829" spans="1:1" x14ac:dyDescent="0.25">
      <c r="A1829" s="287"/>
    </row>
    <row r="1830" spans="1:1" x14ac:dyDescent="0.25">
      <c r="A1830" s="287"/>
    </row>
    <row r="1831" spans="1:1" x14ac:dyDescent="0.25">
      <c r="A1831" s="287"/>
    </row>
    <row r="1832" spans="1:1" x14ac:dyDescent="0.25">
      <c r="A1832" s="287"/>
    </row>
    <row r="1833" spans="1:1" x14ac:dyDescent="0.25">
      <c r="A1833" s="287"/>
    </row>
    <row r="1834" spans="1:1" x14ac:dyDescent="0.25">
      <c r="A1834" s="287"/>
    </row>
    <row r="1835" spans="1:1" x14ac:dyDescent="0.25">
      <c r="A1835" s="287"/>
    </row>
    <row r="1836" spans="1:1" x14ac:dyDescent="0.25">
      <c r="A1836" s="287"/>
    </row>
    <row r="1837" spans="1:1" x14ac:dyDescent="0.25">
      <c r="A1837" s="287"/>
    </row>
    <row r="1838" spans="1:1" x14ac:dyDescent="0.25">
      <c r="A1838" s="287"/>
    </row>
    <row r="1839" spans="1:1" x14ac:dyDescent="0.25">
      <c r="A1839" s="287"/>
    </row>
    <row r="1840" spans="1:1" x14ac:dyDescent="0.25">
      <c r="A1840" s="287"/>
    </row>
    <row r="1841" spans="1:1" x14ac:dyDescent="0.25">
      <c r="A1841" s="287"/>
    </row>
    <row r="1842" spans="1:1" x14ac:dyDescent="0.25">
      <c r="A1842" s="287"/>
    </row>
    <row r="1843" spans="1:1" x14ac:dyDescent="0.25">
      <c r="A1843" s="287"/>
    </row>
    <row r="1844" spans="1:1" x14ac:dyDescent="0.25">
      <c r="A1844" s="287"/>
    </row>
    <row r="1845" spans="1:1" x14ac:dyDescent="0.25">
      <c r="A1845" s="287"/>
    </row>
    <row r="1846" spans="1:1" x14ac:dyDescent="0.25">
      <c r="A1846" s="287"/>
    </row>
    <row r="1847" spans="1:1" x14ac:dyDescent="0.25">
      <c r="A1847" s="287"/>
    </row>
    <row r="1848" spans="1:1" x14ac:dyDescent="0.25">
      <c r="A1848" s="287"/>
    </row>
    <row r="1849" spans="1:1" x14ac:dyDescent="0.25">
      <c r="A1849" s="287"/>
    </row>
    <row r="1850" spans="1:1" x14ac:dyDescent="0.25">
      <c r="A1850" s="287"/>
    </row>
    <row r="1851" spans="1:1" x14ac:dyDescent="0.25">
      <c r="A1851" s="287"/>
    </row>
    <row r="1852" spans="1:1" x14ac:dyDescent="0.25">
      <c r="A1852" s="287"/>
    </row>
    <row r="1853" spans="1:1" x14ac:dyDescent="0.25">
      <c r="A1853" s="287"/>
    </row>
    <row r="1854" spans="1:1" x14ac:dyDescent="0.25">
      <c r="A1854" s="287"/>
    </row>
    <row r="1855" spans="1:1" x14ac:dyDescent="0.25">
      <c r="A1855" s="287"/>
    </row>
    <row r="1856" spans="1:1" x14ac:dyDescent="0.25">
      <c r="A1856" s="287"/>
    </row>
    <row r="1857" spans="1:1" x14ac:dyDescent="0.25">
      <c r="A1857" s="287"/>
    </row>
    <row r="1858" spans="1:1" x14ac:dyDescent="0.25">
      <c r="A1858" s="287"/>
    </row>
    <row r="1859" spans="1:1" x14ac:dyDescent="0.25">
      <c r="A1859" s="287"/>
    </row>
    <row r="1860" spans="1:1" x14ac:dyDescent="0.25">
      <c r="A1860" s="287"/>
    </row>
    <row r="1861" spans="1:1" x14ac:dyDescent="0.25">
      <c r="A1861" s="287"/>
    </row>
    <row r="1862" spans="1:1" x14ac:dyDescent="0.25">
      <c r="A1862" s="287"/>
    </row>
    <row r="1863" spans="1:1" x14ac:dyDescent="0.25">
      <c r="A1863" s="287"/>
    </row>
    <row r="1864" spans="1:1" x14ac:dyDescent="0.25">
      <c r="A1864" s="287"/>
    </row>
    <row r="1865" spans="1:1" x14ac:dyDescent="0.25">
      <c r="A1865" s="287"/>
    </row>
    <row r="1866" spans="1:1" x14ac:dyDescent="0.25">
      <c r="A1866" s="287"/>
    </row>
    <row r="1867" spans="1:1" x14ac:dyDescent="0.25">
      <c r="A1867" s="287"/>
    </row>
    <row r="1868" spans="1:1" x14ac:dyDescent="0.25">
      <c r="A1868" s="287"/>
    </row>
    <row r="1869" spans="1:1" x14ac:dyDescent="0.25">
      <c r="A1869" s="287"/>
    </row>
    <row r="1870" spans="1:1" x14ac:dyDescent="0.25">
      <c r="A1870" s="287"/>
    </row>
    <row r="1871" spans="1:1" x14ac:dyDescent="0.25">
      <c r="A1871" s="287"/>
    </row>
    <row r="1872" spans="1:1" x14ac:dyDescent="0.25">
      <c r="A1872" s="287"/>
    </row>
    <row r="1873" spans="1:1" x14ac:dyDescent="0.25">
      <c r="A1873" s="287"/>
    </row>
    <row r="1874" spans="1:1" x14ac:dyDescent="0.25">
      <c r="A1874" s="287"/>
    </row>
    <row r="1875" spans="1:1" x14ac:dyDescent="0.25">
      <c r="A1875" s="287"/>
    </row>
    <row r="1876" spans="1:1" x14ac:dyDescent="0.25">
      <c r="A1876" s="287"/>
    </row>
    <row r="1877" spans="1:1" x14ac:dyDescent="0.25">
      <c r="A1877" s="287"/>
    </row>
    <row r="1878" spans="1:1" x14ac:dyDescent="0.25">
      <c r="A1878" s="287"/>
    </row>
    <row r="1879" spans="1:1" x14ac:dyDescent="0.25">
      <c r="A1879" s="287"/>
    </row>
    <row r="1880" spans="1:1" x14ac:dyDescent="0.25">
      <c r="A1880" s="287"/>
    </row>
    <row r="1881" spans="1:1" x14ac:dyDescent="0.25">
      <c r="A1881" s="287"/>
    </row>
    <row r="1882" spans="1:1" x14ac:dyDescent="0.25">
      <c r="A1882" s="287"/>
    </row>
    <row r="1883" spans="1:1" x14ac:dyDescent="0.25">
      <c r="A1883" s="287"/>
    </row>
    <row r="1884" spans="1:1" x14ac:dyDescent="0.25">
      <c r="A1884" s="287"/>
    </row>
    <row r="1885" spans="1:1" x14ac:dyDescent="0.25">
      <c r="A1885" s="287"/>
    </row>
    <row r="1886" spans="1:1" x14ac:dyDescent="0.25">
      <c r="A1886" s="287"/>
    </row>
    <row r="1887" spans="1:1" x14ac:dyDescent="0.25">
      <c r="A1887" s="287"/>
    </row>
    <row r="1888" spans="1:1" x14ac:dyDescent="0.25">
      <c r="A1888" s="287"/>
    </row>
    <row r="1889" spans="1:1" x14ac:dyDescent="0.25">
      <c r="A1889" s="287"/>
    </row>
    <row r="1890" spans="1:1" x14ac:dyDescent="0.25">
      <c r="A1890" s="287"/>
    </row>
    <row r="1891" spans="1:1" x14ac:dyDescent="0.25">
      <c r="A1891" s="287"/>
    </row>
    <row r="1892" spans="1:1" x14ac:dyDescent="0.25">
      <c r="A1892" s="287"/>
    </row>
    <row r="1893" spans="1:1" x14ac:dyDescent="0.25">
      <c r="A1893" s="287"/>
    </row>
    <row r="1894" spans="1:1" x14ac:dyDescent="0.25">
      <c r="A1894" s="287"/>
    </row>
    <row r="1895" spans="1:1" x14ac:dyDescent="0.25">
      <c r="A1895" s="287"/>
    </row>
    <row r="1896" spans="1:1" x14ac:dyDescent="0.25">
      <c r="A1896" s="287"/>
    </row>
    <row r="1897" spans="1:1" x14ac:dyDescent="0.25">
      <c r="A1897" s="287"/>
    </row>
    <row r="1898" spans="1:1" x14ac:dyDescent="0.25">
      <c r="A1898" s="287"/>
    </row>
    <row r="1899" spans="1:1" x14ac:dyDescent="0.25">
      <c r="A1899" s="287"/>
    </row>
    <row r="1900" spans="1:1" x14ac:dyDescent="0.25">
      <c r="A1900" s="287"/>
    </row>
    <row r="1901" spans="1:1" x14ac:dyDescent="0.25">
      <c r="A1901" s="287"/>
    </row>
    <row r="1902" spans="1:1" x14ac:dyDescent="0.25">
      <c r="A1902" s="287"/>
    </row>
    <row r="1903" spans="1:1" x14ac:dyDescent="0.25">
      <c r="A1903" s="287"/>
    </row>
    <row r="1904" spans="1:1" x14ac:dyDescent="0.25">
      <c r="A1904" s="287"/>
    </row>
    <row r="1905" spans="1:1" x14ac:dyDescent="0.25">
      <c r="A1905" s="287"/>
    </row>
    <row r="1906" spans="1:1" x14ac:dyDescent="0.25">
      <c r="A1906" s="287"/>
    </row>
    <row r="1907" spans="1:1" x14ac:dyDescent="0.25">
      <c r="A1907" s="287"/>
    </row>
    <row r="1908" spans="1:1" x14ac:dyDescent="0.25">
      <c r="A1908" s="287"/>
    </row>
    <row r="1909" spans="1:1" x14ac:dyDescent="0.25">
      <c r="A1909" s="287"/>
    </row>
    <row r="1910" spans="1:1" x14ac:dyDescent="0.25">
      <c r="A1910" s="287"/>
    </row>
    <row r="1911" spans="1:1" x14ac:dyDescent="0.25">
      <c r="A1911" s="287"/>
    </row>
    <row r="1912" spans="1:1" x14ac:dyDescent="0.25">
      <c r="A1912" s="287"/>
    </row>
    <row r="1913" spans="1:1" x14ac:dyDescent="0.25">
      <c r="A1913" s="287"/>
    </row>
    <row r="1914" spans="1:1" x14ac:dyDescent="0.25">
      <c r="A1914" s="287"/>
    </row>
    <row r="1915" spans="1:1" x14ac:dyDescent="0.25">
      <c r="A1915" s="287"/>
    </row>
    <row r="1916" spans="1:1" x14ac:dyDescent="0.25">
      <c r="A1916" s="287"/>
    </row>
    <row r="1917" spans="1:1" x14ac:dyDescent="0.25">
      <c r="A1917" s="287"/>
    </row>
    <row r="1918" spans="1:1" x14ac:dyDescent="0.25">
      <c r="A1918" s="287"/>
    </row>
    <row r="1919" spans="1:1" x14ac:dyDescent="0.25">
      <c r="A1919" s="287"/>
    </row>
    <row r="1920" spans="1:1" x14ac:dyDescent="0.25">
      <c r="A1920" s="287"/>
    </row>
    <row r="1921" spans="1:1" x14ac:dyDescent="0.25">
      <c r="A1921" s="287"/>
    </row>
    <row r="1922" spans="1:1" x14ac:dyDescent="0.25">
      <c r="A1922" s="287"/>
    </row>
    <row r="1923" spans="1:1" x14ac:dyDescent="0.25">
      <c r="A1923" s="287"/>
    </row>
    <row r="1924" spans="1:1" x14ac:dyDescent="0.25">
      <c r="A1924" s="287"/>
    </row>
    <row r="1925" spans="1:1" x14ac:dyDescent="0.25">
      <c r="A1925" s="287"/>
    </row>
    <row r="1926" spans="1:1" x14ac:dyDescent="0.25">
      <c r="A1926" s="287"/>
    </row>
    <row r="1927" spans="1:1" x14ac:dyDescent="0.25">
      <c r="A1927" s="287"/>
    </row>
    <row r="1928" spans="1:1" x14ac:dyDescent="0.25">
      <c r="A1928" s="287"/>
    </row>
    <row r="1929" spans="1:1" x14ac:dyDescent="0.25">
      <c r="A1929" s="287"/>
    </row>
    <row r="1930" spans="1:1" x14ac:dyDescent="0.25">
      <c r="A1930" s="287"/>
    </row>
    <row r="1931" spans="1:1" x14ac:dyDescent="0.25">
      <c r="A1931" s="287"/>
    </row>
    <row r="1932" spans="1:1" x14ac:dyDescent="0.25">
      <c r="A1932" s="287"/>
    </row>
    <row r="1933" spans="1:1" x14ac:dyDescent="0.25">
      <c r="A1933" s="287"/>
    </row>
    <row r="1934" spans="1:1" x14ac:dyDescent="0.25">
      <c r="A1934" s="287"/>
    </row>
    <row r="1935" spans="1:1" x14ac:dyDescent="0.25">
      <c r="A1935" s="287"/>
    </row>
    <row r="1936" spans="1:1" x14ac:dyDescent="0.25">
      <c r="A1936" s="287"/>
    </row>
    <row r="1937" spans="1:1" x14ac:dyDescent="0.25">
      <c r="A1937" s="287"/>
    </row>
    <row r="1938" spans="1:1" x14ac:dyDescent="0.25">
      <c r="A1938" s="287"/>
    </row>
    <row r="1939" spans="1:1" x14ac:dyDescent="0.25">
      <c r="A1939" s="287"/>
    </row>
    <row r="1940" spans="1:1" x14ac:dyDescent="0.25">
      <c r="A1940" s="287"/>
    </row>
    <row r="1941" spans="1:1" x14ac:dyDescent="0.25">
      <c r="A1941" s="287"/>
    </row>
    <row r="1942" spans="1:1" x14ac:dyDescent="0.25">
      <c r="A1942" s="287"/>
    </row>
    <row r="1943" spans="1:1" x14ac:dyDescent="0.25">
      <c r="A1943" s="287"/>
    </row>
    <row r="1944" spans="1:1" x14ac:dyDescent="0.25">
      <c r="A1944" s="287"/>
    </row>
    <row r="1945" spans="1:1" x14ac:dyDescent="0.25">
      <c r="A1945" s="287"/>
    </row>
    <row r="1946" spans="1:1" x14ac:dyDescent="0.25">
      <c r="A1946" s="287"/>
    </row>
    <row r="1947" spans="1:1" x14ac:dyDescent="0.25">
      <c r="A1947" s="287"/>
    </row>
    <row r="1948" spans="1:1" x14ac:dyDescent="0.25">
      <c r="A1948" s="287"/>
    </row>
    <row r="1949" spans="1:1" x14ac:dyDescent="0.25">
      <c r="A1949" s="287"/>
    </row>
    <row r="1950" spans="1:1" x14ac:dyDescent="0.25">
      <c r="A1950" s="287"/>
    </row>
    <row r="1951" spans="1:1" x14ac:dyDescent="0.25">
      <c r="A1951" s="287"/>
    </row>
    <row r="1952" spans="1:1" x14ac:dyDescent="0.25">
      <c r="A1952" s="287"/>
    </row>
    <row r="1953" spans="1:1" x14ac:dyDescent="0.25">
      <c r="A1953" s="287"/>
    </row>
    <row r="1954" spans="1:1" x14ac:dyDescent="0.25">
      <c r="A1954" s="287"/>
    </row>
    <row r="1955" spans="1:1" x14ac:dyDescent="0.25">
      <c r="A1955" s="287"/>
    </row>
    <row r="1956" spans="1:1" x14ac:dyDescent="0.25">
      <c r="A1956" s="287"/>
    </row>
    <row r="1957" spans="1:1" x14ac:dyDescent="0.25">
      <c r="A1957" s="287"/>
    </row>
    <row r="1958" spans="1:1" x14ac:dyDescent="0.25">
      <c r="A1958" s="287"/>
    </row>
    <row r="1959" spans="1:1" x14ac:dyDescent="0.25">
      <c r="A1959" s="287"/>
    </row>
    <row r="1960" spans="1:1" x14ac:dyDescent="0.25">
      <c r="A1960" s="287"/>
    </row>
    <row r="1961" spans="1:1" x14ac:dyDescent="0.25">
      <c r="A1961" s="287"/>
    </row>
    <row r="1962" spans="1:1" x14ac:dyDescent="0.25">
      <c r="A1962" s="287"/>
    </row>
    <row r="1963" spans="1:1" x14ac:dyDescent="0.25">
      <c r="A1963" s="287"/>
    </row>
    <row r="1964" spans="1:1" x14ac:dyDescent="0.25">
      <c r="A1964" s="287"/>
    </row>
    <row r="1965" spans="1:1" x14ac:dyDescent="0.25">
      <c r="A1965" s="287"/>
    </row>
    <row r="1966" spans="1:1" x14ac:dyDescent="0.25">
      <c r="A1966" s="287"/>
    </row>
    <row r="1967" spans="1:1" x14ac:dyDescent="0.25">
      <c r="A1967" s="287"/>
    </row>
    <row r="1968" spans="1:1" x14ac:dyDescent="0.25">
      <c r="A1968" s="287"/>
    </row>
    <row r="1969" spans="1:1" x14ac:dyDescent="0.25">
      <c r="A1969" s="287"/>
    </row>
    <row r="1970" spans="1:1" x14ac:dyDescent="0.25">
      <c r="A1970" s="287"/>
    </row>
    <row r="1971" spans="1:1" x14ac:dyDescent="0.25">
      <c r="A1971" s="287"/>
    </row>
    <row r="1972" spans="1:1" x14ac:dyDescent="0.25">
      <c r="A1972" s="287"/>
    </row>
    <row r="1973" spans="1:1" x14ac:dyDescent="0.25">
      <c r="A1973" s="287"/>
    </row>
    <row r="1974" spans="1:1" x14ac:dyDescent="0.25">
      <c r="A1974" s="287"/>
    </row>
    <row r="1975" spans="1:1" x14ac:dyDescent="0.25">
      <c r="A1975" s="287"/>
    </row>
    <row r="1976" spans="1:1" x14ac:dyDescent="0.25">
      <c r="A1976" s="287"/>
    </row>
    <row r="1977" spans="1:1" x14ac:dyDescent="0.25">
      <c r="A1977" s="287"/>
    </row>
    <row r="1978" spans="1:1" x14ac:dyDescent="0.25">
      <c r="A1978" s="287"/>
    </row>
    <row r="1979" spans="1:1" x14ac:dyDescent="0.25">
      <c r="A1979" s="287"/>
    </row>
    <row r="1980" spans="1:1" x14ac:dyDescent="0.25">
      <c r="A1980" s="287"/>
    </row>
    <row r="1981" spans="1:1" x14ac:dyDescent="0.25">
      <c r="A1981" s="287"/>
    </row>
    <row r="1982" spans="1:1" x14ac:dyDescent="0.25">
      <c r="A1982" s="287"/>
    </row>
    <row r="1983" spans="1:1" x14ac:dyDescent="0.25">
      <c r="A1983" s="287"/>
    </row>
    <row r="1984" spans="1:1" x14ac:dyDescent="0.25">
      <c r="A1984" s="287"/>
    </row>
    <row r="1985" spans="1:1" x14ac:dyDescent="0.25">
      <c r="A1985" s="287"/>
    </row>
    <row r="1986" spans="1:1" x14ac:dyDescent="0.25">
      <c r="A1986" s="287"/>
    </row>
    <row r="1987" spans="1:1" x14ac:dyDescent="0.25">
      <c r="A1987" s="287"/>
    </row>
    <row r="1988" spans="1:1" x14ac:dyDescent="0.25">
      <c r="A1988" s="287"/>
    </row>
    <row r="1989" spans="1:1" x14ac:dyDescent="0.25">
      <c r="A1989" s="287"/>
    </row>
    <row r="1990" spans="1:1" x14ac:dyDescent="0.25">
      <c r="A1990" s="287"/>
    </row>
    <row r="1991" spans="1:1" x14ac:dyDescent="0.25">
      <c r="A1991" s="287"/>
    </row>
    <row r="1992" spans="1:1" x14ac:dyDescent="0.25">
      <c r="A1992" s="287"/>
    </row>
    <row r="1993" spans="1:1" x14ac:dyDescent="0.25">
      <c r="A1993" s="287"/>
    </row>
    <row r="1994" spans="1:1" x14ac:dyDescent="0.25">
      <c r="A1994" s="287"/>
    </row>
    <row r="1995" spans="1:1" x14ac:dyDescent="0.25">
      <c r="A1995" s="287"/>
    </row>
    <row r="1996" spans="1:1" x14ac:dyDescent="0.25">
      <c r="A1996" s="287"/>
    </row>
    <row r="1997" spans="1:1" x14ac:dyDescent="0.25">
      <c r="A1997" s="287"/>
    </row>
    <row r="1998" spans="1:1" x14ac:dyDescent="0.25">
      <c r="A1998" s="287"/>
    </row>
    <row r="1999" spans="1:1" x14ac:dyDescent="0.25">
      <c r="A1999" s="287"/>
    </row>
    <row r="2000" spans="1:1" x14ac:dyDescent="0.25">
      <c r="A2000" s="287"/>
    </row>
    <row r="2001" spans="1:1" x14ac:dyDescent="0.25">
      <c r="A2001" s="287"/>
    </row>
    <row r="2002" spans="1:1" x14ac:dyDescent="0.25">
      <c r="A2002" s="287"/>
    </row>
    <row r="2003" spans="1:1" x14ac:dyDescent="0.25">
      <c r="A2003" s="287"/>
    </row>
    <row r="2004" spans="1:1" x14ac:dyDescent="0.25">
      <c r="A2004" s="287"/>
    </row>
    <row r="2005" spans="1:1" x14ac:dyDescent="0.25">
      <c r="A2005" s="287"/>
    </row>
    <row r="2006" spans="1:1" x14ac:dyDescent="0.25">
      <c r="A2006" s="287"/>
    </row>
    <row r="2007" spans="1:1" x14ac:dyDescent="0.25">
      <c r="A2007" s="287"/>
    </row>
    <row r="2008" spans="1:1" x14ac:dyDescent="0.25">
      <c r="A2008" s="287"/>
    </row>
    <row r="2009" spans="1:1" x14ac:dyDescent="0.25">
      <c r="A2009" s="287"/>
    </row>
    <row r="2010" spans="1:1" x14ac:dyDescent="0.25">
      <c r="A2010" s="287"/>
    </row>
    <row r="2011" spans="1:1" x14ac:dyDescent="0.25">
      <c r="A2011" s="287"/>
    </row>
    <row r="2012" spans="1:1" x14ac:dyDescent="0.25">
      <c r="A2012" s="287"/>
    </row>
    <row r="2013" spans="1:1" x14ac:dyDescent="0.25">
      <c r="A2013" s="287"/>
    </row>
    <row r="2014" spans="1:1" x14ac:dyDescent="0.25">
      <c r="A2014" s="287"/>
    </row>
    <row r="2015" spans="1:1" x14ac:dyDescent="0.25">
      <c r="A2015" s="287"/>
    </row>
    <row r="2016" spans="1:1" x14ac:dyDescent="0.25">
      <c r="A2016" s="287"/>
    </row>
    <row r="2017" spans="1:1" x14ac:dyDescent="0.25">
      <c r="A2017" s="287"/>
    </row>
    <row r="2018" spans="1:1" x14ac:dyDescent="0.25">
      <c r="A2018" s="287"/>
    </row>
    <row r="2019" spans="1:1" x14ac:dyDescent="0.25">
      <c r="A2019" s="287"/>
    </row>
    <row r="2020" spans="1:1" x14ac:dyDescent="0.25">
      <c r="A2020" s="287"/>
    </row>
    <row r="2021" spans="1:1" x14ac:dyDescent="0.25">
      <c r="A2021" s="287"/>
    </row>
    <row r="2022" spans="1:1" x14ac:dyDescent="0.25">
      <c r="A2022" s="287"/>
    </row>
    <row r="2023" spans="1:1" x14ac:dyDescent="0.25">
      <c r="A2023" s="287"/>
    </row>
    <row r="2024" spans="1:1" x14ac:dyDescent="0.25">
      <c r="A2024" s="287"/>
    </row>
    <row r="2025" spans="1:1" x14ac:dyDescent="0.25">
      <c r="A2025" s="287"/>
    </row>
    <row r="2026" spans="1:1" x14ac:dyDescent="0.25">
      <c r="A2026" s="287"/>
    </row>
    <row r="2027" spans="1:1" x14ac:dyDescent="0.25">
      <c r="A2027" s="287"/>
    </row>
    <row r="2028" spans="1:1" x14ac:dyDescent="0.25">
      <c r="A2028" s="287"/>
    </row>
    <row r="2029" spans="1:1" x14ac:dyDescent="0.25">
      <c r="A2029" s="287"/>
    </row>
    <row r="2030" spans="1:1" x14ac:dyDescent="0.25">
      <c r="A2030" s="287"/>
    </row>
    <row r="2031" spans="1:1" x14ac:dyDescent="0.25">
      <c r="A2031" s="287"/>
    </row>
    <row r="2032" spans="1:1" x14ac:dyDescent="0.25">
      <c r="A2032" s="287"/>
    </row>
    <row r="2033" spans="1:1" x14ac:dyDescent="0.25">
      <c r="A2033" s="287"/>
    </row>
    <row r="2034" spans="1:1" x14ac:dyDescent="0.25">
      <c r="A2034" s="287"/>
    </row>
    <row r="2035" spans="1:1" x14ac:dyDescent="0.25">
      <c r="A2035" s="287"/>
    </row>
    <row r="2036" spans="1:1" x14ac:dyDescent="0.25">
      <c r="A2036" s="287"/>
    </row>
    <row r="2037" spans="1:1" x14ac:dyDescent="0.25">
      <c r="A2037" s="287"/>
    </row>
    <row r="2038" spans="1:1" x14ac:dyDescent="0.25">
      <c r="A2038" s="287"/>
    </row>
    <row r="2039" spans="1:1" x14ac:dyDescent="0.25">
      <c r="A2039" s="287"/>
    </row>
    <row r="2040" spans="1:1" x14ac:dyDescent="0.25">
      <c r="A2040" s="287"/>
    </row>
    <row r="2041" spans="1:1" x14ac:dyDescent="0.25">
      <c r="A2041" s="287"/>
    </row>
    <row r="2042" spans="1:1" x14ac:dyDescent="0.25">
      <c r="A2042" s="287"/>
    </row>
    <row r="2043" spans="1:1" x14ac:dyDescent="0.25">
      <c r="A2043" s="287"/>
    </row>
    <row r="2044" spans="1:1" x14ac:dyDescent="0.25">
      <c r="A2044" s="287"/>
    </row>
    <row r="2045" spans="1:1" x14ac:dyDescent="0.25">
      <c r="A2045" s="287"/>
    </row>
    <row r="2046" spans="1:1" x14ac:dyDescent="0.25">
      <c r="A2046" s="287"/>
    </row>
    <row r="2047" spans="1:1" x14ac:dyDescent="0.25">
      <c r="A2047" s="287"/>
    </row>
    <row r="2048" spans="1:1" x14ac:dyDescent="0.25">
      <c r="A2048" s="287"/>
    </row>
    <row r="2049" spans="1:1" x14ac:dyDescent="0.25">
      <c r="A2049" s="287"/>
    </row>
    <row r="2050" spans="1:1" x14ac:dyDescent="0.25">
      <c r="A2050" s="287"/>
    </row>
    <row r="2051" spans="1:1" x14ac:dyDescent="0.25">
      <c r="A2051" s="287"/>
    </row>
    <row r="2052" spans="1:1" x14ac:dyDescent="0.25">
      <c r="A2052" s="287"/>
    </row>
    <row r="2053" spans="1:1" x14ac:dyDescent="0.25">
      <c r="A2053" s="287"/>
    </row>
    <row r="2054" spans="1:1" x14ac:dyDescent="0.25">
      <c r="A2054" s="287"/>
    </row>
    <row r="2055" spans="1:1" x14ac:dyDescent="0.25">
      <c r="A2055" s="287"/>
    </row>
    <row r="2056" spans="1:1" x14ac:dyDescent="0.25">
      <c r="A2056" s="287"/>
    </row>
    <row r="2057" spans="1:1" x14ac:dyDescent="0.25">
      <c r="A2057" s="287"/>
    </row>
    <row r="2058" spans="1:1" x14ac:dyDescent="0.25">
      <c r="A2058" s="287"/>
    </row>
    <row r="2059" spans="1:1" x14ac:dyDescent="0.25">
      <c r="A2059" s="287"/>
    </row>
    <row r="2060" spans="1:1" x14ac:dyDescent="0.25">
      <c r="A2060" s="287"/>
    </row>
    <row r="2061" spans="1:1" x14ac:dyDescent="0.25">
      <c r="A2061" s="287"/>
    </row>
    <row r="2062" spans="1:1" x14ac:dyDescent="0.25">
      <c r="A2062" s="287"/>
    </row>
    <row r="2063" spans="1:1" x14ac:dyDescent="0.25">
      <c r="A2063" s="287"/>
    </row>
    <row r="2064" spans="1:1" x14ac:dyDescent="0.25">
      <c r="A2064" s="287"/>
    </row>
    <row r="2065" spans="1:1" x14ac:dyDescent="0.25">
      <c r="A2065" s="287"/>
    </row>
    <row r="2066" spans="1:1" x14ac:dyDescent="0.25">
      <c r="A2066" s="287"/>
    </row>
    <row r="2067" spans="1:1" x14ac:dyDescent="0.25">
      <c r="A2067" s="287"/>
    </row>
    <row r="2068" spans="1:1" x14ac:dyDescent="0.25">
      <c r="A2068" s="287"/>
    </row>
    <row r="2069" spans="1:1" x14ac:dyDescent="0.25">
      <c r="A2069" s="287"/>
    </row>
    <row r="2070" spans="1:1" x14ac:dyDescent="0.25">
      <c r="A2070" s="287"/>
    </row>
    <row r="2071" spans="1:1" x14ac:dyDescent="0.25">
      <c r="A2071" s="287"/>
    </row>
    <row r="2072" spans="1:1" x14ac:dyDescent="0.25">
      <c r="A2072" s="287"/>
    </row>
    <row r="2073" spans="1:1" x14ac:dyDescent="0.25">
      <c r="A2073" s="287"/>
    </row>
    <row r="2074" spans="1:1" x14ac:dyDescent="0.25">
      <c r="A2074" s="287"/>
    </row>
    <row r="2075" spans="1:1" x14ac:dyDescent="0.25">
      <c r="A2075" s="287"/>
    </row>
    <row r="2076" spans="1:1" x14ac:dyDescent="0.25">
      <c r="A2076" s="287"/>
    </row>
    <row r="2077" spans="1:1" x14ac:dyDescent="0.25">
      <c r="A2077" s="287"/>
    </row>
    <row r="2078" spans="1:1" x14ac:dyDescent="0.25">
      <c r="A2078" s="287"/>
    </row>
    <row r="2079" spans="1:1" x14ac:dyDescent="0.25">
      <c r="A2079" s="287"/>
    </row>
    <row r="2080" spans="1:1" x14ac:dyDescent="0.25">
      <c r="A2080" s="287"/>
    </row>
    <row r="2081" spans="1:1" x14ac:dyDescent="0.25">
      <c r="A2081" s="287"/>
    </row>
    <row r="2082" spans="1:1" x14ac:dyDescent="0.25">
      <c r="A2082" s="287"/>
    </row>
    <row r="2083" spans="1:1" x14ac:dyDescent="0.25">
      <c r="A2083" s="287"/>
    </row>
    <row r="2084" spans="1:1" x14ac:dyDescent="0.25">
      <c r="A2084" s="287"/>
    </row>
    <row r="2085" spans="1:1" x14ac:dyDescent="0.25">
      <c r="A2085" s="287"/>
    </row>
    <row r="2086" spans="1:1" x14ac:dyDescent="0.25">
      <c r="A2086" s="287"/>
    </row>
    <row r="2087" spans="1:1" x14ac:dyDescent="0.25">
      <c r="A2087" s="287"/>
    </row>
    <row r="2088" spans="1:1" x14ac:dyDescent="0.25">
      <c r="A2088" s="287"/>
    </row>
    <row r="2089" spans="1:1" x14ac:dyDescent="0.25">
      <c r="A2089" s="287"/>
    </row>
    <row r="2090" spans="1:1" x14ac:dyDescent="0.25">
      <c r="A2090" s="287"/>
    </row>
    <row r="2091" spans="1:1" x14ac:dyDescent="0.25">
      <c r="A2091" s="287"/>
    </row>
    <row r="2092" spans="1:1" x14ac:dyDescent="0.25">
      <c r="A2092" s="287"/>
    </row>
    <row r="2093" spans="1:1" x14ac:dyDescent="0.25">
      <c r="A2093" s="287"/>
    </row>
    <row r="2094" spans="1:1" x14ac:dyDescent="0.25">
      <c r="A2094" s="287"/>
    </row>
    <row r="2095" spans="1:1" x14ac:dyDescent="0.25">
      <c r="A2095" s="287"/>
    </row>
    <row r="2096" spans="1:1" x14ac:dyDescent="0.25">
      <c r="A2096" s="287"/>
    </row>
    <row r="2097" spans="1:1" x14ac:dyDescent="0.25">
      <c r="A2097" s="287"/>
    </row>
    <row r="2098" spans="1:1" x14ac:dyDescent="0.25">
      <c r="A2098" s="287"/>
    </row>
    <row r="2099" spans="1:1" x14ac:dyDescent="0.25">
      <c r="A2099" s="287"/>
    </row>
    <row r="2100" spans="1:1" x14ac:dyDescent="0.25">
      <c r="A2100" s="287"/>
    </row>
    <row r="2101" spans="1:1" x14ac:dyDescent="0.25">
      <c r="A2101" s="287"/>
    </row>
    <row r="2102" spans="1:1" x14ac:dyDescent="0.25">
      <c r="A2102" s="287"/>
    </row>
    <row r="2103" spans="1:1" x14ac:dyDescent="0.25">
      <c r="A2103" s="287"/>
    </row>
    <row r="2104" spans="1:1" x14ac:dyDescent="0.25">
      <c r="A2104" s="287"/>
    </row>
    <row r="2105" spans="1:1" x14ac:dyDescent="0.25">
      <c r="A2105" s="287"/>
    </row>
    <row r="2106" spans="1:1" x14ac:dyDescent="0.25">
      <c r="A2106" s="287"/>
    </row>
    <row r="2107" spans="1:1" x14ac:dyDescent="0.25">
      <c r="A2107" s="287"/>
    </row>
    <row r="2108" spans="1:1" x14ac:dyDescent="0.25">
      <c r="A2108" s="287"/>
    </row>
    <row r="2109" spans="1:1" x14ac:dyDescent="0.25">
      <c r="A2109" s="287"/>
    </row>
    <row r="2110" spans="1:1" x14ac:dyDescent="0.25">
      <c r="A2110" s="287"/>
    </row>
    <row r="2111" spans="1:1" x14ac:dyDescent="0.25">
      <c r="A2111" s="287"/>
    </row>
    <row r="2112" spans="1:1" x14ac:dyDescent="0.25">
      <c r="A2112" s="287"/>
    </row>
    <row r="2113" spans="1:1" x14ac:dyDescent="0.25">
      <c r="A2113" s="287"/>
    </row>
    <row r="2114" spans="1:1" x14ac:dyDescent="0.25">
      <c r="A2114" s="287"/>
    </row>
    <row r="2115" spans="1:1" x14ac:dyDescent="0.25">
      <c r="A2115" s="287"/>
    </row>
    <row r="2116" spans="1:1" x14ac:dyDescent="0.25">
      <c r="A2116" s="287"/>
    </row>
    <row r="2117" spans="1:1" x14ac:dyDescent="0.25">
      <c r="A2117" s="287"/>
    </row>
    <row r="2118" spans="1:1" x14ac:dyDescent="0.25">
      <c r="A2118" s="287"/>
    </row>
    <row r="2119" spans="1:1" x14ac:dyDescent="0.25">
      <c r="A2119" s="287"/>
    </row>
    <row r="2120" spans="1:1" x14ac:dyDescent="0.25">
      <c r="A2120" s="287"/>
    </row>
    <row r="2121" spans="1:1" x14ac:dyDescent="0.25">
      <c r="A2121" s="287"/>
    </row>
    <row r="2122" spans="1:1" x14ac:dyDescent="0.25">
      <c r="A2122" s="287"/>
    </row>
    <row r="2123" spans="1:1" x14ac:dyDescent="0.25">
      <c r="A2123" s="287"/>
    </row>
    <row r="2124" spans="1:1" x14ac:dyDescent="0.25">
      <c r="A2124" s="287"/>
    </row>
    <row r="2125" spans="1:1" x14ac:dyDescent="0.25">
      <c r="A2125" s="287"/>
    </row>
    <row r="2126" spans="1:1" x14ac:dyDescent="0.25">
      <c r="A2126" s="287"/>
    </row>
    <row r="2127" spans="1:1" x14ac:dyDescent="0.25">
      <c r="A2127" s="287"/>
    </row>
    <row r="2128" spans="1:1" x14ac:dyDescent="0.25">
      <c r="A2128" s="287"/>
    </row>
    <row r="2129" spans="1:1" x14ac:dyDescent="0.25">
      <c r="A2129" s="287"/>
    </row>
    <row r="2130" spans="1:1" x14ac:dyDescent="0.25">
      <c r="A2130" s="287"/>
    </row>
    <row r="2131" spans="1:1" x14ac:dyDescent="0.25">
      <c r="A2131" s="287"/>
    </row>
    <row r="2132" spans="1:1" x14ac:dyDescent="0.25">
      <c r="A2132" s="287"/>
    </row>
    <row r="2133" spans="1:1" x14ac:dyDescent="0.25">
      <c r="A2133" s="287"/>
    </row>
    <row r="2134" spans="1:1" x14ac:dyDescent="0.25">
      <c r="A2134" s="287"/>
    </row>
    <row r="2135" spans="1:1" x14ac:dyDescent="0.25">
      <c r="A2135" s="287"/>
    </row>
    <row r="2136" spans="1:1" x14ac:dyDescent="0.25">
      <c r="A2136" s="287"/>
    </row>
    <row r="2137" spans="1:1" x14ac:dyDescent="0.25">
      <c r="A2137" s="287"/>
    </row>
    <row r="2138" spans="1:1" x14ac:dyDescent="0.25">
      <c r="A2138" s="287"/>
    </row>
    <row r="2139" spans="1:1" x14ac:dyDescent="0.25">
      <c r="A2139" s="287"/>
    </row>
    <row r="2140" spans="1:1" x14ac:dyDescent="0.25">
      <c r="A2140" s="287"/>
    </row>
    <row r="2141" spans="1:1" x14ac:dyDescent="0.25">
      <c r="A2141" s="287"/>
    </row>
    <row r="2142" spans="1:1" x14ac:dyDescent="0.25">
      <c r="A2142" s="287"/>
    </row>
    <row r="2143" spans="1:1" x14ac:dyDescent="0.25">
      <c r="A2143" s="287"/>
    </row>
    <row r="2144" spans="1:1" x14ac:dyDescent="0.25">
      <c r="A2144" s="287"/>
    </row>
    <row r="2145" spans="1:1" x14ac:dyDescent="0.25">
      <c r="A2145" s="287"/>
    </row>
    <row r="2146" spans="1:1" x14ac:dyDescent="0.25">
      <c r="A2146" s="287"/>
    </row>
    <row r="2147" spans="1:1" x14ac:dyDescent="0.25">
      <c r="A2147" s="287"/>
    </row>
    <row r="2148" spans="1:1" x14ac:dyDescent="0.25">
      <c r="A2148" s="287"/>
    </row>
    <row r="2149" spans="1:1" x14ac:dyDescent="0.25">
      <c r="A2149" s="287"/>
    </row>
    <row r="2150" spans="1:1" x14ac:dyDescent="0.25">
      <c r="A2150" s="287"/>
    </row>
    <row r="2151" spans="1:1" x14ac:dyDescent="0.25">
      <c r="A2151" s="287"/>
    </row>
    <row r="2152" spans="1:1" x14ac:dyDescent="0.25">
      <c r="A2152" s="287"/>
    </row>
    <row r="2153" spans="1:1" x14ac:dyDescent="0.25">
      <c r="A2153" s="287"/>
    </row>
    <row r="2154" spans="1:1" x14ac:dyDescent="0.25">
      <c r="A2154" s="287"/>
    </row>
    <row r="2155" spans="1:1" x14ac:dyDescent="0.25">
      <c r="A2155" s="287"/>
    </row>
    <row r="2156" spans="1:1" x14ac:dyDescent="0.25">
      <c r="A2156" s="287"/>
    </row>
    <row r="2157" spans="1:1" x14ac:dyDescent="0.25">
      <c r="A2157" s="287"/>
    </row>
    <row r="2158" spans="1:1" x14ac:dyDescent="0.25">
      <c r="A2158" s="287"/>
    </row>
    <row r="2159" spans="1:1" x14ac:dyDescent="0.25">
      <c r="A2159" s="287"/>
    </row>
    <row r="2160" spans="1:1" x14ac:dyDescent="0.25">
      <c r="A2160" s="287"/>
    </row>
    <row r="2161" spans="1:1" x14ac:dyDescent="0.25">
      <c r="A2161" s="287"/>
    </row>
    <row r="2162" spans="1:1" x14ac:dyDescent="0.25">
      <c r="A2162" s="287"/>
    </row>
    <row r="2163" spans="1:1" x14ac:dyDescent="0.25">
      <c r="A2163" s="287"/>
    </row>
    <row r="2164" spans="1:1" x14ac:dyDescent="0.25">
      <c r="A2164" s="287"/>
    </row>
    <row r="2165" spans="1:1" x14ac:dyDescent="0.25">
      <c r="A2165" s="287"/>
    </row>
    <row r="2166" spans="1:1" x14ac:dyDescent="0.25">
      <c r="A2166" s="287"/>
    </row>
    <row r="2167" spans="1:1" x14ac:dyDescent="0.25">
      <c r="A2167" s="287"/>
    </row>
    <row r="2168" spans="1:1" x14ac:dyDescent="0.25">
      <c r="A2168" s="287"/>
    </row>
    <row r="2169" spans="1:1" x14ac:dyDescent="0.25">
      <c r="A2169" s="287"/>
    </row>
    <row r="2170" spans="1:1" x14ac:dyDescent="0.25">
      <c r="A2170" s="287"/>
    </row>
    <row r="2171" spans="1:1" x14ac:dyDescent="0.25">
      <c r="A2171" s="287"/>
    </row>
    <row r="2172" spans="1:1" x14ac:dyDescent="0.25">
      <c r="A2172" s="287"/>
    </row>
    <row r="2173" spans="1:1" x14ac:dyDescent="0.25">
      <c r="A2173" s="287"/>
    </row>
    <row r="2174" spans="1:1" x14ac:dyDescent="0.25">
      <c r="A2174" s="287"/>
    </row>
    <row r="2175" spans="1:1" x14ac:dyDescent="0.25">
      <c r="A2175" s="287"/>
    </row>
    <row r="2176" spans="1:1" x14ac:dyDescent="0.25">
      <c r="A2176" s="287"/>
    </row>
    <row r="2177" spans="1:1" x14ac:dyDescent="0.25">
      <c r="A2177" s="287"/>
    </row>
    <row r="2178" spans="1:1" x14ac:dyDescent="0.25">
      <c r="A2178" s="287"/>
    </row>
    <row r="2179" spans="1:1" x14ac:dyDescent="0.25">
      <c r="A2179" s="287"/>
    </row>
    <row r="2180" spans="1:1" x14ac:dyDescent="0.25">
      <c r="A2180" s="287"/>
    </row>
    <row r="2181" spans="1:1" x14ac:dyDescent="0.25">
      <c r="A2181" s="287"/>
    </row>
    <row r="2182" spans="1:1" x14ac:dyDescent="0.25">
      <c r="A2182" s="287"/>
    </row>
    <row r="2183" spans="1:1" x14ac:dyDescent="0.25">
      <c r="A2183" s="287"/>
    </row>
    <row r="2184" spans="1:1" x14ac:dyDescent="0.25">
      <c r="A2184" s="287"/>
    </row>
    <row r="2185" spans="1:1" x14ac:dyDescent="0.25">
      <c r="A2185" s="287"/>
    </row>
    <row r="2186" spans="1:1" x14ac:dyDescent="0.25">
      <c r="A2186" s="287"/>
    </row>
    <row r="2187" spans="1:1" x14ac:dyDescent="0.25">
      <c r="A2187" s="287"/>
    </row>
    <row r="2188" spans="1:1" x14ac:dyDescent="0.25">
      <c r="A2188" s="287"/>
    </row>
    <row r="2189" spans="1:1" x14ac:dyDescent="0.25">
      <c r="A2189" s="287"/>
    </row>
    <row r="2190" spans="1:1" x14ac:dyDescent="0.25">
      <c r="A2190" s="287"/>
    </row>
    <row r="2191" spans="1:1" x14ac:dyDescent="0.25">
      <c r="A2191" s="287"/>
    </row>
    <row r="2192" spans="1:1" x14ac:dyDescent="0.25">
      <c r="A2192" s="287"/>
    </row>
    <row r="2193" spans="1:1" x14ac:dyDescent="0.25">
      <c r="A2193" s="287"/>
    </row>
    <row r="2194" spans="1:1" x14ac:dyDescent="0.25">
      <c r="A2194" s="287"/>
    </row>
    <row r="2195" spans="1:1" x14ac:dyDescent="0.25">
      <c r="A2195" s="287"/>
    </row>
    <row r="2196" spans="1:1" x14ac:dyDescent="0.25">
      <c r="A2196" s="287"/>
    </row>
    <row r="2197" spans="1:1" x14ac:dyDescent="0.25">
      <c r="A2197" s="287"/>
    </row>
    <row r="2198" spans="1:1" x14ac:dyDescent="0.25">
      <c r="A2198" s="287"/>
    </row>
    <row r="2199" spans="1:1" x14ac:dyDescent="0.25">
      <c r="A2199" s="287"/>
    </row>
    <row r="2200" spans="1:1" x14ac:dyDescent="0.25">
      <c r="A2200" s="287"/>
    </row>
    <row r="2201" spans="1:1" x14ac:dyDescent="0.25">
      <c r="A2201" s="287"/>
    </row>
    <row r="2202" spans="1:1" x14ac:dyDescent="0.25">
      <c r="A2202" s="287"/>
    </row>
    <row r="2203" spans="1:1" x14ac:dyDescent="0.25">
      <c r="A2203" s="287"/>
    </row>
    <row r="2204" spans="1:1" x14ac:dyDescent="0.25">
      <c r="A2204" s="287"/>
    </row>
    <row r="2205" spans="1:1" x14ac:dyDescent="0.25">
      <c r="A2205" s="287"/>
    </row>
    <row r="2206" spans="1:1" x14ac:dyDescent="0.25">
      <c r="A2206" s="287"/>
    </row>
    <row r="2207" spans="1:1" x14ac:dyDescent="0.25">
      <c r="A2207" s="287"/>
    </row>
    <row r="2208" spans="1:1" x14ac:dyDescent="0.25">
      <c r="A2208" s="287"/>
    </row>
    <row r="2209" spans="1:1" x14ac:dyDescent="0.25">
      <c r="A2209" s="287"/>
    </row>
    <row r="2210" spans="1:1" x14ac:dyDescent="0.25">
      <c r="A2210" s="287"/>
    </row>
    <row r="2211" spans="1:1" x14ac:dyDescent="0.25">
      <c r="A2211" s="287"/>
    </row>
    <row r="2212" spans="1:1" x14ac:dyDescent="0.25">
      <c r="A2212" s="287"/>
    </row>
    <row r="2213" spans="1:1" x14ac:dyDescent="0.25">
      <c r="A2213" s="287"/>
    </row>
    <row r="2214" spans="1:1" x14ac:dyDescent="0.25">
      <c r="A2214" s="287"/>
    </row>
    <row r="2215" spans="1:1" x14ac:dyDescent="0.25">
      <c r="A2215" s="287"/>
    </row>
    <row r="2216" spans="1:1" x14ac:dyDescent="0.25">
      <c r="A2216" s="287"/>
    </row>
    <row r="2217" spans="1:1" x14ac:dyDescent="0.25">
      <c r="A2217" s="287"/>
    </row>
    <row r="2218" spans="1:1" x14ac:dyDescent="0.25">
      <c r="A2218" s="287"/>
    </row>
    <row r="2219" spans="1:1" x14ac:dyDescent="0.25">
      <c r="A2219" s="287"/>
    </row>
    <row r="2220" spans="1:1" x14ac:dyDescent="0.25">
      <c r="A2220" s="287"/>
    </row>
    <row r="2221" spans="1:1" x14ac:dyDescent="0.25">
      <c r="A2221" s="287"/>
    </row>
    <row r="2222" spans="1:1" x14ac:dyDescent="0.25">
      <c r="A2222" s="287"/>
    </row>
    <row r="2223" spans="1:1" x14ac:dyDescent="0.25">
      <c r="A2223" s="287"/>
    </row>
    <row r="2224" spans="1:1" x14ac:dyDescent="0.25">
      <c r="A2224" s="287"/>
    </row>
    <row r="2225" spans="1:1" x14ac:dyDescent="0.25">
      <c r="A2225" s="287"/>
    </row>
    <row r="2226" spans="1:1" x14ac:dyDescent="0.25">
      <c r="A2226" s="287"/>
    </row>
    <row r="2227" spans="1:1" x14ac:dyDescent="0.25">
      <c r="A2227" s="287"/>
    </row>
    <row r="2228" spans="1:1" x14ac:dyDescent="0.25">
      <c r="A2228" s="287"/>
    </row>
    <row r="2229" spans="1:1" x14ac:dyDescent="0.25">
      <c r="A2229" s="287"/>
    </row>
    <row r="2230" spans="1:1" x14ac:dyDescent="0.25">
      <c r="A2230" s="287"/>
    </row>
    <row r="2231" spans="1:1" x14ac:dyDescent="0.25">
      <c r="A2231" s="287"/>
    </row>
    <row r="2232" spans="1:1" x14ac:dyDescent="0.25">
      <c r="A2232" s="287"/>
    </row>
    <row r="2233" spans="1:1" x14ac:dyDescent="0.25">
      <c r="A2233" s="287"/>
    </row>
    <row r="2234" spans="1:1" x14ac:dyDescent="0.25">
      <c r="A2234" s="287"/>
    </row>
    <row r="2235" spans="1:1" x14ac:dyDescent="0.25">
      <c r="A2235" s="287"/>
    </row>
    <row r="2236" spans="1:1" x14ac:dyDescent="0.25">
      <c r="A2236" s="287"/>
    </row>
    <row r="2237" spans="1:1" x14ac:dyDescent="0.25">
      <c r="A2237" s="287"/>
    </row>
    <row r="2238" spans="1:1" x14ac:dyDescent="0.25">
      <c r="A2238" s="287"/>
    </row>
    <row r="2239" spans="1:1" x14ac:dyDescent="0.25">
      <c r="A2239" s="287"/>
    </row>
    <row r="2240" spans="1:1" x14ac:dyDescent="0.25">
      <c r="A2240" s="287"/>
    </row>
    <row r="2241" spans="1:1" x14ac:dyDescent="0.25">
      <c r="A2241" s="287"/>
    </row>
    <row r="2242" spans="1:1" x14ac:dyDescent="0.25">
      <c r="A2242" s="287"/>
    </row>
    <row r="2243" spans="1:1" x14ac:dyDescent="0.25">
      <c r="A2243" s="287"/>
    </row>
    <row r="2244" spans="1:1" x14ac:dyDescent="0.25">
      <c r="A2244" s="287"/>
    </row>
    <row r="2245" spans="1:1" x14ac:dyDescent="0.25">
      <c r="A2245" s="287"/>
    </row>
    <row r="2246" spans="1:1" x14ac:dyDescent="0.25">
      <c r="A2246" s="287"/>
    </row>
    <row r="2247" spans="1:1" x14ac:dyDescent="0.25">
      <c r="A2247" s="287"/>
    </row>
    <row r="2248" spans="1:1" x14ac:dyDescent="0.25">
      <c r="A2248" s="287"/>
    </row>
    <row r="2249" spans="1:1" x14ac:dyDescent="0.25">
      <c r="A2249" s="287"/>
    </row>
    <row r="2250" spans="1:1" x14ac:dyDescent="0.25">
      <c r="A2250" s="287"/>
    </row>
    <row r="2251" spans="1:1" x14ac:dyDescent="0.25">
      <c r="A2251" s="287"/>
    </row>
    <row r="2252" spans="1:1" x14ac:dyDescent="0.25">
      <c r="A2252" s="287"/>
    </row>
    <row r="2253" spans="1:1" x14ac:dyDescent="0.25">
      <c r="A2253" s="287"/>
    </row>
    <row r="2254" spans="1:1" x14ac:dyDescent="0.25">
      <c r="A2254" s="287"/>
    </row>
    <row r="2255" spans="1:1" x14ac:dyDescent="0.25">
      <c r="A2255" s="287"/>
    </row>
    <row r="2256" spans="1:1" x14ac:dyDescent="0.25">
      <c r="A2256" s="287"/>
    </row>
    <row r="2257" spans="1:1" x14ac:dyDescent="0.25">
      <c r="A2257" s="287"/>
    </row>
    <row r="2258" spans="1:1" x14ac:dyDescent="0.25">
      <c r="A2258" s="287"/>
    </row>
    <row r="2259" spans="1:1" x14ac:dyDescent="0.25">
      <c r="A2259" s="287"/>
    </row>
    <row r="2260" spans="1:1" x14ac:dyDescent="0.25">
      <c r="A2260" s="287"/>
    </row>
    <row r="2261" spans="1:1" x14ac:dyDescent="0.25">
      <c r="A2261" s="287"/>
    </row>
    <row r="2262" spans="1:1" x14ac:dyDescent="0.25">
      <c r="A2262" s="287"/>
    </row>
    <row r="2263" spans="1:1" x14ac:dyDescent="0.25">
      <c r="A2263" s="287"/>
    </row>
    <row r="2264" spans="1:1" x14ac:dyDescent="0.25">
      <c r="A2264" s="287"/>
    </row>
    <row r="2265" spans="1:1" x14ac:dyDescent="0.25">
      <c r="A2265" s="287"/>
    </row>
    <row r="2266" spans="1:1" x14ac:dyDescent="0.25">
      <c r="A2266" s="287"/>
    </row>
    <row r="2267" spans="1:1" x14ac:dyDescent="0.25">
      <c r="A2267" s="287"/>
    </row>
    <row r="2268" spans="1:1" x14ac:dyDescent="0.25">
      <c r="A2268" s="287"/>
    </row>
    <row r="2269" spans="1:1" x14ac:dyDescent="0.25">
      <c r="A2269" s="287"/>
    </row>
    <row r="2270" spans="1:1" x14ac:dyDescent="0.25">
      <c r="A2270" s="287"/>
    </row>
    <row r="2271" spans="1:1" x14ac:dyDescent="0.25">
      <c r="A2271" s="287"/>
    </row>
    <row r="2272" spans="1:1" x14ac:dyDescent="0.25">
      <c r="A2272" s="287"/>
    </row>
    <row r="2273" spans="1:1" x14ac:dyDescent="0.25">
      <c r="A2273" s="287"/>
    </row>
    <row r="2274" spans="1:1" x14ac:dyDescent="0.25">
      <c r="A2274" s="287"/>
    </row>
    <row r="2275" spans="1:1" x14ac:dyDescent="0.25">
      <c r="A2275" s="287"/>
    </row>
    <row r="2276" spans="1:1" x14ac:dyDescent="0.25">
      <c r="A2276" s="287"/>
    </row>
    <row r="2277" spans="1:1" x14ac:dyDescent="0.25">
      <c r="A2277" s="287"/>
    </row>
    <row r="2278" spans="1:1" x14ac:dyDescent="0.25">
      <c r="A2278" s="287"/>
    </row>
    <row r="2279" spans="1:1" x14ac:dyDescent="0.25">
      <c r="A2279" s="287"/>
    </row>
    <row r="2280" spans="1:1" x14ac:dyDescent="0.25">
      <c r="A2280" s="287"/>
    </row>
    <row r="2281" spans="1:1" x14ac:dyDescent="0.25">
      <c r="A2281" s="287"/>
    </row>
    <row r="2282" spans="1:1" x14ac:dyDescent="0.25">
      <c r="A2282" s="287"/>
    </row>
    <row r="2283" spans="1:1" x14ac:dyDescent="0.25">
      <c r="A2283" s="287"/>
    </row>
    <row r="2284" spans="1:1" x14ac:dyDescent="0.25">
      <c r="A2284" s="287"/>
    </row>
    <row r="2285" spans="1:1" x14ac:dyDescent="0.25">
      <c r="A2285" s="287"/>
    </row>
    <row r="2286" spans="1:1" x14ac:dyDescent="0.25">
      <c r="A2286" s="287"/>
    </row>
    <row r="2287" spans="1:1" x14ac:dyDescent="0.25">
      <c r="A2287" s="287"/>
    </row>
    <row r="2288" spans="1:1" x14ac:dyDescent="0.25">
      <c r="A2288" s="287"/>
    </row>
    <row r="2289" spans="1:1" x14ac:dyDescent="0.25">
      <c r="A2289" s="287"/>
    </row>
    <row r="2290" spans="1:1" x14ac:dyDescent="0.25">
      <c r="A2290" s="287"/>
    </row>
    <row r="2291" spans="1:1" x14ac:dyDescent="0.25">
      <c r="A2291" s="287"/>
    </row>
    <row r="2292" spans="1:1" x14ac:dyDescent="0.25">
      <c r="A2292" s="287"/>
    </row>
    <row r="2293" spans="1:1" x14ac:dyDescent="0.25">
      <c r="A2293" s="287"/>
    </row>
    <row r="2294" spans="1:1" x14ac:dyDescent="0.25">
      <c r="A2294" s="287"/>
    </row>
    <row r="2295" spans="1:1" x14ac:dyDescent="0.25">
      <c r="A2295" s="287"/>
    </row>
    <row r="2296" spans="1:1" x14ac:dyDescent="0.25">
      <c r="A2296" s="287"/>
    </row>
    <row r="2297" spans="1:1" x14ac:dyDescent="0.25">
      <c r="A2297" s="287"/>
    </row>
    <row r="2298" spans="1:1" x14ac:dyDescent="0.25">
      <c r="A2298" s="287"/>
    </row>
    <row r="2299" spans="1:1" x14ac:dyDescent="0.25">
      <c r="A2299" s="287"/>
    </row>
    <row r="2300" spans="1:1" x14ac:dyDescent="0.25">
      <c r="A2300" s="287"/>
    </row>
    <row r="2301" spans="1:1" x14ac:dyDescent="0.25">
      <c r="A2301" s="287"/>
    </row>
    <row r="2302" spans="1:1" x14ac:dyDescent="0.25">
      <c r="A2302" s="287"/>
    </row>
    <row r="2303" spans="1:1" x14ac:dyDescent="0.25">
      <c r="A2303" s="287"/>
    </row>
    <row r="2304" spans="1:1" x14ac:dyDescent="0.25">
      <c r="A2304" s="287"/>
    </row>
    <row r="2305" spans="1:1" x14ac:dyDescent="0.25">
      <c r="A2305" s="287"/>
    </row>
    <row r="2306" spans="1:1" x14ac:dyDescent="0.25">
      <c r="A2306" s="287"/>
    </row>
    <row r="2307" spans="1:1" x14ac:dyDescent="0.25">
      <c r="A2307" s="287"/>
    </row>
    <row r="2308" spans="1:1" x14ac:dyDescent="0.25">
      <c r="A2308" s="287"/>
    </row>
    <row r="2309" spans="1:1" x14ac:dyDescent="0.25">
      <c r="A2309" s="287"/>
    </row>
    <row r="2310" spans="1:1" x14ac:dyDescent="0.25">
      <c r="A2310" s="287"/>
    </row>
    <row r="2311" spans="1:1" x14ac:dyDescent="0.25">
      <c r="A2311" s="287"/>
    </row>
    <row r="2312" spans="1:1" x14ac:dyDescent="0.25">
      <c r="A2312" s="287"/>
    </row>
    <row r="2313" spans="1:1" x14ac:dyDescent="0.25">
      <c r="A2313" s="287"/>
    </row>
    <row r="2314" spans="1:1" x14ac:dyDescent="0.25">
      <c r="A2314" s="287"/>
    </row>
    <row r="2315" spans="1:1" x14ac:dyDescent="0.25">
      <c r="A2315" s="287"/>
    </row>
    <row r="2316" spans="1:1" x14ac:dyDescent="0.25">
      <c r="A2316" s="287"/>
    </row>
    <row r="2317" spans="1:1" x14ac:dyDescent="0.25">
      <c r="A2317" s="287"/>
    </row>
    <row r="2318" spans="1:1" x14ac:dyDescent="0.25">
      <c r="A2318" s="287"/>
    </row>
    <row r="2319" spans="1:1" x14ac:dyDescent="0.25">
      <c r="A2319" s="287"/>
    </row>
    <row r="2320" spans="1:1" x14ac:dyDescent="0.25">
      <c r="A2320" s="287"/>
    </row>
    <row r="2321" spans="1:1" x14ac:dyDescent="0.25">
      <c r="A2321" s="287"/>
    </row>
    <row r="2322" spans="1:1" x14ac:dyDescent="0.25">
      <c r="A2322" s="287"/>
    </row>
    <row r="2323" spans="1:1" x14ac:dyDescent="0.25">
      <c r="A2323" s="287"/>
    </row>
    <row r="2324" spans="1:1" x14ac:dyDescent="0.25">
      <c r="A2324" s="287"/>
    </row>
    <row r="2325" spans="1:1" x14ac:dyDescent="0.25">
      <c r="A2325" s="287"/>
    </row>
    <row r="2326" spans="1:1" x14ac:dyDescent="0.25">
      <c r="A2326" s="287"/>
    </row>
    <row r="2327" spans="1:1" x14ac:dyDescent="0.25">
      <c r="A2327" s="287"/>
    </row>
    <row r="2328" spans="1:1" x14ac:dyDescent="0.25">
      <c r="A2328" s="287"/>
    </row>
    <row r="2329" spans="1:1" x14ac:dyDescent="0.25">
      <c r="A2329" s="287"/>
    </row>
    <row r="2330" spans="1:1" x14ac:dyDescent="0.25">
      <c r="A2330" s="287"/>
    </row>
    <row r="2331" spans="1:1" x14ac:dyDescent="0.25">
      <c r="A2331" s="287"/>
    </row>
    <row r="2332" spans="1:1" x14ac:dyDescent="0.25">
      <c r="A2332" s="287"/>
    </row>
    <row r="2333" spans="1:1" x14ac:dyDescent="0.25">
      <c r="A2333" s="287"/>
    </row>
    <row r="2334" spans="1:1" x14ac:dyDescent="0.25">
      <c r="A2334" s="287"/>
    </row>
    <row r="2335" spans="1:1" x14ac:dyDescent="0.25">
      <c r="A2335" s="287"/>
    </row>
    <row r="2336" spans="1:1" x14ac:dyDescent="0.25">
      <c r="A2336" s="287"/>
    </row>
    <row r="2337" spans="1:1" x14ac:dyDescent="0.25">
      <c r="A2337" s="287"/>
    </row>
    <row r="2338" spans="1:1" x14ac:dyDescent="0.25">
      <c r="A2338" s="287"/>
    </row>
    <row r="2339" spans="1:1" x14ac:dyDescent="0.25">
      <c r="A2339" s="287"/>
    </row>
    <row r="2340" spans="1:1" x14ac:dyDescent="0.25">
      <c r="A2340" s="287"/>
    </row>
    <row r="2341" spans="1:1" x14ac:dyDescent="0.25">
      <c r="A2341" s="287"/>
    </row>
    <row r="2342" spans="1:1" x14ac:dyDescent="0.25">
      <c r="A2342" s="287"/>
    </row>
    <row r="2343" spans="1:1" x14ac:dyDescent="0.25">
      <c r="A2343" s="287"/>
    </row>
    <row r="2344" spans="1:1" x14ac:dyDescent="0.25">
      <c r="A2344" s="287"/>
    </row>
    <row r="2345" spans="1:1" x14ac:dyDescent="0.25">
      <c r="A2345" s="287"/>
    </row>
    <row r="2346" spans="1:1" x14ac:dyDescent="0.25">
      <c r="A2346" s="287"/>
    </row>
    <row r="2347" spans="1:1" x14ac:dyDescent="0.25">
      <c r="A2347" s="287"/>
    </row>
    <row r="2348" spans="1:1" x14ac:dyDescent="0.25">
      <c r="A2348" s="287"/>
    </row>
    <row r="2349" spans="1:1" x14ac:dyDescent="0.25">
      <c r="A2349" s="287"/>
    </row>
    <row r="2350" spans="1:1" x14ac:dyDescent="0.25">
      <c r="A2350" s="287"/>
    </row>
    <row r="2351" spans="1:1" x14ac:dyDescent="0.25">
      <c r="A2351" s="287"/>
    </row>
    <row r="2352" spans="1:1" x14ac:dyDescent="0.25">
      <c r="A2352" s="287"/>
    </row>
    <row r="2353" spans="1:1" x14ac:dyDescent="0.25">
      <c r="A2353" s="287"/>
    </row>
    <row r="2354" spans="1:1" x14ac:dyDescent="0.25">
      <c r="A2354" s="287"/>
    </row>
    <row r="2355" spans="1:1" x14ac:dyDescent="0.25">
      <c r="A2355" s="287"/>
    </row>
    <row r="2356" spans="1:1" x14ac:dyDescent="0.25">
      <c r="A2356" s="287"/>
    </row>
    <row r="2357" spans="1:1" x14ac:dyDescent="0.25">
      <c r="A2357" s="287"/>
    </row>
    <row r="2358" spans="1:1" x14ac:dyDescent="0.25">
      <c r="A2358" s="287"/>
    </row>
    <row r="2359" spans="1:1" x14ac:dyDescent="0.25">
      <c r="A2359" s="287"/>
    </row>
    <row r="2360" spans="1:1" x14ac:dyDescent="0.25">
      <c r="A2360" s="287"/>
    </row>
    <row r="2361" spans="1:1" x14ac:dyDescent="0.25">
      <c r="A2361" s="287"/>
    </row>
    <row r="2362" spans="1:1" x14ac:dyDescent="0.25">
      <c r="A2362" s="287"/>
    </row>
    <row r="2363" spans="1:1" x14ac:dyDescent="0.25">
      <c r="A2363" s="287"/>
    </row>
    <row r="2364" spans="1:1" x14ac:dyDescent="0.25">
      <c r="A2364" s="287"/>
    </row>
    <row r="2365" spans="1:1" x14ac:dyDescent="0.25">
      <c r="A2365" s="287"/>
    </row>
    <row r="2366" spans="1:1" x14ac:dyDescent="0.25">
      <c r="A2366" s="287"/>
    </row>
    <row r="2367" spans="1:1" x14ac:dyDescent="0.25">
      <c r="A2367" s="287"/>
    </row>
    <row r="2368" spans="1:1" x14ac:dyDescent="0.25">
      <c r="A2368" s="287"/>
    </row>
    <row r="2369" spans="1:1" x14ac:dyDescent="0.25">
      <c r="A2369" s="287"/>
    </row>
    <row r="2370" spans="1:1" x14ac:dyDescent="0.25">
      <c r="A2370" s="287"/>
    </row>
    <row r="2371" spans="1:1" x14ac:dyDescent="0.25">
      <c r="A2371" s="287"/>
    </row>
    <row r="2372" spans="1:1" x14ac:dyDescent="0.25">
      <c r="A2372" s="287"/>
    </row>
    <row r="2373" spans="1:1" x14ac:dyDescent="0.25">
      <c r="A2373" s="287"/>
    </row>
    <row r="2374" spans="1:1" x14ac:dyDescent="0.25">
      <c r="A2374" s="287"/>
    </row>
    <row r="2375" spans="1:1" x14ac:dyDescent="0.25">
      <c r="A2375" s="287"/>
    </row>
    <row r="2376" spans="1:1" x14ac:dyDescent="0.25">
      <c r="A2376" s="287"/>
    </row>
    <row r="2377" spans="1:1" x14ac:dyDescent="0.25">
      <c r="A2377" s="287"/>
    </row>
    <row r="2378" spans="1:1" x14ac:dyDescent="0.25">
      <c r="A2378" s="287"/>
    </row>
    <row r="2379" spans="1:1" x14ac:dyDescent="0.25">
      <c r="A2379" s="287"/>
    </row>
    <row r="2380" spans="1:1" x14ac:dyDescent="0.25">
      <c r="A2380" s="287"/>
    </row>
    <row r="2381" spans="1:1" x14ac:dyDescent="0.25">
      <c r="A2381" s="287"/>
    </row>
    <row r="2382" spans="1:1" x14ac:dyDescent="0.25">
      <c r="A2382" s="287"/>
    </row>
    <row r="2383" spans="1:1" x14ac:dyDescent="0.25">
      <c r="A2383" s="287"/>
    </row>
    <row r="2384" spans="1:1" x14ac:dyDescent="0.25">
      <c r="A2384" s="287"/>
    </row>
    <row r="2385" spans="1:1" x14ac:dyDescent="0.25">
      <c r="A2385" s="287"/>
    </row>
    <row r="2386" spans="1:1" x14ac:dyDescent="0.25">
      <c r="A2386" s="287"/>
    </row>
    <row r="2387" spans="1:1" x14ac:dyDescent="0.25">
      <c r="A2387" s="287"/>
    </row>
    <row r="2388" spans="1:1" x14ac:dyDescent="0.25">
      <c r="A2388" s="287"/>
    </row>
    <row r="2389" spans="1:1" x14ac:dyDescent="0.25">
      <c r="A2389" s="287"/>
    </row>
    <row r="2390" spans="1:1" x14ac:dyDescent="0.25">
      <c r="A2390" s="287"/>
    </row>
    <row r="2391" spans="1:1" x14ac:dyDescent="0.25">
      <c r="A2391" s="287"/>
    </row>
    <row r="2392" spans="1:1" x14ac:dyDescent="0.25">
      <c r="A2392" s="287"/>
    </row>
    <row r="2393" spans="1:1" x14ac:dyDescent="0.25">
      <c r="A2393" s="287"/>
    </row>
    <row r="2394" spans="1:1" x14ac:dyDescent="0.25">
      <c r="A2394" s="287"/>
    </row>
    <row r="2395" spans="1:1" x14ac:dyDescent="0.25">
      <c r="A2395" s="287"/>
    </row>
    <row r="2396" spans="1:1" x14ac:dyDescent="0.25">
      <c r="A2396" s="287"/>
    </row>
    <row r="2397" spans="1:1" x14ac:dyDescent="0.25">
      <c r="A2397" s="287"/>
    </row>
    <row r="2398" spans="1:1" x14ac:dyDescent="0.25">
      <c r="A2398" s="287"/>
    </row>
    <row r="2399" spans="1:1" x14ac:dyDescent="0.25">
      <c r="A2399" s="287"/>
    </row>
    <row r="2400" spans="1:1" x14ac:dyDescent="0.25">
      <c r="A2400" s="287"/>
    </row>
    <row r="2401" spans="1:1" x14ac:dyDescent="0.25">
      <c r="A2401" s="287"/>
    </row>
    <row r="2402" spans="1:1" x14ac:dyDescent="0.25">
      <c r="A2402" s="287"/>
    </row>
    <row r="2403" spans="1:1" x14ac:dyDescent="0.25">
      <c r="A2403" s="287"/>
    </row>
    <row r="2404" spans="1:1" x14ac:dyDescent="0.25">
      <c r="A2404" s="287"/>
    </row>
    <row r="2405" spans="1:1" x14ac:dyDescent="0.25">
      <c r="A2405" s="287"/>
    </row>
    <row r="2406" spans="1:1" x14ac:dyDescent="0.25">
      <c r="A2406" s="287"/>
    </row>
    <row r="2407" spans="1:1" x14ac:dyDescent="0.25">
      <c r="A2407" s="287"/>
    </row>
    <row r="2408" spans="1:1" x14ac:dyDescent="0.25">
      <c r="A2408" s="287"/>
    </row>
    <row r="2409" spans="1:1" x14ac:dyDescent="0.25">
      <c r="A2409" s="287"/>
    </row>
    <row r="2410" spans="1:1" x14ac:dyDescent="0.25">
      <c r="A2410" s="287"/>
    </row>
    <row r="2411" spans="1:1" x14ac:dyDescent="0.25">
      <c r="A2411" s="287"/>
    </row>
    <row r="2412" spans="1:1" x14ac:dyDescent="0.25">
      <c r="A2412" s="287"/>
    </row>
    <row r="2413" spans="1:1" x14ac:dyDescent="0.25">
      <c r="A2413" s="287"/>
    </row>
    <row r="2414" spans="1:1" x14ac:dyDescent="0.25">
      <c r="A2414" s="287"/>
    </row>
    <row r="2415" spans="1:1" x14ac:dyDescent="0.25">
      <c r="A2415" s="287"/>
    </row>
    <row r="2416" spans="1:1" x14ac:dyDescent="0.25">
      <c r="A2416" s="287"/>
    </row>
    <row r="2417" spans="1:1" x14ac:dyDescent="0.25">
      <c r="A2417" s="287"/>
    </row>
    <row r="2418" spans="1:1" x14ac:dyDescent="0.25">
      <c r="A2418" s="287"/>
    </row>
    <row r="2419" spans="1:1" x14ac:dyDescent="0.25">
      <c r="A2419" s="287"/>
    </row>
    <row r="2420" spans="1:1" x14ac:dyDescent="0.25">
      <c r="A2420" s="287"/>
    </row>
    <row r="2421" spans="1:1" x14ac:dyDescent="0.25">
      <c r="A2421" s="287"/>
    </row>
    <row r="2422" spans="1:1" x14ac:dyDescent="0.25">
      <c r="A2422" s="287"/>
    </row>
    <row r="2423" spans="1:1" x14ac:dyDescent="0.25">
      <c r="A2423" s="287"/>
    </row>
    <row r="2424" spans="1:1" x14ac:dyDescent="0.25">
      <c r="A2424" s="287"/>
    </row>
    <row r="2425" spans="1:1" x14ac:dyDescent="0.25">
      <c r="A2425" s="287"/>
    </row>
    <row r="2426" spans="1:1" x14ac:dyDescent="0.25">
      <c r="A2426" s="287"/>
    </row>
    <row r="2427" spans="1:1" x14ac:dyDescent="0.25">
      <c r="A2427" s="287"/>
    </row>
    <row r="2428" spans="1:1" x14ac:dyDescent="0.25">
      <c r="A2428" s="287"/>
    </row>
    <row r="2429" spans="1:1" x14ac:dyDescent="0.25">
      <c r="A2429" s="287"/>
    </row>
    <row r="2430" spans="1:1" x14ac:dyDescent="0.25">
      <c r="A2430" s="287"/>
    </row>
    <row r="2431" spans="1:1" x14ac:dyDescent="0.25">
      <c r="A2431" s="287"/>
    </row>
    <row r="2432" spans="1:1" x14ac:dyDescent="0.25">
      <c r="A2432" s="287"/>
    </row>
    <row r="2433" spans="1:1" x14ac:dyDescent="0.25">
      <c r="A2433" s="287"/>
    </row>
    <row r="2434" spans="1:1" x14ac:dyDescent="0.25">
      <c r="A2434" s="287"/>
    </row>
    <row r="2435" spans="1:1" x14ac:dyDescent="0.25">
      <c r="A2435" s="287"/>
    </row>
    <row r="2436" spans="1:1" x14ac:dyDescent="0.25">
      <c r="A2436" s="287"/>
    </row>
    <row r="2437" spans="1:1" x14ac:dyDescent="0.25">
      <c r="A2437" s="287"/>
    </row>
    <row r="2438" spans="1:1" x14ac:dyDescent="0.25">
      <c r="A2438" s="287"/>
    </row>
    <row r="2439" spans="1:1" x14ac:dyDescent="0.25">
      <c r="A2439" s="287"/>
    </row>
    <row r="2440" spans="1:1" x14ac:dyDescent="0.25">
      <c r="A2440" s="287"/>
    </row>
    <row r="2441" spans="1:1" x14ac:dyDescent="0.25">
      <c r="A2441" s="287"/>
    </row>
    <row r="2442" spans="1:1" x14ac:dyDescent="0.25">
      <c r="A2442" s="287"/>
    </row>
    <row r="2443" spans="1:1" x14ac:dyDescent="0.25">
      <c r="A2443" s="287"/>
    </row>
    <row r="2444" spans="1:1" x14ac:dyDescent="0.25">
      <c r="A2444" s="287"/>
    </row>
    <row r="2445" spans="1:1" x14ac:dyDescent="0.25">
      <c r="A2445" s="287"/>
    </row>
    <row r="2446" spans="1:1" x14ac:dyDescent="0.25">
      <c r="A2446" s="287"/>
    </row>
    <row r="2447" spans="1:1" x14ac:dyDescent="0.25">
      <c r="A2447" s="287"/>
    </row>
    <row r="2448" spans="1:1" x14ac:dyDescent="0.25">
      <c r="A2448" s="287"/>
    </row>
    <row r="2449" spans="1:1" x14ac:dyDescent="0.25">
      <c r="A2449" s="287"/>
    </row>
    <row r="2450" spans="1:1" x14ac:dyDescent="0.25">
      <c r="A2450" s="287"/>
    </row>
    <row r="2451" spans="1:1" x14ac:dyDescent="0.25">
      <c r="A2451" s="287"/>
    </row>
    <row r="2452" spans="1:1" x14ac:dyDescent="0.25">
      <c r="A2452" s="287"/>
    </row>
    <row r="2453" spans="1:1" x14ac:dyDescent="0.25">
      <c r="A2453" s="287"/>
    </row>
    <row r="2454" spans="1:1" x14ac:dyDescent="0.25">
      <c r="A2454" s="287"/>
    </row>
    <row r="2455" spans="1:1" x14ac:dyDescent="0.25">
      <c r="A2455" s="287"/>
    </row>
    <row r="2456" spans="1:1" x14ac:dyDescent="0.25">
      <c r="A2456" s="287"/>
    </row>
    <row r="2457" spans="1:1" x14ac:dyDescent="0.25">
      <c r="A2457" s="287"/>
    </row>
    <row r="2458" spans="1:1" x14ac:dyDescent="0.25">
      <c r="A2458" s="287"/>
    </row>
    <row r="2459" spans="1:1" x14ac:dyDescent="0.25">
      <c r="A2459" s="287"/>
    </row>
    <row r="2460" spans="1:1" x14ac:dyDescent="0.25">
      <c r="A2460" s="287"/>
    </row>
    <row r="2461" spans="1:1" x14ac:dyDescent="0.25">
      <c r="A2461" s="287"/>
    </row>
    <row r="2462" spans="1:1" x14ac:dyDescent="0.25">
      <c r="A2462" s="287"/>
    </row>
    <row r="2463" spans="1:1" x14ac:dyDescent="0.25">
      <c r="A2463" s="287"/>
    </row>
    <row r="2464" spans="1:1" x14ac:dyDescent="0.25">
      <c r="A2464" s="287"/>
    </row>
    <row r="2465" spans="1:1" x14ac:dyDescent="0.25">
      <c r="A2465" s="287"/>
    </row>
    <row r="2466" spans="1:1" x14ac:dyDescent="0.25">
      <c r="A2466" s="287"/>
    </row>
    <row r="2467" spans="1:1" x14ac:dyDescent="0.25">
      <c r="A2467" s="287"/>
    </row>
    <row r="2468" spans="1:1" x14ac:dyDescent="0.25">
      <c r="A2468" s="287"/>
    </row>
    <row r="2469" spans="1:1" x14ac:dyDescent="0.25">
      <c r="A2469" s="287"/>
    </row>
    <row r="2470" spans="1:1" x14ac:dyDescent="0.25">
      <c r="A2470" s="287"/>
    </row>
    <row r="2471" spans="1:1" x14ac:dyDescent="0.25">
      <c r="A2471" s="287"/>
    </row>
    <row r="2472" spans="1:1" x14ac:dyDescent="0.25">
      <c r="A2472" s="287"/>
    </row>
    <row r="2473" spans="1:1" x14ac:dyDescent="0.25">
      <c r="A2473" s="287"/>
    </row>
    <row r="2474" spans="1:1" x14ac:dyDescent="0.25">
      <c r="A2474" s="287"/>
    </row>
    <row r="2475" spans="1:1" x14ac:dyDescent="0.25">
      <c r="A2475" s="287"/>
    </row>
    <row r="2476" spans="1:1" x14ac:dyDescent="0.25">
      <c r="A2476" s="287"/>
    </row>
    <row r="2477" spans="1:1" x14ac:dyDescent="0.25">
      <c r="A2477" s="287"/>
    </row>
    <row r="2478" spans="1:1" x14ac:dyDescent="0.25">
      <c r="A2478" s="287"/>
    </row>
    <row r="2479" spans="1:1" x14ac:dyDescent="0.25">
      <c r="A2479" s="287"/>
    </row>
    <row r="2480" spans="1:1" x14ac:dyDescent="0.25">
      <c r="A2480" s="287"/>
    </row>
    <row r="2481" spans="1:1" x14ac:dyDescent="0.25">
      <c r="A2481" s="287"/>
    </row>
    <row r="2482" spans="1:1" x14ac:dyDescent="0.25">
      <c r="A2482" s="287"/>
    </row>
    <row r="2483" spans="1:1" x14ac:dyDescent="0.25">
      <c r="A2483" s="287"/>
    </row>
    <row r="2484" spans="1:1" x14ac:dyDescent="0.25">
      <c r="A2484" s="287"/>
    </row>
    <row r="2485" spans="1:1" x14ac:dyDescent="0.25">
      <c r="A2485" s="287"/>
    </row>
    <row r="2486" spans="1:1" x14ac:dyDescent="0.25">
      <c r="A2486" s="287"/>
    </row>
    <row r="2487" spans="1:1" x14ac:dyDescent="0.25">
      <c r="A2487" s="287"/>
    </row>
    <row r="2488" spans="1:1" x14ac:dyDescent="0.25">
      <c r="A2488" s="287"/>
    </row>
    <row r="2489" spans="1:1" x14ac:dyDescent="0.25">
      <c r="A2489" s="287"/>
    </row>
    <row r="2490" spans="1:1" x14ac:dyDescent="0.25">
      <c r="A2490" s="287"/>
    </row>
    <row r="2491" spans="1:1" x14ac:dyDescent="0.25">
      <c r="A2491" s="287"/>
    </row>
    <row r="2492" spans="1:1" x14ac:dyDescent="0.25">
      <c r="A2492" s="287"/>
    </row>
    <row r="2493" spans="1:1" x14ac:dyDescent="0.25">
      <c r="A2493" s="287"/>
    </row>
    <row r="2494" spans="1:1" x14ac:dyDescent="0.25">
      <c r="A2494" s="287"/>
    </row>
    <row r="2495" spans="1:1" x14ac:dyDescent="0.25">
      <c r="A2495" s="287"/>
    </row>
    <row r="2496" spans="1:1" x14ac:dyDescent="0.25">
      <c r="A2496" s="287"/>
    </row>
    <row r="2497" spans="1:1" x14ac:dyDescent="0.25">
      <c r="A2497" s="287"/>
    </row>
    <row r="2498" spans="1:1" x14ac:dyDescent="0.25">
      <c r="A2498" s="287"/>
    </row>
    <row r="2499" spans="1:1" x14ac:dyDescent="0.25">
      <c r="A2499" s="287"/>
    </row>
    <row r="2500" spans="1:1" x14ac:dyDescent="0.25">
      <c r="A2500" s="287"/>
    </row>
    <row r="2501" spans="1:1" x14ac:dyDescent="0.25">
      <c r="A2501" s="287"/>
    </row>
    <row r="2502" spans="1:1" x14ac:dyDescent="0.25">
      <c r="A2502" s="287"/>
    </row>
    <row r="2503" spans="1:1" x14ac:dyDescent="0.25">
      <c r="A2503" s="287"/>
    </row>
    <row r="2504" spans="1:1" x14ac:dyDescent="0.25">
      <c r="A2504" s="287"/>
    </row>
    <row r="2505" spans="1:1" x14ac:dyDescent="0.25">
      <c r="A2505" s="287"/>
    </row>
    <row r="2506" spans="1:1" x14ac:dyDescent="0.25">
      <c r="A2506" s="287"/>
    </row>
    <row r="2507" spans="1:1" x14ac:dyDescent="0.25">
      <c r="A2507" s="287"/>
    </row>
    <row r="2508" spans="1:1" x14ac:dyDescent="0.25">
      <c r="A2508" s="287"/>
    </row>
    <row r="2509" spans="1:1" x14ac:dyDescent="0.25">
      <c r="A2509" s="287"/>
    </row>
    <row r="2510" spans="1:1" x14ac:dyDescent="0.25">
      <c r="A2510" s="287"/>
    </row>
    <row r="2511" spans="1:1" x14ac:dyDescent="0.25">
      <c r="A2511" s="287"/>
    </row>
    <row r="2512" spans="1:1" x14ac:dyDescent="0.25">
      <c r="A2512" s="287"/>
    </row>
    <row r="2513" spans="1:1" x14ac:dyDescent="0.25">
      <c r="A2513" s="287"/>
    </row>
    <row r="2514" spans="1:1" x14ac:dyDescent="0.25">
      <c r="A2514" s="287"/>
    </row>
    <row r="2515" spans="1:1" x14ac:dyDescent="0.25">
      <c r="A2515" s="287"/>
    </row>
    <row r="2516" spans="1:1" x14ac:dyDescent="0.25">
      <c r="A2516" s="287"/>
    </row>
    <row r="2517" spans="1:1" x14ac:dyDescent="0.25">
      <c r="A2517" s="287"/>
    </row>
    <row r="2518" spans="1:1" x14ac:dyDescent="0.25">
      <c r="A2518" s="287"/>
    </row>
    <row r="2519" spans="1:1" x14ac:dyDescent="0.25">
      <c r="A2519" s="287"/>
    </row>
    <row r="2520" spans="1:1" x14ac:dyDescent="0.25">
      <c r="A2520" s="287"/>
    </row>
    <row r="2521" spans="1:1" x14ac:dyDescent="0.25">
      <c r="A2521" s="287"/>
    </row>
    <row r="2522" spans="1:1" x14ac:dyDescent="0.25">
      <c r="A2522" s="287"/>
    </row>
    <row r="2523" spans="1:1" x14ac:dyDescent="0.25">
      <c r="A2523" s="287"/>
    </row>
    <row r="2524" spans="1:1" x14ac:dyDescent="0.25">
      <c r="A2524" s="287"/>
    </row>
    <row r="2525" spans="1:1" x14ac:dyDescent="0.25">
      <c r="A2525" s="287"/>
    </row>
    <row r="2526" spans="1:1" x14ac:dyDescent="0.25">
      <c r="A2526" s="287"/>
    </row>
    <row r="2527" spans="1:1" x14ac:dyDescent="0.25">
      <c r="A2527" s="287"/>
    </row>
    <row r="2528" spans="1:1" x14ac:dyDescent="0.25">
      <c r="A2528" s="287"/>
    </row>
    <row r="2529" spans="1:1" x14ac:dyDescent="0.25">
      <c r="A2529" s="287"/>
    </row>
    <row r="2530" spans="1:1" x14ac:dyDescent="0.25">
      <c r="A2530" s="287"/>
    </row>
    <row r="2531" spans="1:1" x14ac:dyDescent="0.25">
      <c r="A2531" s="287"/>
    </row>
    <row r="2532" spans="1:1" x14ac:dyDescent="0.25">
      <c r="A2532" s="287"/>
    </row>
    <row r="2533" spans="1:1" x14ac:dyDescent="0.25">
      <c r="A2533" s="287"/>
    </row>
    <row r="2534" spans="1:1" x14ac:dyDescent="0.25">
      <c r="A2534" s="287"/>
    </row>
    <row r="2535" spans="1:1" x14ac:dyDescent="0.25">
      <c r="A2535" s="287"/>
    </row>
    <row r="2536" spans="1:1" x14ac:dyDescent="0.25">
      <c r="A2536" s="287"/>
    </row>
    <row r="2537" spans="1:1" x14ac:dyDescent="0.25">
      <c r="A2537" s="287"/>
    </row>
    <row r="2538" spans="1:1" x14ac:dyDescent="0.25">
      <c r="A2538" s="287"/>
    </row>
    <row r="2539" spans="1:1" x14ac:dyDescent="0.25">
      <c r="A2539" s="287"/>
    </row>
    <row r="2540" spans="1:1" x14ac:dyDescent="0.25">
      <c r="A2540" s="287"/>
    </row>
    <row r="2541" spans="1:1" x14ac:dyDescent="0.25">
      <c r="A2541" s="287"/>
    </row>
    <row r="2542" spans="1:1" x14ac:dyDescent="0.25">
      <c r="A2542" s="287"/>
    </row>
    <row r="2543" spans="1:1" x14ac:dyDescent="0.25">
      <c r="A2543" s="287"/>
    </row>
    <row r="2544" spans="1:1" x14ac:dyDescent="0.25">
      <c r="A2544" s="287"/>
    </row>
    <row r="2545" spans="1:1" x14ac:dyDescent="0.25">
      <c r="A2545" s="287"/>
    </row>
    <row r="2546" spans="1:1" x14ac:dyDescent="0.25">
      <c r="A2546" s="287"/>
    </row>
    <row r="2547" spans="1:1" x14ac:dyDescent="0.25">
      <c r="A2547" s="287"/>
    </row>
    <row r="2548" spans="1:1" x14ac:dyDescent="0.25">
      <c r="A2548" s="287"/>
    </row>
    <row r="2549" spans="1:1" x14ac:dyDescent="0.25">
      <c r="A2549" s="287"/>
    </row>
    <row r="2550" spans="1:1" x14ac:dyDescent="0.25">
      <c r="A2550" s="287"/>
    </row>
    <row r="2551" spans="1:1" x14ac:dyDescent="0.25">
      <c r="A2551" s="287"/>
    </row>
    <row r="2552" spans="1:1" x14ac:dyDescent="0.25">
      <c r="A2552" s="287"/>
    </row>
    <row r="2553" spans="1:1" x14ac:dyDescent="0.25">
      <c r="A2553" s="287"/>
    </row>
    <row r="2554" spans="1:1" x14ac:dyDescent="0.25">
      <c r="A2554" s="287"/>
    </row>
    <row r="2555" spans="1:1" x14ac:dyDescent="0.25">
      <c r="A2555" s="287"/>
    </row>
    <row r="2556" spans="1:1" x14ac:dyDescent="0.25">
      <c r="A2556" s="287"/>
    </row>
    <row r="2557" spans="1:1" x14ac:dyDescent="0.25">
      <c r="A2557" s="287"/>
    </row>
    <row r="2558" spans="1:1" x14ac:dyDescent="0.25">
      <c r="A2558" s="287"/>
    </row>
    <row r="2559" spans="1:1" x14ac:dyDescent="0.25">
      <c r="A2559" s="287"/>
    </row>
    <row r="2560" spans="1:1" x14ac:dyDescent="0.25">
      <c r="A2560" s="287"/>
    </row>
    <row r="2561" spans="1:1" x14ac:dyDescent="0.25">
      <c r="A2561" s="287"/>
    </row>
    <row r="2562" spans="1:1" x14ac:dyDescent="0.25">
      <c r="A2562" s="287"/>
    </row>
    <row r="2563" spans="1:1" x14ac:dyDescent="0.25">
      <c r="A2563" s="287"/>
    </row>
    <row r="2564" spans="1:1" x14ac:dyDescent="0.25">
      <c r="A2564" s="287"/>
    </row>
    <row r="2565" spans="1:1" x14ac:dyDescent="0.25">
      <c r="A2565" s="287"/>
    </row>
    <row r="2566" spans="1:1" x14ac:dyDescent="0.25">
      <c r="A2566" s="287"/>
    </row>
    <row r="2567" spans="1:1" x14ac:dyDescent="0.25">
      <c r="A2567" s="287"/>
    </row>
    <row r="2568" spans="1:1" x14ac:dyDescent="0.25">
      <c r="A2568" s="287"/>
    </row>
    <row r="2569" spans="1:1" x14ac:dyDescent="0.25">
      <c r="A2569" s="287"/>
    </row>
    <row r="2570" spans="1:1" x14ac:dyDescent="0.25">
      <c r="A2570" s="287"/>
    </row>
    <row r="2571" spans="1:1" x14ac:dyDescent="0.25">
      <c r="A2571" s="287"/>
    </row>
    <row r="2572" spans="1:1" x14ac:dyDescent="0.25">
      <c r="A2572" s="287"/>
    </row>
    <row r="2573" spans="1:1" x14ac:dyDescent="0.25">
      <c r="A2573" s="287"/>
    </row>
    <row r="2574" spans="1:1" x14ac:dyDescent="0.25">
      <c r="A2574" s="287"/>
    </row>
    <row r="2575" spans="1:1" x14ac:dyDescent="0.25">
      <c r="A2575" s="287"/>
    </row>
    <row r="2576" spans="1:1" x14ac:dyDescent="0.25">
      <c r="A2576" s="287"/>
    </row>
    <row r="2577" spans="1:1" x14ac:dyDescent="0.25">
      <c r="A2577" s="287"/>
    </row>
    <row r="2578" spans="1:1" x14ac:dyDescent="0.25">
      <c r="A2578" s="287"/>
    </row>
    <row r="2579" spans="1:1" x14ac:dyDescent="0.25">
      <c r="A2579" s="287"/>
    </row>
    <row r="2580" spans="1:1" x14ac:dyDescent="0.25">
      <c r="A2580" s="287"/>
    </row>
    <row r="2581" spans="1:1" x14ac:dyDescent="0.25">
      <c r="A2581" s="287"/>
    </row>
    <row r="2582" spans="1:1" x14ac:dyDescent="0.25">
      <c r="A2582" s="287"/>
    </row>
    <row r="2583" spans="1:1" x14ac:dyDescent="0.25">
      <c r="A2583" s="287"/>
    </row>
    <row r="2584" spans="1:1" x14ac:dyDescent="0.25">
      <c r="A2584" s="287"/>
    </row>
    <row r="2585" spans="1:1" x14ac:dyDescent="0.25">
      <c r="A2585" s="287"/>
    </row>
    <row r="2586" spans="1:1" x14ac:dyDescent="0.25">
      <c r="A2586" s="287"/>
    </row>
    <row r="2587" spans="1:1" x14ac:dyDescent="0.25">
      <c r="A2587" s="287"/>
    </row>
    <row r="2588" spans="1:1" x14ac:dyDescent="0.25">
      <c r="A2588" s="287"/>
    </row>
    <row r="2589" spans="1:1" x14ac:dyDescent="0.25">
      <c r="A2589" s="287"/>
    </row>
    <row r="2590" spans="1:1" x14ac:dyDescent="0.25">
      <c r="A2590" s="287"/>
    </row>
    <row r="2591" spans="1:1" x14ac:dyDescent="0.25">
      <c r="A2591" s="287"/>
    </row>
    <row r="2592" spans="1:1" x14ac:dyDescent="0.25">
      <c r="A2592" s="287"/>
    </row>
    <row r="2593" spans="1:1" x14ac:dyDescent="0.25">
      <c r="A2593" s="287"/>
    </row>
    <row r="2594" spans="1:1" x14ac:dyDescent="0.25">
      <c r="A2594" s="287"/>
    </row>
    <row r="2595" spans="1:1" x14ac:dyDescent="0.25">
      <c r="A2595" s="287"/>
    </row>
    <row r="2596" spans="1:1" x14ac:dyDescent="0.25">
      <c r="A2596" s="287"/>
    </row>
    <row r="2597" spans="1:1" x14ac:dyDescent="0.25">
      <c r="A2597" s="287"/>
    </row>
    <row r="2598" spans="1:1" x14ac:dyDescent="0.25">
      <c r="A2598" s="287"/>
    </row>
    <row r="2599" spans="1:1" x14ac:dyDescent="0.25">
      <c r="A2599" s="287"/>
    </row>
    <row r="2600" spans="1:1" x14ac:dyDescent="0.25">
      <c r="A2600" s="287"/>
    </row>
    <row r="2601" spans="1:1" x14ac:dyDescent="0.25">
      <c r="A2601" s="287"/>
    </row>
    <row r="2602" spans="1:1" x14ac:dyDescent="0.25">
      <c r="A2602" s="287"/>
    </row>
    <row r="2603" spans="1:1" x14ac:dyDescent="0.25">
      <c r="A2603" s="287"/>
    </row>
    <row r="2604" spans="1:1" x14ac:dyDescent="0.25">
      <c r="A2604" s="287"/>
    </row>
    <row r="2605" spans="1:1" x14ac:dyDescent="0.25">
      <c r="A2605" s="287"/>
    </row>
    <row r="2606" spans="1:1" x14ac:dyDescent="0.25">
      <c r="A2606" s="287"/>
    </row>
    <row r="2607" spans="1:1" x14ac:dyDescent="0.25">
      <c r="A2607" s="287"/>
    </row>
    <row r="2608" spans="1:1" x14ac:dyDescent="0.25">
      <c r="A2608" s="287"/>
    </row>
    <row r="2609" spans="1:1" x14ac:dyDescent="0.25">
      <c r="A2609" s="287"/>
    </row>
    <row r="2610" spans="1:1" x14ac:dyDescent="0.25">
      <c r="A2610" s="287"/>
    </row>
    <row r="2611" spans="1:1" x14ac:dyDescent="0.25">
      <c r="A2611" s="287"/>
    </row>
    <row r="2612" spans="1:1" x14ac:dyDescent="0.25">
      <c r="A2612" s="287"/>
    </row>
    <row r="2613" spans="1:1" x14ac:dyDescent="0.25">
      <c r="A2613" s="287"/>
    </row>
    <row r="2614" spans="1:1" x14ac:dyDescent="0.25">
      <c r="A2614" s="287"/>
    </row>
    <row r="2615" spans="1:1" x14ac:dyDescent="0.25">
      <c r="A2615" s="287"/>
    </row>
    <row r="2616" spans="1:1" x14ac:dyDescent="0.25">
      <c r="A2616" s="287"/>
    </row>
    <row r="2617" spans="1:1" x14ac:dyDescent="0.25">
      <c r="A2617" s="287"/>
    </row>
    <row r="2618" spans="1:1" x14ac:dyDescent="0.25">
      <c r="A2618" s="287"/>
    </row>
    <row r="2619" spans="1:1" x14ac:dyDescent="0.25">
      <c r="A2619" s="287"/>
    </row>
    <row r="2620" spans="1:1" x14ac:dyDescent="0.25">
      <c r="A2620" s="287"/>
    </row>
    <row r="2621" spans="1:1" x14ac:dyDescent="0.25">
      <c r="A2621" s="287"/>
    </row>
    <row r="2622" spans="1:1" x14ac:dyDescent="0.25">
      <c r="A2622" s="287"/>
    </row>
    <row r="2623" spans="1:1" x14ac:dyDescent="0.25">
      <c r="A2623" s="287"/>
    </row>
    <row r="2624" spans="1:1" x14ac:dyDescent="0.25">
      <c r="A2624" s="287"/>
    </row>
    <row r="2625" spans="1:1" x14ac:dyDescent="0.25">
      <c r="A2625" s="287"/>
    </row>
    <row r="2626" spans="1:1" x14ac:dyDescent="0.25">
      <c r="A2626" s="287"/>
    </row>
    <row r="2627" spans="1:1" x14ac:dyDescent="0.25">
      <c r="A2627" s="287"/>
    </row>
    <row r="2628" spans="1:1" x14ac:dyDescent="0.25">
      <c r="A2628" s="287"/>
    </row>
    <row r="2629" spans="1:1" x14ac:dyDescent="0.25">
      <c r="A2629" s="287"/>
    </row>
    <row r="2630" spans="1:1" x14ac:dyDescent="0.25">
      <c r="A2630" s="287"/>
    </row>
    <row r="2631" spans="1:1" x14ac:dyDescent="0.25">
      <c r="A2631" s="287"/>
    </row>
    <row r="2632" spans="1:1" x14ac:dyDescent="0.25">
      <c r="A2632" s="287"/>
    </row>
    <row r="2633" spans="1:1" x14ac:dyDescent="0.25">
      <c r="A2633" s="287"/>
    </row>
    <row r="2634" spans="1:1" x14ac:dyDescent="0.25">
      <c r="A2634" s="287"/>
    </row>
    <row r="2635" spans="1:1" x14ac:dyDescent="0.25">
      <c r="A2635" s="287"/>
    </row>
    <row r="2636" spans="1:1" x14ac:dyDescent="0.25">
      <c r="A2636" s="287"/>
    </row>
    <row r="2637" spans="1:1" x14ac:dyDescent="0.25">
      <c r="A2637" s="287"/>
    </row>
    <row r="2638" spans="1:1" x14ac:dyDescent="0.25">
      <c r="A2638" s="287"/>
    </row>
    <row r="2639" spans="1:1" x14ac:dyDescent="0.25">
      <c r="A2639" s="287"/>
    </row>
    <row r="2640" spans="1:1" x14ac:dyDescent="0.25">
      <c r="A2640" s="287"/>
    </row>
    <row r="2641" spans="1:1" x14ac:dyDescent="0.25">
      <c r="A2641" s="287"/>
    </row>
    <row r="2642" spans="1:1" x14ac:dyDescent="0.25">
      <c r="A2642" s="287"/>
    </row>
    <row r="2643" spans="1:1" x14ac:dyDescent="0.25">
      <c r="A2643" s="287"/>
    </row>
    <row r="2644" spans="1:1" x14ac:dyDescent="0.25">
      <c r="A2644" s="287"/>
    </row>
    <row r="2645" spans="1:1" x14ac:dyDescent="0.25">
      <c r="A2645" s="287"/>
    </row>
    <row r="2646" spans="1:1" x14ac:dyDescent="0.25">
      <c r="A2646" s="287"/>
    </row>
    <row r="2647" spans="1:1" x14ac:dyDescent="0.25">
      <c r="A2647" s="287"/>
    </row>
    <row r="2648" spans="1:1" x14ac:dyDescent="0.25">
      <c r="A2648" s="287"/>
    </row>
    <row r="2649" spans="1:1" x14ac:dyDescent="0.25">
      <c r="A2649" s="287"/>
    </row>
    <row r="2650" spans="1:1" x14ac:dyDescent="0.25">
      <c r="A2650" s="287"/>
    </row>
    <row r="2651" spans="1:1" x14ac:dyDescent="0.25">
      <c r="A2651" s="287"/>
    </row>
    <row r="2652" spans="1:1" x14ac:dyDescent="0.25">
      <c r="A2652" s="287"/>
    </row>
    <row r="2653" spans="1:1" x14ac:dyDescent="0.25">
      <c r="A2653" s="287"/>
    </row>
    <row r="2654" spans="1:1" x14ac:dyDescent="0.25">
      <c r="A2654" s="287"/>
    </row>
    <row r="2655" spans="1:1" x14ac:dyDescent="0.25">
      <c r="A2655" s="287"/>
    </row>
    <row r="2656" spans="1:1" x14ac:dyDescent="0.25">
      <c r="A2656" s="287"/>
    </row>
    <row r="2657" spans="1:1" x14ac:dyDescent="0.25">
      <c r="A2657" s="287"/>
    </row>
    <row r="2658" spans="1:1" x14ac:dyDescent="0.25">
      <c r="A2658" s="287"/>
    </row>
    <row r="2659" spans="1:1" x14ac:dyDescent="0.25">
      <c r="A2659" s="287"/>
    </row>
    <row r="2660" spans="1:1" x14ac:dyDescent="0.25">
      <c r="A2660" s="287"/>
    </row>
    <row r="2661" spans="1:1" x14ac:dyDescent="0.25">
      <c r="A2661" s="287"/>
    </row>
    <row r="2662" spans="1:1" x14ac:dyDescent="0.25">
      <c r="A2662" s="287"/>
    </row>
    <row r="2663" spans="1:1" x14ac:dyDescent="0.25">
      <c r="A2663" s="287"/>
    </row>
    <row r="2664" spans="1:1" x14ac:dyDescent="0.25">
      <c r="A2664" s="287"/>
    </row>
    <row r="2665" spans="1:1" x14ac:dyDescent="0.25">
      <c r="A2665" s="287"/>
    </row>
    <row r="2666" spans="1:1" x14ac:dyDescent="0.25">
      <c r="A2666" s="287"/>
    </row>
    <row r="2667" spans="1:1" x14ac:dyDescent="0.25">
      <c r="A2667" s="287"/>
    </row>
    <row r="2668" spans="1:1" x14ac:dyDescent="0.25">
      <c r="A2668" s="287"/>
    </row>
    <row r="2669" spans="1:1" x14ac:dyDescent="0.25">
      <c r="A2669" s="287"/>
    </row>
    <row r="2670" spans="1:1" x14ac:dyDescent="0.25">
      <c r="A2670" s="287"/>
    </row>
    <row r="2671" spans="1:1" x14ac:dyDescent="0.25">
      <c r="A2671" s="287"/>
    </row>
    <row r="2672" spans="1:1" x14ac:dyDescent="0.25">
      <c r="A2672" s="287"/>
    </row>
    <row r="2673" spans="1:1" x14ac:dyDescent="0.25">
      <c r="A2673" s="287"/>
    </row>
    <row r="2674" spans="1:1" x14ac:dyDescent="0.25">
      <c r="A2674" s="287"/>
    </row>
    <row r="2675" spans="1:1" x14ac:dyDescent="0.25">
      <c r="A2675" s="287"/>
    </row>
    <row r="2676" spans="1:1" x14ac:dyDescent="0.25">
      <c r="A2676" s="287"/>
    </row>
    <row r="2677" spans="1:1" x14ac:dyDescent="0.25">
      <c r="A2677" s="287"/>
    </row>
    <row r="2678" spans="1:1" x14ac:dyDescent="0.25">
      <c r="A2678" s="287"/>
    </row>
    <row r="2679" spans="1:1" x14ac:dyDescent="0.25">
      <c r="A2679" s="287"/>
    </row>
    <row r="2680" spans="1:1" x14ac:dyDescent="0.25">
      <c r="A2680" s="287"/>
    </row>
    <row r="2681" spans="1:1" x14ac:dyDescent="0.25">
      <c r="A2681" s="287"/>
    </row>
    <row r="2682" spans="1:1" x14ac:dyDescent="0.25">
      <c r="A2682" s="287"/>
    </row>
    <row r="2683" spans="1:1" x14ac:dyDescent="0.25">
      <c r="A2683" s="287"/>
    </row>
    <row r="2684" spans="1:1" x14ac:dyDescent="0.25">
      <c r="A2684" s="287"/>
    </row>
    <row r="2685" spans="1:1" x14ac:dyDescent="0.25">
      <c r="A2685" s="287"/>
    </row>
    <row r="2686" spans="1:1" x14ac:dyDescent="0.25">
      <c r="A2686" s="287"/>
    </row>
    <row r="2687" spans="1:1" x14ac:dyDescent="0.25">
      <c r="A2687" s="287"/>
    </row>
    <row r="2688" spans="1:1" x14ac:dyDescent="0.25">
      <c r="A2688" s="287"/>
    </row>
    <row r="2689" spans="1:1" x14ac:dyDescent="0.25">
      <c r="A2689" s="287"/>
    </row>
    <row r="2690" spans="1:1" x14ac:dyDescent="0.25">
      <c r="A2690" s="287"/>
    </row>
    <row r="2691" spans="1:1" x14ac:dyDescent="0.25">
      <c r="A2691" s="287"/>
    </row>
    <row r="2692" spans="1:1" x14ac:dyDescent="0.25">
      <c r="A2692" s="287"/>
    </row>
    <row r="2693" spans="1:1" x14ac:dyDescent="0.25">
      <c r="A2693" s="287"/>
    </row>
    <row r="2694" spans="1:1" x14ac:dyDescent="0.25">
      <c r="A2694" s="287"/>
    </row>
    <row r="2695" spans="1:1" x14ac:dyDescent="0.25">
      <c r="A2695" s="287"/>
    </row>
    <row r="2696" spans="1:1" x14ac:dyDescent="0.25">
      <c r="A2696" s="287"/>
    </row>
    <row r="2697" spans="1:1" x14ac:dyDescent="0.25">
      <c r="A2697" s="287"/>
    </row>
    <row r="2698" spans="1:1" x14ac:dyDescent="0.25">
      <c r="A2698" s="287"/>
    </row>
    <row r="2699" spans="1:1" x14ac:dyDescent="0.25">
      <c r="A2699" s="287"/>
    </row>
    <row r="2700" spans="1:1" x14ac:dyDescent="0.25">
      <c r="A2700" s="287"/>
    </row>
    <row r="2701" spans="1:1" x14ac:dyDescent="0.25">
      <c r="A2701" s="287"/>
    </row>
    <row r="2702" spans="1:1" x14ac:dyDescent="0.25">
      <c r="A2702" s="287"/>
    </row>
    <row r="2703" spans="1:1" x14ac:dyDescent="0.25">
      <c r="A2703" s="287"/>
    </row>
    <row r="2704" spans="1:1" x14ac:dyDescent="0.25">
      <c r="A2704" s="287"/>
    </row>
    <row r="2705" spans="1:1" x14ac:dyDescent="0.25">
      <c r="A2705" s="287"/>
    </row>
    <row r="2706" spans="1:1" x14ac:dyDescent="0.25">
      <c r="A2706" s="287"/>
    </row>
    <row r="2707" spans="1:1" x14ac:dyDescent="0.25">
      <c r="A2707" s="287"/>
    </row>
    <row r="2708" spans="1:1" x14ac:dyDescent="0.25">
      <c r="A2708" s="287"/>
    </row>
    <row r="2709" spans="1:1" x14ac:dyDescent="0.25">
      <c r="A2709" s="287"/>
    </row>
    <row r="2710" spans="1:1" x14ac:dyDescent="0.25">
      <c r="A2710" s="287"/>
    </row>
    <row r="2711" spans="1:1" x14ac:dyDescent="0.25">
      <c r="A2711" s="287"/>
    </row>
    <row r="2712" spans="1:1" x14ac:dyDescent="0.25">
      <c r="A2712" s="287"/>
    </row>
    <row r="2713" spans="1:1" x14ac:dyDescent="0.25">
      <c r="A2713" s="287"/>
    </row>
    <row r="2714" spans="1:1" x14ac:dyDescent="0.25">
      <c r="A2714" s="287"/>
    </row>
    <row r="2715" spans="1:1" x14ac:dyDescent="0.25">
      <c r="A2715" s="287"/>
    </row>
    <row r="2716" spans="1:1" x14ac:dyDescent="0.25">
      <c r="A2716" s="287"/>
    </row>
    <row r="2717" spans="1:1" x14ac:dyDescent="0.25">
      <c r="A2717" s="287"/>
    </row>
    <row r="2718" spans="1:1" x14ac:dyDescent="0.25">
      <c r="A2718" s="287"/>
    </row>
    <row r="2719" spans="1:1" x14ac:dyDescent="0.25">
      <c r="A2719" s="287"/>
    </row>
    <row r="2720" spans="1:1" x14ac:dyDescent="0.25">
      <c r="A2720" s="287"/>
    </row>
    <row r="2721" spans="1:1" x14ac:dyDescent="0.25">
      <c r="A2721" s="287"/>
    </row>
    <row r="2722" spans="1:1" x14ac:dyDescent="0.25">
      <c r="A2722" s="287"/>
    </row>
    <row r="2723" spans="1:1" x14ac:dyDescent="0.25">
      <c r="A2723" s="287"/>
    </row>
    <row r="2724" spans="1:1" x14ac:dyDescent="0.25">
      <c r="A2724" s="287"/>
    </row>
    <row r="2725" spans="1:1" x14ac:dyDescent="0.25">
      <c r="A2725" s="287"/>
    </row>
    <row r="2726" spans="1:1" x14ac:dyDescent="0.25">
      <c r="A2726" s="287"/>
    </row>
    <row r="2727" spans="1:1" x14ac:dyDescent="0.25">
      <c r="A2727" s="287"/>
    </row>
    <row r="2728" spans="1:1" x14ac:dyDescent="0.25">
      <c r="A2728" s="287"/>
    </row>
    <row r="2729" spans="1:1" x14ac:dyDescent="0.25">
      <c r="A2729" s="287"/>
    </row>
    <row r="2730" spans="1:1" x14ac:dyDescent="0.25">
      <c r="A2730" s="287"/>
    </row>
    <row r="2731" spans="1:1" x14ac:dyDescent="0.25">
      <c r="A2731" s="287"/>
    </row>
    <row r="2732" spans="1:1" x14ac:dyDescent="0.25">
      <c r="A2732" s="287"/>
    </row>
    <row r="2733" spans="1:1" x14ac:dyDescent="0.25">
      <c r="A2733" s="287"/>
    </row>
    <row r="2734" spans="1:1" x14ac:dyDescent="0.25">
      <c r="A2734" s="287"/>
    </row>
    <row r="2735" spans="1:1" x14ac:dyDescent="0.25">
      <c r="A2735" s="287"/>
    </row>
    <row r="2736" spans="1:1" x14ac:dyDescent="0.25">
      <c r="A2736" s="287"/>
    </row>
    <row r="2737" spans="1:1" x14ac:dyDescent="0.25">
      <c r="A2737" s="287"/>
    </row>
    <row r="2738" spans="1:1" x14ac:dyDescent="0.25">
      <c r="A2738" s="287"/>
    </row>
    <row r="2739" spans="1:1" x14ac:dyDescent="0.25">
      <c r="A2739" s="287"/>
    </row>
    <row r="2740" spans="1:1" x14ac:dyDescent="0.25">
      <c r="A2740" s="287"/>
    </row>
    <row r="2741" spans="1:1" x14ac:dyDescent="0.25">
      <c r="A2741" s="287"/>
    </row>
    <row r="2742" spans="1:1" x14ac:dyDescent="0.25">
      <c r="A2742" s="287"/>
    </row>
    <row r="2743" spans="1:1" x14ac:dyDescent="0.25">
      <c r="A2743" s="287"/>
    </row>
    <row r="2744" spans="1:1" x14ac:dyDescent="0.25">
      <c r="A2744" s="287"/>
    </row>
    <row r="2745" spans="1:1" x14ac:dyDescent="0.25">
      <c r="A2745" s="287"/>
    </row>
    <row r="2746" spans="1:1" x14ac:dyDescent="0.25">
      <c r="A2746" s="287"/>
    </row>
    <row r="2747" spans="1:1" x14ac:dyDescent="0.25">
      <c r="A2747" s="287"/>
    </row>
    <row r="2748" spans="1:1" x14ac:dyDescent="0.25">
      <c r="A2748" s="287"/>
    </row>
    <row r="2749" spans="1:1" x14ac:dyDescent="0.25">
      <c r="A2749" s="287"/>
    </row>
    <row r="2750" spans="1:1" x14ac:dyDescent="0.25">
      <c r="A2750" s="287"/>
    </row>
    <row r="2751" spans="1:1" x14ac:dyDescent="0.25">
      <c r="A2751" s="287"/>
    </row>
    <row r="2752" spans="1:1" x14ac:dyDescent="0.25">
      <c r="A2752" s="287"/>
    </row>
    <row r="2753" spans="1:1" x14ac:dyDescent="0.25">
      <c r="A2753" s="287"/>
    </row>
    <row r="2754" spans="1:1" x14ac:dyDescent="0.25">
      <c r="A2754" s="287"/>
    </row>
    <row r="2755" spans="1:1" x14ac:dyDescent="0.25">
      <c r="A2755" s="287"/>
    </row>
    <row r="2756" spans="1:1" x14ac:dyDescent="0.25">
      <c r="A2756" s="287"/>
    </row>
    <row r="2757" spans="1:1" x14ac:dyDescent="0.25">
      <c r="A2757" s="287"/>
    </row>
    <row r="2758" spans="1:1" x14ac:dyDescent="0.25">
      <c r="A2758" s="287"/>
    </row>
    <row r="2759" spans="1:1" x14ac:dyDescent="0.25">
      <c r="A2759" s="287"/>
    </row>
    <row r="2760" spans="1:1" x14ac:dyDescent="0.25">
      <c r="A2760" s="287"/>
    </row>
    <row r="2761" spans="1:1" x14ac:dyDescent="0.25">
      <c r="A2761" s="287"/>
    </row>
    <row r="2762" spans="1:1" x14ac:dyDescent="0.25">
      <c r="A2762" s="287"/>
    </row>
    <row r="2763" spans="1:1" x14ac:dyDescent="0.25">
      <c r="A2763" s="287"/>
    </row>
    <row r="2764" spans="1:1" x14ac:dyDescent="0.25">
      <c r="A2764" s="287"/>
    </row>
    <row r="2765" spans="1:1" x14ac:dyDescent="0.25">
      <c r="A2765" s="287"/>
    </row>
    <row r="2766" spans="1:1" x14ac:dyDescent="0.25">
      <c r="A2766" s="287"/>
    </row>
    <row r="2767" spans="1:1" x14ac:dyDescent="0.25">
      <c r="A2767" s="287"/>
    </row>
    <row r="2768" spans="1:1" x14ac:dyDescent="0.25">
      <c r="A2768" s="287"/>
    </row>
    <row r="2769" spans="1:1" x14ac:dyDescent="0.25">
      <c r="A2769" s="287"/>
    </row>
    <row r="2770" spans="1:1" x14ac:dyDescent="0.25">
      <c r="A2770" s="287"/>
    </row>
    <row r="2771" spans="1:1" x14ac:dyDescent="0.25">
      <c r="A2771" s="287"/>
    </row>
    <row r="2772" spans="1:1" x14ac:dyDescent="0.25">
      <c r="A2772" s="287"/>
    </row>
    <row r="2773" spans="1:1" x14ac:dyDescent="0.25">
      <c r="A2773" s="287"/>
    </row>
    <row r="2774" spans="1:1" x14ac:dyDescent="0.25">
      <c r="A2774" s="287"/>
    </row>
    <row r="2775" spans="1:1" x14ac:dyDescent="0.25">
      <c r="A2775" s="287"/>
    </row>
    <row r="2776" spans="1:1" x14ac:dyDescent="0.25">
      <c r="A2776" s="287"/>
    </row>
    <row r="2777" spans="1:1" x14ac:dyDescent="0.25">
      <c r="A2777" s="287"/>
    </row>
    <row r="2778" spans="1:1" x14ac:dyDescent="0.25">
      <c r="A2778" s="287"/>
    </row>
    <row r="2779" spans="1:1" x14ac:dyDescent="0.25">
      <c r="A2779" s="287"/>
    </row>
    <row r="2780" spans="1:1" x14ac:dyDescent="0.25">
      <c r="A2780" s="287"/>
    </row>
    <row r="2781" spans="1:1" x14ac:dyDescent="0.25">
      <c r="A2781" s="287"/>
    </row>
    <row r="2782" spans="1:1" x14ac:dyDescent="0.25">
      <c r="A2782" s="287"/>
    </row>
    <row r="2783" spans="1:1" x14ac:dyDescent="0.25">
      <c r="A2783" s="287"/>
    </row>
    <row r="2784" spans="1:1" x14ac:dyDescent="0.25">
      <c r="A2784" s="287"/>
    </row>
    <row r="2785" spans="1:1" x14ac:dyDescent="0.25">
      <c r="A2785" s="287"/>
    </row>
    <row r="2786" spans="1:1" x14ac:dyDescent="0.25">
      <c r="A2786" s="287"/>
    </row>
    <row r="2787" spans="1:1" x14ac:dyDescent="0.25">
      <c r="A2787" s="287"/>
    </row>
    <row r="2788" spans="1:1" x14ac:dyDescent="0.25">
      <c r="A2788" s="287"/>
    </row>
    <row r="2789" spans="1:1" x14ac:dyDescent="0.25">
      <c r="A2789" s="287"/>
    </row>
    <row r="2790" spans="1:1" x14ac:dyDescent="0.25">
      <c r="A2790" s="287"/>
    </row>
    <row r="2791" spans="1:1" x14ac:dyDescent="0.25">
      <c r="A2791" s="287"/>
    </row>
    <row r="2792" spans="1:1" x14ac:dyDescent="0.25">
      <c r="A2792" s="287"/>
    </row>
    <row r="2793" spans="1:1" x14ac:dyDescent="0.25">
      <c r="A2793" s="287"/>
    </row>
    <row r="2794" spans="1:1" x14ac:dyDescent="0.25">
      <c r="A2794" s="287"/>
    </row>
    <row r="2795" spans="1:1" x14ac:dyDescent="0.25">
      <c r="A2795" s="287"/>
    </row>
    <row r="2796" spans="1:1" x14ac:dyDescent="0.25">
      <c r="A2796" s="287"/>
    </row>
    <row r="2797" spans="1:1" x14ac:dyDescent="0.25">
      <c r="A2797" s="287"/>
    </row>
    <row r="2798" spans="1:1" x14ac:dyDescent="0.25">
      <c r="A2798" s="287"/>
    </row>
    <row r="2799" spans="1:1" x14ac:dyDescent="0.25">
      <c r="A2799" s="287"/>
    </row>
    <row r="2800" spans="1:1" x14ac:dyDescent="0.25">
      <c r="A2800" s="287"/>
    </row>
    <row r="2801" spans="1:1" x14ac:dyDescent="0.25">
      <c r="A2801" s="287"/>
    </row>
    <row r="2802" spans="1:1" x14ac:dyDescent="0.25">
      <c r="A2802" s="287"/>
    </row>
    <row r="2803" spans="1:1" x14ac:dyDescent="0.25">
      <c r="A2803" s="287"/>
    </row>
    <row r="2804" spans="1:1" x14ac:dyDescent="0.25">
      <c r="A2804" s="287"/>
    </row>
    <row r="2805" spans="1:1" x14ac:dyDescent="0.25">
      <c r="A2805" s="287"/>
    </row>
    <row r="2806" spans="1:1" x14ac:dyDescent="0.25">
      <c r="A2806" s="287"/>
    </row>
    <row r="2807" spans="1:1" x14ac:dyDescent="0.25">
      <c r="A2807" s="287"/>
    </row>
    <row r="2808" spans="1:1" x14ac:dyDescent="0.25">
      <c r="A2808" s="287"/>
    </row>
    <row r="2809" spans="1:1" x14ac:dyDescent="0.25">
      <c r="A2809" s="287"/>
    </row>
    <row r="2810" spans="1:1" x14ac:dyDescent="0.25">
      <c r="A2810" s="287"/>
    </row>
    <row r="2811" spans="1:1" x14ac:dyDescent="0.25">
      <c r="A2811" s="287"/>
    </row>
    <row r="2812" spans="1:1" x14ac:dyDescent="0.25">
      <c r="A2812" s="287"/>
    </row>
    <row r="2813" spans="1:1" x14ac:dyDescent="0.25">
      <c r="A2813" s="287"/>
    </row>
    <row r="2814" spans="1:1" x14ac:dyDescent="0.25">
      <c r="A2814" s="287"/>
    </row>
    <row r="2815" spans="1:1" x14ac:dyDescent="0.25">
      <c r="A2815" s="287"/>
    </row>
    <row r="2816" spans="1:1" x14ac:dyDescent="0.25">
      <c r="A2816" s="287"/>
    </row>
    <row r="2817" spans="1:1" x14ac:dyDescent="0.25">
      <c r="A2817" s="287"/>
    </row>
    <row r="2818" spans="1:1" x14ac:dyDescent="0.25">
      <c r="A2818" s="287"/>
    </row>
    <row r="2819" spans="1:1" x14ac:dyDescent="0.25">
      <c r="A2819" s="287"/>
    </row>
    <row r="2820" spans="1:1" x14ac:dyDescent="0.25">
      <c r="A2820" s="287"/>
    </row>
    <row r="2821" spans="1:1" x14ac:dyDescent="0.25">
      <c r="A2821" s="287"/>
    </row>
    <row r="2822" spans="1:1" x14ac:dyDescent="0.25">
      <c r="A2822" s="287"/>
    </row>
    <row r="2823" spans="1:1" x14ac:dyDescent="0.25">
      <c r="A2823" s="287"/>
    </row>
    <row r="2824" spans="1:1" x14ac:dyDescent="0.25">
      <c r="A2824" s="287"/>
    </row>
    <row r="2825" spans="1:1" x14ac:dyDescent="0.25">
      <c r="A2825" s="287"/>
    </row>
    <row r="2826" spans="1:1" x14ac:dyDescent="0.25">
      <c r="A2826" s="287"/>
    </row>
    <row r="2827" spans="1:1" x14ac:dyDescent="0.25">
      <c r="A2827" s="287"/>
    </row>
    <row r="2828" spans="1:1" x14ac:dyDescent="0.25">
      <c r="A2828" s="287"/>
    </row>
    <row r="2829" spans="1:1" x14ac:dyDescent="0.25">
      <c r="A2829" s="287"/>
    </row>
    <row r="2830" spans="1:1" x14ac:dyDescent="0.25">
      <c r="A2830" s="287"/>
    </row>
    <row r="2831" spans="1:1" x14ac:dyDescent="0.25">
      <c r="A2831" s="287"/>
    </row>
    <row r="2832" spans="1:1" x14ac:dyDescent="0.25">
      <c r="A2832" s="287"/>
    </row>
    <row r="2833" spans="1:1" x14ac:dyDescent="0.25">
      <c r="A2833" s="287"/>
    </row>
    <row r="2834" spans="1:1" x14ac:dyDescent="0.25">
      <c r="A2834" s="287"/>
    </row>
    <row r="2835" spans="1:1" x14ac:dyDescent="0.25">
      <c r="A2835" s="287"/>
    </row>
    <row r="2836" spans="1:1" x14ac:dyDescent="0.25">
      <c r="A2836" s="287"/>
    </row>
    <row r="2837" spans="1:1" x14ac:dyDescent="0.25">
      <c r="A2837" s="287"/>
    </row>
    <row r="2838" spans="1:1" x14ac:dyDescent="0.25">
      <c r="A2838" s="287"/>
    </row>
    <row r="2839" spans="1:1" x14ac:dyDescent="0.25">
      <c r="A2839" s="287"/>
    </row>
    <row r="2840" spans="1:1" x14ac:dyDescent="0.25">
      <c r="A2840" s="287"/>
    </row>
    <row r="2841" spans="1:1" x14ac:dyDescent="0.25">
      <c r="A2841" s="287"/>
    </row>
    <row r="2842" spans="1:1" x14ac:dyDescent="0.25">
      <c r="A2842" s="287"/>
    </row>
    <row r="2843" spans="1:1" x14ac:dyDescent="0.25">
      <c r="A2843" s="287"/>
    </row>
    <row r="2844" spans="1:1" x14ac:dyDescent="0.25">
      <c r="A2844" s="287"/>
    </row>
    <row r="2845" spans="1:1" x14ac:dyDescent="0.25">
      <c r="A2845" s="287"/>
    </row>
    <row r="2846" spans="1:1" x14ac:dyDescent="0.25">
      <c r="A2846" s="287"/>
    </row>
    <row r="2847" spans="1:1" x14ac:dyDescent="0.25">
      <c r="A2847" s="287"/>
    </row>
    <row r="2848" spans="1:1" x14ac:dyDescent="0.25">
      <c r="A2848" s="287"/>
    </row>
    <row r="2849" spans="1:1" x14ac:dyDescent="0.25">
      <c r="A2849" s="287"/>
    </row>
    <row r="2850" spans="1:1" x14ac:dyDescent="0.25">
      <c r="A2850" s="287"/>
    </row>
    <row r="2851" spans="1:1" x14ac:dyDescent="0.25">
      <c r="A2851" s="287"/>
    </row>
    <row r="2852" spans="1:1" x14ac:dyDescent="0.25">
      <c r="A2852" s="287"/>
    </row>
    <row r="2853" spans="1:1" x14ac:dyDescent="0.25">
      <c r="A2853" s="287"/>
    </row>
    <row r="2854" spans="1:1" x14ac:dyDescent="0.25">
      <c r="A2854" s="287"/>
    </row>
    <row r="2855" spans="1:1" x14ac:dyDescent="0.25">
      <c r="A2855" s="287"/>
    </row>
    <row r="2856" spans="1:1" x14ac:dyDescent="0.25">
      <c r="A2856" s="287"/>
    </row>
    <row r="2857" spans="1:1" x14ac:dyDescent="0.25">
      <c r="A2857" s="287"/>
    </row>
    <row r="2858" spans="1:1" x14ac:dyDescent="0.25">
      <c r="A2858" s="287"/>
    </row>
    <row r="2859" spans="1:1" x14ac:dyDescent="0.25">
      <c r="A2859" s="287"/>
    </row>
    <row r="2860" spans="1:1" x14ac:dyDescent="0.25">
      <c r="A2860" s="287"/>
    </row>
    <row r="2861" spans="1:1" x14ac:dyDescent="0.25">
      <c r="A2861" s="287"/>
    </row>
    <row r="2862" spans="1:1" x14ac:dyDescent="0.25">
      <c r="A2862" s="287"/>
    </row>
    <row r="2863" spans="1:1" x14ac:dyDescent="0.25">
      <c r="A2863" s="287"/>
    </row>
    <row r="2864" spans="1:1" x14ac:dyDescent="0.25">
      <c r="A2864" s="287"/>
    </row>
    <row r="2865" spans="1:1" x14ac:dyDescent="0.25">
      <c r="A2865" s="287"/>
    </row>
    <row r="2866" spans="1:1" x14ac:dyDescent="0.25">
      <c r="A2866" s="287"/>
    </row>
    <row r="2867" spans="1:1" x14ac:dyDescent="0.25">
      <c r="A2867" s="287"/>
    </row>
    <row r="2868" spans="1:1" x14ac:dyDescent="0.25">
      <c r="A2868" s="287"/>
    </row>
    <row r="2869" spans="1:1" x14ac:dyDescent="0.25">
      <c r="A2869" s="287"/>
    </row>
    <row r="2870" spans="1:1" x14ac:dyDescent="0.25">
      <c r="A2870" s="287"/>
    </row>
    <row r="2871" spans="1:1" x14ac:dyDescent="0.25">
      <c r="A2871" s="287"/>
    </row>
    <row r="2872" spans="1:1" x14ac:dyDescent="0.25">
      <c r="A2872" s="287"/>
    </row>
    <row r="2873" spans="1:1" x14ac:dyDescent="0.25">
      <c r="A2873" s="287"/>
    </row>
    <row r="2874" spans="1:1" x14ac:dyDescent="0.25">
      <c r="A2874" s="287"/>
    </row>
    <row r="2875" spans="1:1" x14ac:dyDescent="0.25">
      <c r="A2875" s="287"/>
    </row>
    <row r="2876" spans="1:1" x14ac:dyDescent="0.25">
      <c r="A2876" s="287"/>
    </row>
    <row r="2877" spans="1:1" x14ac:dyDescent="0.25">
      <c r="A2877" s="287"/>
    </row>
    <row r="2878" spans="1:1" x14ac:dyDescent="0.25">
      <c r="A2878" s="287"/>
    </row>
    <row r="2879" spans="1:1" x14ac:dyDescent="0.25">
      <c r="A2879" s="287"/>
    </row>
    <row r="2880" spans="1:1" x14ac:dyDescent="0.25">
      <c r="A2880" s="287"/>
    </row>
    <row r="2881" spans="1:1" x14ac:dyDescent="0.25">
      <c r="A2881" s="287"/>
    </row>
    <row r="2882" spans="1:1" x14ac:dyDescent="0.25">
      <c r="A2882" s="287"/>
    </row>
    <row r="2883" spans="1:1" x14ac:dyDescent="0.25">
      <c r="A2883" s="287"/>
    </row>
    <row r="2884" spans="1:1" x14ac:dyDescent="0.25">
      <c r="A2884" s="287"/>
    </row>
    <row r="2885" spans="1:1" x14ac:dyDescent="0.25">
      <c r="A2885" s="287"/>
    </row>
    <row r="2886" spans="1:1" x14ac:dyDescent="0.25">
      <c r="A2886" s="287"/>
    </row>
    <row r="2887" spans="1:1" x14ac:dyDescent="0.25">
      <c r="A2887" s="287"/>
    </row>
    <row r="2888" spans="1:1" x14ac:dyDescent="0.25">
      <c r="A2888" s="287"/>
    </row>
    <row r="2889" spans="1:1" x14ac:dyDescent="0.25">
      <c r="A2889" s="287"/>
    </row>
    <row r="2890" spans="1:1" x14ac:dyDescent="0.25">
      <c r="A2890" s="287"/>
    </row>
    <row r="2891" spans="1:1" x14ac:dyDescent="0.25">
      <c r="A2891" s="287"/>
    </row>
    <row r="2892" spans="1:1" x14ac:dyDescent="0.25">
      <c r="A2892" s="287"/>
    </row>
    <row r="2893" spans="1:1" x14ac:dyDescent="0.25">
      <c r="A2893" s="287"/>
    </row>
    <row r="2894" spans="1:1" x14ac:dyDescent="0.25">
      <c r="A2894" s="287"/>
    </row>
    <row r="2895" spans="1:1" x14ac:dyDescent="0.25">
      <c r="A2895" s="287"/>
    </row>
    <row r="2896" spans="1:1" x14ac:dyDescent="0.25">
      <c r="A2896" s="287"/>
    </row>
    <row r="2897" spans="1:1" x14ac:dyDescent="0.25">
      <c r="A2897" s="287"/>
    </row>
    <row r="2898" spans="1:1" x14ac:dyDescent="0.25">
      <c r="A2898" s="287"/>
    </row>
    <row r="2899" spans="1:1" x14ac:dyDescent="0.25">
      <c r="A2899" s="287"/>
    </row>
    <row r="2900" spans="1:1" x14ac:dyDescent="0.25">
      <c r="A2900" s="287"/>
    </row>
    <row r="2901" spans="1:1" x14ac:dyDescent="0.25">
      <c r="A2901" s="287"/>
    </row>
    <row r="2902" spans="1:1" x14ac:dyDescent="0.25">
      <c r="A2902" s="287"/>
    </row>
    <row r="2903" spans="1:1" x14ac:dyDescent="0.25">
      <c r="A2903" s="287"/>
    </row>
    <row r="2904" spans="1:1" x14ac:dyDescent="0.25">
      <c r="A2904" s="287"/>
    </row>
    <row r="2905" spans="1:1" x14ac:dyDescent="0.25">
      <c r="A2905" s="287"/>
    </row>
    <row r="2906" spans="1:1" x14ac:dyDescent="0.25">
      <c r="A2906" s="287"/>
    </row>
    <row r="2907" spans="1:1" x14ac:dyDescent="0.25">
      <c r="A2907" s="287"/>
    </row>
    <row r="2908" spans="1:1" x14ac:dyDescent="0.25">
      <c r="A2908" s="287"/>
    </row>
    <row r="2909" spans="1:1" x14ac:dyDescent="0.25">
      <c r="A2909" s="287"/>
    </row>
    <row r="2910" spans="1:1" x14ac:dyDescent="0.25">
      <c r="A2910" s="287"/>
    </row>
    <row r="2911" spans="1:1" x14ac:dyDescent="0.25">
      <c r="A2911" s="287"/>
    </row>
    <row r="2912" spans="1:1" x14ac:dyDescent="0.25">
      <c r="A2912" s="287"/>
    </row>
    <row r="2913" spans="1:1" x14ac:dyDescent="0.25">
      <c r="A2913" s="287"/>
    </row>
    <row r="2914" spans="1:1" x14ac:dyDescent="0.25">
      <c r="A2914" s="287"/>
    </row>
    <row r="2915" spans="1:1" x14ac:dyDescent="0.25">
      <c r="A2915" s="287"/>
    </row>
    <row r="2916" spans="1:1" x14ac:dyDescent="0.25">
      <c r="A2916" s="287"/>
    </row>
    <row r="2917" spans="1:1" x14ac:dyDescent="0.25">
      <c r="A2917" s="287"/>
    </row>
    <row r="2918" spans="1:1" x14ac:dyDescent="0.25">
      <c r="A2918" s="287"/>
    </row>
    <row r="2919" spans="1:1" x14ac:dyDescent="0.25">
      <c r="A2919" s="287"/>
    </row>
    <row r="2920" spans="1:1" x14ac:dyDescent="0.25">
      <c r="A2920" s="287"/>
    </row>
    <row r="2921" spans="1:1" x14ac:dyDescent="0.25">
      <c r="A2921" s="287"/>
    </row>
    <row r="2922" spans="1:1" x14ac:dyDescent="0.25">
      <c r="A2922" s="287"/>
    </row>
    <row r="2923" spans="1:1" x14ac:dyDescent="0.25">
      <c r="A2923" s="287"/>
    </row>
    <row r="2924" spans="1:1" x14ac:dyDescent="0.25">
      <c r="A2924" s="287"/>
    </row>
    <row r="2925" spans="1:1" x14ac:dyDescent="0.25">
      <c r="A2925" s="287"/>
    </row>
    <row r="2926" spans="1:1" x14ac:dyDescent="0.25">
      <c r="A2926" s="287"/>
    </row>
    <row r="2927" spans="1:1" x14ac:dyDescent="0.25">
      <c r="A2927" s="287"/>
    </row>
    <row r="2928" spans="1:1" x14ac:dyDescent="0.25">
      <c r="A2928" s="287"/>
    </row>
    <row r="2929" spans="1:1" x14ac:dyDescent="0.25">
      <c r="A2929" s="287"/>
    </row>
    <row r="2930" spans="1:1" x14ac:dyDescent="0.25">
      <c r="A2930" s="287"/>
    </row>
    <row r="2931" spans="1:1" x14ac:dyDescent="0.25">
      <c r="A2931" s="287"/>
    </row>
    <row r="2932" spans="1:1" x14ac:dyDescent="0.25">
      <c r="A2932" s="287"/>
    </row>
    <row r="2933" spans="1:1" x14ac:dyDescent="0.25">
      <c r="A2933" s="287"/>
    </row>
    <row r="2934" spans="1:1" x14ac:dyDescent="0.25">
      <c r="A2934" s="287"/>
    </row>
    <row r="2935" spans="1:1" x14ac:dyDescent="0.25">
      <c r="A2935" s="287"/>
    </row>
    <row r="2936" spans="1:1" x14ac:dyDescent="0.25">
      <c r="A2936" s="287"/>
    </row>
    <row r="2937" spans="1:1" x14ac:dyDescent="0.25">
      <c r="A2937" s="287"/>
    </row>
    <row r="2938" spans="1:1" x14ac:dyDescent="0.25">
      <c r="A2938" s="287"/>
    </row>
    <row r="2939" spans="1:1" x14ac:dyDescent="0.25">
      <c r="A2939" s="287"/>
    </row>
    <row r="2940" spans="1:1" x14ac:dyDescent="0.25">
      <c r="A2940" s="287"/>
    </row>
    <row r="2941" spans="1:1" x14ac:dyDescent="0.25">
      <c r="A2941" s="287"/>
    </row>
    <row r="2942" spans="1:1" x14ac:dyDescent="0.25">
      <c r="A2942" s="287"/>
    </row>
    <row r="2943" spans="1:1" x14ac:dyDescent="0.25">
      <c r="A2943" s="287"/>
    </row>
    <row r="2944" spans="1:1" x14ac:dyDescent="0.25">
      <c r="A2944" s="287"/>
    </row>
    <row r="2945" spans="1:1" x14ac:dyDescent="0.25">
      <c r="A2945" s="287"/>
    </row>
    <row r="2946" spans="1:1" x14ac:dyDescent="0.25">
      <c r="A2946" s="287"/>
    </row>
    <row r="2947" spans="1:1" x14ac:dyDescent="0.25">
      <c r="A2947" s="287"/>
    </row>
    <row r="2948" spans="1:1" x14ac:dyDescent="0.25">
      <c r="A2948" s="287"/>
    </row>
    <row r="2949" spans="1:1" x14ac:dyDescent="0.25">
      <c r="A2949" s="287"/>
    </row>
    <row r="2950" spans="1:1" x14ac:dyDescent="0.25">
      <c r="A2950" s="287"/>
    </row>
    <row r="2951" spans="1:1" x14ac:dyDescent="0.25">
      <c r="A2951" s="287"/>
    </row>
    <row r="2952" spans="1:1" x14ac:dyDescent="0.25">
      <c r="A2952" s="287"/>
    </row>
    <row r="2953" spans="1:1" x14ac:dyDescent="0.25">
      <c r="A2953" s="287"/>
    </row>
    <row r="2954" spans="1:1" x14ac:dyDescent="0.25">
      <c r="A2954" s="287"/>
    </row>
    <row r="2955" spans="1:1" x14ac:dyDescent="0.25">
      <c r="A2955" s="287"/>
    </row>
    <row r="2956" spans="1:1" x14ac:dyDescent="0.25">
      <c r="A2956" s="287"/>
    </row>
    <row r="2957" spans="1:1" x14ac:dyDescent="0.25">
      <c r="A2957" s="287"/>
    </row>
    <row r="2958" spans="1:1" x14ac:dyDescent="0.25">
      <c r="A2958" s="287"/>
    </row>
    <row r="2959" spans="1:1" x14ac:dyDescent="0.25">
      <c r="A2959" s="287"/>
    </row>
    <row r="2960" spans="1:1" x14ac:dyDescent="0.25">
      <c r="A2960" s="287"/>
    </row>
    <row r="2961" spans="1:1" x14ac:dyDescent="0.25">
      <c r="A2961" s="287"/>
    </row>
    <row r="2962" spans="1:1" x14ac:dyDescent="0.25">
      <c r="A2962" s="287"/>
    </row>
    <row r="2963" spans="1:1" x14ac:dyDescent="0.25">
      <c r="A2963" s="287"/>
    </row>
    <row r="2964" spans="1:1" x14ac:dyDescent="0.25">
      <c r="A2964" s="287"/>
    </row>
    <row r="2965" spans="1:1" x14ac:dyDescent="0.25">
      <c r="A2965" s="287"/>
    </row>
    <row r="2966" spans="1:1" x14ac:dyDescent="0.25">
      <c r="A2966" s="287"/>
    </row>
    <row r="2967" spans="1:1" x14ac:dyDescent="0.25">
      <c r="A2967" s="287"/>
    </row>
    <row r="2968" spans="1:1" x14ac:dyDescent="0.25">
      <c r="A2968" s="287"/>
    </row>
    <row r="2969" spans="1:1" x14ac:dyDescent="0.25">
      <c r="A2969" s="287"/>
    </row>
    <row r="2970" spans="1:1" x14ac:dyDescent="0.25">
      <c r="A2970" s="287"/>
    </row>
    <row r="2971" spans="1:1" x14ac:dyDescent="0.25">
      <c r="A2971" s="287"/>
    </row>
    <row r="2972" spans="1:1" x14ac:dyDescent="0.25">
      <c r="A2972" s="287"/>
    </row>
    <row r="2973" spans="1:1" x14ac:dyDescent="0.25">
      <c r="A2973" s="287"/>
    </row>
    <row r="2974" spans="1:1" x14ac:dyDescent="0.25">
      <c r="A2974" s="287"/>
    </row>
    <row r="2975" spans="1:1" x14ac:dyDescent="0.25">
      <c r="A2975" s="287"/>
    </row>
    <row r="2976" spans="1:1" x14ac:dyDescent="0.25">
      <c r="A2976" s="287"/>
    </row>
    <row r="2977" spans="1:1" x14ac:dyDescent="0.25">
      <c r="A2977" s="287"/>
    </row>
    <row r="2978" spans="1:1" x14ac:dyDescent="0.25">
      <c r="A2978" s="287"/>
    </row>
    <row r="2979" spans="1:1" x14ac:dyDescent="0.25">
      <c r="A2979" s="287"/>
    </row>
    <row r="2980" spans="1:1" x14ac:dyDescent="0.25">
      <c r="A2980" s="287"/>
    </row>
    <row r="2981" spans="1:1" x14ac:dyDescent="0.25">
      <c r="A2981" s="287"/>
    </row>
    <row r="2982" spans="1:1" x14ac:dyDescent="0.25">
      <c r="A2982" s="287"/>
    </row>
    <row r="2983" spans="1:1" x14ac:dyDescent="0.25">
      <c r="A2983" s="287"/>
    </row>
    <row r="2984" spans="1:1" x14ac:dyDescent="0.25">
      <c r="A2984" s="287"/>
    </row>
    <row r="2985" spans="1:1" x14ac:dyDescent="0.25">
      <c r="A2985" s="287"/>
    </row>
    <row r="2986" spans="1:1" x14ac:dyDescent="0.25">
      <c r="A2986" s="287"/>
    </row>
    <row r="2987" spans="1:1" x14ac:dyDescent="0.25">
      <c r="A2987" s="287"/>
    </row>
    <row r="2988" spans="1:1" x14ac:dyDescent="0.25">
      <c r="A2988" s="287"/>
    </row>
    <row r="2989" spans="1:1" x14ac:dyDescent="0.25">
      <c r="A2989" s="287"/>
    </row>
    <row r="2990" spans="1:1" x14ac:dyDescent="0.25">
      <c r="A2990" s="287"/>
    </row>
    <row r="2991" spans="1:1" x14ac:dyDescent="0.25">
      <c r="A2991" s="287"/>
    </row>
    <row r="2992" spans="1:1" x14ac:dyDescent="0.25">
      <c r="A2992" s="287"/>
    </row>
    <row r="2993" spans="1:1" x14ac:dyDescent="0.25">
      <c r="A2993" s="287"/>
    </row>
    <row r="2994" spans="1:1" x14ac:dyDescent="0.25">
      <c r="A2994" s="287"/>
    </row>
    <row r="2995" spans="1:1" x14ac:dyDescent="0.25">
      <c r="A2995" s="287"/>
    </row>
    <row r="2996" spans="1:1" x14ac:dyDescent="0.25">
      <c r="A2996" s="287"/>
    </row>
    <row r="2997" spans="1:1" x14ac:dyDescent="0.25">
      <c r="A2997" s="287"/>
    </row>
    <row r="2998" spans="1:1" x14ac:dyDescent="0.25">
      <c r="A2998" s="287"/>
    </row>
    <row r="2999" spans="1:1" x14ac:dyDescent="0.25">
      <c r="A2999" s="287"/>
    </row>
    <row r="3000" spans="1:1" x14ac:dyDescent="0.25">
      <c r="A3000" s="287"/>
    </row>
    <row r="3001" spans="1:1" x14ac:dyDescent="0.25">
      <c r="A3001" s="287"/>
    </row>
    <row r="3002" spans="1:1" x14ac:dyDescent="0.25">
      <c r="A3002" s="287"/>
    </row>
    <row r="3003" spans="1:1" x14ac:dyDescent="0.25">
      <c r="A3003" s="287"/>
    </row>
    <row r="3004" spans="1:1" x14ac:dyDescent="0.25">
      <c r="A3004" s="287"/>
    </row>
    <row r="3005" spans="1:1" x14ac:dyDescent="0.25">
      <c r="A3005" s="287"/>
    </row>
    <row r="3006" spans="1:1" x14ac:dyDescent="0.25">
      <c r="A3006" s="287"/>
    </row>
    <row r="3007" spans="1:1" x14ac:dyDescent="0.25">
      <c r="A3007" s="287"/>
    </row>
    <row r="3008" spans="1:1" x14ac:dyDescent="0.25">
      <c r="A3008" s="287"/>
    </row>
    <row r="3009" spans="1:1" x14ac:dyDescent="0.25">
      <c r="A3009" s="287"/>
    </row>
    <row r="3010" spans="1:1" x14ac:dyDescent="0.25">
      <c r="A3010" s="287"/>
    </row>
    <row r="3011" spans="1:1" x14ac:dyDescent="0.25">
      <c r="A3011" s="287"/>
    </row>
    <row r="3012" spans="1:1" x14ac:dyDescent="0.25">
      <c r="A3012" s="287"/>
    </row>
    <row r="3013" spans="1:1" x14ac:dyDescent="0.25">
      <c r="A3013" s="287"/>
    </row>
    <row r="3014" spans="1:1" x14ac:dyDescent="0.25">
      <c r="A3014" s="287"/>
    </row>
    <row r="3015" spans="1:1" x14ac:dyDescent="0.25">
      <c r="A3015" s="287"/>
    </row>
    <row r="3016" spans="1:1" x14ac:dyDescent="0.25">
      <c r="A3016" s="287"/>
    </row>
    <row r="3017" spans="1:1" x14ac:dyDescent="0.25">
      <c r="A3017" s="287"/>
    </row>
    <row r="3018" spans="1:1" x14ac:dyDescent="0.25">
      <c r="A3018" s="287"/>
    </row>
    <row r="3019" spans="1:1" x14ac:dyDescent="0.25">
      <c r="A3019" s="287"/>
    </row>
    <row r="3020" spans="1:1" x14ac:dyDescent="0.25">
      <c r="A3020" s="287"/>
    </row>
    <row r="3021" spans="1:1" x14ac:dyDescent="0.25">
      <c r="A3021" s="287"/>
    </row>
    <row r="3022" spans="1:1" x14ac:dyDescent="0.25">
      <c r="A3022" s="287"/>
    </row>
    <row r="3023" spans="1:1" x14ac:dyDescent="0.25">
      <c r="A3023" s="287"/>
    </row>
    <row r="3024" spans="1:1" x14ac:dyDescent="0.25">
      <c r="A3024" s="287"/>
    </row>
    <row r="3025" spans="1:1" x14ac:dyDescent="0.25">
      <c r="A3025" s="287"/>
    </row>
    <row r="3026" spans="1:1" x14ac:dyDescent="0.25">
      <c r="A3026" s="287"/>
    </row>
    <row r="3027" spans="1:1" x14ac:dyDescent="0.25">
      <c r="A3027" s="287"/>
    </row>
    <row r="3028" spans="1:1" x14ac:dyDescent="0.25">
      <c r="A3028" s="287"/>
    </row>
    <row r="3029" spans="1:1" x14ac:dyDescent="0.25">
      <c r="A3029" s="287"/>
    </row>
    <row r="3030" spans="1:1" x14ac:dyDescent="0.25">
      <c r="A3030" s="287"/>
    </row>
    <row r="3031" spans="1:1" x14ac:dyDescent="0.25">
      <c r="A3031" s="287"/>
    </row>
    <row r="3032" spans="1:1" x14ac:dyDescent="0.25">
      <c r="A3032" s="287"/>
    </row>
    <row r="3033" spans="1:1" x14ac:dyDescent="0.25">
      <c r="A3033" s="287"/>
    </row>
    <row r="3034" spans="1:1" x14ac:dyDescent="0.25">
      <c r="A3034" s="287"/>
    </row>
    <row r="3035" spans="1:1" x14ac:dyDescent="0.25">
      <c r="A3035" s="287"/>
    </row>
    <row r="3036" spans="1:1" x14ac:dyDescent="0.25">
      <c r="A3036" s="287"/>
    </row>
    <row r="3037" spans="1:1" x14ac:dyDescent="0.25">
      <c r="A3037" s="287"/>
    </row>
    <row r="3038" spans="1:1" x14ac:dyDescent="0.25">
      <c r="A3038" s="287"/>
    </row>
    <row r="3039" spans="1:1" x14ac:dyDescent="0.25">
      <c r="A3039" s="287"/>
    </row>
    <row r="3040" spans="1:1" x14ac:dyDescent="0.25">
      <c r="A3040" s="287"/>
    </row>
    <row r="3041" spans="1:1" x14ac:dyDescent="0.25">
      <c r="A3041" s="287"/>
    </row>
    <row r="3042" spans="1:1" x14ac:dyDescent="0.25">
      <c r="A3042" s="287"/>
    </row>
    <row r="3043" spans="1:1" x14ac:dyDescent="0.25">
      <c r="A3043" s="287"/>
    </row>
    <row r="3044" spans="1:1" x14ac:dyDescent="0.25">
      <c r="A3044" s="287"/>
    </row>
    <row r="3045" spans="1:1" x14ac:dyDescent="0.25">
      <c r="A3045" s="287"/>
    </row>
    <row r="3046" spans="1:1" x14ac:dyDescent="0.25">
      <c r="A3046" s="287"/>
    </row>
    <row r="3047" spans="1:1" x14ac:dyDescent="0.25">
      <c r="A3047" s="287"/>
    </row>
    <row r="3048" spans="1:1" x14ac:dyDescent="0.25">
      <c r="A3048" s="287"/>
    </row>
    <row r="3049" spans="1:1" x14ac:dyDescent="0.25">
      <c r="A3049" s="287"/>
    </row>
    <row r="3050" spans="1:1" x14ac:dyDescent="0.25">
      <c r="A3050" s="287"/>
    </row>
    <row r="3051" spans="1:1" x14ac:dyDescent="0.25">
      <c r="A3051" s="287"/>
    </row>
    <row r="3052" spans="1:1" x14ac:dyDescent="0.25">
      <c r="A3052" s="287"/>
    </row>
    <row r="3053" spans="1:1" x14ac:dyDescent="0.25">
      <c r="A3053" s="287"/>
    </row>
    <row r="3054" spans="1:1" x14ac:dyDescent="0.25">
      <c r="A3054" s="287"/>
    </row>
    <row r="3055" spans="1:1" x14ac:dyDescent="0.25">
      <c r="A3055" s="287"/>
    </row>
    <row r="3056" spans="1:1" x14ac:dyDescent="0.25">
      <c r="A3056" s="287"/>
    </row>
    <row r="3057" spans="1:1" x14ac:dyDescent="0.25">
      <c r="A3057" s="287"/>
    </row>
    <row r="3058" spans="1:1" x14ac:dyDescent="0.25">
      <c r="A3058" s="287"/>
    </row>
    <row r="3059" spans="1:1" x14ac:dyDescent="0.25">
      <c r="A3059" s="287"/>
    </row>
    <row r="3060" spans="1:1" x14ac:dyDescent="0.25">
      <c r="A3060" s="287"/>
    </row>
    <row r="3061" spans="1:1" x14ac:dyDescent="0.25">
      <c r="A3061" s="287"/>
    </row>
    <row r="3062" spans="1:1" x14ac:dyDescent="0.25">
      <c r="A3062" s="287"/>
    </row>
    <row r="3063" spans="1:1" x14ac:dyDescent="0.25">
      <c r="A3063" s="287"/>
    </row>
    <row r="3064" spans="1:1" x14ac:dyDescent="0.25">
      <c r="A3064" s="287"/>
    </row>
    <row r="3065" spans="1:1" x14ac:dyDescent="0.25">
      <c r="A3065" s="287"/>
    </row>
    <row r="3066" spans="1:1" x14ac:dyDescent="0.25">
      <c r="A3066" s="287"/>
    </row>
    <row r="3067" spans="1:1" x14ac:dyDescent="0.25">
      <c r="A3067" s="287"/>
    </row>
    <row r="3068" spans="1:1" x14ac:dyDescent="0.25">
      <c r="A3068" s="287"/>
    </row>
    <row r="3069" spans="1:1" x14ac:dyDescent="0.25">
      <c r="A3069" s="287"/>
    </row>
    <row r="3070" spans="1:1" x14ac:dyDescent="0.25">
      <c r="A3070" s="287"/>
    </row>
    <row r="3071" spans="1:1" x14ac:dyDescent="0.25">
      <c r="A3071" s="287"/>
    </row>
    <row r="3072" spans="1:1" x14ac:dyDescent="0.25">
      <c r="A3072" s="287"/>
    </row>
    <row r="3073" spans="1:1" x14ac:dyDescent="0.25">
      <c r="A3073" s="287"/>
    </row>
    <row r="3074" spans="1:1" x14ac:dyDescent="0.25">
      <c r="A3074" s="287"/>
    </row>
    <row r="3075" spans="1:1" x14ac:dyDescent="0.25">
      <c r="A3075" s="287"/>
    </row>
    <row r="3076" spans="1:1" x14ac:dyDescent="0.25">
      <c r="A3076" s="287"/>
    </row>
    <row r="3077" spans="1:1" x14ac:dyDescent="0.25">
      <c r="A3077" s="287"/>
    </row>
    <row r="3078" spans="1:1" x14ac:dyDescent="0.25">
      <c r="A3078" s="287"/>
    </row>
    <row r="3079" spans="1:1" x14ac:dyDescent="0.25">
      <c r="A3079" s="287"/>
    </row>
    <row r="3080" spans="1:1" x14ac:dyDescent="0.25">
      <c r="A3080" s="287"/>
    </row>
    <row r="3081" spans="1:1" x14ac:dyDescent="0.25">
      <c r="A3081" s="287"/>
    </row>
    <row r="3082" spans="1:1" x14ac:dyDescent="0.25">
      <c r="A3082" s="287"/>
    </row>
    <row r="3083" spans="1:1" x14ac:dyDescent="0.25">
      <c r="A3083" s="287"/>
    </row>
    <row r="3084" spans="1:1" x14ac:dyDescent="0.25">
      <c r="A3084" s="287"/>
    </row>
    <row r="3085" spans="1:1" x14ac:dyDescent="0.25">
      <c r="A3085" s="287"/>
    </row>
    <row r="3086" spans="1:1" x14ac:dyDescent="0.25">
      <c r="A3086" s="287"/>
    </row>
    <row r="3087" spans="1:1" x14ac:dyDescent="0.25">
      <c r="A3087" s="287"/>
    </row>
    <row r="3088" spans="1:1" x14ac:dyDescent="0.25">
      <c r="A3088" s="287"/>
    </row>
    <row r="3089" spans="1:1" x14ac:dyDescent="0.25">
      <c r="A3089" s="287"/>
    </row>
    <row r="3090" spans="1:1" x14ac:dyDescent="0.25">
      <c r="A3090" s="287"/>
    </row>
    <row r="3091" spans="1:1" x14ac:dyDescent="0.25">
      <c r="A3091" s="287"/>
    </row>
    <row r="3092" spans="1:1" x14ac:dyDescent="0.25">
      <c r="A3092" s="287"/>
    </row>
    <row r="3093" spans="1:1" x14ac:dyDescent="0.25">
      <c r="A3093" s="287"/>
    </row>
    <row r="3094" spans="1:1" x14ac:dyDescent="0.25">
      <c r="A3094" s="287"/>
    </row>
    <row r="3095" spans="1:1" x14ac:dyDescent="0.25">
      <c r="A3095" s="287"/>
    </row>
    <row r="3096" spans="1:1" x14ac:dyDescent="0.25">
      <c r="A3096" s="287"/>
    </row>
    <row r="3097" spans="1:1" x14ac:dyDescent="0.25">
      <c r="A3097" s="287"/>
    </row>
    <row r="3098" spans="1:1" x14ac:dyDescent="0.25">
      <c r="A3098" s="287"/>
    </row>
    <row r="3099" spans="1:1" x14ac:dyDescent="0.25">
      <c r="A3099" s="287"/>
    </row>
    <row r="3100" spans="1:1" x14ac:dyDescent="0.25">
      <c r="A3100" s="287"/>
    </row>
    <row r="3101" spans="1:1" x14ac:dyDescent="0.25">
      <c r="A3101" s="287"/>
    </row>
    <row r="3102" spans="1:1" x14ac:dyDescent="0.25">
      <c r="A3102" s="287"/>
    </row>
    <row r="3103" spans="1:1" x14ac:dyDescent="0.25">
      <c r="A3103" s="287"/>
    </row>
    <row r="3104" spans="1:1" x14ac:dyDescent="0.25">
      <c r="A3104" s="287"/>
    </row>
    <row r="3105" spans="1:1" x14ac:dyDescent="0.25">
      <c r="A3105" s="287"/>
    </row>
    <row r="3106" spans="1:1" x14ac:dyDescent="0.25">
      <c r="A3106" s="287"/>
    </row>
    <row r="3107" spans="1:1" x14ac:dyDescent="0.25">
      <c r="A3107" s="287"/>
    </row>
    <row r="3108" spans="1:1" x14ac:dyDescent="0.25">
      <c r="A3108" s="287"/>
    </row>
    <row r="3109" spans="1:1" x14ac:dyDescent="0.25">
      <c r="A3109" s="287"/>
    </row>
    <row r="3110" spans="1:1" x14ac:dyDescent="0.25">
      <c r="A3110" s="287"/>
    </row>
    <row r="3111" spans="1:1" x14ac:dyDescent="0.25">
      <c r="A3111" s="287"/>
    </row>
    <row r="3112" spans="1:1" x14ac:dyDescent="0.25">
      <c r="A3112" s="287"/>
    </row>
    <row r="3113" spans="1:1" x14ac:dyDescent="0.25">
      <c r="A3113" s="287"/>
    </row>
    <row r="3114" spans="1:1" x14ac:dyDescent="0.25">
      <c r="A3114" s="287"/>
    </row>
    <row r="3115" spans="1:1" x14ac:dyDescent="0.25">
      <c r="A3115" s="287"/>
    </row>
    <row r="3116" spans="1:1" x14ac:dyDescent="0.25">
      <c r="A3116" s="287"/>
    </row>
    <row r="3117" spans="1:1" x14ac:dyDescent="0.25">
      <c r="A3117" s="287"/>
    </row>
    <row r="3118" spans="1:1" x14ac:dyDescent="0.25">
      <c r="A3118" s="287"/>
    </row>
    <row r="3119" spans="1:1" x14ac:dyDescent="0.25">
      <c r="A3119" s="287"/>
    </row>
    <row r="3120" spans="1:1" x14ac:dyDescent="0.25">
      <c r="A3120" s="287"/>
    </row>
    <row r="3121" spans="1:1" x14ac:dyDescent="0.25">
      <c r="A3121" s="287"/>
    </row>
    <row r="3122" spans="1:1" x14ac:dyDescent="0.25">
      <c r="A3122" s="287"/>
    </row>
    <row r="3123" spans="1:1" x14ac:dyDescent="0.25">
      <c r="A3123" s="287"/>
    </row>
    <row r="3124" spans="1:1" x14ac:dyDescent="0.25">
      <c r="A3124" s="287"/>
    </row>
    <row r="3125" spans="1:1" x14ac:dyDescent="0.25">
      <c r="A3125" s="287"/>
    </row>
    <row r="3126" spans="1:1" x14ac:dyDescent="0.25">
      <c r="A3126" s="287"/>
    </row>
    <row r="3127" spans="1:1" x14ac:dyDescent="0.25">
      <c r="A3127" s="287"/>
    </row>
    <row r="3128" spans="1:1" x14ac:dyDescent="0.25">
      <c r="A3128" s="287"/>
    </row>
    <row r="3129" spans="1:1" x14ac:dyDescent="0.25">
      <c r="A3129" s="287"/>
    </row>
    <row r="3130" spans="1:1" x14ac:dyDescent="0.25">
      <c r="A3130" s="287"/>
    </row>
    <row r="3131" spans="1:1" x14ac:dyDescent="0.25">
      <c r="A3131" s="287"/>
    </row>
    <row r="3132" spans="1:1" x14ac:dyDescent="0.25">
      <c r="A3132" s="287"/>
    </row>
    <row r="3133" spans="1:1" x14ac:dyDescent="0.25">
      <c r="A3133" s="287"/>
    </row>
    <row r="3134" spans="1:1" x14ac:dyDescent="0.25">
      <c r="A3134" s="287"/>
    </row>
    <row r="3135" spans="1:1" x14ac:dyDescent="0.25">
      <c r="A3135" s="287"/>
    </row>
    <row r="3136" spans="1:1" x14ac:dyDescent="0.25">
      <c r="A3136" s="287"/>
    </row>
    <row r="3137" spans="1:1" x14ac:dyDescent="0.25">
      <c r="A3137" s="287"/>
    </row>
    <row r="3138" spans="1:1" x14ac:dyDescent="0.25">
      <c r="A3138" s="287"/>
    </row>
    <row r="3139" spans="1:1" x14ac:dyDescent="0.25">
      <c r="A3139" s="287"/>
    </row>
    <row r="3140" spans="1:1" x14ac:dyDescent="0.25">
      <c r="A3140" s="287"/>
    </row>
    <row r="3141" spans="1:1" x14ac:dyDescent="0.25">
      <c r="A3141" s="287"/>
    </row>
    <row r="3142" spans="1:1" x14ac:dyDescent="0.25">
      <c r="A3142" s="287"/>
    </row>
    <row r="3143" spans="1:1" x14ac:dyDescent="0.25">
      <c r="A3143" s="287"/>
    </row>
    <row r="3144" spans="1:1" x14ac:dyDescent="0.25">
      <c r="A3144" s="287"/>
    </row>
    <row r="3145" spans="1:1" x14ac:dyDescent="0.25">
      <c r="A3145" s="287"/>
    </row>
    <row r="3146" spans="1:1" x14ac:dyDescent="0.25">
      <c r="A3146" s="287"/>
    </row>
    <row r="3147" spans="1:1" x14ac:dyDescent="0.25">
      <c r="A3147" s="287"/>
    </row>
    <row r="3148" spans="1:1" x14ac:dyDescent="0.25">
      <c r="A3148" s="287"/>
    </row>
    <row r="3149" spans="1:1" x14ac:dyDescent="0.25">
      <c r="A3149" s="287"/>
    </row>
    <row r="3150" spans="1:1" x14ac:dyDescent="0.25">
      <c r="A3150" s="287"/>
    </row>
    <row r="3151" spans="1:1" x14ac:dyDescent="0.25">
      <c r="A3151" s="287"/>
    </row>
    <row r="3152" spans="1:1" x14ac:dyDescent="0.25">
      <c r="A3152" s="287"/>
    </row>
    <row r="3153" spans="1:1" x14ac:dyDescent="0.25">
      <c r="A3153" s="287"/>
    </row>
    <row r="3154" spans="1:1" x14ac:dyDescent="0.25">
      <c r="A3154" s="287"/>
    </row>
    <row r="3155" spans="1:1" x14ac:dyDescent="0.25">
      <c r="A3155" s="287"/>
    </row>
    <row r="3156" spans="1:1" x14ac:dyDescent="0.25">
      <c r="A3156" s="287"/>
    </row>
    <row r="3157" spans="1:1" x14ac:dyDescent="0.25">
      <c r="A3157" s="287"/>
    </row>
    <row r="3158" spans="1:1" x14ac:dyDescent="0.25">
      <c r="A3158" s="287"/>
    </row>
    <row r="3159" spans="1:1" x14ac:dyDescent="0.25">
      <c r="A3159" s="287"/>
    </row>
    <row r="3160" spans="1:1" x14ac:dyDescent="0.25">
      <c r="A3160" s="287"/>
    </row>
    <row r="3161" spans="1:1" x14ac:dyDescent="0.25">
      <c r="A3161" s="287"/>
    </row>
    <row r="3162" spans="1:1" x14ac:dyDescent="0.25">
      <c r="A3162" s="287"/>
    </row>
    <row r="3163" spans="1:1" x14ac:dyDescent="0.25">
      <c r="A3163" s="287"/>
    </row>
    <row r="3164" spans="1:1" x14ac:dyDescent="0.25">
      <c r="A3164" s="287"/>
    </row>
    <row r="3165" spans="1:1" x14ac:dyDescent="0.25">
      <c r="A3165" s="287"/>
    </row>
    <row r="3166" spans="1:1" x14ac:dyDescent="0.25">
      <c r="A3166" s="287"/>
    </row>
    <row r="3167" spans="1:1" x14ac:dyDescent="0.25">
      <c r="A3167" s="287"/>
    </row>
    <row r="3168" spans="1:1" x14ac:dyDescent="0.25">
      <c r="A3168" s="287"/>
    </row>
    <row r="3169" spans="1:1" x14ac:dyDescent="0.25">
      <c r="A3169" s="287"/>
    </row>
    <row r="3170" spans="1:1" x14ac:dyDescent="0.25">
      <c r="A3170" s="287"/>
    </row>
    <row r="3171" spans="1:1" x14ac:dyDescent="0.25">
      <c r="A3171" s="287"/>
    </row>
    <row r="3172" spans="1:1" x14ac:dyDescent="0.25">
      <c r="A3172" s="287"/>
    </row>
    <row r="3173" spans="1:1" x14ac:dyDescent="0.25">
      <c r="A3173" s="287"/>
    </row>
    <row r="3174" spans="1:1" x14ac:dyDescent="0.25">
      <c r="A3174" s="287"/>
    </row>
    <row r="3175" spans="1:1" x14ac:dyDescent="0.25">
      <c r="A3175" s="287"/>
    </row>
    <row r="3176" spans="1:1" x14ac:dyDescent="0.25">
      <c r="A3176" s="287"/>
    </row>
    <row r="3177" spans="1:1" x14ac:dyDescent="0.25">
      <c r="A3177" s="287"/>
    </row>
    <row r="3178" spans="1:1" x14ac:dyDescent="0.25">
      <c r="A3178" s="287"/>
    </row>
    <row r="3179" spans="1:1" x14ac:dyDescent="0.25">
      <c r="A3179" s="287"/>
    </row>
    <row r="3180" spans="1:1" x14ac:dyDescent="0.25">
      <c r="A3180" s="287"/>
    </row>
    <row r="3181" spans="1:1" x14ac:dyDescent="0.25">
      <c r="A3181" s="287"/>
    </row>
    <row r="3182" spans="1:1" x14ac:dyDescent="0.25">
      <c r="A3182" s="287"/>
    </row>
    <row r="3183" spans="1:1" x14ac:dyDescent="0.25">
      <c r="A3183" s="287"/>
    </row>
    <row r="3184" spans="1:1" x14ac:dyDescent="0.25">
      <c r="A3184" s="287"/>
    </row>
    <row r="3185" spans="1:1" x14ac:dyDescent="0.25">
      <c r="A3185" s="287"/>
    </row>
    <row r="3186" spans="1:1" x14ac:dyDescent="0.25">
      <c r="A3186" s="287"/>
    </row>
    <row r="3187" spans="1:1" x14ac:dyDescent="0.25">
      <c r="A3187" s="287"/>
    </row>
    <row r="3188" spans="1:1" x14ac:dyDescent="0.25">
      <c r="A3188" s="287"/>
    </row>
    <row r="3189" spans="1:1" x14ac:dyDescent="0.25">
      <c r="A3189" s="287"/>
    </row>
    <row r="3190" spans="1:1" x14ac:dyDescent="0.25">
      <c r="A3190" s="287"/>
    </row>
    <row r="3191" spans="1:1" x14ac:dyDescent="0.25">
      <c r="A3191" s="287"/>
    </row>
    <row r="3192" spans="1:1" x14ac:dyDescent="0.25">
      <c r="A3192" s="287"/>
    </row>
    <row r="3193" spans="1:1" x14ac:dyDescent="0.25">
      <c r="A3193" s="287"/>
    </row>
    <row r="3194" spans="1:1" x14ac:dyDescent="0.25">
      <c r="A3194" s="287"/>
    </row>
    <row r="3195" spans="1:1" x14ac:dyDescent="0.25">
      <c r="A3195" s="287"/>
    </row>
    <row r="3196" spans="1:1" x14ac:dyDescent="0.25">
      <c r="A3196" s="287"/>
    </row>
    <row r="3197" spans="1:1" x14ac:dyDescent="0.25">
      <c r="A3197" s="287"/>
    </row>
    <row r="3198" spans="1:1" x14ac:dyDescent="0.25">
      <c r="A3198" s="287"/>
    </row>
    <row r="3199" spans="1:1" x14ac:dyDescent="0.25">
      <c r="A3199" s="287"/>
    </row>
    <row r="3200" spans="1:1" x14ac:dyDescent="0.25">
      <c r="A3200" s="287"/>
    </row>
    <row r="3201" spans="1:1" x14ac:dyDescent="0.25">
      <c r="A3201" s="287"/>
    </row>
    <row r="3202" spans="1:1" x14ac:dyDescent="0.25">
      <c r="A3202" s="287"/>
    </row>
    <row r="3203" spans="1:1" x14ac:dyDescent="0.25">
      <c r="A3203" s="287"/>
    </row>
    <row r="3204" spans="1:1" x14ac:dyDescent="0.25">
      <c r="A3204" s="287"/>
    </row>
    <row r="3205" spans="1:1" x14ac:dyDescent="0.25">
      <c r="A3205" s="287"/>
    </row>
    <row r="3206" spans="1:1" x14ac:dyDescent="0.25">
      <c r="A3206" s="287"/>
    </row>
    <row r="3207" spans="1:1" x14ac:dyDescent="0.25">
      <c r="A3207" s="287"/>
    </row>
    <row r="3208" spans="1:1" x14ac:dyDescent="0.25">
      <c r="A3208" s="287"/>
    </row>
    <row r="3209" spans="1:1" x14ac:dyDescent="0.25">
      <c r="A3209" s="287"/>
    </row>
    <row r="3210" spans="1:1" x14ac:dyDescent="0.25">
      <c r="A3210" s="287"/>
    </row>
    <row r="3211" spans="1:1" x14ac:dyDescent="0.25">
      <c r="A3211" s="287"/>
    </row>
    <row r="3212" spans="1:1" x14ac:dyDescent="0.25">
      <c r="A3212" s="287"/>
    </row>
    <row r="3213" spans="1:1" x14ac:dyDescent="0.25">
      <c r="A3213" s="287"/>
    </row>
    <row r="3214" spans="1:1" x14ac:dyDescent="0.25">
      <c r="A3214" s="287"/>
    </row>
    <row r="3215" spans="1:1" x14ac:dyDescent="0.25">
      <c r="A3215" s="287"/>
    </row>
    <row r="3216" spans="1:1" x14ac:dyDescent="0.25">
      <c r="A3216" s="287"/>
    </row>
    <row r="3217" spans="1:1" x14ac:dyDescent="0.25">
      <c r="A3217" s="287"/>
    </row>
    <row r="3218" spans="1:1" x14ac:dyDescent="0.25">
      <c r="A3218" s="287"/>
    </row>
    <row r="3219" spans="1:1" x14ac:dyDescent="0.25">
      <c r="A3219" s="287"/>
    </row>
    <row r="3220" spans="1:1" x14ac:dyDescent="0.25">
      <c r="A3220" s="287"/>
    </row>
    <row r="3221" spans="1:1" x14ac:dyDescent="0.25">
      <c r="A3221" s="287"/>
    </row>
    <row r="3222" spans="1:1" x14ac:dyDescent="0.25">
      <c r="A3222" s="287"/>
    </row>
    <row r="3223" spans="1:1" x14ac:dyDescent="0.25">
      <c r="A3223" s="287"/>
    </row>
    <row r="3224" spans="1:1" x14ac:dyDescent="0.25">
      <c r="A3224" s="287"/>
    </row>
    <row r="3225" spans="1:1" x14ac:dyDescent="0.25">
      <c r="A3225" s="287"/>
    </row>
    <row r="3226" spans="1:1" x14ac:dyDescent="0.25">
      <c r="A3226" s="287"/>
    </row>
    <row r="3227" spans="1:1" x14ac:dyDescent="0.25">
      <c r="A3227" s="287"/>
    </row>
    <row r="3228" spans="1:1" x14ac:dyDescent="0.25">
      <c r="A3228" s="287"/>
    </row>
    <row r="3229" spans="1:1" x14ac:dyDescent="0.25">
      <c r="A3229" s="287"/>
    </row>
    <row r="3230" spans="1:1" x14ac:dyDescent="0.25">
      <c r="A3230" s="287"/>
    </row>
    <row r="3231" spans="1:1" x14ac:dyDescent="0.25">
      <c r="A3231" s="287"/>
    </row>
    <row r="3232" spans="1:1" x14ac:dyDescent="0.25">
      <c r="A3232" s="287"/>
    </row>
    <row r="3233" spans="1:1" x14ac:dyDescent="0.25">
      <c r="A3233" s="287"/>
    </row>
    <row r="3234" spans="1:1" x14ac:dyDescent="0.25">
      <c r="A3234" s="287"/>
    </row>
    <row r="3235" spans="1:1" x14ac:dyDescent="0.25">
      <c r="A3235" s="287"/>
    </row>
    <row r="3236" spans="1:1" x14ac:dyDescent="0.25">
      <c r="A3236" s="287"/>
    </row>
    <row r="3237" spans="1:1" x14ac:dyDescent="0.25">
      <c r="A3237" s="287"/>
    </row>
    <row r="3238" spans="1:1" x14ac:dyDescent="0.25">
      <c r="A3238" s="287"/>
    </row>
    <row r="3239" spans="1:1" x14ac:dyDescent="0.25">
      <c r="A3239" s="287"/>
    </row>
    <row r="3240" spans="1:1" x14ac:dyDescent="0.25">
      <c r="A3240" s="287"/>
    </row>
    <row r="3241" spans="1:1" x14ac:dyDescent="0.25">
      <c r="A3241" s="287"/>
    </row>
    <row r="3242" spans="1:1" x14ac:dyDescent="0.25">
      <c r="A3242" s="287"/>
    </row>
    <row r="3243" spans="1:1" x14ac:dyDescent="0.25">
      <c r="A3243" s="287"/>
    </row>
    <row r="3244" spans="1:1" x14ac:dyDescent="0.25">
      <c r="A3244" s="287"/>
    </row>
    <row r="3245" spans="1:1" x14ac:dyDescent="0.25">
      <c r="A3245" s="287"/>
    </row>
    <row r="3246" spans="1:1" x14ac:dyDescent="0.25">
      <c r="A3246" s="287"/>
    </row>
    <row r="3247" spans="1:1" x14ac:dyDescent="0.25">
      <c r="A3247" s="287"/>
    </row>
    <row r="3248" spans="1:1" x14ac:dyDescent="0.25">
      <c r="A3248" s="287"/>
    </row>
    <row r="3249" spans="1:1" x14ac:dyDescent="0.25">
      <c r="A3249" s="287"/>
    </row>
    <row r="3250" spans="1:1" x14ac:dyDescent="0.25">
      <c r="A3250" s="287"/>
    </row>
    <row r="3251" spans="1:1" x14ac:dyDescent="0.25">
      <c r="A3251" s="287"/>
    </row>
    <row r="3252" spans="1:1" x14ac:dyDescent="0.25">
      <c r="A3252" s="287"/>
    </row>
    <row r="3253" spans="1:1" x14ac:dyDescent="0.25">
      <c r="A3253" s="287"/>
    </row>
    <row r="3254" spans="1:1" x14ac:dyDescent="0.25">
      <c r="A3254" s="287"/>
    </row>
    <row r="3255" spans="1:1" x14ac:dyDescent="0.25">
      <c r="A3255" s="287"/>
    </row>
    <row r="3256" spans="1:1" x14ac:dyDescent="0.25">
      <c r="A3256" s="287"/>
    </row>
    <row r="3257" spans="1:1" x14ac:dyDescent="0.25">
      <c r="A3257" s="287"/>
    </row>
    <row r="3258" spans="1:1" x14ac:dyDescent="0.25">
      <c r="A3258" s="287"/>
    </row>
    <row r="3259" spans="1:1" x14ac:dyDescent="0.25">
      <c r="A3259" s="287"/>
    </row>
    <row r="3260" spans="1:1" x14ac:dyDescent="0.25">
      <c r="A3260" s="287"/>
    </row>
    <row r="3261" spans="1:1" x14ac:dyDescent="0.25">
      <c r="A3261" s="287"/>
    </row>
    <row r="3262" spans="1:1" x14ac:dyDescent="0.25">
      <c r="A3262" s="287"/>
    </row>
    <row r="3263" spans="1:1" x14ac:dyDescent="0.25">
      <c r="A3263" s="287"/>
    </row>
    <row r="3264" spans="1:1" x14ac:dyDescent="0.25">
      <c r="A3264" s="287"/>
    </row>
    <row r="3265" spans="1:1" x14ac:dyDescent="0.25">
      <c r="A3265" s="287"/>
    </row>
    <row r="3266" spans="1:1" x14ac:dyDescent="0.25">
      <c r="A3266" s="287"/>
    </row>
    <row r="3267" spans="1:1" x14ac:dyDescent="0.25">
      <c r="A3267" s="287"/>
    </row>
    <row r="3268" spans="1:1" x14ac:dyDescent="0.25">
      <c r="A3268" s="287"/>
    </row>
    <row r="3269" spans="1:1" x14ac:dyDescent="0.25">
      <c r="A3269" s="287"/>
    </row>
    <row r="3270" spans="1:1" x14ac:dyDescent="0.25">
      <c r="A3270" s="287"/>
    </row>
    <row r="3271" spans="1:1" x14ac:dyDescent="0.25">
      <c r="A3271" s="287"/>
    </row>
    <row r="3272" spans="1:1" x14ac:dyDescent="0.25">
      <c r="A3272" s="287"/>
    </row>
    <row r="3273" spans="1:1" x14ac:dyDescent="0.25">
      <c r="A3273" s="287"/>
    </row>
    <row r="3274" spans="1:1" x14ac:dyDescent="0.25">
      <c r="A3274" s="287"/>
    </row>
    <row r="3275" spans="1:1" x14ac:dyDescent="0.25">
      <c r="A3275" s="287"/>
    </row>
    <row r="3276" spans="1:1" x14ac:dyDescent="0.25">
      <c r="A3276" s="287"/>
    </row>
    <row r="3277" spans="1:1" x14ac:dyDescent="0.25">
      <c r="A3277" s="287"/>
    </row>
    <row r="3278" spans="1:1" x14ac:dyDescent="0.25">
      <c r="A3278" s="287"/>
    </row>
    <row r="3279" spans="1:1" x14ac:dyDescent="0.25">
      <c r="A3279" s="287"/>
    </row>
    <row r="3280" spans="1:1" x14ac:dyDescent="0.25">
      <c r="A3280" s="287"/>
    </row>
    <row r="3281" spans="1:1" x14ac:dyDescent="0.25">
      <c r="A3281" s="287"/>
    </row>
    <row r="3282" spans="1:1" x14ac:dyDescent="0.25">
      <c r="A3282" s="287"/>
    </row>
    <row r="3283" spans="1:1" x14ac:dyDescent="0.25">
      <c r="A3283" s="287"/>
    </row>
    <row r="3284" spans="1:1" x14ac:dyDescent="0.25">
      <c r="A3284" s="287"/>
    </row>
    <row r="3285" spans="1:1" x14ac:dyDescent="0.25">
      <c r="A3285" s="287"/>
    </row>
    <row r="3286" spans="1:1" x14ac:dyDescent="0.25">
      <c r="A3286" s="287"/>
    </row>
    <row r="3287" spans="1:1" x14ac:dyDescent="0.25">
      <c r="A3287" s="287"/>
    </row>
    <row r="3288" spans="1:1" x14ac:dyDescent="0.25">
      <c r="A3288" s="287"/>
    </row>
    <row r="3289" spans="1:1" x14ac:dyDescent="0.25">
      <c r="A3289" s="287"/>
    </row>
    <row r="3290" spans="1:1" x14ac:dyDescent="0.25">
      <c r="A3290" s="287"/>
    </row>
    <row r="3291" spans="1:1" x14ac:dyDescent="0.25">
      <c r="A3291" s="287"/>
    </row>
    <row r="3292" spans="1:1" x14ac:dyDescent="0.25">
      <c r="A3292" s="287"/>
    </row>
    <row r="3293" spans="1:1" x14ac:dyDescent="0.25">
      <c r="A3293" s="287"/>
    </row>
    <row r="3294" spans="1:1" x14ac:dyDescent="0.25">
      <c r="A3294" s="287"/>
    </row>
    <row r="3295" spans="1:1" x14ac:dyDescent="0.25">
      <c r="A3295" s="287"/>
    </row>
    <row r="3296" spans="1:1" x14ac:dyDescent="0.25">
      <c r="A3296" s="287"/>
    </row>
    <row r="3297" spans="1:1" x14ac:dyDescent="0.25">
      <c r="A3297" s="287"/>
    </row>
    <row r="3298" spans="1:1" x14ac:dyDescent="0.25">
      <c r="A3298" s="287"/>
    </row>
    <row r="3299" spans="1:1" x14ac:dyDescent="0.25">
      <c r="A3299" s="287"/>
    </row>
    <row r="3300" spans="1:1" x14ac:dyDescent="0.25">
      <c r="A3300" s="287"/>
    </row>
    <row r="3301" spans="1:1" x14ac:dyDescent="0.25">
      <c r="A3301" s="287"/>
    </row>
    <row r="3302" spans="1:1" x14ac:dyDescent="0.25">
      <c r="A3302" s="287"/>
    </row>
    <row r="3303" spans="1:1" x14ac:dyDescent="0.25">
      <c r="A3303" s="287"/>
    </row>
    <row r="3304" spans="1:1" x14ac:dyDescent="0.25">
      <c r="A3304" s="287"/>
    </row>
    <row r="3305" spans="1:1" x14ac:dyDescent="0.25">
      <c r="A3305" s="287"/>
    </row>
    <row r="3306" spans="1:1" x14ac:dyDescent="0.25">
      <c r="A3306" s="287"/>
    </row>
    <row r="3307" spans="1:1" x14ac:dyDescent="0.25">
      <c r="A3307" s="287"/>
    </row>
    <row r="3308" spans="1:1" x14ac:dyDescent="0.25">
      <c r="A3308" s="287"/>
    </row>
    <row r="3309" spans="1:1" x14ac:dyDescent="0.25">
      <c r="A3309" s="287"/>
    </row>
    <row r="3310" spans="1:1" x14ac:dyDescent="0.25">
      <c r="A3310" s="287"/>
    </row>
    <row r="3311" spans="1:1" x14ac:dyDescent="0.25">
      <c r="A3311" s="287"/>
    </row>
    <row r="3312" spans="1:1" x14ac:dyDescent="0.25">
      <c r="A3312" s="287"/>
    </row>
    <row r="3313" spans="1:1" x14ac:dyDescent="0.25">
      <c r="A3313" s="287"/>
    </row>
    <row r="3314" spans="1:1" x14ac:dyDescent="0.25">
      <c r="A3314" s="287"/>
    </row>
    <row r="3315" spans="1:1" x14ac:dyDescent="0.25">
      <c r="A3315" s="287"/>
    </row>
    <row r="3316" spans="1:1" x14ac:dyDescent="0.25">
      <c r="A3316" s="287"/>
    </row>
    <row r="3317" spans="1:1" x14ac:dyDescent="0.25">
      <c r="A3317" s="287"/>
    </row>
    <row r="3318" spans="1:1" x14ac:dyDescent="0.25">
      <c r="A3318" s="287"/>
    </row>
    <row r="3319" spans="1:1" x14ac:dyDescent="0.25">
      <c r="A3319" s="287"/>
    </row>
    <row r="3320" spans="1:1" x14ac:dyDescent="0.25">
      <c r="A3320" s="287"/>
    </row>
    <row r="3321" spans="1:1" x14ac:dyDescent="0.25">
      <c r="A3321" s="287"/>
    </row>
    <row r="3322" spans="1:1" x14ac:dyDescent="0.25">
      <c r="A3322" s="287"/>
    </row>
    <row r="3323" spans="1:1" x14ac:dyDescent="0.25">
      <c r="A3323" s="287"/>
    </row>
    <row r="3324" spans="1:1" x14ac:dyDescent="0.25">
      <c r="A3324" s="287"/>
    </row>
    <row r="3325" spans="1:1" x14ac:dyDescent="0.25">
      <c r="A3325" s="287"/>
    </row>
    <row r="3326" spans="1:1" x14ac:dyDescent="0.25">
      <c r="A3326" s="287"/>
    </row>
    <row r="3327" spans="1:1" x14ac:dyDescent="0.25">
      <c r="A3327" s="287"/>
    </row>
    <row r="3328" spans="1:1" x14ac:dyDescent="0.25">
      <c r="A3328" s="287"/>
    </row>
    <row r="3329" spans="1:1" x14ac:dyDescent="0.25">
      <c r="A3329" s="287"/>
    </row>
    <row r="3330" spans="1:1" x14ac:dyDescent="0.25">
      <c r="A3330" s="287"/>
    </row>
    <row r="3331" spans="1:1" x14ac:dyDescent="0.25">
      <c r="A3331" s="287"/>
    </row>
    <row r="3332" spans="1:1" x14ac:dyDescent="0.25">
      <c r="A3332" s="287"/>
    </row>
    <row r="3333" spans="1:1" x14ac:dyDescent="0.25">
      <c r="A3333" s="287"/>
    </row>
    <row r="3334" spans="1:1" x14ac:dyDescent="0.25">
      <c r="A3334" s="287"/>
    </row>
    <row r="3335" spans="1:1" x14ac:dyDescent="0.25">
      <c r="A3335" s="287"/>
    </row>
    <row r="3336" spans="1:1" x14ac:dyDescent="0.25">
      <c r="A3336" s="287"/>
    </row>
    <row r="3337" spans="1:1" x14ac:dyDescent="0.25">
      <c r="A3337" s="287"/>
    </row>
    <row r="3338" spans="1:1" x14ac:dyDescent="0.25">
      <c r="A3338" s="287"/>
    </row>
    <row r="3339" spans="1:1" x14ac:dyDescent="0.25">
      <c r="A3339" s="287"/>
    </row>
    <row r="3340" spans="1:1" x14ac:dyDescent="0.25">
      <c r="A3340" s="287"/>
    </row>
    <row r="3341" spans="1:1" x14ac:dyDescent="0.25">
      <c r="A3341" s="287"/>
    </row>
    <row r="3342" spans="1:1" x14ac:dyDescent="0.25">
      <c r="A3342" s="287"/>
    </row>
    <row r="3343" spans="1:1" x14ac:dyDescent="0.25">
      <c r="A3343" s="287"/>
    </row>
    <row r="3344" spans="1:1" x14ac:dyDescent="0.25">
      <c r="A3344" s="287"/>
    </row>
    <row r="3345" spans="1:1" x14ac:dyDescent="0.25">
      <c r="A3345" s="287"/>
    </row>
    <row r="3346" spans="1:1" x14ac:dyDescent="0.25">
      <c r="A3346" s="287"/>
    </row>
    <row r="3347" spans="1:1" x14ac:dyDescent="0.25">
      <c r="A3347" s="287"/>
    </row>
    <row r="3348" spans="1:1" x14ac:dyDescent="0.25">
      <c r="A3348" s="287"/>
    </row>
    <row r="3349" spans="1:1" x14ac:dyDescent="0.25">
      <c r="A3349" s="287"/>
    </row>
    <row r="3350" spans="1:1" x14ac:dyDescent="0.25">
      <c r="A3350" s="287"/>
    </row>
    <row r="3351" spans="1:1" x14ac:dyDescent="0.25">
      <c r="A3351" s="287"/>
    </row>
    <row r="3352" spans="1:1" x14ac:dyDescent="0.25">
      <c r="A3352" s="287"/>
    </row>
    <row r="3353" spans="1:1" x14ac:dyDescent="0.25">
      <c r="A3353" s="287"/>
    </row>
    <row r="3354" spans="1:1" x14ac:dyDescent="0.25">
      <c r="A3354" s="287"/>
    </row>
    <row r="3355" spans="1:1" x14ac:dyDescent="0.25">
      <c r="A3355" s="287"/>
    </row>
    <row r="3356" spans="1:1" x14ac:dyDescent="0.25">
      <c r="A3356" s="287"/>
    </row>
    <row r="3357" spans="1:1" x14ac:dyDescent="0.25">
      <c r="A3357" s="287"/>
    </row>
    <row r="3358" spans="1:1" x14ac:dyDescent="0.25">
      <c r="A3358" s="287"/>
    </row>
    <row r="3359" spans="1:1" x14ac:dyDescent="0.25">
      <c r="A3359" s="287"/>
    </row>
    <row r="3360" spans="1:1" x14ac:dyDescent="0.25">
      <c r="A3360" s="287"/>
    </row>
    <row r="3361" spans="1:1" x14ac:dyDescent="0.25">
      <c r="A3361" s="287"/>
    </row>
    <row r="3362" spans="1:1" x14ac:dyDescent="0.25">
      <c r="A3362" s="287"/>
    </row>
    <row r="3363" spans="1:1" x14ac:dyDescent="0.25">
      <c r="A3363" s="287"/>
    </row>
    <row r="3364" spans="1:1" x14ac:dyDescent="0.25">
      <c r="A3364" s="287"/>
    </row>
    <row r="3365" spans="1:1" x14ac:dyDescent="0.25">
      <c r="A3365" s="287"/>
    </row>
    <row r="3366" spans="1:1" x14ac:dyDescent="0.25">
      <c r="A3366" s="287"/>
    </row>
    <row r="3367" spans="1:1" x14ac:dyDescent="0.25">
      <c r="A3367" s="287"/>
    </row>
    <row r="3368" spans="1:1" x14ac:dyDescent="0.25">
      <c r="A3368" s="287"/>
    </row>
    <row r="3369" spans="1:1" x14ac:dyDescent="0.25">
      <c r="A3369" s="287"/>
    </row>
    <row r="3370" spans="1:1" x14ac:dyDescent="0.25">
      <c r="A3370" s="287"/>
    </row>
    <row r="3371" spans="1:1" x14ac:dyDescent="0.25">
      <c r="A3371" s="287"/>
    </row>
    <row r="3372" spans="1:1" x14ac:dyDescent="0.25">
      <c r="A3372" s="287"/>
    </row>
    <row r="3373" spans="1:1" x14ac:dyDescent="0.25">
      <c r="A3373" s="287"/>
    </row>
    <row r="3374" spans="1:1" x14ac:dyDescent="0.25">
      <c r="A3374" s="287"/>
    </row>
    <row r="3375" spans="1:1" x14ac:dyDescent="0.25">
      <c r="A3375" s="287"/>
    </row>
    <row r="3376" spans="1:1" x14ac:dyDescent="0.25">
      <c r="A3376" s="287"/>
    </row>
    <row r="3377" spans="1:1" x14ac:dyDescent="0.25">
      <c r="A3377" s="287"/>
    </row>
    <row r="3378" spans="1:1" x14ac:dyDescent="0.25">
      <c r="A3378" s="287"/>
    </row>
    <row r="3379" spans="1:1" x14ac:dyDescent="0.25">
      <c r="A3379" s="287"/>
    </row>
    <row r="3380" spans="1:1" x14ac:dyDescent="0.25">
      <c r="A3380" s="287"/>
    </row>
    <row r="3381" spans="1:1" x14ac:dyDescent="0.25">
      <c r="A3381" s="287"/>
    </row>
    <row r="3382" spans="1:1" x14ac:dyDescent="0.25">
      <c r="A3382" s="287"/>
    </row>
    <row r="3383" spans="1:1" x14ac:dyDescent="0.25">
      <c r="A3383" s="287"/>
    </row>
    <row r="3384" spans="1:1" x14ac:dyDescent="0.25">
      <c r="A3384" s="287"/>
    </row>
    <row r="3385" spans="1:1" x14ac:dyDescent="0.25">
      <c r="A3385" s="287"/>
    </row>
    <row r="3386" spans="1:1" x14ac:dyDescent="0.25">
      <c r="A3386" s="287"/>
    </row>
    <row r="3387" spans="1:1" x14ac:dyDescent="0.25">
      <c r="A3387" s="287"/>
    </row>
    <row r="3388" spans="1:1" x14ac:dyDescent="0.25">
      <c r="A3388" s="287"/>
    </row>
    <row r="3389" spans="1:1" x14ac:dyDescent="0.25">
      <c r="A3389" s="287"/>
    </row>
    <row r="3390" spans="1:1" x14ac:dyDescent="0.25">
      <c r="A3390" s="287"/>
    </row>
    <row r="3391" spans="1:1" x14ac:dyDescent="0.25">
      <c r="A3391" s="287"/>
    </row>
    <row r="3392" spans="1:1" x14ac:dyDescent="0.25">
      <c r="A3392" s="287"/>
    </row>
    <row r="3393" spans="1:1" x14ac:dyDescent="0.25">
      <c r="A3393" s="287"/>
    </row>
    <row r="3394" spans="1:1" x14ac:dyDescent="0.25">
      <c r="A3394" s="287"/>
    </row>
    <row r="3395" spans="1:1" x14ac:dyDescent="0.25">
      <c r="A3395" s="287"/>
    </row>
    <row r="3396" spans="1:1" x14ac:dyDescent="0.25">
      <c r="A3396" s="287"/>
    </row>
    <row r="3397" spans="1:1" x14ac:dyDescent="0.25">
      <c r="A3397" s="287"/>
    </row>
    <row r="3398" spans="1:1" x14ac:dyDescent="0.25">
      <c r="A3398" s="287"/>
    </row>
    <row r="3399" spans="1:1" x14ac:dyDescent="0.25">
      <c r="A3399" s="287"/>
    </row>
    <row r="3400" spans="1:1" x14ac:dyDescent="0.25">
      <c r="A3400" s="287"/>
    </row>
    <row r="3401" spans="1:1" x14ac:dyDescent="0.25">
      <c r="A3401" s="287"/>
    </row>
    <row r="3402" spans="1:1" x14ac:dyDescent="0.25">
      <c r="A3402" s="287"/>
    </row>
    <row r="3403" spans="1:1" x14ac:dyDescent="0.25">
      <c r="A3403" s="287"/>
    </row>
    <row r="3404" spans="1:1" x14ac:dyDescent="0.25">
      <c r="A3404" s="287"/>
    </row>
    <row r="3405" spans="1:1" x14ac:dyDescent="0.25">
      <c r="A3405" s="287"/>
    </row>
    <row r="3406" spans="1:1" x14ac:dyDescent="0.25">
      <c r="A3406" s="287"/>
    </row>
    <row r="3407" spans="1:1" x14ac:dyDescent="0.25">
      <c r="A3407" s="287"/>
    </row>
    <row r="3408" spans="1:1" x14ac:dyDescent="0.25">
      <c r="A3408" s="287"/>
    </row>
    <row r="3409" spans="1:1" x14ac:dyDescent="0.25">
      <c r="A3409" s="287"/>
    </row>
    <row r="3410" spans="1:1" x14ac:dyDescent="0.25">
      <c r="A3410" s="287"/>
    </row>
    <row r="3411" spans="1:1" x14ac:dyDescent="0.25">
      <c r="A3411" s="287"/>
    </row>
    <row r="3412" spans="1:1" x14ac:dyDescent="0.25">
      <c r="A3412" s="287"/>
    </row>
    <row r="3413" spans="1:1" x14ac:dyDescent="0.25">
      <c r="A3413" s="287"/>
    </row>
    <row r="3414" spans="1:1" x14ac:dyDescent="0.25">
      <c r="A3414" s="287"/>
    </row>
    <row r="3415" spans="1:1" x14ac:dyDescent="0.25">
      <c r="A3415" s="287"/>
    </row>
    <row r="3416" spans="1:1" x14ac:dyDescent="0.25">
      <c r="A3416" s="287"/>
    </row>
    <row r="3417" spans="1:1" x14ac:dyDescent="0.25">
      <c r="A3417" s="287"/>
    </row>
    <row r="3418" spans="1:1" x14ac:dyDescent="0.25">
      <c r="A3418" s="287"/>
    </row>
    <row r="3419" spans="1:1" x14ac:dyDescent="0.25">
      <c r="A3419" s="287"/>
    </row>
    <row r="3420" spans="1:1" x14ac:dyDescent="0.25">
      <c r="A3420" s="287"/>
    </row>
    <row r="3421" spans="1:1" x14ac:dyDescent="0.25">
      <c r="A3421" s="287"/>
    </row>
    <row r="3422" spans="1:1" x14ac:dyDescent="0.25">
      <c r="A3422" s="287"/>
    </row>
    <row r="3423" spans="1:1" x14ac:dyDescent="0.25">
      <c r="A3423" s="287"/>
    </row>
    <row r="3424" spans="1:1" x14ac:dyDescent="0.25">
      <c r="A3424" s="287"/>
    </row>
    <row r="3425" spans="1:1" x14ac:dyDescent="0.25">
      <c r="A3425" s="287"/>
    </row>
    <row r="3426" spans="1:1" x14ac:dyDescent="0.25">
      <c r="A3426" s="287"/>
    </row>
    <row r="3427" spans="1:1" x14ac:dyDescent="0.25">
      <c r="A3427" s="287"/>
    </row>
    <row r="3428" spans="1:1" x14ac:dyDescent="0.25">
      <c r="A3428" s="287"/>
    </row>
    <row r="3429" spans="1:1" x14ac:dyDescent="0.25">
      <c r="A3429" s="287"/>
    </row>
    <row r="3430" spans="1:1" x14ac:dyDescent="0.25">
      <c r="A3430" s="287"/>
    </row>
    <row r="3431" spans="1:1" x14ac:dyDescent="0.25">
      <c r="A3431" s="287"/>
    </row>
    <row r="3432" spans="1:1" x14ac:dyDescent="0.25">
      <c r="A3432" s="287"/>
    </row>
    <row r="3433" spans="1:1" x14ac:dyDescent="0.25">
      <c r="A3433" s="287"/>
    </row>
    <row r="3434" spans="1:1" x14ac:dyDescent="0.25">
      <c r="A3434" s="287"/>
    </row>
    <row r="3435" spans="1:1" x14ac:dyDescent="0.25">
      <c r="A3435" s="287"/>
    </row>
    <row r="3436" spans="1:1" x14ac:dyDescent="0.25">
      <c r="A3436" s="287"/>
    </row>
    <row r="3437" spans="1:1" x14ac:dyDescent="0.25">
      <c r="A3437" s="287"/>
    </row>
    <row r="3438" spans="1:1" x14ac:dyDescent="0.25">
      <c r="A3438" s="287"/>
    </row>
    <row r="3439" spans="1:1" x14ac:dyDescent="0.25">
      <c r="A3439" s="287"/>
    </row>
    <row r="3440" spans="1:1" x14ac:dyDescent="0.25">
      <c r="A3440" s="287"/>
    </row>
    <row r="3441" spans="1:1" x14ac:dyDescent="0.25">
      <c r="A3441" s="287"/>
    </row>
    <row r="3442" spans="1:1" x14ac:dyDescent="0.25">
      <c r="A3442" s="287"/>
    </row>
    <row r="3443" spans="1:1" x14ac:dyDescent="0.25">
      <c r="A3443" s="287"/>
    </row>
    <row r="3444" spans="1:1" x14ac:dyDescent="0.25">
      <c r="A3444" s="287"/>
    </row>
    <row r="3445" spans="1:1" x14ac:dyDescent="0.25">
      <c r="A3445" s="287"/>
    </row>
    <row r="3446" spans="1:1" x14ac:dyDescent="0.25">
      <c r="A3446" s="287"/>
    </row>
    <row r="3447" spans="1:1" x14ac:dyDescent="0.25">
      <c r="A3447" s="287"/>
    </row>
    <row r="3448" spans="1:1" x14ac:dyDescent="0.25">
      <c r="A3448" s="287"/>
    </row>
    <row r="3449" spans="1:1" x14ac:dyDescent="0.25">
      <c r="A3449" s="287"/>
    </row>
    <row r="3450" spans="1:1" x14ac:dyDescent="0.25">
      <c r="A3450" s="287"/>
    </row>
    <row r="3451" spans="1:1" x14ac:dyDescent="0.25">
      <c r="A3451" s="287"/>
    </row>
    <row r="3452" spans="1:1" x14ac:dyDescent="0.25">
      <c r="A3452" s="287"/>
    </row>
    <row r="3453" spans="1:1" x14ac:dyDescent="0.25">
      <c r="A3453" s="287"/>
    </row>
    <row r="3454" spans="1:1" x14ac:dyDescent="0.25">
      <c r="A3454" s="287"/>
    </row>
    <row r="3455" spans="1:1" x14ac:dyDescent="0.25">
      <c r="A3455" s="287"/>
    </row>
    <row r="3456" spans="1:1" x14ac:dyDescent="0.25">
      <c r="A3456" s="287"/>
    </row>
    <row r="3457" spans="1:1" x14ac:dyDescent="0.25">
      <c r="A3457" s="287"/>
    </row>
    <row r="3458" spans="1:1" x14ac:dyDescent="0.25">
      <c r="A3458" s="287"/>
    </row>
    <row r="3459" spans="1:1" x14ac:dyDescent="0.25">
      <c r="A3459" s="287"/>
    </row>
    <row r="3460" spans="1:1" x14ac:dyDescent="0.25">
      <c r="A3460" s="287"/>
    </row>
    <row r="3461" spans="1:1" x14ac:dyDescent="0.25">
      <c r="A3461" s="287"/>
    </row>
    <row r="3462" spans="1:1" x14ac:dyDescent="0.25">
      <c r="A3462" s="287"/>
    </row>
    <row r="3463" spans="1:1" x14ac:dyDescent="0.25">
      <c r="A3463" s="287"/>
    </row>
    <row r="3464" spans="1:1" x14ac:dyDescent="0.25">
      <c r="A3464" s="287"/>
    </row>
    <row r="3465" spans="1:1" x14ac:dyDescent="0.25">
      <c r="A3465" s="287"/>
    </row>
    <row r="3466" spans="1:1" x14ac:dyDescent="0.25">
      <c r="A3466" s="287"/>
    </row>
    <row r="3467" spans="1:1" x14ac:dyDescent="0.25">
      <c r="A3467" s="287"/>
    </row>
    <row r="3468" spans="1:1" x14ac:dyDescent="0.25">
      <c r="A3468" s="287"/>
    </row>
    <row r="3469" spans="1:1" x14ac:dyDescent="0.25">
      <c r="A3469" s="287"/>
    </row>
    <row r="3470" spans="1:1" x14ac:dyDescent="0.25">
      <c r="A3470" s="287"/>
    </row>
    <row r="3471" spans="1:1" x14ac:dyDescent="0.25">
      <c r="A3471" s="287"/>
    </row>
    <row r="3472" spans="1:1" x14ac:dyDescent="0.25">
      <c r="A3472" s="287"/>
    </row>
    <row r="3473" spans="1:1" x14ac:dyDescent="0.25">
      <c r="A3473" s="287"/>
    </row>
    <row r="3474" spans="1:1" x14ac:dyDescent="0.25">
      <c r="A3474" s="287"/>
    </row>
    <row r="3475" spans="1:1" x14ac:dyDescent="0.25">
      <c r="A3475" s="287"/>
    </row>
    <row r="3476" spans="1:1" x14ac:dyDescent="0.25">
      <c r="A3476" s="287"/>
    </row>
    <row r="3477" spans="1:1" x14ac:dyDescent="0.25">
      <c r="A3477" s="287"/>
    </row>
    <row r="3478" spans="1:1" x14ac:dyDescent="0.25">
      <c r="A3478" s="287"/>
    </row>
    <row r="3479" spans="1:1" x14ac:dyDescent="0.25">
      <c r="A3479" s="287"/>
    </row>
    <row r="3480" spans="1:1" x14ac:dyDescent="0.25">
      <c r="A3480" s="287"/>
    </row>
    <row r="3481" spans="1:1" x14ac:dyDescent="0.25">
      <c r="A3481" s="287"/>
    </row>
    <row r="3482" spans="1:1" x14ac:dyDescent="0.25">
      <c r="A3482" s="287"/>
    </row>
    <row r="3483" spans="1:1" x14ac:dyDescent="0.25">
      <c r="A3483" s="287"/>
    </row>
    <row r="3484" spans="1:1" x14ac:dyDescent="0.25">
      <c r="A3484" s="287"/>
    </row>
    <row r="3485" spans="1:1" x14ac:dyDescent="0.25">
      <c r="A3485" s="287"/>
    </row>
    <row r="3486" spans="1:1" x14ac:dyDescent="0.25">
      <c r="A3486" s="287"/>
    </row>
    <row r="3487" spans="1:1" x14ac:dyDescent="0.25">
      <c r="A3487" s="287"/>
    </row>
    <row r="3488" spans="1:1" x14ac:dyDescent="0.25">
      <c r="A3488" s="287"/>
    </row>
    <row r="3489" spans="1:1" x14ac:dyDescent="0.25">
      <c r="A3489" s="287"/>
    </row>
    <row r="3490" spans="1:1" x14ac:dyDescent="0.25">
      <c r="A3490" s="287"/>
    </row>
    <row r="3491" spans="1:1" x14ac:dyDescent="0.25">
      <c r="A3491" s="287"/>
    </row>
    <row r="3492" spans="1:1" x14ac:dyDescent="0.25">
      <c r="A3492" s="287"/>
    </row>
    <row r="3493" spans="1:1" x14ac:dyDescent="0.25">
      <c r="A3493" s="287"/>
    </row>
    <row r="3494" spans="1:1" x14ac:dyDescent="0.25">
      <c r="A3494" s="287"/>
    </row>
    <row r="3495" spans="1:1" x14ac:dyDescent="0.25">
      <c r="A3495" s="287"/>
    </row>
    <row r="3496" spans="1:1" x14ac:dyDescent="0.25">
      <c r="A3496" s="287"/>
    </row>
    <row r="3497" spans="1:1" x14ac:dyDescent="0.25">
      <c r="A3497" s="287"/>
    </row>
    <row r="3498" spans="1:1" x14ac:dyDescent="0.25">
      <c r="A3498" s="287"/>
    </row>
    <row r="3499" spans="1:1" x14ac:dyDescent="0.25">
      <c r="A3499" s="287"/>
    </row>
    <row r="3500" spans="1:1" x14ac:dyDescent="0.25">
      <c r="A3500" s="287"/>
    </row>
    <row r="3501" spans="1:1" x14ac:dyDescent="0.25">
      <c r="A3501" s="287"/>
    </row>
    <row r="3502" spans="1:1" x14ac:dyDescent="0.25">
      <c r="A3502" s="287"/>
    </row>
    <row r="3503" spans="1:1" x14ac:dyDescent="0.25">
      <c r="A3503" s="287"/>
    </row>
    <row r="3504" spans="1:1" x14ac:dyDescent="0.25">
      <c r="A3504" s="287"/>
    </row>
    <row r="3505" spans="1:1" x14ac:dyDescent="0.25">
      <c r="A3505" s="287"/>
    </row>
    <row r="3506" spans="1:1" x14ac:dyDescent="0.25">
      <c r="A3506" s="287"/>
    </row>
    <row r="3507" spans="1:1" x14ac:dyDescent="0.25">
      <c r="A3507" s="287"/>
    </row>
    <row r="3508" spans="1:1" x14ac:dyDescent="0.25">
      <c r="A3508" s="287"/>
    </row>
    <row r="3509" spans="1:1" x14ac:dyDescent="0.25">
      <c r="A3509" s="287"/>
    </row>
    <row r="3510" spans="1:1" x14ac:dyDescent="0.25">
      <c r="A3510" s="287"/>
    </row>
    <row r="3511" spans="1:1" x14ac:dyDescent="0.25">
      <c r="A3511" s="287"/>
    </row>
    <row r="3512" spans="1:1" x14ac:dyDescent="0.25">
      <c r="A3512" s="287"/>
    </row>
    <row r="3513" spans="1:1" x14ac:dyDescent="0.25">
      <c r="A3513" s="287"/>
    </row>
    <row r="3514" spans="1:1" x14ac:dyDescent="0.25">
      <c r="A3514" s="287"/>
    </row>
    <row r="3515" spans="1:1" x14ac:dyDescent="0.25">
      <c r="A3515" s="287"/>
    </row>
    <row r="3516" spans="1:1" x14ac:dyDescent="0.25">
      <c r="A3516" s="287"/>
    </row>
    <row r="3517" spans="1:1" x14ac:dyDescent="0.25">
      <c r="A3517" s="287"/>
    </row>
    <row r="3518" spans="1:1" x14ac:dyDescent="0.25">
      <c r="A3518" s="287"/>
    </row>
    <row r="3519" spans="1:1" x14ac:dyDescent="0.25">
      <c r="A3519" s="287"/>
    </row>
    <row r="3520" spans="1:1" x14ac:dyDescent="0.25">
      <c r="A3520" s="287"/>
    </row>
    <row r="3521" spans="1:1" x14ac:dyDescent="0.25">
      <c r="A3521" s="287"/>
    </row>
    <row r="3522" spans="1:1" x14ac:dyDescent="0.25">
      <c r="A3522" s="287"/>
    </row>
    <row r="3523" spans="1:1" x14ac:dyDescent="0.25">
      <c r="A3523" s="287"/>
    </row>
    <row r="3524" spans="1:1" x14ac:dyDescent="0.25">
      <c r="A3524" s="287"/>
    </row>
    <row r="3525" spans="1:1" x14ac:dyDescent="0.25">
      <c r="A3525" s="287"/>
    </row>
    <row r="3526" spans="1:1" x14ac:dyDescent="0.25">
      <c r="A3526" s="287"/>
    </row>
    <row r="3527" spans="1:1" x14ac:dyDescent="0.25">
      <c r="A3527" s="287"/>
    </row>
    <row r="3528" spans="1:1" x14ac:dyDescent="0.25">
      <c r="A3528" s="287"/>
    </row>
    <row r="3529" spans="1:1" x14ac:dyDescent="0.25">
      <c r="A3529" s="287"/>
    </row>
    <row r="3530" spans="1:1" x14ac:dyDescent="0.25">
      <c r="A3530" s="287"/>
    </row>
    <row r="3531" spans="1:1" x14ac:dyDescent="0.25">
      <c r="A3531" s="287"/>
    </row>
    <row r="3532" spans="1:1" x14ac:dyDescent="0.25">
      <c r="A3532" s="287"/>
    </row>
    <row r="3533" spans="1:1" x14ac:dyDescent="0.25">
      <c r="A3533" s="287"/>
    </row>
    <row r="3534" spans="1:1" x14ac:dyDescent="0.25">
      <c r="A3534" s="287"/>
    </row>
    <row r="3535" spans="1:1" x14ac:dyDescent="0.25">
      <c r="A3535" s="287"/>
    </row>
    <row r="3536" spans="1:1" x14ac:dyDescent="0.25">
      <c r="A3536" s="287"/>
    </row>
    <row r="3537" spans="1:1" x14ac:dyDescent="0.25">
      <c r="A3537" s="287"/>
    </row>
    <row r="3538" spans="1:1" x14ac:dyDescent="0.25">
      <c r="A3538" s="287"/>
    </row>
    <row r="3539" spans="1:1" x14ac:dyDescent="0.25">
      <c r="A3539" s="287"/>
    </row>
    <row r="3540" spans="1:1" x14ac:dyDescent="0.25">
      <c r="A3540" s="287"/>
    </row>
    <row r="3541" spans="1:1" x14ac:dyDescent="0.25">
      <c r="A3541" s="287"/>
    </row>
    <row r="3542" spans="1:1" x14ac:dyDescent="0.25">
      <c r="A3542" s="287"/>
    </row>
    <row r="3543" spans="1:1" x14ac:dyDescent="0.25">
      <c r="A3543" s="287"/>
    </row>
    <row r="3544" spans="1:1" x14ac:dyDescent="0.25">
      <c r="A3544" s="287"/>
    </row>
    <row r="3545" spans="1:1" x14ac:dyDescent="0.25">
      <c r="A3545" s="287"/>
    </row>
    <row r="3546" spans="1:1" x14ac:dyDescent="0.25">
      <c r="A3546" s="287"/>
    </row>
    <row r="3547" spans="1:1" x14ac:dyDescent="0.25">
      <c r="A3547" s="287"/>
    </row>
    <row r="3548" spans="1:1" x14ac:dyDescent="0.25">
      <c r="A3548" s="287"/>
    </row>
    <row r="3549" spans="1:1" x14ac:dyDescent="0.25">
      <c r="A3549" s="287"/>
    </row>
    <row r="3550" spans="1:1" x14ac:dyDescent="0.25">
      <c r="A3550" s="287"/>
    </row>
    <row r="3551" spans="1:1" x14ac:dyDescent="0.25">
      <c r="A3551" s="287"/>
    </row>
    <row r="3552" spans="1:1" x14ac:dyDescent="0.25">
      <c r="A3552" s="287"/>
    </row>
    <row r="3553" spans="1:1" x14ac:dyDescent="0.25">
      <c r="A3553" s="287"/>
    </row>
    <row r="3554" spans="1:1" x14ac:dyDescent="0.25">
      <c r="A3554" s="287"/>
    </row>
    <row r="3555" spans="1:1" x14ac:dyDescent="0.25">
      <c r="A3555" s="287"/>
    </row>
    <row r="3556" spans="1:1" x14ac:dyDescent="0.25">
      <c r="A3556" s="287"/>
    </row>
    <row r="3557" spans="1:1" x14ac:dyDescent="0.25">
      <c r="A3557" s="287"/>
    </row>
    <row r="3558" spans="1:1" x14ac:dyDescent="0.25">
      <c r="A3558" s="287"/>
    </row>
    <row r="3559" spans="1:1" x14ac:dyDescent="0.25">
      <c r="A3559" s="287"/>
    </row>
    <row r="3560" spans="1:1" x14ac:dyDescent="0.25">
      <c r="A3560" s="287"/>
    </row>
    <row r="3561" spans="1:1" x14ac:dyDescent="0.25">
      <c r="A3561" s="287"/>
    </row>
    <row r="3562" spans="1:1" x14ac:dyDescent="0.25">
      <c r="A3562" s="287"/>
    </row>
    <row r="3563" spans="1:1" x14ac:dyDescent="0.25">
      <c r="A3563" s="287"/>
    </row>
    <row r="3564" spans="1:1" x14ac:dyDescent="0.25">
      <c r="A3564" s="287"/>
    </row>
    <row r="3565" spans="1:1" x14ac:dyDescent="0.25">
      <c r="A3565" s="287"/>
    </row>
    <row r="3566" spans="1:1" x14ac:dyDescent="0.25">
      <c r="A3566" s="287"/>
    </row>
    <row r="3567" spans="1:1" x14ac:dyDescent="0.25">
      <c r="A3567" s="287"/>
    </row>
    <row r="3568" spans="1:1" x14ac:dyDescent="0.25">
      <c r="A3568" s="287"/>
    </row>
    <row r="3569" spans="1:1" x14ac:dyDescent="0.25">
      <c r="A3569" s="287"/>
    </row>
    <row r="3570" spans="1:1" x14ac:dyDescent="0.25">
      <c r="A3570" s="287"/>
    </row>
    <row r="3571" spans="1:1" x14ac:dyDescent="0.25">
      <c r="A3571" s="287"/>
    </row>
    <row r="3572" spans="1:1" x14ac:dyDescent="0.25">
      <c r="A3572" s="287"/>
    </row>
    <row r="3573" spans="1:1" x14ac:dyDescent="0.25">
      <c r="A3573" s="287"/>
    </row>
    <row r="3574" spans="1:1" x14ac:dyDescent="0.25">
      <c r="A3574" s="287"/>
    </row>
    <row r="3575" spans="1:1" x14ac:dyDescent="0.25">
      <c r="A3575" s="287"/>
    </row>
    <row r="3576" spans="1:1" x14ac:dyDescent="0.25">
      <c r="A3576" s="287"/>
    </row>
    <row r="3577" spans="1:1" x14ac:dyDescent="0.25">
      <c r="A3577" s="287"/>
    </row>
    <row r="3578" spans="1:1" x14ac:dyDescent="0.25">
      <c r="A3578" s="287"/>
    </row>
    <row r="3579" spans="1:1" x14ac:dyDescent="0.25">
      <c r="A3579" s="287"/>
    </row>
    <row r="3580" spans="1:1" x14ac:dyDescent="0.25">
      <c r="A3580" s="287"/>
    </row>
    <row r="3581" spans="1:1" x14ac:dyDescent="0.25">
      <c r="A3581" s="287"/>
    </row>
    <row r="3582" spans="1:1" x14ac:dyDescent="0.25">
      <c r="A3582" s="287"/>
    </row>
    <row r="3583" spans="1:1" x14ac:dyDescent="0.25">
      <c r="A3583" s="287"/>
    </row>
    <row r="3584" spans="1:1" x14ac:dyDescent="0.25">
      <c r="A3584" s="287"/>
    </row>
    <row r="3585" spans="1:1" x14ac:dyDescent="0.25">
      <c r="A3585" s="287"/>
    </row>
    <row r="3586" spans="1:1" x14ac:dyDescent="0.25">
      <c r="A3586" s="287"/>
    </row>
    <row r="3587" spans="1:1" x14ac:dyDescent="0.25">
      <c r="A3587" s="287"/>
    </row>
    <row r="3588" spans="1:1" x14ac:dyDescent="0.25">
      <c r="A3588" s="287"/>
    </row>
    <row r="3589" spans="1:1" x14ac:dyDescent="0.25">
      <c r="A3589" s="287"/>
    </row>
    <row r="3590" spans="1:1" x14ac:dyDescent="0.25">
      <c r="A3590" s="287"/>
    </row>
    <row r="3591" spans="1:1" x14ac:dyDescent="0.25">
      <c r="A3591" s="287"/>
    </row>
    <row r="3592" spans="1:1" x14ac:dyDescent="0.25">
      <c r="A3592" s="287"/>
    </row>
    <row r="3593" spans="1:1" x14ac:dyDescent="0.25">
      <c r="A3593" s="287"/>
    </row>
    <row r="3594" spans="1:1" x14ac:dyDescent="0.25">
      <c r="A3594" s="287"/>
    </row>
    <row r="3595" spans="1:1" x14ac:dyDescent="0.25">
      <c r="A3595" s="287"/>
    </row>
    <row r="3596" spans="1:1" x14ac:dyDescent="0.25">
      <c r="A3596" s="287"/>
    </row>
    <row r="3597" spans="1:1" x14ac:dyDescent="0.25">
      <c r="A3597" s="287"/>
    </row>
    <row r="3598" spans="1:1" x14ac:dyDescent="0.25">
      <c r="A3598" s="287"/>
    </row>
    <row r="3599" spans="1:1" x14ac:dyDescent="0.25">
      <c r="A3599" s="287"/>
    </row>
    <row r="3600" spans="1:1" x14ac:dyDescent="0.25">
      <c r="A3600" s="287"/>
    </row>
    <row r="3601" spans="1:1" x14ac:dyDescent="0.25">
      <c r="A3601" s="287"/>
    </row>
    <row r="3602" spans="1:1" x14ac:dyDescent="0.25">
      <c r="A3602" s="287"/>
    </row>
    <row r="3603" spans="1:1" x14ac:dyDescent="0.25">
      <c r="A3603" s="287"/>
    </row>
    <row r="3604" spans="1:1" x14ac:dyDescent="0.25">
      <c r="A3604" s="287"/>
    </row>
    <row r="3605" spans="1:1" x14ac:dyDescent="0.25">
      <c r="A3605" s="287"/>
    </row>
    <row r="3606" spans="1:1" x14ac:dyDescent="0.25">
      <c r="A3606" s="287"/>
    </row>
    <row r="3607" spans="1:1" x14ac:dyDescent="0.25">
      <c r="A3607" s="287"/>
    </row>
    <row r="3608" spans="1:1" x14ac:dyDescent="0.25">
      <c r="A3608" s="287"/>
    </row>
    <row r="3609" spans="1:1" x14ac:dyDescent="0.25">
      <c r="A3609" s="287"/>
    </row>
    <row r="3610" spans="1:1" x14ac:dyDescent="0.25">
      <c r="A3610" s="287"/>
    </row>
    <row r="3611" spans="1:1" x14ac:dyDescent="0.25">
      <c r="A3611" s="287"/>
    </row>
    <row r="3612" spans="1:1" x14ac:dyDescent="0.25">
      <c r="A3612" s="287"/>
    </row>
    <row r="3613" spans="1:1" x14ac:dyDescent="0.25">
      <c r="A3613" s="287"/>
    </row>
    <row r="3614" spans="1:1" x14ac:dyDescent="0.25">
      <c r="A3614" s="287"/>
    </row>
    <row r="3615" spans="1:1" x14ac:dyDescent="0.25">
      <c r="A3615" s="287"/>
    </row>
    <row r="3616" spans="1:1" x14ac:dyDescent="0.25">
      <c r="A3616" s="287"/>
    </row>
    <row r="3617" spans="1:1" x14ac:dyDescent="0.25">
      <c r="A3617" s="287"/>
    </row>
    <row r="3618" spans="1:1" x14ac:dyDescent="0.25">
      <c r="A3618" s="287"/>
    </row>
    <row r="3619" spans="1:1" x14ac:dyDescent="0.25">
      <c r="A3619" s="287"/>
    </row>
    <row r="3620" spans="1:1" x14ac:dyDescent="0.25">
      <c r="A3620" s="287"/>
    </row>
    <row r="3621" spans="1:1" x14ac:dyDescent="0.25">
      <c r="A3621" s="287"/>
    </row>
    <row r="3622" spans="1:1" x14ac:dyDescent="0.25">
      <c r="A3622" s="287"/>
    </row>
    <row r="3623" spans="1:1" x14ac:dyDescent="0.25">
      <c r="A3623" s="287"/>
    </row>
    <row r="3624" spans="1:1" x14ac:dyDescent="0.25">
      <c r="A3624" s="287"/>
    </row>
    <row r="3625" spans="1:1" x14ac:dyDescent="0.25">
      <c r="A3625" s="287"/>
    </row>
    <row r="3626" spans="1:1" x14ac:dyDescent="0.25">
      <c r="A3626" s="287"/>
    </row>
    <row r="3627" spans="1:1" x14ac:dyDescent="0.25">
      <c r="A3627" s="287"/>
    </row>
    <row r="3628" spans="1:1" x14ac:dyDescent="0.25">
      <c r="A3628" s="287"/>
    </row>
    <row r="3629" spans="1:1" x14ac:dyDescent="0.25">
      <c r="A3629" s="287"/>
    </row>
    <row r="3630" spans="1:1" x14ac:dyDescent="0.25">
      <c r="A3630" s="287"/>
    </row>
    <row r="3631" spans="1:1" x14ac:dyDescent="0.25">
      <c r="A3631" s="287"/>
    </row>
    <row r="3632" spans="1:1" x14ac:dyDescent="0.25">
      <c r="A3632" s="287"/>
    </row>
    <row r="3633" spans="1:1" x14ac:dyDescent="0.25">
      <c r="A3633" s="287"/>
    </row>
    <row r="3634" spans="1:1" x14ac:dyDescent="0.25">
      <c r="A3634" s="287"/>
    </row>
    <row r="3635" spans="1:1" x14ac:dyDescent="0.25">
      <c r="A3635" s="287"/>
    </row>
    <row r="3636" spans="1:1" x14ac:dyDescent="0.25">
      <c r="A3636" s="287"/>
    </row>
    <row r="3637" spans="1:1" x14ac:dyDescent="0.25">
      <c r="A3637" s="287"/>
    </row>
    <row r="3638" spans="1:1" x14ac:dyDescent="0.25">
      <c r="A3638" s="287"/>
    </row>
    <row r="3639" spans="1:1" x14ac:dyDescent="0.25">
      <c r="A3639" s="287"/>
    </row>
    <row r="3640" spans="1:1" x14ac:dyDescent="0.25">
      <c r="A3640" s="287"/>
    </row>
    <row r="3641" spans="1:1" x14ac:dyDescent="0.25">
      <c r="A3641" s="287"/>
    </row>
    <row r="3642" spans="1:1" x14ac:dyDescent="0.25">
      <c r="A3642" s="287"/>
    </row>
    <row r="3643" spans="1:1" x14ac:dyDescent="0.25">
      <c r="A3643" s="287"/>
    </row>
    <row r="3644" spans="1:1" x14ac:dyDescent="0.25">
      <c r="A3644" s="287"/>
    </row>
    <row r="3645" spans="1:1" x14ac:dyDescent="0.25">
      <c r="A3645" s="287"/>
    </row>
    <row r="3646" spans="1:1" x14ac:dyDescent="0.25">
      <c r="A3646" s="287"/>
    </row>
    <row r="3647" spans="1:1" x14ac:dyDescent="0.25">
      <c r="A3647" s="287"/>
    </row>
    <row r="3648" spans="1:1" x14ac:dyDescent="0.25">
      <c r="A3648" s="287"/>
    </row>
    <row r="3649" spans="1:1" x14ac:dyDescent="0.25">
      <c r="A3649" s="287"/>
    </row>
    <row r="3650" spans="1:1" x14ac:dyDescent="0.25">
      <c r="A3650" s="287"/>
    </row>
    <row r="3651" spans="1:1" x14ac:dyDescent="0.25">
      <c r="A3651" s="287"/>
    </row>
    <row r="3652" spans="1:1" x14ac:dyDescent="0.25">
      <c r="A3652" s="287"/>
    </row>
    <row r="3653" spans="1:1" x14ac:dyDescent="0.25">
      <c r="A3653" s="287"/>
    </row>
    <row r="3654" spans="1:1" x14ac:dyDescent="0.25">
      <c r="A3654" s="287"/>
    </row>
    <row r="3655" spans="1:1" x14ac:dyDescent="0.25">
      <c r="A3655" s="287"/>
    </row>
    <row r="3656" spans="1:1" x14ac:dyDescent="0.25">
      <c r="A3656" s="287"/>
    </row>
    <row r="3657" spans="1:1" x14ac:dyDescent="0.25">
      <c r="A3657" s="287"/>
    </row>
    <row r="3658" spans="1:1" x14ac:dyDescent="0.25">
      <c r="A3658" s="287"/>
    </row>
    <row r="3659" spans="1:1" x14ac:dyDescent="0.25">
      <c r="A3659" s="287"/>
    </row>
    <row r="3660" spans="1:1" x14ac:dyDescent="0.25">
      <c r="A3660" s="287"/>
    </row>
    <row r="3661" spans="1:1" x14ac:dyDescent="0.25">
      <c r="A3661" s="287"/>
    </row>
    <row r="3662" spans="1:1" x14ac:dyDescent="0.25">
      <c r="A3662" s="287"/>
    </row>
    <row r="3663" spans="1:1" x14ac:dyDescent="0.25">
      <c r="A3663" s="287"/>
    </row>
    <row r="3664" spans="1:1" x14ac:dyDescent="0.25">
      <c r="A3664" s="287"/>
    </row>
    <row r="3665" spans="1:1" x14ac:dyDescent="0.25">
      <c r="A3665" s="287"/>
    </row>
    <row r="3666" spans="1:1" x14ac:dyDescent="0.25">
      <c r="A3666" s="287"/>
    </row>
    <row r="3667" spans="1:1" x14ac:dyDescent="0.25">
      <c r="A3667" s="287"/>
    </row>
    <row r="3668" spans="1:1" x14ac:dyDescent="0.25">
      <c r="A3668" s="287"/>
    </row>
    <row r="3669" spans="1:1" x14ac:dyDescent="0.25">
      <c r="A3669" s="287"/>
    </row>
    <row r="3670" spans="1:1" x14ac:dyDescent="0.25">
      <c r="A3670" s="287"/>
    </row>
    <row r="3671" spans="1:1" x14ac:dyDescent="0.25">
      <c r="A3671" s="287"/>
    </row>
    <row r="3672" spans="1:1" x14ac:dyDescent="0.25">
      <c r="A3672" s="287"/>
    </row>
    <row r="3673" spans="1:1" x14ac:dyDescent="0.25">
      <c r="A3673" s="287"/>
    </row>
    <row r="3674" spans="1:1" x14ac:dyDescent="0.25">
      <c r="A3674" s="287"/>
    </row>
    <row r="3675" spans="1:1" x14ac:dyDescent="0.25">
      <c r="A3675" s="287"/>
    </row>
    <row r="3676" spans="1:1" x14ac:dyDescent="0.25">
      <c r="A3676" s="287"/>
    </row>
    <row r="3677" spans="1:1" x14ac:dyDescent="0.25">
      <c r="A3677" s="287"/>
    </row>
    <row r="3678" spans="1:1" x14ac:dyDescent="0.25">
      <c r="A3678" s="287"/>
    </row>
    <row r="3679" spans="1:1" x14ac:dyDescent="0.25">
      <c r="A3679" s="287"/>
    </row>
    <row r="3680" spans="1:1" x14ac:dyDescent="0.25">
      <c r="A3680" s="287"/>
    </row>
    <row r="3681" spans="1:1" x14ac:dyDescent="0.25">
      <c r="A3681" s="287"/>
    </row>
    <row r="3682" spans="1:1" x14ac:dyDescent="0.25">
      <c r="A3682" s="287"/>
    </row>
    <row r="3683" spans="1:1" x14ac:dyDescent="0.25">
      <c r="A3683" s="287"/>
    </row>
    <row r="3684" spans="1:1" x14ac:dyDescent="0.25">
      <c r="A3684" s="287"/>
    </row>
    <row r="3685" spans="1:1" x14ac:dyDescent="0.25">
      <c r="A3685" s="287"/>
    </row>
    <row r="3686" spans="1:1" x14ac:dyDescent="0.25">
      <c r="A3686" s="287"/>
    </row>
    <row r="3687" spans="1:1" x14ac:dyDescent="0.25">
      <c r="A3687" s="287"/>
    </row>
    <row r="3688" spans="1:1" x14ac:dyDescent="0.25">
      <c r="A3688" s="287"/>
    </row>
    <row r="3689" spans="1:1" x14ac:dyDescent="0.25">
      <c r="A3689" s="287"/>
    </row>
    <row r="3690" spans="1:1" x14ac:dyDescent="0.25">
      <c r="A3690" s="287"/>
    </row>
    <row r="3691" spans="1:1" x14ac:dyDescent="0.25">
      <c r="A3691" s="287"/>
    </row>
    <row r="3692" spans="1:1" x14ac:dyDescent="0.25">
      <c r="A3692" s="287"/>
    </row>
    <row r="3693" spans="1:1" x14ac:dyDescent="0.25">
      <c r="A3693" s="287"/>
    </row>
    <row r="3694" spans="1:1" x14ac:dyDescent="0.25">
      <c r="A3694" s="287"/>
    </row>
    <row r="3695" spans="1:1" x14ac:dyDescent="0.25">
      <c r="A3695" s="287"/>
    </row>
    <row r="3696" spans="1:1" x14ac:dyDescent="0.25">
      <c r="A3696" s="287"/>
    </row>
    <row r="3697" spans="1:1" x14ac:dyDescent="0.25">
      <c r="A3697" s="287"/>
    </row>
    <row r="3698" spans="1:1" x14ac:dyDescent="0.25">
      <c r="A3698" s="287"/>
    </row>
    <row r="3699" spans="1:1" x14ac:dyDescent="0.25">
      <c r="A3699" s="287"/>
    </row>
    <row r="3700" spans="1:1" x14ac:dyDescent="0.25">
      <c r="A3700" s="287"/>
    </row>
    <row r="3701" spans="1:1" x14ac:dyDescent="0.25">
      <c r="A3701" s="287"/>
    </row>
    <row r="3702" spans="1:1" x14ac:dyDescent="0.25">
      <c r="A3702" s="287"/>
    </row>
    <row r="3703" spans="1:1" x14ac:dyDescent="0.25">
      <c r="A3703" s="287"/>
    </row>
    <row r="3704" spans="1:1" x14ac:dyDescent="0.25">
      <c r="A3704" s="287"/>
    </row>
    <row r="3705" spans="1:1" x14ac:dyDescent="0.25">
      <c r="A3705" s="287"/>
    </row>
    <row r="3706" spans="1:1" x14ac:dyDescent="0.25">
      <c r="A3706" s="287"/>
    </row>
    <row r="3707" spans="1:1" x14ac:dyDescent="0.25">
      <c r="A3707" s="287"/>
    </row>
    <row r="3708" spans="1:1" x14ac:dyDescent="0.25">
      <c r="A3708" s="287"/>
    </row>
    <row r="3709" spans="1:1" x14ac:dyDescent="0.25">
      <c r="A3709" s="287"/>
    </row>
    <row r="3710" spans="1:1" x14ac:dyDescent="0.25">
      <c r="A3710" s="287"/>
    </row>
    <row r="3711" spans="1:1" x14ac:dyDescent="0.25">
      <c r="A3711" s="287"/>
    </row>
    <row r="3712" spans="1:1" x14ac:dyDescent="0.25">
      <c r="A3712" s="287"/>
    </row>
    <row r="3713" spans="1:1" x14ac:dyDescent="0.25">
      <c r="A3713" s="287"/>
    </row>
    <row r="3714" spans="1:1" x14ac:dyDescent="0.25">
      <c r="A3714" s="287"/>
    </row>
    <row r="3715" spans="1:1" x14ac:dyDescent="0.25">
      <c r="A3715" s="287"/>
    </row>
    <row r="3716" spans="1:1" x14ac:dyDescent="0.25">
      <c r="A3716" s="287"/>
    </row>
    <row r="3717" spans="1:1" x14ac:dyDescent="0.25">
      <c r="A3717" s="287"/>
    </row>
    <row r="3718" spans="1:1" x14ac:dyDescent="0.25">
      <c r="A3718" s="287"/>
    </row>
    <row r="3719" spans="1:1" x14ac:dyDescent="0.25">
      <c r="A3719" s="287"/>
    </row>
    <row r="3720" spans="1:1" x14ac:dyDescent="0.25">
      <c r="A3720" s="287"/>
    </row>
    <row r="3721" spans="1:1" x14ac:dyDescent="0.25">
      <c r="A3721" s="287"/>
    </row>
    <row r="3722" spans="1:1" x14ac:dyDescent="0.25">
      <c r="A3722" s="287"/>
    </row>
    <row r="3723" spans="1:1" x14ac:dyDescent="0.25">
      <c r="A3723" s="287"/>
    </row>
    <row r="3724" spans="1:1" x14ac:dyDescent="0.25">
      <c r="A3724" s="287"/>
    </row>
    <row r="3725" spans="1:1" x14ac:dyDescent="0.25">
      <c r="A3725" s="287"/>
    </row>
    <row r="3726" spans="1:1" x14ac:dyDescent="0.25">
      <c r="A3726" s="287"/>
    </row>
    <row r="3727" spans="1:1" x14ac:dyDescent="0.25">
      <c r="A3727" s="287"/>
    </row>
    <row r="3728" spans="1:1" x14ac:dyDescent="0.25">
      <c r="A3728" s="287"/>
    </row>
    <row r="3729" spans="1:1" x14ac:dyDescent="0.25">
      <c r="A3729" s="287"/>
    </row>
    <row r="3730" spans="1:1" x14ac:dyDescent="0.25">
      <c r="A3730" s="287"/>
    </row>
    <row r="3731" spans="1:1" x14ac:dyDescent="0.25">
      <c r="A3731" s="287"/>
    </row>
    <row r="3732" spans="1:1" x14ac:dyDescent="0.25">
      <c r="A3732" s="287"/>
    </row>
    <row r="3733" spans="1:1" x14ac:dyDescent="0.25">
      <c r="A3733" s="287"/>
    </row>
    <row r="3734" spans="1:1" x14ac:dyDescent="0.25">
      <c r="A3734" s="287"/>
    </row>
    <row r="3735" spans="1:1" x14ac:dyDescent="0.25">
      <c r="A3735" s="287"/>
    </row>
    <row r="3736" spans="1:1" x14ac:dyDescent="0.25">
      <c r="A3736" s="287"/>
    </row>
    <row r="3737" spans="1:1" x14ac:dyDescent="0.25">
      <c r="A3737" s="287"/>
    </row>
    <row r="3738" spans="1:1" x14ac:dyDescent="0.25">
      <c r="A3738" s="287"/>
    </row>
    <row r="3739" spans="1:1" x14ac:dyDescent="0.25">
      <c r="A3739" s="287"/>
    </row>
    <row r="3740" spans="1:1" x14ac:dyDescent="0.25">
      <c r="A3740" s="287"/>
    </row>
    <row r="3741" spans="1:1" x14ac:dyDescent="0.25">
      <c r="A3741" s="287"/>
    </row>
    <row r="3742" spans="1:1" x14ac:dyDescent="0.25">
      <c r="A3742" s="287"/>
    </row>
    <row r="3743" spans="1:1" x14ac:dyDescent="0.25">
      <c r="A3743" s="287"/>
    </row>
    <row r="3744" spans="1:1" x14ac:dyDescent="0.25">
      <c r="A3744" s="287"/>
    </row>
    <row r="3745" spans="1:1" x14ac:dyDescent="0.25">
      <c r="A3745" s="287"/>
    </row>
    <row r="3746" spans="1:1" x14ac:dyDescent="0.25">
      <c r="A3746" s="287"/>
    </row>
    <row r="3747" spans="1:1" x14ac:dyDescent="0.25">
      <c r="A3747" s="287"/>
    </row>
    <row r="3748" spans="1:1" x14ac:dyDescent="0.25">
      <c r="A3748" s="287"/>
    </row>
    <row r="3749" spans="1:1" x14ac:dyDescent="0.25">
      <c r="A3749" s="287"/>
    </row>
    <row r="3750" spans="1:1" x14ac:dyDescent="0.25">
      <c r="A3750" s="287"/>
    </row>
    <row r="3751" spans="1:1" x14ac:dyDescent="0.25">
      <c r="A3751" s="287"/>
    </row>
    <row r="3752" spans="1:1" x14ac:dyDescent="0.25">
      <c r="A3752" s="287"/>
    </row>
    <row r="3753" spans="1:1" x14ac:dyDescent="0.25">
      <c r="A3753" s="287"/>
    </row>
    <row r="3754" spans="1:1" x14ac:dyDescent="0.25">
      <c r="A3754" s="287"/>
    </row>
    <row r="3755" spans="1:1" x14ac:dyDescent="0.25">
      <c r="A3755" s="287"/>
    </row>
    <row r="3756" spans="1:1" x14ac:dyDescent="0.25">
      <c r="A3756" s="287"/>
    </row>
    <row r="3757" spans="1:1" x14ac:dyDescent="0.25">
      <c r="A3757" s="287"/>
    </row>
    <row r="3758" spans="1:1" x14ac:dyDescent="0.25">
      <c r="A3758" s="287"/>
    </row>
    <row r="3759" spans="1:1" x14ac:dyDescent="0.25">
      <c r="A3759" s="287"/>
    </row>
    <row r="3760" spans="1:1" x14ac:dyDescent="0.25">
      <c r="A3760" s="287"/>
    </row>
    <row r="3761" spans="1:1" x14ac:dyDescent="0.25">
      <c r="A3761" s="287"/>
    </row>
    <row r="3762" spans="1:1" x14ac:dyDescent="0.25">
      <c r="A3762" s="287"/>
    </row>
    <row r="3763" spans="1:1" x14ac:dyDescent="0.25">
      <c r="A3763" s="287"/>
    </row>
    <row r="3764" spans="1:1" x14ac:dyDescent="0.25">
      <c r="A3764" s="287"/>
    </row>
    <row r="3765" spans="1:1" x14ac:dyDescent="0.25">
      <c r="A3765" s="287"/>
    </row>
    <row r="3766" spans="1:1" x14ac:dyDescent="0.25">
      <c r="A3766" s="287"/>
    </row>
    <row r="3767" spans="1:1" x14ac:dyDescent="0.25">
      <c r="A3767" s="287"/>
    </row>
    <row r="3768" spans="1:1" x14ac:dyDescent="0.25">
      <c r="A3768" s="287"/>
    </row>
    <row r="3769" spans="1:1" x14ac:dyDescent="0.25">
      <c r="A3769" s="287"/>
    </row>
    <row r="3770" spans="1:1" x14ac:dyDescent="0.25">
      <c r="A3770" s="287"/>
    </row>
    <row r="3771" spans="1:1" x14ac:dyDescent="0.25">
      <c r="A3771" s="287"/>
    </row>
    <row r="3772" spans="1:1" x14ac:dyDescent="0.25">
      <c r="A3772" s="287"/>
    </row>
    <row r="3773" spans="1:1" x14ac:dyDescent="0.25">
      <c r="A3773" s="287"/>
    </row>
    <row r="3774" spans="1:1" x14ac:dyDescent="0.25">
      <c r="A3774" s="287"/>
    </row>
    <row r="3775" spans="1:1" x14ac:dyDescent="0.25">
      <c r="A3775" s="287"/>
    </row>
    <row r="3776" spans="1:1" x14ac:dyDescent="0.25">
      <c r="A3776" s="287"/>
    </row>
    <row r="3777" spans="1:1" x14ac:dyDescent="0.25">
      <c r="A3777" s="287"/>
    </row>
    <row r="3778" spans="1:1" x14ac:dyDescent="0.25">
      <c r="A3778" s="287"/>
    </row>
    <row r="3779" spans="1:1" x14ac:dyDescent="0.25">
      <c r="A3779" s="287"/>
    </row>
    <row r="3780" spans="1:1" x14ac:dyDescent="0.25">
      <c r="A3780" s="287"/>
    </row>
    <row r="3781" spans="1:1" x14ac:dyDescent="0.25">
      <c r="A3781" s="287"/>
    </row>
    <row r="3782" spans="1:1" x14ac:dyDescent="0.25">
      <c r="A3782" s="287"/>
    </row>
    <row r="3783" spans="1:1" x14ac:dyDescent="0.25">
      <c r="A3783" s="287"/>
    </row>
    <row r="3784" spans="1:1" x14ac:dyDescent="0.25">
      <c r="A3784" s="287"/>
    </row>
    <row r="3785" spans="1:1" x14ac:dyDescent="0.25">
      <c r="A3785" s="287"/>
    </row>
    <row r="3786" spans="1:1" x14ac:dyDescent="0.25">
      <c r="A3786" s="287"/>
    </row>
    <row r="3787" spans="1:1" x14ac:dyDescent="0.25">
      <c r="A3787" s="287"/>
    </row>
    <row r="3788" spans="1:1" x14ac:dyDescent="0.25">
      <c r="A3788" s="287"/>
    </row>
    <row r="3789" spans="1:1" x14ac:dyDescent="0.25">
      <c r="A3789" s="287"/>
    </row>
    <row r="3790" spans="1:1" x14ac:dyDescent="0.25">
      <c r="A3790" s="287"/>
    </row>
    <row r="3791" spans="1:1" x14ac:dyDescent="0.25">
      <c r="A3791" s="287"/>
    </row>
    <row r="3792" spans="1:1" x14ac:dyDescent="0.25">
      <c r="A3792" s="287"/>
    </row>
    <row r="3793" spans="1:1" x14ac:dyDescent="0.25">
      <c r="A3793" s="287"/>
    </row>
    <row r="3794" spans="1:1" x14ac:dyDescent="0.25">
      <c r="A3794" s="287"/>
    </row>
    <row r="3795" spans="1:1" x14ac:dyDescent="0.25">
      <c r="A3795" s="287"/>
    </row>
    <row r="3796" spans="1:1" x14ac:dyDescent="0.25">
      <c r="A3796" s="287"/>
    </row>
    <row r="3797" spans="1:1" x14ac:dyDescent="0.25">
      <c r="A3797" s="287"/>
    </row>
    <row r="3798" spans="1:1" x14ac:dyDescent="0.25">
      <c r="A3798" s="287"/>
    </row>
    <row r="3799" spans="1:1" x14ac:dyDescent="0.25">
      <c r="A3799" s="287"/>
    </row>
    <row r="3800" spans="1:1" x14ac:dyDescent="0.25">
      <c r="A3800" s="287"/>
    </row>
    <row r="3801" spans="1:1" x14ac:dyDescent="0.25">
      <c r="A3801" s="287"/>
    </row>
    <row r="3802" spans="1:1" x14ac:dyDescent="0.25">
      <c r="A3802" s="287"/>
    </row>
    <row r="3803" spans="1:1" x14ac:dyDescent="0.25">
      <c r="A3803" s="287"/>
    </row>
    <row r="3804" spans="1:1" x14ac:dyDescent="0.25">
      <c r="A3804" s="287"/>
    </row>
    <row r="3805" spans="1:1" x14ac:dyDescent="0.25">
      <c r="A3805" s="287"/>
    </row>
    <row r="3806" spans="1:1" x14ac:dyDescent="0.25">
      <c r="A3806" s="287"/>
    </row>
    <row r="3807" spans="1:1" x14ac:dyDescent="0.25">
      <c r="A3807" s="287"/>
    </row>
    <row r="3808" spans="1:1" x14ac:dyDescent="0.25">
      <c r="A3808" s="287"/>
    </row>
    <row r="3809" spans="1:1" x14ac:dyDescent="0.25">
      <c r="A3809" s="287"/>
    </row>
    <row r="3810" spans="1:1" x14ac:dyDescent="0.25">
      <c r="A3810" s="287"/>
    </row>
    <row r="3811" spans="1:1" x14ac:dyDescent="0.25">
      <c r="A3811" s="287"/>
    </row>
    <row r="3812" spans="1:1" x14ac:dyDescent="0.25">
      <c r="A3812" s="287"/>
    </row>
    <row r="3813" spans="1:1" x14ac:dyDescent="0.25">
      <c r="A3813" s="287"/>
    </row>
    <row r="3814" spans="1:1" x14ac:dyDescent="0.25">
      <c r="A3814" s="287"/>
    </row>
    <row r="3815" spans="1:1" x14ac:dyDescent="0.25">
      <c r="A3815" s="287"/>
    </row>
    <row r="3816" spans="1:1" x14ac:dyDescent="0.25">
      <c r="A3816" s="287"/>
    </row>
    <row r="3817" spans="1:1" x14ac:dyDescent="0.25">
      <c r="A3817" s="287"/>
    </row>
    <row r="3818" spans="1:1" x14ac:dyDescent="0.25">
      <c r="A3818" s="287"/>
    </row>
    <row r="3819" spans="1:1" x14ac:dyDescent="0.25">
      <c r="A3819" s="287"/>
    </row>
    <row r="3820" spans="1:1" x14ac:dyDescent="0.25">
      <c r="A3820" s="287"/>
    </row>
    <row r="3821" spans="1:1" x14ac:dyDescent="0.25">
      <c r="A3821" s="287"/>
    </row>
    <row r="3822" spans="1:1" x14ac:dyDescent="0.25">
      <c r="A3822" s="287"/>
    </row>
    <row r="3823" spans="1:1" x14ac:dyDescent="0.25">
      <c r="A3823" s="287"/>
    </row>
    <row r="3824" spans="1:1" x14ac:dyDescent="0.25">
      <c r="A3824" s="287"/>
    </row>
    <row r="3825" spans="1:1" x14ac:dyDescent="0.25">
      <c r="A3825" s="287"/>
    </row>
    <row r="3826" spans="1:1" x14ac:dyDescent="0.25">
      <c r="A3826" s="287"/>
    </row>
    <row r="3827" spans="1:1" x14ac:dyDescent="0.25">
      <c r="A3827" s="287"/>
    </row>
    <row r="3828" spans="1:1" x14ac:dyDescent="0.25">
      <c r="A3828" s="287"/>
    </row>
    <row r="3829" spans="1:1" x14ac:dyDescent="0.25">
      <c r="A3829" s="287"/>
    </row>
    <row r="3830" spans="1:1" x14ac:dyDescent="0.25">
      <c r="A3830" s="287"/>
    </row>
    <row r="3831" spans="1:1" x14ac:dyDescent="0.25">
      <c r="A3831" s="287"/>
    </row>
    <row r="3832" spans="1:1" x14ac:dyDescent="0.25">
      <c r="A3832" s="287"/>
    </row>
    <row r="3833" spans="1:1" x14ac:dyDescent="0.25">
      <c r="A3833" s="287"/>
    </row>
    <row r="3834" spans="1:1" x14ac:dyDescent="0.25">
      <c r="A3834" s="287"/>
    </row>
    <row r="3835" spans="1:1" x14ac:dyDescent="0.25">
      <c r="A3835" s="287"/>
    </row>
    <row r="3836" spans="1:1" x14ac:dyDescent="0.25">
      <c r="A3836" s="287"/>
    </row>
    <row r="3837" spans="1:1" x14ac:dyDescent="0.25">
      <c r="A3837" s="287"/>
    </row>
    <row r="3838" spans="1:1" x14ac:dyDescent="0.25">
      <c r="A3838" s="287"/>
    </row>
    <row r="3839" spans="1:1" x14ac:dyDescent="0.25">
      <c r="A3839" s="287"/>
    </row>
    <row r="3840" spans="1:1" x14ac:dyDescent="0.25">
      <c r="A3840" s="287"/>
    </row>
    <row r="3841" spans="1:1" x14ac:dyDescent="0.25">
      <c r="A3841" s="287"/>
    </row>
    <row r="3842" spans="1:1" x14ac:dyDescent="0.25">
      <c r="A3842" s="287"/>
    </row>
    <row r="3843" spans="1:1" x14ac:dyDescent="0.25">
      <c r="A3843" s="287"/>
    </row>
    <row r="3844" spans="1:1" x14ac:dyDescent="0.25">
      <c r="A3844" s="287"/>
    </row>
    <row r="3845" spans="1:1" x14ac:dyDescent="0.25">
      <c r="A3845" s="287"/>
    </row>
    <row r="3846" spans="1:1" x14ac:dyDescent="0.25">
      <c r="A3846" s="287"/>
    </row>
    <row r="3847" spans="1:1" x14ac:dyDescent="0.25">
      <c r="A3847" s="287"/>
    </row>
    <row r="3848" spans="1:1" x14ac:dyDescent="0.25">
      <c r="A3848" s="287"/>
    </row>
    <row r="3849" spans="1:1" x14ac:dyDescent="0.25">
      <c r="A3849" s="287"/>
    </row>
    <row r="3850" spans="1:1" x14ac:dyDescent="0.25">
      <c r="A3850" s="287"/>
    </row>
    <row r="3851" spans="1:1" x14ac:dyDescent="0.25">
      <c r="A3851" s="287"/>
    </row>
    <row r="3852" spans="1:1" x14ac:dyDescent="0.25">
      <c r="A3852" s="287"/>
    </row>
    <row r="3853" spans="1:1" x14ac:dyDescent="0.25">
      <c r="A3853" s="287"/>
    </row>
    <row r="3854" spans="1:1" x14ac:dyDescent="0.25">
      <c r="A3854" s="287"/>
    </row>
    <row r="3855" spans="1:1" x14ac:dyDescent="0.25">
      <c r="A3855" s="287"/>
    </row>
    <row r="3856" spans="1:1" x14ac:dyDescent="0.25">
      <c r="A3856" s="287"/>
    </row>
    <row r="3857" spans="1:1" x14ac:dyDescent="0.25">
      <c r="A3857" s="287"/>
    </row>
    <row r="3858" spans="1:1" x14ac:dyDescent="0.25">
      <c r="A3858" s="287"/>
    </row>
    <row r="3859" spans="1:1" x14ac:dyDescent="0.25">
      <c r="A3859" s="287"/>
    </row>
    <row r="3860" spans="1:1" x14ac:dyDescent="0.25">
      <c r="A3860" s="287"/>
    </row>
    <row r="3861" spans="1:1" x14ac:dyDescent="0.25">
      <c r="A3861" s="287"/>
    </row>
    <row r="3862" spans="1:1" x14ac:dyDescent="0.25">
      <c r="A3862" s="287"/>
    </row>
    <row r="3863" spans="1:1" x14ac:dyDescent="0.25">
      <c r="A3863" s="287"/>
    </row>
    <row r="3864" spans="1:1" x14ac:dyDescent="0.25">
      <c r="A3864" s="287"/>
    </row>
    <row r="3865" spans="1:1" x14ac:dyDescent="0.25">
      <c r="A3865" s="287"/>
    </row>
    <row r="3866" spans="1:1" x14ac:dyDescent="0.25">
      <c r="A3866" s="287"/>
    </row>
    <row r="3867" spans="1:1" x14ac:dyDescent="0.25">
      <c r="A3867" s="287"/>
    </row>
    <row r="3868" spans="1:1" x14ac:dyDescent="0.25">
      <c r="A3868" s="287"/>
    </row>
    <row r="3869" spans="1:1" x14ac:dyDescent="0.25">
      <c r="A3869" s="287"/>
    </row>
    <row r="3870" spans="1:1" x14ac:dyDescent="0.25">
      <c r="A3870" s="287"/>
    </row>
    <row r="3871" spans="1:1" x14ac:dyDescent="0.25">
      <c r="A3871" s="287"/>
    </row>
    <row r="3872" spans="1:1" x14ac:dyDescent="0.25">
      <c r="A3872" s="287"/>
    </row>
    <row r="3873" spans="1:1" x14ac:dyDescent="0.25">
      <c r="A3873" s="287"/>
    </row>
    <row r="3874" spans="1:1" x14ac:dyDescent="0.25">
      <c r="A3874" s="287"/>
    </row>
    <row r="3875" spans="1:1" x14ac:dyDescent="0.25">
      <c r="A3875" s="287"/>
    </row>
    <row r="3876" spans="1:1" x14ac:dyDescent="0.25">
      <c r="A3876" s="287"/>
    </row>
    <row r="3877" spans="1:1" x14ac:dyDescent="0.25">
      <c r="A3877" s="287"/>
    </row>
    <row r="3878" spans="1:1" x14ac:dyDescent="0.25">
      <c r="A3878" s="287"/>
    </row>
    <row r="3879" spans="1:1" x14ac:dyDescent="0.25">
      <c r="A3879" s="287"/>
    </row>
    <row r="3880" spans="1:1" x14ac:dyDescent="0.25">
      <c r="A3880" s="287"/>
    </row>
    <row r="3881" spans="1:1" x14ac:dyDescent="0.25">
      <c r="A3881" s="287"/>
    </row>
    <row r="3882" spans="1:1" x14ac:dyDescent="0.25">
      <c r="A3882" s="287"/>
    </row>
    <row r="3883" spans="1:1" x14ac:dyDescent="0.25">
      <c r="A3883" s="287"/>
    </row>
    <row r="3884" spans="1:1" x14ac:dyDescent="0.25">
      <c r="A3884" s="287"/>
    </row>
    <row r="3885" spans="1:1" x14ac:dyDescent="0.25">
      <c r="A3885" s="287"/>
    </row>
    <row r="3886" spans="1:1" x14ac:dyDescent="0.25">
      <c r="A3886" s="287"/>
    </row>
    <row r="3887" spans="1:1" x14ac:dyDescent="0.25">
      <c r="A3887" s="287"/>
    </row>
    <row r="3888" spans="1:1" x14ac:dyDescent="0.25">
      <c r="A3888" s="287"/>
    </row>
    <row r="3889" spans="1:1" x14ac:dyDescent="0.25">
      <c r="A3889" s="287"/>
    </row>
    <row r="3890" spans="1:1" x14ac:dyDescent="0.25">
      <c r="A3890" s="287"/>
    </row>
    <row r="3891" spans="1:1" x14ac:dyDescent="0.25">
      <c r="A3891" s="287"/>
    </row>
    <row r="3892" spans="1:1" x14ac:dyDescent="0.25">
      <c r="A3892" s="287"/>
    </row>
    <row r="3893" spans="1:1" x14ac:dyDescent="0.25">
      <c r="A3893" s="287"/>
    </row>
    <row r="3894" spans="1:1" x14ac:dyDescent="0.25">
      <c r="A3894" s="287"/>
    </row>
    <row r="3895" spans="1:1" x14ac:dyDescent="0.25">
      <c r="A3895" s="287"/>
    </row>
    <row r="3896" spans="1:1" x14ac:dyDescent="0.25">
      <c r="A3896" s="287"/>
    </row>
    <row r="3897" spans="1:1" x14ac:dyDescent="0.25">
      <c r="A3897" s="287"/>
    </row>
    <row r="3898" spans="1:1" x14ac:dyDescent="0.25">
      <c r="A3898" s="287"/>
    </row>
    <row r="3899" spans="1:1" x14ac:dyDescent="0.25">
      <c r="A3899" s="287"/>
    </row>
    <row r="3900" spans="1:1" x14ac:dyDescent="0.25">
      <c r="A3900" s="287"/>
    </row>
    <row r="3901" spans="1:1" x14ac:dyDescent="0.25">
      <c r="A3901" s="287"/>
    </row>
    <row r="3902" spans="1:1" x14ac:dyDescent="0.25">
      <c r="A3902" s="287"/>
    </row>
    <row r="3903" spans="1:1" x14ac:dyDescent="0.25">
      <c r="A3903" s="287"/>
    </row>
    <row r="3904" spans="1:1" x14ac:dyDescent="0.25">
      <c r="A3904" s="287"/>
    </row>
    <row r="3905" spans="1:1" x14ac:dyDescent="0.25">
      <c r="A3905" s="287"/>
    </row>
    <row r="3906" spans="1:1" x14ac:dyDescent="0.25">
      <c r="A3906" s="287"/>
    </row>
    <row r="3907" spans="1:1" x14ac:dyDescent="0.25">
      <c r="A3907" s="287"/>
    </row>
    <row r="3908" spans="1:1" x14ac:dyDescent="0.25">
      <c r="A3908" s="287"/>
    </row>
    <row r="3909" spans="1:1" x14ac:dyDescent="0.25">
      <c r="A3909" s="287"/>
    </row>
    <row r="3910" spans="1:1" x14ac:dyDescent="0.25">
      <c r="A3910" s="287"/>
    </row>
    <row r="3911" spans="1:1" x14ac:dyDescent="0.25">
      <c r="A3911" s="287"/>
    </row>
    <row r="3912" spans="1:1" x14ac:dyDescent="0.25">
      <c r="A3912" s="287"/>
    </row>
    <row r="3913" spans="1:1" x14ac:dyDescent="0.25">
      <c r="A3913" s="287"/>
    </row>
    <row r="3914" spans="1:1" x14ac:dyDescent="0.25">
      <c r="A3914" s="287"/>
    </row>
    <row r="3915" spans="1:1" x14ac:dyDescent="0.25">
      <c r="A3915" s="287"/>
    </row>
    <row r="3916" spans="1:1" x14ac:dyDescent="0.25">
      <c r="A3916" s="287"/>
    </row>
    <row r="3917" spans="1:1" x14ac:dyDescent="0.25">
      <c r="A3917" s="287"/>
    </row>
    <row r="3918" spans="1:1" x14ac:dyDescent="0.25">
      <c r="A3918" s="287"/>
    </row>
    <row r="3919" spans="1:1" x14ac:dyDescent="0.25">
      <c r="A3919" s="287"/>
    </row>
    <row r="3920" spans="1:1" x14ac:dyDescent="0.25">
      <c r="A3920" s="287"/>
    </row>
    <row r="3921" spans="1:1" x14ac:dyDescent="0.25">
      <c r="A3921" s="287"/>
    </row>
    <row r="3922" spans="1:1" x14ac:dyDescent="0.25">
      <c r="A3922" s="287"/>
    </row>
    <row r="3923" spans="1:1" x14ac:dyDescent="0.25">
      <c r="A3923" s="287"/>
    </row>
    <row r="3924" spans="1:1" x14ac:dyDescent="0.25">
      <c r="A3924" s="287"/>
    </row>
    <row r="3925" spans="1:1" x14ac:dyDescent="0.25">
      <c r="A3925" s="287"/>
    </row>
    <row r="3926" spans="1:1" x14ac:dyDescent="0.25">
      <c r="A3926" s="287"/>
    </row>
    <row r="3927" spans="1:1" x14ac:dyDescent="0.25">
      <c r="A3927" s="287"/>
    </row>
    <row r="3928" spans="1:1" x14ac:dyDescent="0.25">
      <c r="A3928" s="287"/>
    </row>
    <row r="3929" spans="1:1" x14ac:dyDescent="0.25">
      <c r="A3929" s="287"/>
    </row>
    <row r="3930" spans="1:1" x14ac:dyDescent="0.25">
      <c r="A3930" s="287"/>
    </row>
    <row r="3931" spans="1:1" x14ac:dyDescent="0.25">
      <c r="A3931" s="287"/>
    </row>
    <row r="3932" spans="1:1" x14ac:dyDescent="0.25">
      <c r="A3932" s="287"/>
    </row>
    <row r="3933" spans="1:1" x14ac:dyDescent="0.25">
      <c r="A3933" s="287"/>
    </row>
    <row r="3934" spans="1:1" x14ac:dyDescent="0.25">
      <c r="A3934" s="287"/>
    </row>
    <row r="3935" spans="1:1" x14ac:dyDescent="0.25">
      <c r="A3935" s="287"/>
    </row>
    <row r="3936" spans="1:1" x14ac:dyDescent="0.25">
      <c r="A3936" s="287"/>
    </row>
    <row r="3937" spans="1:1" x14ac:dyDescent="0.25">
      <c r="A3937" s="287"/>
    </row>
    <row r="3938" spans="1:1" x14ac:dyDescent="0.25">
      <c r="A3938" s="287"/>
    </row>
    <row r="3939" spans="1:1" x14ac:dyDescent="0.25">
      <c r="A3939" s="287"/>
    </row>
    <row r="3940" spans="1:1" x14ac:dyDescent="0.25">
      <c r="A3940" s="287"/>
    </row>
    <row r="3941" spans="1:1" x14ac:dyDescent="0.25">
      <c r="A3941" s="287"/>
    </row>
    <row r="3942" spans="1:1" x14ac:dyDescent="0.25">
      <c r="A3942" s="287"/>
    </row>
    <row r="3943" spans="1:1" x14ac:dyDescent="0.25">
      <c r="A3943" s="287"/>
    </row>
    <row r="3944" spans="1:1" x14ac:dyDescent="0.25">
      <c r="A3944" s="287"/>
    </row>
    <row r="3945" spans="1:1" x14ac:dyDescent="0.25">
      <c r="A3945" s="287"/>
    </row>
    <row r="3946" spans="1:1" x14ac:dyDescent="0.25">
      <c r="A3946" s="287"/>
    </row>
    <row r="3947" spans="1:1" x14ac:dyDescent="0.25">
      <c r="A3947" s="287"/>
    </row>
    <row r="3948" spans="1:1" x14ac:dyDescent="0.25">
      <c r="A3948" s="287"/>
    </row>
    <row r="3949" spans="1:1" x14ac:dyDescent="0.25">
      <c r="A3949" s="287"/>
    </row>
    <row r="3950" spans="1:1" x14ac:dyDescent="0.25">
      <c r="A3950" s="287"/>
    </row>
    <row r="3951" spans="1:1" x14ac:dyDescent="0.25">
      <c r="A3951" s="287"/>
    </row>
    <row r="3952" spans="1:1" x14ac:dyDescent="0.25">
      <c r="A3952" s="287"/>
    </row>
    <row r="3953" spans="1:1" x14ac:dyDescent="0.25">
      <c r="A3953" s="287"/>
    </row>
    <row r="3954" spans="1:1" x14ac:dyDescent="0.25">
      <c r="A3954" s="287"/>
    </row>
    <row r="3955" spans="1:1" x14ac:dyDescent="0.25">
      <c r="A3955" s="287"/>
    </row>
    <row r="3956" spans="1:1" x14ac:dyDescent="0.25">
      <c r="A3956" s="287"/>
    </row>
    <row r="3957" spans="1:1" x14ac:dyDescent="0.25">
      <c r="A3957" s="287"/>
    </row>
    <row r="3958" spans="1:1" x14ac:dyDescent="0.25">
      <c r="A3958" s="287"/>
    </row>
    <row r="3959" spans="1:1" x14ac:dyDescent="0.25">
      <c r="A3959" s="287"/>
    </row>
    <row r="3960" spans="1:1" x14ac:dyDescent="0.25">
      <c r="A3960" s="287"/>
    </row>
    <row r="3961" spans="1:1" x14ac:dyDescent="0.25">
      <c r="A3961" s="287"/>
    </row>
    <row r="3962" spans="1:1" x14ac:dyDescent="0.25">
      <c r="A3962" s="287"/>
    </row>
    <row r="3963" spans="1:1" x14ac:dyDescent="0.25">
      <c r="A3963" s="287"/>
    </row>
    <row r="3964" spans="1:1" x14ac:dyDescent="0.25">
      <c r="A3964" s="287"/>
    </row>
    <row r="3965" spans="1:1" x14ac:dyDescent="0.25">
      <c r="A3965" s="287"/>
    </row>
    <row r="3966" spans="1:1" x14ac:dyDescent="0.25">
      <c r="A3966" s="287"/>
    </row>
    <row r="3967" spans="1:1" x14ac:dyDescent="0.25">
      <c r="A3967" s="287"/>
    </row>
    <row r="3968" spans="1:1" x14ac:dyDescent="0.25">
      <c r="A3968" s="287"/>
    </row>
    <row r="3969" spans="1:1" x14ac:dyDescent="0.25">
      <c r="A3969" s="287"/>
    </row>
    <row r="3970" spans="1:1" x14ac:dyDescent="0.25">
      <c r="A3970" s="287"/>
    </row>
    <row r="3971" spans="1:1" x14ac:dyDescent="0.25">
      <c r="A3971" s="287"/>
    </row>
    <row r="3972" spans="1:1" x14ac:dyDescent="0.25">
      <c r="A3972" s="287"/>
    </row>
    <row r="3973" spans="1:1" x14ac:dyDescent="0.25">
      <c r="A3973" s="287"/>
    </row>
    <row r="3974" spans="1:1" x14ac:dyDescent="0.25">
      <c r="A3974" s="287"/>
    </row>
    <row r="3975" spans="1:1" x14ac:dyDescent="0.25">
      <c r="A3975" s="287"/>
    </row>
    <row r="3976" spans="1:1" x14ac:dyDescent="0.25">
      <c r="A3976" s="287"/>
    </row>
    <row r="3977" spans="1:1" x14ac:dyDescent="0.25">
      <c r="A3977" s="287"/>
    </row>
    <row r="3978" spans="1:1" x14ac:dyDescent="0.25">
      <c r="A3978" s="287"/>
    </row>
    <row r="3979" spans="1:1" x14ac:dyDescent="0.25">
      <c r="A3979" s="287"/>
    </row>
    <row r="3980" spans="1:1" x14ac:dyDescent="0.25">
      <c r="A3980" s="287"/>
    </row>
    <row r="3981" spans="1:1" x14ac:dyDescent="0.25">
      <c r="A3981" s="287"/>
    </row>
    <row r="3982" spans="1:1" x14ac:dyDescent="0.25">
      <c r="A3982" s="287"/>
    </row>
    <row r="3983" spans="1:1" x14ac:dyDescent="0.25">
      <c r="A3983" s="287"/>
    </row>
    <row r="3984" spans="1:1" x14ac:dyDescent="0.25">
      <c r="A3984" s="287"/>
    </row>
    <row r="3985" spans="1:1" x14ac:dyDescent="0.25">
      <c r="A3985" s="287"/>
    </row>
    <row r="3986" spans="1:1" x14ac:dyDescent="0.25">
      <c r="A3986" s="287"/>
    </row>
    <row r="3987" spans="1:1" x14ac:dyDescent="0.25">
      <c r="A3987" s="287"/>
    </row>
    <row r="3988" spans="1:1" x14ac:dyDescent="0.25">
      <c r="A3988" s="287"/>
    </row>
    <row r="3989" spans="1:1" x14ac:dyDescent="0.25">
      <c r="A3989" s="287"/>
    </row>
    <row r="3990" spans="1:1" x14ac:dyDescent="0.25">
      <c r="A3990" s="287"/>
    </row>
    <row r="3991" spans="1:1" x14ac:dyDescent="0.25">
      <c r="A3991" s="287"/>
    </row>
    <row r="3992" spans="1:1" x14ac:dyDescent="0.25">
      <c r="A3992" s="287"/>
    </row>
    <row r="3993" spans="1:1" x14ac:dyDescent="0.25">
      <c r="A3993" s="287"/>
    </row>
    <row r="3994" spans="1:1" x14ac:dyDescent="0.25">
      <c r="A3994" s="287"/>
    </row>
    <row r="3995" spans="1:1" x14ac:dyDescent="0.25">
      <c r="A3995" s="287"/>
    </row>
    <row r="3996" spans="1:1" x14ac:dyDescent="0.25">
      <c r="A3996" s="287"/>
    </row>
    <row r="3997" spans="1:1" x14ac:dyDescent="0.25">
      <c r="A3997" s="287"/>
    </row>
    <row r="3998" spans="1:1" x14ac:dyDescent="0.25">
      <c r="A3998" s="287"/>
    </row>
    <row r="3999" spans="1:1" x14ac:dyDescent="0.25">
      <c r="A3999" s="287"/>
    </row>
    <row r="4000" spans="1:1" x14ac:dyDescent="0.25">
      <c r="A4000" s="287"/>
    </row>
    <row r="4001" spans="1:1" x14ac:dyDescent="0.25">
      <c r="A4001" s="287"/>
    </row>
    <row r="4002" spans="1:1" x14ac:dyDescent="0.25">
      <c r="A4002" s="287"/>
    </row>
    <row r="4003" spans="1:1" x14ac:dyDescent="0.25">
      <c r="A4003" s="287"/>
    </row>
    <row r="4004" spans="1:1" x14ac:dyDescent="0.25">
      <c r="A4004" s="287"/>
    </row>
    <row r="4005" spans="1:1" x14ac:dyDescent="0.25">
      <c r="A4005" s="287"/>
    </row>
    <row r="4006" spans="1:1" x14ac:dyDescent="0.25">
      <c r="A4006" s="287"/>
    </row>
    <row r="4007" spans="1:1" x14ac:dyDescent="0.25">
      <c r="A4007" s="287"/>
    </row>
    <row r="4008" spans="1:1" x14ac:dyDescent="0.25">
      <c r="A4008" s="287"/>
    </row>
    <row r="4009" spans="1:1" x14ac:dyDescent="0.25">
      <c r="A4009" s="287"/>
    </row>
    <row r="4010" spans="1:1" x14ac:dyDescent="0.25">
      <c r="A4010" s="287"/>
    </row>
    <row r="4011" spans="1:1" x14ac:dyDescent="0.25">
      <c r="A4011" s="287"/>
    </row>
    <row r="4012" spans="1:1" x14ac:dyDescent="0.25">
      <c r="A4012" s="287"/>
    </row>
    <row r="4013" spans="1:1" x14ac:dyDescent="0.25">
      <c r="A4013" s="287"/>
    </row>
    <row r="4014" spans="1:1" x14ac:dyDescent="0.25">
      <c r="A4014" s="287"/>
    </row>
    <row r="4015" spans="1:1" x14ac:dyDescent="0.25">
      <c r="A4015" s="287"/>
    </row>
    <row r="4016" spans="1:1" x14ac:dyDescent="0.25">
      <c r="A4016" s="287"/>
    </row>
    <row r="4017" spans="1:1" x14ac:dyDescent="0.25">
      <c r="A4017" s="287"/>
    </row>
    <row r="4018" spans="1:1" x14ac:dyDescent="0.25">
      <c r="A4018" s="287"/>
    </row>
    <row r="4019" spans="1:1" x14ac:dyDescent="0.25">
      <c r="A4019" s="287"/>
    </row>
    <row r="4020" spans="1:1" x14ac:dyDescent="0.25">
      <c r="A4020" s="287"/>
    </row>
    <row r="4021" spans="1:1" x14ac:dyDescent="0.25">
      <c r="A4021" s="287"/>
    </row>
    <row r="4022" spans="1:1" x14ac:dyDescent="0.25">
      <c r="A4022" s="287"/>
    </row>
    <row r="4023" spans="1:1" x14ac:dyDescent="0.25">
      <c r="A4023" s="287"/>
    </row>
    <row r="4024" spans="1:1" x14ac:dyDescent="0.25">
      <c r="A4024" s="287"/>
    </row>
    <row r="4025" spans="1:1" x14ac:dyDescent="0.25">
      <c r="A4025" s="287"/>
    </row>
    <row r="4026" spans="1:1" x14ac:dyDescent="0.25">
      <c r="A4026" s="287"/>
    </row>
    <row r="4027" spans="1:1" x14ac:dyDescent="0.25">
      <c r="A4027" s="287"/>
    </row>
    <row r="4028" spans="1:1" x14ac:dyDescent="0.25">
      <c r="A4028" s="287"/>
    </row>
    <row r="4029" spans="1:1" x14ac:dyDescent="0.25">
      <c r="A4029" s="287"/>
    </row>
    <row r="4030" spans="1:1" x14ac:dyDescent="0.25">
      <c r="A4030" s="287"/>
    </row>
    <row r="4031" spans="1:1" x14ac:dyDescent="0.25">
      <c r="A4031" s="287"/>
    </row>
    <row r="4032" spans="1:1" x14ac:dyDescent="0.25">
      <c r="A4032" s="287"/>
    </row>
    <row r="4033" spans="1:1" x14ac:dyDescent="0.25">
      <c r="A4033" s="287"/>
    </row>
    <row r="4034" spans="1:1" x14ac:dyDescent="0.25">
      <c r="A4034" s="287"/>
    </row>
    <row r="4035" spans="1:1" x14ac:dyDescent="0.25">
      <c r="A4035" s="287"/>
    </row>
    <row r="4036" spans="1:1" x14ac:dyDescent="0.25">
      <c r="A4036" s="287"/>
    </row>
    <row r="4037" spans="1:1" x14ac:dyDescent="0.25">
      <c r="A4037" s="287"/>
    </row>
    <row r="4038" spans="1:1" x14ac:dyDescent="0.25">
      <c r="A4038" s="287"/>
    </row>
    <row r="4039" spans="1:1" x14ac:dyDescent="0.25">
      <c r="A4039" s="287"/>
    </row>
    <row r="4040" spans="1:1" x14ac:dyDescent="0.25">
      <c r="A4040" s="287"/>
    </row>
    <row r="4041" spans="1:1" x14ac:dyDescent="0.25">
      <c r="A4041" s="287"/>
    </row>
    <row r="4042" spans="1:1" x14ac:dyDescent="0.25">
      <c r="A4042" s="287"/>
    </row>
    <row r="4043" spans="1:1" x14ac:dyDescent="0.25">
      <c r="A4043" s="287"/>
    </row>
    <row r="4044" spans="1:1" x14ac:dyDescent="0.25">
      <c r="A4044" s="287"/>
    </row>
    <row r="4045" spans="1:1" x14ac:dyDescent="0.25">
      <c r="A4045" s="287"/>
    </row>
    <row r="4046" spans="1:1" x14ac:dyDescent="0.25">
      <c r="A4046" s="287"/>
    </row>
    <row r="4047" spans="1:1" x14ac:dyDescent="0.25">
      <c r="A4047" s="287"/>
    </row>
    <row r="4048" spans="1:1" x14ac:dyDescent="0.25">
      <c r="A4048" s="287"/>
    </row>
    <row r="4049" spans="1:1" x14ac:dyDescent="0.25">
      <c r="A4049" s="287"/>
    </row>
    <row r="4050" spans="1:1" x14ac:dyDescent="0.25">
      <c r="A4050" s="287"/>
    </row>
    <row r="4051" spans="1:1" x14ac:dyDescent="0.25">
      <c r="A4051" s="287"/>
    </row>
    <row r="4052" spans="1:1" x14ac:dyDescent="0.25">
      <c r="A4052" s="287"/>
    </row>
    <row r="4053" spans="1:1" x14ac:dyDescent="0.25">
      <c r="A4053" s="287"/>
    </row>
    <row r="4054" spans="1:1" x14ac:dyDescent="0.25">
      <c r="A4054" s="287"/>
    </row>
    <row r="4055" spans="1:1" x14ac:dyDescent="0.25">
      <c r="A4055" s="287"/>
    </row>
    <row r="4056" spans="1:1" x14ac:dyDescent="0.25">
      <c r="A4056" s="287"/>
    </row>
    <row r="4057" spans="1:1" x14ac:dyDescent="0.25">
      <c r="A4057" s="287"/>
    </row>
    <row r="4058" spans="1:1" x14ac:dyDescent="0.25">
      <c r="A4058" s="287"/>
    </row>
    <row r="4059" spans="1:1" x14ac:dyDescent="0.25">
      <c r="A4059" s="287"/>
    </row>
    <row r="4060" spans="1:1" x14ac:dyDescent="0.25">
      <c r="A4060" s="287"/>
    </row>
    <row r="4061" spans="1:1" x14ac:dyDescent="0.25">
      <c r="A4061" s="287"/>
    </row>
    <row r="4062" spans="1:1" x14ac:dyDescent="0.25">
      <c r="A4062" s="287"/>
    </row>
    <row r="4063" spans="1:1" x14ac:dyDescent="0.25">
      <c r="A4063" s="287"/>
    </row>
    <row r="4064" spans="1:1" x14ac:dyDescent="0.25">
      <c r="A4064" s="287"/>
    </row>
    <row r="4065" spans="1:1" x14ac:dyDescent="0.25">
      <c r="A4065" s="287"/>
    </row>
    <row r="4066" spans="1:1" x14ac:dyDescent="0.25">
      <c r="A4066" s="287"/>
    </row>
    <row r="4067" spans="1:1" x14ac:dyDescent="0.25">
      <c r="A4067" s="287"/>
    </row>
    <row r="4068" spans="1:1" x14ac:dyDescent="0.25">
      <c r="A4068" s="287"/>
    </row>
    <row r="4069" spans="1:1" x14ac:dyDescent="0.25">
      <c r="A4069" s="287"/>
    </row>
    <row r="4070" spans="1:1" x14ac:dyDescent="0.25">
      <c r="A4070" s="287"/>
    </row>
    <row r="4071" spans="1:1" x14ac:dyDescent="0.25">
      <c r="A4071" s="287"/>
    </row>
    <row r="4072" spans="1:1" x14ac:dyDescent="0.25">
      <c r="A4072" s="287"/>
    </row>
    <row r="4073" spans="1:1" x14ac:dyDescent="0.25">
      <c r="A4073" s="287"/>
    </row>
    <row r="4074" spans="1:1" x14ac:dyDescent="0.25">
      <c r="A4074" s="287"/>
    </row>
    <row r="4075" spans="1:1" x14ac:dyDescent="0.25">
      <c r="A4075" s="287"/>
    </row>
    <row r="4076" spans="1:1" x14ac:dyDescent="0.25">
      <c r="A4076" s="287"/>
    </row>
    <row r="4077" spans="1:1" x14ac:dyDescent="0.25">
      <c r="A4077" s="287"/>
    </row>
    <row r="4078" spans="1:1" x14ac:dyDescent="0.25">
      <c r="A4078" s="287"/>
    </row>
    <row r="4079" spans="1:1" x14ac:dyDescent="0.25">
      <c r="A4079" s="287"/>
    </row>
    <row r="4080" spans="1:1" x14ac:dyDescent="0.25">
      <c r="A4080" s="287"/>
    </row>
    <row r="4081" spans="1:1" x14ac:dyDescent="0.25">
      <c r="A4081" s="287"/>
    </row>
    <row r="4082" spans="1:1" x14ac:dyDescent="0.25">
      <c r="A4082" s="287"/>
    </row>
    <row r="4083" spans="1:1" x14ac:dyDescent="0.25">
      <c r="A4083" s="287"/>
    </row>
    <row r="4084" spans="1:1" x14ac:dyDescent="0.25">
      <c r="A4084" s="287"/>
    </row>
    <row r="4085" spans="1:1" x14ac:dyDescent="0.25">
      <c r="A4085" s="287"/>
    </row>
    <row r="4086" spans="1:1" x14ac:dyDescent="0.25">
      <c r="A4086" s="287"/>
    </row>
    <row r="4087" spans="1:1" x14ac:dyDescent="0.25">
      <c r="A4087" s="287"/>
    </row>
    <row r="4088" spans="1:1" x14ac:dyDescent="0.25">
      <c r="A4088" s="287"/>
    </row>
    <row r="4089" spans="1:1" x14ac:dyDescent="0.25">
      <c r="A4089" s="287"/>
    </row>
    <row r="4090" spans="1:1" x14ac:dyDescent="0.25">
      <c r="A4090" s="287"/>
    </row>
    <row r="4091" spans="1:1" x14ac:dyDescent="0.25">
      <c r="A4091" s="287"/>
    </row>
    <row r="4092" spans="1:1" x14ac:dyDescent="0.25">
      <c r="A4092" s="287"/>
    </row>
    <row r="4093" spans="1:1" x14ac:dyDescent="0.25">
      <c r="A4093" s="287"/>
    </row>
    <row r="4094" spans="1:1" x14ac:dyDescent="0.25">
      <c r="A4094" s="287"/>
    </row>
    <row r="4095" spans="1:1" x14ac:dyDescent="0.25">
      <c r="A4095" s="287"/>
    </row>
    <row r="4096" spans="1:1" x14ac:dyDescent="0.25">
      <c r="A4096" s="287"/>
    </row>
    <row r="4097" spans="1:1" x14ac:dyDescent="0.25">
      <c r="A4097" s="287"/>
    </row>
    <row r="4098" spans="1:1" x14ac:dyDescent="0.25">
      <c r="A4098" s="287"/>
    </row>
    <row r="4099" spans="1:1" x14ac:dyDescent="0.25">
      <c r="A4099" s="287"/>
    </row>
    <row r="4100" spans="1:1" x14ac:dyDescent="0.25">
      <c r="A4100" s="287"/>
    </row>
    <row r="4101" spans="1:1" x14ac:dyDescent="0.25">
      <c r="A4101" s="287"/>
    </row>
    <row r="4102" spans="1:1" x14ac:dyDescent="0.25">
      <c r="A4102" s="287"/>
    </row>
    <row r="4103" spans="1:1" x14ac:dyDescent="0.25">
      <c r="A4103" s="287"/>
    </row>
    <row r="4104" spans="1:1" x14ac:dyDescent="0.25">
      <c r="A4104" s="287"/>
    </row>
    <row r="4105" spans="1:1" x14ac:dyDescent="0.25">
      <c r="A4105" s="287"/>
    </row>
    <row r="4106" spans="1:1" x14ac:dyDescent="0.25">
      <c r="A4106" s="287"/>
    </row>
    <row r="4107" spans="1:1" x14ac:dyDescent="0.25">
      <c r="A4107" s="287"/>
    </row>
    <row r="4108" spans="1:1" x14ac:dyDescent="0.25">
      <c r="A4108" s="287"/>
    </row>
    <row r="4109" spans="1:1" x14ac:dyDescent="0.25">
      <c r="A4109" s="287"/>
    </row>
    <row r="4110" spans="1:1" x14ac:dyDescent="0.25">
      <c r="A4110" s="287"/>
    </row>
    <row r="4111" spans="1:1" x14ac:dyDescent="0.25">
      <c r="A4111" s="287"/>
    </row>
    <row r="4112" spans="1:1" x14ac:dyDescent="0.25">
      <c r="A4112" s="287"/>
    </row>
    <row r="4113" spans="1:1" x14ac:dyDescent="0.25">
      <c r="A4113" s="287"/>
    </row>
    <row r="4114" spans="1:1" x14ac:dyDescent="0.25">
      <c r="A4114" s="287"/>
    </row>
    <row r="4115" spans="1:1" x14ac:dyDescent="0.25">
      <c r="A4115" s="287"/>
    </row>
    <row r="4116" spans="1:1" x14ac:dyDescent="0.25">
      <c r="A4116" s="287"/>
    </row>
    <row r="4117" spans="1:1" x14ac:dyDescent="0.25">
      <c r="A4117" s="287"/>
    </row>
    <row r="4118" spans="1:1" x14ac:dyDescent="0.25">
      <c r="A4118" s="287"/>
    </row>
    <row r="4119" spans="1:1" x14ac:dyDescent="0.25">
      <c r="A4119" s="287"/>
    </row>
    <row r="4120" spans="1:1" x14ac:dyDescent="0.25">
      <c r="A4120" s="287"/>
    </row>
    <row r="4121" spans="1:1" x14ac:dyDescent="0.25">
      <c r="A4121" s="287"/>
    </row>
    <row r="4122" spans="1:1" x14ac:dyDescent="0.25">
      <c r="A4122" s="287"/>
    </row>
    <row r="4123" spans="1:1" x14ac:dyDescent="0.25">
      <c r="A4123" s="287"/>
    </row>
    <row r="4124" spans="1:1" x14ac:dyDescent="0.25">
      <c r="A4124" s="287"/>
    </row>
    <row r="4125" spans="1:1" x14ac:dyDescent="0.25">
      <c r="A4125" s="287"/>
    </row>
    <row r="4126" spans="1:1" x14ac:dyDescent="0.25">
      <c r="A4126" s="287"/>
    </row>
    <row r="4127" spans="1:1" x14ac:dyDescent="0.25">
      <c r="A4127" s="287"/>
    </row>
    <row r="4128" spans="1:1" x14ac:dyDescent="0.25">
      <c r="A4128" s="287"/>
    </row>
    <row r="4129" spans="1:1" x14ac:dyDescent="0.25">
      <c r="A4129" s="287"/>
    </row>
    <row r="4130" spans="1:1" x14ac:dyDescent="0.25">
      <c r="A4130" s="287"/>
    </row>
    <row r="4131" spans="1:1" x14ac:dyDescent="0.25">
      <c r="A4131" s="287"/>
    </row>
    <row r="4132" spans="1:1" x14ac:dyDescent="0.25">
      <c r="A4132" s="287"/>
    </row>
    <row r="4133" spans="1:1" x14ac:dyDescent="0.25">
      <c r="A4133" s="287"/>
    </row>
    <row r="4134" spans="1:1" x14ac:dyDescent="0.25">
      <c r="A4134" s="287"/>
    </row>
    <row r="4135" spans="1:1" x14ac:dyDescent="0.25">
      <c r="A4135" s="287"/>
    </row>
    <row r="4136" spans="1:1" x14ac:dyDescent="0.25">
      <c r="A4136" s="287"/>
    </row>
    <row r="4137" spans="1:1" x14ac:dyDescent="0.25">
      <c r="A4137" s="287"/>
    </row>
    <row r="4138" spans="1:1" x14ac:dyDescent="0.25">
      <c r="A4138" s="287"/>
    </row>
    <row r="4139" spans="1:1" x14ac:dyDescent="0.25">
      <c r="A4139" s="287"/>
    </row>
    <row r="4140" spans="1:1" x14ac:dyDescent="0.25">
      <c r="A4140" s="287"/>
    </row>
    <row r="4141" spans="1:1" x14ac:dyDescent="0.25">
      <c r="A4141" s="287"/>
    </row>
    <row r="4142" spans="1:1" x14ac:dyDescent="0.25">
      <c r="A4142" s="287"/>
    </row>
    <row r="4143" spans="1:1" x14ac:dyDescent="0.25">
      <c r="A4143" s="287"/>
    </row>
    <row r="4144" spans="1:1" x14ac:dyDescent="0.25">
      <c r="A4144" s="287"/>
    </row>
    <row r="4145" spans="1:1" x14ac:dyDescent="0.25">
      <c r="A4145" s="287"/>
    </row>
    <row r="4146" spans="1:1" x14ac:dyDescent="0.25">
      <c r="A4146" s="287"/>
    </row>
    <row r="4147" spans="1:1" x14ac:dyDescent="0.25">
      <c r="A4147" s="287"/>
    </row>
    <row r="4148" spans="1:1" x14ac:dyDescent="0.25">
      <c r="A4148" s="287"/>
    </row>
    <row r="4149" spans="1:1" x14ac:dyDescent="0.25">
      <c r="A4149" s="287"/>
    </row>
    <row r="4150" spans="1:1" x14ac:dyDescent="0.25">
      <c r="A4150" s="287"/>
    </row>
    <row r="4151" spans="1:1" x14ac:dyDescent="0.25">
      <c r="A4151" s="287"/>
    </row>
    <row r="4152" spans="1:1" x14ac:dyDescent="0.25">
      <c r="A4152" s="287"/>
    </row>
    <row r="4153" spans="1:1" x14ac:dyDescent="0.25">
      <c r="A4153" s="287"/>
    </row>
    <row r="4154" spans="1:1" x14ac:dyDescent="0.25">
      <c r="A4154" s="287"/>
    </row>
    <row r="4155" spans="1:1" x14ac:dyDescent="0.25">
      <c r="A4155" s="287"/>
    </row>
    <row r="4156" spans="1:1" x14ac:dyDescent="0.25">
      <c r="A4156" s="287"/>
    </row>
    <row r="4157" spans="1:1" x14ac:dyDescent="0.25">
      <c r="A4157" s="287"/>
    </row>
    <row r="4158" spans="1:1" x14ac:dyDescent="0.25">
      <c r="A4158" s="287"/>
    </row>
    <row r="4159" spans="1:1" x14ac:dyDescent="0.25">
      <c r="A4159" s="287"/>
    </row>
    <row r="4160" spans="1:1" x14ac:dyDescent="0.25">
      <c r="A4160" s="287"/>
    </row>
    <row r="4161" spans="1:1" x14ac:dyDescent="0.25">
      <c r="A4161" s="287"/>
    </row>
    <row r="4162" spans="1:1" x14ac:dyDescent="0.25">
      <c r="A4162" s="287"/>
    </row>
    <row r="4163" spans="1:1" x14ac:dyDescent="0.25">
      <c r="A4163" s="287"/>
    </row>
    <row r="4164" spans="1:1" x14ac:dyDescent="0.25">
      <c r="A4164" s="287"/>
    </row>
    <row r="4165" spans="1:1" x14ac:dyDescent="0.25">
      <c r="A4165" s="287"/>
    </row>
    <row r="4166" spans="1:1" x14ac:dyDescent="0.25">
      <c r="A4166" s="287"/>
    </row>
    <row r="4167" spans="1:1" x14ac:dyDescent="0.25">
      <c r="A4167" s="287"/>
    </row>
    <row r="4168" spans="1:1" x14ac:dyDescent="0.25">
      <c r="A4168" s="287"/>
    </row>
    <row r="4169" spans="1:1" x14ac:dyDescent="0.25">
      <c r="A4169" s="287"/>
    </row>
    <row r="4170" spans="1:1" x14ac:dyDescent="0.25">
      <c r="A4170" s="287"/>
    </row>
    <row r="4171" spans="1:1" x14ac:dyDescent="0.25">
      <c r="A4171" s="287"/>
    </row>
    <row r="4172" spans="1:1" x14ac:dyDescent="0.25">
      <c r="A4172" s="287"/>
    </row>
    <row r="4173" spans="1:1" x14ac:dyDescent="0.25">
      <c r="A4173" s="287"/>
    </row>
    <row r="4174" spans="1:1" x14ac:dyDescent="0.25">
      <c r="A4174" s="287"/>
    </row>
    <row r="4175" spans="1:1" x14ac:dyDescent="0.25">
      <c r="A4175" s="287"/>
    </row>
    <row r="4176" spans="1:1" x14ac:dyDescent="0.25">
      <c r="A4176" s="287"/>
    </row>
    <row r="4177" spans="1:1" x14ac:dyDescent="0.25">
      <c r="A4177" s="287"/>
    </row>
    <row r="4178" spans="1:1" x14ac:dyDescent="0.25">
      <c r="A4178" s="287"/>
    </row>
    <row r="4179" spans="1:1" x14ac:dyDescent="0.25">
      <c r="A4179" s="287"/>
    </row>
    <row r="4180" spans="1:1" x14ac:dyDescent="0.25">
      <c r="A4180" s="287"/>
    </row>
    <row r="4181" spans="1:1" x14ac:dyDescent="0.25">
      <c r="A4181" s="287"/>
    </row>
    <row r="4182" spans="1:1" x14ac:dyDescent="0.25">
      <c r="A4182" s="287"/>
    </row>
    <row r="4183" spans="1:1" x14ac:dyDescent="0.25">
      <c r="A4183" s="287"/>
    </row>
    <row r="4184" spans="1:1" x14ac:dyDescent="0.25">
      <c r="A4184" s="287"/>
    </row>
    <row r="4185" spans="1:1" x14ac:dyDescent="0.25">
      <c r="A4185" s="287"/>
    </row>
    <row r="4186" spans="1:1" x14ac:dyDescent="0.25">
      <c r="A4186" s="287"/>
    </row>
    <row r="4187" spans="1:1" x14ac:dyDescent="0.25">
      <c r="A4187" s="287"/>
    </row>
    <row r="4188" spans="1:1" x14ac:dyDescent="0.25">
      <c r="A4188" s="287"/>
    </row>
    <row r="4189" spans="1:1" x14ac:dyDescent="0.25">
      <c r="A4189" s="287"/>
    </row>
    <row r="4190" spans="1:1" x14ac:dyDescent="0.25">
      <c r="A4190" s="287"/>
    </row>
    <row r="4191" spans="1:1" x14ac:dyDescent="0.25">
      <c r="A4191" s="287"/>
    </row>
    <row r="4192" spans="1:1" x14ac:dyDescent="0.25">
      <c r="A4192" s="287"/>
    </row>
    <row r="4193" spans="1:1" x14ac:dyDescent="0.25">
      <c r="A4193" s="287"/>
    </row>
    <row r="4194" spans="1:1" x14ac:dyDescent="0.25">
      <c r="A4194" s="287"/>
    </row>
    <row r="4195" spans="1:1" x14ac:dyDescent="0.25">
      <c r="A4195" s="287"/>
    </row>
    <row r="4196" spans="1:1" x14ac:dyDescent="0.25">
      <c r="A4196" s="287"/>
    </row>
    <row r="4197" spans="1:1" x14ac:dyDescent="0.25">
      <c r="A4197" s="287"/>
    </row>
    <row r="4198" spans="1:1" x14ac:dyDescent="0.25">
      <c r="A4198" s="287"/>
    </row>
    <row r="4199" spans="1:1" x14ac:dyDescent="0.25">
      <c r="A4199" s="287"/>
    </row>
    <row r="4200" spans="1:1" x14ac:dyDescent="0.25">
      <c r="A4200" s="287"/>
    </row>
    <row r="4201" spans="1:1" x14ac:dyDescent="0.25">
      <c r="A4201" s="287"/>
    </row>
    <row r="4202" spans="1:1" x14ac:dyDescent="0.25">
      <c r="A4202" s="287"/>
    </row>
    <row r="4203" spans="1:1" x14ac:dyDescent="0.25">
      <c r="A4203" s="287"/>
    </row>
    <row r="4204" spans="1:1" x14ac:dyDescent="0.25">
      <c r="A4204" s="287"/>
    </row>
    <row r="4205" spans="1:1" x14ac:dyDescent="0.25">
      <c r="A4205" s="287"/>
    </row>
    <row r="4206" spans="1:1" x14ac:dyDescent="0.25">
      <c r="A4206" s="287"/>
    </row>
    <row r="4207" spans="1:1" x14ac:dyDescent="0.25">
      <c r="A4207" s="287"/>
    </row>
    <row r="4208" spans="1:1" x14ac:dyDescent="0.25">
      <c r="A4208" s="287"/>
    </row>
    <row r="4209" spans="1:1" x14ac:dyDescent="0.25">
      <c r="A4209" s="287"/>
    </row>
    <row r="4210" spans="1:1" x14ac:dyDescent="0.25">
      <c r="A4210" s="287"/>
    </row>
    <row r="4211" spans="1:1" x14ac:dyDescent="0.25">
      <c r="A4211" s="287"/>
    </row>
    <row r="4212" spans="1:1" x14ac:dyDescent="0.25">
      <c r="A4212" s="287"/>
    </row>
    <row r="4213" spans="1:1" x14ac:dyDescent="0.25">
      <c r="A4213" s="287"/>
    </row>
    <row r="4214" spans="1:1" x14ac:dyDescent="0.25">
      <c r="A4214" s="287"/>
    </row>
    <row r="4215" spans="1:1" x14ac:dyDescent="0.25">
      <c r="A4215" s="287"/>
    </row>
    <row r="4216" spans="1:1" x14ac:dyDescent="0.25">
      <c r="A4216" s="287"/>
    </row>
    <row r="4217" spans="1:1" x14ac:dyDescent="0.25">
      <c r="A4217" s="287"/>
    </row>
    <row r="4218" spans="1:1" x14ac:dyDescent="0.25">
      <c r="A4218" s="287"/>
    </row>
    <row r="4219" spans="1:1" x14ac:dyDescent="0.25">
      <c r="A4219" s="287"/>
    </row>
    <row r="4220" spans="1:1" x14ac:dyDescent="0.25">
      <c r="A4220" s="287"/>
    </row>
    <row r="4221" spans="1:1" x14ac:dyDescent="0.25">
      <c r="A4221" s="287"/>
    </row>
    <row r="4222" spans="1:1" x14ac:dyDescent="0.25">
      <c r="A4222" s="287"/>
    </row>
    <row r="4223" spans="1:1" x14ac:dyDescent="0.25">
      <c r="A4223" s="287"/>
    </row>
    <row r="4224" spans="1:1" x14ac:dyDescent="0.25">
      <c r="A4224" s="287"/>
    </row>
    <row r="4225" spans="1:1" x14ac:dyDescent="0.25">
      <c r="A4225" s="287"/>
    </row>
    <row r="4226" spans="1:1" x14ac:dyDescent="0.25">
      <c r="A4226" s="287"/>
    </row>
    <row r="4227" spans="1:1" x14ac:dyDescent="0.25">
      <c r="A4227" s="287"/>
    </row>
    <row r="4228" spans="1:1" x14ac:dyDescent="0.25">
      <c r="A4228" s="287"/>
    </row>
    <row r="4229" spans="1:1" x14ac:dyDescent="0.25">
      <c r="A4229" s="287"/>
    </row>
    <row r="4230" spans="1:1" x14ac:dyDescent="0.25">
      <c r="A4230" s="287"/>
    </row>
    <row r="4231" spans="1:1" x14ac:dyDescent="0.25">
      <c r="A4231" s="287"/>
    </row>
    <row r="4232" spans="1:1" x14ac:dyDescent="0.25">
      <c r="A4232" s="287"/>
    </row>
    <row r="4233" spans="1:1" x14ac:dyDescent="0.25">
      <c r="A4233" s="287"/>
    </row>
    <row r="4234" spans="1:1" x14ac:dyDescent="0.25">
      <c r="A4234" s="287"/>
    </row>
    <row r="4235" spans="1:1" x14ac:dyDescent="0.25">
      <c r="A4235" s="287"/>
    </row>
    <row r="4236" spans="1:1" x14ac:dyDescent="0.25">
      <c r="A4236" s="287"/>
    </row>
    <row r="4237" spans="1:1" x14ac:dyDescent="0.25">
      <c r="A4237" s="287"/>
    </row>
    <row r="4238" spans="1:1" x14ac:dyDescent="0.25">
      <c r="A4238" s="287"/>
    </row>
    <row r="4239" spans="1:1" x14ac:dyDescent="0.25">
      <c r="A4239" s="287"/>
    </row>
    <row r="4240" spans="1:1" x14ac:dyDescent="0.25">
      <c r="A4240" s="287"/>
    </row>
    <row r="4241" spans="1:1" x14ac:dyDescent="0.25">
      <c r="A4241" s="287"/>
    </row>
    <row r="4242" spans="1:1" x14ac:dyDescent="0.25">
      <c r="A4242" s="287"/>
    </row>
    <row r="4243" spans="1:1" x14ac:dyDescent="0.25">
      <c r="A4243" s="287"/>
    </row>
    <row r="4244" spans="1:1" x14ac:dyDescent="0.25">
      <c r="A4244" s="287"/>
    </row>
    <row r="4245" spans="1:1" x14ac:dyDescent="0.25">
      <c r="A4245" s="287"/>
    </row>
    <row r="4246" spans="1:1" x14ac:dyDescent="0.25">
      <c r="A4246" s="287"/>
    </row>
    <row r="4247" spans="1:1" x14ac:dyDescent="0.25">
      <c r="A4247" s="287"/>
    </row>
    <row r="4248" spans="1:1" x14ac:dyDescent="0.25">
      <c r="A4248" s="287"/>
    </row>
    <row r="4249" spans="1:1" x14ac:dyDescent="0.25">
      <c r="A4249" s="287"/>
    </row>
    <row r="4250" spans="1:1" x14ac:dyDescent="0.25">
      <c r="A4250" s="287"/>
    </row>
    <row r="4251" spans="1:1" x14ac:dyDescent="0.25">
      <c r="A4251" s="287"/>
    </row>
    <row r="4252" spans="1:1" x14ac:dyDescent="0.25">
      <c r="A4252" s="287"/>
    </row>
    <row r="4253" spans="1:1" x14ac:dyDescent="0.25">
      <c r="A4253" s="287"/>
    </row>
    <row r="4254" spans="1:1" x14ac:dyDescent="0.25">
      <c r="A4254" s="287"/>
    </row>
    <row r="4255" spans="1:1" x14ac:dyDescent="0.25">
      <c r="A4255" s="287"/>
    </row>
    <row r="4256" spans="1:1" x14ac:dyDescent="0.25">
      <c r="A4256" s="287"/>
    </row>
    <row r="4257" spans="1:1" x14ac:dyDescent="0.25">
      <c r="A4257" s="287"/>
    </row>
    <row r="4258" spans="1:1" x14ac:dyDescent="0.25">
      <c r="A4258" s="287"/>
    </row>
    <row r="4259" spans="1:1" x14ac:dyDescent="0.25">
      <c r="A4259" s="287"/>
    </row>
    <row r="4260" spans="1:1" x14ac:dyDescent="0.25">
      <c r="A4260" s="287"/>
    </row>
    <row r="4261" spans="1:1" x14ac:dyDescent="0.25">
      <c r="A4261" s="287"/>
    </row>
    <row r="4262" spans="1:1" x14ac:dyDescent="0.25">
      <c r="A4262" s="287"/>
    </row>
    <row r="4263" spans="1:1" x14ac:dyDescent="0.25">
      <c r="A4263" s="287"/>
    </row>
    <row r="4264" spans="1:1" x14ac:dyDescent="0.25">
      <c r="A4264" s="287"/>
    </row>
    <row r="4265" spans="1:1" x14ac:dyDescent="0.25">
      <c r="A4265" s="287"/>
    </row>
    <row r="4266" spans="1:1" x14ac:dyDescent="0.25">
      <c r="A4266" s="287"/>
    </row>
    <row r="4267" spans="1:1" x14ac:dyDescent="0.25">
      <c r="A4267" s="287"/>
    </row>
    <row r="4268" spans="1:1" x14ac:dyDescent="0.25">
      <c r="A4268" s="287"/>
    </row>
    <row r="4269" spans="1:1" x14ac:dyDescent="0.25">
      <c r="A4269" s="287"/>
    </row>
    <row r="4270" spans="1:1" x14ac:dyDescent="0.25">
      <c r="A4270" s="287"/>
    </row>
    <row r="4271" spans="1:1" x14ac:dyDescent="0.25">
      <c r="A4271" s="287"/>
    </row>
    <row r="4272" spans="1:1" x14ac:dyDescent="0.25">
      <c r="A4272" s="287"/>
    </row>
    <row r="4273" spans="1:1" x14ac:dyDescent="0.25">
      <c r="A4273" s="287"/>
    </row>
    <row r="4274" spans="1:1" x14ac:dyDescent="0.25">
      <c r="A4274" s="287"/>
    </row>
    <row r="4275" spans="1:1" x14ac:dyDescent="0.25">
      <c r="A4275" s="287"/>
    </row>
    <row r="4276" spans="1:1" x14ac:dyDescent="0.25">
      <c r="A4276" s="287"/>
    </row>
    <row r="4277" spans="1:1" x14ac:dyDescent="0.25">
      <c r="A4277" s="287"/>
    </row>
    <row r="4278" spans="1:1" x14ac:dyDescent="0.25">
      <c r="A4278" s="287"/>
    </row>
    <row r="4279" spans="1:1" x14ac:dyDescent="0.25">
      <c r="A4279" s="287"/>
    </row>
    <row r="4280" spans="1:1" x14ac:dyDescent="0.25">
      <c r="A4280" s="287"/>
    </row>
    <row r="4281" spans="1:1" x14ac:dyDescent="0.25">
      <c r="A4281" s="287"/>
    </row>
    <row r="4282" spans="1:1" x14ac:dyDescent="0.25">
      <c r="A4282" s="287"/>
    </row>
    <row r="4283" spans="1:1" x14ac:dyDescent="0.25">
      <c r="A4283" s="287"/>
    </row>
    <row r="4284" spans="1:1" x14ac:dyDescent="0.25">
      <c r="A4284" s="287"/>
    </row>
    <row r="4285" spans="1:1" x14ac:dyDescent="0.25">
      <c r="A4285" s="287"/>
    </row>
    <row r="4286" spans="1:1" x14ac:dyDescent="0.25">
      <c r="A4286" s="287"/>
    </row>
    <row r="4287" spans="1:1" x14ac:dyDescent="0.25">
      <c r="A4287" s="287"/>
    </row>
    <row r="4288" spans="1:1" x14ac:dyDescent="0.25">
      <c r="A4288" s="287"/>
    </row>
    <row r="4289" spans="1:1" x14ac:dyDescent="0.25">
      <c r="A4289" s="287"/>
    </row>
    <row r="4290" spans="1:1" x14ac:dyDescent="0.25">
      <c r="A4290" s="287"/>
    </row>
    <row r="4291" spans="1:1" x14ac:dyDescent="0.25">
      <c r="A4291" s="287"/>
    </row>
    <row r="4292" spans="1:1" x14ac:dyDescent="0.25">
      <c r="A4292" s="287"/>
    </row>
    <row r="4293" spans="1:1" x14ac:dyDescent="0.25">
      <c r="A4293" s="287"/>
    </row>
    <row r="4294" spans="1:1" x14ac:dyDescent="0.25">
      <c r="A4294" s="287"/>
    </row>
    <row r="4295" spans="1:1" x14ac:dyDescent="0.25">
      <c r="A4295" s="287"/>
    </row>
    <row r="4296" spans="1:1" x14ac:dyDescent="0.25">
      <c r="A4296" s="287"/>
    </row>
    <row r="4297" spans="1:1" x14ac:dyDescent="0.25">
      <c r="A4297" s="287"/>
    </row>
    <row r="4298" spans="1:1" x14ac:dyDescent="0.25">
      <c r="A4298" s="287"/>
    </row>
    <row r="4299" spans="1:1" x14ac:dyDescent="0.25">
      <c r="A4299" s="287"/>
    </row>
    <row r="4300" spans="1:1" x14ac:dyDescent="0.25">
      <c r="A4300" s="287"/>
    </row>
    <row r="4301" spans="1:1" x14ac:dyDescent="0.25">
      <c r="A4301" s="287"/>
    </row>
    <row r="4302" spans="1:1" x14ac:dyDescent="0.25">
      <c r="A4302" s="287"/>
    </row>
    <row r="4303" spans="1:1" x14ac:dyDescent="0.25">
      <c r="A4303" s="287"/>
    </row>
    <row r="4304" spans="1:1" x14ac:dyDescent="0.25">
      <c r="A4304" s="287"/>
    </row>
    <row r="4305" spans="1:1" x14ac:dyDescent="0.25">
      <c r="A4305" s="287"/>
    </row>
    <row r="4306" spans="1:1" x14ac:dyDescent="0.25">
      <c r="A4306" s="287"/>
    </row>
    <row r="4307" spans="1:1" x14ac:dyDescent="0.25">
      <c r="A4307" s="287"/>
    </row>
    <row r="4308" spans="1:1" x14ac:dyDescent="0.25">
      <c r="A4308" s="287"/>
    </row>
    <row r="4309" spans="1:1" x14ac:dyDescent="0.25">
      <c r="A4309" s="287"/>
    </row>
    <row r="4310" spans="1:1" x14ac:dyDescent="0.25">
      <c r="A4310" s="287"/>
    </row>
    <row r="4311" spans="1:1" x14ac:dyDescent="0.25">
      <c r="A4311" s="287"/>
    </row>
    <row r="4312" spans="1:1" x14ac:dyDescent="0.25">
      <c r="A4312" s="287"/>
    </row>
    <row r="4313" spans="1:1" x14ac:dyDescent="0.25">
      <c r="A4313" s="287"/>
    </row>
    <row r="4314" spans="1:1" x14ac:dyDescent="0.25">
      <c r="A4314" s="287"/>
    </row>
    <row r="4315" spans="1:1" x14ac:dyDescent="0.25">
      <c r="A4315" s="287"/>
    </row>
    <row r="4316" spans="1:1" x14ac:dyDescent="0.25">
      <c r="A4316" s="287"/>
    </row>
    <row r="4317" spans="1:1" x14ac:dyDescent="0.25">
      <c r="A4317" s="287"/>
    </row>
    <row r="4318" spans="1:1" x14ac:dyDescent="0.25">
      <c r="A4318" s="287"/>
    </row>
    <row r="4319" spans="1:1" x14ac:dyDescent="0.25">
      <c r="A4319" s="287"/>
    </row>
    <row r="4320" spans="1:1" x14ac:dyDescent="0.25">
      <c r="A4320" s="287"/>
    </row>
    <row r="4321" spans="1:1" x14ac:dyDescent="0.25">
      <c r="A4321" s="287"/>
    </row>
    <row r="4322" spans="1:1" x14ac:dyDescent="0.25">
      <c r="A4322" s="287"/>
    </row>
    <row r="4323" spans="1:1" x14ac:dyDescent="0.25">
      <c r="A4323" s="287"/>
    </row>
    <row r="4324" spans="1:1" x14ac:dyDescent="0.25">
      <c r="A4324" s="287"/>
    </row>
    <row r="4325" spans="1:1" x14ac:dyDescent="0.25">
      <c r="A4325" s="287"/>
    </row>
    <row r="4326" spans="1:1" x14ac:dyDescent="0.25">
      <c r="A4326" s="287"/>
    </row>
    <row r="4327" spans="1:1" x14ac:dyDescent="0.25">
      <c r="A4327" s="287"/>
    </row>
    <row r="4328" spans="1:1" x14ac:dyDescent="0.25">
      <c r="A4328" s="287"/>
    </row>
    <row r="4329" spans="1:1" x14ac:dyDescent="0.25">
      <c r="A4329" s="287"/>
    </row>
    <row r="4330" spans="1:1" x14ac:dyDescent="0.25">
      <c r="A4330" s="287"/>
    </row>
    <row r="4331" spans="1:1" x14ac:dyDescent="0.25">
      <c r="A4331" s="287"/>
    </row>
    <row r="4332" spans="1:1" x14ac:dyDescent="0.25">
      <c r="A4332" s="287"/>
    </row>
    <row r="4333" spans="1:1" x14ac:dyDescent="0.25">
      <c r="A4333" s="287"/>
    </row>
    <row r="4334" spans="1:1" x14ac:dyDescent="0.25">
      <c r="A4334" s="287"/>
    </row>
    <row r="4335" spans="1:1" x14ac:dyDescent="0.25">
      <c r="A4335" s="287"/>
    </row>
    <row r="4336" spans="1:1" x14ac:dyDescent="0.25">
      <c r="A4336" s="287"/>
    </row>
    <row r="4337" spans="1:1" x14ac:dyDescent="0.25">
      <c r="A4337" s="287"/>
    </row>
    <row r="4338" spans="1:1" x14ac:dyDescent="0.25">
      <c r="A4338" s="287"/>
    </row>
    <row r="4339" spans="1:1" x14ac:dyDescent="0.25">
      <c r="A4339" s="287"/>
    </row>
    <row r="4340" spans="1:1" x14ac:dyDescent="0.25">
      <c r="A4340" s="287"/>
    </row>
    <row r="4341" spans="1:1" x14ac:dyDescent="0.25">
      <c r="A4341" s="287"/>
    </row>
    <row r="4342" spans="1:1" x14ac:dyDescent="0.25">
      <c r="A4342" s="287"/>
    </row>
    <row r="4343" spans="1:1" x14ac:dyDescent="0.25">
      <c r="A4343" s="287"/>
    </row>
    <row r="4344" spans="1:1" x14ac:dyDescent="0.25">
      <c r="A4344" s="287"/>
    </row>
    <row r="4345" spans="1:1" x14ac:dyDescent="0.25">
      <c r="A4345" s="287"/>
    </row>
    <row r="4346" spans="1:1" x14ac:dyDescent="0.25">
      <c r="A4346" s="287"/>
    </row>
    <row r="4347" spans="1:1" x14ac:dyDescent="0.25">
      <c r="A4347" s="287"/>
    </row>
    <row r="4348" spans="1:1" x14ac:dyDescent="0.25">
      <c r="A4348" s="287"/>
    </row>
    <row r="4349" spans="1:1" x14ac:dyDescent="0.25">
      <c r="A4349" s="287"/>
    </row>
    <row r="4350" spans="1:1" x14ac:dyDescent="0.25">
      <c r="A4350" s="287"/>
    </row>
    <row r="4351" spans="1:1" x14ac:dyDescent="0.25">
      <c r="A4351" s="287"/>
    </row>
    <row r="4352" spans="1:1" x14ac:dyDescent="0.25">
      <c r="A4352" s="287"/>
    </row>
    <row r="4353" spans="1:1" x14ac:dyDescent="0.25">
      <c r="A4353" s="287"/>
    </row>
    <row r="4354" spans="1:1" x14ac:dyDescent="0.25">
      <c r="A4354" s="287"/>
    </row>
    <row r="4355" spans="1:1" x14ac:dyDescent="0.25">
      <c r="A4355" s="287"/>
    </row>
    <row r="4356" spans="1:1" x14ac:dyDescent="0.25">
      <c r="A4356" s="287"/>
    </row>
    <row r="4357" spans="1:1" x14ac:dyDescent="0.25">
      <c r="A4357" s="287"/>
    </row>
    <row r="4358" spans="1:1" x14ac:dyDescent="0.25">
      <c r="A4358" s="287"/>
    </row>
    <row r="4359" spans="1:1" x14ac:dyDescent="0.25">
      <c r="A4359" s="287"/>
    </row>
    <row r="4360" spans="1:1" x14ac:dyDescent="0.25">
      <c r="A4360" s="287"/>
    </row>
    <row r="4361" spans="1:1" x14ac:dyDescent="0.25">
      <c r="A4361" s="287"/>
    </row>
    <row r="4362" spans="1:1" x14ac:dyDescent="0.25">
      <c r="A4362" s="287"/>
    </row>
    <row r="4363" spans="1:1" x14ac:dyDescent="0.25">
      <c r="A4363" s="287"/>
    </row>
    <row r="4364" spans="1:1" x14ac:dyDescent="0.25">
      <c r="A4364" s="287"/>
    </row>
    <row r="4365" spans="1:1" x14ac:dyDescent="0.25">
      <c r="A4365" s="287"/>
    </row>
    <row r="4366" spans="1:1" x14ac:dyDescent="0.25">
      <c r="A4366" s="287"/>
    </row>
    <row r="4367" spans="1:1" x14ac:dyDescent="0.25">
      <c r="A4367" s="287"/>
    </row>
    <row r="4368" spans="1:1" x14ac:dyDescent="0.25">
      <c r="A4368" s="287"/>
    </row>
    <row r="4369" spans="1:1" x14ac:dyDescent="0.25">
      <c r="A4369" s="287"/>
    </row>
    <row r="4370" spans="1:1" x14ac:dyDescent="0.25">
      <c r="A4370" s="287"/>
    </row>
    <row r="4371" spans="1:1" x14ac:dyDescent="0.25">
      <c r="A4371" s="287"/>
    </row>
    <row r="4372" spans="1:1" x14ac:dyDescent="0.25">
      <c r="A4372" s="287"/>
    </row>
    <row r="4373" spans="1:1" x14ac:dyDescent="0.25">
      <c r="A4373" s="287"/>
    </row>
    <row r="4374" spans="1:1" x14ac:dyDescent="0.25">
      <c r="A4374" s="287"/>
    </row>
    <row r="4375" spans="1:1" x14ac:dyDescent="0.25">
      <c r="A4375" s="287"/>
    </row>
    <row r="4376" spans="1:1" x14ac:dyDescent="0.25">
      <c r="A4376" s="287"/>
    </row>
    <row r="4377" spans="1:1" x14ac:dyDescent="0.25">
      <c r="A4377" s="287"/>
    </row>
    <row r="4378" spans="1:1" x14ac:dyDescent="0.25">
      <c r="A4378" s="287"/>
    </row>
    <row r="4379" spans="1:1" x14ac:dyDescent="0.25">
      <c r="A4379" s="287"/>
    </row>
    <row r="4380" spans="1:1" x14ac:dyDescent="0.25">
      <c r="A4380" s="287"/>
    </row>
    <row r="4381" spans="1:1" x14ac:dyDescent="0.25">
      <c r="A4381" s="287"/>
    </row>
    <row r="4382" spans="1:1" x14ac:dyDescent="0.25">
      <c r="A4382" s="287"/>
    </row>
    <row r="4383" spans="1:1" x14ac:dyDescent="0.25">
      <c r="A4383" s="287"/>
    </row>
    <row r="4384" spans="1:1" x14ac:dyDescent="0.25">
      <c r="A4384" s="287"/>
    </row>
    <row r="4385" spans="1:1" x14ac:dyDescent="0.25">
      <c r="A4385" s="287"/>
    </row>
    <row r="4386" spans="1:1" x14ac:dyDescent="0.25">
      <c r="A4386" s="287"/>
    </row>
    <row r="4387" spans="1:1" x14ac:dyDescent="0.25">
      <c r="A4387" s="287"/>
    </row>
    <row r="4388" spans="1:1" x14ac:dyDescent="0.25">
      <c r="A4388" s="287"/>
    </row>
    <row r="4389" spans="1:1" x14ac:dyDescent="0.25">
      <c r="A4389" s="287"/>
    </row>
    <row r="4390" spans="1:1" x14ac:dyDescent="0.25">
      <c r="A4390" s="287"/>
    </row>
    <row r="4391" spans="1:1" x14ac:dyDescent="0.25">
      <c r="A4391" s="287"/>
    </row>
    <row r="4392" spans="1:1" x14ac:dyDescent="0.25">
      <c r="A4392" s="287"/>
    </row>
    <row r="4393" spans="1:1" x14ac:dyDescent="0.25">
      <c r="A4393" s="287"/>
    </row>
    <row r="4394" spans="1:1" x14ac:dyDescent="0.25">
      <c r="A4394" s="287"/>
    </row>
    <row r="4395" spans="1:1" x14ac:dyDescent="0.25">
      <c r="A4395" s="287"/>
    </row>
    <row r="4396" spans="1:1" x14ac:dyDescent="0.25">
      <c r="A4396" s="287"/>
    </row>
    <row r="4397" spans="1:1" x14ac:dyDescent="0.25">
      <c r="A4397" s="287"/>
    </row>
    <row r="4398" spans="1:1" x14ac:dyDescent="0.25">
      <c r="A4398" s="287"/>
    </row>
    <row r="4399" spans="1:1" x14ac:dyDescent="0.25">
      <c r="A4399" s="287"/>
    </row>
    <row r="4400" spans="1:1" x14ac:dyDescent="0.25">
      <c r="A4400" s="287"/>
    </row>
    <row r="4401" spans="1:1" x14ac:dyDescent="0.25">
      <c r="A4401" s="287"/>
    </row>
    <row r="4402" spans="1:1" x14ac:dyDescent="0.25">
      <c r="A4402" s="287"/>
    </row>
    <row r="4403" spans="1:1" x14ac:dyDescent="0.25">
      <c r="A4403" s="287"/>
    </row>
    <row r="4404" spans="1:1" x14ac:dyDescent="0.25">
      <c r="A4404" s="287"/>
    </row>
    <row r="4405" spans="1:1" x14ac:dyDescent="0.25">
      <c r="A4405" s="287"/>
    </row>
    <row r="4406" spans="1:1" x14ac:dyDescent="0.25">
      <c r="A4406" s="287"/>
    </row>
    <row r="4407" spans="1:1" x14ac:dyDescent="0.25">
      <c r="A4407" s="287"/>
    </row>
    <row r="4408" spans="1:1" x14ac:dyDescent="0.25">
      <c r="A4408" s="287"/>
    </row>
    <row r="4409" spans="1:1" x14ac:dyDescent="0.25">
      <c r="A4409" s="287"/>
    </row>
    <row r="4410" spans="1:1" x14ac:dyDescent="0.25">
      <c r="A4410" s="287"/>
    </row>
    <row r="4411" spans="1:1" x14ac:dyDescent="0.25">
      <c r="A4411" s="287"/>
    </row>
    <row r="4412" spans="1:1" x14ac:dyDescent="0.25">
      <c r="A4412" s="287"/>
    </row>
    <row r="4413" spans="1:1" x14ac:dyDescent="0.25">
      <c r="A4413" s="287"/>
    </row>
    <row r="4414" spans="1:1" x14ac:dyDescent="0.25">
      <c r="A4414" s="287"/>
    </row>
    <row r="4415" spans="1:1" x14ac:dyDescent="0.25">
      <c r="A4415" s="287"/>
    </row>
    <row r="4416" spans="1:1" x14ac:dyDescent="0.25">
      <c r="A4416" s="287"/>
    </row>
    <row r="4417" spans="1:1" x14ac:dyDescent="0.25">
      <c r="A4417" s="287"/>
    </row>
    <row r="4418" spans="1:1" x14ac:dyDescent="0.25">
      <c r="A4418" s="287"/>
    </row>
    <row r="4419" spans="1:1" x14ac:dyDescent="0.25">
      <c r="A4419" s="287"/>
    </row>
    <row r="4420" spans="1:1" x14ac:dyDescent="0.25">
      <c r="A4420" s="287"/>
    </row>
    <row r="4421" spans="1:1" x14ac:dyDescent="0.25">
      <c r="A4421" s="287"/>
    </row>
    <row r="4422" spans="1:1" x14ac:dyDescent="0.25">
      <c r="A4422" s="287"/>
    </row>
    <row r="4423" spans="1:1" x14ac:dyDescent="0.25">
      <c r="A4423" s="287"/>
    </row>
    <row r="4424" spans="1:1" x14ac:dyDescent="0.25">
      <c r="A4424" s="287"/>
    </row>
    <row r="4425" spans="1:1" x14ac:dyDescent="0.25">
      <c r="A4425" s="287"/>
    </row>
    <row r="4426" spans="1:1" x14ac:dyDescent="0.25">
      <c r="A4426" s="287"/>
    </row>
    <row r="4427" spans="1:1" x14ac:dyDescent="0.25">
      <c r="A4427" s="287"/>
    </row>
    <row r="4428" spans="1:1" x14ac:dyDescent="0.25">
      <c r="A4428" s="287"/>
    </row>
    <row r="4429" spans="1:1" x14ac:dyDescent="0.25">
      <c r="A4429" s="287"/>
    </row>
    <row r="4430" spans="1:1" x14ac:dyDescent="0.25">
      <c r="A4430" s="287"/>
    </row>
    <row r="4431" spans="1:1" x14ac:dyDescent="0.25">
      <c r="A4431" s="287"/>
    </row>
    <row r="4432" spans="1:1" x14ac:dyDescent="0.25">
      <c r="A4432" s="287"/>
    </row>
    <row r="4433" spans="1:1" x14ac:dyDescent="0.25">
      <c r="A4433" s="287"/>
    </row>
    <row r="4434" spans="1:1" x14ac:dyDescent="0.25">
      <c r="A4434" s="287"/>
    </row>
    <row r="4435" spans="1:1" x14ac:dyDescent="0.25">
      <c r="A4435" s="287"/>
    </row>
    <row r="4436" spans="1:1" x14ac:dyDescent="0.25">
      <c r="A4436" s="287"/>
    </row>
    <row r="4437" spans="1:1" x14ac:dyDescent="0.25">
      <c r="A4437" s="287"/>
    </row>
    <row r="4438" spans="1:1" x14ac:dyDescent="0.25">
      <c r="A4438" s="287"/>
    </row>
    <row r="4439" spans="1:1" x14ac:dyDescent="0.25">
      <c r="A4439" s="287"/>
    </row>
    <row r="4440" spans="1:1" x14ac:dyDescent="0.25">
      <c r="A4440" s="287"/>
    </row>
    <row r="4441" spans="1:1" x14ac:dyDescent="0.25">
      <c r="A4441" s="287"/>
    </row>
    <row r="4442" spans="1:1" x14ac:dyDescent="0.25">
      <c r="A4442" s="287"/>
    </row>
    <row r="4443" spans="1:1" x14ac:dyDescent="0.25">
      <c r="A4443" s="287"/>
    </row>
    <row r="4444" spans="1:1" x14ac:dyDescent="0.25">
      <c r="A4444" s="287"/>
    </row>
    <row r="4445" spans="1:1" x14ac:dyDescent="0.25">
      <c r="A4445" s="287"/>
    </row>
    <row r="4446" spans="1:1" x14ac:dyDescent="0.25">
      <c r="A4446" s="287"/>
    </row>
    <row r="4447" spans="1:1" x14ac:dyDescent="0.25">
      <c r="A4447" s="287"/>
    </row>
    <row r="4448" spans="1:1" x14ac:dyDescent="0.25">
      <c r="A4448" s="287"/>
    </row>
    <row r="4449" spans="1:1" x14ac:dyDescent="0.25">
      <c r="A4449" s="287"/>
    </row>
    <row r="4450" spans="1:1" x14ac:dyDescent="0.25">
      <c r="A4450" s="287"/>
    </row>
    <row r="4451" spans="1:1" x14ac:dyDescent="0.25">
      <c r="A4451" s="287"/>
    </row>
    <row r="4452" spans="1:1" x14ac:dyDescent="0.25">
      <c r="A4452" s="287"/>
    </row>
    <row r="4453" spans="1:1" x14ac:dyDescent="0.25">
      <c r="A4453" s="287"/>
    </row>
    <row r="4454" spans="1:1" x14ac:dyDescent="0.25">
      <c r="A4454" s="287"/>
    </row>
    <row r="4455" spans="1:1" x14ac:dyDescent="0.25">
      <c r="A4455" s="287"/>
    </row>
    <row r="4456" spans="1:1" x14ac:dyDescent="0.25">
      <c r="A4456" s="287"/>
    </row>
    <row r="4457" spans="1:1" x14ac:dyDescent="0.25">
      <c r="A4457" s="287"/>
    </row>
    <row r="4458" spans="1:1" x14ac:dyDescent="0.25">
      <c r="A4458" s="287"/>
    </row>
    <row r="4459" spans="1:1" x14ac:dyDescent="0.25">
      <c r="A4459" s="287"/>
    </row>
    <row r="4460" spans="1:1" x14ac:dyDescent="0.25">
      <c r="A4460" s="287"/>
    </row>
    <row r="4461" spans="1:1" x14ac:dyDescent="0.25">
      <c r="A4461" s="287"/>
    </row>
    <row r="4462" spans="1:1" x14ac:dyDescent="0.25">
      <c r="A4462" s="287"/>
    </row>
    <row r="4463" spans="1:1" x14ac:dyDescent="0.25">
      <c r="A4463" s="287"/>
    </row>
    <row r="4464" spans="1:1" x14ac:dyDescent="0.25">
      <c r="A4464" s="287"/>
    </row>
    <row r="4465" spans="1:1" x14ac:dyDescent="0.25">
      <c r="A4465" s="287"/>
    </row>
    <row r="4466" spans="1:1" x14ac:dyDescent="0.25">
      <c r="A4466" s="287"/>
    </row>
    <row r="4467" spans="1:1" x14ac:dyDescent="0.25">
      <c r="A4467" s="287"/>
    </row>
    <row r="4468" spans="1:1" x14ac:dyDescent="0.25">
      <c r="A4468" s="287"/>
    </row>
    <row r="4469" spans="1:1" x14ac:dyDescent="0.25">
      <c r="A4469" s="287"/>
    </row>
    <row r="4470" spans="1:1" x14ac:dyDescent="0.25">
      <c r="A4470" s="287"/>
    </row>
    <row r="4471" spans="1:1" x14ac:dyDescent="0.25">
      <c r="A4471" s="287"/>
    </row>
    <row r="4472" spans="1:1" x14ac:dyDescent="0.25">
      <c r="A4472" s="287"/>
    </row>
    <row r="4473" spans="1:1" x14ac:dyDescent="0.25">
      <c r="A4473" s="287"/>
    </row>
    <row r="4474" spans="1:1" x14ac:dyDescent="0.25">
      <c r="A4474" s="287"/>
    </row>
    <row r="4475" spans="1:1" x14ac:dyDescent="0.25">
      <c r="A4475" s="287"/>
    </row>
    <row r="4476" spans="1:1" x14ac:dyDescent="0.25">
      <c r="A4476" s="287"/>
    </row>
    <row r="4477" spans="1:1" x14ac:dyDescent="0.25">
      <c r="A4477" s="287"/>
    </row>
    <row r="4478" spans="1:1" x14ac:dyDescent="0.25">
      <c r="A4478" s="287"/>
    </row>
    <row r="4479" spans="1:1" x14ac:dyDescent="0.25">
      <c r="A4479" s="287"/>
    </row>
    <row r="4480" spans="1:1" x14ac:dyDescent="0.25">
      <c r="A4480" s="287"/>
    </row>
    <row r="4481" spans="1:1" x14ac:dyDescent="0.25">
      <c r="A4481" s="287"/>
    </row>
    <row r="4482" spans="1:1" x14ac:dyDescent="0.25">
      <c r="A4482" s="287"/>
    </row>
    <row r="4483" spans="1:1" x14ac:dyDescent="0.25">
      <c r="A4483" s="287"/>
    </row>
    <row r="4484" spans="1:1" x14ac:dyDescent="0.25">
      <c r="A4484" s="287"/>
    </row>
    <row r="4485" spans="1:1" x14ac:dyDescent="0.25">
      <c r="A4485" s="287"/>
    </row>
    <row r="4486" spans="1:1" x14ac:dyDescent="0.25">
      <c r="A4486" s="287"/>
    </row>
    <row r="4487" spans="1:1" x14ac:dyDescent="0.25">
      <c r="A4487" s="287"/>
    </row>
    <row r="4488" spans="1:1" x14ac:dyDescent="0.25">
      <c r="A4488" s="287"/>
    </row>
    <row r="4489" spans="1:1" x14ac:dyDescent="0.25">
      <c r="A4489" s="287"/>
    </row>
    <row r="4490" spans="1:1" x14ac:dyDescent="0.25">
      <c r="A4490" s="287"/>
    </row>
    <row r="4491" spans="1:1" x14ac:dyDescent="0.25">
      <c r="A4491" s="287"/>
    </row>
    <row r="4492" spans="1:1" x14ac:dyDescent="0.25">
      <c r="A4492" s="287"/>
    </row>
    <row r="4493" spans="1:1" x14ac:dyDescent="0.25">
      <c r="A4493" s="287"/>
    </row>
    <row r="4494" spans="1:1" x14ac:dyDescent="0.25">
      <c r="A4494" s="287"/>
    </row>
    <row r="4495" spans="1:1" x14ac:dyDescent="0.25">
      <c r="A4495" s="287"/>
    </row>
    <row r="4496" spans="1:1" x14ac:dyDescent="0.25">
      <c r="A4496" s="287"/>
    </row>
    <row r="4497" spans="1:1" x14ac:dyDescent="0.25">
      <c r="A4497" s="287"/>
    </row>
    <row r="4498" spans="1:1" x14ac:dyDescent="0.25">
      <c r="A4498" s="287"/>
    </row>
    <row r="4499" spans="1:1" x14ac:dyDescent="0.25">
      <c r="A4499" s="287"/>
    </row>
    <row r="4500" spans="1:1" x14ac:dyDescent="0.25">
      <c r="A4500" s="287"/>
    </row>
    <row r="4501" spans="1:1" x14ac:dyDescent="0.25">
      <c r="A4501" s="287"/>
    </row>
    <row r="4502" spans="1:1" x14ac:dyDescent="0.25">
      <c r="A4502" s="287"/>
    </row>
    <row r="4503" spans="1:1" x14ac:dyDescent="0.25">
      <c r="A4503" s="287"/>
    </row>
    <row r="4504" spans="1:1" x14ac:dyDescent="0.25">
      <c r="A4504" s="287"/>
    </row>
    <row r="4505" spans="1:1" x14ac:dyDescent="0.25">
      <c r="A4505" s="287"/>
    </row>
    <row r="4506" spans="1:1" x14ac:dyDescent="0.25">
      <c r="A4506" s="287"/>
    </row>
    <row r="4507" spans="1:1" x14ac:dyDescent="0.25">
      <c r="A4507" s="287"/>
    </row>
    <row r="4508" spans="1:1" x14ac:dyDescent="0.25">
      <c r="A4508" s="287"/>
    </row>
    <row r="4509" spans="1:1" x14ac:dyDescent="0.25">
      <c r="A4509" s="287"/>
    </row>
    <row r="4510" spans="1:1" x14ac:dyDescent="0.25">
      <c r="A4510" s="287"/>
    </row>
    <row r="4511" spans="1:1" x14ac:dyDescent="0.25">
      <c r="A4511" s="287"/>
    </row>
    <row r="4512" spans="1:1" x14ac:dyDescent="0.25">
      <c r="A4512" s="287"/>
    </row>
    <row r="4513" spans="1:1" x14ac:dyDescent="0.25">
      <c r="A4513" s="287"/>
    </row>
    <row r="4514" spans="1:1" x14ac:dyDescent="0.25">
      <c r="A4514" s="287"/>
    </row>
    <row r="4515" spans="1:1" x14ac:dyDescent="0.25">
      <c r="A4515" s="287"/>
    </row>
    <row r="4516" spans="1:1" x14ac:dyDescent="0.25">
      <c r="A4516" s="287"/>
    </row>
    <row r="4517" spans="1:1" x14ac:dyDescent="0.25">
      <c r="A4517" s="287"/>
    </row>
    <row r="4518" spans="1:1" x14ac:dyDescent="0.25">
      <c r="A4518" s="287"/>
    </row>
    <row r="4519" spans="1:1" x14ac:dyDescent="0.25">
      <c r="A4519" s="287"/>
    </row>
    <row r="4520" spans="1:1" x14ac:dyDescent="0.25">
      <c r="A4520" s="287"/>
    </row>
    <row r="4521" spans="1:1" x14ac:dyDescent="0.25">
      <c r="A4521" s="287"/>
    </row>
    <row r="4522" spans="1:1" x14ac:dyDescent="0.25">
      <c r="A4522" s="287"/>
    </row>
    <row r="4523" spans="1:1" x14ac:dyDescent="0.25">
      <c r="A4523" s="287"/>
    </row>
    <row r="4524" spans="1:1" x14ac:dyDescent="0.25">
      <c r="A4524" s="287"/>
    </row>
    <row r="4525" spans="1:1" x14ac:dyDescent="0.25">
      <c r="A4525" s="287"/>
    </row>
    <row r="4526" spans="1:1" x14ac:dyDescent="0.25">
      <c r="A4526" s="287"/>
    </row>
    <row r="4527" spans="1:1" x14ac:dyDescent="0.25">
      <c r="A4527" s="287"/>
    </row>
    <row r="4528" spans="1:1" x14ac:dyDescent="0.25">
      <c r="A4528" s="287"/>
    </row>
    <row r="4529" spans="1:1" x14ac:dyDescent="0.25">
      <c r="A4529" s="287"/>
    </row>
    <row r="4530" spans="1:1" x14ac:dyDescent="0.25">
      <c r="A4530" s="287"/>
    </row>
    <row r="4531" spans="1:1" x14ac:dyDescent="0.25">
      <c r="A4531" s="287"/>
    </row>
    <row r="4532" spans="1:1" x14ac:dyDescent="0.25">
      <c r="A4532" s="287"/>
    </row>
    <row r="4533" spans="1:1" x14ac:dyDescent="0.25">
      <c r="A4533" s="287"/>
    </row>
    <row r="4534" spans="1:1" x14ac:dyDescent="0.25">
      <c r="A4534" s="287"/>
    </row>
    <row r="4535" spans="1:1" x14ac:dyDescent="0.25">
      <c r="A4535" s="287"/>
    </row>
    <row r="4536" spans="1:1" x14ac:dyDescent="0.25">
      <c r="A4536" s="287"/>
    </row>
    <row r="4537" spans="1:1" x14ac:dyDescent="0.25">
      <c r="A4537" s="287"/>
    </row>
    <row r="4538" spans="1:1" x14ac:dyDescent="0.25">
      <c r="A4538" s="287"/>
    </row>
    <row r="4539" spans="1:1" x14ac:dyDescent="0.25">
      <c r="A4539" s="287"/>
    </row>
    <row r="4540" spans="1:1" x14ac:dyDescent="0.25">
      <c r="A4540" s="287"/>
    </row>
    <row r="4541" spans="1:1" x14ac:dyDescent="0.25">
      <c r="A4541" s="287"/>
    </row>
    <row r="4542" spans="1:1" x14ac:dyDescent="0.25">
      <c r="A4542" s="287"/>
    </row>
    <row r="4543" spans="1:1" x14ac:dyDescent="0.25">
      <c r="A4543" s="287"/>
    </row>
    <row r="4544" spans="1:1" x14ac:dyDescent="0.25">
      <c r="A4544" s="287"/>
    </row>
    <row r="4545" spans="1:1" x14ac:dyDescent="0.25">
      <c r="A4545" s="287"/>
    </row>
    <row r="4546" spans="1:1" x14ac:dyDescent="0.25">
      <c r="A4546" s="287"/>
    </row>
    <row r="4547" spans="1:1" x14ac:dyDescent="0.25">
      <c r="A4547" s="287"/>
    </row>
    <row r="4548" spans="1:1" x14ac:dyDescent="0.25">
      <c r="A4548" s="287"/>
    </row>
    <row r="4549" spans="1:1" x14ac:dyDescent="0.25">
      <c r="A4549" s="287"/>
    </row>
    <row r="4550" spans="1:1" x14ac:dyDescent="0.25">
      <c r="A4550" s="287"/>
    </row>
    <row r="4551" spans="1:1" x14ac:dyDescent="0.25">
      <c r="A4551" s="287"/>
    </row>
    <row r="4552" spans="1:1" x14ac:dyDescent="0.25">
      <c r="A4552" s="287"/>
    </row>
    <row r="4553" spans="1:1" x14ac:dyDescent="0.25">
      <c r="A4553" s="287"/>
    </row>
    <row r="4554" spans="1:1" x14ac:dyDescent="0.25">
      <c r="A4554" s="287"/>
    </row>
    <row r="4555" spans="1:1" x14ac:dyDescent="0.25">
      <c r="A4555" s="287"/>
    </row>
    <row r="4556" spans="1:1" x14ac:dyDescent="0.25">
      <c r="A4556" s="287"/>
    </row>
    <row r="4557" spans="1:1" x14ac:dyDescent="0.25">
      <c r="A4557" s="287"/>
    </row>
    <row r="4558" spans="1:1" x14ac:dyDescent="0.25">
      <c r="A4558" s="287"/>
    </row>
    <row r="4559" spans="1:1" x14ac:dyDescent="0.25">
      <c r="A4559" s="287"/>
    </row>
    <row r="4560" spans="1:1" x14ac:dyDescent="0.25">
      <c r="A4560" s="287"/>
    </row>
    <row r="4561" spans="1:1" x14ac:dyDescent="0.25">
      <c r="A4561" s="287"/>
    </row>
    <row r="4562" spans="1:1" x14ac:dyDescent="0.25">
      <c r="A4562" s="287"/>
    </row>
    <row r="4563" spans="1:1" x14ac:dyDescent="0.25">
      <c r="A4563" s="287"/>
    </row>
    <row r="4564" spans="1:1" x14ac:dyDescent="0.25">
      <c r="A4564" s="287"/>
    </row>
    <row r="4565" spans="1:1" x14ac:dyDescent="0.25">
      <c r="A4565" s="287"/>
    </row>
    <row r="4566" spans="1:1" x14ac:dyDescent="0.25">
      <c r="A4566" s="287"/>
    </row>
    <row r="4567" spans="1:1" x14ac:dyDescent="0.25">
      <c r="A4567" s="287"/>
    </row>
    <row r="4568" spans="1:1" x14ac:dyDescent="0.25">
      <c r="A4568" s="287"/>
    </row>
    <row r="4569" spans="1:1" x14ac:dyDescent="0.25">
      <c r="A4569" s="287"/>
    </row>
    <row r="4570" spans="1:1" x14ac:dyDescent="0.25">
      <c r="A4570" s="287"/>
    </row>
    <row r="4571" spans="1:1" x14ac:dyDescent="0.25">
      <c r="A4571" s="287"/>
    </row>
    <row r="4572" spans="1:1" x14ac:dyDescent="0.25">
      <c r="A4572" s="287"/>
    </row>
    <row r="4573" spans="1:1" x14ac:dyDescent="0.25">
      <c r="A4573" s="287"/>
    </row>
    <row r="4574" spans="1:1" x14ac:dyDescent="0.25">
      <c r="A4574" s="287"/>
    </row>
    <row r="4575" spans="1:1" x14ac:dyDescent="0.25">
      <c r="A4575" s="287"/>
    </row>
    <row r="4576" spans="1:1" x14ac:dyDescent="0.25">
      <c r="A4576" s="287"/>
    </row>
    <row r="4577" spans="1:1" x14ac:dyDescent="0.25">
      <c r="A4577" s="287"/>
    </row>
    <row r="4578" spans="1:1" x14ac:dyDescent="0.25">
      <c r="A4578" s="287"/>
    </row>
    <row r="4579" spans="1:1" x14ac:dyDescent="0.25">
      <c r="A4579" s="287"/>
    </row>
    <row r="4580" spans="1:1" x14ac:dyDescent="0.25">
      <c r="A4580" s="287"/>
    </row>
    <row r="4581" spans="1:1" x14ac:dyDescent="0.25">
      <c r="A4581" s="287"/>
    </row>
    <row r="4582" spans="1:1" x14ac:dyDescent="0.25">
      <c r="A4582" s="287"/>
    </row>
    <row r="4583" spans="1:1" x14ac:dyDescent="0.25">
      <c r="A4583" s="287"/>
    </row>
    <row r="4584" spans="1:1" x14ac:dyDescent="0.25">
      <c r="A4584" s="287"/>
    </row>
    <row r="4585" spans="1:1" x14ac:dyDescent="0.25">
      <c r="A4585" s="287"/>
    </row>
    <row r="4586" spans="1:1" x14ac:dyDescent="0.25">
      <c r="A4586" s="287"/>
    </row>
    <row r="4587" spans="1:1" x14ac:dyDescent="0.25">
      <c r="A4587" s="287"/>
    </row>
    <row r="4588" spans="1:1" x14ac:dyDescent="0.25">
      <c r="A4588" s="287"/>
    </row>
    <row r="4589" spans="1:1" x14ac:dyDescent="0.25">
      <c r="A4589" s="287"/>
    </row>
    <row r="4590" spans="1:1" x14ac:dyDescent="0.25">
      <c r="A4590" s="287"/>
    </row>
    <row r="4591" spans="1:1" x14ac:dyDescent="0.25">
      <c r="A4591" s="287"/>
    </row>
    <row r="4592" spans="1:1" x14ac:dyDescent="0.25">
      <c r="A4592" s="287"/>
    </row>
    <row r="4593" spans="1:1" x14ac:dyDescent="0.25">
      <c r="A4593" s="287"/>
    </row>
    <row r="4594" spans="1:1" x14ac:dyDescent="0.25">
      <c r="A4594" s="287"/>
    </row>
    <row r="4595" spans="1:1" x14ac:dyDescent="0.25">
      <c r="A4595" s="287"/>
    </row>
    <row r="4596" spans="1:1" x14ac:dyDescent="0.25">
      <c r="A4596" s="287"/>
    </row>
    <row r="4597" spans="1:1" x14ac:dyDescent="0.25">
      <c r="A4597" s="287"/>
    </row>
    <row r="4598" spans="1:1" x14ac:dyDescent="0.25">
      <c r="A4598" s="287"/>
    </row>
    <row r="4599" spans="1:1" x14ac:dyDescent="0.25">
      <c r="A4599" s="287"/>
    </row>
    <row r="4600" spans="1:1" x14ac:dyDescent="0.25">
      <c r="A4600" s="287"/>
    </row>
    <row r="4601" spans="1:1" x14ac:dyDescent="0.25">
      <c r="A4601" s="287"/>
    </row>
    <row r="4602" spans="1:1" x14ac:dyDescent="0.25">
      <c r="A4602" s="287"/>
    </row>
    <row r="4603" spans="1:1" x14ac:dyDescent="0.25">
      <c r="A4603" s="287"/>
    </row>
    <row r="4604" spans="1:1" x14ac:dyDescent="0.25">
      <c r="A4604" s="287"/>
    </row>
    <row r="4605" spans="1:1" x14ac:dyDescent="0.25">
      <c r="A4605" s="287"/>
    </row>
    <row r="4606" spans="1:1" x14ac:dyDescent="0.25">
      <c r="A4606" s="287"/>
    </row>
    <row r="4607" spans="1:1" x14ac:dyDescent="0.25">
      <c r="A4607" s="287"/>
    </row>
    <row r="4608" spans="1:1" x14ac:dyDescent="0.25">
      <c r="A4608" s="287"/>
    </row>
    <row r="4609" spans="1:1" x14ac:dyDescent="0.25">
      <c r="A4609" s="287"/>
    </row>
    <row r="4610" spans="1:1" x14ac:dyDescent="0.25">
      <c r="A4610" s="287"/>
    </row>
    <row r="4611" spans="1:1" x14ac:dyDescent="0.25">
      <c r="A4611" s="287"/>
    </row>
    <row r="4612" spans="1:1" x14ac:dyDescent="0.25">
      <c r="A4612" s="287"/>
    </row>
    <row r="4613" spans="1:1" x14ac:dyDescent="0.25">
      <c r="A4613" s="287"/>
    </row>
    <row r="4614" spans="1:1" x14ac:dyDescent="0.25">
      <c r="A4614" s="287"/>
    </row>
    <row r="4615" spans="1:1" x14ac:dyDescent="0.25">
      <c r="A4615" s="287"/>
    </row>
    <row r="4616" spans="1:1" x14ac:dyDescent="0.25">
      <c r="A4616" s="287"/>
    </row>
    <row r="4617" spans="1:1" x14ac:dyDescent="0.25">
      <c r="A4617" s="287"/>
    </row>
    <row r="4618" spans="1:1" x14ac:dyDescent="0.25">
      <c r="A4618" s="287"/>
    </row>
    <row r="4619" spans="1:1" x14ac:dyDescent="0.25">
      <c r="A4619" s="287"/>
    </row>
    <row r="4620" spans="1:1" x14ac:dyDescent="0.25">
      <c r="A4620" s="287"/>
    </row>
    <row r="4621" spans="1:1" x14ac:dyDescent="0.25">
      <c r="A4621" s="287"/>
    </row>
    <row r="4622" spans="1:1" x14ac:dyDescent="0.25">
      <c r="A4622" s="287"/>
    </row>
    <row r="4623" spans="1:1" x14ac:dyDescent="0.25">
      <c r="A4623" s="287"/>
    </row>
    <row r="4624" spans="1:1" x14ac:dyDescent="0.25">
      <c r="A4624" s="287"/>
    </row>
    <row r="4625" spans="1:1" x14ac:dyDescent="0.25">
      <c r="A4625" s="287"/>
    </row>
    <row r="4626" spans="1:1" x14ac:dyDescent="0.25">
      <c r="A4626" s="287"/>
    </row>
    <row r="4627" spans="1:1" x14ac:dyDescent="0.25">
      <c r="A4627" s="287"/>
    </row>
    <row r="4628" spans="1:1" x14ac:dyDescent="0.25">
      <c r="A4628" s="287"/>
    </row>
    <row r="4629" spans="1:1" x14ac:dyDescent="0.25">
      <c r="A4629" s="287"/>
    </row>
    <row r="4630" spans="1:1" x14ac:dyDescent="0.25">
      <c r="A4630" s="287"/>
    </row>
    <row r="4631" spans="1:1" x14ac:dyDescent="0.25">
      <c r="A4631" s="287"/>
    </row>
    <row r="4632" spans="1:1" x14ac:dyDescent="0.25">
      <c r="A4632" s="287"/>
    </row>
    <row r="4633" spans="1:1" x14ac:dyDescent="0.25">
      <c r="A4633" s="287"/>
    </row>
    <row r="4634" spans="1:1" x14ac:dyDescent="0.25">
      <c r="A4634" s="287"/>
    </row>
    <row r="4635" spans="1:1" x14ac:dyDescent="0.25">
      <c r="A4635" s="287"/>
    </row>
    <row r="4636" spans="1:1" x14ac:dyDescent="0.25">
      <c r="A4636" s="287"/>
    </row>
    <row r="4637" spans="1:1" x14ac:dyDescent="0.25">
      <c r="A4637" s="287"/>
    </row>
    <row r="4638" spans="1:1" x14ac:dyDescent="0.25">
      <c r="A4638" s="287"/>
    </row>
    <row r="4639" spans="1:1" x14ac:dyDescent="0.25">
      <c r="A4639" s="287"/>
    </row>
    <row r="4640" spans="1:1" x14ac:dyDescent="0.25">
      <c r="A4640" s="287"/>
    </row>
    <row r="4641" spans="1:1" x14ac:dyDescent="0.25">
      <c r="A4641" s="287"/>
    </row>
    <row r="4642" spans="1:1" x14ac:dyDescent="0.25">
      <c r="A4642" s="287"/>
    </row>
    <row r="4643" spans="1:1" x14ac:dyDescent="0.25">
      <c r="A4643" s="287"/>
    </row>
    <row r="4644" spans="1:1" x14ac:dyDescent="0.25">
      <c r="A4644" s="287"/>
    </row>
    <row r="4645" spans="1:1" x14ac:dyDescent="0.25">
      <c r="A4645" s="287"/>
    </row>
    <row r="4646" spans="1:1" x14ac:dyDescent="0.25">
      <c r="A4646" s="287"/>
    </row>
    <row r="4647" spans="1:1" x14ac:dyDescent="0.25">
      <c r="A4647" s="287"/>
    </row>
    <row r="4648" spans="1:1" x14ac:dyDescent="0.25">
      <c r="A4648" s="287"/>
    </row>
    <row r="4649" spans="1:1" x14ac:dyDescent="0.25">
      <c r="A4649" s="287"/>
    </row>
    <row r="4650" spans="1:1" x14ac:dyDescent="0.25">
      <c r="A4650" s="287"/>
    </row>
    <row r="4651" spans="1:1" x14ac:dyDescent="0.25">
      <c r="A4651" s="287"/>
    </row>
    <row r="4652" spans="1:1" x14ac:dyDescent="0.25">
      <c r="A4652" s="287"/>
    </row>
    <row r="4653" spans="1:1" x14ac:dyDescent="0.25">
      <c r="A4653" s="287"/>
    </row>
    <row r="4654" spans="1:1" x14ac:dyDescent="0.25">
      <c r="A4654" s="287"/>
    </row>
    <row r="4655" spans="1:1" x14ac:dyDescent="0.25">
      <c r="A4655" s="287"/>
    </row>
    <row r="4656" spans="1:1" x14ac:dyDescent="0.25">
      <c r="A4656" s="287"/>
    </row>
    <row r="4657" spans="1:1" x14ac:dyDescent="0.25">
      <c r="A4657" s="287"/>
    </row>
    <row r="4658" spans="1:1" x14ac:dyDescent="0.25">
      <c r="A4658" s="287"/>
    </row>
    <row r="4659" spans="1:1" x14ac:dyDescent="0.25">
      <c r="A4659" s="287"/>
    </row>
    <row r="4660" spans="1:1" x14ac:dyDescent="0.25">
      <c r="A4660" s="287"/>
    </row>
    <row r="4661" spans="1:1" x14ac:dyDescent="0.25">
      <c r="A4661" s="287"/>
    </row>
    <row r="4662" spans="1:1" x14ac:dyDescent="0.25">
      <c r="A4662" s="287"/>
    </row>
    <row r="4663" spans="1:1" x14ac:dyDescent="0.25">
      <c r="A4663" s="287"/>
    </row>
    <row r="4664" spans="1:1" x14ac:dyDescent="0.25">
      <c r="A4664" s="287"/>
    </row>
    <row r="4665" spans="1:1" x14ac:dyDescent="0.25">
      <c r="A4665" s="287"/>
    </row>
    <row r="4666" spans="1:1" x14ac:dyDescent="0.25">
      <c r="A4666" s="287"/>
    </row>
    <row r="4667" spans="1:1" x14ac:dyDescent="0.25">
      <c r="A4667" s="287"/>
    </row>
    <row r="4668" spans="1:1" x14ac:dyDescent="0.25">
      <c r="A4668" s="287"/>
    </row>
    <row r="4669" spans="1:1" x14ac:dyDescent="0.25">
      <c r="A4669" s="287"/>
    </row>
    <row r="4670" spans="1:1" x14ac:dyDescent="0.25">
      <c r="A4670" s="287"/>
    </row>
    <row r="4671" spans="1:1" x14ac:dyDescent="0.25">
      <c r="A4671" s="287"/>
    </row>
    <row r="4672" spans="1:1" x14ac:dyDescent="0.25">
      <c r="A4672" s="287"/>
    </row>
    <row r="4673" spans="1:1" x14ac:dyDescent="0.25">
      <c r="A4673" s="287"/>
    </row>
    <row r="4674" spans="1:1" x14ac:dyDescent="0.25">
      <c r="A4674" s="287"/>
    </row>
    <row r="4675" spans="1:1" x14ac:dyDescent="0.25">
      <c r="A4675" s="287"/>
    </row>
    <row r="4676" spans="1:1" x14ac:dyDescent="0.25">
      <c r="A4676" s="287"/>
    </row>
    <row r="4677" spans="1:1" x14ac:dyDescent="0.25">
      <c r="A4677" s="287"/>
    </row>
    <row r="4678" spans="1:1" x14ac:dyDescent="0.25">
      <c r="A4678" s="287"/>
    </row>
    <row r="4679" spans="1:1" x14ac:dyDescent="0.25">
      <c r="A4679" s="287"/>
    </row>
    <row r="4680" spans="1:1" x14ac:dyDescent="0.25">
      <c r="A4680" s="287"/>
    </row>
    <row r="4681" spans="1:1" x14ac:dyDescent="0.25">
      <c r="A4681" s="287"/>
    </row>
    <row r="4682" spans="1:1" x14ac:dyDescent="0.25">
      <c r="A4682" s="287"/>
    </row>
    <row r="4683" spans="1:1" x14ac:dyDescent="0.25">
      <c r="A4683" s="287"/>
    </row>
    <row r="4684" spans="1:1" x14ac:dyDescent="0.25">
      <c r="A4684" s="287"/>
    </row>
    <row r="4685" spans="1:1" x14ac:dyDescent="0.25">
      <c r="A4685" s="287"/>
    </row>
    <row r="4686" spans="1:1" x14ac:dyDescent="0.25">
      <c r="A4686" s="287"/>
    </row>
    <row r="4687" spans="1:1" x14ac:dyDescent="0.25">
      <c r="A4687" s="287"/>
    </row>
    <row r="4688" spans="1:1" x14ac:dyDescent="0.25">
      <c r="A4688" s="287"/>
    </row>
    <row r="4689" spans="1:1" x14ac:dyDescent="0.25">
      <c r="A4689" s="287"/>
    </row>
    <row r="4690" spans="1:1" x14ac:dyDescent="0.25">
      <c r="A4690" s="287"/>
    </row>
    <row r="4691" spans="1:1" x14ac:dyDescent="0.25">
      <c r="A4691" s="287"/>
    </row>
    <row r="4692" spans="1:1" x14ac:dyDescent="0.25">
      <c r="A4692" s="287"/>
    </row>
    <row r="4693" spans="1:1" x14ac:dyDescent="0.25">
      <c r="A4693" s="287"/>
    </row>
    <row r="4694" spans="1:1" x14ac:dyDescent="0.25">
      <c r="A4694" s="287"/>
    </row>
    <row r="4695" spans="1:1" x14ac:dyDescent="0.25">
      <c r="A4695" s="287"/>
    </row>
    <row r="4696" spans="1:1" x14ac:dyDescent="0.25">
      <c r="A4696" s="287"/>
    </row>
    <row r="4697" spans="1:1" x14ac:dyDescent="0.25">
      <c r="A4697" s="287"/>
    </row>
    <row r="4698" spans="1:1" x14ac:dyDescent="0.25">
      <c r="A4698" s="287"/>
    </row>
    <row r="4699" spans="1:1" x14ac:dyDescent="0.25">
      <c r="A4699" s="287"/>
    </row>
    <row r="4700" spans="1:1" x14ac:dyDescent="0.25">
      <c r="A4700" s="287"/>
    </row>
    <row r="4701" spans="1:1" x14ac:dyDescent="0.25">
      <c r="A4701" s="287"/>
    </row>
    <row r="4702" spans="1:1" x14ac:dyDescent="0.25">
      <c r="A4702" s="287"/>
    </row>
    <row r="4703" spans="1:1" x14ac:dyDescent="0.25">
      <c r="A4703" s="287"/>
    </row>
    <row r="4704" spans="1:1" x14ac:dyDescent="0.25">
      <c r="A4704" s="287"/>
    </row>
    <row r="4705" spans="1:1" x14ac:dyDescent="0.25">
      <c r="A4705" s="287"/>
    </row>
    <row r="4706" spans="1:1" x14ac:dyDescent="0.25">
      <c r="A4706" s="287"/>
    </row>
    <row r="4707" spans="1:1" x14ac:dyDescent="0.25">
      <c r="A4707" s="287"/>
    </row>
    <row r="4708" spans="1:1" x14ac:dyDescent="0.25">
      <c r="A4708" s="287"/>
    </row>
    <row r="4709" spans="1:1" x14ac:dyDescent="0.25">
      <c r="A4709" s="287"/>
    </row>
    <row r="4710" spans="1:1" x14ac:dyDescent="0.25">
      <c r="A4710" s="287"/>
    </row>
    <row r="4711" spans="1:1" x14ac:dyDescent="0.25">
      <c r="A4711" s="287"/>
    </row>
    <row r="4712" spans="1:1" x14ac:dyDescent="0.25">
      <c r="A4712" s="287"/>
    </row>
    <row r="4713" spans="1:1" x14ac:dyDescent="0.25">
      <c r="A4713" s="287"/>
    </row>
    <row r="4714" spans="1:1" x14ac:dyDescent="0.25">
      <c r="A4714" s="287"/>
    </row>
    <row r="4715" spans="1:1" x14ac:dyDescent="0.25">
      <c r="A4715" s="287"/>
    </row>
    <row r="4716" spans="1:1" x14ac:dyDescent="0.25">
      <c r="A4716" s="287"/>
    </row>
    <row r="4717" spans="1:1" x14ac:dyDescent="0.25">
      <c r="A4717" s="287"/>
    </row>
    <row r="4718" spans="1:1" x14ac:dyDescent="0.25">
      <c r="A4718" s="287"/>
    </row>
    <row r="4719" spans="1:1" x14ac:dyDescent="0.25">
      <c r="A4719" s="287"/>
    </row>
    <row r="4720" spans="1:1" x14ac:dyDescent="0.25">
      <c r="A4720" s="287"/>
    </row>
    <row r="4721" spans="1:1" x14ac:dyDescent="0.25">
      <c r="A4721" s="287"/>
    </row>
    <row r="4722" spans="1:1" x14ac:dyDescent="0.25">
      <c r="A4722" s="287"/>
    </row>
    <row r="4723" spans="1:1" x14ac:dyDescent="0.25">
      <c r="A4723" s="287"/>
    </row>
    <row r="4724" spans="1:1" x14ac:dyDescent="0.25">
      <c r="A4724" s="287"/>
    </row>
    <row r="4725" spans="1:1" x14ac:dyDescent="0.25">
      <c r="A4725" s="287"/>
    </row>
    <row r="4726" spans="1:1" x14ac:dyDescent="0.25">
      <c r="A4726" s="287"/>
    </row>
    <row r="4727" spans="1:1" x14ac:dyDescent="0.25">
      <c r="A4727" s="287"/>
    </row>
    <row r="4728" spans="1:1" x14ac:dyDescent="0.25">
      <c r="A4728" s="287"/>
    </row>
    <row r="4729" spans="1:1" x14ac:dyDescent="0.25">
      <c r="A4729" s="287"/>
    </row>
    <row r="4730" spans="1:1" x14ac:dyDescent="0.25">
      <c r="A4730" s="287"/>
    </row>
    <row r="4731" spans="1:1" x14ac:dyDescent="0.25">
      <c r="A4731" s="287"/>
    </row>
    <row r="4732" spans="1:1" x14ac:dyDescent="0.25">
      <c r="A4732" s="287"/>
    </row>
    <row r="4733" spans="1:1" x14ac:dyDescent="0.25">
      <c r="A4733" s="287"/>
    </row>
    <row r="4734" spans="1:1" x14ac:dyDescent="0.25">
      <c r="A4734" s="287"/>
    </row>
    <row r="4735" spans="1:1" x14ac:dyDescent="0.25">
      <c r="A4735" s="287"/>
    </row>
    <row r="4736" spans="1:1" x14ac:dyDescent="0.25">
      <c r="A4736" s="287"/>
    </row>
    <row r="4737" spans="1:1" x14ac:dyDescent="0.25">
      <c r="A4737" s="287"/>
    </row>
    <row r="4738" spans="1:1" x14ac:dyDescent="0.25">
      <c r="A4738" s="287"/>
    </row>
    <row r="4739" spans="1:1" x14ac:dyDescent="0.25">
      <c r="A4739" s="287"/>
    </row>
    <row r="4740" spans="1:1" x14ac:dyDescent="0.25">
      <c r="A4740" s="287"/>
    </row>
    <row r="4741" spans="1:1" x14ac:dyDescent="0.25">
      <c r="A4741" s="287"/>
    </row>
    <row r="4742" spans="1:1" x14ac:dyDescent="0.25">
      <c r="A4742" s="287"/>
    </row>
    <row r="4743" spans="1:1" x14ac:dyDescent="0.25">
      <c r="A4743" s="287"/>
    </row>
    <row r="4744" spans="1:1" x14ac:dyDescent="0.25">
      <c r="A4744" s="287"/>
    </row>
    <row r="4745" spans="1:1" x14ac:dyDescent="0.25">
      <c r="A4745" s="287"/>
    </row>
    <row r="4746" spans="1:1" x14ac:dyDescent="0.25">
      <c r="A4746" s="287"/>
    </row>
    <row r="4747" spans="1:1" x14ac:dyDescent="0.25">
      <c r="A4747" s="287"/>
    </row>
    <row r="4748" spans="1:1" x14ac:dyDescent="0.25">
      <c r="A4748" s="287"/>
    </row>
    <row r="4749" spans="1:1" x14ac:dyDescent="0.25">
      <c r="A4749" s="287"/>
    </row>
    <row r="4750" spans="1:1" x14ac:dyDescent="0.25">
      <c r="A4750" s="287"/>
    </row>
    <row r="4751" spans="1:1" x14ac:dyDescent="0.25">
      <c r="A4751" s="287"/>
    </row>
    <row r="4752" spans="1:1" x14ac:dyDescent="0.25">
      <c r="A4752" s="287"/>
    </row>
    <row r="4753" spans="1:1" x14ac:dyDescent="0.25">
      <c r="A4753" s="287"/>
    </row>
    <row r="4754" spans="1:1" x14ac:dyDescent="0.25">
      <c r="A4754" s="287"/>
    </row>
    <row r="4755" spans="1:1" x14ac:dyDescent="0.25">
      <c r="A4755" s="287"/>
    </row>
    <row r="4756" spans="1:1" x14ac:dyDescent="0.25">
      <c r="A4756" s="287"/>
    </row>
    <row r="4757" spans="1:1" x14ac:dyDescent="0.25">
      <c r="A4757" s="287"/>
    </row>
    <row r="4758" spans="1:1" x14ac:dyDescent="0.25">
      <c r="A4758" s="287"/>
    </row>
    <row r="4759" spans="1:1" x14ac:dyDescent="0.25">
      <c r="A4759" s="287"/>
    </row>
    <row r="4760" spans="1:1" x14ac:dyDescent="0.25">
      <c r="A4760" s="287"/>
    </row>
    <row r="4761" spans="1:1" x14ac:dyDescent="0.25">
      <c r="A4761" s="287"/>
    </row>
    <row r="4762" spans="1:1" x14ac:dyDescent="0.25">
      <c r="A4762" s="287"/>
    </row>
    <row r="4763" spans="1:1" x14ac:dyDescent="0.25">
      <c r="A4763" s="287"/>
    </row>
    <row r="4764" spans="1:1" x14ac:dyDescent="0.25">
      <c r="A4764" s="287"/>
    </row>
    <row r="4765" spans="1:1" x14ac:dyDescent="0.25">
      <c r="A4765" s="287"/>
    </row>
    <row r="4766" spans="1:1" x14ac:dyDescent="0.25">
      <c r="A4766" s="287"/>
    </row>
    <row r="4767" spans="1:1" x14ac:dyDescent="0.25">
      <c r="A4767" s="287"/>
    </row>
    <row r="4768" spans="1:1" x14ac:dyDescent="0.25">
      <c r="A4768" s="287"/>
    </row>
    <row r="4769" spans="1:1" x14ac:dyDescent="0.25">
      <c r="A4769" s="287"/>
    </row>
    <row r="4770" spans="1:1" x14ac:dyDescent="0.25">
      <c r="A4770" s="287"/>
    </row>
    <row r="4771" spans="1:1" x14ac:dyDescent="0.25">
      <c r="A4771" s="287"/>
    </row>
    <row r="4772" spans="1:1" x14ac:dyDescent="0.25">
      <c r="A4772" s="287"/>
    </row>
    <row r="4773" spans="1:1" x14ac:dyDescent="0.25">
      <c r="A4773" s="287"/>
    </row>
    <row r="4774" spans="1:1" x14ac:dyDescent="0.25">
      <c r="A4774" s="287"/>
    </row>
    <row r="4775" spans="1:1" x14ac:dyDescent="0.25">
      <c r="A4775" s="287"/>
    </row>
    <row r="4776" spans="1:1" x14ac:dyDescent="0.25">
      <c r="A4776" s="287"/>
    </row>
    <row r="4777" spans="1:1" x14ac:dyDescent="0.25">
      <c r="A4777" s="287"/>
    </row>
    <row r="4778" spans="1:1" x14ac:dyDescent="0.25">
      <c r="A4778" s="287"/>
    </row>
    <row r="4779" spans="1:1" x14ac:dyDescent="0.25">
      <c r="A4779" s="287"/>
    </row>
    <row r="4780" spans="1:1" x14ac:dyDescent="0.25">
      <c r="A4780" s="287"/>
    </row>
    <row r="4781" spans="1:1" x14ac:dyDescent="0.25">
      <c r="A4781" s="287"/>
    </row>
    <row r="4782" spans="1:1" x14ac:dyDescent="0.25">
      <c r="A4782" s="287"/>
    </row>
    <row r="4783" spans="1:1" x14ac:dyDescent="0.25">
      <c r="A4783" s="287"/>
    </row>
    <row r="4784" spans="1:1" x14ac:dyDescent="0.25">
      <c r="A4784" s="287"/>
    </row>
    <row r="4785" spans="1:1" x14ac:dyDescent="0.25">
      <c r="A4785" s="287"/>
    </row>
    <row r="4786" spans="1:1" x14ac:dyDescent="0.25">
      <c r="A4786" s="287"/>
    </row>
    <row r="4787" spans="1:1" x14ac:dyDescent="0.25">
      <c r="A4787" s="287"/>
    </row>
    <row r="4788" spans="1:1" x14ac:dyDescent="0.25">
      <c r="A4788" s="287"/>
    </row>
    <row r="4789" spans="1:1" x14ac:dyDescent="0.25">
      <c r="A4789" s="287"/>
    </row>
    <row r="4790" spans="1:1" x14ac:dyDescent="0.25">
      <c r="A4790" s="287"/>
    </row>
    <row r="4791" spans="1:1" x14ac:dyDescent="0.25">
      <c r="A4791" s="287"/>
    </row>
    <row r="4792" spans="1:1" x14ac:dyDescent="0.25">
      <c r="A4792" s="287"/>
    </row>
    <row r="4793" spans="1:1" x14ac:dyDescent="0.25">
      <c r="A4793" s="287"/>
    </row>
    <row r="4794" spans="1:1" x14ac:dyDescent="0.25">
      <c r="A4794" s="287"/>
    </row>
    <row r="4795" spans="1:1" x14ac:dyDescent="0.25">
      <c r="A4795" s="287"/>
    </row>
    <row r="4796" spans="1:1" x14ac:dyDescent="0.25">
      <c r="A4796" s="287"/>
    </row>
    <row r="4797" spans="1:1" x14ac:dyDescent="0.25">
      <c r="A4797" s="287"/>
    </row>
    <row r="4798" spans="1:1" x14ac:dyDescent="0.25">
      <c r="A4798" s="287"/>
    </row>
    <row r="4799" spans="1:1" x14ac:dyDescent="0.25">
      <c r="A4799" s="287"/>
    </row>
    <row r="4800" spans="1:1" x14ac:dyDescent="0.25">
      <c r="A4800" s="287"/>
    </row>
    <row r="4801" spans="1:1" x14ac:dyDescent="0.25">
      <c r="A4801" s="287"/>
    </row>
    <row r="4802" spans="1:1" x14ac:dyDescent="0.25">
      <c r="A4802" s="287"/>
    </row>
    <row r="4803" spans="1:1" x14ac:dyDescent="0.25">
      <c r="A4803" s="287"/>
    </row>
    <row r="4804" spans="1:1" x14ac:dyDescent="0.25">
      <c r="A4804" s="287"/>
    </row>
    <row r="4805" spans="1:1" x14ac:dyDescent="0.25">
      <c r="A4805" s="287"/>
    </row>
    <row r="4806" spans="1:1" x14ac:dyDescent="0.25">
      <c r="A4806" s="287"/>
    </row>
    <row r="4807" spans="1:1" x14ac:dyDescent="0.25">
      <c r="A4807" s="287"/>
    </row>
    <row r="4808" spans="1:1" x14ac:dyDescent="0.25">
      <c r="A4808" s="287"/>
    </row>
    <row r="4809" spans="1:1" x14ac:dyDescent="0.25">
      <c r="A4809" s="287"/>
    </row>
    <row r="4810" spans="1:1" x14ac:dyDescent="0.25">
      <c r="A4810" s="287"/>
    </row>
    <row r="4811" spans="1:1" x14ac:dyDescent="0.25">
      <c r="A4811" s="287"/>
    </row>
    <row r="4812" spans="1:1" x14ac:dyDescent="0.25">
      <c r="A4812" s="287"/>
    </row>
    <row r="4813" spans="1:1" x14ac:dyDescent="0.25">
      <c r="A4813" s="287"/>
    </row>
    <row r="4814" spans="1:1" x14ac:dyDescent="0.25">
      <c r="A4814" s="287"/>
    </row>
    <row r="4815" spans="1:1" x14ac:dyDescent="0.25">
      <c r="A4815" s="287"/>
    </row>
    <row r="4816" spans="1:1" x14ac:dyDescent="0.25">
      <c r="A4816" s="287"/>
    </row>
    <row r="4817" spans="1:1" x14ac:dyDescent="0.25">
      <c r="A4817" s="287"/>
    </row>
    <row r="4818" spans="1:1" x14ac:dyDescent="0.25">
      <c r="A4818" s="287"/>
    </row>
    <row r="4819" spans="1:1" x14ac:dyDescent="0.25">
      <c r="A4819" s="287"/>
    </row>
    <row r="4820" spans="1:1" x14ac:dyDescent="0.25">
      <c r="A4820" s="287"/>
    </row>
    <row r="4821" spans="1:1" x14ac:dyDescent="0.25">
      <c r="A4821" s="287"/>
    </row>
    <row r="4822" spans="1:1" x14ac:dyDescent="0.25">
      <c r="A4822" s="287"/>
    </row>
    <row r="4823" spans="1:1" x14ac:dyDescent="0.25">
      <c r="A4823" s="287"/>
    </row>
    <row r="4824" spans="1:1" x14ac:dyDescent="0.25">
      <c r="A4824" s="287"/>
    </row>
    <row r="4825" spans="1:1" x14ac:dyDescent="0.25">
      <c r="A4825" s="287"/>
    </row>
    <row r="4826" spans="1:1" x14ac:dyDescent="0.25">
      <c r="A4826" s="287"/>
    </row>
    <row r="4827" spans="1:1" x14ac:dyDescent="0.25">
      <c r="A4827" s="287"/>
    </row>
    <row r="4828" spans="1:1" x14ac:dyDescent="0.25">
      <c r="A4828" s="287"/>
    </row>
    <row r="4829" spans="1:1" x14ac:dyDescent="0.25">
      <c r="A4829" s="287"/>
    </row>
    <row r="4830" spans="1:1" x14ac:dyDescent="0.25">
      <c r="A4830" s="287"/>
    </row>
    <row r="4831" spans="1:1" x14ac:dyDescent="0.25">
      <c r="A4831" s="287"/>
    </row>
    <row r="4832" spans="1:1" x14ac:dyDescent="0.25">
      <c r="A4832" s="287"/>
    </row>
    <row r="4833" spans="1:1" x14ac:dyDescent="0.25">
      <c r="A4833" s="287"/>
    </row>
    <row r="4834" spans="1:1" x14ac:dyDescent="0.25">
      <c r="A4834" s="287"/>
    </row>
    <row r="4835" spans="1:1" x14ac:dyDescent="0.25">
      <c r="A4835" s="287"/>
    </row>
    <row r="4836" spans="1:1" x14ac:dyDescent="0.25">
      <c r="A4836" s="287"/>
    </row>
    <row r="4837" spans="1:1" x14ac:dyDescent="0.25">
      <c r="A4837" s="287"/>
    </row>
    <row r="4838" spans="1:1" x14ac:dyDescent="0.25">
      <c r="A4838" s="287"/>
    </row>
    <row r="4839" spans="1:1" x14ac:dyDescent="0.25">
      <c r="A4839" s="287"/>
    </row>
    <row r="4840" spans="1:1" x14ac:dyDescent="0.25">
      <c r="A4840" s="287"/>
    </row>
    <row r="4841" spans="1:1" x14ac:dyDescent="0.25">
      <c r="A4841" s="287"/>
    </row>
    <row r="4842" spans="1:1" x14ac:dyDescent="0.25">
      <c r="A4842" s="287"/>
    </row>
    <row r="4843" spans="1:1" x14ac:dyDescent="0.25">
      <c r="A4843" s="287"/>
    </row>
    <row r="4844" spans="1:1" x14ac:dyDescent="0.25">
      <c r="A4844" s="287"/>
    </row>
    <row r="4845" spans="1:1" x14ac:dyDescent="0.25">
      <c r="A4845" s="287"/>
    </row>
    <row r="4846" spans="1:1" x14ac:dyDescent="0.25">
      <c r="A4846" s="287"/>
    </row>
    <row r="4847" spans="1:1" x14ac:dyDescent="0.25">
      <c r="A4847" s="287"/>
    </row>
    <row r="4848" spans="1:1" x14ac:dyDescent="0.25">
      <c r="A4848" s="287"/>
    </row>
    <row r="4849" spans="1:1" x14ac:dyDescent="0.25">
      <c r="A4849" s="287"/>
    </row>
    <row r="4850" spans="1:1" x14ac:dyDescent="0.25">
      <c r="A4850" s="287"/>
    </row>
    <row r="4851" spans="1:1" x14ac:dyDescent="0.25">
      <c r="A4851" s="287"/>
    </row>
    <row r="4852" spans="1:1" x14ac:dyDescent="0.25">
      <c r="A4852" s="287"/>
    </row>
    <row r="4853" spans="1:1" x14ac:dyDescent="0.25">
      <c r="A4853" s="287"/>
    </row>
    <row r="4854" spans="1:1" x14ac:dyDescent="0.25">
      <c r="A4854" s="287"/>
    </row>
    <row r="4855" spans="1:1" x14ac:dyDescent="0.25">
      <c r="A4855" s="287"/>
    </row>
    <row r="4856" spans="1:1" x14ac:dyDescent="0.25">
      <c r="A4856" s="287"/>
    </row>
    <row r="4857" spans="1:1" x14ac:dyDescent="0.25">
      <c r="A4857" s="287"/>
    </row>
    <row r="4858" spans="1:1" x14ac:dyDescent="0.25">
      <c r="A4858" s="287"/>
    </row>
    <row r="4859" spans="1:1" x14ac:dyDescent="0.25">
      <c r="A4859" s="287"/>
    </row>
    <row r="4860" spans="1:1" x14ac:dyDescent="0.25">
      <c r="A4860" s="287"/>
    </row>
    <row r="4861" spans="1:1" x14ac:dyDescent="0.25">
      <c r="A4861" s="287"/>
    </row>
    <row r="4862" spans="1:1" x14ac:dyDescent="0.25">
      <c r="A4862" s="287"/>
    </row>
    <row r="4863" spans="1:1" x14ac:dyDescent="0.25">
      <c r="A4863" s="287"/>
    </row>
    <row r="4864" spans="1:1" x14ac:dyDescent="0.25">
      <c r="A4864" s="287"/>
    </row>
    <row r="4865" spans="1:1" x14ac:dyDescent="0.25">
      <c r="A4865" s="287"/>
    </row>
    <row r="4866" spans="1:1" x14ac:dyDescent="0.25">
      <c r="A4866" s="287"/>
    </row>
    <row r="4867" spans="1:1" x14ac:dyDescent="0.25">
      <c r="A4867" s="287"/>
    </row>
    <row r="4868" spans="1:1" x14ac:dyDescent="0.25">
      <c r="A4868" s="287"/>
    </row>
    <row r="4869" spans="1:1" x14ac:dyDescent="0.25">
      <c r="A4869" s="287"/>
    </row>
    <row r="4870" spans="1:1" x14ac:dyDescent="0.25">
      <c r="A4870" s="287"/>
    </row>
    <row r="4871" spans="1:1" x14ac:dyDescent="0.25">
      <c r="A4871" s="287"/>
    </row>
    <row r="4872" spans="1:1" x14ac:dyDescent="0.25">
      <c r="A4872" s="287"/>
    </row>
    <row r="4873" spans="1:1" x14ac:dyDescent="0.25">
      <c r="A4873" s="287"/>
    </row>
    <row r="4874" spans="1:1" x14ac:dyDescent="0.25">
      <c r="A4874" s="287"/>
    </row>
    <row r="4875" spans="1:1" x14ac:dyDescent="0.25">
      <c r="A4875" s="287"/>
    </row>
    <row r="4876" spans="1:1" x14ac:dyDescent="0.25">
      <c r="A4876" s="287"/>
    </row>
    <row r="4877" spans="1:1" x14ac:dyDescent="0.25">
      <c r="A4877" s="287"/>
    </row>
    <row r="4878" spans="1:1" x14ac:dyDescent="0.25">
      <c r="A4878" s="287"/>
    </row>
    <row r="4879" spans="1:1" x14ac:dyDescent="0.25">
      <c r="A4879" s="287"/>
    </row>
    <row r="4880" spans="1:1" x14ac:dyDescent="0.25">
      <c r="A4880" s="287"/>
    </row>
    <row r="4881" spans="1:1" x14ac:dyDescent="0.25">
      <c r="A4881" s="287"/>
    </row>
    <row r="4882" spans="1:1" x14ac:dyDescent="0.25">
      <c r="A4882" s="287"/>
    </row>
    <row r="4883" spans="1:1" x14ac:dyDescent="0.25">
      <c r="A4883" s="287"/>
    </row>
    <row r="4884" spans="1:1" x14ac:dyDescent="0.25">
      <c r="A4884" s="287"/>
    </row>
    <row r="4885" spans="1:1" x14ac:dyDescent="0.25">
      <c r="A4885" s="287"/>
    </row>
    <row r="4886" spans="1:1" x14ac:dyDescent="0.25">
      <c r="A4886" s="287"/>
    </row>
    <row r="4887" spans="1:1" x14ac:dyDescent="0.25">
      <c r="A4887" s="287"/>
    </row>
    <row r="4888" spans="1:1" x14ac:dyDescent="0.25">
      <c r="A4888" s="287"/>
    </row>
    <row r="4889" spans="1:1" x14ac:dyDescent="0.25">
      <c r="A4889" s="287"/>
    </row>
    <row r="4890" spans="1:1" x14ac:dyDescent="0.25">
      <c r="A4890" s="287"/>
    </row>
    <row r="4891" spans="1:1" x14ac:dyDescent="0.25">
      <c r="A4891" s="287"/>
    </row>
    <row r="4892" spans="1:1" x14ac:dyDescent="0.25">
      <c r="A4892" s="287"/>
    </row>
    <row r="4893" spans="1:1" x14ac:dyDescent="0.25">
      <c r="A4893" s="287"/>
    </row>
    <row r="4894" spans="1:1" x14ac:dyDescent="0.25">
      <c r="A4894" s="287"/>
    </row>
    <row r="4895" spans="1:1" x14ac:dyDescent="0.25">
      <c r="A4895" s="287"/>
    </row>
    <row r="4896" spans="1:1" x14ac:dyDescent="0.25">
      <c r="A4896" s="287"/>
    </row>
    <row r="4897" spans="1:1" x14ac:dyDescent="0.25">
      <c r="A4897" s="287"/>
    </row>
    <row r="4898" spans="1:1" x14ac:dyDescent="0.25">
      <c r="A4898" s="287"/>
    </row>
    <row r="4899" spans="1:1" x14ac:dyDescent="0.25">
      <c r="A4899" s="287"/>
    </row>
    <row r="4900" spans="1:1" x14ac:dyDescent="0.25">
      <c r="A4900" s="287"/>
    </row>
    <row r="4901" spans="1:1" x14ac:dyDescent="0.25">
      <c r="A4901" s="287"/>
    </row>
    <row r="4902" spans="1:1" x14ac:dyDescent="0.25">
      <c r="A4902" s="287"/>
    </row>
    <row r="4903" spans="1:1" x14ac:dyDescent="0.25">
      <c r="A4903" s="287"/>
    </row>
    <row r="4904" spans="1:1" x14ac:dyDescent="0.25">
      <c r="A4904" s="287"/>
    </row>
    <row r="4905" spans="1:1" x14ac:dyDescent="0.25">
      <c r="A4905" s="287"/>
    </row>
    <row r="4906" spans="1:1" x14ac:dyDescent="0.25">
      <c r="A4906" s="287"/>
    </row>
    <row r="4907" spans="1:1" x14ac:dyDescent="0.25">
      <c r="A4907" s="287"/>
    </row>
    <row r="4908" spans="1:1" x14ac:dyDescent="0.25">
      <c r="A4908" s="287"/>
    </row>
    <row r="4909" spans="1:1" x14ac:dyDescent="0.25">
      <c r="A4909" s="287"/>
    </row>
    <row r="4910" spans="1:1" x14ac:dyDescent="0.25">
      <c r="A4910" s="287"/>
    </row>
    <row r="4911" spans="1:1" x14ac:dyDescent="0.25">
      <c r="A4911" s="287"/>
    </row>
    <row r="4912" spans="1:1" x14ac:dyDescent="0.25">
      <c r="A4912" s="287"/>
    </row>
    <row r="4913" spans="1:1" x14ac:dyDescent="0.25">
      <c r="A4913" s="287"/>
    </row>
    <row r="4914" spans="1:1" x14ac:dyDescent="0.25">
      <c r="A4914" s="287"/>
    </row>
    <row r="4915" spans="1:1" x14ac:dyDescent="0.25">
      <c r="A4915" s="287"/>
    </row>
    <row r="4916" spans="1:1" x14ac:dyDescent="0.25">
      <c r="A4916" s="287"/>
    </row>
    <row r="4917" spans="1:1" x14ac:dyDescent="0.25">
      <c r="A4917" s="287"/>
    </row>
    <row r="4918" spans="1:1" x14ac:dyDescent="0.25">
      <c r="A4918" s="287"/>
    </row>
    <row r="4919" spans="1:1" x14ac:dyDescent="0.25">
      <c r="A4919" s="287"/>
    </row>
    <row r="4920" spans="1:1" x14ac:dyDescent="0.25">
      <c r="A4920" s="287"/>
    </row>
    <row r="4921" spans="1:1" x14ac:dyDescent="0.25">
      <c r="A4921" s="287"/>
    </row>
    <row r="4922" spans="1:1" x14ac:dyDescent="0.25">
      <c r="A4922" s="287"/>
    </row>
    <row r="4923" spans="1:1" x14ac:dyDescent="0.25">
      <c r="A4923" s="287"/>
    </row>
    <row r="4924" spans="1:1" x14ac:dyDescent="0.25">
      <c r="A4924" s="287"/>
    </row>
    <row r="4925" spans="1:1" x14ac:dyDescent="0.25">
      <c r="A4925" s="287"/>
    </row>
    <row r="4926" spans="1:1" x14ac:dyDescent="0.25">
      <c r="A4926" s="287"/>
    </row>
    <row r="4927" spans="1:1" x14ac:dyDescent="0.25">
      <c r="A4927" s="287"/>
    </row>
    <row r="4928" spans="1:1" x14ac:dyDescent="0.25">
      <c r="A4928" s="287"/>
    </row>
    <row r="4929" spans="1:1" x14ac:dyDescent="0.25">
      <c r="A4929" s="287"/>
    </row>
    <row r="4930" spans="1:1" x14ac:dyDescent="0.25">
      <c r="A4930" s="287"/>
    </row>
    <row r="4931" spans="1:1" x14ac:dyDescent="0.25">
      <c r="A4931" s="287"/>
    </row>
    <row r="4932" spans="1:1" x14ac:dyDescent="0.25">
      <c r="A4932" s="287"/>
    </row>
    <row r="4933" spans="1:1" x14ac:dyDescent="0.25">
      <c r="A4933" s="287"/>
    </row>
    <row r="4934" spans="1:1" x14ac:dyDescent="0.25">
      <c r="A4934" s="287"/>
    </row>
    <row r="4935" spans="1:1" x14ac:dyDescent="0.25">
      <c r="A4935" s="287"/>
    </row>
    <row r="4936" spans="1:1" x14ac:dyDescent="0.25">
      <c r="A4936" s="287"/>
    </row>
    <row r="4937" spans="1:1" x14ac:dyDescent="0.25">
      <c r="A4937" s="287"/>
    </row>
    <row r="4938" spans="1:1" x14ac:dyDescent="0.25">
      <c r="A4938" s="287"/>
    </row>
    <row r="4939" spans="1:1" x14ac:dyDescent="0.25">
      <c r="A4939" s="287"/>
    </row>
    <row r="4940" spans="1:1" x14ac:dyDescent="0.25">
      <c r="A4940" s="287"/>
    </row>
    <row r="4941" spans="1:1" x14ac:dyDescent="0.25">
      <c r="A4941" s="287"/>
    </row>
    <row r="4942" spans="1:1" x14ac:dyDescent="0.25">
      <c r="A4942" s="287"/>
    </row>
    <row r="4943" spans="1:1" x14ac:dyDescent="0.25">
      <c r="A4943" s="287"/>
    </row>
    <row r="4944" spans="1:1" x14ac:dyDescent="0.25">
      <c r="A4944" s="287"/>
    </row>
    <row r="4945" spans="1:1" x14ac:dyDescent="0.25">
      <c r="A4945" s="287"/>
    </row>
    <row r="4946" spans="1:1" x14ac:dyDescent="0.25">
      <c r="A4946" s="287"/>
    </row>
    <row r="4947" spans="1:1" x14ac:dyDescent="0.25">
      <c r="A4947" s="287"/>
    </row>
    <row r="4948" spans="1:1" x14ac:dyDescent="0.25">
      <c r="A4948" s="287"/>
    </row>
    <row r="4949" spans="1:1" x14ac:dyDescent="0.25">
      <c r="A4949" s="287"/>
    </row>
    <row r="4950" spans="1:1" x14ac:dyDescent="0.25">
      <c r="A4950" s="287"/>
    </row>
    <row r="4951" spans="1:1" x14ac:dyDescent="0.25">
      <c r="A4951" s="287"/>
    </row>
    <row r="4952" spans="1:1" x14ac:dyDescent="0.25">
      <c r="A4952" s="287"/>
    </row>
    <row r="4953" spans="1:1" x14ac:dyDescent="0.25">
      <c r="A4953" s="287"/>
    </row>
    <row r="4954" spans="1:1" x14ac:dyDescent="0.25">
      <c r="A4954" s="287"/>
    </row>
    <row r="4955" spans="1:1" x14ac:dyDescent="0.25">
      <c r="A4955" s="287"/>
    </row>
    <row r="4956" spans="1:1" x14ac:dyDescent="0.25">
      <c r="A4956" s="287"/>
    </row>
    <row r="4957" spans="1:1" x14ac:dyDescent="0.25">
      <c r="A4957" s="287"/>
    </row>
    <row r="4958" spans="1:1" x14ac:dyDescent="0.25">
      <c r="A4958" s="287"/>
    </row>
    <row r="4959" spans="1:1" x14ac:dyDescent="0.25">
      <c r="A4959" s="287"/>
    </row>
    <row r="4960" spans="1:1" x14ac:dyDescent="0.25">
      <c r="A4960" s="287"/>
    </row>
    <row r="4961" spans="1:1" x14ac:dyDescent="0.25">
      <c r="A4961" s="287"/>
    </row>
    <row r="4962" spans="1:1" x14ac:dyDescent="0.25">
      <c r="A4962" s="287"/>
    </row>
    <row r="4963" spans="1:1" x14ac:dyDescent="0.25">
      <c r="A4963" s="287"/>
    </row>
    <row r="4964" spans="1:1" x14ac:dyDescent="0.25">
      <c r="A4964" s="287"/>
    </row>
    <row r="4965" spans="1:1" x14ac:dyDescent="0.25">
      <c r="A4965" s="287"/>
    </row>
    <row r="4966" spans="1:1" x14ac:dyDescent="0.25">
      <c r="A4966" s="287"/>
    </row>
    <row r="4967" spans="1:1" x14ac:dyDescent="0.25">
      <c r="A4967" s="287"/>
    </row>
    <row r="4968" spans="1:1" x14ac:dyDescent="0.25">
      <c r="A4968" s="287"/>
    </row>
    <row r="4969" spans="1:1" x14ac:dyDescent="0.25">
      <c r="A4969" s="287"/>
    </row>
    <row r="4970" spans="1:1" x14ac:dyDescent="0.25">
      <c r="A4970" s="287"/>
    </row>
    <row r="4971" spans="1:1" x14ac:dyDescent="0.25">
      <c r="A4971" s="287"/>
    </row>
    <row r="4972" spans="1:1" x14ac:dyDescent="0.25">
      <c r="A4972" s="287"/>
    </row>
    <row r="4973" spans="1:1" x14ac:dyDescent="0.25">
      <c r="A4973" s="287"/>
    </row>
    <row r="4974" spans="1:1" x14ac:dyDescent="0.25">
      <c r="A4974" s="287"/>
    </row>
    <row r="4975" spans="1:1" x14ac:dyDescent="0.25">
      <c r="A4975" s="287"/>
    </row>
    <row r="4976" spans="1:1" x14ac:dyDescent="0.25">
      <c r="A4976" s="287"/>
    </row>
    <row r="4977" spans="1:1" x14ac:dyDescent="0.25">
      <c r="A4977" s="287"/>
    </row>
    <row r="4978" spans="1:1" x14ac:dyDescent="0.25">
      <c r="A4978" s="287"/>
    </row>
    <row r="4979" spans="1:1" x14ac:dyDescent="0.25">
      <c r="A4979" s="287"/>
    </row>
    <row r="4980" spans="1:1" x14ac:dyDescent="0.25">
      <c r="A4980" s="287"/>
    </row>
    <row r="4981" spans="1:1" x14ac:dyDescent="0.25">
      <c r="A4981" s="287"/>
    </row>
    <row r="4982" spans="1:1" x14ac:dyDescent="0.25">
      <c r="A4982" s="287"/>
    </row>
    <row r="4983" spans="1:1" x14ac:dyDescent="0.25">
      <c r="A4983" s="287"/>
    </row>
    <row r="4984" spans="1:1" x14ac:dyDescent="0.25">
      <c r="A4984" s="287"/>
    </row>
    <row r="4985" spans="1:1" x14ac:dyDescent="0.25">
      <c r="A4985" s="287"/>
    </row>
    <row r="4986" spans="1:1" x14ac:dyDescent="0.25">
      <c r="A4986" s="287"/>
    </row>
    <row r="4987" spans="1:1" x14ac:dyDescent="0.25">
      <c r="A4987" s="287"/>
    </row>
    <row r="4988" spans="1:1" x14ac:dyDescent="0.25">
      <c r="A4988" s="287"/>
    </row>
    <row r="4989" spans="1:1" x14ac:dyDescent="0.25">
      <c r="A4989" s="287"/>
    </row>
    <row r="4990" spans="1:1" x14ac:dyDescent="0.25">
      <c r="A4990" s="287"/>
    </row>
    <row r="4991" spans="1:1" x14ac:dyDescent="0.25">
      <c r="A4991" s="287"/>
    </row>
    <row r="4992" spans="1:1" x14ac:dyDescent="0.25">
      <c r="A4992" s="287"/>
    </row>
    <row r="4993" spans="1:1" x14ac:dyDescent="0.25">
      <c r="A4993" s="287"/>
    </row>
    <row r="4994" spans="1:1" x14ac:dyDescent="0.25">
      <c r="A4994" s="287"/>
    </row>
    <row r="4995" spans="1:1" x14ac:dyDescent="0.25">
      <c r="A4995" s="287"/>
    </row>
    <row r="4996" spans="1:1" x14ac:dyDescent="0.25">
      <c r="A4996" s="287"/>
    </row>
    <row r="4997" spans="1:1" x14ac:dyDescent="0.25">
      <c r="A4997" s="287"/>
    </row>
    <row r="4998" spans="1:1" x14ac:dyDescent="0.25">
      <c r="A4998" s="287"/>
    </row>
    <row r="4999" spans="1:1" x14ac:dyDescent="0.25">
      <c r="A4999" s="287"/>
    </row>
    <row r="5000" spans="1:1" x14ac:dyDescent="0.25">
      <c r="A5000" s="287"/>
    </row>
    <row r="5001" spans="1:1" x14ac:dyDescent="0.25">
      <c r="A5001" s="287"/>
    </row>
    <row r="5002" spans="1:1" x14ac:dyDescent="0.25">
      <c r="A5002" s="287"/>
    </row>
    <row r="5003" spans="1:1" x14ac:dyDescent="0.25">
      <c r="A5003" s="287"/>
    </row>
    <row r="5004" spans="1:1" x14ac:dyDescent="0.25">
      <c r="A5004" s="287"/>
    </row>
    <row r="5005" spans="1:1" x14ac:dyDescent="0.25">
      <c r="A5005" s="287"/>
    </row>
    <row r="5006" spans="1:1" x14ac:dyDescent="0.25">
      <c r="A5006" s="287"/>
    </row>
    <row r="5007" spans="1:1" x14ac:dyDescent="0.25">
      <c r="A5007" s="287"/>
    </row>
    <row r="5008" spans="1:1" x14ac:dyDescent="0.25">
      <c r="A5008" s="287"/>
    </row>
    <row r="5009" spans="1:1" x14ac:dyDescent="0.25">
      <c r="A5009" s="287"/>
    </row>
    <row r="5010" spans="1:1" x14ac:dyDescent="0.25">
      <c r="A5010" s="287"/>
    </row>
    <row r="5011" spans="1:1" x14ac:dyDescent="0.25">
      <c r="A5011" s="287"/>
    </row>
    <row r="5012" spans="1:1" x14ac:dyDescent="0.25">
      <c r="A5012" s="287"/>
    </row>
    <row r="5013" spans="1:1" x14ac:dyDescent="0.25">
      <c r="A5013" s="287"/>
    </row>
    <row r="5014" spans="1:1" x14ac:dyDescent="0.25">
      <c r="A5014" s="287"/>
    </row>
    <row r="5015" spans="1:1" x14ac:dyDescent="0.25">
      <c r="A5015" s="287"/>
    </row>
    <row r="5016" spans="1:1" x14ac:dyDescent="0.25">
      <c r="A5016" s="287"/>
    </row>
    <row r="5017" spans="1:1" x14ac:dyDescent="0.25">
      <c r="A5017" s="287"/>
    </row>
    <row r="5018" spans="1:1" x14ac:dyDescent="0.25">
      <c r="A5018" s="287"/>
    </row>
    <row r="5019" spans="1:1" x14ac:dyDescent="0.25">
      <c r="A5019" s="287"/>
    </row>
    <row r="5020" spans="1:1" x14ac:dyDescent="0.25">
      <c r="A5020" s="287"/>
    </row>
    <row r="5021" spans="1:1" x14ac:dyDescent="0.25">
      <c r="A5021" s="287"/>
    </row>
    <row r="5022" spans="1:1" x14ac:dyDescent="0.25">
      <c r="A5022" s="287"/>
    </row>
    <row r="5023" spans="1:1" x14ac:dyDescent="0.25">
      <c r="A5023" s="287"/>
    </row>
    <row r="5024" spans="1:1" x14ac:dyDescent="0.25">
      <c r="A5024" s="287"/>
    </row>
    <row r="5025" spans="1:1" x14ac:dyDescent="0.25">
      <c r="A5025" s="287"/>
    </row>
    <row r="5026" spans="1:1" x14ac:dyDescent="0.25">
      <c r="A5026" s="287"/>
    </row>
    <row r="5027" spans="1:1" x14ac:dyDescent="0.25">
      <c r="A5027" s="287"/>
    </row>
    <row r="5028" spans="1:1" x14ac:dyDescent="0.25">
      <c r="A5028" s="287"/>
    </row>
    <row r="5029" spans="1:1" x14ac:dyDescent="0.25">
      <c r="A5029" s="287"/>
    </row>
    <row r="5030" spans="1:1" x14ac:dyDescent="0.25">
      <c r="A5030" s="287"/>
    </row>
    <row r="5031" spans="1:1" x14ac:dyDescent="0.25">
      <c r="A5031" s="287"/>
    </row>
    <row r="5032" spans="1:1" x14ac:dyDescent="0.25">
      <c r="A5032" s="287"/>
    </row>
    <row r="5033" spans="1:1" x14ac:dyDescent="0.25">
      <c r="A5033" s="287"/>
    </row>
    <row r="5034" spans="1:1" x14ac:dyDescent="0.25">
      <c r="A5034" s="287"/>
    </row>
    <row r="5035" spans="1:1" x14ac:dyDescent="0.25">
      <c r="A5035" s="287"/>
    </row>
    <row r="5036" spans="1:1" x14ac:dyDescent="0.25">
      <c r="A5036" s="287"/>
    </row>
    <row r="5037" spans="1:1" x14ac:dyDescent="0.25">
      <c r="A5037" s="287"/>
    </row>
    <row r="5038" spans="1:1" x14ac:dyDescent="0.25">
      <c r="A5038" s="287"/>
    </row>
    <row r="5039" spans="1:1" x14ac:dyDescent="0.25">
      <c r="A5039" s="287"/>
    </row>
    <row r="5040" spans="1:1" x14ac:dyDescent="0.25">
      <c r="A5040" s="287"/>
    </row>
    <row r="5041" spans="1:1" x14ac:dyDescent="0.25">
      <c r="A5041" s="287"/>
    </row>
    <row r="5042" spans="1:1" x14ac:dyDescent="0.25">
      <c r="A5042" s="287"/>
    </row>
    <row r="5043" spans="1:1" x14ac:dyDescent="0.25">
      <c r="A5043" s="287"/>
    </row>
    <row r="5044" spans="1:1" x14ac:dyDescent="0.25">
      <c r="A5044" s="287"/>
    </row>
    <row r="5045" spans="1:1" x14ac:dyDescent="0.25">
      <c r="A5045" s="287"/>
    </row>
    <row r="5046" spans="1:1" x14ac:dyDescent="0.25">
      <c r="A5046" s="287"/>
    </row>
    <row r="5047" spans="1:1" x14ac:dyDescent="0.25">
      <c r="A5047" s="287"/>
    </row>
    <row r="5048" spans="1:1" x14ac:dyDescent="0.25">
      <c r="A5048" s="287"/>
    </row>
    <row r="5049" spans="1:1" x14ac:dyDescent="0.25">
      <c r="A5049" s="287"/>
    </row>
    <row r="5050" spans="1:1" x14ac:dyDescent="0.25">
      <c r="A5050" s="287"/>
    </row>
    <row r="5051" spans="1:1" x14ac:dyDescent="0.25">
      <c r="A5051" s="287"/>
    </row>
    <row r="5052" spans="1:1" x14ac:dyDescent="0.25">
      <c r="A5052" s="287"/>
    </row>
    <row r="5053" spans="1:1" x14ac:dyDescent="0.25">
      <c r="A5053" s="287"/>
    </row>
    <row r="5054" spans="1:1" x14ac:dyDescent="0.25">
      <c r="A5054" s="287"/>
    </row>
    <row r="5055" spans="1:1" x14ac:dyDescent="0.25">
      <c r="A5055" s="287"/>
    </row>
    <row r="5056" spans="1:1" x14ac:dyDescent="0.25">
      <c r="A5056" s="287"/>
    </row>
    <row r="5057" spans="1:1" x14ac:dyDescent="0.25">
      <c r="A5057" s="287"/>
    </row>
    <row r="5058" spans="1:1" x14ac:dyDescent="0.25">
      <c r="A5058" s="287"/>
    </row>
    <row r="5059" spans="1:1" x14ac:dyDescent="0.25">
      <c r="A5059" s="287"/>
    </row>
    <row r="5060" spans="1:1" x14ac:dyDescent="0.25">
      <c r="A5060" s="287"/>
    </row>
    <row r="5061" spans="1:1" x14ac:dyDescent="0.25">
      <c r="A5061" s="287"/>
    </row>
    <row r="5062" spans="1:1" x14ac:dyDescent="0.25">
      <c r="A5062" s="287"/>
    </row>
    <row r="5063" spans="1:1" x14ac:dyDescent="0.25">
      <c r="A5063" s="287"/>
    </row>
    <row r="5064" spans="1:1" x14ac:dyDescent="0.25">
      <c r="A5064" s="287"/>
    </row>
    <row r="5065" spans="1:1" x14ac:dyDescent="0.25">
      <c r="A5065" s="287"/>
    </row>
    <row r="5066" spans="1:1" x14ac:dyDescent="0.25">
      <c r="A5066" s="287"/>
    </row>
    <row r="5067" spans="1:1" x14ac:dyDescent="0.25">
      <c r="A5067" s="287"/>
    </row>
    <row r="5068" spans="1:1" x14ac:dyDescent="0.25">
      <c r="A5068" s="287"/>
    </row>
    <row r="5069" spans="1:1" x14ac:dyDescent="0.25">
      <c r="A5069" s="287"/>
    </row>
    <row r="5070" spans="1:1" x14ac:dyDescent="0.25">
      <c r="A5070" s="287"/>
    </row>
    <row r="5071" spans="1:1" x14ac:dyDescent="0.25">
      <c r="A5071" s="287"/>
    </row>
    <row r="5072" spans="1:1" x14ac:dyDescent="0.25">
      <c r="A5072" s="287"/>
    </row>
    <row r="5073" spans="1:1" x14ac:dyDescent="0.25">
      <c r="A5073" s="287"/>
    </row>
    <row r="5074" spans="1:1" x14ac:dyDescent="0.25">
      <c r="A5074" s="287"/>
    </row>
    <row r="5075" spans="1:1" x14ac:dyDescent="0.25">
      <c r="A5075" s="287"/>
    </row>
    <row r="5076" spans="1:1" x14ac:dyDescent="0.25">
      <c r="A5076" s="287"/>
    </row>
    <row r="5077" spans="1:1" x14ac:dyDescent="0.25">
      <c r="A5077" s="287"/>
    </row>
    <row r="5078" spans="1:1" x14ac:dyDescent="0.25">
      <c r="A5078" s="287"/>
    </row>
    <row r="5079" spans="1:1" x14ac:dyDescent="0.25">
      <c r="A5079" s="287"/>
    </row>
    <row r="5080" spans="1:1" x14ac:dyDescent="0.25">
      <c r="A5080" s="287"/>
    </row>
    <row r="5081" spans="1:1" x14ac:dyDescent="0.25">
      <c r="A5081" s="287"/>
    </row>
    <row r="5082" spans="1:1" x14ac:dyDescent="0.25">
      <c r="A5082" s="287"/>
    </row>
    <row r="5083" spans="1:1" x14ac:dyDescent="0.25">
      <c r="A5083" s="287"/>
    </row>
    <row r="5084" spans="1:1" x14ac:dyDescent="0.25">
      <c r="A5084" s="287"/>
    </row>
    <row r="5085" spans="1:1" x14ac:dyDescent="0.25">
      <c r="A5085" s="287"/>
    </row>
    <row r="5086" spans="1:1" x14ac:dyDescent="0.25">
      <c r="A5086" s="287"/>
    </row>
    <row r="5087" spans="1:1" x14ac:dyDescent="0.25">
      <c r="A5087" s="287"/>
    </row>
    <row r="5088" spans="1:1" x14ac:dyDescent="0.25">
      <c r="A5088" s="287"/>
    </row>
    <row r="5089" spans="1:1" x14ac:dyDescent="0.25">
      <c r="A5089" s="287"/>
    </row>
    <row r="5090" spans="1:1" x14ac:dyDescent="0.25">
      <c r="A5090" s="287"/>
    </row>
    <row r="5091" spans="1:1" x14ac:dyDescent="0.25">
      <c r="A5091" s="287"/>
    </row>
    <row r="5092" spans="1:1" x14ac:dyDescent="0.25">
      <c r="A5092" s="287"/>
    </row>
    <row r="5093" spans="1:1" x14ac:dyDescent="0.25">
      <c r="A5093" s="287"/>
    </row>
    <row r="5094" spans="1:1" x14ac:dyDescent="0.25">
      <c r="A5094" s="287"/>
    </row>
    <row r="5095" spans="1:1" x14ac:dyDescent="0.25">
      <c r="A5095" s="287"/>
    </row>
    <row r="5096" spans="1:1" x14ac:dyDescent="0.25">
      <c r="A5096" s="287"/>
    </row>
    <row r="5097" spans="1:1" x14ac:dyDescent="0.25">
      <c r="A5097" s="287"/>
    </row>
    <row r="5098" spans="1:1" x14ac:dyDescent="0.25">
      <c r="A5098" s="287"/>
    </row>
    <row r="5099" spans="1:1" x14ac:dyDescent="0.25">
      <c r="A5099" s="287"/>
    </row>
    <row r="5100" spans="1:1" x14ac:dyDescent="0.25">
      <c r="A5100" s="287"/>
    </row>
    <row r="5101" spans="1:1" x14ac:dyDescent="0.25">
      <c r="A5101" s="287"/>
    </row>
    <row r="5102" spans="1:1" x14ac:dyDescent="0.25">
      <c r="A5102" s="287"/>
    </row>
    <row r="5103" spans="1:1" x14ac:dyDescent="0.25">
      <c r="A5103" s="287"/>
    </row>
    <row r="5104" spans="1:1" x14ac:dyDescent="0.25">
      <c r="A5104" s="287"/>
    </row>
    <row r="5105" spans="1:1" x14ac:dyDescent="0.25">
      <c r="A5105" s="287"/>
    </row>
    <row r="5106" spans="1:1" x14ac:dyDescent="0.25">
      <c r="A5106" s="287"/>
    </row>
    <row r="5107" spans="1:1" x14ac:dyDescent="0.25">
      <c r="A5107" s="287"/>
    </row>
    <row r="5108" spans="1:1" x14ac:dyDescent="0.25">
      <c r="A5108" s="287"/>
    </row>
    <row r="5109" spans="1:1" x14ac:dyDescent="0.25">
      <c r="A5109" s="287"/>
    </row>
    <row r="5110" spans="1:1" x14ac:dyDescent="0.25">
      <c r="A5110" s="287"/>
    </row>
    <row r="5111" spans="1:1" x14ac:dyDescent="0.25">
      <c r="A5111" s="287"/>
    </row>
    <row r="5112" spans="1:1" x14ac:dyDescent="0.25">
      <c r="A5112" s="287"/>
    </row>
    <row r="5113" spans="1:1" x14ac:dyDescent="0.25">
      <c r="A5113" s="287"/>
    </row>
    <row r="5114" spans="1:1" x14ac:dyDescent="0.25">
      <c r="A5114" s="287"/>
    </row>
    <row r="5115" spans="1:1" x14ac:dyDescent="0.25">
      <c r="A5115" s="287"/>
    </row>
    <row r="5116" spans="1:1" x14ac:dyDescent="0.25">
      <c r="A5116" s="287"/>
    </row>
    <row r="5117" spans="1:1" x14ac:dyDescent="0.25">
      <c r="A5117" s="287"/>
    </row>
    <row r="5118" spans="1:1" x14ac:dyDescent="0.25">
      <c r="A5118" s="287"/>
    </row>
    <row r="5119" spans="1:1" x14ac:dyDescent="0.25">
      <c r="A5119" s="287"/>
    </row>
    <row r="5120" spans="1:1" x14ac:dyDescent="0.25">
      <c r="A5120" s="287"/>
    </row>
    <row r="5121" spans="1:1" x14ac:dyDescent="0.25">
      <c r="A5121" s="287"/>
    </row>
    <row r="5122" spans="1:1" x14ac:dyDescent="0.25">
      <c r="A5122" s="287"/>
    </row>
    <row r="5123" spans="1:1" x14ac:dyDescent="0.25">
      <c r="A5123" s="287"/>
    </row>
    <row r="5124" spans="1:1" x14ac:dyDescent="0.25">
      <c r="A5124" s="287"/>
    </row>
    <row r="5125" spans="1:1" x14ac:dyDescent="0.25">
      <c r="A5125" s="287"/>
    </row>
    <row r="5126" spans="1:1" x14ac:dyDescent="0.25">
      <c r="A5126" s="287"/>
    </row>
    <row r="5127" spans="1:1" x14ac:dyDescent="0.25">
      <c r="A5127" s="287"/>
    </row>
    <row r="5128" spans="1:1" x14ac:dyDescent="0.25">
      <c r="A5128" s="287"/>
    </row>
    <row r="5129" spans="1:1" x14ac:dyDescent="0.25">
      <c r="A5129" s="287"/>
    </row>
    <row r="5130" spans="1:1" x14ac:dyDescent="0.25">
      <c r="A5130" s="287"/>
    </row>
    <row r="5131" spans="1:1" x14ac:dyDescent="0.25">
      <c r="A5131" s="287"/>
    </row>
    <row r="5132" spans="1:1" x14ac:dyDescent="0.25">
      <c r="A5132" s="287"/>
    </row>
    <row r="5133" spans="1:1" x14ac:dyDescent="0.25">
      <c r="A5133" s="287"/>
    </row>
    <row r="5134" spans="1:1" x14ac:dyDescent="0.25">
      <c r="A5134" s="287"/>
    </row>
    <row r="5135" spans="1:1" x14ac:dyDescent="0.25">
      <c r="A5135" s="287"/>
    </row>
    <row r="5136" spans="1:1" x14ac:dyDescent="0.25">
      <c r="A5136" s="287"/>
    </row>
    <row r="5137" spans="1:1" x14ac:dyDescent="0.25">
      <c r="A5137" s="287"/>
    </row>
    <row r="5138" spans="1:1" x14ac:dyDescent="0.25">
      <c r="A5138" s="287"/>
    </row>
    <row r="5139" spans="1:1" x14ac:dyDescent="0.25">
      <c r="A5139" s="287"/>
    </row>
    <row r="5140" spans="1:1" x14ac:dyDescent="0.25">
      <c r="A5140" s="287"/>
    </row>
    <row r="5141" spans="1:1" x14ac:dyDescent="0.25">
      <c r="A5141" s="287"/>
    </row>
    <row r="5142" spans="1:1" x14ac:dyDescent="0.25">
      <c r="A5142" s="287"/>
    </row>
    <row r="5143" spans="1:1" x14ac:dyDescent="0.25">
      <c r="A5143" s="287"/>
    </row>
    <row r="5144" spans="1:1" x14ac:dyDescent="0.25">
      <c r="A5144" s="287"/>
    </row>
    <row r="5145" spans="1:1" x14ac:dyDescent="0.25">
      <c r="A5145" s="287"/>
    </row>
    <row r="5146" spans="1:1" x14ac:dyDescent="0.25">
      <c r="A5146" s="287"/>
    </row>
    <row r="5147" spans="1:1" x14ac:dyDescent="0.25">
      <c r="A5147" s="287"/>
    </row>
    <row r="5148" spans="1:1" x14ac:dyDescent="0.25">
      <c r="A5148" s="287"/>
    </row>
    <row r="5149" spans="1:1" x14ac:dyDescent="0.25">
      <c r="A5149" s="287"/>
    </row>
    <row r="5150" spans="1:1" x14ac:dyDescent="0.25">
      <c r="A5150" s="287"/>
    </row>
    <row r="5151" spans="1:1" x14ac:dyDescent="0.25">
      <c r="A5151" s="287"/>
    </row>
    <row r="5152" spans="1:1" x14ac:dyDescent="0.25">
      <c r="A5152" s="287"/>
    </row>
    <row r="5153" spans="1:1" x14ac:dyDescent="0.25">
      <c r="A5153" s="287"/>
    </row>
    <row r="5154" spans="1:1" x14ac:dyDescent="0.25">
      <c r="A5154" s="287"/>
    </row>
    <row r="5155" spans="1:1" x14ac:dyDescent="0.25">
      <c r="A5155" s="287"/>
    </row>
    <row r="5156" spans="1:1" x14ac:dyDescent="0.25">
      <c r="A5156" s="287"/>
    </row>
    <row r="5157" spans="1:1" x14ac:dyDescent="0.25">
      <c r="A5157" s="287"/>
    </row>
    <row r="5158" spans="1:1" x14ac:dyDescent="0.25">
      <c r="A5158" s="287"/>
    </row>
    <row r="5159" spans="1:1" x14ac:dyDescent="0.25">
      <c r="A5159" s="287"/>
    </row>
    <row r="5160" spans="1:1" x14ac:dyDescent="0.25">
      <c r="A5160" s="287"/>
    </row>
    <row r="5161" spans="1:1" x14ac:dyDescent="0.25">
      <c r="A5161" s="287"/>
    </row>
    <row r="5162" spans="1:1" x14ac:dyDescent="0.25">
      <c r="A5162" s="287"/>
    </row>
    <row r="5163" spans="1:1" x14ac:dyDescent="0.25">
      <c r="A5163" s="287"/>
    </row>
    <row r="5164" spans="1:1" x14ac:dyDescent="0.25">
      <c r="A5164" s="287"/>
    </row>
    <row r="5165" spans="1:1" x14ac:dyDescent="0.25">
      <c r="A5165" s="287"/>
    </row>
    <row r="5166" spans="1:1" x14ac:dyDescent="0.25">
      <c r="A5166" s="287"/>
    </row>
    <row r="5167" spans="1:1" x14ac:dyDescent="0.25">
      <c r="A5167" s="287"/>
    </row>
    <row r="5168" spans="1:1" x14ac:dyDescent="0.25">
      <c r="A5168" s="287"/>
    </row>
    <row r="5169" spans="1:1" x14ac:dyDescent="0.25">
      <c r="A5169" s="287"/>
    </row>
    <row r="5170" spans="1:1" x14ac:dyDescent="0.25">
      <c r="A5170" s="287"/>
    </row>
    <row r="5171" spans="1:1" x14ac:dyDescent="0.25">
      <c r="A5171" s="287"/>
    </row>
    <row r="5172" spans="1:1" x14ac:dyDescent="0.25">
      <c r="A5172" s="287"/>
    </row>
    <row r="5173" spans="1:1" x14ac:dyDescent="0.25">
      <c r="A5173" s="287"/>
    </row>
    <row r="5174" spans="1:1" x14ac:dyDescent="0.25">
      <c r="A5174" s="287"/>
    </row>
    <row r="5175" spans="1:1" x14ac:dyDescent="0.25">
      <c r="A5175" s="287"/>
    </row>
    <row r="5176" spans="1:1" x14ac:dyDescent="0.25">
      <c r="A5176" s="287"/>
    </row>
    <row r="5177" spans="1:1" x14ac:dyDescent="0.25">
      <c r="A5177" s="287"/>
    </row>
    <row r="5178" spans="1:1" x14ac:dyDescent="0.25">
      <c r="A5178" s="287"/>
    </row>
    <row r="5179" spans="1:1" x14ac:dyDescent="0.25">
      <c r="A5179" s="287"/>
    </row>
    <row r="5180" spans="1:1" x14ac:dyDescent="0.25">
      <c r="A5180" s="287"/>
    </row>
    <row r="5181" spans="1:1" x14ac:dyDescent="0.25">
      <c r="A5181" s="287"/>
    </row>
    <row r="5182" spans="1:1" x14ac:dyDescent="0.25">
      <c r="A5182" s="287"/>
    </row>
    <row r="5183" spans="1:1" x14ac:dyDescent="0.25">
      <c r="A5183" s="287"/>
    </row>
    <row r="5184" spans="1:1" x14ac:dyDescent="0.25">
      <c r="A5184" s="287"/>
    </row>
    <row r="5185" spans="1:1" x14ac:dyDescent="0.25">
      <c r="A5185" s="287"/>
    </row>
    <row r="5186" spans="1:1" x14ac:dyDescent="0.25">
      <c r="A5186" s="287"/>
    </row>
    <row r="5187" spans="1:1" x14ac:dyDescent="0.25">
      <c r="A5187" s="287"/>
    </row>
    <row r="5188" spans="1:1" x14ac:dyDescent="0.25">
      <c r="A5188" s="287"/>
    </row>
    <row r="5189" spans="1:1" x14ac:dyDescent="0.25">
      <c r="A5189" s="287"/>
    </row>
    <row r="5190" spans="1:1" x14ac:dyDescent="0.25">
      <c r="A5190" s="287"/>
    </row>
    <row r="5191" spans="1:1" x14ac:dyDescent="0.25">
      <c r="A5191" s="287"/>
    </row>
    <row r="5192" spans="1:1" x14ac:dyDescent="0.25">
      <c r="A5192" s="287"/>
    </row>
    <row r="5193" spans="1:1" x14ac:dyDescent="0.25">
      <c r="A5193" s="287"/>
    </row>
    <row r="5194" spans="1:1" x14ac:dyDescent="0.25">
      <c r="A5194" s="287"/>
    </row>
    <row r="5195" spans="1:1" x14ac:dyDescent="0.25">
      <c r="A5195" s="287"/>
    </row>
    <row r="5196" spans="1:1" x14ac:dyDescent="0.25">
      <c r="A5196" s="287"/>
    </row>
    <row r="5197" spans="1:1" x14ac:dyDescent="0.25">
      <c r="A5197" s="287"/>
    </row>
    <row r="5198" spans="1:1" x14ac:dyDescent="0.25">
      <c r="A5198" s="287"/>
    </row>
    <row r="5199" spans="1:1" x14ac:dyDescent="0.25">
      <c r="A5199" s="287"/>
    </row>
    <row r="5200" spans="1:1" x14ac:dyDescent="0.25">
      <c r="A5200" s="287"/>
    </row>
    <row r="5201" spans="1:1" x14ac:dyDescent="0.25">
      <c r="A5201" s="287"/>
    </row>
    <row r="5202" spans="1:1" x14ac:dyDescent="0.25">
      <c r="A5202" s="287"/>
    </row>
    <row r="5203" spans="1:1" x14ac:dyDescent="0.25">
      <c r="A5203" s="287"/>
    </row>
    <row r="5204" spans="1:1" x14ac:dyDescent="0.25">
      <c r="A5204" s="287"/>
    </row>
    <row r="5205" spans="1:1" x14ac:dyDescent="0.25">
      <c r="A5205" s="287"/>
    </row>
    <row r="5206" spans="1:1" x14ac:dyDescent="0.25">
      <c r="A5206" s="287"/>
    </row>
    <row r="5207" spans="1:1" x14ac:dyDescent="0.25">
      <c r="A5207" s="287"/>
    </row>
    <row r="5208" spans="1:1" x14ac:dyDescent="0.25">
      <c r="A5208" s="287"/>
    </row>
    <row r="5209" spans="1:1" x14ac:dyDescent="0.25">
      <c r="A5209" s="287"/>
    </row>
    <row r="5210" spans="1:1" x14ac:dyDescent="0.25">
      <c r="A5210" s="287"/>
    </row>
    <row r="5211" spans="1:1" x14ac:dyDescent="0.25">
      <c r="A5211" s="287"/>
    </row>
    <row r="5212" spans="1:1" x14ac:dyDescent="0.25">
      <c r="A5212" s="287"/>
    </row>
    <row r="5213" spans="1:1" x14ac:dyDescent="0.25">
      <c r="A5213" s="287"/>
    </row>
    <row r="5214" spans="1:1" x14ac:dyDescent="0.25">
      <c r="A5214" s="287"/>
    </row>
    <row r="5215" spans="1:1" x14ac:dyDescent="0.25">
      <c r="A5215" s="287"/>
    </row>
    <row r="5216" spans="1:1" x14ac:dyDescent="0.25">
      <c r="A5216" s="287"/>
    </row>
    <row r="5217" spans="1:1" x14ac:dyDescent="0.25">
      <c r="A5217" s="287"/>
    </row>
    <row r="5218" spans="1:1" x14ac:dyDescent="0.25">
      <c r="A5218" s="287"/>
    </row>
    <row r="5219" spans="1:1" x14ac:dyDescent="0.25">
      <c r="A5219" s="287"/>
    </row>
    <row r="5220" spans="1:1" x14ac:dyDescent="0.25">
      <c r="A5220" s="287"/>
    </row>
    <row r="5221" spans="1:1" x14ac:dyDescent="0.25">
      <c r="A5221" s="287"/>
    </row>
    <row r="5222" spans="1:1" x14ac:dyDescent="0.25">
      <c r="A5222" s="287"/>
    </row>
    <row r="5223" spans="1:1" x14ac:dyDescent="0.25">
      <c r="A5223" s="287"/>
    </row>
    <row r="5224" spans="1:1" x14ac:dyDescent="0.25">
      <c r="A5224" s="287"/>
    </row>
    <row r="5225" spans="1:1" x14ac:dyDescent="0.25">
      <c r="A5225" s="287"/>
    </row>
    <row r="5226" spans="1:1" x14ac:dyDescent="0.25">
      <c r="A5226" s="287"/>
    </row>
    <row r="5227" spans="1:1" x14ac:dyDescent="0.25">
      <c r="A5227" s="287"/>
    </row>
    <row r="5228" spans="1:1" x14ac:dyDescent="0.25">
      <c r="A5228" s="287"/>
    </row>
    <row r="5229" spans="1:1" x14ac:dyDescent="0.25">
      <c r="A5229" s="287"/>
    </row>
    <row r="5230" spans="1:1" x14ac:dyDescent="0.25">
      <c r="A5230" s="287"/>
    </row>
    <row r="5231" spans="1:1" x14ac:dyDescent="0.25">
      <c r="A5231" s="287"/>
    </row>
    <row r="5232" spans="1:1" x14ac:dyDescent="0.25">
      <c r="A5232" s="287"/>
    </row>
    <row r="5233" spans="1:1" x14ac:dyDescent="0.25">
      <c r="A5233" s="287"/>
    </row>
    <row r="5234" spans="1:1" x14ac:dyDescent="0.25">
      <c r="A5234" s="287"/>
    </row>
    <row r="5235" spans="1:1" x14ac:dyDescent="0.25">
      <c r="A5235" s="287"/>
    </row>
    <row r="5236" spans="1:1" x14ac:dyDescent="0.25">
      <c r="A5236" s="287"/>
    </row>
    <row r="5237" spans="1:1" x14ac:dyDescent="0.25">
      <c r="A5237" s="287"/>
    </row>
    <row r="5238" spans="1:1" x14ac:dyDescent="0.25">
      <c r="A5238" s="287"/>
    </row>
    <row r="5239" spans="1:1" x14ac:dyDescent="0.25">
      <c r="A5239" s="287"/>
    </row>
    <row r="5240" spans="1:1" x14ac:dyDescent="0.25">
      <c r="A5240" s="287"/>
    </row>
    <row r="5241" spans="1:1" x14ac:dyDescent="0.25">
      <c r="A5241" s="287"/>
    </row>
    <row r="5242" spans="1:1" x14ac:dyDescent="0.25">
      <c r="A5242" s="287"/>
    </row>
    <row r="5243" spans="1:1" x14ac:dyDescent="0.25">
      <c r="A5243" s="287"/>
    </row>
    <row r="5244" spans="1:1" x14ac:dyDescent="0.25">
      <c r="A5244" s="287"/>
    </row>
    <row r="5245" spans="1:1" x14ac:dyDescent="0.25">
      <c r="A5245" s="287"/>
    </row>
    <row r="5246" spans="1:1" x14ac:dyDescent="0.25">
      <c r="A5246" s="287"/>
    </row>
    <row r="5247" spans="1:1" x14ac:dyDescent="0.25">
      <c r="A5247" s="287"/>
    </row>
    <row r="5248" spans="1:1" x14ac:dyDescent="0.25">
      <c r="A5248" s="287"/>
    </row>
    <row r="5249" spans="1:1" x14ac:dyDescent="0.25">
      <c r="A5249" s="287"/>
    </row>
    <row r="5250" spans="1:1" x14ac:dyDescent="0.25">
      <c r="A5250" s="287"/>
    </row>
    <row r="5251" spans="1:1" x14ac:dyDescent="0.25">
      <c r="A5251" s="287"/>
    </row>
    <row r="5252" spans="1:1" x14ac:dyDescent="0.25">
      <c r="A5252" s="287"/>
    </row>
    <row r="5253" spans="1:1" x14ac:dyDescent="0.25">
      <c r="A5253" s="287"/>
    </row>
    <row r="5254" spans="1:1" x14ac:dyDescent="0.25">
      <c r="A5254" s="287"/>
    </row>
    <row r="5255" spans="1:1" x14ac:dyDescent="0.25">
      <c r="A5255" s="287"/>
    </row>
    <row r="5256" spans="1:1" x14ac:dyDescent="0.25">
      <c r="A5256" s="287"/>
    </row>
    <row r="5257" spans="1:1" x14ac:dyDescent="0.25">
      <c r="A5257" s="287"/>
    </row>
    <row r="5258" spans="1:1" x14ac:dyDescent="0.25">
      <c r="A5258" s="287"/>
    </row>
    <row r="5259" spans="1:1" x14ac:dyDescent="0.25">
      <c r="A5259" s="287"/>
    </row>
    <row r="5260" spans="1:1" x14ac:dyDescent="0.25">
      <c r="A5260" s="287"/>
    </row>
    <row r="5261" spans="1:1" x14ac:dyDescent="0.25">
      <c r="A5261" s="287"/>
    </row>
    <row r="5262" spans="1:1" x14ac:dyDescent="0.25">
      <c r="A5262" s="287"/>
    </row>
    <row r="5263" spans="1:1" x14ac:dyDescent="0.25">
      <c r="A5263" s="287"/>
    </row>
    <row r="5264" spans="1:1" x14ac:dyDescent="0.25">
      <c r="A5264" s="287"/>
    </row>
    <row r="5265" spans="1:1" x14ac:dyDescent="0.25">
      <c r="A5265" s="287"/>
    </row>
    <row r="5266" spans="1:1" x14ac:dyDescent="0.25">
      <c r="A5266" s="287"/>
    </row>
    <row r="5267" spans="1:1" x14ac:dyDescent="0.25">
      <c r="A5267" s="287"/>
    </row>
    <row r="5268" spans="1:1" x14ac:dyDescent="0.25">
      <c r="A5268" s="287"/>
    </row>
    <row r="5269" spans="1:1" x14ac:dyDescent="0.25">
      <c r="A5269" s="287"/>
    </row>
    <row r="5270" spans="1:1" x14ac:dyDescent="0.25">
      <c r="A5270" s="287"/>
    </row>
    <row r="5271" spans="1:1" x14ac:dyDescent="0.25">
      <c r="A5271" s="287"/>
    </row>
    <row r="5272" spans="1:1" x14ac:dyDescent="0.25">
      <c r="A5272" s="287"/>
    </row>
    <row r="5273" spans="1:1" x14ac:dyDescent="0.25">
      <c r="A5273" s="287"/>
    </row>
    <row r="5274" spans="1:1" x14ac:dyDescent="0.25">
      <c r="A5274" s="287"/>
    </row>
    <row r="5275" spans="1:1" x14ac:dyDescent="0.25">
      <c r="A5275" s="287"/>
    </row>
    <row r="5276" spans="1:1" x14ac:dyDescent="0.25">
      <c r="A5276" s="287"/>
    </row>
    <row r="5277" spans="1:1" x14ac:dyDescent="0.25">
      <c r="A5277" s="287"/>
    </row>
    <row r="5278" spans="1:1" x14ac:dyDescent="0.25">
      <c r="A5278" s="287"/>
    </row>
    <row r="5279" spans="1:1" x14ac:dyDescent="0.25">
      <c r="A5279" s="287"/>
    </row>
    <row r="5280" spans="1:1" x14ac:dyDescent="0.25">
      <c r="A5280" s="287"/>
    </row>
    <row r="5281" spans="1:1" x14ac:dyDescent="0.25">
      <c r="A5281" s="287"/>
    </row>
    <row r="5282" spans="1:1" x14ac:dyDescent="0.25">
      <c r="A5282" s="287"/>
    </row>
    <row r="5283" spans="1:1" x14ac:dyDescent="0.25">
      <c r="A5283" s="287"/>
    </row>
    <row r="5284" spans="1:1" x14ac:dyDescent="0.25">
      <c r="A5284" s="287"/>
    </row>
    <row r="5285" spans="1:1" x14ac:dyDescent="0.25">
      <c r="A5285" s="287"/>
    </row>
    <row r="5286" spans="1:1" x14ac:dyDescent="0.25">
      <c r="A5286" s="287"/>
    </row>
    <row r="5287" spans="1:1" x14ac:dyDescent="0.25">
      <c r="A5287" s="287"/>
    </row>
    <row r="5288" spans="1:1" x14ac:dyDescent="0.25">
      <c r="A5288" s="287"/>
    </row>
    <row r="5289" spans="1:1" x14ac:dyDescent="0.25">
      <c r="A5289" s="287"/>
    </row>
    <row r="5290" spans="1:1" x14ac:dyDescent="0.25">
      <c r="A5290" s="287"/>
    </row>
    <row r="5291" spans="1:1" x14ac:dyDescent="0.25">
      <c r="A5291" s="287"/>
    </row>
    <row r="5292" spans="1:1" x14ac:dyDescent="0.25">
      <c r="A5292" s="287"/>
    </row>
    <row r="5293" spans="1:1" x14ac:dyDescent="0.25">
      <c r="A5293" s="287"/>
    </row>
    <row r="5294" spans="1:1" x14ac:dyDescent="0.25">
      <c r="A5294" s="287"/>
    </row>
    <row r="5295" spans="1:1" x14ac:dyDescent="0.25">
      <c r="A5295" s="287"/>
    </row>
    <row r="5296" spans="1:1" x14ac:dyDescent="0.25">
      <c r="A5296" s="287"/>
    </row>
    <row r="5297" spans="1:1" x14ac:dyDescent="0.25">
      <c r="A5297" s="287"/>
    </row>
    <row r="5298" spans="1:1" x14ac:dyDescent="0.25">
      <c r="A5298" s="287"/>
    </row>
    <row r="5299" spans="1:1" x14ac:dyDescent="0.25">
      <c r="A5299" s="287"/>
    </row>
    <row r="5300" spans="1:1" x14ac:dyDescent="0.25">
      <c r="A5300" s="287"/>
    </row>
    <row r="5301" spans="1:1" x14ac:dyDescent="0.25">
      <c r="A5301" s="287"/>
    </row>
    <row r="5302" spans="1:1" x14ac:dyDescent="0.25">
      <c r="A5302" s="287"/>
    </row>
    <row r="5303" spans="1:1" x14ac:dyDescent="0.25">
      <c r="A5303" s="287"/>
    </row>
    <row r="5304" spans="1:1" x14ac:dyDescent="0.25">
      <c r="A5304" s="287"/>
    </row>
    <row r="5305" spans="1:1" x14ac:dyDescent="0.25">
      <c r="A5305" s="287"/>
    </row>
    <row r="5306" spans="1:1" x14ac:dyDescent="0.25">
      <c r="A5306" s="287"/>
    </row>
    <row r="5307" spans="1:1" x14ac:dyDescent="0.25">
      <c r="A5307" s="287"/>
    </row>
    <row r="5308" spans="1:1" x14ac:dyDescent="0.25">
      <c r="A5308" s="287"/>
    </row>
    <row r="5309" spans="1:1" x14ac:dyDescent="0.25">
      <c r="A5309" s="287"/>
    </row>
    <row r="5310" spans="1:1" x14ac:dyDescent="0.25">
      <c r="A5310" s="287"/>
    </row>
    <row r="5311" spans="1:1" x14ac:dyDescent="0.25">
      <c r="A5311" s="287"/>
    </row>
    <row r="5312" spans="1:1" x14ac:dyDescent="0.25">
      <c r="A5312" s="287"/>
    </row>
    <row r="5313" spans="1:1" x14ac:dyDescent="0.25">
      <c r="A5313" s="287"/>
    </row>
    <row r="5314" spans="1:1" x14ac:dyDescent="0.25">
      <c r="A5314" s="287"/>
    </row>
    <row r="5315" spans="1:1" x14ac:dyDescent="0.25">
      <c r="A5315" s="287"/>
    </row>
    <row r="5316" spans="1:1" x14ac:dyDescent="0.25">
      <c r="A5316" s="287"/>
    </row>
    <row r="5317" spans="1:1" x14ac:dyDescent="0.25">
      <c r="A5317" s="287"/>
    </row>
    <row r="5318" spans="1:1" x14ac:dyDescent="0.25">
      <c r="A5318" s="287"/>
    </row>
    <row r="5319" spans="1:1" x14ac:dyDescent="0.25">
      <c r="A5319" s="287"/>
    </row>
    <row r="5320" spans="1:1" x14ac:dyDescent="0.25">
      <c r="A5320" s="287"/>
    </row>
    <row r="5321" spans="1:1" x14ac:dyDescent="0.25">
      <c r="A5321" s="287"/>
    </row>
    <row r="5322" spans="1:1" x14ac:dyDescent="0.25">
      <c r="A5322" s="287"/>
    </row>
    <row r="5323" spans="1:1" x14ac:dyDescent="0.25">
      <c r="A5323" s="287"/>
    </row>
    <row r="5324" spans="1:1" x14ac:dyDescent="0.25">
      <c r="A5324" s="287"/>
    </row>
    <row r="5325" spans="1:1" x14ac:dyDescent="0.25">
      <c r="A5325" s="287"/>
    </row>
    <row r="5326" spans="1:1" x14ac:dyDescent="0.25">
      <c r="A5326" s="287"/>
    </row>
    <row r="5327" spans="1:1" x14ac:dyDescent="0.25">
      <c r="A5327" s="287"/>
    </row>
    <row r="5328" spans="1:1" x14ac:dyDescent="0.25">
      <c r="A5328" s="287"/>
    </row>
    <row r="5329" spans="1:1" x14ac:dyDescent="0.25">
      <c r="A5329" s="287"/>
    </row>
    <row r="5330" spans="1:1" x14ac:dyDescent="0.25">
      <c r="A5330" s="287"/>
    </row>
    <row r="5331" spans="1:1" x14ac:dyDescent="0.25">
      <c r="A5331" s="287"/>
    </row>
    <row r="5332" spans="1:1" x14ac:dyDescent="0.25">
      <c r="A5332" s="287"/>
    </row>
    <row r="5333" spans="1:1" x14ac:dyDescent="0.25">
      <c r="A5333" s="287"/>
    </row>
    <row r="5334" spans="1:1" x14ac:dyDescent="0.25">
      <c r="A5334" s="287"/>
    </row>
    <row r="5335" spans="1:1" x14ac:dyDescent="0.25">
      <c r="A5335" s="287"/>
    </row>
    <row r="5336" spans="1:1" x14ac:dyDescent="0.25">
      <c r="A5336" s="287"/>
    </row>
    <row r="5337" spans="1:1" x14ac:dyDescent="0.25">
      <c r="A5337" s="287"/>
    </row>
    <row r="5338" spans="1:1" x14ac:dyDescent="0.25">
      <c r="A5338" s="287"/>
    </row>
    <row r="5339" spans="1:1" x14ac:dyDescent="0.25">
      <c r="A5339" s="287"/>
    </row>
    <row r="5340" spans="1:1" x14ac:dyDescent="0.25">
      <c r="A5340" s="287"/>
    </row>
    <row r="5341" spans="1:1" x14ac:dyDescent="0.25">
      <c r="A5341" s="287"/>
    </row>
    <row r="5342" spans="1:1" x14ac:dyDescent="0.25">
      <c r="A5342" s="287"/>
    </row>
    <row r="5343" spans="1:1" x14ac:dyDescent="0.25">
      <c r="A5343" s="287"/>
    </row>
    <row r="5344" spans="1:1" x14ac:dyDescent="0.25">
      <c r="A5344" s="287"/>
    </row>
    <row r="5345" spans="1:1" x14ac:dyDescent="0.25">
      <c r="A5345" s="287"/>
    </row>
    <row r="5346" spans="1:1" x14ac:dyDescent="0.25">
      <c r="A5346" s="287"/>
    </row>
    <row r="5347" spans="1:1" x14ac:dyDescent="0.25">
      <c r="A5347" s="287"/>
    </row>
    <row r="5348" spans="1:1" x14ac:dyDescent="0.25">
      <c r="A5348" s="287"/>
    </row>
    <row r="5349" spans="1:1" x14ac:dyDescent="0.25">
      <c r="A5349" s="287"/>
    </row>
    <row r="5350" spans="1:1" x14ac:dyDescent="0.25">
      <c r="A5350" s="287"/>
    </row>
    <row r="5351" spans="1:1" x14ac:dyDescent="0.25">
      <c r="A5351" s="287"/>
    </row>
    <row r="5352" spans="1:1" x14ac:dyDescent="0.25">
      <c r="A5352" s="287"/>
    </row>
    <row r="5353" spans="1:1" x14ac:dyDescent="0.25">
      <c r="A5353" s="287"/>
    </row>
    <row r="5354" spans="1:1" x14ac:dyDescent="0.25">
      <c r="A5354" s="287"/>
    </row>
    <row r="5355" spans="1:1" x14ac:dyDescent="0.25">
      <c r="A5355" s="287"/>
    </row>
    <row r="5356" spans="1:1" x14ac:dyDescent="0.25">
      <c r="A5356" s="287"/>
    </row>
    <row r="5357" spans="1:1" x14ac:dyDescent="0.25">
      <c r="A5357" s="287"/>
    </row>
    <row r="5358" spans="1:1" x14ac:dyDescent="0.25">
      <c r="A5358" s="287"/>
    </row>
    <row r="5359" spans="1:1" x14ac:dyDescent="0.25">
      <c r="A5359" s="287"/>
    </row>
    <row r="5360" spans="1:1" x14ac:dyDescent="0.25">
      <c r="A5360" s="287"/>
    </row>
    <row r="5361" spans="1:1" x14ac:dyDescent="0.25">
      <c r="A5361" s="287"/>
    </row>
    <row r="5362" spans="1:1" x14ac:dyDescent="0.25">
      <c r="A5362" s="287"/>
    </row>
    <row r="5363" spans="1:1" x14ac:dyDescent="0.25">
      <c r="A5363" s="287"/>
    </row>
    <row r="5364" spans="1:1" x14ac:dyDescent="0.25">
      <c r="A5364" s="287"/>
    </row>
    <row r="5365" spans="1:1" x14ac:dyDescent="0.25">
      <c r="A5365" s="287"/>
    </row>
    <row r="5366" spans="1:1" x14ac:dyDescent="0.25">
      <c r="A5366" s="287"/>
    </row>
    <row r="5367" spans="1:1" x14ac:dyDescent="0.25">
      <c r="A5367" s="287"/>
    </row>
    <row r="5368" spans="1:1" x14ac:dyDescent="0.25">
      <c r="A5368" s="287"/>
    </row>
    <row r="5369" spans="1:1" x14ac:dyDescent="0.25">
      <c r="A5369" s="287"/>
    </row>
    <row r="5370" spans="1:1" x14ac:dyDescent="0.25">
      <c r="A5370" s="287"/>
    </row>
    <row r="5371" spans="1:1" x14ac:dyDescent="0.25">
      <c r="A5371" s="287"/>
    </row>
    <row r="5372" spans="1:1" x14ac:dyDescent="0.25">
      <c r="A5372" s="287"/>
    </row>
    <row r="5373" spans="1:1" x14ac:dyDescent="0.25">
      <c r="A5373" s="287"/>
    </row>
    <row r="5374" spans="1:1" x14ac:dyDescent="0.25">
      <c r="A5374" s="287"/>
    </row>
    <row r="5375" spans="1:1" x14ac:dyDescent="0.25">
      <c r="A5375" s="287"/>
    </row>
    <row r="5376" spans="1:1" x14ac:dyDescent="0.25">
      <c r="A5376" s="287"/>
    </row>
    <row r="5377" spans="1:1" x14ac:dyDescent="0.25">
      <c r="A5377" s="287"/>
    </row>
    <row r="5378" spans="1:1" x14ac:dyDescent="0.25">
      <c r="A5378" s="287"/>
    </row>
    <row r="5379" spans="1:1" x14ac:dyDescent="0.25">
      <c r="A5379" s="287"/>
    </row>
    <row r="5380" spans="1:1" x14ac:dyDescent="0.25">
      <c r="A5380" s="287"/>
    </row>
    <row r="5381" spans="1:1" x14ac:dyDescent="0.25">
      <c r="A5381" s="287"/>
    </row>
    <row r="5382" spans="1:1" x14ac:dyDescent="0.25">
      <c r="A5382" s="287"/>
    </row>
    <row r="5383" spans="1:1" x14ac:dyDescent="0.25">
      <c r="A5383" s="287"/>
    </row>
    <row r="5384" spans="1:1" x14ac:dyDescent="0.25">
      <c r="A5384" s="287"/>
    </row>
    <row r="5385" spans="1:1" x14ac:dyDescent="0.25">
      <c r="A5385" s="287"/>
    </row>
    <row r="5386" spans="1:1" x14ac:dyDescent="0.25">
      <c r="A5386" s="287"/>
    </row>
    <row r="5387" spans="1:1" x14ac:dyDescent="0.25">
      <c r="A5387" s="287"/>
    </row>
    <row r="5388" spans="1:1" x14ac:dyDescent="0.25">
      <c r="A5388" s="287"/>
    </row>
    <row r="5389" spans="1:1" x14ac:dyDescent="0.25">
      <c r="A5389" s="287"/>
    </row>
    <row r="5390" spans="1:1" x14ac:dyDescent="0.25">
      <c r="A5390" s="287"/>
    </row>
    <row r="5391" spans="1:1" x14ac:dyDescent="0.25">
      <c r="A5391" s="287"/>
    </row>
    <row r="5392" spans="1:1" x14ac:dyDescent="0.25">
      <c r="A5392" s="287"/>
    </row>
    <row r="5393" spans="1:1" x14ac:dyDescent="0.25">
      <c r="A5393" s="287"/>
    </row>
    <row r="5394" spans="1:1" x14ac:dyDescent="0.25">
      <c r="A5394" s="287"/>
    </row>
    <row r="5395" spans="1:1" x14ac:dyDescent="0.25">
      <c r="A5395" s="287"/>
    </row>
    <row r="5396" spans="1:1" x14ac:dyDescent="0.25">
      <c r="A5396" s="287"/>
    </row>
    <row r="5397" spans="1:1" x14ac:dyDescent="0.25">
      <c r="A5397" s="287"/>
    </row>
    <row r="5398" spans="1:1" x14ac:dyDescent="0.25">
      <c r="A5398" s="287"/>
    </row>
    <row r="5399" spans="1:1" x14ac:dyDescent="0.25">
      <c r="A5399" s="287"/>
    </row>
    <row r="5400" spans="1:1" x14ac:dyDescent="0.25">
      <c r="A5400" s="287"/>
    </row>
    <row r="5401" spans="1:1" x14ac:dyDescent="0.25">
      <c r="A5401" s="287"/>
    </row>
    <row r="5402" spans="1:1" x14ac:dyDescent="0.25">
      <c r="A5402" s="287"/>
    </row>
    <row r="5403" spans="1:1" x14ac:dyDescent="0.25">
      <c r="A5403" s="287"/>
    </row>
    <row r="5404" spans="1:1" x14ac:dyDescent="0.25">
      <c r="A5404" s="287"/>
    </row>
    <row r="5405" spans="1:1" x14ac:dyDescent="0.25">
      <c r="A5405" s="287"/>
    </row>
    <row r="5406" spans="1:1" x14ac:dyDescent="0.25">
      <c r="A5406" s="287"/>
    </row>
    <row r="5407" spans="1:1" x14ac:dyDescent="0.25">
      <c r="A5407" s="287"/>
    </row>
    <row r="5408" spans="1:1" x14ac:dyDescent="0.25">
      <c r="A5408" s="287"/>
    </row>
    <row r="5409" spans="1:1" x14ac:dyDescent="0.25">
      <c r="A5409" s="287"/>
    </row>
    <row r="5410" spans="1:1" x14ac:dyDescent="0.25">
      <c r="A5410" s="287"/>
    </row>
    <row r="5411" spans="1:1" x14ac:dyDescent="0.25">
      <c r="A5411" s="287"/>
    </row>
    <row r="5412" spans="1:1" x14ac:dyDescent="0.25">
      <c r="A5412" s="287"/>
    </row>
    <row r="5413" spans="1:1" x14ac:dyDescent="0.25">
      <c r="A5413" s="287"/>
    </row>
    <row r="5414" spans="1:1" x14ac:dyDescent="0.25">
      <c r="A5414" s="287"/>
    </row>
    <row r="5415" spans="1:1" x14ac:dyDescent="0.25">
      <c r="A5415" s="287"/>
    </row>
    <row r="5416" spans="1:1" x14ac:dyDescent="0.25">
      <c r="A5416" s="287"/>
    </row>
    <row r="5417" spans="1:1" x14ac:dyDescent="0.25">
      <c r="A5417" s="287"/>
    </row>
    <row r="5418" spans="1:1" x14ac:dyDescent="0.25">
      <c r="A5418" s="287"/>
    </row>
    <row r="5419" spans="1:1" x14ac:dyDescent="0.25">
      <c r="A5419" s="287"/>
    </row>
    <row r="5420" spans="1:1" x14ac:dyDescent="0.25">
      <c r="A5420" s="287"/>
    </row>
    <row r="5421" spans="1:1" x14ac:dyDescent="0.25">
      <c r="A5421" s="287"/>
    </row>
    <row r="5422" spans="1:1" x14ac:dyDescent="0.25">
      <c r="A5422" s="287"/>
    </row>
    <row r="5423" spans="1:1" x14ac:dyDescent="0.25">
      <c r="A5423" s="287"/>
    </row>
    <row r="5424" spans="1:1" x14ac:dyDescent="0.25">
      <c r="A5424" s="287"/>
    </row>
    <row r="5425" spans="1:1" x14ac:dyDescent="0.25">
      <c r="A5425" s="287"/>
    </row>
    <row r="5426" spans="1:1" x14ac:dyDescent="0.25">
      <c r="A5426" s="287"/>
    </row>
    <row r="5427" spans="1:1" x14ac:dyDescent="0.25">
      <c r="A5427" s="287"/>
    </row>
    <row r="5428" spans="1:1" x14ac:dyDescent="0.25">
      <c r="A5428" s="287"/>
    </row>
    <row r="5429" spans="1:1" x14ac:dyDescent="0.25">
      <c r="A5429" s="287"/>
    </row>
    <row r="5430" spans="1:1" x14ac:dyDescent="0.25">
      <c r="A5430" s="287"/>
    </row>
    <row r="5431" spans="1:1" x14ac:dyDescent="0.25">
      <c r="A5431" s="287"/>
    </row>
    <row r="5432" spans="1:1" x14ac:dyDescent="0.25">
      <c r="A5432" s="287"/>
    </row>
    <row r="5433" spans="1:1" x14ac:dyDescent="0.25">
      <c r="A5433" s="287"/>
    </row>
    <row r="5434" spans="1:1" x14ac:dyDescent="0.25">
      <c r="A5434" s="287"/>
    </row>
    <row r="5435" spans="1:1" x14ac:dyDescent="0.25">
      <c r="A5435" s="287"/>
    </row>
    <row r="5436" spans="1:1" x14ac:dyDescent="0.25">
      <c r="A5436" s="287"/>
    </row>
    <row r="5437" spans="1:1" x14ac:dyDescent="0.25">
      <c r="A5437" s="287"/>
    </row>
    <row r="5438" spans="1:1" x14ac:dyDescent="0.25">
      <c r="A5438" s="287"/>
    </row>
    <row r="5439" spans="1:1" x14ac:dyDescent="0.25">
      <c r="A5439" s="287"/>
    </row>
    <row r="5440" spans="1:1" x14ac:dyDescent="0.25">
      <c r="A5440" s="287"/>
    </row>
    <row r="5441" spans="1:1" x14ac:dyDescent="0.25">
      <c r="A5441" s="287"/>
    </row>
    <row r="5442" spans="1:1" x14ac:dyDescent="0.25">
      <c r="A5442" s="287"/>
    </row>
    <row r="5443" spans="1:1" x14ac:dyDescent="0.25">
      <c r="A5443" s="287"/>
    </row>
    <row r="5444" spans="1:1" x14ac:dyDescent="0.25">
      <c r="A5444" s="287"/>
    </row>
    <row r="5445" spans="1:1" x14ac:dyDescent="0.25">
      <c r="A5445" s="287"/>
    </row>
    <row r="5446" spans="1:1" x14ac:dyDescent="0.25">
      <c r="A5446" s="287"/>
    </row>
    <row r="5447" spans="1:1" x14ac:dyDescent="0.25">
      <c r="A5447" s="287"/>
    </row>
    <row r="5448" spans="1:1" x14ac:dyDescent="0.25">
      <c r="A5448" s="287"/>
    </row>
    <row r="5449" spans="1:1" x14ac:dyDescent="0.25">
      <c r="A5449" s="287"/>
    </row>
    <row r="5450" spans="1:1" x14ac:dyDescent="0.25">
      <c r="A5450" s="287"/>
    </row>
    <row r="5451" spans="1:1" x14ac:dyDescent="0.25">
      <c r="A5451" s="287"/>
    </row>
    <row r="5452" spans="1:1" x14ac:dyDescent="0.25">
      <c r="A5452" s="287"/>
    </row>
    <row r="5453" spans="1:1" x14ac:dyDescent="0.25">
      <c r="A5453" s="287"/>
    </row>
    <row r="5454" spans="1:1" x14ac:dyDescent="0.25">
      <c r="A5454" s="287"/>
    </row>
    <row r="5455" spans="1:1" x14ac:dyDescent="0.25">
      <c r="A5455" s="287"/>
    </row>
    <row r="5456" spans="1:1" x14ac:dyDescent="0.25">
      <c r="A5456" s="287"/>
    </row>
    <row r="5457" spans="1:1" x14ac:dyDescent="0.25">
      <c r="A5457" s="287"/>
    </row>
    <row r="5458" spans="1:1" x14ac:dyDescent="0.25">
      <c r="A5458" s="287"/>
    </row>
    <row r="5459" spans="1:1" x14ac:dyDescent="0.25">
      <c r="A5459" s="287"/>
    </row>
    <row r="5460" spans="1:1" x14ac:dyDescent="0.25">
      <c r="A5460" s="287"/>
    </row>
    <row r="5461" spans="1:1" x14ac:dyDescent="0.25">
      <c r="A5461" s="287"/>
    </row>
    <row r="5462" spans="1:1" x14ac:dyDescent="0.25">
      <c r="A5462" s="287"/>
    </row>
    <row r="5463" spans="1:1" x14ac:dyDescent="0.25">
      <c r="A5463" s="287"/>
    </row>
    <row r="5464" spans="1:1" x14ac:dyDescent="0.25">
      <c r="A5464" s="287"/>
    </row>
    <row r="5465" spans="1:1" x14ac:dyDescent="0.25">
      <c r="A5465" s="287"/>
    </row>
    <row r="5466" spans="1:1" x14ac:dyDescent="0.25">
      <c r="A5466" s="287"/>
    </row>
    <row r="5467" spans="1:1" x14ac:dyDescent="0.25">
      <c r="A5467" s="287"/>
    </row>
    <row r="5468" spans="1:1" x14ac:dyDescent="0.25">
      <c r="A5468" s="287"/>
    </row>
    <row r="5469" spans="1:1" x14ac:dyDescent="0.25">
      <c r="A5469" s="287"/>
    </row>
    <row r="5470" spans="1:1" x14ac:dyDescent="0.25">
      <c r="A5470" s="287"/>
    </row>
    <row r="5471" spans="1:1" x14ac:dyDescent="0.25">
      <c r="A5471" s="287"/>
    </row>
    <row r="5472" spans="1:1" x14ac:dyDescent="0.25">
      <c r="A5472" s="287"/>
    </row>
    <row r="5473" spans="1:1" x14ac:dyDescent="0.25">
      <c r="A5473" s="287"/>
    </row>
    <row r="5474" spans="1:1" x14ac:dyDescent="0.25">
      <c r="A5474" s="287"/>
    </row>
    <row r="5475" spans="1:1" x14ac:dyDescent="0.25">
      <c r="A5475" s="287"/>
    </row>
    <row r="5476" spans="1:1" x14ac:dyDescent="0.25">
      <c r="A5476" s="287"/>
    </row>
    <row r="5477" spans="1:1" x14ac:dyDescent="0.25">
      <c r="A5477" s="287"/>
    </row>
    <row r="5478" spans="1:1" x14ac:dyDescent="0.25">
      <c r="A5478" s="287"/>
    </row>
    <row r="5479" spans="1:1" x14ac:dyDescent="0.25">
      <c r="A5479" s="287"/>
    </row>
    <row r="5480" spans="1:1" x14ac:dyDescent="0.25">
      <c r="A5480" s="287"/>
    </row>
    <row r="5481" spans="1:1" x14ac:dyDescent="0.25">
      <c r="A5481" s="287"/>
    </row>
    <row r="5482" spans="1:1" x14ac:dyDescent="0.25">
      <c r="A5482" s="287"/>
    </row>
    <row r="5483" spans="1:1" x14ac:dyDescent="0.25">
      <c r="A5483" s="287"/>
    </row>
    <row r="5484" spans="1:1" x14ac:dyDescent="0.25">
      <c r="A5484" s="287"/>
    </row>
    <row r="5485" spans="1:1" x14ac:dyDescent="0.25">
      <c r="A5485" s="287"/>
    </row>
    <row r="5486" spans="1:1" x14ac:dyDescent="0.25">
      <c r="A5486" s="287"/>
    </row>
    <row r="5487" spans="1:1" x14ac:dyDescent="0.25">
      <c r="A5487" s="287"/>
    </row>
    <row r="5488" spans="1:1" x14ac:dyDescent="0.25">
      <c r="A5488" s="287"/>
    </row>
    <row r="5489" spans="1:1" x14ac:dyDescent="0.25">
      <c r="A5489" s="287"/>
    </row>
    <row r="5490" spans="1:1" x14ac:dyDescent="0.25">
      <c r="A5490" s="287"/>
    </row>
    <row r="5491" spans="1:1" x14ac:dyDescent="0.25">
      <c r="A5491" s="287"/>
    </row>
    <row r="5492" spans="1:1" x14ac:dyDescent="0.25">
      <c r="A5492" s="287"/>
    </row>
    <row r="5493" spans="1:1" x14ac:dyDescent="0.25">
      <c r="A5493" s="287"/>
    </row>
    <row r="5494" spans="1:1" x14ac:dyDescent="0.25">
      <c r="A5494" s="287"/>
    </row>
    <row r="5495" spans="1:1" x14ac:dyDescent="0.25">
      <c r="A5495" s="287"/>
    </row>
    <row r="5496" spans="1:1" x14ac:dyDescent="0.25">
      <c r="A5496" s="287"/>
    </row>
    <row r="5497" spans="1:1" x14ac:dyDescent="0.25">
      <c r="A5497" s="287"/>
    </row>
    <row r="5498" spans="1:1" x14ac:dyDescent="0.25">
      <c r="A5498" s="287"/>
    </row>
    <row r="5499" spans="1:1" x14ac:dyDescent="0.25">
      <c r="A5499" s="287"/>
    </row>
    <row r="5500" spans="1:1" x14ac:dyDescent="0.25">
      <c r="A5500" s="287"/>
    </row>
    <row r="5501" spans="1:1" x14ac:dyDescent="0.25">
      <c r="A5501" s="287"/>
    </row>
    <row r="5502" spans="1:1" x14ac:dyDescent="0.25">
      <c r="A5502" s="287"/>
    </row>
    <row r="5503" spans="1:1" x14ac:dyDescent="0.25">
      <c r="A5503" s="287"/>
    </row>
    <row r="5504" spans="1:1" x14ac:dyDescent="0.25">
      <c r="A5504" s="287"/>
    </row>
    <row r="5505" spans="1:1" x14ac:dyDescent="0.25">
      <c r="A5505" s="287"/>
    </row>
    <row r="5506" spans="1:1" x14ac:dyDescent="0.25">
      <c r="A5506" s="287"/>
    </row>
    <row r="5507" spans="1:1" x14ac:dyDescent="0.25">
      <c r="A5507" s="287"/>
    </row>
    <row r="5508" spans="1:1" x14ac:dyDescent="0.25">
      <c r="A5508" s="287"/>
    </row>
    <row r="5509" spans="1:1" x14ac:dyDescent="0.25">
      <c r="A5509" s="287"/>
    </row>
    <row r="5510" spans="1:1" x14ac:dyDescent="0.25">
      <c r="A5510" s="287"/>
    </row>
    <row r="5511" spans="1:1" x14ac:dyDescent="0.25">
      <c r="A5511" s="287"/>
    </row>
    <row r="5512" spans="1:1" x14ac:dyDescent="0.25">
      <c r="A5512" s="287"/>
    </row>
    <row r="5513" spans="1:1" x14ac:dyDescent="0.25">
      <c r="A5513" s="287"/>
    </row>
    <row r="5514" spans="1:1" x14ac:dyDescent="0.25">
      <c r="A5514" s="287"/>
    </row>
    <row r="5515" spans="1:1" x14ac:dyDescent="0.25">
      <c r="A5515" s="287"/>
    </row>
    <row r="5516" spans="1:1" x14ac:dyDescent="0.25">
      <c r="A5516" s="287"/>
    </row>
    <row r="5517" spans="1:1" x14ac:dyDescent="0.25">
      <c r="A5517" s="287"/>
    </row>
    <row r="5518" spans="1:1" x14ac:dyDescent="0.25">
      <c r="A5518" s="287"/>
    </row>
    <row r="5519" spans="1:1" x14ac:dyDescent="0.25">
      <c r="A5519" s="287"/>
    </row>
    <row r="5520" spans="1:1" x14ac:dyDescent="0.25">
      <c r="A5520" s="287"/>
    </row>
    <row r="5521" spans="1:1" x14ac:dyDescent="0.25">
      <c r="A5521" s="287"/>
    </row>
    <row r="5522" spans="1:1" x14ac:dyDescent="0.25">
      <c r="A5522" s="287"/>
    </row>
    <row r="5523" spans="1:1" x14ac:dyDescent="0.25">
      <c r="A5523" s="287"/>
    </row>
    <row r="5524" spans="1:1" x14ac:dyDescent="0.25">
      <c r="A5524" s="287"/>
    </row>
    <row r="5525" spans="1:1" x14ac:dyDescent="0.25">
      <c r="A5525" s="287"/>
    </row>
    <row r="5526" spans="1:1" x14ac:dyDescent="0.25">
      <c r="A5526" s="287"/>
    </row>
    <row r="5527" spans="1:1" x14ac:dyDescent="0.25">
      <c r="A5527" s="287"/>
    </row>
    <row r="5528" spans="1:1" x14ac:dyDescent="0.25">
      <c r="A5528" s="287"/>
    </row>
    <row r="5529" spans="1:1" x14ac:dyDescent="0.25">
      <c r="A5529" s="287"/>
    </row>
    <row r="5530" spans="1:1" x14ac:dyDescent="0.25">
      <c r="A5530" s="287"/>
    </row>
    <row r="5531" spans="1:1" x14ac:dyDescent="0.25">
      <c r="A5531" s="287"/>
    </row>
    <row r="5532" spans="1:1" x14ac:dyDescent="0.25">
      <c r="A5532" s="287"/>
    </row>
    <row r="5533" spans="1:1" x14ac:dyDescent="0.25">
      <c r="A5533" s="287"/>
    </row>
    <row r="5534" spans="1:1" x14ac:dyDescent="0.25">
      <c r="A5534" s="287"/>
    </row>
    <row r="5535" spans="1:1" x14ac:dyDescent="0.25">
      <c r="A5535" s="287"/>
    </row>
    <row r="5536" spans="1:1" x14ac:dyDescent="0.25">
      <c r="A5536" s="287"/>
    </row>
    <row r="5537" spans="1:1" x14ac:dyDescent="0.25">
      <c r="A5537" s="287"/>
    </row>
    <row r="5538" spans="1:1" x14ac:dyDescent="0.25">
      <c r="A5538" s="287"/>
    </row>
    <row r="5539" spans="1:1" x14ac:dyDescent="0.25">
      <c r="A5539" s="287"/>
    </row>
    <row r="5540" spans="1:1" x14ac:dyDescent="0.25">
      <c r="A5540" s="287"/>
    </row>
    <row r="5541" spans="1:1" x14ac:dyDescent="0.25">
      <c r="A5541" s="287"/>
    </row>
    <row r="5542" spans="1:1" x14ac:dyDescent="0.25">
      <c r="A5542" s="287"/>
    </row>
    <row r="5543" spans="1:1" x14ac:dyDescent="0.25">
      <c r="A5543" s="287"/>
    </row>
    <row r="5544" spans="1:1" x14ac:dyDescent="0.25">
      <c r="A5544" s="287"/>
    </row>
    <row r="5545" spans="1:1" x14ac:dyDescent="0.25">
      <c r="A5545" s="287"/>
    </row>
    <row r="5546" spans="1:1" x14ac:dyDescent="0.25">
      <c r="A5546" s="287"/>
    </row>
    <row r="5547" spans="1:1" x14ac:dyDescent="0.25">
      <c r="A5547" s="287"/>
    </row>
    <row r="5548" spans="1:1" x14ac:dyDescent="0.25">
      <c r="A5548" s="287"/>
    </row>
    <row r="5549" spans="1:1" x14ac:dyDescent="0.25">
      <c r="A5549" s="287"/>
    </row>
    <row r="5550" spans="1:1" x14ac:dyDescent="0.25">
      <c r="A5550" s="287"/>
    </row>
    <row r="5551" spans="1:1" x14ac:dyDescent="0.25">
      <c r="A5551" s="287"/>
    </row>
    <row r="5552" spans="1:1" x14ac:dyDescent="0.25">
      <c r="A5552" s="287"/>
    </row>
    <row r="5553" spans="1:1" x14ac:dyDescent="0.25">
      <c r="A5553" s="287"/>
    </row>
    <row r="5554" spans="1:1" x14ac:dyDescent="0.25">
      <c r="A5554" s="287"/>
    </row>
    <row r="5555" spans="1:1" x14ac:dyDescent="0.25">
      <c r="A5555" s="287"/>
    </row>
    <row r="5556" spans="1:1" x14ac:dyDescent="0.25">
      <c r="A5556" s="287"/>
    </row>
    <row r="5557" spans="1:1" x14ac:dyDescent="0.25">
      <c r="A5557" s="287"/>
    </row>
    <row r="5558" spans="1:1" x14ac:dyDescent="0.25">
      <c r="A5558" s="287"/>
    </row>
    <row r="5559" spans="1:1" x14ac:dyDescent="0.25">
      <c r="A5559" s="287"/>
    </row>
    <row r="5560" spans="1:1" x14ac:dyDescent="0.25">
      <c r="A5560" s="287"/>
    </row>
    <row r="5561" spans="1:1" x14ac:dyDescent="0.25">
      <c r="A5561" s="287"/>
    </row>
    <row r="5562" spans="1:1" x14ac:dyDescent="0.25">
      <c r="A5562" s="287"/>
    </row>
    <row r="5563" spans="1:1" x14ac:dyDescent="0.25">
      <c r="A5563" s="287"/>
    </row>
    <row r="5564" spans="1:1" x14ac:dyDescent="0.25">
      <c r="A5564" s="287"/>
    </row>
    <row r="5565" spans="1:1" x14ac:dyDescent="0.25">
      <c r="A5565" s="287"/>
    </row>
    <row r="5566" spans="1:1" x14ac:dyDescent="0.25">
      <c r="A5566" s="287"/>
    </row>
    <row r="5567" spans="1:1" x14ac:dyDescent="0.25">
      <c r="A5567" s="287"/>
    </row>
    <row r="5568" spans="1:1" x14ac:dyDescent="0.25">
      <c r="A5568" s="287"/>
    </row>
    <row r="5569" spans="1:1" x14ac:dyDescent="0.25">
      <c r="A5569" s="287"/>
    </row>
    <row r="5570" spans="1:1" x14ac:dyDescent="0.25">
      <c r="A5570" s="287"/>
    </row>
    <row r="5571" spans="1:1" x14ac:dyDescent="0.25">
      <c r="A5571" s="287"/>
    </row>
    <row r="5572" spans="1:1" x14ac:dyDescent="0.25">
      <c r="A5572" s="287"/>
    </row>
    <row r="5573" spans="1:1" x14ac:dyDescent="0.25">
      <c r="A5573" s="287"/>
    </row>
    <row r="5574" spans="1:1" x14ac:dyDescent="0.25">
      <c r="A5574" s="287"/>
    </row>
    <row r="5575" spans="1:1" x14ac:dyDescent="0.25">
      <c r="A5575" s="287"/>
    </row>
    <row r="5576" spans="1:1" x14ac:dyDescent="0.25">
      <c r="A5576" s="287"/>
    </row>
    <row r="5577" spans="1:1" x14ac:dyDescent="0.25">
      <c r="A5577" s="287"/>
    </row>
    <row r="5578" spans="1:1" x14ac:dyDescent="0.25">
      <c r="A5578" s="287"/>
    </row>
    <row r="5579" spans="1:1" x14ac:dyDescent="0.25">
      <c r="A5579" s="287"/>
    </row>
    <row r="5580" spans="1:1" x14ac:dyDescent="0.25">
      <c r="A5580" s="287"/>
    </row>
    <row r="5581" spans="1:1" x14ac:dyDescent="0.25">
      <c r="A5581" s="287"/>
    </row>
    <row r="5582" spans="1:1" x14ac:dyDescent="0.25">
      <c r="A5582" s="287"/>
    </row>
    <row r="5583" spans="1:1" x14ac:dyDescent="0.25">
      <c r="A5583" s="287"/>
    </row>
    <row r="5584" spans="1:1" x14ac:dyDescent="0.25">
      <c r="A5584" s="287"/>
    </row>
    <row r="5585" spans="1:1" x14ac:dyDescent="0.25">
      <c r="A5585" s="287"/>
    </row>
    <row r="5586" spans="1:1" x14ac:dyDescent="0.25">
      <c r="A5586" s="287"/>
    </row>
    <row r="5587" spans="1:1" x14ac:dyDescent="0.25">
      <c r="A5587" s="287"/>
    </row>
    <row r="5588" spans="1:1" x14ac:dyDescent="0.25">
      <c r="A5588" s="287"/>
    </row>
    <row r="5589" spans="1:1" x14ac:dyDescent="0.25">
      <c r="A5589" s="287"/>
    </row>
    <row r="5590" spans="1:1" x14ac:dyDescent="0.25">
      <c r="A5590" s="287"/>
    </row>
    <row r="5591" spans="1:1" x14ac:dyDescent="0.25">
      <c r="A5591" s="287"/>
    </row>
    <row r="5592" spans="1:1" x14ac:dyDescent="0.25">
      <c r="A5592" s="287"/>
    </row>
    <row r="5593" spans="1:1" x14ac:dyDescent="0.25">
      <c r="A5593" s="287"/>
    </row>
    <row r="5594" spans="1:1" x14ac:dyDescent="0.25">
      <c r="A5594" s="287"/>
    </row>
    <row r="5595" spans="1:1" x14ac:dyDescent="0.25">
      <c r="A5595" s="287"/>
    </row>
    <row r="5596" spans="1:1" x14ac:dyDescent="0.25">
      <c r="A5596" s="287"/>
    </row>
    <row r="5597" spans="1:1" x14ac:dyDescent="0.25">
      <c r="A5597" s="287"/>
    </row>
    <row r="5598" spans="1:1" x14ac:dyDescent="0.25">
      <c r="A5598" s="287"/>
    </row>
    <row r="5599" spans="1:1" x14ac:dyDescent="0.25">
      <c r="A5599" s="287"/>
    </row>
    <row r="5600" spans="1:1" x14ac:dyDescent="0.25">
      <c r="A5600" s="287"/>
    </row>
    <row r="5601" spans="1:1" x14ac:dyDescent="0.25">
      <c r="A5601" s="287"/>
    </row>
    <row r="5602" spans="1:1" x14ac:dyDescent="0.25">
      <c r="A5602" s="287"/>
    </row>
    <row r="5603" spans="1:1" x14ac:dyDescent="0.25">
      <c r="A5603" s="287"/>
    </row>
    <row r="5604" spans="1:1" x14ac:dyDescent="0.25">
      <c r="A5604" s="287"/>
    </row>
    <row r="5605" spans="1:1" x14ac:dyDescent="0.25">
      <c r="A5605" s="287"/>
    </row>
    <row r="5606" spans="1:1" x14ac:dyDescent="0.25">
      <c r="A5606" s="287"/>
    </row>
    <row r="5607" spans="1:1" x14ac:dyDescent="0.25">
      <c r="A5607" s="287"/>
    </row>
    <row r="5608" spans="1:1" x14ac:dyDescent="0.25">
      <c r="A5608" s="287"/>
    </row>
    <row r="5609" spans="1:1" x14ac:dyDescent="0.25">
      <c r="A5609" s="287"/>
    </row>
    <row r="5610" spans="1:1" x14ac:dyDescent="0.25">
      <c r="A5610" s="287"/>
    </row>
    <row r="5611" spans="1:1" x14ac:dyDescent="0.25">
      <c r="A5611" s="287"/>
    </row>
    <row r="5612" spans="1:1" x14ac:dyDescent="0.25">
      <c r="A5612" s="287"/>
    </row>
    <row r="5613" spans="1:1" x14ac:dyDescent="0.25">
      <c r="A5613" s="287"/>
    </row>
    <row r="5614" spans="1:1" x14ac:dyDescent="0.25">
      <c r="A5614" s="287"/>
    </row>
    <row r="5615" spans="1:1" x14ac:dyDescent="0.25">
      <c r="A5615" s="287"/>
    </row>
    <row r="5616" spans="1:1" x14ac:dyDescent="0.25">
      <c r="A5616" s="287"/>
    </row>
    <row r="5617" spans="1:1" x14ac:dyDescent="0.25">
      <c r="A5617" s="287"/>
    </row>
    <row r="5618" spans="1:1" x14ac:dyDescent="0.25">
      <c r="A5618" s="287"/>
    </row>
    <row r="5619" spans="1:1" x14ac:dyDescent="0.25">
      <c r="A5619" s="287"/>
    </row>
    <row r="5620" spans="1:1" x14ac:dyDescent="0.25">
      <c r="A5620" s="287"/>
    </row>
    <row r="5621" spans="1:1" x14ac:dyDescent="0.25">
      <c r="A5621" s="287"/>
    </row>
    <row r="5622" spans="1:1" x14ac:dyDescent="0.25">
      <c r="A5622" s="287"/>
    </row>
    <row r="5623" spans="1:1" x14ac:dyDescent="0.25">
      <c r="A5623" s="287"/>
    </row>
    <row r="5624" spans="1:1" x14ac:dyDescent="0.25">
      <c r="A5624" s="287"/>
    </row>
    <row r="5625" spans="1:1" x14ac:dyDescent="0.25">
      <c r="A5625" s="287"/>
    </row>
    <row r="5626" spans="1:1" x14ac:dyDescent="0.25">
      <c r="A5626" s="287"/>
    </row>
    <row r="5627" spans="1:1" x14ac:dyDescent="0.25">
      <c r="A5627" s="287"/>
    </row>
    <row r="5628" spans="1:1" x14ac:dyDescent="0.25">
      <c r="A5628" s="287"/>
    </row>
    <row r="5629" spans="1:1" x14ac:dyDescent="0.25">
      <c r="A5629" s="287"/>
    </row>
    <row r="5630" spans="1:1" x14ac:dyDescent="0.25">
      <c r="A5630" s="287"/>
    </row>
    <row r="5631" spans="1:1" x14ac:dyDescent="0.25">
      <c r="A5631" s="287"/>
    </row>
    <row r="5632" spans="1:1" x14ac:dyDescent="0.25">
      <c r="A5632" s="287"/>
    </row>
    <row r="5633" spans="1:1" x14ac:dyDescent="0.25">
      <c r="A5633" s="287"/>
    </row>
    <row r="5634" spans="1:1" x14ac:dyDescent="0.25">
      <c r="A5634" s="287"/>
    </row>
    <row r="5635" spans="1:1" x14ac:dyDescent="0.25">
      <c r="A5635" s="287"/>
    </row>
    <row r="5636" spans="1:1" x14ac:dyDescent="0.25">
      <c r="A5636" s="287"/>
    </row>
    <row r="5637" spans="1:1" x14ac:dyDescent="0.25">
      <c r="A5637" s="287"/>
    </row>
    <row r="5638" spans="1:1" x14ac:dyDescent="0.25">
      <c r="A5638" s="287"/>
    </row>
    <row r="5639" spans="1:1" x14ac:dyDescent="0.25">
      <c r="A5639" s="287"/>
    </row>
    <row r="5640" spans="1:1" x14ac:dyDescent="0.25">
      <c r="A5640" s="287"/>
    </row>
    <row r="5641" spans="1:1" x14ac:dyDescent="0.25">
      <c r="A5641" s="287"/>
    </row>
    <row r="5642" spans="1:1" x14ac:dyDescent="0.25">
      <c r="A5642" s="287"/>
    </row>
    <row r="5643" spans="1:1" x14ac:dyDescent="0.25">
      <c r="A5643" s="287"/>
    </row>
    <row r="5644" spans="1:1" x14ac:dyDescent="0.25">
      <c r="A5644" s="287"/>
    </row>
    <row r="5645" spans="1:1" x14ac:dyDescent="0.25">
      <c r="A5645" s="287"/>
    </row>
    <row r="5646" spans="1:1" x14ac:dyDescent="0.25">
      <c r="A5646" s="287"/>
    </row>
    <row r="5647" spans="1:1" x14ac:dyDescent="0.25">
      <c r="A5647" s="287"/>
    </row>
    <row r="5648" spans="1:1" x14ac:dyDescent="0.25">
      <c r="A5648" s="287"/>
    </row>
    <row r="5649" spans="1:1" x14ac:dyDescent="0.25">
      <c r="A5649" s="287"/>
    </row>
    <row r="5650" spans="1:1" x14ac:dyDescent="0.25">
      <c r="A5650" s="287"/>
    </row>
    <row r="5651" spans="1:1" x14ac:dyDescent="0.25">
      <c r="A5651" s="287"/>
    </row>
    <row r="5652" spans="1:1" x14ac:dyDescent="0.25">
      <c r="A5652" s="287"/>
    </row>
    <row r="5653" spans="1:1" x14ac:dyDescent="0.25">
      <c r="A5653" s="287"/>
    </row>
    <row r="5654" spans="1:1" x14ac:dyDescent="0.25">
      <c r="A5654" s="287"/>
    </row>
    <row r="5655" spans="1:1" x14ac:dyDescent="0.25">
      <c r="A5655" s="287"/>
    </row>
    <row r="5656" spans="1:1" x14ac:dyDescent="0.25">
      <c r="A5656" s="287"/>
    </row>
    <row r="5657" spans="1:1" x14ac:dyDescent="0.25">
      <c r="A5657" s="287"/>
    </row>
    <row r="5658" spans="1:1" x14ac:dyDescent="0.25">
      <c r="A5658" s="287"/>
    </row>
    <row r="5659" spans="1:1" x14ac:dyDescent="0.25">
      <c r="A5659" s="287"/>
    </row>
    <row r="5660" spans="1:1" x14ac:dyDescent="0.25">
      <c r="A5660" s="287"/>
    </row>
    <row r="5661" spans="1:1" x14ac:dyDescent="0.25">
      <c r="A5661" s="287"/>
    </row>
    <row r="5662" spans="1:1" x14ac:dyDescent="0.25">
      <c r="A5662" s="287"/>
    </row>
    <row r="5663" spans="1:1" x14ac:dyDescent="0.25">
      <c r="A5663" s="287"/>
    </row>
    <row r="5664" spans="1:1" x14ac:dyDescent="0.25">
      <c r="A5664" s="287"/>
    </row>
    <row r="5665" spans="1:1" x14ac:dyDescent="0.25">
      <c r="A5665" s="287"/>
    </row>
    <row r="5666" spans="1:1" x14ac:dyDescent="0.25">
      <c r="A5666" s="287"/>
    </row>
    <row r="5667" spans="1:1" x14ac:dyDescent="0.25">
      <c r="A5667" s="287"/>
    </row>
    <row r="5668" spans="1:1" x14ac:dyDescent="0.25">
      <c r="A5668" s="287"/>
    </row>
    <row r="5669" spans="1:1" x14ac:dyDescent="0.25">
      <c r="A5669" s="287"/>
    </row>
    <row r="5670" spans="1:1" x14ac:dyDescent="0.25">
      <c r="A5670" s="287"/>
    </row>
    <row r="5671" spans="1:1" x14ac:dyDescent="0.25">
      <c r="A5671" s="287"/>
    </row>
    <row r="5672" spans="1:1" x14ac:dyDescent="0.25">
      <c r="A5672" s="287"/>
    </row>
    <row r="5673" spans="1:1" x14ac:dyDescent="0.25">
      <c r="A5673" s="287"/>
    </row>
    <row r="5674" spans="1:1" x14ac:dyDescent="0.25">
      <c r="A5674" s="287"/>
    </row>
    <row r="5675" spans="1:1" x14ac:dyDescent="0.25">
      <c r="A5675" s="287"/>
    </row>
    <row r="5676" spans="1:1" x14ac:dyDescent="0.25">
      <c r="A5676" s="287"/>
    </row>
    <row r="5677" spans="1:1" x14ac:dyDescent="0.25">
      <c r="A5677" s="287"/>
    </row>
    <row r="5678" spans="1:1" x14ac:dyDescent="0.25">
      <c r="A5678" s="287"/>
    </row>
    <row r="5679" spans="1:1" x14ac:dyDescent="0.25">
      <c r="A5679" s="287"/>
    </row>
    <row r="5680" spans="1:1" x14ac:dyDescent="0.25">
      <c r="A5680" s="287"/>
    </row>
    <row r="5681" spans="1:1" x14ac:dyDescent="0.25">
      <c r="A5681" s="287"/>
    </row>
    <row r="5682" spans="1:1" x14ac:dyDescent="0.25">
      <c r="A5682" s="287"/>
    </row>
    <row r="5683" spans="1:1" x14ac:dyDescent="0.25">
      <c r="A5683" s="287"/>
    </row>
    <row r="5684" spans="1:1" x14ac:dyDescent="0.25">
      <c r="A5684" s="287"/>
    </row>
    <row r="5685" spans="1:1" x14ac:dyDescent="0.25">
      <c r="A5685" s="287"/>
    </row>
    <row r="5686" spans="1:1" x14ac:dyDescent="0.25">
      <c r="A5686" s="287"/>
    </row>
    <row r="5687" spans="1:1" x14ac:dyDescent="0.25">
      <c r="A5687" s="287"/>
    </row>
    <row r="5688" spans="1:1" x14ac:dyDescent="0.25">
      <c r="A5688" s="287"/>
    </row>
    <row r="5689" spans="1:1" x14ac:dyDescent="0.25">
      <c r="A5689" s="287"/>
    </row>
    <row r="5690" spans="1:1" x14ac:dyDescent="0.25">
      <c r="A5690" s="287"/>
    </row>
    <row r="5691" spans="1:1" x14ac:dyDescent="0.25">
      <c r="A5691" s="287"/>
    </row>
    <row r="5692" spans="1:1" x14ac:dyDescent="0.25">
      <c r="A5692" s="287"/>
    </row>
    <row r="5693" spans="1:1" x14ac:dyDescent="0.25">
      <c r="A5693" s="287"/>
    </row>
    <row r="5694" spans="1:1" x14ac:dyDescent="0.25">
      <c r="A5694" s="287"/>
    </row>
    <row r="5695" spans="1:1" x14ac:dyDescent="0.25">
      <c r="A5695" s="287"/>
    </row>
    <row r="5696" spans="1:1" x14ac:dyDescent="0.25">
      <c r="A5696" s="287"/>
    </row>
    <row r="5697" spans="1:1" x14ac:dyDescent="0.25">
      <c r="A5697" s="287"/>
    </row>
    <row r="5698" spans="1:1" x14ac:dyDescent="0.25">
      <c r="A5698" s="287"/>
    </row>
    <row r="5699" spans="1:1" x14ac:dyDescent="0.25">
      <c r="A5699" s="287"/>
    </row>
    <row r="5700" spans="1:1" x14ac:dyDescent="0.25">
      <c r="A5700" s="287"/>
    </row>
    <row r="5701" spans="1:1" x14ac:dyDescent="0.25">
      <c r="A5701" s="287"/>
    </row>
    <row r="5702" spans="1:1" x14ac:dyDescent="0.25">
      <c r="A5702" s="287"/>
    </row>
    <row r="5703" spans="1:1" x14ac:dyDescent="0.25">
      <c r="A5703" s="287"/>
    </row>
    <row r="5704" spans="1:1" x14ac:dyDescent="0.25">
      <c r="A5704" s="287"/>
    </row>
    <row r="5705" spans="1:1" x14ac:dyDescent="0.25">
      <c r="A5705" s="287"/>
    </row>
    <row r="5706" spans="1:1" x14ac:dyDescent="0.25">
      <c r="A5706" s="287"/>
    </row>
    <row r="5707" spans="1:1" x14ac:dyDescent="0.25">
      <c r="A5707" s="287"/>
    </row>
    <row r="5708" spans="1:1" x14ac:dyDescent="0.25">
      <c r="A5708" s="287"/>
    </row>
    <row r="5709" spans="1:1" x14ac:dyDescent="0.25">
      <c r="A5709" s="287"/>
    </row>
    <row r="5710" spans="1:1" x14ac:dyDescent="0.25">
      <c r="A5710" s="287"/>
    </row>
    <row r="5711" spans="1:1" x14ac:dyDescent="0.25">
      <c r="A5711" s="287"/>
    </row>
    <row r="5712" spans="1:1" x14ac:dyDescent="0.25">
      <c r="A5712" s="287"/>
    </row>
    <row r="5713" spans="1:1" x14ac:dyDescent="0.25">
      <c r="A5713" s="287"/>
    </row>
    <row r="5714" spans="1:1" x14ac:dyDescent="0.25">
      <c r="A5714" s="287"/>
    </row>
    <row r="5715" spans="1:1" x14ac:dyDescent="0.25">
      <c r="A5715" s="287"/>
    </row>
    <row r="5716" spans="1:1" x14ac:dyDescent="0.25">
      <c r="A5716" s="287"/>
    </row>
    <row r="5717" spans="1:1" x14ac:dyDescent="0.25">
      <c r="A5717" s="287"/>
    </row>
    <row r="5718" spans="1:1" x14ac:dyDescent="0.25">
      <c r="A5718" s="287"/>
    </row>
    <row r="5719" spans="1:1" x14ac:dyDescent="0.25">
      <c r="A5719" s="287"/>
    </row>
    <row r="5720" spans="1:1" x14ac:dyDescent="0.25">
      <c r="A5720" s="287"/>
    </row>
    <row r="5721" spans="1:1" x14ac:dyDescent="0.25">
      <c r="A5721" s="287"/>
    </row>
    <row r="5722" spans="1:1" x14ac:dyDescent="0.25">
      <c r="A5722" s="287"/>
    </row>
    <row r="5723" spans="1:1" x14ac:dyDescent="0.25">
      <c r="A5723" s="287"/>
    </row>
    <row r="5724" spans="1:1" x14ac:dyDescent="0.25">
      <c r="A5724" s="287"/>
    </row>
    <row r="5725" spans="1:1" x14ac:dyDescent="0.25">
      <c r="A5725" s="287"/>
    </row>
    <row r="5726" spans="1:1" x14ac:dyDescent="0.25">
      <c r="A5726" s="287"/>
    </row>
    <row r="5727" spans="1:1" x14ac:dyDescent="0.25">
      <c r="A5727" s="287"/>
    </row>
    <row r="5728" spans="1:1" x14ac:dyDescent="0.25">
      <c r="A5728" s="287"/>
    </row>
    <row r="5729" spans="1:1" x14ac:dyDescent="0.25">
      <c r="A5729" s="287"/>
    </row>
    <row r="5730" spans="1:1" x14ac:dyDescent="0.25">
      <c r="A5730" s="287"/>
    </row>
    <row r="5731" spans="1:1" x14ac:dyDescent="0.25">
      <c r="A5731" s="287"/>
    </row>
    <row r="5732" spans="1:1" x14ac:dyDescent="0.25">
      <c r="A5732" s="287"/>
    </row>
    <row r="5733" spans="1:1" x14ac:dyDescent="0.25">
      <c r="A5733" s="287"/>
    </row>
    <row r="5734" spans="1:1" x14ac:dyDescent="0.25">
      <c r="A5734" s="287"/>
    </row>
    <row r="5735" spans="1:1" x14ac:dyDescent="0.25">
      <c r="A5735" s="287"/>
    </row>
    <row r="5736" spans="1:1" x14ac:dyDescent="0.25">
      <c r="A5736" s="287"/>
    </row>
    <row r="5737" spans="1:1" x14ac:dyDescent="0.25">
      <c r="A5737" s="287"/>
    </row>
    <row r="5738" spans="1:1" x14ac:dyDescent="0.25">
      <c r="A5738" s="287"/>
    </row>
    <row r="5739" spans="1:1" x14ac:dyDescent="0.25">
      <c r="A5739" s="287"/>
    </row>
    <row r="5740" spans="1:1" x14ac:dyDescent="0.25">
      <c r="A5740" s="287"/>
    </row>
    <row r="5741" spans="1:1" x14ac:dyDescent="0.25">
      <c r="A5741" s="287"/>
    </row>
    <row r="5742" spans="1:1" x14ac:dyDescent="0.25">
      <c r="A5742" s="287"/>
    </row>
    <row r="5743" spans="1:1" x14ac:dyDescent="0.25">
      <c r="A5743" s="287"/>
    </row>
    <row r="5744" spans="1:1" x14ac:dyDescent="0.25">
      <c r="A5744" s="287"/>
    </row>
    <row r="5745" spans="1:1" x14ac:dyDescent="0.25">
      <c r="A5745" s="287"/>
    </row>
    <row r="5746" spans="1:1" x14ac:dyDescent="0.25">
      <c r="A5746" s="287"/>
    </row>
    <row r="5747" spans="1:1" x14ac:dyDescent="0.25">
      <c r="A5747" s="287"/>
    </row>
    <row r="5748" spans="1:1" x14ac:dyDescent="0.25">
      <c r="A5748" s="287"/>
    </row>
    <row r="5749" spans="1:1" x14ac:dyDescent="0.25">
      <c r="A5749" s="287"/>
    </row>
    <row r="5750" spans="1:1" x14ac:dyDescent="0.25">
      <c r="A5750" s="287"/>
    </row>
    <row r="5751" spans="1:1" x14ac:dyDescent="0.25">
      <c r="A5751" s="287"/>
    </row>
    <row r="5752" spans="1:1" x14ac:dyDescent="0.25">
      <c r="A5752" s="287"/>
    </row>
    <row r="5753" spans="1:1" x14ac:dyDescent="0.25">
      <c r="A5753" s="287"/>
    </row>
    <row r="5754" spans="1:1" x14ac:dyDescent="0.25">
      <c r="A5754" s="287"/>
    </row>
    <row r="5755" spans="1:1" x14ac:dyDescent="0.25">
      <c r="A5755" s="287"/>
    </row>
    <row r="5756" spans="1:1" x14ac:dyDescent="0.25">
      <c r="A5756" s="287"/>
    </row>
    <row r="5757" spans="1:1" x14ac:dyDescent="0.25">
      <c r="A5757" s="287"/>
    </row>
    <row r="5758" spans="1:1" x14ac:dyDescent="0.25">
      <c r="A5758" s="287"/>
    </row>
    <row r="5759" spans="1:1" x14ac:dyDescent="0.25">
      <c r="A5759" s="287"/>
    </row>
    <row r="5760" spans="1:1" x14ac:dyDescent="0.25">
      <c r="A5760" s="287"/>
    </row>
    <row r="5761" spans="1:1" x14ac:dyDescent="0.25">
      <c r="A5761" s="287"/>
    </row>
    <row r="5762" spans="1:1" x14ac:dyDescent="0.25">
      <c r="A5762" s="287"/>
    </row>
    <row r="5763" spans="1:1" x14ac:dyDescent="0.25">
      <c r="A5763" s="287"/>
    </row>
    <row r="5764" spans="1:1" x14ac:dyDescent="0.25">
      <c r="A5764" s="287"/>
    </row>
    <row r="5765" spans="1:1" x14ac:dyDescent="0.25">
      <c r="A5765" s="287"/>
    </row>
    <row r="5766" spans="1:1" x14ac:dyDescent="0.25">
      <c r="A5766" s="287"/>
    </row>
    <row r="5767" spans="1:1" x14ac:dyDescent="0.25">
      <c r="A5767" s="287"/>
    </row>
    <row r="5768" spans="1:1" x14ac:dyDescent="0.25">
      <c r="A5768" s="287"/>
    </row>
    <row r="5769" spans="1:1" x14ac:dyDescent="0.25">
      <c r="A5769" s="287"/>
    </row>
    <row r="5770" spans="1:1" x14ac:dyDescent="0.25">
      <c r="A5770" s="287"/>
    </row>
    <row r="5771" spans="1:1" x14ac:dyDescent="0.25">
      <c r="A5771" s="287"/>
    </row>
    <row r="5772" spans="1:1" x14ac:dyDescent="0.25">
      <c r="A5772" s="287"/>
    </row>
    <row r="5773" spans="1:1" x14ac:dyDescent="0.25">
      <c r="A5773" s="287"/>
    </row>
    <row r="5774" spans="1:1" x14ac:dyDescent="0.25">
      <c r="A5774" s="287"/>
    </row>
    <row r="5775" spans="1:1" x14ac:dyDescent="0.25">
      <c r="A5775" s="287"/>
    </row>
    <row r="5776" spans="1:1" x14ac:dyDescent="0.25">
      <c r="A5776" s="287"/>
    </row>
    <row r="5777" spans="1:1" x14ac:dyDescent="0.25">
      <c r="A5777" s="287"/>
    </row>
    <row r="5778" spans="1:1" x14ac:dyDescent="0.25">
      <c r="A5778" s="287"/>
    </row>
    <row r="5779" spans="1:1" x14ac:dyDescent="0.25">
      <c r="A5779" s="287"/>
    </row>
    <row r="5780" spans="1:1" x14ac:dyDescent="0.25">
      <c r="A5780" s="287"/>
    </row>
    <row r="5781" spans="1:1" x14ac:dyDescent="0.25">
      <c r="A5781" s="287"/>
    </row>
    <row r="5782" spans="1:1" x14ac:dyDescent="0.25">
      <c r="A5782" s="287"/>
    </row>
    <row r="5783" spans="1:1" x14ac:dyDescent="0.25">
      <c r="A5783" s="287"/>
    </row>
    <row r="5784" spans="1:1" x14ac:dyDescent="0.25">
      <c r="A5784" s="287"/>
    </row>
    <row r="5785" spans="1:1" x14ac:dyDescent="0.25">
      <c r="A5785" s="287"/>
    </row>
    <row r="5786" spans="1:1" x14ac:dyDescent="0.25">
      <c r="A5786" s="287"/>
    </row>
    <row r="5787" spans="1:1" x14ac:dyDescent="0.25">
      <c r="A5787" s="287"/>
    </row>
    <row r="5788" spans="1:1" x14ac:dyDescent="0.25">
      <c r="A5788" s="287"/>
    </row>
    <row r="5789" spans="1:1" x14ac:dyDescent="0.25">
      <c r="A5789" s="287"/>
    </row>
    <row r="5790" spans="1:1" x14ac:dyDescent="0.25">
      <c r="A5790" s="287"/>
    </row>
    <row r="5791" spans="1:1" x14ac:dyDescent="0.25">
      <c r="A5791" s="287"/>
    </row>
    <row r="5792" spans="1:1" x14ac:dyDescent="0.25">
      <c r="A5792" s="287"/>
    </row>
    <row r="5793" spans="1:1" x14ac:dyDescent="0.25">
      <c r="A5793" s="287"/>
    </row>
    <row r="5794" spans="1:1" x14ac:dyDescent="0.25">
      <c r="A5794" s="287"/>
    </row>
    <row r="5795" spans="1:1" x14ac:dyDescent="0.25">
      <c r="A5795" s="287"/>
    </row>
    <row r="5796" spans="1:1" x14ac:dyDescent="0.25">
      <c r="A5796" s="287"/>
    </row>
    <row r="5797" spans="1:1" x14ac:dyDescent="0.25">
      <c r="A5797" s="287"/>
    </row>
    <row r="5798" spans="1:1" x14ac:dyDescent="0.25">
      <c r="A5798" s="287"/>
    </row>
    <row r="5799" spans="1:1" x14ac:dyDescent="0.25">
      <c r="A5799" s="287"/>
    </row>
    <row r="5800" spans="1:1" x14ac:dyDescent="0.25">
      <c r="A5800" s="287"/>
    </row>
    <row r="5801" spans="1:1" x14ac:dyDescent="0.25">
      <c r="A5801" s="287"/>
    </row>
    <row r="5802" spans="1:1" x14ac:dyDescent="0.25">
      <c r="A5802" s="287"/>
    </row>
    <row r="5803" spans="1:1" x14ac:dyDescent="0.25">
      <c r="A5803" s="287"/>
    </row>
    <row r="5804" spans="1:1" x14ac:dyDescent="0.25">
      <c r="A5804" s="287"/>
    </row>
    <row r="5805" spans="1:1" x14ac:dyDescent="0.25">
      <c r="A5805" s="287"/>
    </row>
    <row r="5806" spans="1:1" x14ac:dyDescent="0.25">
      <c r="A5806" s="287"/>
    </row>
    <row r="5807" spans="1:1" x14ac:dyDescent="0.25">
      <c r="A5807" s="287"/>
    </row>
    <row r="5808" spans="1:1" x14ac:dyDescent="0.25">
      <c r="A5808" s="287"/>
    </row>
    <row r="5809" spans="1:1" x14ac:dyDescent="0.25">
      <c r="A5809" s="287"/>
    </row>
    <row r="5810" spans="1:1" x14ac:dyDescent="0.25">
      <c r="A5810" s="287"/>
    </row>
    <row r="5811" spans="1:1" x14ac:dyDescent="0.25">
      <c r="A5811" s="287"/>
    </row>
    <row r="5812" spans="1:1" x14ac:dyDescent="0.25">
      <c r="A5812" s="287"/>
    </row>
    <row r="5813" spans="1:1" x14ac:dyDescent="0.25">
      <c r="A5813" s="287"/>
    </row>
    <row r="5814" spans="1:1" x14ac:dyDescent="0.25">
      <c r="A5814" s="287"/>
    </row>
    <row r="5815" spans="1:1" x14ac:dyDescent="0.25">
      <c r="A5815" s="287"/>
    </row>
    <row r="5816" spans="1:1" x14ac:dyDescent="0.25">
      <c r="A5816" s="287"/>
    </row>
    <row r="5817" spans="1:1" x14ac:dyDescent="0.25">
      <c r="A5817" s="287"/>
    </row>
    <row r="5818" spans="1:1" x14ac:dyDescent="0.25">
      <c r="A5818" s="287"/>
    </row>
    <row r="5819" spans="1:1" x14ac:dyDescent="0.25">
      <c r="A5819" s="287"/>
    </row>
    <row r="5820" spans="1:1" x14ac:dyDescent="0.25">
      <c r="A5820" s="287"/>
    </row>
    <row r="5821" spans="1:1" x14ac:dyDescent="0.25">
      <c r="A5821" s="287"/>
    </row>
    <row r="5822" spans="1:1" x14ac:dyDescent="0.25">
      <c r="A5822" s="287"/>
    </row>
    <row r="5823" spans="1:1" x14ac:dyDescent="0.25">
      <c r="A5823" s="287"/>
    </row>
    <row r="5824" spans="1:1" x14ac:dyDescent="0.25">
      <c r="A5824" s="287"/>
    </row>
    <row r="5825" spans="1:1" x14ac:dyDescent="0.25">
      <c r="A5825" s="287"/>
    </row>
    <row r="5826" spans="1:1" x14ac:dyDescent="0.25">
      <c r="A5826" s="287"/>
    </row>
    <row r="5827" spans="1:1" x14ac:dyDescent="0.25">
      <c r="A5827" s="287"/>
    </row>
    <row r="5828" spans="1:1" x14ac:dyDescent="0.25">
      <c r="A5828" s="287"/>
    </row>
    <row r="5829" spans="1:1" x14ac:dyDescent="0.25">
      <c r="A5829" s="287"/>
    </row>
    <row r="5830" spans="1:1" x14ac:dyDescent="0.25">
      <c r="A5830" s="287"/>
    </row>
    <row r="5831" spans="1:1" x14ac:dyDescent="0.25">
      <c r="A5831" s="287"/>
    </row>
    <row r="5832" spans="1:1" x14ac:dyDescent="0.25">
      <c r="A5832" s="287"/>
    </row>
    <row r="5833" spans="1:1" x14ac:dyDescent="0.25">
      <c r="A5833" s="287"/>
    </row>
    <row r="5834" spans="1:1" x14ac:dyDescent="0.25">
      <c r="A5834" s="287"/>
    </row>
    <row r="5835" spans="1:1" x14ac:dyDescent="0.25">
      <c r="A5835" s="287"/>
    </row>
    <row r="5836" spans="1:1" x14ac:dyDescent="0.25">
      <c r="A5836" s="287"/>
    </row>
    <row r="5837" spans="1:1" x14ac:dyDescent="0.25">
      <c r="A5837" s="287"/>
    </row>
    <row r="5838" spans="1:1" x14ac:dyDescent="0.25">
      <c r="A5838" s="287"/>
    </row>
    <row r="5839" spans="1:1" x14ac:dyDescent="0.25">
      <c r="A5839" s="287"/>
    </row>
    <row r="5840" spans="1:1" x14ac:dyDescent="0.25">
      <c r="A5840" s="287"/>
    </row>
    <row r="5841" spans="1:1" x14ac:dyDescent="0.25">
      <c r="A5841" s="287"/>
    </row>
    <row r="5842" spans="1:1" x14ac:dyDescent="0.25">
      <c r="A5842" s="287"/>
    </row>
    <row r="5843" spans="1:1" x14ac:dyDescent="0.25">
      <c r="A5843" s="287"/>
    </row>
    <row r="5844" spans="1:1" x14ac:dyDescent="0.25">
      <c r="A5844" s="287"/>
    </row>
    <row r="5845" spans="1:1" x14ac:dyDescent="0.25">
      <c r="A5845" s="287"/>
    </row>
    <row r="5846" spans="1:1" x14ac:dyDescent="0.25">
      <c r="A5846" s="287"/>
    </row>
    <row r="5847" spans="1:1" x14ac:dyDescent="0.25">
      <c r="A5847" s="287"/>
    </row>
    <row r="5848" spans="1:1" x14ac:dyDescent="0.25">
      <c r="A5848" s="287"/>
    </row>
    <row r="5849" spans="1:1" x14ac:dyDescent="0.25">
      <c r="A5849" s="287"/>
    </row>
    <row r="5850" spans="1:1" x14ac:dyDescent="0.25">
      <c r="A5850" s="287"/>
    </row>
    <row r="5851" spans="1:1" x14ac:dyDescent="0.25">
      <c r="A5851" s="287"/>
    </row>
    <row r="5852" spans="1:1" x14ac:dyDescent="0.25">
      <c r="A5852" s="287"/>
    </row>
    <row r="5853" spans="1:1" x14ac:dyDescent="0.25">
      <c r="A5853" s="287"/>
    </row>
    <row r="5854" spans="1:1" x14ac:dyDescent="0.25">
      <c r="A5854" s="287"/>
    </row>
    <row r="5855" spans="1:1" x14ac:dyDescent="0.25">
      <c r="A5855" s="287"/>
    </row>
    <row r="5856" spans="1:1" x14ac:dyDescent="0.25">
      <c r="A5856" s="287"/>
    </row>
    <row r="5857" spans="1:1" x14ac:dyDescent="0.25">
      <c r="A5857" s="287"/>
    </row>
    <row r="5858" spans="1:1" x14ac:dyDescent="0.25">
      <c r="A5858" s="287"/>
    </row>
    <row r="5859" spans="1:1" x14ac:dyDescent="0.25">
      <c r="A5859" s="287"/>
    </row>
    <row r="5860" spans="1:1" x14ac:dyDescent="0.25">
      <c r="A5860" s="287"/>
    </row>
    <row r="5861" spans="1:1" x14ac:dyDescent="0.25">
      <c r="A5861" s="287"/>
    </row>
    <row r="5862" spans="1:1" x14ac:dyDescent="0.25">
      <c r="A5862" s="287"/>
    </row>
    <row r="5863" spans="1:1" x14ac:dyDescent="0.25">
      <c r="A5863" s="287"/>
    </row>
    <row r="5864" spans="1:1" x14ac:dyDescent="0.25">
      <c r="A5864" s="287"/>
    </row>
    <row r="5865" spans="1:1" x14ac:dyDescent="0.25">
      <c r="A5865" s="287"/>
    </row>
    <row r="5866" spans="1:1" x14ac:dyDescent="0.25">
      <c r="A5866" s="287"/>
    </row>
    <row r="5867" spans="1:1" x14ac:dyDescent="0.25">
      <c r="A5867" s="287"/>
    </row>
    <row r="5868" spans="1:1" x14ac:dyDescent="0.25">
      <c r="A5868" s="287"/>
    </row>
    <row r="5869" spans="1:1" x14ac:dyDescent="0.25">
      <c r="A5869" s="287"/>
    </row>
    <row r="5870" spans="1:1" x14ac:dyDescent="0.25">
      <c r="A5870" s="287"/>
    </row>
    <row r="5871" spans="1:1" x14ac:dyDescent="0.25">
      <c r="A5871" s="287"/>
    </row>
    <row r="5872" spans="1:1" x14ac:dyDescent="0.25">
      <c r="A5872" s="287"/>
    </row>
    <row r="5873" spans="1:1" x14ac:dyDescent="0.25">
      <c r="A5873" s="287"/>
    </row>
    <row r="5874" spans="1:1" x14ac:dyDescent="0.25">
      <c r="A5874" s="287"/>
    </row>
    <row r="5875" spans="1:1" x14ac:dyDescent="0.25">
      <c r="A5875" s="287"/>
    </row>
    <row r="5876" spans="1:1" x14ac:dyDescent="0.25">
      <c r="A5876" s="287"/>
    </row>
    <row r="5877" spans="1:1" x14ac:dyDescent="0.25">
      <c r="A5877" s="287"/>
    </row>
    <row r="5878" spans="1:1" x14ac:dyDescent="0.25">
      <c r="A5878" s="287"/>
    </row>
    <row r="5879" spans="1:1" x14ac:dyDescent="0.25">
      <c r="A5879" s="287"/>
    </row>
    <row r="5880" spans="1:1" x14ac:dyDescent="0.25">
      <c r="A5880" s="287"/>
    </row>
    <row r="5881" spans="1:1" x14ac:dyDescent="0.25">
      <c r="A5881" s="287"/>
    </row>
    <row r="5882" spans="1:1" x14ac:dyDescent="0.25">
      <c r="A5882" s="287"/>
    </row>
    <row r="5883" spans="1:1" x14ac:dyDescent="0.25">
      <c r="A5883" s="287"/>
    </row>
    <row r="5884" spans="1:1" x14ac:dyDescent="0.25">
      <c r="A5884" s="287"/>
    </row>
    <row r="5885" spans="1:1" x14ac:dyDescent="0.25">
      <c r="A5885" s="287"/>
    </row>
    <row r="5886" spans="1:1" x14ac:dyDescent="0.25">
      <c r="A5886" s="287"/>
    </row>
    <row r="5887" spans="1:1" x14ac:dyDescent="0.25">
      <c r="A5887" s="287"/>
    </row>
    <row r="5888" spans="1:1" x14ac:dyDescent="0.25">
      <c r="A5888" s="287"/>
    </row>
    <row r="5889" spans="1:1" x14ac:dyDescent="0.25">
      <c r="A5889" s="287"/>
    </row>
    <row r="5890" spans="1:1" x14ac:dyDescent="0.25">
      <c r="A5890" s="287"/>
    </row>
    <row r="5891" spans="1:1" x14ac:dyDescent="0.25">
      <c r="A5891" s="287"/>
    </row>
    <row r="5892" spans="1:1" x14ac:dyDescent="0.25">
      <c r="A5892" s="287"/>
    </row>
    <row r="5893" spans="1:1" x14ac:dyDescent="0.25">
      <c r="A5893" s="287"/>
    </row>
    <row r="5894" spans="1:1" x14ac:dyDescent="0.25">
      <c r="A5894" s="287"/>
    </row>
    <row r="5895" spans="1:1" x14ac:dyDescent="0.25">
      <c r="A5895" s="287"/>
    </row>
    <row r="5896" spans="1:1" x14ac:dyDescent="0.25">
      <c r="A5896" s="287"/>
    </row>
    <row r="5897" spans="1:1" x14ac:dyDescent="0.25">
      <c r="A5897" s="287"/>
    </row>
    <row r="5898" spans="1:1" x14ac:dyDescent="0.25">
      <c r="A5898" s="287"/>
    </row>
    <row r="5899" spans="1:1" x14ac:dyDescent="0.25">
      <c r="A5899" s="287"/>
    </row>
    <row r="5900" spans="1:1" x14ac:dyDescent="0.25">
      <c r="A5900" s="287"/>
    </row>
    <row r="5901" spans="1:1" x14ac:dyDescent="0.25">
      <c r="A5901" s="287"/>
    </row>
    <row r="5902" spans="1:1" x14ac:dyDescent="0.25">
      <c r="A5902" s="287"/>
    </row>
    <row r="5903" spans="1:1" x14ac:dyDescent="0.25">
      <c r="A5903" s="287"/>
    </row>
    <row r="5904" spans="1:1" x14ac:dyDescent="0.25">
      <c r="A5904" s="287"/>
    </row>
    <row r="5905" spans="1:1" x14ac:dyDescent="0.25">
      <c r="A5905" s="287"/>
    </row>
    <row r="5906" spans="1:1" x14ac:dyDescent="0.25">
      <c r="A5906" s="287"/>
    </row>
    <row r="5907" spans="1:1" x14ac:dyDescent="0.25">
      <c r="A5907" s="287"/>
    </row>
    <row r="5908" spans="1:1" x14ac:dyDescent="0.25">
      <c r="A5908" s="287"/>
    </row>
    <row r="5909" spans="1:1" x14ac:dyDescent="0.25">
      <c r="A5909" s="287"/>
    </row>
    <row r="5910" spans="1:1" x14ac:dyDescent="0.25">
      <c r="A5910" s="287"/>
    </row>
    <row r="5911" spans="1:1" x14ac:dyDescent="0.25">
      <c r="A5911" s="287"/>
    </row>
    <row r="5912" spans="1:1" x14ac:dyDescent="0.25">
      <c r="A5912" s="287"/>
    </row>
    <row r="5913" spans="1:1" x14ac:dyDescent="0.25">
      <c r="A5913" s="287"/>
    </row>
    <row r="5914" spans="1:1" x14ac:dyDescent="0.25">
      <c r="A5914" s="287"/>
    </row>
    <row r="5915" spans="1:1" x14ac:dyDescent="0.25">
      <c r="A5915" s="287"/>
    </row>
    <row r="5916" spans="1:1" x14ac:dyDescent="0.25">
      <c r="A5916" s="287"/>
    </row>
    <row r="5917" spans="1:1" x14ac:dyDescent="0.25">
      <c r="A5917" s="287"/>
    </row>
    <row r="5918" spans="1:1" x14ac:dyDescent="0.25">
      <c r="A5918" s="287"/>
    </row>
    <row r="5919" spans="1:1" x14ac:dyDescent="0.25">
      <c r="A5919" s="287"/>
    </row>
    <row r="5920" spans="1:1" x14ac:dyDescent="0.25">
      <c r="A5920" s="287"/>
    </row>
    <row r="5921" spans="1:1" x14ac:dyDescent="0.25">
      <c r="A5921" s="287"/>
    </row>
    <row r="5922" spans="1:1" x14ac:dyDescent="0.25">
      <c r="A5922" s="287"/>
    </row>
    <row r="5923" spans="1:1" x14ac:dyDescent="0.25">
      <c r="A5923" s="287"/>
    </row>
    <row r="5924" spans="1:1" x14ac:dyDescent="0.25">
      <c r="A5924" s="287"/>
    </row>
    <row r="5925" spans="1:1" x14ac:dyDescent="0.25">
      <c r="A5925" s="287"/>
    </row>
    <row r="5926" spans="1:1" x14ac:dyDescent="0.25">
      <c r="A5926" s="287"/>
    </row>
    <row r="5927" spans="1:1" x14ac:dyDescent="0.25">
      <c r="A5927" s="287"/>
    </row>
    <row r="5928" spans="1:1" x14ac:dyDescent="0.25">
      <c r="A5928" s="287"/>
    </row>
    <row r="5929" spans="1:1" x14ac:dyDescent="0.25">
      <c r="A5929" s="287"/>
    </row>
    <row r="5930" spans="1:1" x14ac:dyDescent="0.25">
      <c r="A5930" s="287"/>
    </row>
    <row r="5931" spans="1:1" x14ac:dyDescent="0.25">
      <c r="A5931" s="287"/>
    </row>
    <row r="5932" spans="1:1" x14ac:dyDescent="0.25">
      <c r="A5932" s="287"/>
    </row>
    <row r="5933" spans="1:1" x14ac:dyDescent="0.25">
      <c r="A5933" s="287"/>
    </row>
    <row r="5934" spans="1:1" x14ac:dyDescent="0.25">
      <c r="A5934" s="287"/>
    </row>
    <row r="5935" spans="1:1" x14ac:dyDescent="0.25">
      <c r="A5935" s="287"/>
    </row>
    <row r="5936" spans="1:1" x14ac:dyDescent="0.25">
      <c r="A5936" s="287"/>
    </row>
    <row r="5937" spans="1:1" x14ac:dyDescent="0.25">
      <c r="A5937" s="287"/>
    </row>
    <row r="5938" spans="1:1" x14ac:dyDescent="0.25">
      <c r="A5938" s="287"/>
    </row>
    <row r="5939" spans="1:1" x14ac:dyDescent="0.25">
      <c r="A5939" s="287"/>
    </row>
    <row r="5940" spans="1:1" x14ac:dyDescent="0.25">
      <c r="A5940" s="287"/>
    </row>
    <row r="5941" spans="1:1" x14ac:dyDescent="0.25">
      <c r="A5941" s="287"/>
    </row>
    <row r="5942" spans="1:1" x14ac:dyDescent="0.25">
      <c r="A5942" s="287"/>
    </row>
    <row r="5943" spans="1:1" x14ac:dyDescent="0.25">
      <c r="A5943" s="287"/>
    </row>
    <row r="5944" spans="1:1" x14ac:dyDescent="0.25">
      <c r="A5944" s="287"/>
    </row>
    <row r="5945" spans="1:1" x14ac:dyDescent="0.25">
      <c r="A5945" s="287"/>
    </row>
    <row r="5946" spans="1:1" x14ac:dyDescent="0.25">
      <c r="A5946" s="287"/>
    </row>
    <row r="5947" spans="1:1" x14ac:dyDescent="0.25">
      <c r="A5947" s="287"/>
    </row>
    <row r="5948" spans="1:1" x14ac:dyDescent="0.25">
      <c r="A5948" s="287"/>
    </row>
    <row r="5949" spans="1:1" x14ac:dyDescent="0.25">
      <c r="A5949" s="287"/>
    </row>
    <row r="5950" spans="1:1" x14ac:dyDescent="0.25">
      <c r="A5950" s="287"/>
    </row>
    <row r="5951" spans="1:1" x14ac:dyDescent="0.25">
      <c r="A5951" s="287"/>
    </row>
    <row r="5952" spans="1:1" x14ac:dyDescent="0.25">
      <c r="A5952" s="287"/>
    </row>
    <row r="5953" spans="1:1" x14ac:dyDescent="0.25">
      <c r="A5953" s="287"/>
    </row>
    <row r="5954" spans="1:1" x14ac:dyDescent="0.25">
      <c r="A5954" s="287"/>
    </row>
    <row r="5955" spans="1:1" x14ac:dyDescent="0.25">
      <c r="A5955" s="287"/>
    </row>
    <row r="5956" spans="1:1" x14ac:dyDescent="0.25">
      <c r="A5956" s="287"/>
    </row>
    <row r="5957" spans="1:1" x14ac:dyDescent="0.25">
      <c r="A5957" s="287"/>
    </row>
    <row r="5958" spans="1:1" x14ac:dyDescent="0.25">
      <c r="A5958" s="287"/>
    </row>
    <row r="5959" spans="1:1" x14ac:dyDescent="0.25">
      <c r="A5959" s="287"/>
    </row>
    <row r="5960" spans="1:1" x14ac:dyDescent="0.25">
      <c r="A5960" s="287"/>
    </row>
    <row r="5961" spans="1:1" x14ac:dyDescent="0.25">
      <c r="A5961" s="287"/>
    </row>
    <row r="5962" spans="1:1" x14ac:dyDescent="0.25">
      <c r="A5962" s="287"/>
    </row>
    <row r="5963" spans="1:1" x14ac:dyDescent="0.25">
      <c r="A5963" s="287"/>
    </row>
    <row r="5964" spans="1:1" x14ac:dyDescent="0.25">
      <c r="A5964" s="287"/>
    </row>
    <row r="5965" spans="1:1" x14ac:dyDescent="0.25">
      <c r="A5965" s="287"/>
    </row>
    <row r="5966" spans="1:1" x14ac:dyDescent="0.25">
      <c r="A5966" s="287"/>
    </row>
    <row r="5967" spans="1:1" x14ac:dyDescent="0.25">
      <c r="A5967" s="287"/>
    </row>
    <row r="5968" spans="1:1" x14ac:dyDescent="0.25">
      <c r="A5968" s="287"/>
    </row>
    <row r="5969" spans="1:1" x14ac:dyDescent="0.25">
      <c r="A5969" s="287"/>
    </row>
    <row r="5970" spans="1:1" x14ac:dyDescent="0.25">
      <c r="A5970" s="287"/>
    </row>
    <row r="5971" spans="1:1" x14ac:dyDescent="0.25">
      <c r="A5971" s="287"/>
    </row>
    <row r="5972" spans="1:1" x14ac:dyDescent="0.25">
      <c r="A5972" s="287"/>
    </row>
    <row r="5973" spans="1:1" x14ac:dyDescent="0.25">
      <c r="A5973" s="287"/>
    </row>
    <row r="5974" spans="1:1" x14ac:dyDescent="0.25">
      <c r="A5974" s="287"/>
    </row>
    <row r="5975" spans="1:1" x14ac:dyDescent="0.25">
      <c r="A5975" s="287"/>
    </row>
    <row r="5976" spans="1:1" x14ac:dyDescent="0.25">
      <c r="A5976" s="287"/>
    </row>
    <row r="5977" spans="1:1" x14ac:dyDescent="0.25">
      <c r="A5977" s="287"/>
    </row>
    <row r="5978" spans="1:1" x14ac:dyDescent="0.25">
      <c r="A5978" s="287"/>
    </row>
    <row r="5979" spans="1:1" x14ac:dyDescent="0.25">
      <c r="A5979" s="287"/>
    </row>
    <row r="5980" spans="1:1" x14ac:dyDescent="0.25">
      <c r="A5980" s="287"/>
    </row>
    <row r="5981" spans="1:1" x14ac:dyDescent="0.25">
      <c r="A5981" s="287"/>
    </row>
    <row r="5982" spans="1:1" x14ac:dyDescent="0.25">
      <c r="A5982" s="287"/>
    </row>
    <row r="5983" spans="1:1" x14ac:dyDescent="0.25">
      <c r="A5983" s="287"/>
    </row>
    <row r="5984" spans="1:1" x14ac:dyDescent="0.25">
      <c r="A5984" s="287"/>
    </row>
    <row r="5985" spans="1:1" x14ac:dyDescent="0.25">
      <c r="A5985" s="287"/>
    </row>
    <row r="5986" spans="1:1" x14ac:dyDescent="0.25">
      <c r="A5986" s="287"/>
    </row>
    <row r="5987" spans="1:1" x14ac:dyDescent="0.25">
      <c r="A5987" s="287"/>
    </row>
    <row r="5988" spans="1:1" x14ac:dyDescent="0.25">
      <c r="A5988" s="287"/>
    </row>
    <row r="5989" spans="1:1" x14ac:dyDescent="0.25">
      <c r="A5989" s="287"/>
    </row>
    <row r="5990" spans="1:1" x14ac:dyDescent="0.25">
      <c r="A5990" s="287"/>
    </row>
    <row r="5991" spans="1:1" x14ac:dyDescent="0.25">
      <c r="A5991" s="287"/>
    </row>
    <row r="5992" spans="1:1" x14ac:dyDescent="0.25">
      <c r="A5992" s="287"/>
    </row>
    <row r="5993" spans="1:1" x14ac:dyDescent="0.25">
      <c r="A5993" s="287"/>
    </row>
    <row r="5994" spans="1:1" x14ac:dyDescent="0.25">
      <c r="A5994" s="287"/>
    </row>
    <row r="5995" spans="1:1" x14ac:dyDescent="0.25">
      <c r="A5995" s="287"/>
    </row>
    <row r="5996" spans="1:1" x14ac:dyDescent="0.25">
      <c r="A5996" s="287"/>
    </row>
    <row r="5997" spans="1:1" x14ac:dyDescent="0.25">
      <c r="A5997" s="287"/>
    </row>
    <row r="5998" spans="1:1" x14ac:dyDescent="0.25">
      <c r="A5998" s="287"/>
    </row>
    <row r="5999" spans="1:1" x14ac:dyDescent="0.25">
      <c r="A5999" s="287"/>
    </row>
    <row r="6000" spans="1:1" x14ac:dyDescent="0.25">
      <c r="A6000" s="287"/>
    </row>
    <row r="6001" spans="1:1" x14ac:dyDescent="0.25">
      <c r="A6001" s="287"/>
    </row>
    <row r="6002" spans="1:1" x14ac:dyDescent="0.25">
      <c r="A6002" s="287"/>
    </row>
    <row r="6003" spans="1:1" x14ac:dyDescent="0.25">
      <c r="A6003" s="287"/>
    </row>
    <row r="6004" spans="1:1" x14ac:dyDescent="0.25">
      <c r="A6004" s="287"/>
    </row>
    <row r="6005" spans="1:1" x14ac:dyDescent="0.25">
      <c r="A6005" s="287"/>
    </row>
    <row r="6006" spans="1:1" x14ac:dyDescent="0.25">
      <c r="A6006" s="287"/>
    </row>
    <row r="6007" spans="1:1" x14ac:dyDescent="0.25">
      <c r="A6007" s="287"/>
    </row>
    <row r="6008" spans="1:1" x14ac:dyDescent="0.25">
      <c r="A6008" s="287"/>
    </row>
    <row r="6009" spans="1:1" x14ac:dyDescent="0.25">
      <c r="A6009" s="287"/>
    </row>
    <row r="6010" spans="1:1" x14ac:dyDescent="0.25">
      <c r="A6010" s="287"/>
    </row>
    <row r="6011" spans="1:1" x14ac:dyDescent="0.25">
      <c r="A6011" s="287"/>
    </row>
    <row r="6012" spans="1:1" x14ac:dyDescent="0.25">
      <c r="A6012" s="287"/>
    </row>
    <row r="6013" spans="1:1" x14ac:dyDescent="0.25">
      <c r="A6013" s="287"/>
    </row>
    <row r="6014" spans="1:1" x14ac:dyDescent="0.25">
      <c r="A6014" s="287"/>
    </row>
    <row r="6015" spans="1:1" x14ac:dyDescent="0.25">
      <c r="A6015" s="287"/>
    </row>
    <row r="6016" spans="1:1" x14ac:dyDescent="0.25">
      <c r="A6016" s="287"/>
    </row>
    <row r="6017" spans="1:1" x14ac:dyDescent="0.25">
      <c r="A6017" s="287"/>
    </row>
    <row r="6018" spans="1:1" x14ac:dyDescent="0.25">
      <c r="A6018" s="287"/>
    </row>
    <row r="6019" spans="1:1" x14ac:dyDescent="0.25">
      <c r="A6019" s="287"/>
    </row>
    <row r="6020" spans="1:1" x14ac:dyDescent="0.25">
      <c r="A6020" s="287"/>
    </row>
    <row r="6021" spans="1:1" x14ac:dyDescent="0.25">
      <c r="A6021" s="287"/>
    </row>
    <row r="6022" spans="1:1" x14ac:dyDescent="0.25">
      <c r="A6022" s="287"/>
    </row>
    <row r="6023" spans="1:1" x14ac:dyDescent="0.25">
      <c r="A6023" s="287"/>
    </row>
    <row r="6024" spans="1:1" x14ac:dyDescent="0.25">
      <c r="A6024" s="287"/>
    </row>
    <row r="6025" spans="1:1" x14ac:dyDescent="0.25">
      <c r="A6025" s="287"/>
    </row>
    <row r="6026" spans="1:1" x14ac:dyDescent="0.25">
      <c r="A6026" s="287"/>
    </row>
    <row r="6027" spans="1:1" x14ac:dyDescent="0.25">
      <c r="A6027" s="287"/>
    </row>
    <row r="6028" spans="1:1" x14ac:dyDescent="0.25">
      <c r="A6028" s="287"/>
    </row>
    <row r="6029" spans="1:1" x14ac:dyDescent="0.25">
      <c r="A6029" s="287"/>
    </row>
    <row r="6030" spans="1:1" x14ac:dyDescent="0.25">
      <c r="A6030" s="287"/>
    </row>
    <row r="6031" spans="1:1" x14ac:dyDescent="0.25">
      <c r="A6031" s="287"/>
    </row>
    <row r="6032" spans="1:1" x14ac:dyDescent="0.25">
      <c r="A6032" s="287"/>
    </row>
    <row r="6033" spans="1:1" x14ac:dyDescent="0.25">
      <c r="A6033" s="287"/>
    </row>
    <row r="6034" spans="1:1" x14ac:dyDescent="0.25">
      <c r="A6034" s="287"/>
    </row>
    <row r="6035" spans="1:1" x14ac:dyDescent="0.25">
      <c r="A6035" s="287"/>
    </row>
    <row r="6036" spans="1:1" x14ac:dyDescent="0.25">
      <c r="A6036" s="287"/>
    </row>
    <row r="6037" spans="1:1" x14ac:dyDescent="0.25">
      <c r="A6037" s="287"/>
    </row>
    <row r="6038" spans="1:1" x14ac:dyDescent="0.25">
      <c r="A6038" s="287"/>
    </row>
    <row r="6039" spans="1:1" x14ac:dyDescent="0.25">
      <c r="A6039" s="287"/>
    </row>
    <row r="6040" spans="1:1" x14ac:dyDescent="0.25">
      <c r="A6040" s="287"/>
    </row>
    <row r="6041" spans="1:1" x14ac:dyDescent="0.25">
      <c r="A6041" s="287"/>
    </row>
    <row r="6042" spans="1:1" x14ac:dyDescent="0.25">
      <c r="A6042" s="287"/>
    </row>
    <row r="6043" spans="1:1" x14ac:dyDescent="0.25">
      <c r="A6043" s="287"/>
    </row>
    <row r="6044" spans="1:1" x14ac:dyDescent="0.25">
      <c r="A6044" s="287"/>
    </row>
    <row r="6045" spans="1:1" x14ac:dyDescent="0.25">
      <c r="A6045" s="287"/>
    </row>
    <row r="6046" spans="1:1" x14ac:dyDescent="0.25">
      <c r="A6046" s="287"/>
    </row>
    <row r="6047" spans="1:1" x14ac:dyDescent="0.25">
      <c r="A6047" s="287"/>
    </row>
    <row r="6048" spans="1:1" x14ac:dyDescent="0.25">
      <c r="A6048" s="287"/>
    </row>
    <row r="6049" spans="1:1" x14ac:dyDescent="0.25">
      <c r="A6049" s="287"/>
    </row>
    <row r="6050" spans="1:1" x14ac:dyDescent="0.25">
      <c r="A6050" s="287"/>
    </row>
    <row r="6051" spans="1:1" x14ac:dyDescent="0.25">
      <c r="A6051" s="287"/>
    </row>
    <row r="6052" spans="1:1" x14ac:dyDescent="0.25">
      <c r="A6052" s="287"/>
    </row>
    <row r="6053" spans="1:1" x14ac:dyDescent="0.25">
      <c r="A6053" s="287"/>
    </row>
    <row r="6054" spans="1:1" x14ac:dyDescent="0.25">
      <c r="A6054" s="287"/>
    </row>
    <row r="6055" spans="1:1" x14ac:dyDescent="0.25">
      <c r="A6055" s="287"/>
    </row>
    <row r="6056" spans="1:1" x14ac:dyDescent="0.25">
      <c r="A6056" s="287"/>
    </row>
    <row r="6057" spans="1:1" x14ac:dyDescent="0.25">
      <c r="A6057" s="287"/>
    </row>
    <row r="6058" spans="1:1" x14ac:dyDescent="0.25">
      <c r="A6058" s="287"/>
    </row>
    <row r="6059" spans="1:1" x14ac:dyDescent="0.25">
      <c r="A6059" s="287"/>
    </row>
    <row r="6060" spans="1:1" x14ac:dyDescent="0.25">
      <c r="A6060" s="287"/>
    </row>
    <row r="6061" spans="1:1" x14ac:dyDescent="0.25">
      <c r="A6061" s="287"/>
    </row>
    <row r="6062" spans="1:1" x14ac:dyDescent="0.25">
      <c r="A6062" s="287"/>
    </row>
    <row r="6063" spans="1:1" x14ac:dyDescent="0.25">
      <c r="A6063" s="287"/>
    </row>
    <row r="6064" spans="1:1" x14ac:dyDescent="0.25">
      <c r="A6064" s="287"/>
    </row>
    <row r="6065" spans="1:1" x14ac:dyDescent="0.25">
      <c r="A6065" s="287"/>
    </row>
    <row r="6066" spans="1:1" x14ac:dyDescent="0.25">
      <c r="A6066" s="287"/>
    </row>
    <row r="6067" spans="1:1" x14ac:dyDescent="0.25">
      <c r="A6067" s="287"/>
    </row>
    <row r="6068" spans="1:1" x14ac:dyDescent="0.25">
      <c r="A6068" s="287"/>
    </row>
    <row r="6069" spans="1:1" x14ac:dyDescent="0.25">
      <c r="A6069" s="287"/>
    </row>
    <row r="6070" spans="1:1" x14ac:dyDescent="0.25">
      <c r="A6070" s="287"/>
    </row>
    <row r="6071" spans="1:1" x14ac:dyDescent="0.25">
      <c r="A6071" s="287"/>
    </row>
    <row r="6072" spans="1:1" x14ac:dyDescent="0.25">
      <c r="A6072" s="287"/>
    </row>
    <row r="6073" spans="1:1" x14ac:dyDescent="0.25">
      <c r="A6073" s="287"/>
    </row>
    <row r="6074" spans="1:1" x14ac:dyDescent="0.25">
      <c r="A6074" s="287"/>
    </row>
    <row r="6075" spans="1:1" x14ac:dyDescent="0.25">
      <c r="A6075" s="287"/>
    </row>
    <row r="6076" spans="1:1" x14ac:dyDescent="0.25">
      <c r="A6076" s="287"/>
    </row>
    <row r="6077" spans="1:1" x14ac:dyDescent="0.25">
      <c r="A6077" s="287"/>
    </row>
    <row r="6078" spans="1:1" x14ac:dyDescent="0.25">
      <c r="A6078" s="287"/>
    </row>
    <row r="6079" spans="1:1" x14ac:dyDescent="0.25">
      <c r="A6079" s="287"/>
    </row>
    <row r="6080" spans="1:1" x14ac:dyDescent="0.25">
      <c r="A6080" s="287"/>
    </row>
    <row r="6081" spans="1:1" x14ac:dyDescent="0.25">
      <c r="A6081" s="287"/>
    </row>
    <row r="6082" spans="1:1" x14ac:dyDescent="0.25">
      <c r="A6082" s="287"/>
    </row>
    <row r="6083" spans="1:1" x14ac:dyDescent="0.25">
      <c r="A6083" s="287"/>
    </row>
    <row r="6084" spans="1:1" x14ac:dyDescent="0.25">
      <c r="A6084" s="287"/>
    </row>
    <row r="6085" spans="1:1" x14ac:dyDescent="0.25">
      <c r="A6085" s="287"/>
    </row>
    <row r="6086" spans="1:1" x14ac:dyDescent="0.25">
      <c r="A6086" s="287"/>
    </row>
    <row r="6087" spans="1:1" x14ac:dyDescent="0.25">
      <c r="A6087" s="287"/>
    </row>
    <row r="6088" spans="1:1" x14ac:dyDescent="0.25">
      <c r="A6088" s="287"/>
    </row>
    <row r="6089" spans="1:1" x14ac:dyDescent="0.25">
      <c r="A6089" s="287"/>
    </row>
    <row r="6090" spans="1:1" x14ac:dyDescent="0.25">
      <c r="A6090" s="287"/>
    </row>
    <row r="6091" spans="1:1" x14ac:dyDescent="0.25">
      <c r="A6091" s="287"/>
    </row>
    <row r="6092" spans="1:1" x14ac:dyDescent="0.25">
      <c r="A6092" s="287"/>
    </row>
    <row r="6093" spans="1:1" x14ac:dyDescent="0.25">
      <c r="A6093" s="287"/>
    </row>
    <row r="6094" spans="1:1" x14ac:dyDescent="0.25">
      <c r="A6094" s="287"/>
    </row>
    <row r="6095" spans="1:1" x14ac:dyDescent="0.25">
      <c r="A6095" s="287"/>
    </row>
    <row r="6096" spans="1:1" x14ac:dyDescent="0.25">
      <c r="A6096" s="287"/>
    </row>
    <row r="6097" spans="1:1" x14ac:dyDescent="0.25">
      <c r="A6097" s="287"/>
    </row>
    <row r="6098" spans="1:1" x14ac:dyDescent="0.25">
      <c r="A6098" s="287"/>
    </row>
    <row r="6099" spans="1:1" x14ac:dyDescent="0.25">
      <c r="A6099" s="287"/>
    </row>
    <row r="6100" spans="1:1" x14ac:dyDescent="0.25">
      <c r="A6100" s="287"/>
    </row>
    <row r="6101" spans="1:1" x14ac:dyDescent="0.25">
      <c r="A6101" s="287"/>
    </row>
    <row r="6102" spans="1:1" x14ac:dyDescent="0.25">
      <c r="A6102" s="287"/>
    </row>
    <row r="6103" spans="1:1" x14ac:dyDescent="0.25">
      <c r="A6103" s="287"/>
    </row>
    <row r="6104" spans="1:1" x14ac:dyDescent="0.25">
      <c r="A6104" s="287"/>
    </row>
    <row r="6105" spans="1:1" x14ac:dyDescent="0.25">
      <c r="A6105" s="287"/>
    </row>
    <row r="6106" spans="1:1" x14ac:dyDescent="0.25">
      <c r="A6106" s="287"/>
    </row>
    <row r="6107" spans="1:1" x14ac:dyDescent="0.25">
      <c r="A6107" s="287"/>
    </row>
    <row r="6108" spans="1:1" x14ac:dyDescent="0.25">
      <c r="A6108" s="287"/>
    </row>
    <row r="6109" spans="1:1" x14ac:dyDescent="0.25">
      <c r="A6109" s="287"/>
    </row>
    <row r="6110" spans="1:1" x14ac:dyDescent="0.25">
      <c r="A6110" s="287"/>
    </row>
    <row r="6111" spans="1:1" x14ac:dyDescent="0.25">
      <c r="A6111" s="287"/>
    </row>
    <row r="6112" spans="1:1" x14ac:dyDescent="0.25">
      <c r="A6112" s="287"/>
    </row>
    <row r="6113" spans="1:1" x14ac:dyDescent="0.25">
      <c r="A6113" s="287"/>
    </row>
    <row r="6114" spans="1:1" x14ac:dyDescent="0.25">
      <c r="A6114" s="287"/>
    </row>
    <row r="6115" spans="1:1" x14ac:dyDescent="0.25">
      <c r="A6115" s="287"/>
    </row>
    <row r="6116" spans="1:1" x14ac:dyDescent="0.25">
      <c r="A6116" s="287"/>
    </row>
    <row r="6117" spans="1:1" x14ac:dyDescent="0.25">
      <c r="A6117" s="287"/>
    </row>
    <row r="6118" spans="1:1" x14ac:dyDescent="0.25">
      <c r="A6118" s="287"/>
    </row>
    <row r="6119" spans="1:1" x14ac:dyDescent="0.25">
      <c r="A6119" s="287"/>
    </row>
    <row r="6120" spans="1:1" x14ac:dyDescent="0.25">
      <c r="A6120" s="287"/>
    </row>
    <row r="6121" spans="1:1" x14ac:dyDescent="0.25">
      <c r="A6121" s="287"/>
    </row>
    <row r="6122" spans="1:1" x14ac:dyDescent="0.25">
      <c r="A6122" s="287"/>
    </row>
    <row r="6123" spans="1:1" x14ac:dyDescent="0.25">
      <c r="A6123" s="287"/>
    </row>
    <row r="6124" spans="1:1" x14ac:dyDescent="0.25">
      <c r="A6124" s="287"/>
    </row>
    <row r="6125" spans="1:1" x14ac:dyDescent="0.25">
      <c r="A6125" s="287"/>
    </row>
    <row r="6126" spans="1:1" x14ac:dyDescent="0.25">
      <c r="A6126" s="287"/>
    </row>
    <row r="6127" spans="1:1" x14ac:dyDescent="0.25">
      <c r="A6127" s="287"/>
    </row>
    <row r="6128" spans="1:1" x14ac:dyDescent="0.25">
      <c r="A6128" s="287"/>
    </row>
    <row r="6129" spans="1:1" x14ac:dyDescent="0.25">
      <c r="A6129" s="287"/>
    </row>
    <row r="6130" spans="1:1" x14ac:dyDescent="0.25">
      <c r="A6130" s="287"/>
    </row>
    <row r="6131" spans="1:1" x14ac:dyDescent="0.25">
      <c r="A6131" s="287"/>
    </row>
    <row r="6132" spans="1:1" x14ac:dyDescent="0.25">
      <c r="A6132" s="287"/>
    </row>
    <row r="6133" spans="1:1" x14ac:dyDescent="0.25">
      <c r="A6133" s="287"/>
    </row>
    <row r="6134" spans="1:1" x14ac:dyDescent="0.25">
      <c r="A6134" s="287"/>
    </row>
    <row r="6135" spans="1:1" x14ac:dyDescent="0.25">
      <c r="A6135" s="287"/>
    </row>
    <row r="6136" spans="1:1" x14ac:dyDescent="0.25">
      <c r="A6136" s="287"/>
    </row>
    <row r="6137" spans="1:1" x14ac:dyDescent="0.25">
      <c r="A6137" s="287"/>
    </row>
    <row r="6138" spans="1:1" x14ac:dyDescent="0.25">
      <c r="A6138" s="287"/>
    </row>
    <row r="6139" spans="1:1" x14ac:dyDescent="0.25">
      <c r="A6139" s="287"/>
    </row>
    <row r="6140" spans="1:1" x14ac:dyDescent="0.25">
      <c r="A6140" s="287"/>
    </row>
    <row r="6141" spans="1:1" x14ac:dyDescent="0.25">
      <c r="A6141" s="287"/>
    </row>
    <row r="6142" spans="1:1" x14ac:dyDescent="0.25">
      <c r="A6142" s="287"/>
    </row>
    <row r="6143" spans="1:1" x14ac:dyDescent="0.25">
      <c r="A6143" s="287"/>
    </row>
    <row r="6144" spans="1:1" x14ac:dyDescent="0.25">
      <c r="A6144" s="287"/>
    </row>
    <row r="6145" spans="1:1" x14ac:dyDescent="0.25">
      <c r="A6145" s="287"/>
    </row>
    <row r="6146" spans="1:1" x14ac:dyDescent="0.25">
      <c r="A6146" s="287"/>
    </row>
    <row r="6147" spans="1:1" x14ac:dyDescent="0.25">
      <c r="A6147" s="287"/>
    </row>
    <row r="6148" spans="1:1" x14ac:dyDescent="0.25">
      <c r="A6148" s="287"/>
    </row>
    <row r="6149" spans="1:1" x14ac:dyDescent="0.25">
      <c r="A6149" s="287"/>
    </row>
    <row r="6150" spans="1:1" x14ac:dyDescent="0.25">
      <c r="A6150" s="287"/>
    </row>
    <row r="6151" spans="1:1" x14ac:dyDescent="0.25">
      <c r="A6151" s="287"/>
    </row>
    <row r="6152" spans="1:1" x14ac:dyDescent="0.25">
      <c r="A6152" s="287"/>
    </row>
    <row r="6153" spans="1:1" x14ac:dyDescent="0.25">
      <c r="A6153" s="287"/>
    </row>
    <row r="6154" spans="1:1" x14ac:dyDescent="0.25">
      <c r="A6154" s="287"/>
    </row>
    <row r="6155" spans="1:1" x14ac:dyDescent="0.25">
      <c r="A6155" s="287"/>
    </row>
    <row r="6156" spans="1:1" x14ac:dyDescent="0.25">
      <c r="A6156" s="287"/>
    </row>
    <row r="6157" spans="1:1" x14ac:dyDescent="0.25">
      <c r="A6157" s="287"/>
    </row>
    <row r="6158" spans="1:1" x14ac:dyDescent="0.25">
      <c r="A6158" s="287"/>
    </row>
    <row r="6159" spans="1:1" x14ac:dyDescent="0.25">
      <c r="A6159" s="287"/>
    </row>
    <row r="6160" spans="1:1" x14ac:dyDescent="0.25">
      <c r="A6160" s="287"/>
    </row>
    <row r="6161" spans="1:1" x14ac:dyDescent="0.25">
      <c r="A6161" s="287"/>
    </row>
    <row r="6162" spans="1:1" x14ac:dyDescent="0.25">
      <c r="A6162" s="287"/>
    </row>
    <row r="6163" spans="1:1" x14ac:dyDescent="0.25">
      <c r="A6163" s="287"/>
    </row>
    <row r="6164" spans="1:1" x14ac:dyDescent="0.25">
      <c r="A6164" s="287"/>
    </row>
    <row r="6165" spans="1:1" x14ac:dyDescent="0.25">
      <c r="A6165" s="287"/>
    </row>
    <row r="6166" spans="1:1" x14ac:dyDescent="0.25">
      <c r="A6166" s="287"/>
    </row>
    <row r="6167" spans="1:1" x14ac:dyDescent="0.25">
      <c r="A6167" s="287"/>
    </row>
    <row r="6168" spans="1:1" x14ac:dyDescent="0.25">
      <c r="A6168" s="287"/>
    </row>
    <row r="6169" spans="1:1" x14ac:dyDescent="0.25">
      <c r="A6169" s="287"/>
    </row>
    <row r="6170" spans="1:1" x14ac:dyDescent="0.25">
      <c r="A6170" s="287"/>
    </row>
    <row r="6171" spans="1:1" x14ac:dyDescent="0.25">
      <c r="A6171" s="287"/>
    </row>
    <row r="6172" spans="1:1" x14ac:dyDescent="0.25">
      <c r="A6172" s="287"/>
    </row>
    <row r="6173" spans="1:1" x14ac:dyDescent="0.25">
      <c r="A6173" s="287"/>
    </row>
    <row r="6174" spans="1:1" x14ac:dyDescent="0.25">
      <c r="A6174" s="287"/>
    </row>
    <row r="6175" spans="1:1" x14ac:dyDescent="0.25">
      <c r="A6175" s="287"/>
    </row>
    <row r="6176" spans="1:1" x14ac:dyDescent="0.25">
      <c r="A6176" s="287"/>
    </row>
    <row r="6177" spans="1:1" x14ac:dyDescent="0.25">
      <c r="A6177" s="287"/>
    </row>
    <row r="6178" spans="1:1" x14ac:dyDescent="0.25">
      <c r="A6178" s="287"/>
    </row>
    <row r="6179" spans="1:1" x14ac:dyDescent="0.25">
      <c r="A6179" s="287"/>
    </row>
    <row r="6180" spans="1:1" x14ac:dyDescent="0.25">
      <c r="A6180" s="287"/>
    </row>
    <row r="6181" spans="1:1" x14ac:dyDescent="0.25">
      <c r="A6181" s="287"/>
    </row>
    <row r="6182" spans="1:1" x14ac:dyDescent="0.25">
      <c r="A6182" s="287"/>
    </row>
    <row r="6183" spans="1:1" x14ac:dyDescent="0.25">
      <c r="A6183" s="287"/>
    </row>
    <row r="6184" spans="1:1" x14ac:dyDescent="0.25">
      <c r="A6184" s="287"/>
    </row>
    <row r="6185" spans="1:1" x14ac:dyDescent="0.25">
      <c r="A6185" s="287"/>
    </row>
    <row r="6186" spans="1:1" x14ac:dyDescent="0.25">
      <c r="A6186" s="287"/>
    </row>
    <row r="6187" spans="1:1" x14ac:dyDescent="0.25">
      <c r="A6187" s="287"/>
    </row>
    <row r="6188" spans="1:1" x14ac:dyDescent="0.25">
      <c r="A6188" s="287"/>
    </row>
    <row r="6189" spans="1:1" x14ac:dyDescent="0.25">
      <c r="A6189" s="287"/>
    </row>
    <row r="6190" spans="1:1" x14ac:dyDescent="0.25">
      <c r="A6190" s="287"/>
    </row>
    <row r="6191" spans="1:1" x14ac:dyDescent="0.25">
      <c r="A6191" s="287"/>
    </row>
    <row r="6192" spans="1:1" x14ac:dyDescent="0.25">
      <c r="A6192" s="287"/>
    </row>
    <row r="6193" spans="1:1" x14ac:dyDescent="0.25">
      <c r="A6193" s="287"/>
    </row>
    <row r="6194" spans="1:1" x14ac:dyDescent="0.25">
      <c r="A6194" s="287"/>
    </row>
    <row r="6195" spans="1:1" x14ac:dyDescent="0.25">
      <c r="A6195" s="287"/>
    </row>
    <row r="6196" spans="1:1" x14ac:dyDescent="0.25">
      <c r="A6196" s="287"/>
    </row>
    <row r="6197" spans="1:1" x14ac:dyDescent="0.25">
      <c r="A6197" s="287"/>
    </row>
    <row r="6198" spans="1:1" x14ac:dyDescent="0.25">
      <c r="A6198" s="287"/>
    </row>
    <row r="6199" spans="1:1" x14ac:dyDescent="0.25">
      <c r="A6199" s="287"/>
    </row>
    <row r="6200" spans="1:1" x14ac:dyDescent="0.25">
      <c r="A6200" s="287"/>
    </row>
    <row r="6201" spans="1:1" x14ac:dyDescent="0.25">
      <c r="A6201" s="287"/>
    </row>
    <row r="6202" spans="1:1" x14ac:dyDescent="0.25">
      <c r="A6202" s="287"/>
    </row>
    <row r="6203" spans="1:1" x14ac:dyDescent="0.25">
      <c r="A6203" s="287"/>
    </row>
    <row r="6204" spans="1:1" x14ac:dyDescent="0.25">
      <c r="A6204" s="287"/>
    </row>
    <row r="6205" spans="1:1" x14ac:dyDescent="0.25">
      <c r="A6205" s="287"/>
    </row>
    <row r="6206" spans="1:1" x14ac:dyDescent="0.25">
      <c r="A6206" s="287"/>
    </row>
    <row r="6207" spans="1:1" x14ac:dyDescent="0.25">
      <c r="A6207" s="287"/>
    </row>
    <row r="6208" spans="1:1" x14ac:dyDescent="0.25">
      <c r="A6208" s="287"/>
    </row>
    <row r="6209" spans="1:1" x14ac:dyDescent="0.25">
      <c r="A6209" s="287"/>
    </row>
    <row r="6210" spans="1:1" x14ac:dyDescent="0.25">
      <c r="A6210" s="287"/>
    </row>
    <row r="6211" spans="1:1" x14ac:dyDescent="0.25">
      <c r="A6211" s="287"/>
    </row>
    <row r="6212" spans="1:1" x14ac:dyDescent="0.25">
      <c r="A6212" s="287"/>
    </row>
    <row r="6213" spans="1:1" x14ac:dyDescent="0.25">
      <c r="A6213" s="287"/>
    </row>
    <row r="6214" spans="1:1" x14ac:dyDescent="0.25">
      <c r="A6214" s="287"/>
    </row>
    <row r="6215" spans="1:1" x14ac:dyDescent="0.25">
      <c r="A6215" s="287"/>
    </row>
    <row r="6216" spans="1:1" x14ac:dyDescent="0.25">
      <c r="A6216" s="287"/>
    </row>
    <row r="6217" spans="1:1" x14ac:dyDescent="0.25">
      <c r="A6217" s="287"/>
    </row>
    <row r="6218" spans="1:1" x14ac:dyDescent="0.25">
      <c r="A6218" s="287"/>
    </row>
    <row r="6219" spans="1:1" x14ac:dyDescent="0.25">
      <c r="A6219" s="287"/>
    </row>
    <row r="6220" spans="1:1" x14ac:dyDescent="0.25">
      <c r="A6220" s="287"/>
    </row>
    <row r="6221" spans="1:1" x14ac:dyDescent="0.25">
      <c r="A6221" s="287"/>
    </row>
    <row r="6222" spans="1:1" x14ac:dyDescent="0.25">
      <c r="A6222" s="287"/>
    </row>
    <row r="6223" spans="1:1" x14ac:dyDescent="0.25">
      <c r="A6223" s="287"/>
    </row>
    <row r="6224" spans="1:1" x14ac:dyDescent="0.25">
      <c r="A6224" s="287"/>
    </row>
    <row r="6225" spans="1:1" x14ac:dyDescent="0.25">
      <c r="A6225" s="287"/>
    </row>
    <row r="6226" spans="1:1" x14ac:dyDescent="0.25">
      <c r="A6226" s="287"/>
    </row>
    <row r="6227" spans="1:1" x14ac:dyDescent="0.25">
      <c r="A6227" s="287"/>
    </row>
    <row r="6228" spans="1:1" x14ac:dyDescent="0.25">
      <c r="A6228" s="287"/>
    </row>
    <row r="6229" spans="1:1" x14ac:dyDescent="0.25">
      <c r="A6229" s="287"/>
    </row>
    <row r="6230" spans="1:1" x14ac:dyDescent="0.25">
      <c r="A6230" s="287"/>
    </row>
    <row r="6231" spans="1:1" x14ac:dyDescent="0.25">
      <c r="A6231" s="287"/>
    </row>
    <row r="6232" spans="1:1" x14ac:dyDescent="0.25">
      <c r="A6232" s="287"/>
    </row>
    <row r="6233" spans="1:1" x14ac:dyDescent="0.25">
      <c r="A6233" s="287"/>
    </row>
    <row r="6234" spans="1:1" x14ac:dyDescent="0.25">
      <c r="A6234" s="287"/>
    </row>
    <row r="6235" spans="1:1" x14ac:dyDescent="0.25">
      <c r="A6235" s="287"/>
    </row>
    <row r="6236" spans="1:1" x14ac:dyDescent="0.25">
      <c r="A6236" s="287"/>
    </row>
    <row r="6237" spans="1:1" x14ac:dyDescent="0.25">
      <c r="A6237" s="287"/>
    </row>
    <row r="6238" spans="1:1" x14ac:dyDescent="0.25">
      <c r="A6238" s="287"/>
    </row>
    <row r="6239" spans="1:1" x14ac:dyDescent="0.25">
      <c r="A6239" s="287"/>
    </row>
    <row r="6240" spans="1:1" x14ac:dyDescent="0.25">
      <c r="A6240" s="287"/>
    </row>
    <row r="6241" spans="1:1" x14ac:dyDescent="0.25">
      <c r="A6241" s="287"/>
    </row>
    <row r="6242" spans="1:1" x14ac:dyDescent="0.25">
      <c r="A6242" s="287"/>
    </row>
    <row r="6243" spans="1:1" x14ac:dyDescent="0.25">
      <c r="A6243" s="287"/>
    </row>
    <row r="6244" spans="1:1" x14ac:dyDescent="0.25">
      <c r="A6244" s="287"/>
    </row>
    <row r="6245" spans="1:1" x14ac:dyDescent="0.25">
      <c r="A6245" s="287"/>
    </row>
    <row r="6246" spans="1:1" x14ac:dyDescent="0.25">
      <c r="A6246" s="287"/>
    </row>
    <row r="6247" spans="1:1" x14ac:dyDescent="0.25">
      <c r="A6247" s="287"/>
    </row>
    <row r="6248" spans="1:1" x14ac:dyDescent="0.25">
      <c r="A6248" s="287"/>
    </row>
    <row r="6249" spans="1:1" x14ac:dyDescent="0.25">
      <c r="A6249" s="287"/>
    </row>
    <row r="6250" spans="1:1" x14ac:dyDescent="0.25">
      <c r="A6250" s="287"/>
    </row>
    <row r="6251" spans="1:1" x14ac:dyDescent="0.25">
      <c r="A6251" s="287"/>
    </row>
    <row r="6252" spans="1:1" x14ac:dyDescent="0.25">
      <c r="A6252" s="287"/>
    </row>
    <row r="6253" spans="1:1" x14ac:dyDescent="0.25">
      <c r="A6253" s="287"/>
    </row>
    <row r="6254" spans="1:1" x14ac:dyDescent="0.25">
      <c r="A6254" s="287"/>
    </row>
    <row r="6255" spans="1:1" x14ac:dyDescent="0.25">
      <c r="A6255" s="287"/>
    </row>
    <row r="6256" spans="1:1" x14ac:dyDescent="0.25">
      <c r="A6256" s="287"/>
    </row>
    <row r="6257" spans="1:1" x14ac:dyDescent="0.25">
      <c r="A6257" s="287"/>
    </row>
    <row r="6258" spans="1:1" x14ac:dyDescent="0.25">
      <c r="A6258" s="287"/>
    </row>
    <row r="6259" spans="1:1" x14ac:dyDescent="0.25">
      <c r="A6259" s="287"/>
    </row>
    <row r="6260" spans="1:1" x14ac:dyDescent="0.25">
      <c r="A6260" s="287"/>
    </row>
    <row r="6261" spans="1:1" x14ac:dyDescent="0.25">
      <c r="A6261" s="287"/>
    </row>
    <row r="6262" spans="1:1" x14ac:dyDescent="0.25">
      <c r="A6262" s="287"/>
    </row>
    <row r="6263" spans="1:1" x14ac:dyDescent="0.25">
      <c r="A6263" s="287"/>
    </row>
    <row r="6264" spans="1:1" x14ac:dyDescent="0.25">
      <c r="A6264" s="287"/>
    </row>
    <row r="6265" spans="1:1" x14ac:dyDescent="0.25">
      <c r="A6265" s="287"/>
    </row>
    <row r="6266" spans="1:1" x14ac:dyDescent="0.25">
      <c r="A6266" s="287"/>
    </row>
    <row r="6267" spans="1:1" x14ac:dyDescent="0.25">
      <c r="A6267" s="287"/>
    </row>
    <row r="6268" spans="1:1" x14ac:dyDescent="0.25">
      <c r="A6268" s="287"/>
    </row>
    <row r="6269" spans="1:1" x14ac:dyDescent="0.25">
      <c r="A6269" s="287"/>
    </row>
    <row r="6270" spans="1:1" x14ac:dyDescent="0.25">
      <c r="A6270" s="287"/>
    </row>
    <row r="6271" spans="1:1" x14ac:dyDescent="0.25">
      <c r="A6271" s="287"/>
    </row>
    <row r="6272" spans="1:1" x14ac:dyDescent="0.25">
      <c r="A6272" s="287"/>
    </row>
    <row r="6273" spans="1:1" x14ac:dyDescent="0.25">
      <c r="A6273" s="287"/>
    </row>
    <row r="6274" spans="1:1" x14ac:dyDescent="0.25">
      <c r="A6274" s="287"/>
    </row>
    <row r="6275" spans="1:1" x14ac:dyDescent="0.25">
      <c r="A6275" s="287"/>
    </row>
    <row r="6276" spans="1:1" x14ac:dyDescent="0.25">
      <c r="A6276" s="287"/>
    </row>
    <row r="6277" spans="1:1" x14ac:dyDescent="0.25">
      <c r="A6277" s="287"/>
    </row>
    <row r="6278" spans="1:1" x14ac:dyDescent="0.25">
      <c r="A6278" s="287"/>
    </row>
    <row r="6279" spans="1:1" x14ac:dyDescent="0.25">
      <c r="A6279" s="287"/>
    </row>
    <row r="6280" spans="1:1" x14ac:dyDescent="0.25">
      <c r="A6280" s="287"/>
    </row>
    <row r="6281" spans="1:1" x14ac:dyDescent="0.25">
      <c r="A6281" s="287"/>
    </row>
    <row r="6282" spans="1:1" x14ac:dyDescent="0.25">
      <c r="A6282" s="287"/>
    </row>
    <row r="6283" spans="1:1" x14ac:dyDescent="0.25">
      <c r="A6283" s="287"/>
    </row>
    <row r="6284" spans="1:1" x14ac:dyDescent="0.25">
      <c r="A6284" s="287"/>
    </row>
    <row r="6285" spans="1:1" x14ac:dyDescent="0.25">
      <c r="A6285" s="287"/>
    </row>
    <row r="6286" spans="1:1" x14ac:dyDescent="0.25">
      <c r="A6286" s="287"/>
    </row>
    <row r="6287" spans="1:1" x14ac:dyDescent="0.25">
      <c r="A6287" s="287"/>
    </row>
    <row r="6288" spans="1:1" x14ac:dyDescent="0.25">
      <c r="A6288" s="287"/>
    </row>
    <row r="6289" spans="1:1" x14ac:dyDescent="0.25">
      <c r="A6289" s="287"/>
    </row>
    <row r="6290" spans="1:1" x14ac:dyDescent="0.25">
      <c r="A6290" s="287"/>
    </row>
    <row r="6291" spans="1:1" x14ac:dyDescent="0.25">
      <c r="A6291" s="287"/>
    </row>
    <row r="6292" spans="1:1" x14ac:dyDescent="0.25">
      <c r="A6292" s="287"/>
    </row>
    <row r="6293" spans="1:1" x14ac:dyDescent="0.25">
      <c r="A6293" s="287"/>
    </row>
    <row r="6294" spans="1:1" x14ac:dyDescent="0.25">
      <c r="A6294" s="287"/>
    </row>
    <row r="6295" spans="1:1" x14ac:dyDescent="0.25">
      <c r="A6295" s="287"/>
    </row>
    <row r="6296" spans="1:1" x14ac:dyDescent="0.25">
      <c r="A6296" s="287"/>
    </row>
    <row r="6297" spans="1:1" x14ac:dyDescent="0.25">
      <c r="A6297" s="287"/>
    </row>
    <row r="6298" spans="1:1" x14ac:dyDescent="0.25">
      <c r="A6298" s="287"/>
    </row>
    <row r="6299" spans="1:1" x14ac:dyDescent="0.25">
      <c r="A6299" s="287"/>
    </row>
    <row r="6300" spans="1:1" x14ac:dyDescent="0.25">
      <c r="A6300" s="287"/>
    </row>
    <row r="6301" spans="1:1" x14ac:dyDescent="0.25">
      <c r="A6301" s="287"/>
    </row>
    <row r="6302" spans="1:1" x14ac:dyDescent="0.25">
      <c r="A6302" s="287"/>
    </row>
    <row r="6303" spans="1:1" x14ac:dyDescent="0.25">
      <c r="A6303" s="287"/>
    </row>
    <row r="6304" spans="1:1" x14ac:dyDescent="0.25">
      <c r="A6304" s="287"/>
    </row>
    <row r="6305" spans="1:1" x14ac:dyDescent="0.25">
      <c r="A6305" s="287"/>
    </row>
    <row r="6306" spans="1:1" x14ac:dyDescent="0.25">
      <c r="A6306" s="287"/>
    </row>
    <row r="6307" spans="1:1" x14ac:dyDescent="0.25">
      <c r="A6307" s="287"/>
    </row>
    <row r="6308" spans="1:1" x14ac:dyDescent="0.25">
      <c r="A6308" s="287"/>
    </row>
    <row r="6309" spans="1:1" x14ac:dyDescent="0.25">
      <c r="A6309" s="287"/>
    </row>
    <row r="6310" spans="1:1" x14ac:dyDescent="0.25">
      <c r="A6310" s="287"/>
    </row>
    <row r="6311" spans="1:1" x14ac:dyDescent="0.25">
      <c r="A6311" s="287"/>
    </row>
    <row r="6312" spans="1:1" x14ac:dyDescent="0.25">
      <c r="A6312" s="287"/>
    </row>
    <row r="6313" spans="1:1" x14ac:dyDescent="0.25">
      <c r="A6313" s="287"/>
    </row>
    <row r="6314" spans="1:1" x14ac:dyDescent="0.25">
      <c r="A6314" s="287"/>
    </row>
    <row r="6315" spans="1:1" x14ac:dyDescent="0.25">
      <c r="A6315" s="287"/>
    </row>
    <row r="6316" spans="1:1" x14ac:dyDescent="0.25">
      <c r="A6316" s="287"/>
    </row>
    <row r="6317" spans="1:1" x14ac:dyDescent="0.25">
      <c r="A6317" s="287"/>
    </row>
    <row r="6318" spans="1:1" x14ac:dyDescent="0.25">
      <c r="A6318" s="287"/>
    </row>
    <row r="6319" spans="1:1" x14ac:dyDescent="0.25">
      <c r="A6319" s="287"/>
    </row>
    <row r="6320" spans="1:1" x14ac:dyDescent="0.25">
      <c r="A6320" s="287"/>
    </row>
    <row r="6321" spans="1:1" x14ac:dyDescent="0.25">
      <c r="A6321" s="287"/>
    </row>
    <row r="6322" spans="1:1" x14ac:dyDescent="0.25">
      <c r="A6322" s="287"/>
    </row>
    <row r="6323" spans="1:1" x14ac:dyDescent="0.25">
      <c r="A6323" s="287"/>
    </row>
    <row r="6324" spans="1:1" x14ac:dyDescent="0.25">
      <c r="A6324" s="287"/>
    </row>
    <row r="6325" spans="1:1" x14ac:dyDescent="0.25">
      <c r="A6325" s="287"/>
    </row>
    <row r="6326" spans="1:1" x14ac:dyDescent="0.25">
      <c r="A6326" s="287"/>
    </row>
    <row r="6327" spans="1:1" x14ac:dyDescent="0.25">
      <c r="A6327" s="287"/>
    </row>
    <row r="6328" spans="1:1" x14ac:dyDescent="0.25">
      <c r="A6328" s="287"/>
    </row>
    <row r="6329" spans="1:1" x14ac:dyDescent="0.25">
      <c r="A6329" s="287"/>
    </row>
    <row r="6330" spans="1:1" x14ac:dyDescent="0.25">
      <c r="A6330" s="287"/>
    </row>
    <row r="6331" spans="1:1" x14ac:dyDescent="0.25">
      <c r="A6331" s="287"/>
    </row>
    <row r="6332" spans="1:1" x14ac:dyDescent="0.25">
      <c r="A6332" s="287"/>
    </row>
    <row r="6333" spans="1:1" x14ac:dyDescent="0.25">
      <c r="A6333" s="287"/>
    </row>
    <row r="6334" spans="1:1" x14ac:dyDescent="0.25">
      <c r="A6334" s="287"/>
    </row>
    <row r="6335" spans="1:1" x14ac:dyDescent="0.25">
      <c r="A6335" s="287"/>
    </row>
    <row r="6336" spans="1:1" x14ac:dyDescent="0.25">
      <c r="A6336" s="287"/>
    </row>
    <row r="6337" spans="1:1" x14ac:dyDescent="0.25">
      <c r="A6337" s="287"/>
    </row>
    <row r="6338" spans="1:1" x14ac:dyDescent="0.25">
      <c r="A6338" s="287"/>
    </row>
    <row r="6339" spans="1:1" x14ac:dyDescent="0.25">
      <c r="A6339" s="287"/>
    </row>
    <row r="6340" spans="1:1" x14ac:dyDescent="0.25">
      <c r="A6340" s="287"/>
    </row>
    <row r="6341" spans="1:1" x14ac:dyDescent="0.25">
      <c r="A6341" s="287"/>
    </row>
    <row r="6342" spans="1:1" x14ac:dyDescent="0.25">
      <c r="A6342" s="287"/>
    </row>
    <row r="6343" spans="1:1" x14ac:dyDescent="0.25">
      <c r="A6343" s="287"/>
    </row>
    <row r="6344" spans="1:1" x14ac:dyDescent="0.25">
      <c r="A6344" s="287"/>
    </row>
    <row r="6345" spans="1:1" x14ac:dyDescent="0.25">
      <c r="A6345" s="287"/>
    </row>
    <row r="6346" spans="1:1" x14ac:dyDescent="0.25">
      <c r="A6346" s="287"/>
    </row>
    <row r="6347" spans="1:1" x14ac:dyDescent="0.25">
      <c r="A6347" s="287"/>
    </row>
    <row r="6348" spans="1:1" x14ac:dyDescent="0.25">
      <c r="A6348" s="287"/>
    </row>
    <row r="6349" spans="1:1" x14ac:dyDescent="0.25">
      <c r="A6349" s="287"/>
    </row>
    <row r="6350" spans="1:1" x14ac:dyDescent="0.25">
      <c r="A6350" s="287"/>
    </row>
    <row r="6351" spans="1:1" x14ac:dyDescent="0.25">
      <c r="A6351" s="287"/>
    </row>
    <row r="6352" spans="1:1" x14ac:dyDescent="0.25">
      <c r="A6352" s="287"/>
    </row>
    <row r="6353" spans="1:1" x14ac:dyDescent="0.25">
      <c r="A6353" s="287"/>
    </row>
    <row r="6354" spans="1:1" x14ac:dyDescent="0.25">
      <c r="A6354" s="287"/>
    </row>
    <row r="6355" spans="1:1" x14ac:dyDescent="0.25">
      <c r="A6355" s="287"/>
    </row>
    <row r="6356" spans="1:1" x14ac:dyDescent="0.25">
      <c r="A6356" s="287"/>
    </row>
    <row r="6357" spans="1:1" x14ac:dyDescent="0.25">
      <c r="A6357" s="287"/>
    </row>
    <row r="6358" spans="1:1" x14ac:dyDescent="0.25">
      <c r="A6358" s="287"/>
    </row>
    <row r="6359" spans="1:1" x14ac:dyDescent="0.25">
      <c r="A6359" s="287"/>
    </row>
    <row r="6360" spans="1:1" x14ac:dyDescent="0.25">
      <c r="A6360" s="287"/>
    </row>
    <row r="6361" spans="1:1" x14ac:dyDescent="0.25">
      <c r="A6361" s="287"/>
    </row>
    <row r="6362" spans="1:1" x14ac:dyDescent="0.25">
      <c r="A6362" s="287"/>
    </row>
    <row r="6363" spans="1:1" x14ac:dyDescent="0.25">
      <c r="A6363" s="287"/>
    </row>
    <row r="6364" spans="1:1" x14ac:dyDescent="0.25">
      <c r="A6364" s="287"/>
    </row>
    <row r="6365" spans="1:1" x14ac:dyDescent="0.25">
      <c r="A6365" s="287"/>
    </row>
    <row r="6366" spans="1:1" x14ac:dyDescent="0.25">
      <c r="A6366" s="287"/>
    </row>
    <row r="6367" spans="1:1" x14ac:dyDescent="0.25">
      <c r="A6367" s="287"/>
    </row>
    <row r="6368" spans="1:1" x14ac:dyDescent="0.25">
      <c r="A6368" s="287"/>
    </row>
    <row r="6369" spans="1:1" x14ac:dyDescent="0.25">
      <c r="A6369" s="287"/>
    </row>
    <row r="6370" spans="1:1" x14ac:dyDescent="0.25">
      <c r="A6370" s="287"/>
    </row>
    <row r="6371" spans="1:1" x14ac:dyDescent="0.25">
      <c r="A6371" s="287"/>
    </row>
    <row r="6372" spans="1:1" x14ac:dyDescent="0.25">
      <c r="A6372" s="287"/>
    </row>
    <row r="6373" spans="1:1" x14ac:dyDescent="0.25">
      <c r="A6373" s="287"/>
    </row>
    <row r="6374" spans="1:1" x14ac:dyDescent="0.25">
      <c r="A6374" s="287"/>
    </row>
    <row r="6375" spans="1:1" x14ac:dyDescent="0.25">
      <c r="A6375" s="287"/>
    </row>
    <row r="6376" spans="1:1" x14ac:dyDescent="0.25">
      <c r="A6376" s="287"/>
    </row>
    <row r="6377" spans="1:1" x14ac:dyDescent="0.25">
      <c r="A6377" s="287"/>
    </row>
    <row r="6378" spans="1:1" x14ac:dyDescent="0.25">
      <c r="A6378" s="287"/>
    </row>
    <row r="6379" spans="1:1" x14ac:dyDescent="0.25">
      <c r="A6379" s="287"/>
    </row>
    <row r="6380" spans="1:1" x14ac:dyDescent="0.25">
      <c r="A6380" s="287"/>
    </row>
    <row r="6381" spans="1:1" x14ac:dyDescent="0.25">
      <c r="A6381" s="287"/>
    </row>
    <row r="6382" spans="1:1" x14ac:dyDescent="0.25">
      <c r="A6382" s="287"/>
    </row>
    <row r="6383" spans="1:1" x14ac:dyDescent="0.25">
      <c r="A6383" s="287"/>
    </row>
    <row r="6384" spans="1:1" x14ac:dyDescent="0.25">
      <c r="A6384" s="287"/>
    </row>
    <row r="6385" spans="1:1" x14ac:dyDescent="0.25">
      <c r="A6385" s="287"/>
    </row>
    <row r="6386" spans="1:1" x14ac:dyDescent="0.25">
      <c r="A6386" s="287"/>
    </row>
    <row r="6387" spans="1:1" x14ac:dyDescent="0.25">
      <c r="A6387" s="287"/>
    </row>
    <row r="6388" spans="1:1" x14ac:dyDescent="0.25">
      <c r="A6388" s="287"/>
    </row>
    <row r="6389" spans="1:1" x14ac:dyDescent="0.25">
      <c r="A6389" s="287"/>
    </row>
    <row r="6390" spans="1:1" x14ac:dyDescent="0.25">
      <c r="A6390" s="287"/>
    </row>
    <row r="6391" spans="1:1" x14ac:dyDescent="0.25">
      <c r="A6391" s="287"/>
    </row>
    <row r="6392" spans="1:1" x14ac:dyDescent="0.25">
      <c r="A6392" s="287"/>
    </row>
    <row r="6393" spans="1:1" x14ac:dyDescent="0.25">
      <c r="A6393" s="287"/>
    </row>
    <row r="6394" spans="1:1" x14ac:dyDescent="0.25">
      <c r="A6394" s="287"/>
    </row>
    <row r="6395" spans="1:1" x14ac:dyDescent="0.25">
      <c r="A6395" s="287"/>
    </row>
    <row r="6396" spans="1:1" x14ac:dyDescent="0.25">
      <c r="A6396" s="287"/>
    </row>
    <row r="6397" spans="1:1" x14ac:dyDescent="0.25">
      <c r="A6397" s="287"/>
    </row>
    <row r="6398" spans="1:1" x14ac:dyDescent="0.25">
      <c r="A6398" s="287"/>
    </row>
    <row r="6399" spans="1:1" x14ac:dyDescent="0.25">
      <c r="A6399" s="287"/>
    </row>
    <row r="6400" spans="1:1" x14ac:dyDescent="0.25">
      <c r="A6400" s="287"/>
    </row>
    <row r="6401" spans="1:1" x14ac:dyDescent="0.25">
      <c r="A6401" s="287"/>
    </row>
    <row r="6402" spans="1:1" x14ac:dyDescent="0.25">
      <c r="A6402" s="287"/>
    </row>
    <row r="6403" spans="1:1" x14ac:dyDescent="0.25">
      <c r="A6403" s="287"/>
    </row>
    <row r="6404" spans="1:1" x14ac:dyDescent="0.25">
      <c r="A6404" s="287"/>
    </row>
    <row r="6405" spans="1:1" x14ac:dyDescent="0.25">
      <c r="A6405" s="287"/>
    </row>
    <row r="6406" spans="1:1" x14ac:dyDescent="0.25">
      <c r="A6406" s="287"/>
    </row>
    <row r="6407" spans="1:1" x14ac:dyDescent="0.25">
      <c r="A6407" s="287"/>
    </row>
    <row r="6408" spans="1:1" x14ac:dyDescent="0.25">
      <c r="A6408" s="287"/>
    </row>
    <row r="6409" spans="1:1" x14ac:dyDescent="0.25">
      <c r="A6409" s="287"/>
    </row>
    <row r="6410" spans="1:1" x14ac:dyDescent="0.25">
      <c r="A6410" s="287"/>
    </row>
    <row r="6411" spans="1:1" x14ac:dyDescent="0.25">
      <c r="A6411" s="287"/>
    </row>
    <row r="6412" spans="1:1" x14ac:dyDescent="0.25">
      <c r="A6412" s="287"/>
    </row>
    <row r="6413" spans="1:1" x14ac:dyDescent="0.25">
      <c r="A6413" s="287"/>
    </row>
    <row r="6414" spans="1:1" x14ac:dyDescent="0.25">
      <c r="A6414" s="287"/>
    </row>
    <row r="6415" spans="1:1" x14ac:dyDescent="0.25">
      <c r="A6415" s="287"/>
    </row>
    <row r="6416" spans="1:1" x14ac:dyDescent="0.25">
      <c r="A6416" s="287"/>
    </row>
    <row r="6417" spans="1:1" x14ac:dyDescent="0.25">
      <c r="A6417" s="287"/>
    </row>
    <row r="6418" spans="1:1" x14ac:dyDescent="0.25">
      <c r="A6418" s="287"/>
    </row>
    <row r="6419" spans="1:1" x14ac:dyDescent="0.25">
      <c r="A6419" s="287"/>
    </row>
    <row r="6420" spans="1:1" x14ac:dyDescent="0.25">
      <c r="A6420" s="287"/>
    </row>
    <row r="6421" spans="1:1" x14ac:dyDescent="0.25">
      <c r="A6421" s="287"/>
    </row>
    <row r="6422" spans="1:1" x14ac:dyDescent="0.25">
      <c r="A6422" s="287"/>
    </row>
    <row r="6423" spans="1:1" x14ac:dyDescent="0.25">
      <c r="A6423" s="287"/>
    </row>
    <row r="6424" spans="1:1" x14ac:dyDescent="0.25">
      <c r="A6424" s="287"/>
    </row>
    <row r="6425" spans="1:1" x14ac:dyDescent="0.25">
      <c r="A6425" s="287"/>
    </row>
    <row r="6426" spans="1:1" x14ac:dyDescent="0.25">
      <c r="A6426" s="287"/>
    </row>
    <row r="6427" spans="1:1" x14ac:dyDescent="0.25">
      <c r="A6427" s="287"/>
    </row>
    <row r="6428" spans="1:1" x14ac:dyDescent="0.25">
      <c r="A6428" s="287"/>
    </row>
    <row r="6429" spans="1:1" x14ac:dyDescent="0.25">
      <c r="A6429" s="287"/>
    </row>
    <row r="6430" spans="1:1" x14ac:dyDescent="0.25">
      <c r="A6430" s="287"/>
    </row>
    <row r="6431" spans="1:1" x14ac:dyDescent="0.25">
      <c r="A6431" s="287"/>
    </row>
    <row r="6432" spans="1:1" x14ac:dyDescent="0.25">
      <c r="A6432" s="287"/>
    </row>
    <row r="6433" spans="1:1" x14ac:dyDescent="0.25">
      <c r="A6433" s="287"/>
    </row>
    <row r="6434" spans="1:1" x14ac:dyDescent="0.25">
      <c r="A6434" s="287"/>
    </row>
    <row r="6435" spans="1:1" x14ac:dyDescent="0.25">
      <c r="A6435" s="287"/>
    </row>
    <row r="6436" spans="1:1" x14ac:dyDescent="0.25">
      <c r="A6436" s="287"/>
    </row>
    <row r="6437" spans="1:1" x14ac:dyDescent="0.25">
      <c r="A6437" s="287"/>
    </row>
    <row r="6438" spans="1:1" x14ac:dyDescent="0.25">
      <c r="A6438" s="287"/>
    </row>
    <row r="6439" spans="1:1" x14ac:dyDescent="0.25">
      <c r="A6439" s="287"/>
    </row>
    <row r="6440" spans="1:1" x14ac:dyDescent="0.25">
      <c r="A6440" s="287"/>
    </row>
    <row r="6441" spans="1:1" x14ac:dyDescent="0.25">
      <c r="A6441" s="287"/>
    </row>
    <row r="6442" spans="1:1" x14ac:dyDescent="0.25">
      <c r="A6442" s="287"/>
    </row>
    <row r="6443" spans="1:1" x14ac:dyDescent="0.25">
      <c r="A6443" s="287"/>
    </row>
    <row r="6444" spans="1:1" x14ac:dyDescent="0.25">
      <c r="A6444" s="287"/>
    </row>
    <row r="6445" spans="1:1" x14ac:dyDescent="0.25">
      <c r="A6445" s="287"/>
    </row>
    <row r="6446" spans="1:1" x14ac:dyDescent="0.25">
      <c r="A6446" s="287"/>
    </row>
    <row r="6447" spans="1:1" x14ac:dyDescent="0.25">
      <c r="A6447" s="287"/>
    </row>
    <row r="6448" spans="1:1" x14ac:dyDescent="0.25">
      <c r="A6448" s="287"/>
    </row>
    <row r="6449" spans="1:1" x14ac:dyDescent="0.25">
      <c r="A6449" s="287"/>
    </row>
    <row r="6450" spans="1:1" x14ac:dyDescent="0.25">
      <c r="A6450" s="287"/>
    </row>
    <row r="6451" spans="1:1" x14ac:dyDescent="0.25">
      <c r="A6451" s="287"/>
    </row>
    <row r="6452" spans="1:1" x14ac:dyDescent="0.25">
      <c r="A6452" s="287"/>
    </row>
    <row r="6453" spans="1:1" x14ac:dyDescent="0.25">
      <c r="A6453" s="287"/>
    </row>
    <row r="6454" spans="1:1" x14ac:dyDescent="0.25">
      <c r="A6454" s="287"/>
    </row>
    <row r="6455" spans="1:1" x14ac:dyDescent="0.25">
      <c r="A6455" s="287"/>
    </row>
    <row r="6456" spans="1:1" x14ac:dyDescent="0.25">
      <c r="A6456" s="287"/>
    </row>
    <row r="6457" spans="1:1" x14ac:dyDescent="0.25">
      <c r="A6457" s="287"/>
    </row>
    <row r="6458" spans="1:1" x14ac:dyDescent="0.25">
      <c r="A6458" s="287"/>
    </row>
    <row r="6459" spans="1:1" x14ac:dyDescent="0.25">
      <c r="A6459" s="287"/>
    </row>
    <row r="6460" spans="1:1" x14ac:dyDescent="0.25">
      <c r="A6460" s="287"/>
    </row>
    <row r="6461" spans="1:1" x14ac:dyDescent="0.25">
      <c r="A6461" s="287"/>
    </row>
    <row r="6462" spans="1:1" x14ac:dyDescent="0.25">
      <c r="A6462" s="287"/>
    </row>
    <row r="6463" spans="1:1" x14ac:dyDescent="0.25">
      <c r="A6463" s="287"/>
    </row>
    <row r="6464" spans="1:1" x14ac:dyDescent="0.25">
      <c r="A6464" s="287"/>
    </row>
    <row r="6465" spans="1:1" x14ac:dyDescent="0.25">
      <c r="A6465" s="287"/>
    </row>
    <row r="6466" spans="1:1" x14ac:dyDescent="0.25">
      <c r="A6466" s="287"/>
    </row>
    <row r="6467" spans="1:1" x14ac:dyDescent="0.25">
      <c r="A6467" s="287"/>
    </row>
    <row r="6468" spans="1:1" x14ac:dyDescent="0.25">
      <c r="A6468" s="287"/>
    </row>
    <row r="6469" spans="1:1" x14ac:dyDescent="0.25">
      <c r="A6469" s="287"/>
    </row>
    <row r="6470" spans="1:1" x14ac:dyDescent="0.25">
      <c r="A6470" s="287"/>
    </row>
    <row r="6471" spans="1:1" x14ac:dyDescent="0.25">
      <c r="A6471" s="287"/>
    </row>
    <row r="6472" spans="1:1" x14ac:dyDescent="0.25">
      <c r="A6472" s="287"/>
    </row>
    <row r="6473" spans="1:1" x14ac:dyDescent="0.25">
      <c r="A6473" s="287"/>
    </row>
    <row r="6474" spans="1:1" x14ac:dyDescent="0.25">
      <c r="A6474" s="287"/>
    </row>
    <row r="6475" spans="1:1" x14ac:dyDescent="0.25">
      <c r="A6475" s="287"/>
    </row>
    <row r="6476" spans="1:1" x14ac:dyDescent="0.25">
      <c r="A6476" s="287"/>
    </row>
    <row r="6477" spans="1:1" x14ac:dyDescent="0.25">
      <c r="A6477" s="287"/>
    </row>
    <row r="6478" spans="1:1" x14ac:dyDescent="0.25">
      <c r="A6478" s="287"/>
    </row>
    <row r="6479" spans="1:1" x14ac:dyDescent="0.25">
      <c r="A6479" s="287"/>
    </row>
    <row r="6480" spans="1:1" x14ac:dyDescent="0.25">
      <c r="A6480" s="287"/>
    </row>
    <row r="6481" spans="1:1" x14ac:dyDescent="0.25">
      <c r="A6481" s="287"/>
    </row>
    <row r="6482" spans="1:1" x14ac:dyDescent="0.25">
      <c r="A6482" s="287"/>
    </row>
    <row r="6483" spans="1:1" x14ac:dyDescent="0.25">
      <c r="A6483" s="287"/>
    </row>
    <row r="6484" spans="1:1" x14ac:dyDescent="0.25">
      <c r="A6484" s="287"/>
    </row>
    <row r="6485" spans="1:1" x14ac:dyDescent="0.25">
      <c r="A6485" s="287"/>
    </row>
    <row r="6486" spans="1:1" x14ac:dyDescent="0.25">
      <c r="A6486" s="287"/>
    </row>
    <row r="6487" spans="1:1" x14ac:dyDescent="0.25">
      <c r="A6487" s="287"/>
    </row>
    <row r="6488" spans="1:1" x14ac:dyDescent="0.25">
      <c r="A6488" s="287"/>
    </row>
    <row r="6489" spans="1:1" x14ac:dyDescent="0.25">
      <c r="A6489" s="287"/>
    </row>
    <row r="6490" spans="1:1" x14ac:dyDescent="0.25">
      <c r="A6490" s="287"/>
    </row>
    <row r="6491" spans="1:1" x14ac:dyDescent="0.25">
      <c r="A6491" s="287"/>
    </row>
    <row r="6492" spans="1:1" x14ac:dyDescent="0.25">
      <c r="A6492" s="287"/>
    </row>
    <row r="6493" spans="1:1" x14ac:dyDescent="0.25">
      <c r="A6493" s="287"/>
    </row>
    <row r="6494" spans="1:1" x14ac:dyDescent="0.25">
      <c r="A6494" s="287"/>
    </row>
    <row r="6495" spans="1:1" x14ac:dyDescent="0.25">
      <c r="A6495" s="287"/>
    </row>
    <row r="6496" spans="1:1" x14ac:dyDescent="0.25">
      <c r="A6496" s="287"/>
    </row>
    <row r="6497" spans="1:1" x14ac:dyDescent="0.25">
      <c r="A6497" s="287"/>
    </row>
    <row r="6498" spans="1:1" x14ac:dyDescent="0.25">
      <c r="A6498" s="287"/>
    </row>
    <row r="6499" spans="1:1" x14ac:dyDescent="0.25">
      <c r="A6499" s="287"/>
    </row>
    <row r="6500" spans="1:1" x14ac:dyDescent="0.25">
      <c r="A6500" s="287"/>
    </row>
    <row r="6501" spans="1:1" x14ac:dyDescent="0.25">
      <c r="A6501" s="287"/>
    </row>
    <row r="6502" spans="1:1" x14ac:dyDescent="0.25">
      <c r="A6502" s="287"/>
    </row>
    <row r="6503" spans="1:1" x14ac:dyDescent="0.25">
      <c r="A6503" s="287"/>
    </row>
    <row r="6504" spans="1:1" x14ac:dyDescent="0.25">
      <c r="A6504" s="287"/>
    </row>
    <row r="6505" spans="1:1" x14ac:dyDescent="0.25">
      <c r="A6505" s="287"/>
    </row>
    <row r="6506" spans="1:1" x14ac:dyDescent="0.25">
      <c r="A6506" s="287"/>
    </row>
    <row r="6507" spans="1:1" x14ac:dyDescent="0.25">
      <c r="A6507" s="287"/>
    </row>
    <row r="6508" spans="1:1" x14ac:dyDescent="0.25">
      <c r="A6508" s="287"/>
    </row>
    <row r="6509" spans="1:1" x14ac:dyDescent="0.25">
      <c r="A6509" s="287"/>
    </row>
    <row r="6510" spans="1:1" x14ac:dyDescent="0.25">
      <c r="A6510" s="287"/>
    </row>
    <row r="6511" spans="1:1" x14ac:dyDescent="0.25">
      <c r="A6511" s="287"/>
    </row>
    <row r="6512" spans="1:1" x14ac:dyDescent="0.25">
      <c r="A6512" s="287"/>
    </row>
    <row r="6513" spans="1:1" x14ac:dyDescent="0.25">
      <c r="A6513" s="287"/>
    </row>
    <row r="6514" spans="1:1" x14ac:dyDescent="0.25">
      <c r="A6514" s="287"/>
    </row>
    <row r="6515" spans="1:1" x14ac:dyDescent="0.25">
      <c r="A6515" s="287"/>
    </row>
    <row r="6516" spans="1:1" x14ac:dyDescent="0.25">
      <c r="A6516" s="287"/>
    </row>
    <row r="6517" spans="1:1" x14ac:dyDescent="0.25">
      <c r="A6517" s="287"/>
    </row>
    <row r="6518" spans="1:1" x14ac:dyDescent="0.25">
      <c r="A6518" s="287"/>
    </row>
    <row r="6519" spans="1:1" x14ac:dyDescent="0.25">
      <c r="A6519" s="287"/>
    </row>
    <row r="6520" spans="1:1" x14ac:dyDescent="0.25">
      <c r="A6520" s="287"/>
    </row>
    <row r="6521" spans="1:1" x14ac:dyDescent="0.25">
      <c r="A6521" s="287"/>
    </row>
    <row r="6522" spans="1:1" x14ac:dyDescent="0.25">
      <c r="A6522" s="287"/>
    </row>
    <row r="6523" spans="1:1" x14ac:dyDescent="0.25">
      <c r="A6523" s="287"/>
    </row>
    <row r="6524" spans="1:1" x14ac:dyDescent="0.25">
      <c r="A6524" s="287"/>
    </row>
    <row r="6525" spans="1:1" x14ac:dyDescent="0.25">
      <c r="A6525" s="287"/>
    </row>
    <row r="6526" spans="1:1" x14ac:dyDescent="0.25">
      <c r="A6526" s="287"/>
    </row>
    <row r="6527" spans="1:1" x14ac:dyDescent="0.25">
      <c r="A6527" s="287"/>
    </row>
    <row r="6528" spans="1:1" x14ac:dyDescent="0.25">
      <c r="A6528" s="287"/>
    </row>
    <row r="6529" spans="1:1" x14ac:dyDescent="0.25">
      <c r="A6529" s="287"/>
    </row>
    <row r="6530" spans="1:1" x14ac:dyDescent="0.25">
      <c r="A6530" s="287"/>
    </row>
    <row r="6531" spans="1:1" x14ac:dyDescent="0.25">
      <c r="A6531" s="287"/>
    </row>
    <row r="6532" spans="1:1" x14ac:dyDescent="0.25">
      <c r="A6532" s="287"/>
    </row>
    <row r="6533" spans="1:1" x14ac:dyDescent="0.25">
      <c r="A6533" s="287"/>
    </row>
    <row r="6534" spans="1:1" x14ac:dyDescent="0.25">
      <c r="A6534" s="287"/>
    </row>
    <row r="6535" spans="1:1" x14ac:dyDescent="0.25">
      <c r="A6535" s="287"/>
    </row>
    <row r="6536" spans="1:1" x14ac:dyDescent="0.25">
      <c r="A6536" s="287"/>
    </row>
    <row r="6537" spans="1:1" x14ac:dyDescent="0.25">
      <c r="A6537" s="287"/>
    </row>
    <row r="6538" spans="1:1" x14ac:dyDescent="0.25">
      <c r="A6538" s="287"/>
    </row>
    <row r="6539" spans="1:1" x14ac:dyDescent="0.25">
      <c r="A6539" s="287"/>
    </row>
    <row r="6540" spans="1:1" x14ac:dyDescent="0.25">
      <c r="A6540" s="287"/>
    </row>
    <row r="6541" spans="1:1" x14ac:dyDescent="0.25">
      <c r="A6541" s="287"/>
    </row>
    <row r="6542" spans="1:1" x14ac:dyDescent="0.25">
      <c r="A6542" s="287"/>
    </row>
    <row r="6543" spans="1:1" x14ac:dyDescent="0.25">
      <c r="A6543" s="287"/>
    </row>
    <row r="6544" spans="1:1" x14ac:dyDescent="0.25">
      <c r="A6544" s="287"/>
    </row>
    <row r="6545" spans="1:1" x14ac:dyDescent="0.25">
      <c r="A6545" s="287"/>
    </row>
    <row r="6546" spans="1:1" x14ac:dyDescent="0.25">
      <c r="A6546" s="287"/>
    </row>
    <row r="6547" spans="1:1" x14ac:dyDescent="0.25">
      <c r="A6547" s="287"/>
    </row>
    <row r="6548" spans="1:1" x14ac:dyDescent="0.25">
      <c r="A6548" s="287"/>
    </row>
    <row r="6549" spans="1:1" x14ac:dyDescent="0.25">
      <c r="A6549" s="287"/>
    </row>
    <row r="6550" spans="1:1" x14ac:dyDescent="0.25">
      <c r="A6550" s="287"/>
    </row>
    <row r="6551" spans="1:1" x14ac:dyDescent="0.25">
      <c r="A6551" s="287"/>
    </row>
    <row r="6552" spans="1:1" x14ac:dyDescent="0.25">
      <c r="A6552" s="287"/>
    </row>
    <row r="6553" spans="1:1" x14ac:dyDescent="0.25">
      <c r="A6553" s="287"/>
    </row>
    <row r="6554" spans="1:1" x14ac:dyDescent="0.25">
      <c r="A6554" s="287"/>
    </row>
    <row r="6555" spans="1:1" x14ac:dyDescent="0.25">
      <c r="A6555" s="287"/>
    </row>
    <row r="6556" spans="1:1" x14ac:dyDescent="0.25">
      <c r="A6556" s="287"/>
    </row>
    <row r="6557" spans="1:1" x14ac:dyDescent="0.25">
      <c r="A6557" s="287"/>
    </row>
    <row r="6558" spans="1:1" x14ac:dyDescent="0.25">
      <c r="A6558" s="287"/>
    </row>
    <row r="6559" spans="1:1" x14ac:dyDescent="0.25">
      <c r="A6559" s="287"/>
    </row>
    <row r="6560" spans="1:1" x14ac:dyDescent="0.25">
      <c r="A6560" s="287"/>
    </row>
    <row r="6561" spans="1:1" x14ac:dyDescent="0.25">
      <c r="A6561" s="287"/>
    </row>
    <row r="6562" spans="1:1" x14ac:dyDescent="0.25">
      <c r="A6562" s="287"/>
    </row>
    <row r="6563" spans="1:1" x14ac:dyDescent="0.25">
      <c r="A6563" s="287"/>
    </row>
    <row r="6564" spans="1:1" x14ac:dyDescent="0.25">
      <c r="A6564" s="287"/>
    </row>
    <row r="6565" spans="1:1" x14ac:dyDescent="0.25">
      <c r="A6565" s="287"/>
    </row>
    <row r="6566" spans="1:1" x14ac:dyDescent="0.25">
      <c r="A6566" s="287"/>
    </row>
    <row r="6567" spans="1:1" x14ac:dyDescent="0.25">
      <c r="A6567" s="287"/>
    </row>
    <row r="6568" spans="1:1" x14ac:dyDescent="0.25">
      <c r="A6568" s="287"/>
    </row>
    <row r="6569" spans="1:1" x14ac:dyDescent="0.25">
      <c r="A6569" s="287"/>
    </row>
    <row r="6570" spans="1:1" x14ac:dyDescent="0.25">
      <c r="A6570" s="287"/>
    </row>
    <row r="6571" spans="1:1" x14ac:dyDescent="0.25">
      <c r="A6571" s="287"/>
    </row>
    <row r="6572" spans="1:1" x14ac:dyDescent="0.25">
      <c r="A6572" s="287"/>
    </row>
    <row r="6573" spans="1:1" x14ac:dyDescent="0.25">
      <c r="A6573" s="287"/>
    </row>
    <row r="6574" spans="1:1" x14ac:dyDescent="0.25">
      <c r="A6574" s="287"/>
    </row>
    <row r="6575" spans="1:1" x14ac:dyDescent="0.25">
      <c r="A6575" s="287"/>
    </row>
    <row r="6576" spans="1:1" x14ac:dyDescent="0.25">
      <c r="A6576" s="287"/>
    </row>
    <row r="6577" spans="1:1" x14ac:dyDescent="0.25">
      <c r="A6577" s="287"/>
    </row>
    <row r="6578" spans="1:1" x14ac:dyDescent="0.25">
      <c r="A6578" s="287"/>
    </row>
    <row r="6579" spans="1:1" x14ac:dyDescent="0.25">
      <c r="A6579" s="287"/>
    </row>
    <row r="6580" spans="1:1" x14ac:dyDescent="0.25">
      <c r="A6580" s="287"/>
    </row>
    <row r="6581" spans="1:1" x14ac:dyDescent="0.25">
      <c r="A6581" s="287"/>
    </row>
    <row r="6582" spans="1:1" x14ac:dyDescent="0.25">
      <c r="A6582" s="287"/>
    </row>
    <row r="6583" spans="1:1" x14ac:dyDescent="0.25">
      <c r="A6583" s="287"/>
    </row>
    <row r="6584" spans="1:1" x14ac:dyDescent="0.25">
      <c r="A6584" s="287"/>
    </row>
    <row r="6585" spans="1:1" x14ac:dyDescent="0.25">
      <c r="A6585" s="287"/>
    </row>
    <row r="6586" spans="1:1" x14ac:dyDescent="0.25">
      <c r="A6586" s="287"/>
    </row>
    <row r="6587" spans="1:1" x14ac:dyDescent="0.25">
      <c r="A6587" s="287"/>
    </row>
    <row r="6588" spans="1:1" x14ac:dyDescent="0.25">
      <c r="A6588" s="287"/>
    </row>
    <row r="6589" spans="1:1" x14ac:dyDescent="0.25">
      <c r="A6589" s="287"/>
    </row>
    <row r="6590" spans="1:1" x14ac:dyDescent="0.25">
      <c r="A6590" s="287"/>
    </row>
    <row r="6591" spans="1:1" x14ac:dyDescent="0.25">
      <c r="A6591" s="287"/>
    </row>
    <row r="6592" spans="1:1" x14ac:dyDescent="0.25">
      <c r="A6592" s="287"/>
    </row>
    <row r="6593" spans="1:1" x14ac:dyDescent="0.25">
      <c r="A6593" s="287"/>
    </row>
    <row r="6594" spans="1:1" x14ac:dyDescent="0.25">
      <c r="A6594" s="287"/>
    </row>
    <row r="6595" spans="1:1" x14ac:dyDescent="0.25">
      <c r="A6595" s="287"/>
    </row>
    <row r="6596" spans="1:1" x14ac:dyDescent="0.25">
      <c r="A6596" s="287"/>
    </row>
    <row r="6597" spans="1:1" x14ac:dyDescent="0.25">
      <c r="A6597" s="287"/>
    </row>
    <row r="6598" spans="1:1" x14ac:dyDescent="0.25">
      <c r="A6598" s="287"/>
    </row>
    <row r="6599" spans="1:1" x14ac:dyDescent="0.25">
      <c r="A6599" s="287"/>
    </row>
    <row r="6600" spans="1:1" x14ac:dyDescent="0.25">
      <c r="A6600" s="287"/>
    </row>
    <row r="6601" spans="1:1" x14ac:dyDescent="0.25">
      <c r="A6601" s="287"/>
    </row>
    <row r="6602" spans="1:1" x14ac:dyDescent="0.25">
      <c r="A6602" s="287"/>
    </row>
    <row r="6603" spans="1:1" x14ac:dyDescent="0.25">
      <c r="A6603" s="287"/>
    </row>
    <row r="6604" spans="1:1" x14ac:dyDescent="0.25">
      <c r="A6604" s="287"/>
    </row>
    <row r="6605" spans="1:1" x14ac:dyDescent="0.25">
      <c r="A6605" s="287"/>
    </row>
    <row r="6606" spans="1:1" x14ac:dyDescent="0.25">
      <c r="A6606" s="287"/>
    </row>
    <row r="6607" spans="1:1" x14ac:dyDescent="0.25">
      <c r="A6607" s="287"/>
    </row>
    <row r="6608" spans="1:1" x14ac:dyDescent="0.25">
      <c r="A6608" s="287"/>
    </row>
    <row r="6609" spans="1:1" x14ac:dyDescent="0.25">
      <c r="A6609" s="287"/>
    </row>
    <row r="6610" spans="1:1" x14ac:dyDescent="0.25">
      <c r="A6610" s="287"/>
    </row>
    <row r="6611" spans="1:1" x14ac:dyDescent="0.25">
      <c r="A6611" s="287"/>
    </row>
    <row r="6612" spans="1:1" x14ac:dyDescent="0.25">
      <c r="A6612" s="287"/>
    </row>
    <row r="6613" spans="1:1" x14ac:dyDescent="0.25">
      <c r="A6613" s="287"/>
    </row>
    <row r="6614" spans="1:1" x14ac:dyDescent="0.25">
      <c r="A6614" s="287"/>
    </row>
    <row r="6615" spans="1:1" x14ac:dyDescent="0.25">
      <c r="A6615" s="287"/>
    </row>
    <row r="6616" spans="1:1" x14ac:dyDescent="0.25">
      <c r="A6616" s="287"/>
    </row>
    <row r="6617" spans="1:1" x14ac:dyDescent="0.25">
      <c r="A6617" s="287"/>
    </row>
    <row r="6618" spans="1:1" x14ac:dyDescent="0.25">
      <c r="A6618" s="287"/>
    </row>
    <row r="6619" spans="1:1" x14ac:dyDescent="0.25">
      <c r="A6619" s="287"/>
    </row>
    <row r="6620" spans="1:1" x14ac:dyDescent="0.25">
      <c r="A6620" s="287"/>
    </row>
    <row r="6621" spans="1:1" x14ac:dyDescent="0.25">
      <c r="A6621" s="287"/>
    </row>
    <row r="6622" spans="1:1" x14ac:dyDescent="0.25">
      <c r="A6622" s="287"/>
    </row>
    <row r="6623" spans="1:1" x14ac:dyDescent="0.25">
      <c r="A6623" s="287"/>
    </row>
    <row r="6624" spans="1:1" x14ac:dyDescent="0.25">
      <c r="A6624" s="287"/>
    </row>
    <row r="6625" spans="1:1" x14ac:dyDescent="0.25">
      <c r="A6625" s="287"/>
    </row>
    <row r="6626" spans="1:1" x14ac:dyDescent="0.25">
      <c r="A6626" s="287"/>
    </row>
    <row r="6627" spans="1:1" x14ac:dyDescent="0.25">
      <c r="A6627" s="287"/>
    </row>
    <row r="6628" spans="1:1" x14ac:dyDescent="0.25">
      <c r="A6628" s="287"/>
    </row>
    <row r="6629" spans="1:1" x14ac:dyDescent="0.25">
      <c r="A6629" s="287"/>
    </row>
    <row r="6630" spans="1:1" x14ac:dyDescent="0.25">
      <c r="A6630" s="287"/>
    </row>
    <row r="6631" spans="1:1" x14ac:dyDescent="0.25">
      <c r="A6631" s="287"/>
    </row>
    <row r="6632" spans="1:1" x14ac:dyDescent="0.25">
      <c r="A6632" s="287"/>
    </row>
    <row r="6633" spans="1:1" x14ac:dyDescent="0.25">
      <c r="A6633" s="287"/>
    </row>
    <row r="6634" spans="1:1" x14ac:dyDescent="0.25">
      <c r="A6634" s="287"/>
    </row>
    <row r="6635" spans="1:1" x14ac:dyDescent="0.25">
      <c r="A6635" s="287"/>
    </row>
    <row r="6636" spans="1:1" x14ac:dyDescent="0.25">
      <c r="A6636" s="287"/>
    </row>
    <row r="6637" spans="1:1" x14ac:dyDescent="0.25">
      <c r="A6637" s="287"/>
    </row>
    <row r="6638" spans="1:1" x14ac:dyDescent="0.25">
      <c r="A6638" s="287"/>
    </row>
    <row r="6639" spans="1:1" x14ac:dyDescent="0.25">
      <c r="A6639" s="287"/>
    </row>
    <row r="6640" spans="1:1" x14ac:dyDescent="0.25">
      <c r="A6640" s="287"/>
    </row>
    <row r="6641" spans="1:1" x14ac:dyDescent="0.25">
      <c r="A6641" s="287"/>
    </row>
    <row r="6642" spans="1:1" x14ac:dyDescent="0.25">
      <c r="A6642" s="287"/>
    </row>
    <row r="6643" spans="1:1" x14ac:dyDescent="0.25">
      <c r="A6643" s="287"/>
    </row>
    <row r="6644" spans="1:1" x14ac:dyDescent="0.25">
      <c r="A6644" s="287"/>
    </row>
    <row r="6645" spans="1:1" x14ac:dyDescent="0.25">
      <c r="A6645" s="287"/>
    </row>
    <row r="6646" spans="1:1" x14ac:dyDescent="0.25">
      <c r="A6646" s="287"/>
    </row>
    <row r="6647" spans="1:1" x14ac:dyDescent="0.25">
      <c r="A6647" s="287"/>
    </row>
    <row r="6648" spans="1:1" x14ac:dyDescent="0.25">
      <c r="A6648" s="287"/>
    </row>
    <row r="6649" spans="1:1" x14ac:dyDescent="0.25">
      <c r="A6649" s="287"/>
    </row>
    <row r="6650" spans="1:1" x14ac:dyDescent="0.25">
      <c r="A6650" s="287"/>
    </row>
    <row r="6651" spans="1:1" x14ac:dyDescent="0.25">
      <c r="A6651" s="287"/>
    </row>
    <row r="6652" spans="1:1" x14ac:dyDescent="0.25">
      <c r="A6652" s="287"/>
    </row>
    <row r="6653" spans="1:1" x14ac:dyDescent="0.25">
      <c r="A6653" s="287"/>
    </row>
    <row r="6654" spans="1:1" x14ac:dyDescent="0.25">
      <c r="A6654" s="287"/>
    </row>
    <row r="6655" spans="1:1" x14ac:dyDescent="0.25">
      <c r="A6655" s="287"/>
    </row>
    <row r="6656" spans="1:1" x14ac:dyDescent="0.25">
      <c r="A6656" s="287"/>
    </row>
    <row r="6657" spans="1:1" x14ac:dyDescent="0.25">
      <c r="A6657" s="287"/>
    </row>
    <row r="6658" spans="1:1" x14ac:dyDescent="0.25">
      <c r="A6658" s="287"/>
    </row>
    <row r="6659" spans="1:1" x14ac:dyDescent="0.25">
      <c r="A6659" s="287"/>
    </row>
    <row r="6660" spans="1:1" x14ac:dyDescent="0.25">
      <c r="A6660" s="287"/>
    </row>
    <row r="6661" spans="1:1" x14ac:dyDescent="0.25">
      <c r="A6661" s="287"/>
    </row>
    <row r="6662" spans="1:1" x14ac:dyDescent="0.25">
      <c r="A6662" s="287"/>
    </row>
    <row r="6663" spans="1:1" x14ac:dyDescent="0.25">
      <c r="A6663" s="287"/>
    </row>
    <row r="6664" spans="1:1" x14ac:dyDescent="0.25">
      <c r="A6664" s="287"/>
    </row>
    <row r="6665" spans="1:1" x14ac:dyDescent="0.25">
      <c r="A6665" s="287"/>
    </row>
    <row r="6666" spans="1:1" x14ac:dyDescent="0.25">
      <c r="A6666" s="287"/>
    </row>
    <row r="6667" spans="1:1" x14ac:dyDescent="0.25">
      <c r="A6667" s="287"/>
    </row>
    <row r="6668" spans="1:1" x14ac:dyDescent="0.25">
      <c r="A6668" s="287"/>
    </row>
    <row r="6669" spans="1:1" x14ac:dyDescent="0.25">
      <c r="A6669" s="287"/>
    </row>
    <row r="6670" spans="1:1" x14ac:dyDescent="0.25">
      <c r="A6670" s="287"/>
    </row>
    <row r="6671" spans="1:1" x14ac:dyDescent="0.25">
      <c r="A6671" s="287"/>
    </row>
    <row r="6672" spans="1:1" x14ac:dyDescent="0.25">
      <c r="A6672" s="287"/>
    </row>
    <row r="6673" spans="1:1" x14ac:dyDescent="0.25">
      <c r="A6673" s="287"/>
    </row>
    <row r="6674" spans="1:1" x14ac:dyDescent="0.25">
      <c r="A6674" s="287"/>
    </row>
    <row r="6675" spans="1:1" x14ac:dyDescent="0.25">
      <c r="A6675" s="287"/>
    </row>
    <row r="6676" spans="1:1" x14ac:dyDescent="0.25">
      <c r="A6676" s="287"/>
    </row>
    <row r="6677" spans="1:1" x14ac:dyDescent="0.25">
      <c r="A6677" s="287"/>
    </row>
    <row r="6678" spans="1:1" x14ac:dyDescent="0.25">
      <c r="A6678" s="287"/>
    </row>
    <row r="6679" spans="1:1" x14ac:dyDescent="0.25">
      <c r="A6679" s="287"/>
    </row>
    <row r="6680" spans="1:1" x14ac:dyDescent="0.25">
      <c r="A6680" s="287"/>
    </row>
    <row r="6681" spans="1:1" x14ac:dyDescent="0.25">
      <c r="A6681" s="287"/>
    </row>
    <row r="6682" spans="1:1" x14ac:dyDescent="0.25">
      <c r="A6682" s="287"/>
    </row>
    <row r="6683" spans="1:1" x14ac:dyDescent="0.25">
      <c r="A6683" s="287"/>
    </row>
    <row r="6684" spans="1:1" x14ac:dyDescent="0.25">
      <c r="A6684" s="287"/>
    </row>
    <row r="6685" spans="1:1" x14ac:dyDescent="0.25">
      <c r="A6685" s="287"/>
    </row>
    <row r="6686" spans="1:1" x14ac:dyDescent="0.25">
      <c r="A6686" s="287"/>
    </row>
    <row r="6687" spans="1:1" x14ac:dyDescent="0.25">
      <c r="A6687" s="287"/>
    </row>
    <row r="6688" spans="1:1" x14ac:dyDescent="0.25">
      <c r="A6688" s="287"/>
    </row>
    <row r="6689" spans="1:1" x14ac:dyDescent="0.25">
      <c r="A6689" s="287"/>
    </row>
    <row r="6690" spans="1:1" x14ac:dyDescent="0.25">
      <c r="A6690" s="287"/>
    </row>
    <row r="6691" spans="1:1" x14ac:dyDescent="0.25">
      <c r="A6691" s="287"/>
    </row>
    <row r="6692" spans="1:1" x14ac:dyDescent="0.25">
      <c r="A6692" s="287"/>
    </row>
    <row r="6693" spans="1:1" x14ac:dyDescent="0.25">
      <c r="A6693" s="287"/>
    </row>
    <row r="6694" spans="1:1" x14ac:dyDescent="0.25">
      <c r="A6694" s="287"/>
    </row>
    <row r="6695" spans="1:1" x14ac:dyDescent="0.25">
      <c r="A6695" s="287"/>
    </row>
    <row r="6696" spans="1:1" x14ac:dyDescent="0.25">
      <c r="A6696" s="287"/>
    </row>
    <row r="6697" spans="1:1" x14ac:dyDescent="0.25">
      <c r="A6697" s="287"/>
    </row>
    <row r="6698" spans="1:1" x14ac:dyDescent="0.25">
      <c r="A6698" s="287"/>
    </row>
    <row r="6699" spans="1:1" x14ac:dyDescent="0.25">
      <c r="A6699" s="287"/>
    </row>
    <row r="6700" spans="1:1" x14ac:dyDescent="0.25">
      <c r="A6700" s="287"/>
    </row>
    <row r="6701" spans="1:1" x14ac:dyDescent="0.25">
      <c r="A6701" s="287"/>
    </row>
    <row r="6702" spans="1:1" x14ac:dyDescent="0.25">
      <c r="A6702" s="287"/>
    </row>
    <row r="6703" spans="1:1" x14ac:dyDescent="0.25">
      <c r="A6703" s="287"/>
    </row>
    <row r="6704" spans="1:1" x14ac:dyDescent="0.25">
      <c r="A6704" s="287"/>
    </row>
    <row r="6705" spans="1:1" x14ac:dyDescent="0.25">
      <c r="A6705" s="287"/>
    </row>
    <row r="6706" spans="1:1" x14ac:dyDescent="0.25">
      <c r="A6706" s="287"/>
    </row>
    <row r="6707" spans="1:1" x14ac:dyDescent="0.25">
      <c r="A6707" s="287"/>
    </row>
    <row r="6708" spans="1:1" x14ac:dyDescent="0.25">
      <c r="A6708" s="287"/>
    </row>
    <row r="6709" spans="1:1" x14ac:dyDescent="0.25">
      <c r="A6709" s="287"/>
    </row>
    <row r="6710" spans="1:1" x14ac:dyDescent="0.25">
      <c r="A6710" s="287"/>
    </row>
    <row r="6711" spans="1:1" x14ac:dyDescent="0.25">
      <c r="A6711" s="287"/>
    </row>
    <row r="6712" spans="1:1" x14ac:dyDescent="0.25">
      <c r="A6712" s="287"/>
    </row>
    <row r="6713" spans="1:1" x14ac:dyDescent="0.25">
      <c r="A6713" s="287"/>
    </row>
    <row r="6714" spans="1:1" x14ac:dyDescent="0.25">
      <c r="A6714" s="287"/>
    </row>
    <row r="6715" spans="1:1" x14ac:dyDescent="0.25">
      <c r="A6715" s="287"/>
    </row>
    <row r="6716" spans="1:1" x14ac:dyDescent="0.25">
      <c r="A6716" s="287"/>
    </row>
    <row r="6717" spans="1:1" x14ac:dyDescent="0.25">
      <c r="A6717" s="287"/>
    </row>
    <row r="6718" spans="1:1" x14ac:dyDescent="0.25">
      <c r="A6718" s="287"/>
    </row>
    <row r="6719" spans="1:1" x14ac:dyDescent="0.25">
      <c r="A6719" s="287"/>
    </row>
    <row r="6720" spans="1:1" x14ac:dyDescent="0.25">
      <c r="A6720" s="287"/>
    </row>
    <row r="6721" spans="1:1" x14ac:dyDescent="0.25">
      <c r="A6721" s="287"/>
    </row>
    <row r="6722" spans="1:1" x14ac:dyDescent="0.25">
      <c r="A6722" s="287"/>
    </row>
    <row r="6723" spans="1:1" x14ac:dyDescent="0.25">
      <c r="A6723" s="287"/>
    </row>
    <row r="6724" spans="1:1" x14ac:dyDescent="0.25">
      <c r="A6724" s="287"/>
    </row>
    <row r="6725" spans="1:1" x14ac:dyDescent="0.25">
      <c r="A6725" s="287"/>
    </row>
    <row r="6726" spans="1:1" x14ac:dyDescent="0.25">
      <c r="A6726" s="287"/>
    </row>
    <row r="6727" spans="1:1" x14ac:dyDescent="0.25">
      <c r="A6727" s="287"/>
    </row>
    <row r="6728" spans="1:1" x14ac:dyDescent="0.25">
      <c r="A6728" s="287"/>
    </row>
    <row r="6729" spans="1:1" x14ac:dyDescent="0.25">
      <c r="A6729" s="287"/>
    </row>
    <row r="6730" spans="1:1" x14ac:dyDescent="0.25">
      <c r="A6730" s="287"/>
    </row>
    <row r="6731" spans="1:1" x14ac:dyDescent="0.25">
      <c r="A6731" s="287"/>
    </row>
    <row r="6732" spans="1:1" x14ac:dyDescent="0.25">
      <c r="A6732" s="287"/>
    </row>
    <row r="6733" spans="1:1" x14ac:dyDescent="0.25">
      <c r="A6733" s="287"/>
    </row>
    <row r="6734" spans="1:1" x14ac:dyDescent="0.25">
      <c r="A6734" s="287"/>
    </row>
    <row r="6735" spans="1:1" x14ac:dyDescent="0.25">
      <c r="A6735" s="287"/>
    </row>
    <row r="6736" spans="1:1" x14ac:dyDescent="0.25">
      <c r="A6736" s="287"/>
    </row>
    <row r="6737" spans="1:1" x14ac:dyDescent="0.25">
      <c r="A6737" s="287"/>
    </row>
    <row r="6738" spans="1:1" x14ac:dyDescent="0.25">
      <c r="A6738" s="287"/>
    </row>
    <row r="6739" spans="1:1" x14ac:dyDescent="0.25">
      <c r="A6739" s="287"/>
    </row>
    <row r="6740" spans="1:1" x14ac:dyDescent="0.25">
      <c r="A6740" s="287"/>
    </row>
    <row r="6741" spans="1:1" x14ac:dyDescent="0.25">
      <c r="A6741" s="287"/>
    </row>
    <row r="6742" spans="1:1" x14ac:dyDescent="0.25">
      <c r="A6742" s="287"/>
    </row>
    <row r="6743" spans="1:1" x14ac:dyDescent="0.25">
      <c r="A6743" s="287"/>
    </row>
    <row r="6744" spans="1:1" x14ac:dyDescent="0.25">
      <c r="A6744" s="287"/>
    </row>
    <row r="6745" spans="1:1" x14ac:dyDescent="0.25">
      <c r="A6745" s="287"/>
    </row>
    <row r="6746" spans="1:1" x14ac:dyDescent="0.25">
      <c r="A6746" s="287"/>
    </row>
    <row r="6747" spans="1:1" x14ac:dyDescent="0.25">
      <c r="A6747" s="287"/>
    </row>
    <row r="6748" spans="1:1" x14ac:dyDescent="0.25">
      <c r="A6748" s="287"/>
    </row>
    <row r="6749" spans="1:1" x14ac:dyDescent="0.25">
      <c r="A6749" s="287"/>
    </row>
    <row r="6750" spans="1:1" x14ac:dyDescent="0.25">
      <c r="A6750" s="287"/>
    </row>
    <row r="6751" spans="1:1" x14ac:dyDescent="0.25">
      <c r="A6751" s="287"/>
    </row>
    <row r="6752" spans="1:1" x14ac:dyDescent="0.25">
      <c r="A6752" s="287"/>
    </row>
    <row r="6753" spans="1:1" x14ac:dyDescent="0.25">
      <c r="A6753" s="287"/>
    </row>
    <row r="6754" spans="1:1" x14ac:dyDescent="0.25">
      <c r="A6754" s="287"/>
    </row>
    <row r="6755" spans="1:1" x14ac:dyDescent="0.25">
      <c r="A6755" s="287"/>
    </row>
    <row r="6756" spans="1:1" x14ac:dyDescent="0.25">
      <c r="A6756" s="287"/>
    </row>
    <row r="6757" spans="1:1" x14ac:dyDescent="0.25">
      <c r="A6757" s="287"/>
    </row>
    <row r="6758" spans="1:1" x14ac:dyDescent="0.25">
      <c r="A6758" s="287"/>
    </row>
    <row r="6759" spans="1:1" x14ac:dyDescent="0.25">
      <c r="A6759" s="287"/>
    </row>
    <row r="6760" spans="1:1" x14ac:dyDescent="0.25">
      <c r="A6760" s="287"/>
    </row>
    <row r="6761" spans="1:1" x14ac:dyDescent="0.25">
      <c r="A6761" s="287"/>
    </row>
    <row r="6762" spans="1:1" x14ac:dyDescent="0.25">
      <c r="A6762" s="287"/>
    </row>
    <row r="6763" spans="1:1" x14ac:dyDescent="0.25">
      <c r="A6763" s="287"/>
    </row>
    <row r="6764" spans="1:1" x14ac:dyDescent="0.25">
      <c r="A6764" s="287"/>
    </row>
    <row r="6765" spans="1:1" x14ac:dyDescent="0.25">
      <c r="A6765" s="287"/>
    </row>
    <row r="6766" spans="1:1" x14ac:dyDescent="0.25">
      <c r="A6766" s="287"/>
    </row>
    <row r="6767" spans="1:1" x14ac:dyDescent="0.25">
      <c r="A6767" s="287"/>
    </row>
    <row r="6768" spans="1:1" x14ac:dyDescent="0.25">
      <c r="A6768" s="287"/>
    </row>
    <row r="6769" spans="1:1" x14ac:dyDescent="0.25">
      <c r="A6769" s="287"/>
    </row>
    <row r="6770" spans="1:1" x14ac:dyDescent="0.25">
      <c r="A6770" s="287"/>
    </row>
    <row r="6771" spans="1:1" x14ac:dyDescent="0.25">
      <c r="A6771" s="287"/>
    </row>
    <row r="6772" spans="1:1" x14ac:dyDescent="0.25">
      <c r="A6772" s="287"/>
    </row>
    <row r="6773" spans="1:1" x14ac:dyDescent="0.25">
      <c r="A6773" s="287"/>
    </row>
    <row r="6774" spans="1:1" x14ac:dyDescent="0.25">
      <c r="A6774" s="287"/>
    </row>
    <row r="6775" spans="1:1" x14ac:dyDescent="0.25">
      <c r="A6775" s="287"/>
    </row>
    <row r="6776" spans="1:1" x14ac:dyDescent="0.25">
      <c r="A6776" s="287"/>
    </row>
    <row r="6777" spans="1:1" x14ac:dyDescent="0.25">
      <c r="A6777" s="287"/>
    </row>
    <row r="6778" spans="1:1" x14ac:dyDescent="0.25">
      <c r="A6778" s="287"/>
    </row>
    <row r="6779" spans="1:1" x14ac:dyDescent="0.25">
      <c r="A6779" s="287"/>
    </row>
    <row r="6780" spans="1:1" x14ac:dyDescent="0.25">
      <c r="A6780" s="287"/>
    </row>
    <row r="6781" spans="1:1" x14ac:dyDescent="0.25">
      <c r="A6781" s="287"/>
    </row>
    <row r="6782" spans="1:1" x14ac:dyDescent="0.25">
      <c r="A6782" s="287"/>
    </row>
    <row r="6783" spans="1:1" x14ac:dyDescent="0.25">
      <c r="A6783" s="287"/>
    </row>
    <row r="6784" spans="1:1" x14ac:dyDescent="0.25">
      <c r="A6784" s="287"/>
    </row>
    <row r="6785" spans="1:1" x14ac:dyDescent="0.25">
      <c r="A6785" s="287"/>
    </row>
    <row r="6786" spans="1:1" x14ac:dyDescent="0.25">
      <c r="A6786" s="287"/>
    </row>
    <row r="6787" spans="1:1" x14ac:dyDescent="0.25">
      <c r="A6787" s="287"/>
    </row>
    <row r="6788" spans="1:1" x14ac:dyDescent="0.25">
      <c r="A6788" s="287"/>
    </row>
    <row r="6789" spans="1:1" x14ac:dyDescent="0.25">
      <c r="A6789" s="287"/>
    </row>
    <row r="6790" spans="1:1" x14ac:dyDescent="0.25">
      <c r="A6790" s="287"/>
    </row>
    <row r="6791" spans="1:1" x14ac:dyDescent="0.25">
      <c r="A6791" s="287"/>
    </row>
    <row r="6792" spans="1:1" x14ac:dyDescent="0.25">
      <c r="A6792" s="287"/>
    </row>
    <row r="6793" spans="1:1" x14ac:dyDescent="0.25">
      <c r="A6793" s="287"/>
    </row>
    <row r="6794" spans="1:1" x14ac:dyDescent="0.25">
      <c r="A6794" s="287"/>
    </row>
    <row r="6795" spans="1:1" x14ac:dyDescent="0.25">
      <c r="A6795" s="287"/>
    </row>
    <row r="6796" spans="1:1" x14ac:dyDescent="0.25">
      <c r="A6796" s="287"/>
    </row>
    <row r="6797" spans="1:1" x14ac:dyDescent="0.25">
      <c r="A6797" s="287"/>
    </row>
    <row r="6798" spans="1:1" x14ac:dyDescent="0.25">
      <c r="A6798" s="287"/>
    </row>
    <row r="6799" spans="1:1" x14ac:dyDescent="0.25">
      <c r="A6799" s="287"/>
    </row>
    <row r="6800" spans="1:1" x14ac:dyDescent="0.25">
      <c r="A6800" s="287"/>
    </row>
    <row r="6801" spans="1:1" x14ac:dyDescent="0.25">
      <c r="A6801" s="287"/>
    </row>
    <row r="6802" spans="1:1" x14ac:dyDescent="0.25">
      <c r="A6802" s="287"/>
    </row>
    <row r="6803" spans="1:1" x14ac:dyDescent="0.25">
      <c r="A6803" s="287"/>
    </row>
    <row r="6804" spans="1:1" x14ac:dyDescent="0.25">
      <c r="A6804" s="287"/>
    </row>
    <row r="6805" spans="1:1" x14ac:dyDescent="0.25">
      <c r="A6805" s="287"/>
    </row>
    <row r="6806" spans="1:1" x14ac:dyDescent="0.25">
      <c r="A6806" s="287"/>
    </row>
    <row r="6807" spans="1:1" x14ac:dyDescent="0.25">
      <c r="A6807" s="287"/>
    </row>
    <row r="6808" spans="1:1" x14ac:dyDescent="0.25">
      <c r="A6808" s="287"/>
    </row>
    <row r="6809" spans="1:1" x14ac:dyDescent="0.25">
      <c r="A6809" s="287"/>
    </row>
    <row r="6810" spans="1:1" x14ac:dyDescent="0.25">
      <c r="A6810" s="287"/>
    </row>
    <row r="6811" spans="1:1" x14ac:dyDescent="0.25">
      <c r="A6811" s="287"/>
    </row>
    <row r="6812" spans="1:1" x14ac:dyDescent="0.25">
      <c r="A6812" s="287"/>
    </row>
    <row r="6813" spans="1:1" x14ac:dyDescent="0.25">
      <c r="A6813" s="287"/>
    </row>
    <row r="6814" spans="1:1" x14ac:dyDescent="0.25">
      <c r="A6814" s="287"/>
    </row>
    <row r="6815" spans="1:1" x14ac:dyDescent="0.25">
      <c r="A6815" s="287"/>
    </row>
    <row r="6816" spans="1:1" x14ac:dyDescent="0.25">
      <c r="A6816" s="287"/>
    </row>
    <row r="6817" spans="1:1" x14ac:dyDescent="0.25">
      <c r="A6817" s="287"/>
    </row>
    <row r="6818" spans="1:1" x14ac:dyDescent="0.25">
      <c r="A6818" s="287"/>
    </row>
    <row r="6819" spans="1:1" x14ac:dyDescent="0.25">
      <c r="A6819" s="287"/>
    </row>
    <row r="6820" spans="1:1" x14ac:dyDescent="0.25">
      <c r="A6820" s="287"/>
    </row>
    <row r="6821" spans="1:1" x14ac:dyDescent="0.25">
      <c r="A6821" s="287"/>
    </row>
    <row r="6822" spans="1:1" x14ac:dyDescent="0.25">
      <c r="A6822" s="287"/>
    </row>
    <row r="6823" spans="1:1" x14ac:dyDescent="0.25">
      <c r="A6823" s="287"/>
    </row>
    <row r="6824" spans="1:1" x14ac:dyDescent="0.25">
      <c r="A6824" s="287"/>
    </row>
    <row r="6825" spans="1:1" x14ac:dyDescent="0.25">
      <c r="A6825" s="287"/>
    </row>
    <row r="6826" spans="1:1" x14ac:dyDescent="0.25">
      <c r="A6826" s="287"/>
    </row>
    <row r="6827" spans="1:1" x14ac:dyDescent="0.25">
      <c r="A6827" s="287"/>
    </row>
    <row r="6828" spans="1:1" x14ac:dyDescent="0.25">
      <c r="A6828" s="287"/>
    </row>
    <row r="6829" spans="1:1" x14ac:dyDescent="0.25">
      <c r="A6829" s="287"/>
    </row>
    <row r="6830" spans="1:1" x14ac:dyDescent="0.25">
      <c r="A6830" s="287"/>
    </row>
    <row r="6831" spans="1:1" x14ac:dyDescent="0.25">
      <c r="A6831" s="287"/>
    </row>
    <row r="6832" spans="1:1" x14ac:dyDescent="0.25">
      <c r="A6832" s="287"/>
    </row>
    <row r="6833" spans="1:1" x14ac:dyDescent="0.25">
      <c r="A6833" s="287"/>
    </row>
    <row r="6834" spans="1:1" x14ac:dyDescent="0.25">
      <c r="A6834" s="287"/>
    </row>
    <row r="6835" spans="1:1" x14ac:dyDescent="0.25">
      <c r="A6835" s="287"/>
    </row>
    <row r="6836" spans="1:1" x14ac:dyDescent="0.25">
      <c r="A6836" s="287"/>
    </row>
    <row r="6837" spans="1:1" x14ac:dyDescent="0.25">
      <c r="A6837" s="287"/>
    </row>
    <row r="6838" spans="1:1" x14ac:dyDescent="0.25">
      <c r="A6838" s="287"/>
    </row>
    <row r="6839" spans="1:1" x14ac:dyDescent="0.25">
      <c r="A6839" s="287"/>
    </row>
    <row r="6840" spans="1:1" x14ac:dyDescent="0.25">
      <c r="A6840" s="287"/>
    </row>
    <row r="6841" spans="1:1" x14ac:dyDescent="0.25">
      <c r="A6841" s="287"/>
    </row>
    <row r="6842" spans="1:1" x14ac:dyDescent="0.25">
      <c r="A6842" s="287"/>
    </row>
    <row r="6843" spans="1:1" x14ac:dyDescent="0.25">
      <c r="A6843" s="287"/>
    </row>
    <row r="6844" spans="1:1" x14ac:dyDescent="0.25">
      <c r="A6844" s="287"/>
    </row>
    <row r="6845" spans="1:1" x14ac:dyDescent="0.25">
      <c r="A6845" s="287"/>
    </row>
    <row r="6846" spans="1:1" x14ac:dyDescent="0.25">
      <c r="A6846" s="287"/>
    </row>
    <row r="6847" spans="1:1" x14ac:dyDescent="0.25">
      <c r="A6847" s="287"/>
    </row>
    <row r="6848" spans="1:1" x14ac:dyDescent="0.25">
      <c r="A6848" s="287"/>
    </row>
    <row r="6849" spans="1:1" x14ac:dyDescent="0.25">
      <c r="A6849" s="287"/>
    </row>
    <row r="6850" spans="1:1" x14ac:dyDescent="0.25">
      <c r="A6850" s="287"/>
    </row>
    <row r="6851" spans="1:1" x14ac:dyDescent="0.25">
      <c r="A6851" s="287"/>
    </row>
    <row r="6852" spans="1:1" x14ac:dyDescent="0.25">
      <c r="A6852" s="287"/>
    </row>
    <row r="6853" spans="1:1" x14ac:dyDescent="0.25">
      <c r="A6853" s="287"/>
    </row>
    <row r="6854" spans="1:1" x14ac:dyDescent="0.25">
      <c r="A6854" s="287"/>
    </row>
    <row r="6855" spans="1:1" x14ac:dyDescent="0.25">
      <c r="A6855" s="287"/>
    </row>
    <row r="6856" spans="1:1" x14ac:dyDescent="0.25">
      <c r="A6856" s="287"/>
    </row>
    <row r="6857" spans="1:1" x14ac:dyDescent="0.25">
      <c r="A6857" s="287"/>
    </row>
    <row r="6858" spans="1:1" x14ac:dyDescent="0.25">
      <c r="A6858" s="287"/>
    </row>
    <row r="6859" spans="1:1" x14ac:dyDescent="0.25">
      <c r="A6859" s="287"/>
    </row>
    <row r="6860" spans="1:1" x14ac:dyDescent="0.25">
      <c r="A6860" s="287"/>
    </row>
    <row r="6861" spans="1:1" x14ac:dyDescent="0.25">
      <c r="A6861" s="287"/>
    </row>
    <row r="6862" spans="1:1" x14ac:dyDescent="0.25">
      <c r="A6862" s="287"/>
    </row>
    <row r="6863" spans="1:1" x14ac:dyDescent="0.25">
      <c r="A6863" s="287"/>
    </row>
    <row r="6864" spans="1:1" x14ac:dyDescent="0.25">
      <c r="A6864" s="287"/>
    </row>
    <row r="6865" spans="1:1" x14ac:dyDescent="0.25">
      <c r="A6865" s="287"/>
    </row>
    <row r="6866" spans="1:1" x14ac:dyDescent="0.25">
      <c r="A6866" s="287"/>
    </row>
    <row r="6867" spans="1:1" x14ac:dyDescent="0.25">
      <c r="A6867" s="287"/>
    </row>
    <row r="6868" spans="1:1" x14ac:dyDescent="0.25">
      <c r="A6868" s="287"/>
    </row>
    <row r="6869" spans="1:1" x14ac:dyDescent="0.25">
      <c r="A6869" s="287"/>
    </row>
    <row r="6870" spans="1:1" x14ac:dyDescent="0.25">
      <c r="A6870" s="287"/>
    </row>
    <row r="6871" spans="1:1" x14ac:dyDescent="0.25">
      <c r="A6871" s="287"/>
    </row>
    <row r="6872" spans="1:1" x14ac:dyDescent="0.25">
      <c r="A6872" s="287"/>
    </row>
    <row r="6873" spans="1:1" x14ac:dyDescent="0.25">
      <c r="A6873" s="287"/>
    </row>
    <row r="6874" spans="1:1" x14ac:dyDescent="0.25">
      <c r="A6874" s="287"/>
    </row>
    <row r="6875" spans="1:1" x14ac:dyDescent="0.25">
      <c r="A6875" s="287"/>
    </row>
    <row r="6876" spans="1:1" x14ac:dyDescent="0.25">
      <c r="A6876" s="287"/>
    </row>
    <row r="6877" spans="1:1" x14ac:dyDescent="0.25">
      <c r="A6877" s="287"/>
    </row>
    <row r="6878" spans="1:1" x14ac:dyDescent="0.25">
      <c r="A6878" s="287"/>
    </row>
    <row r="6879" spans="1:1" x14ac:dyDescent="0.25">
      <c r="A6879" s="287"/>
    </row>
    <row r="6880" spans="1:1" x14ac:dyDescent="0.25">
      <c r="A6880" s="287"/>
    </row>
    <row r="6881" spans="1:1" x14ac:dyDescent="0.25">
      <c r="A6881" s="287"/>
    </row>
    <row r="6882" spans="1:1" x14ac:dyDescent="0.25">
      <c r="A6882" s="287"/>
    </row>
    <row r="6883" spans="1:1" x14ac:dyDescent="0.25">
      <c r="A6883" s="287"/>
    </row>
    <row r="6884" spans="1:1" x14ac:dyDescent="0.25">
      <c r="A6884" s="287"/>
    </row>
    <row r="6885" spans="1:1" x14ac:dyDescent="0.25">
      <c r="A6885" s="287"/>
    </row>
    <row r="6886" spans="1:1" x14ac:dyDescent="0.25">
      <c r="A6886" s="287"/>
    </row>
    <row r="6887" spans="1:1" x14ac:dyDescent="0.25">
      <c r="A6887" s="287"/>
    </row>
    <row r="6888" spans="1:1" x14ac:dyDescent="0.25">
      <c r="A6888" s="287"/>
    </row>
    <row r="6889" spans="1:1" x14ac:dyDescent="0.25">
      <c r="A6889" s="287"/>
    </row>
    <row r="6890" spans="1:1" x14ac:dyDescent="0.25">
      <c r="A6890" s="287"/>
    </row>
    <row r="6891" spans="1:1" x14ac:dyDescent="0.25">
      <c r="A6891" s="287"/>
    </row>
    <row r="6892" spans="1:1" x14ac:dyDescent="0.25">
      <c r="A6892" s="287"/>
    </row>
    <row r="6893" spans="1:1" x14ac:dyDescent="0.25">
      <c r="A6893" s="287"/>
    </row>
    <row r="6894" spans="1:1" x14ac:dyDescent="0.25">
      <c r="A6894" s="287"/>
    </row>
    <row r="6895" spans="1:1" x14ac:dyDescent="0.25">
      <c r="A6895" s="287"/>
    </row>
    <row r="6896" spans="1:1" x14ac:dyDescent="0.25">
      <c r="A6896" s="287"/>
    </row>
    <row r="6897" spans="1:1" x14ac:dyDescent="0.25">
      <c r="A6897" s="287"/>
    </row>
    <row r="6898" spans="1:1" x14ac:dyDescent="0.25">
      <c r="A6898" s="287"/>
    </row>
    <row r="6899" spans="1:1" x14ac:dyDescent="0.25">
      <c r="A6899" s="287"/>
    </row>
    <row r="6900" spans="1:1" x14ac:dyDescent="0.25">
      <c r="A6900" s="287"/>
    </row>
    <row r="6901" spans="1:1" x14ac:dyDescent="0.25">
      <c r="A6901" s="287"/>
    </row>
    <row r="6902" spans="1:1" x14ac:dyDescent="0.25">
      <c r="A6902" s="287"/>
    </row>
    <row r="6903" spans="1:1" x14ac:dyDescent="0.25">
      <c r="A6903" s="287"/>
    </row>
    <row r="6904" spans="1:1" x14ac:dyDescent="0.25">
      <c r="A6904" s="287"/>
    </row>
    <row r="6905" spans="1:1" x14ac:dyDescent="0.25">
      <c r="A6905" s="287"/>
    </row>
    <row r="6906" spans="1:1" x14ac:dyDescent="0.25">
      <c r="A6906" s="287"/>
    </row>
    <row r="6907" spans="1:1" x14ac:dyDescent="0.25">
      <c r="A6907" s="287"/>
    </row>
    <row r="6908" spans="1:1" x14ac:dyDescent="0.25">
      <c r="A6908" s="287"/>
    </row>
    <row r="6909" spans="1:1" x14ac:dyDescent="0.25">
      <c r="A6909" s="287"/>
    </row>
    <row r="6910" spans="1:1" x14ac:dyDescent="0.25">
      <c r="A6910" s="287"/>
    </row>
    <row r="6911" spans="1:1" x14ac:dyDescent="0.25">
      <c r="A6911" s="287"/>
    </row>
    <row r="6912" spans="1:1" x14ac:dyDescent="0.25">
      <c r="A6912" s="287"/>
    </row>
    <row r="6913" spans="1:1" x14ac:dyDescent="0.25">
      <c r="A6913" s="287"/>
    </row>
    <row r="6914" spans="1:1" x14ac:dyDescent="0.25">
      <c r="A6914" s="287"/>
    </row>
    <row r="6915" spans="1:1" x14ac:dyDescent="0.25">
      <c r="A6915" s="287"/>
    </row>
    <row r="6916" spans="1:1" x14ac:dyDescent="0.25">
      <c r="A6916" s="287"/>
    </row>
    <row r="6917" spans="1:1" x14ac:dyDescent="0.25">
      <c r="A6917" s="287"/>
    </row>
    <row r="6918" spans="1:1" x14ac:dyDescent="0.25">
      <c r="A6918" s="287"/>
    </row>
    <row r="6919" spans="1:1" x14ac:dyDescent="0.25">
      <c r="A6919" s="287"/>
    </row>
    <row r="6920" spans="1:1" x14ac:dyDescent="0.25">
      <c r="A6920" s="287"/>
    </row>
    <row r="6921" spans="1:1" x14ac:dyDescent="0.25">
      <c r="A6921" s="287"/>
    </row>
    <row r="6922" spans="1:1" x14ac:dyDescent="0.25">
      <c r="A6922" s="287"/>
    </row>
    <row r="6923" spans="1:1" x14ac:dyDescent="0.25">
      <c r="A6923" s="287"/>
    </row>
    <row r="6924" spans="1:1" x14ac:dyDescent="0.25">
      <c r="A6924" s="287"/>
    </row>
    <row r="6925" spans="1:1" x14ac:dyDescent="0.25">
      <c r="A6925" s="287"/>
    </row>
    <row r="6926" spans="1:1" x14ac:dyDescent="0.25">
      <c r="A6926" s="287"/>
    </row>
    <row r="6927" spans="1:1" x14ac:dyDescent="0.25">
      <c r="A6927" s="287"/>
    </row>
    <row r="6928" spans="1:1" x14ac:dyDescent="0.25">
      <c r="A6928" s="287"/>
    </row>
    <row r="6929" spans="1:1" x14ac:dyDescent="0.25">
      <c r="A6929" s="287"/>
    </row>
    <row r="6930" spans="1:1" x14ac:dyDescent="0.25">
      <c r="A6930" s="287"/>
    </row>
    <row r="6931" spans="1:1" x14ac:dyDescent="0.25">
      <c r="A6931" s="287"/>
    </row>
    <row r="6932" spans="1:1" x14ac:dyDescent="0.25">
      <c r="A6932" s="287"/>
    </row>
    <row r="6933" spans="1:1" x14ac:dyDescent="0.25">
      <c r="A6933" s="287"/>
    </row>
    <row r="6934" spans="1:1" x14ac:dyDescent="0.25">
      <c r="A6934" s="287"/>
    </row>
    <row r="6935" spans="1:1" x14ac:dyDescent="0.25">
      <c r="A6935" s="287"/>
    </row>
    <row r="6936" spans="1:1" x14ac:dyDescent="0.25">
      <c r="A6936" s="287"/>
    </row>
    <row r="6937" spans="1:1" x14ac:dyDescent="0.25">
      <c r="A6937" s="287"/>
    </row>
    <row r="6938" spans="1:1" x14ac:dyDescent="0.25">
      <c r="A6938" s="287"/>
    </row>
    <row r="6939" spans="1:1" x14ac:dyDescent="0.25">
      <c r="A6939" s="287"/>
    </row>
    <row r="6940" spans="1:1" x14ac:dyDescent="0.25">
      <c r="A6940" s="287"/>
    </row>
    <row r="6941" spans="1:1" x14ac:dyDescent="0.25">
      <c r="A6941" s="287"/>
    </row>
    <row r="6942" spans="1:1" x14ac:dyDescent="0.25">
      <c r="A6942" s="287"/>
    </row>
    <row r="6943" spans="1:1" x14ac:dyDescent="0.25">
      <c r="A6943" s="287"/>
    </row>
    <row r="6944" spans="1:1" x14ac:dyDescent="0.25">
      <c r="A6944" s="287"/>
    </row>
    <row r="6945" spans="1:1" x14ac:dyDescent="0.25">
      <c r="A6945" s="287"/>
    </row>
    <row r="6946" spans="1:1" x14ac:dyDescent="0.25">
      <c r="A6946" s="287"/>
    </row>
    <row r="6947" spans="1:1" x14ac:dyDescent="0.25">
      <c r="A6947" s="287"/>
    </row>
    <row r="6948" spans="1:1" x14ac:dyDescent="0.25">
      <c r="A6948" s="287"/>
    </row>
    <row r="6949" spans="1:1" x14ac:dyDescent="0.25">
      <c r="A6949" s="287"/>
    </row>
    <row r="6950" spans="1:1" x14ac:dyDescent="0.25">
      <c r="A6950" s="287"/>
    </row>
    <row r="6951" spans="1:1" x14ac:dyDescent="0.25">
      <c r="A6951" s="287"/>
    </row>
    <row r="6952" spans="1:1" x14ac:dyDescent="0.25">
      <c r="A6952" s="287"/>
    </row>
    <row r="6953" spans="1:1" x14ac:dyDescent="0.25">
      <c r="A6953" s="287"/>
    </row>
    <row r="6954" spans="1:1" x14ac:dyDescent="0.25">
      <c r="A6954" s="287"/>
    </row>
    <row r="6955" spans="1:1" x14ac:dyDescent="0.25">
      <c r="A6955" s="287"/>
    </row>
    <row r="6956" spans="1:1" x14ac:dyDescent="0.25">
      <c r="A6956" s="287"/>
    </row>
    <row r="6957" spans="1:1" x14ac:dyDescent="0.25">
      <c r="A6957" s="287"/>
    </row>
    <row r="6958" spans="1:1" x14ac:dyDescent="0.25">
      <c r="A6958" s="287"/>
    </row>
    <row r="6959" spans="1:1" x14ac:dyDescent="0.25">
      <c r="A6959" s="287"/>
    </row>
    <row r="6960" spans="1:1" x14ac:dyDescent="0.25">
      <c r="A6960" s="287"/>
    </row>
    <row r="6961" spans="1:1" x14ac:dyDescent="0.25">
      <c r="A6961" s="287"/>
    </row>
    <row r="6962" spans="1:1" x14ac:dyDescent="0.25">
      <c r="A6962" s="287"/>
    </row>
    <row r="6963" spans="1:1" x14ac:dyDescent="0.25">
      <c r="A6963" s="287"/>
    </row>
    <row r="6964" spans="1:1" x14ac:dyDescent="0.25">
      <c r="A6964" s="287"/>
    </row>
    <row r="6965" spans="1:1" x14ac:dyDescent="0.25">
      <c r="A6965" s="287"/>
    </row>
    <row r="6966" spans="1:1" x14ac:dyDescent="0.25">
      <c r="A6966" s="287"/>
    </row>
    <row r="6967" spans="1:1" x14ac:dyDescent="0.25">
      <c r="A6967" s="287"/>
    </row>
    <row r="6968" spans="1:1" x14ac:dyDescent="0.25">
      <c r="A6968" s="287"/>
    </row>
    <row r="6969" spans="1:1" x14ac:dyDescent="0.25">
      <c r="A6969" s="287"/>
    </row>
    <row r="6970" spans="1:1" x14ac:dyDescent="0.25">
      <c r="A6970" s="287"/>
    </row>
    <row r="6971" spans="1:1" x14ac:dyDescent="0.25">
      <c r="A6971" s="287"/>
    </row>
    <row r="6972" spans="1:1" x14ac:dyDescent="0.25">
      <c r="A6972" s="287"/>
    </row>
    <row r="6973" spans="1:1" x14ac:dyDescent="0.25">
      <c r="A6973" s="287"/>
    </row>
    <row r="6974" spans="1:1" x14ac:dyDescent="0.25">
      <c r="A6974" s="287"/>
    </row>
    <row r="6975" spans="1:1" x14ac:dyDescent="0.25">
      <c r="A6975" s="287"/>
    </row>
    <row r="6976" spans="1:1" x14ac:dyDescent="0.25">
      <c r="A6976" s="287"/>
    </row>
    <row r="6977" spans="1:1" x14ac:dyDescent="0.25">
      <c r="A6977" s="287"/>
    </row>
    <row r="6978" spans="1:1" x14ac:dyDescent="0.25">
      <c r="A6978" s="287"/>
    </row>
    <row r="6979" spans="1:1" x14ac:dyDescent="0.25">
      <c r="A6979" s="287"/>
    </row>
    <row r="6980" spans="1:1" x14ac:dyDescent="0.25">
      <c r="A6980" s="287"/>
    </row>
    <row r="6981" spans="1:1" x14ac:dyDescent="0.25">
      <c r="A6981" s="287"/>
    </row>
    <row r="6982" spans="1:1" x14ac:dyDescent="0.25">
      <c r="A6982" s="287"/>
    </row>
    <row r="6983" spans="1:1" x14ac:dyDescent="0.25">
      <c r="A6983" s="287"/>
    </row>
    <row r="6984" spans="1:1" x14ac:dyDescent="0.25">
      <c r="A6984" s="287"/>
    </row>
    <row r="6985" spans="1:1" x14ac:dyDescent="0.25">
      <c r="A6985" s="287"/>
    </row>
    <row r="6986" spans="1:1" x14ac:dyDescent="0.25">
      <c r="A6986" s="287"/>
    </row>
    <row r="6987" spans="1:1" x14ac:dyDescent="0.25">
      <c r="A6987" s="287"/>
    </row>
    <row r="6988" spans="1:1" x14ac:dyDescent="0.25">
      <c r="A6988" s="287"/>
    </row>
    <row r="6989" spans="1:1" x14ac:dyDescent="0.25">
      <c r="A6989" s="287"/>
    </row>
    <row r="6990" spans="1:1" x14ac:dyDescent="0.25">
      <c r="A6990" s="287"/>
    </row>
    <row r="6991" spans="1:1" x14ac:dyDescent="0.25">
      <c r="A6991" s="287"/>
    </row>
    <row r="6992" spans="1:1" x14ac:dyDescent="0.25">
      <c r="A6992" s="287"/>
    </row>
    <row r="6993" spans="1:1" x14ac:dyDescent="0.25">
      <c r="A6993" s="287"/>
    </row>
    <row r="6994" spans="1:1" x14ac:dyDescent="0.25">
      <c r="A6994" s="287"/>
    </row>
    <row r="6995" spans="1:1" x14ac:dyDescent="0.25">
      <c r="A6995" s="287"/>
    </row>
    <row r="6996" spans="1:1" x14ac:dyDescent="0.25">
      <c r="A6996" s="287"/>
    </row>
    <row r="6997" spans="1:1" x14ac:dyDescent="0.25">
      <c r="A6997" s="287"/>
    </row>
    <row r="6998" spans="1:1" x14ac:dyDescent="0.25">
      <c r="A6998" s="287"/>
    </row>
    <row r="6999" spans="1:1" x14ac:dyDescent="0.25">
      <c r="A6999" s="287"/>
    </row>
    <row r="7000" spans="1:1" x14ac:dyDescent="0.25">
      <c r="A7000" s="287"/>
    </row>
    <row r="7001" spans="1:1" x14ac:dyDescent="0.25">
      <c r="A7001" s="287"/>
    </row>
    <row r="7002" spans="1:1" x14ac:dyDescent="0.25">
      <c r="A7002" s="287"/>
    </row>
    <row r="7003" spans="1:1" x14ac:dyDescent="0.25">
      <c r="A7003" s="287"/>
    </row>
    <row r="7004" spans="1:1" x14ac:dyDescent="0.25">
      <c r="A7004" s="287"/>
    </row>
    <row r="7005" spans="1:1" x14ac:dyDescent="0.25">
      <c r="A7005" s="287"/>
    </row>
    <row r="7006" spans="1:1" x14ac:dyDescent="0.25">
      <c r="A7006" s="287"/>
    </row>
    <row r="7007" spans="1:1" x14ac:dyDescent="0.25">
      <c r="A7007" s="287"/>
    </row>
    <row r="7008" spans="1:1" x14ac:dyDescent="0.25">
      <c r="A7008" s="287"/>
    </row>
    <row r="7009" spans="1:1" x14ac:dyDescent="0.25">
      <c r="A7009" s="287"/>
    </row>
    <row r="7010" spans="1:1" x14ac:dyDescent="0.25">
      <c r="A7010" s="287"/>
    </row>
    <row r="7011" spans="1:1" x14ac:dyDescent="0.25">
      <c r="A7011" s="287"/>
    </row>
    <row r="7012" spans="1:1" x14ac:dyDescent="0.25">
      <c r="A7012" s="287"/>
    </row>
    <row r="7013" spans="1:1" x14ac:dyDescent="0.25">
      <c r="A7013" s="287"/>
    </row>
    <row r="7014" spans="1:1" x14ac:dyDescent="0.25">
      <c r="A7014" s="287"/>
    </row>
    <row r="7015" spans="1:1" x14ac:dyDescent="0.25">
      <c r="A7015" s="287"/>
    </row>
    <row r="7016" spans="1:1" x14ac:dyDescent="0.25">
      <c r="A7016" s="287"/>
    </row>
    <row r="7017" spans="1:1" x14ac:dyDescent="0.25">
      <c r="A7017" s="287"/>
    </row>
    <row r="7018" spans="1:1" x14ac:dyDescent="0.25">
      <c r="A7018" s="287"/>
    </row>
    <row r="7019" spans="1:1" x14ac:dyDescent="0.25">
      <c r="A7019" s="287"/>
    </row>
    <row r="7020" spans="1:1" x14ac:dyDescent="0.25">
      <c r="A7020" s="287"/>
    </row>
    <row r="7021" spans="1:1" x14ac:dyDescent="0.25">
      <c r="A7021" s="287"/>
    </row>
    <row r="7022" spans="1:1" x14ac:dyDescent="0.25">
      <c r="A7022" s="287"/>
    </row>
    <row r="7023" spans="1:1" x14ac:dyDescent="0.25">
      <c r="A7023" s="287"/>
    </row>
    <row r="7024" spans="1:1" x14ac:dyDescent="0.25">
      <c r="A7024" s="287"/>
    </row>
    <row r="7025" spans="1:1" x14ac:dyDescent="0.25">
      <c r="A7025" s="287"/>
    </row>
    <row r="7026" spans="1:1" x14ac:dyDescent="0.25">
      <c r="A7026" s="287"/>
    </row>
    <row r="7027" spans="1:1" x14ac:dyDescent="0.25">
      <c r="A7027" s="287"/>
    </row>
    <row r="7028" spans="1:1" x14ac:dyDescent="0.25">
      <c r="A7028" s="287"/>
    </row>
    <row r="7029" spans="1:1" x14ac:dyDescent="0.25">
      <c r="A7029" s="287"/>
    </row>
    <row r="7030" spans="1:1" x14ac:dyDescent="0.25">
      <c r="A7030" s="287"/>
    </row>
    <row r="7031" spans="1:1" x14ac:dyDescent="0.25">
      <c r="A7031" s="287"/>
    </row>
    <row r="7032" spans="1:1" x14ac:dyDescent="0.25">
      <c r="A7032" s="287"/>
    </row>
    <row r="7033" spans="1:1" x14ac:dyDescent="0.25">
      <c r="A7033" s="287"/>
    </row>
    <row r="7034" spans="1:1" x14ac:dyDescent="0.25">
      <c r="A7034" s="287"/>
    </row>
    <row r="7035" spans="1:1" x14ac:dyDescent="0.25">
      <c r="A7035" s="287"/>
    </row>
    <row r="7036" spans="1:1" x14ac:dyDescent="0.25">
      <c r="A7036" s="287"/>
    </row>
    <row r="7037" spans="1:1" x14ac:dyDescent="0.25">
      <c r="A7037" s="287"/>
    </row>
    <row r="7038" spans="1:1" x14ac:dyDescent="0.25">
      <c r="A7038" s="287"/>
    </row>
    <row r="7039" spans="1:1" x14ac:dyDescent="0.25">
      <c r="A7039" s="287"/>
    </row>
    <row r="7040" spans="1:1" x14ac:dyDescent="0.25">
      <c r="A7040" s="287"/>
    </row>
    <row r="7041" spans="1:1" x14ac:dyDescent="0.25">
      <c r="A7041" s="287"/>
    </row>
    <row r="7042" spans="1:1" x14ac:dyDescent="0.25">
      <c r="A7042" s="287"/>
    </row>
    <row r="7043" spans="1:1" x14ac:dyDescent="0.25">
      <c r="A7043" s="287"/>
    </row>
    <row r="7044" spans="1:1" x14ac:dyDescent="0.25">
      <c r="A7044" s="287"/>
    </row>
    <row r="7045" spans="1:1" x14ac:dyDescent="0.25">
      <c r="A7045" s="287"/>
    </row>
    <row r="7046" spans="1:1" x14ac:dyDescent="0.25">
      <c r="A7046" s="287"/>
    </row>
    <row r="7047" spans="1:1" x14ac:dyDescent="0.25">
      <c r="A7047" s="287"/>
    </row>
    <row r="7048" spans="1:1" x14ac:dyDescent="0.25">
      <c r="A7048" s="287"/>
    </row>
    <row r="7049" spans="1:1" x14ac:dyDescent="0.25">
      <c r="A7049" s="287"/>
    </row>
    <row r="7050" spans="1:1" x14ac:dyDescent="0.25">
      <c r="A7050" s="287"/>
    </row>
    <row r="7051" spans="1:1" x14ac:dyDescent="0.25">
      <c r="A7051" s="287"/>
    </row>
    <row r="7052" spans="1:1" x14ac:dyDescent="0.25">
      <c r="A7052" s="287"/>
    </row>
    <row r="7053" spans="1:1" x14ac:dyDescent="0.25">
      <c r="A7053" s="287"/>
    </row>
    <row r="7054" spans="1:1" x14ac:dyDescent="0.25">
      <c r="A7054" s="287"/>
    </row>
    <row r="7055" spans="1:1" x14ac:dyDescent="0.25">
      <c r="A7055" s="287"/>
    </row>
    <row r="7056" spans="1:1" x14ac:dyDescent="0.25">
      <c r="A7056" s="287"/>
    </row>
    <row r="7057" spans="1:1" x14ac:dyDescent="0.25">
      <c r="A7057" s="287"/>
    </row>
    <row r="7058" spans="1:1" x14ac:dyDescent="0.25">
      <c r="A7058" s="287"/>
    </row>
    <row r="7059" spans="1:1" x14ac:dyDescent="0.25">
      <c r="A7059" s="287"/>
    </row>
    <row r="7060" spans="1:1" x14ac:dyDescent="0.25">
      <c r="A7060" s="287"/>
    </row>
    <row r="7061" spans="1:1" x14ac:dyDescent="0.25">
      <c r="A7061" s="287"/>
    </row>
    <row r="7062" spans="1:1" x14ac:dyDescent="0.25">
      <c r="A7062" s="287"/>
    </row>
    <row r="7063" spans="1:1" x14ac:dyDescent="0.25">
      <c r="A7063" s="287"/>
    </row>
    <row r="7064" spans="1:1" x14ac:dyDescent="0.25">
      <c r="A7064" s="287"/>
    </row>
    <row r="7065" spans="1:1" x14ac:dyDescent="0.25">
      <c r="A7065" s="287"/>
    </row>
    <row r="7066" spans="1:1" x14ac:dyDescent="0.25">
      <c r="A7066" s="287"/>
    </row>
    <row r="7067" spans="1:1" x14ac:dyDescent="0.25">
      <c r="A7067" s="287"/>
    </row>
    <row r="7068" spans="1:1" x14ac:dyDescent="0.25">
      <c r="A7068" s="287"/>
    </row>
    <row r="7069" spans="1:1" x14ac:dyDescent="0.25">
      <c r="A7069" s="287"/>
    </row>
    <row r="7070" spans="1:1" x14ac:dyDescent="0.25">
      <c r="A7070" s="287"/>
    </row>
    <row r="7071" spans="1:1" x14ac:dyDescent="0.25">
      <c r="A7071" s="287"/>
    </row>
    <row r="7072" spans="1:1" x14ac:dyDescent="0.25">
      <c r="A7072" s="287"/>
    </row>
    <row r="7073" spans="1:1" x14ac:dyDescent="0.25">
      <c r="A7073" s="287"/>
    </row>
    <row r="7074" spans="1:1" x14ac:dyDescent="0.25">
      <c r="A7074" s="287"/>
    </row>
    <row r="7075" spans="1:1" x14ac:dyDescent="0.25">
      <c r="A7075" s="287"/>
    </row>
    <row r="7076" spans="1:1" x14ac:dyDescent="0.25">
      <c r="A7076" s="287"/>
    </row>
    <row r="7077" spans="1:1" x14ac:dyDescent="0.25">
      <c r="A7077" s="287"/>
    </row>
    <row r="7078" spans="1:1" x14ac:dyDescent="0.25">
      <c r="A7078" s="287"/>
    </row>
    <row r="7079" spans="1:1" x14ac:dyDescent="0.25">
      <c r="A7079" s="287"/>
    </row>
    <row r="7080" spans="1:1" x14ac:dyDescent="0.25">
      <c r="A7080" s="287"/>
    </row>
    <row r="7081" spans="1:1" x14ac:dyDescent="0.25">
      <c r="A7081" s="287"/>
    </row>
    <row r="7082" spans="1:1" x14ac:dyDescent="0.25">
      <c r="A7082" s="287"/>
    </row>
    <row r="7083" spans="1:1" x14ac:dyDescent="0.25">
      <c r="A7083" s="287"/>
    </row>
    <row r="7084" spans="1:1" x14ac:dyDescent="0.25">
      <c r="A7084" s="287"/>
    </row>
    <row r="7085" spans="1:1" x14ac:dyDescent="0.25">
      <c r="A7085" s="287"/>
    </row>
    <row r="7086" spans="1:1" x14ac:dyDescent="0.25">
      <c r="A7086" s="287"/>
    </row>
    <row r="7087" spans="1:1" x14ac:dyDescent="0.25">
      <c r="A7087" s="287"/>
    </row>
    <row r="7088" spans="1:1" x14ac:dyDescent="0.25">
      <c r="A7088" s="287"/>
    </row>
    <row r="7089" spans="1:1" x14ac:dyDescent="0.25">
      <c r="A7089" s="287"/>
    </row>
    <row r="7090" spans="1:1" x14ac:dyDescent="0.25">
      <c r="A7090" s="287"/>
    </row>
    <row r="7091" spans="1:1" x14ac:dyDescent="0.25">
      <c r="A7091" s="287"/>
    </row>
    <row r="7092" spans="1:1" x14ac:dyDescent="0.25">
      <c r="A7092" s="287"/>
    </row>
    <row r="7093" spans="1:1" x14ac:dyDescent="0.25">
      <c r="A7093" s="287"/>
    </row>
    <row r="7094" spans="1:1" x14ac:dyDescent="0.25">
      <c r="A7094" s="287"/>
    </row>
    <row r="7095" spans="1:1" x14ac:dyDescent="0.25">
      <c r="A7095" s="287"/>
    </row>
    <row r="7096" spans="1:1" x14ac:dyDescent="0.25">
      <c r="A7096" s="287"/>
    </row>
    <row r="7097" spans="1:1" x14ac:dyDescent="0.25">
      <c r="A7097" s="287"/>
    </row>
    <row r="7098" spans="1:1" x14ac:dyDescent="0.25">
      <c r="A7098" s="287"/>
    </row>
    <row r="7099" spans="1:1" x14ac:dyDescent="0.25">
      <c r="A7099" s="287"/>
    </row>
    <row r="7100" spans="1:1" x14ac:dyDescent="0.25">
      <c r="A7100" s="287"/>
    </row>
    <row r="7101" spans="1:1" x14ac:dyDescent="0.25">
      <c r="A7101" s="287"/>
    </row>
    <row r="7102" spans="1:1" x14ac:dyDescent="0.25">
      <c r="A7102" s="287"/>
    </row>
    <row r="7103" spans="1:1" x14ac:dyDescent="0.25">
      <c r="A7103" s="287"/>
    </row>
    <row r="7104" spans="1:1" x14ac:dyDescent="0.25">
      <c r="A7104" s="287"/>
    </row>
    <row r="7105" spans="1:1" x14ac:dyDescent="0.25">
      <c r="A7105" s="287"/>
    </row>
    <row r="7106" spans="1:1" x14ac:dyDescent="0.25">
      <c r="A7106" s="287"/>
    </row>
    <row r="7107" spans="1:1" x14ac:dyDescent="0.25">
      <c r="A7107" s="287"/>
    </row>
    <row r="7108" spans="1:1" x14ac:dyDescent="0.25">
      <c r="A7108" s="287"/>
    </row>
    <row r="7109" spans="1:1" x14ac:dyDescent="0.25">
      <c r="A7109" s="287"/>
    </row>
    <row r="7110" spans="1:1" x14ac:dyDescent="0.25">
      <c r="A7110" s="287"/>
    </row>
    <row r="7111" spans="1:1" x14ac:dyDescent="0.25">
      <c r="A7111" s="287"/>
    </row>
    <row r="7112" spans="1:1" x14ac:dyDescent="0.25">
      <c r="A7112" s="287"/>
    </row>
    <row r="7113" spans="1:1" x14ac:dyDescent="0.25">
      <c r="A7113" s="287"/>
    </row>
    <row r="7114" spans="1:1" x14ac:dyDescent="0.25">
      <c r="A7114" s="287"/>
    </row>
    <row r="7115" spans="1:1" x14ac:dyDescent="0.25">
      <c r="A7115" s="287"/>
    </row>
    <row r="7116" spans="1:1" x14ac:dyDescent="0.25">
      <c r="A7116" s="287"/>
    </row>
    <row r="7117" spans="1:1" x14ac:dyDescent="0.25">
      <c r="A7117" s="287"/>
    </row>
    <row r="7118" spans="1:1" x14ac:dyDescent="0.25">
      <c r="A7118" s="287"/>
    </row>
    <row r="7119" spans="1:1" x14ac:dyDescent="0.25">
      <c r="A7119" s="287"/>
    </row>
    <row r="7120" spans="1:1" x14ac:dyDescent="0.25">
      <c r="A7120" s="287"/>
    </row>
    <row r="7121" spans="1:1" x14ac:dyDescent="0.25">
      <c r="A7121" s="287"/>
    </row>
    <row r="7122" spans="1:1" x14ac:dyDescent="0.25">
      <c r="A7122" s="287"/>
    </row>
    <row r="7123" spans="1:1" x14ac:dyDescent="0.25">
      <c r="A7123" s="287"/>
    </row>
    <row r="7124" spans="1:1" x14ac:dyDescent="0.25">
      <c r="A7124" s="287"/>
    </row>
    <row r="7125" spans="1:1" x14ac:dyDescent="0.25">
      <c r="A7125" s="287"/>
    </row>
    <row r="7126" spans="1:1" x14ac:dyDescent="0.25">
      <c r="A7126" s="287"/>
    </row>
    <row r="7127" spans="1:1" x14ac:dyDescent="0.25">
      <c r="A7127" s="287"/>
    </row>
    <row r="7128" spans="1:1" x14ac:dyDescent="0.25">
      <c r="A7128" s="287"/>
    </row>
    <row r="7129" spans="1:1" x14ac:dyDescent="0.25">
      <c r="A7129" s="287"/>
    </row>
    <row r="7130" spans="1:1" x14ac:dyDescent="0.25">
      <c r="A7130" s="287"/>
    </row>
    <row r="7131" spans="1:1" x14ac:dyDescent="0.25">
      <c r="A7131" s="287"/>
    </row>
    <row r="7132" spans="1:1" x14ac:dyDescent="0.25">
      <c r="A7132" s="287"/>
    </row>
    <row r="7133" spans="1:1" x14ac:dyDescent="0.25">
      <c r="A7133" s="287"/>
    </row>
    <row r="7134" spans="1:1" x14ac:dyDescent="0.25">
      <c r="A7134" s="287"/>
    </row>
    <row r="7135" spans="1:1" x14ac:dyDescent="0.25">
      <c r="A7135" s="287"/>
    </row>
    <row r="7136" spans="1:1" x14ac:dyDescent="0.25">
      <c r="A7136" s="287"/>
    </row>
    <row r="7137" spans="1:1" x14ac:dyDescent="0.25">
      <c r="A7137" s="287"/>
    </row>
    <row r="7138" spans="1:1" x14ac:dyDescent="0.25">
      <c r="A7138" s="287"/>
    </row>
    <row r="7139" spans="1:1" x14ac:dyDescent="0.25">
      <c r="A7139" s="287"/>
    </row>
    <row r="7140" spans="1:1" x14ac:dyDescent="0.25">
      <c r="A7140" s="287"/>
    </row>
    <row r="7141" spans="1:1" x14ac:dyDescent="0.25">
      <c r="A7141" s="287"/>
    </row>
    <row r="7142" spans="1:1" x14ac:dyDescent="0.25">
      <c r="A7142" s="287"/>
    </row>
    <row r="7143" spans="1:1" x14ac:dyDescent="0.25">
      <c r="A7143" s="287"/>
    </row>
    <row r="7144" spans="1:1" x14ac:dyDescent="0.25">
      <c r="A7144" s="287"/>
    </row>
    <row r="7145" spans="1:1" x14ac:dyDescent="0.25">
      <c r="A7145" s="287"/>
    </row>
    <row r="7146" spans="1:1" x14ac:dyDescent="0.25">
      <c r="A7146" s="287"/>
    </row>
    <row r="7147" spans="1:1" x14ac:dyDescent="0.25">
      <c r="A7147" s="287"/>
    </row>
    <row r="7148" spans="1:1" x14ac:dyDescent="0.25">
      <c r="A7148" s="287"/>
    </row>
    <row r="7149" spans="1:1" x14ac:dyDescent="0.25">
      <c r="A7149" s="287"/>
    </row>
    <row r="7150" spans="1:1" x14ac:dyDescent="0.25">
      <c r="A7150" s="287"/>
    </row>
    <row r="7151" spans="1:1" x14ac:dyDescent="0.25">
      <c r="A7151" s="287"/>
    </row>
    <row r="7152" spans="1:1" x14ac:dyDescent="0.25">
      <c r="A7152" s="287"/>
    </row>
    <row r="7153" spans="1:1" x14ac:dyDescent="0.25">
      <c r="A7153" s="287"/>
    </row>
    <row r="7154" spans="1:1" x14ac:dyDescent="0.25">
      <c r="A7154" s="287"/>
    </row>
    <row r="7155" spans="1:1" x14ac:dyDescent="0.25">
      <c r="A7155" s="287"/>
    </row>
    <row r="7156" spans="1:1" x14ac:dyDescent="0.25">
      <c r="A7156" s="287"/>
    </row>
    <row r="7157" spans="1:1" x14ac:dyDescent="0.25">
      <c r="A7157" s="287"/>
    </row>
    <row r="7158" spans="1:1" x14ac:dyDescent="0.25">
      <c r="A7158" s="287"/>
    </row>
    <row r="7159" spans="1:1" x14ac:dyDescent="0.25">
      <c r="A7159" s="287"/>
    </row>
    <row r="7160" spans="1:1" x14ac:dyDescent="0.25">
      <c r="A7160" s="287"/>
    </row>
    <row r="7161" spans="1:1" x14ac:dyDescent="0.25">
      <c r="A7161" s="287"/>
    </row>
    <row r="7162" spans="1:1" x14ac:dyDescent="0.25">
      <c r="A7162" s="287"/>
    </row>
    <row r="7163" spans="1:1" x14ac:dyDescent="0.25">
      <c r="A7163" s="287"/>
    </row>
    <row r="7164" spans="1:1" x14ac:dyDescent="0.25">
      <c r="A7164" s="287"/>
    </row>
    <row r="7165" spans="1:1" x14ac:dyDescent="0.25">
      <c r="A7165" s="287"/>
    </row>
    <row r="7166" spans="1:1" x14ac:dyDescent="0.25">
      <c r="A7166" s="287"/>
    </row>
    <row r="7167" spans="1:1" x14ac:dyDescent="0.25">
      <c r="A7167" s="287"/>
    </row>
    <row r="7168" spans="1:1" x14ac:dyDescent="0.25">
      <c r="A7168" s="287"/>
    </row>
    <row r="7169" spans="1:1" x14ac:dyDescent="0.25">
      <c r="A7169" s="287"/>
    </row>
    <row r="7170" spans="1:1" x14ac:dyDescent="0.25">
      <c r="A7170" s="287"/>
    </row>
    <row r="7171" spans="1:1" x14ac:dyDescent="0.25">
      <c r="A7171" s="287"/>
    </row>
    <row r="7172" spans="1:1" x14ac:dyDescent="0.25">
      <c r="A7172" s="287"/>
    </row>
    <row r="7173" spans="1:1" x14ac:dyDescent="0.25">
      <c r="A7173" s="287"/>
    </row>
    <row r="7174" spans="1:1" x14ac:dyDescent="0.25">
      <c r="A7174" s="287"/>
    </row>
    <row r="7175" spans="1:1" x14ac:dyDescent="0.25">
      <c r="A7175" s="287"/>
    </row>
    <row r="7176" spans="1:1" x14ac:dyDescent="0.25">
      <c r="A7176" s="287"/>
    </row>
    <row r="7177" spans="1:1" x14ac:dyDescent="0.25">
      <c r="A7177" s="287"/>
    </row>
    <row r="7178" spans="1:1" x14ac:dyDescent="0.25">
      <c r="A7178" s="287"/>
    </row>
    <row r="7179" spans="1:1" x14ac:dyDescent="0.25">
      <c r="A7179" s="287"/>
    </row>
    <row r="7180" spans="1:1" x14ac:dyDescent="0.25">
      <c r="A7180" s="287"/>
    </row>
    <row r="7181" spans="1:1" x14ac:dyDescent="0.25">
      <c r="A7181" s="287"/>
    </row>
    <row r="7182" spans="1:1" x14ac:dyDescent="0.25">
      <c r="A7182" s="287"/>
    </row>
    <row r="7183" spans="1:1" x14ac:dyDescent="0.25">
      <c r="A7183" s="287"/>
    </row>
    <row r="7184" spans="1:1" x14ac:dyDescent="0.25">
      <c r="A7184" s="287"/>
    </row>
    <row r="7185" spans="1:1" x14ac:dyDescent="0.25">
      <c r="A7185" s="287"/>
    </row>
    <row r="7186" spans="1:1" x14ac:dyDescent="0.25">
      <c r="A7186" s="287"/>
    </row>
    <row r="7187" spans="1:1" x14ac:dyDescent="0.25">
      <c r="A7187" s="287"/>
    </row>
    <row r="7188" spans="1:1" x14ac:dyDescent="0.25">
      <c r="A7188" s="287"/>
    </row>
    <row r="7189" spans="1:1" x14ac:dyDescent="0.25">
      <c r="A7189" s="287"/>
    </row>
    <row r="7190" spans="1:1" x14ac:dyDescent="0.25">
      <c r="A7190" s="287"/>
    </row>
    <row r="7191" spans="1:1" x14ac:dyDescent="0.25">
      <c r="A7191" s="287"/>
    </row>
    <row r="7192" spans="1:1" x14ac:dyDescent="0.25">
      <c r="A7192" s="287"/>
    </row>
    <row r="7193" spans="1:1" x14ac:dyDescent="0.25">
      <c r="A7193" s="287"/>
    </row>
    <row r="7194" spans="1:1" x14ac:dyDescent="0.25">
      <c r="A7194" s="287"/>
    </row>
    <row r="7195" spans="1:1" x14ac:dyDescent="0.25">
      <c r="A7195" s="287"/>
    </row>
    <row r="7196" spans="1:1" x14ac:dyDescent="0.25">
      <c r="A7196" s="287"/>
    </row>
    <row r="7197" spans="1:1" x14ac:dyDescent="0.25">
      <c r="A7197" s="287"/>
    </row>
    <row r="7198" spans="1:1" x14ac:dyDescent="0.25">
      <c r="A7198" s="287"/>
    </row>
    <row r="7199" spans="1:1" x14ac:dyDescent="0.25">
      <c r="A7199" s="287"/>
    </row>
    <row r="7200" spans="1:1" x14ac:dyDescent="0.25">
      <c r="A7200" s="287"/>
    </row>
    <row r="7201" spans="1:1" x14ac:dyDescent="0.25">
      <c r="A7201" s="287"/>
    </row>
    <row r="7202" spans="1:1" x14ac:dyDescent="0.25">
      <c r="A7202" s="287"/>
    </row>
    <row r="7203" spans="1:1" x14ac:dyDescent="0.25">
      <c r="A7203" s="287"/>
    </row>
    <row r="7204" spans="1:1" x14ac:dyDescent="0.25">
      <c r="A7204" s="287"/>
    </row>
    <row r="7205" spans="1:1" x14ac:dyDescent="0.25">
      <c r="A7205" s="287"/>
    </row>
    <row r="7206" spans="1:1" x14ac:dyDescent="0.25">
      <c r="A7206" s="287"/>
    </row>
    <row r="7207" spans="1:1" x14ac:dyDescent="0.25">
      <c r="A7207" s="287"/>
    </row>
    <row r="7208" spans="1:1" x14ac:dyDescent="0.25">
      <c r="A7208" s="287"/>
    </row>
    <row r="7209" spans="1:1" x14ac:dyDescent="0.25">
      <c r="A7209" s="287"/>
    </row>
    <row r="7210" spans="1:1" x14ac:dyDescent="0.25">
      <c r="A7210" s="287"/>
    </row>
    <row r="7211" spans="1:1" x14ac:dyDescent="0.25">
      <c r="A7211" s="287"/>
    </row>
    <row r="7212" spans="1:1" x14ac:dyDescent="0.25">
      <c r="A7212" s="287"/>
    </row>
    <row r="7213" spans="1:1" x14ac:dyDescent="0.25">
      <c r="A7213" s="287"/>
    </row>
    <row r="7214" spans="1:1" x14ac:dyDescent="0.25">
      <c r="A7214" s="287"/>
    </row>
    <row r="7215" spans="1:1" x14ac:dyDescent="0.25">
      <c r="A7215" s="287"/>
    </row>
    <row r="7216" spans="1:1" x14ac:dyDescent="0.25">
      <c r="A7216" s="287"/>
    </row>
    <row r="7217" spans="1:1" x14ac:dyDescent="0.25">
      <c r="A7217" s="287"/>
    </row>
    <row r="7218" spans="1:1" x14ac:dyDescent="0.25">
      <c r="A7218" s="287"/>
    </row>
    <row r="7219" spans="1:1" x14ac:dyDescent="0.25">
      <c r="A7219" s="287"/>
    </row>
    <row r="7220" spans="1:1" x14ac:dyDescent="0.25">
      <c r="A7220" s="287"/>
    </row>
    <row r="7221" spans="1:1" x14ac:dyDescent="0.25">
      <c r="A7221" s="287"/>
    </row>
    <row r="7222" spans="1:1" x14ac:dyDescent="0.25">
      <c r="A7222" s="287"/>
    </row>
    <row r="7223" spans="1:1" x14ac:dyDescent="0.25">
      <c r="A7223" s="287"/>
    </row>
    <row r="7224" spans="1:1" x14ac:dyDescent="0.25">
      <c r="A7224" s="287"/>
    </row>
    <row r="7225" spans="1:1" x14ac:dyDescent="0.25">
      <c r="A7225" s="287"/>
    </row>
    <row r="7226" spans="1:1" x14ac:dyDescent="0.25">
      <c r="A7226" s="287"/>
    </row>
    <row r="7227" spans="1:1" x14ac:dyDescent="0.25">
      <c r="A7227" s="287"/>
    </row>
    <row r="7228" spans="1:1" x14ac:dyDescent="0.25">
      <c r="A7228" s="287"/>
    </row>
    <row r="7229" spans="1:1" x14ac:dyDescent="0.25">
      <c r="A7229" s="287"/>
    </row>
    <row r="7230" spans="1:1" x14ac:dyDescent="0.25">
      <c r="A7230" s="287"/>
    </row>
    <row r="7231" spans="1:1" x14ac:dyDescent="0.25">
      <c r="A7231" s="287"/>
    </row>
    <row r="7232" spans="1:1" x14ac:dyDescent="0.25">
      <c r="A7232" s="287"/>
    </row>
    <row r="7233" spans="1:1" x14ac:dyDescent="0.25">
      <c r="A7233" s="287"/>
    </row>
    <row r="7234" spans="1:1" x14ac:dyDescent="0.25">
      <c r="A7234" s="287"/>
    </row>
    <row r="7235" spans="1:1" x14ac:dyDescent="0.25">
      <c r="A7235" s="287"/>
    </row>
    <row r="7236" spans="1:1" x14ac:dyDescent="0.25">
      <c r="A7236" s="287"/>
    </row>
    <row r="7237" spans="1:1" x14ac:dyDescent="0.25">
      <c r="A7237" s="287"/>
    </row>
    <row r="7238" spans="1:1" x14ac:dyDescent="0.25">
      <c r="A7238" s="287"/>
    </row>
    <row r="7239" spans="1:1" x14ac:dyDescent="0.25">
      <c r="A7239" s="287"/>
    </row>
    <row r="7240" spans="1:1" x14ac:dyDescent="0.25">
      <c r="A7240" s="287"/>
    </row>
    <row r="7241" spans="1:1" x14ac:dyDescent="0.25">
      <c r="A7241" s="287"/>
    </row>
    <row r="7242" spans="1:1" x14ac:dyDescent="0.25">
      <c r="A7242" s="287"/>
    </row>
    <row r="7243" spans="1:1" x14ac:dyDescent="0.25">
      <c r="A7243" s="287"/>
    </row>
    <row r="7244" spans="1:1" x14ac:dyDescent="0.25">
      <c r="A7244" s="287"/>
    </row>
    <row r="7245" spans="1:1" x14ac:dyDescent="0.25">
      <c r="A7245" s="287"/>
    </row>
    <row r="7246" spans="1:1" x14ac:dyDescent="0.25">
      <c r="A7246" s="287"/>
    </row>
    <row r="7247" spans="1:1" x14ac:dyDescent="0.25">
      <c r="A7247" s="287"/>
    </row>
    <row r="7248" spans="1:1" x14ac:dyDescent="0.25">
      <c r="A7248" s="287"/>
    </row>
    <row r="7249" spans="1:1" x14ac:dyDescent="0.25">
      <c r="A7249" s="287"/>
    </row>
    <row r="7250" spans="1:1" x14ac:dyDescent="0.25">
      <c r="A7250" s="287"/>
    </row>
    <row r="7251" spans="1:1" x14ac:dyDescent="0.25">
      <c r="A7251" s="287"/>
    </row>
    <row r="7252" spans="1:1" x14ac:dyDescent="0.25">
      <c r="A7252" s="287"/>
    </row>
    <row r="7253" spans="1:1" x14ac:dyDescent="0.25">
      <c r="A7253" s="287"/>
    </row>
    <row r="7254" spans="1:1" x14ac:dyDescent="0.25">
      <c r="A7254" s="287"/>
    </row>
    <row r="7255" spans="1:1" x14ac:dyDescent="0.25">
      <c r="A7255" s="287"/>
    </row>
    <row r="7256" spans="1:1" x14ac:dyDescent="0.25">
      <c r="A7256" s="287"/>
    </row>
    <row r="7257" spans="1:1" x14ac:dyDescent="0.25">
      <c r="A7257" s="287"/>
    </row>
    <row r="7258" spans="1:1" x14ac:dyDescent="0.25">
      <c r="A7258" s="287"/>
    </row>
    <row r="7259" spans="1:1" x14ac:dyDescent="0.25">
      <c r="A7259" s="287"/>
    </row>
    <row r="7260" spans="1:1" x14ac:dyDescent="0.25">
      <c r="A7260" s="287"/>
    </row>
    <row r="7261" spans="1:1" x14ac:dyDescent="0.25">
      <c r="A7261" s="287"/>
    </row>
    <row r="7262" spans="1:1" x14ac:dyDescent="0.25">
      <c r="A7262" s="287"/>
    </row>
    <row r="7263" spans="1:1" x14ac:dyDescent="0.25">
      <c r="A7263" s="287"/>
    </row>
    <row r="7264" spans="1:1" x14ac:dyDescent="0.25">
      <c r="A7264" s="287"/>
    </row>
    <row r="7265" spans="1:1" x14ac:dyDescent="0.25">
      <c r="A7265" s="287"/>
    </row>
    <row r="7266" spans="1:1" x14ac:dyDescent="0.25">
      <c r="A7266" s="287"/>
    </row>
    <row r="7267" spans="1:1" x14ac:dyDescent="0.25">
      <c r="A7267" s="287"/>
    </row>
    <row r="7268" spans="1:1" x14ac:dyDescent="0.25">
      <c r="A7268" s="287"/>
    </row>
    <row r="7269" spans="1:1" x14ac:dyDescent="0.25">
      <c r="A7269" s="287"/>
    </row>
    <row r="7270" spans="1:1" x14ac:dyDescent="0.25">
      <c r="A7270" s="287"/>
    </row>
    <row r="7271" spans="1:1" x14ac:dyDescent="0.25">
      <c r="A7271" s="287"/>
    </row>
    <row r="7272" spans="1:1" x14ac:dyDescent="0.25">
      <c r="A7272" s="287"/>
    </row>
    <row r="7273" spans="1:1" x14ac:dyDescent="0.25">
      <c r="A7273" s="287"/>
    </row>
    <row r="7274" spans="1:1" x14ac:dyDescent="0.25">
      <c r="A7274" s="287"/>
    </row>
    <row r="7275" spans="1:1" x14ac:dyDescent="0.25">
      <c r="A7275" s="287"/>
    </row>
    <row r="7276" spans="1:1" x14ac:dyDescent="0.25">
      <c r="A7276" s="287"/>
    </row>
    <row r="7277" spans="1:1" x14ac:dyDescent="0.25">
      <c r="A7277" s="287"/>
    </row>
    <row r="7278" spans="1:1" x14ac:dyDescent="0.25">
      <c r="A7278" s="287"/>
    </row>
    <row r="7279" spans="1:1" x14ac:dyDescent="0.25">
      <c r="A7279" s="287"/>
    </row>
    <row r="7280" spans="1:1" x14ac:dyDescent="0.25">
      <c r="A7280" s="287"/>
    </row>
    <row r="7281" spans="1:1" x14ac:dyDescent="0.25">
      <c r="A7281" s="287"/>
    </row>
    <row r="7282" spans="1:1" x14ac:dyDescent="0.25">
      <c r="A7282" s="287"/>
    </row>
    <row r="7283" spans="1:1" x14ac:dyDescent="0.25">
      <c r="A7283" s="287"/>
    </row>
    <row r="7284" spans="1:1" x14ac:dyDescent="0.25">
      <c r="A7284" s="287"/>
    </row>
    <row r="7285" spans="1:1" x14ac:dyDescent="0.25">
      <c r="A7285" s="287"/>
    </row>
    <row r="7286" spans="1:1" x14ac:dyDescent="0.25">
      <c r="A7286" s="287"/>
    </row>
    <row r="7287" spans="1:1" x14ac:dyDescent="0.25">
      <c r="A7287" s="287"/>
    </row>
    <row r="7288" spans="1:1" x14ac:dyDescent="0.25">
      <c r="A7288" s="287"/>
    </row>
    <row r="7289" spans="1:1" x14ac:dyDescent="0.25">
      <c r="A7289" s="287"/>
    </row>
    <row r="7290" spans="1:1" x14ac:dyDescent="0.25">
      <c r="A7290" s="287"/>
    </row>
    <row r="7291" spans="1:1" x14ac:dyDescent="0.25">
      <c r="A7291" s="287"/>
    </row>
    <row r="7292" spans="1:1" x14ac:dyDescent="0.25">
      <c r="A7292" s="287"/>
    </row>
    <row r="7293" spans="1:1" x14ac:dyDescent="0.25">
      <c r="A7293" s="287"/>
    </row>
    <row r="7294" spans="1:1" x14ac:dyDescent="0.25">
      <c r="A7294" s="287"/>
    </row>
    <row r="7295" spans="1:1" x14ac:dyDescent="0.25">
      <c r="A7295" s="287"/>
    </row>
    <row r="7296" spans="1:1" x14ac:dyDescent="0.25">
      <c r="A7296" s="287"/>
    </row>
    <row r="7297" spans="1:1" x14ac:dyDescent="0.25">
      <c r="A7297" s="287"/>
    </row>
    <row r="7298" spans="1:1" x14ac:dyDescent="0.25">
      <c r="A7298" s="287"/>
    </row>
    <row r="7299" spans="1:1" x14ac:dyDescent="0.25">
      <c r="A7299" s="287"/>
    </row>
    <row r="7300" spans="1:1" x14ac:dyDescent="0.25">
      <c r="A7300" s="287"/>
    </row>
    <row r="7301" spans="1:1" x14ac:dyDescent="0.25">
      <c r="A7301" s="287"/>
    </row>
    <row r="7302" spans="1:1" x14ac:dyDescent="0.25">
      <c r="A7302" s="287"/>
    </row>
    <row r="7303" spans="1:1" x14ac:dyDescent="0.25">
      <c r="A7303" s="287"/>
    </row>
    <row r="7304" spans="1:1" x14ac:dyDescent="0.25">
      <c r="A7304" s="287"/>
    </row>
    <row r="7305" spans="1:1" x14ac:dyDescent="0.25">
      <c r="A7305" s="287"/>
    </row>
    <row r="7306" spans="1:1" x14ac:dyDescent="0.25">
      <c r="A7306" s="287"/>
    </row>
    <row r="7307" spans="1:1" x14ac:dyDescent="0.25">
      <c r="A7307" s="287"/>
    </row>
    <row r="7308" spans="1:1" x14ac:dyDescent="0.25">
      <c r="A7308" s="287"/>
    </row>
    <row r="7309" spans="1:1" x14ac:dyDescent="0.25">
      <c r="A7309" s="287"/>
    </row>
    <row r="7310" spans="1:1" x14ac:dyDescent="0.25">
      <c r="A7310" s="287"/>
    </row>
    <row r="7311" spans="1:1" x14ac:dyDescent="0.25">
      <c r="A7311" s="287"/>
    </row>
    <row r="7312" spans="1:1" x14ac:dyDescent="0.25">
      <c r="A7312" s="287"/>
    </row>
    <row r="7313" spans="1:1" x14ac:dyDescent="0.25">
      <c r="A7313" s="287"/>
    </row>
    <row r="7314" spans="1:1" x14ac:dyDescent="0.25">
      <c r="A7314" s="287"/>
    </row>
    <row r="7315" spans="1:1" x14ac:dyDescent="0.25">
      <c r="A7315" s="287"/>
    </row>
    <row r="7316" spans="1:1" x14ac:dyDescent="0.25">
      <c r="A7316" s="287"/>
    </row>
    <row r="7317" spans="1:1" x14ac:dyDescent="0.25">
      <c r="A7317" s="287"/>
    </row>
    <row r="7318" spans="1:1" x14ac:dyDescent="0.25">
      <c r="A7318" s="287"/>
    </row>
    <row r="7319" spans="1:1" x14ac:dyDescent="0.25">
      <c r="A7319" s="287"/>
    </row>
    <row r="7320" spans="1:1" x14ac:dyDescent="0.25">
      <c r="A7320" s="287"/>
    </row>
    <row r="7321" spans="1:1" x14ac:dyDescent="0.25">
      <c r="A7321" s="287"/>
    </row>
    <row r="7322" spans="1:1" x14ac:dyDescent="0.25">
      <c r="A7322" s="287"/>
    </row>
    <row r="7323" spans="1:1" x14ac:dyDescent="0.25">
      <c r="A7323" s="287"/>
    </row>
    <row r="7324" spans="1:1" x14ac:dyDescent="0.25">
      <c r="A7324" s="287"/>
    </row>
    <row r="7325" spans="1:1" x14ac:dyDescent="0.25">
      <c r="A7325" s="287"/>
    </row>
    <row r="7326" spans="1:1" x14ac:dyDescent="0.25">
      <c r="A7326" s="287"/>
    </row>
    <row r="7327" spans="1:1" x14ac:dyDescent="0.25">
      <c r="A7327" s="287"/>
    </row>
    <row r="7328" spans="1:1" x14ac:dyDescent="0.25">
      <c r="A7328" s="287"/>
    </row>
    <row r="7329" spans="1:1" x14ac:dyDescent="0.25">
      <c r="A7329" s="287"/>
    </row>
    <row r="7330" spans="1:1" x14ac:dyDescent="0.25">
      <c r="A7330" s="287"/>
    </row>
    <row r="7331" spans="1:1" x14ac:dyDescent="0.25">
      <c r="A7331" s="287"/>
    </row>
    <row r="7332" spans="1:1" x14ac:dyDescent="0.25">
      <c r="A7332" s="287"/>
    </row>
    <row r="7333" spans="1:1" x14ac:dyDescent="0.25">
      <c r="A7333" s="287"/>
    </row>
    <row r="7334" spans="1:1" x14ac:dyDescent="0.25">
      <c r="A7334" s="287"/>
    </row>
    <row r="7335" spans="1:1" x14ac:dyDescent="0.25">
      <c r="A7335" s="287"/>
    </row>
    <row r="7336" spans="1:1" x14ac:dyDescent="0.25">
      <c r="A7336" s="287"/>
    </row>
    <row r="7337" spans="1:1" x14ac:dyDescent="0.25">
      <c r="A7337" s="287"/>
    </row>
    <row r="7338" spans="1:1" x14ac:dyDescent="0.25">
      <c r="A7338" s="287"/>
    </row>
    <row r="7339" spans="1:1" x14ac:dyDescent="0.25">
      <c r="A7339" s="287"/>
    </row>
    <row r="7340" spans="1:1" x14ac:dyDescent="0.25">
      <c r="A7340" s="287"/>
    </row>
    <row r="7341" spans="1:1" x14ac:dyDescent="0.25">
      <c r="A7341" s="287"/>
    </row>
    <row r="7342" spans="1:1" x14ac:dyDescent="0.25">
      <c r="A7342" s="287"/>
    </row>
    <row r="7343" spans="1:1" x14ac:dyDescent="0.25">
      <c r="A7343" s="287"/>
    </row>
    <row r="7344" spans="1:1" x14ac:dyDescent="0.25">
      <c r="A7344" s="287"/>
    </row>
    <row r="7345" spans="1:1" x14ac:dyDescent="0.25">
      <c r="A7345" s="287"/>
    </row>
    <row r="7346" spans="1:1" x14ac:dyDescent="0.25">
      <c r="A7346" s="287"/>
    </row>
    <row r="7347" spans="1:1" x14ac:dyDescent="0.25">
      <c r="A7347" s="287"/>
    </row>
    <row r="7348" spans="1:1" x14ac:dyDescent="0.25">
      <c r="A7348" s="287"/>
    </row>
    <row r="7349" spans="1:1" x14ac:dyDescent="0.25">
      <c r="A7349" s="287"/>
    </row>
    <row r="7350" spans="1:1" x14ac:dyDescent="0.25">
      <c r="A7350" s="287"/>
    </row>
    <row r="7351" spans="1:1" x14ac:dyDescent="0.25">
      <c r="A7351" s="287"/>
    </row>
    <row r="7352" spans="1:1" x14ac:dyDescent="0.25">
      <c r="A7352" s="287"/>
    </row>
    <row r="7353" spans="1:1" x14ac:dyDescent="0.25">
      <c r="A7353" s="287"/>
    </row>
    <row r="7354" spans="1:1" x14ac:dyDescent="0.25">
      <c r="A7354" s="287"/>
    </row>
    <row r="7355" spans="1:1" x14ac:dyDescent="0.25">
      <c r="A7355" s="287"/>
    </row>
    <row r="7356" spans="1:1" x14ac:dyDescent="0.25">
      <c r="A7356" s="287"/>
    </row>
    <row r="7357" spans="1:1" x14ac:dyDescent="0.25">
      <c r="A7357" s="287"/>
    </row>
    <row r="7358" spans="1:1" x14ac:dyDescent="0.25">
      <c r="A7358" s="287"/>
    </row>
    <row r="7359" spans="1:1" x14ac:dyDescent="0.25">
      <c r="A7359" s="287"/>
    </row>
    <row r="7360" spans="1:1" x14ac:dyDescent="0.25">
      <c r="A7360" s="287"/>
    </row>
    <row r="7361" spans="1:1" x14ac:dyDescent="0.25">
      <c r="A7361" s="287"/>
    </row>
    <row r="7362" spans="1:1" x14ac:dyDescent="0.25">
      <c r="A7362" s="287"/>
    </row>
    <row r="7363" spans="1:1" x14ac:dyDescent="0.25">
      <c r="A7363" s="287"/>
    </row>
    <row r="7364" spans="1:1" x14ac:dyDescent="0.25">
      <c r="A7364" s="287"/>
    </row>
    <row r="7365" spans="1:1" x14ac:dyDescent="0.25">
      <c r="A7365" s="287"/>
    </row>
    <row r="7366" spans="1:1" x14ac:dyDescent="0.25">
      <c r="A7366" s="287"/>
    </row>
    <row r="7367" spans="1:1" x14ac:dyDescent="0.25">
      <c r="A7367" s="287"/>
    </row>
    <row r="7368" spans="1:1" x14ac:dyDescent="0.25">
      <c r="A7368" s="287"/>
    </row>
    <row r="7369" spans="1:1" x14ac:dyDescent="0.25">
      <c r="A7369" s="287"/>
    </row>
    <row r="7370" spans="1:1" x14ac:dyDescent="0.25">
      <c r="A7370" s="287"/>
    </row>
    <row r="7371" spans="1:1" x14ac:dyDescent="0.25">
      <c r="A7371" s="287"/>
    </row>
    <row r="7372" spans="1:1" x14ac:dyDescent="0.25">
      <c r="A7372" s="287"/>
    </row>
    <row r="7373" spans="1:1" x14ac:dyDescent="0.25">
      <c r="A7373" s="287"/>
    </row>
    <row r="7374" spans="1:1" x14ac:dyDescent="0.25">
      <c r="A7374" s="287"/>
    </row>
    <row r="7375" spans="1:1" x14ac:dyDescent="0.25">
      <c r="A7375" s="287"/>
    </row>
    <row r="7376" spans="1:1" x14ac:dyDescent="0.25">
      <c r="A7376" s="287"/>
    </row>
    <row r="7377" spans="1:1" x14ac:dyDescent="0.25">
      <c r="A7377" s="287"/>
    </row>
    <row r="7378" spans="1:1" x14ac:dyDescent="0.25">
      <c r="A7378" s="287"/>
    </row>
    <row r="7379" spans="1:1" x14ac:dyDescent="0.25">
      <c r="A7379" s="287"/>
    </row>
    <row r="7380" spans="1:1" x14ac:dyDescent="0.25">
      <c r="A7380" s="287"/>
    </row>
    <row r="7381" spans="1:1" x14ac:dyDescent="0.25">
      <c r="A7381" s="287"/>
    </row>
    <row r="7382" spans="1:1" x14ac:dyDescent="0.25">
      <c r="A7382" s="287"/>
    </row>
    <row r="7383" spans="1:1" x14ac:dyDescent="0.25">
      <c r="A7383" s="287"/>
    </row>
    <row r="7384" spans="1:1" x14ac:dyDescent="0.25">
      <c r="A7384" s="287"/>
    </row>
    <row r="7385" spans="1:1" x14ac:dyDescent="0.25">
      <c r="A7385" s="287"/>
    </row>
    <row r="7386" spans="1:1" x14ac:dyDescent="0.25">
      <c r="A7386" s="287"/>
    </row>
    <row r="7387" spans="1:1" x14ac:dyDescent="0.25">
      <c r="A7387" s="287"/>
    </row>
    <row r="7388" spans="1:1" x14ac:dyDescent="0.25">
      <c r="A7388" s="287"/>
    </row>
    <row r="7389" spans="1:1" x14ac:dyDescent="0.25">
      <c r="A7389" s="287"/>
    </row>
    <row r="7390" spans="1:1" x14ac:dyDescent="0.25">
      <c r="A7390" s="287"/>
    </row>
    <row r="7391" spans="1:1" x14ac:dyDescent="0.25">
      <c r="A7391" s="287"/>
    </row>
    <row r="7392" spans="1:1" x14ac:dyDescent="0.25">
      <c r="A7392" s="287"/>
    </row>
    <row r="7393" spans="1:1" x14ac:dyDescent="0.25">
      <c r="A7393" s="287"/>
    </row>
    <row r="7394" spans="1:1" x14ac:dyDescent="0.25">
      <c r="A7394" s="287"/>
    </row>
    <row r="7395" spans="1:1" x14ac:dyDescent="0.25">
      <c r="A7395" s="287"/>
    </row>
    <row r="7396" spans="1:1" x14ac:dyDescent="0.25">
      <c r="A7396" s="287"/>
    </row>
    <row r="7397" spans="1:1" x14ac:dyDescent="0.25">
      <c r="A7397" s="287"/>
    </row>
    <row r="7398" spans="1:1" x14ac:dyDescent="0.25">
      <c r="A7398" s="287"/>
    </row>
    <row r="7399" spans="1:1" x14ac:dyDescent="0.25">
      <c r="A7399" s="287"/>
    </row>
    <row r="7400" spans="1:1" x14ac:dyDescent="0.25">
      <c r="A7400" s="287"/>
    </row>
    <row r="7401" spans="1:1" x14ac:dyDescent="0.25">
      <c r="A7401" s="287"/>
    </row>
    <row r="7402" spans="1:1" x14ac:dyDescent="0.25">
      <c r="A7402" s="287"/>
    </row>
    <row r="7403" spans="1:1" x14ac:dyDescent="0.25">
      <c r="A7403" s="287"/>
    </row>
    <row r="7404" spans="1:1" x14ac:dyDescent="0.25">
      <c r="A7404" s="287"/>
    </row>
    <row r="7405" spans="1:1" x14ac:dyDescent="0.25">
      <c r="A7405" s="287"/>
    </row>
    <row r="7406" spans="1:1" x14ac:dyDescent="0.25">
      <c r="A7406" s="287"/>
    </row>
    <row r="7407" spans="1:1" x14ac:dyDescent="0.25">
      <c r="A7407" s="287"/>
    </row>
    <row r="7408" spans="1:1" x14ac:dyDescent="0.25">
      <c r="A7408" s="287"/>
    </row>
    <row r="7409" spans="1:1" x14ac:dyDescent="0.25">
      <c r="A7409" s="287"/>
    </row>
    <row r="7410" spans="1:1" x14ac:dyDescent="0.25">
      <c r="A7410" s="287"/>
    </row>
    <row r="7411" spans="1:1" x14ac:dyDescent="0.25">
      <c r="A7411" s="287"/>
    </row>
    <row r="7412" spans="1:1" x14ac:dyDescent="0.25">
      <c r="A7412" s="287"/>
    </row>
    <row r="7413" spans="1:1" x14ac:dyDescent="0.25">
      <c r="A7413" s="287"/>
    </row>
    <row r="7414" spans="1:1" x14ac:dyDescent="0.25">
      <c r="A7414" s="287"/>
    </row>
    <row r="7415" spans="1:1" x14ac:dyDescent="0.25">
      <c r="A7415" s="287"/>
    </row>
    <row r="7416" spans="1:1" x14ac:dyDescent="0.25">
      <c r="A7416" s="287"/>
    </row>
    <row r="7417" spans="1:1" x14ac:dyDescent="0.25">
      <c r="A7417" s="287"/>
    </row>
    <row r="7418" spans="1:1" x14ac:dyDescent="0.25">
      <c r="A7418" s="287"/>
    </row>
    <row r="7419" spans="1:1" x14ac:dyDescent="0.25">
      <c r="A7419" s="287"/>
    </row>
    <row r="7420" spans="1:1" x14ac:dyDescent="0.25">
      <c r="A7420" s="287"/>
    </row>
    <row r="7421" spans="1:1" x14ac:dyDescent="0.25">
      <c r="A7421" s="287"/>
    </row>
    <row r="7422" spans="1:1" x14ac:dyDescent="0.25">
      <c r="A7422" s="287"/>
    </row>
    <row r="7423" spans="1:1" x14ac:dyDescent="0.25">
      <c r="A7423" s="287"/>
    </row>
    <row r="7424" spans="1:1" x14ac:dyDescent="0.25">
      <c r="A7424" s="287"/>
    </row>
    <row r="7425" spans="1:1" x14ac:dyDescent="0.25">
      <c r="A7425" s="287"/>
    </row>
    <row r="7426" spans="1:1" x14ac:dyDescent="0.25">
      <c r="A7426" s="287"/>
    </row>
    <row r="7427" spans="1:1" x14ac:dyDescent="0.25">
      <c r="A7427" s="287"/>
    </row>
    <row r="7428" spans="1:1" x14ac:dyDescent="0.25">
      <c r="A7428" s="287"/>
    </row>
    <row r="7429" spans="1:1" x14ac:dyDescent="0.25">
      <c r="A7429" s="287"/>
    </row>
    <row r="7430" spans="1:1" x14ac:dyDescent="0.25">
      <c r="A7430" s="287"/>
    </row>
    <row r="7431" spans="1:1" x14ac:dyDescent="0.25">
      <c r="A7431" s="287"/>
    </row>
    <row r="7432" spans="1:1" x14ac:dyDescent="0.25">
      <c r="A7432" s="287"/>
    </row>
    <row r="7433" spans="1:1" x14ac:dyDescent="0.25">
      <c r="A7433" s="287"/>
    </row>
    <row r="7434" spans="1:1" x14ac:dyDescent="0.25">
      <c r="A7434" s="287"/>
    </row>
    <row r="7435" spans="1:1" x14ac:dyDescent="0.25">
      <c r="A7435" s="287"/>
    </row>
    <row r="7436" spans="1:1" x14ac:dyDescent="0.25">
      <c r="A7436" s="287"/>
    </row>
    <row r="7437" spans="1:1" x14ac:dyDescent="0.25">
      <c r="A7437" s="287"/>
    </row>
    <row r="7438" spans="1:1" x14ac:dyDescent="0.25">
      <c r="A7438" s="287"/>
    </row>
    <row r="7439" spans="1:1" x14ac:dyDescent="0.25">
      <c r="A7439" s="287"/>
    </row>
    <row r="7440" spans="1:1" x14ac:dyDescent="0.25">
      <c r="A7440" s="287"/>
    </row>
    <row r="7441" spans="1:1" x14ac:dyDescent="0.25">
      <c r="A7441" s="287"/>
    </row>
    <row r="7442" spans="1:1" x14ac:dyDescent="0.25">
      <c r="A7442" s="287"/>
    </row>
    <row r="7443" spans="1:1" x14ac:dyDescent="0.25">
      <c r="A7443" s="287"/>
    </row>
    <row r="7444" spans="1:1" x14ac:dyDescent="0.25">
      <c r="A7444" s="287"/>
    </row>
    <row r="7445" spans="1:1" x14ac:dyDescent="0.25">
      <c r="A7445" s="287"/>
    </row>
    <row r="7446" spans="1:1" x14ac:dyDescent="0.25">
      <c r="A7446" s="287"/>
    </row>
    <row r="7447" spans="1:1" x14ac:dyDescent="0.25">
      <c r="A7447" s="287"/>
    </row>
    <row r="7448" spans="1:1" x14ac:dyDescent="0.25">
      <c r="A7448" s="287"/>
    </row>
    <row r="7449" spans="1:1" x14ac:dyDescent="0.25">
      <c r="A7449" s="287"/>
    </row>
    <row r="7450" spans="1:1" x14ac:dyDescent="0.25">
      <c r="A7450" s="287"/>
    </row>
    <row r="7451" spans="1:1" x14ac:dyDescent="0.25">
      <c r="A7451" s="287"/>
    </row>
    <row r="7452" spans="1:1" x14ac:dyDescent="0.25">
      <c r="A7452" s="287"/>
    </row>
    <row r="7453" spans="1:1" x14ac:dyDescent="0.25">
      <c r="A7453" s="287"/>
    </row>
    <row r="7454" spans="1:1" x14ac:dyDescent="0.25">
      <c r="A7454" s="287"/>
    </row>
    <row r="7455" spans="1:1" x14ac:dyDescent="0.25">
      <c r="A7455" s="287"/>
    </row>
    <row r="7456" spans="1:1" x14ac:dyDescent="0.25">
      <c r="A7456" s="287"/>
    </row>
    <row r="7457" spans="1:1" x14ac:dyDescent="0.25">
      <c r="A7457" s="287"/>
    </row>
    <row r="7458" spans="1:1" x14ac:dyDescent="0.25">
      <c r="A7458" s="287"/>
    </row>
    <row r="7459" spans="1:1" x14ac:dyDescent="0.25">
      <c r="A7459" s="287"/>
    </row>
    <row r="7460" spans="1:1" x14ac:dyDescent="0.25">
      <c r="A7460" s="287"/>
    </row>
    <row r="7461" spans="1:1" x14ac:dyDescent="0.25">
      <c r="A7461" s="287"/>
    </row>
    <row r="7462" spans="1:1" x14ac:dyDescent="0.25">
      <c r="A7462" s="287"/>
    </row>
    <row r="7463" spans="1:1" x14ac:dyDescent="0.25">
      <c r="A7463" s="287"/>
    </row>
    <row r="7464" spans="1:1" x14ac:dyDescent="0.25">
      <c r="A7464" s="287"/>
    </row>
    <row r="7465" spans="1:1" x14ac:dyDescent="0.25">
      <c r="A7465" s="287"/>
    </row>
    <row r="7466" spans="1:1" x14ac:dyDescent="0.25">
      <c r="A7466" s="287"/>
    </row>
    <row r="7467" spans="1:1" x14ac:dyDescent="0.25">
      <c r="A7467" s="287"/>
    </row>
    <row r="7468" spans="1:1" x14ac:dyDescent="0.25">
      <c r="A7468" s="287"/>
    </row>
    <row r="7469" spans="1:1" x14ac:dyDescent="0.25">
      <c r="A7469" s="287"/>
    </row>
    <row r="7470" spans="1:1" x14ac:dyDescent="0.25">
      <c r="A7470" s="287"/>
    </row>
    <row r="7471" spans="1:1" x14ac:dyDescent="0.25">
      <c r="A7471" s="287"/>
    </row>
    <row r="7472" spans="1:1" x14ac:dyDescent="0.25">
      <c r="A7472" s="287"/>
    </row>
    <row r="7473" spans="1:1" x14ac:dyDescent="0.25">
      <c r="A7473" s="287"/>
    </row>
    <row r="7474" spans="1:1" x14ac:dyDescent="0.25">
      <c r="A7474" s="287"/>
    </row>
    <row r="7475" spans="1:1" x14ac:dyDescent="0.25">
      <c r="A7475" s="287"/>
    </row>
    <row r="7476" spans="1:1" x14ac:dyDescent="0.25">
      <c r="A7476" s="287"/>
    </row>
    <row r="7477" spans="1:1" x14ac:dyDescent="0.25">
      <c r="A7477" s="287"/>
    </row>
    <row r="7478" spans="1:1" x14ac:dyDescent="0.25">
      <c r="A7478" s="287"/>
    </row>
    <row r="7479" spans="1:1" x14ac:dyDescent="0.25">
      <c r="A7479" s="287"/>
    </row>
    <row r="7480" spans="1:1" x14ac:dyDescent="0.25">
      <c r="A7480" s="287"/>
    </row>
    <row r="7481" spans="1:1" x14ac:dyDescent="0.25">
      <c r="A7481" s="287"/>
    </row>
    <row r="7482" spans="1:1" x14ac:dyDescent="0.25">
      <c r="A7482" s="287"/>
    </row>
    <row r="7483" spans="1:1" x14ac:dyDescent="0.25">
      <c r="A7483" s="287"/>
    </row>
    <row r="7484" spans="1:1" x14ac:dyDescent="0.25">
      <c r="A7484" s="287"/>
    </row>
    <row r="7485" spans="1:1" x14ac:dyDescent="0.25">
      <c r="A7485" s="287"/>
    </row>
    <row r="7486" spans="1:1" x14ac:dyDescent="0.25">
      <c r="A7486" s="287"/>
    </row>
    <row r="7487" spans="1:1" x14ac:dyDescent="0.25">
      <c r="A7487" s="287"/>
    </row>
    <row r="7488" spans="1:1" x14ac:dyDescent="0.25">
      <c r="A7488" s="287"/>
    </row>
    <row r="7489" spans="1:1" x14ac:dyDescent="0.25">
      <c r="A7489" s="287"/>
    </row>
    <row r="7490" spans="1:1" x14ac:dyDescent="0.25">
      <c r="A7490" s="287"/>
    </row>
    <row r="7491" spans="1:1" x14ac:dyDescent="0.25">
      <c r="A7491" s="287"/>
    </row>
    <row r="7492" spans="1:1" x14ac:dyDescent="0.25">
      <c r="A7492" s="287"/>
    </row>
    <row r="7493" spans="1:1" x14ac:dyDescent="0.25">
      <c r="A7493" s="287"/>
    </row>
    <row r="7494" spans="1:1" x14ac:dyDescent="0.25">
      <c r="A7494" s="287"/>
    </row>
    <row r="7495" spans="1:1" x14ac:dyDescent="0.25">
      <c r="A7495" s="287"/>
    </row>
    <row r="7496" spans="1:1" x14ac:dyDescent="0.25">
      <c r="A7496" s="287"/>
    </row>
    <row r="7497" spans="1:1" x14ac:dyDescent="0.25">
      <c r="A7497" s="287"/>
    </row>
    <row r="7498" spans="1:1" x14ac:dyDescent="0.25">
      <c r="A7498" s="287"/>
    </row>
    <row r="7499" spans="1:1" x14ac:dyDescent="0.25">
      <c r="A7499" s="287"/>
    </row>
    <row r="7500" spans="1:1" x14ac:dyDescent="0.25">
      <c r="A7500" s="287"/>
    </row>
    <row r="7501" spans="1:1" x14ac:dyDescent="0.25">
      <c r="A7501" s="287"/>
    </row>
    <row r="7502" spans="1:1" x14ac:dyDescent="0.25">
      <c r="A7502" s="287"/>
    </row>
    <row r="7503" spans="1:1" x14ac:dyDescent="0.25">
      <c r="A7503" s="287"/>
    </row>
    <row r="7504" spans="1:1" x14ac:dyDescent="0.25">
      <c r="A7504" s="287"/>
    </row>
    <row r="7505" spans="1:1" x14ac:dyDescent="0.25">
      <c r="A7505" s="287"/>
    </row>
    <row r="7506" spans="1:1" x14ac:dyDescent="0.25">
      <c r="A7506" s="287"/>
    </row>
    <row r="7507" spans="1:1" x14ac:dyDescent="0.25">
      <c r="A7507" s="287"/>
    </row>
    <row r="7508" spans="1:1" x14ac:dyDescent="0.25">
      <c r="A7508" s="287"/>
    </row>
    <row r="7509" spans="1:1" x14ac:dyDescent="0.25">
      <c r="A7509" s="287"/>
    </row>
    <row r="7510" spans="1:1" x14ac:dyDescent="0.25">
      <c r="A7510" s="287"/>
    </row>
    <row r="7511" spans="1:1" x14ac:dyDescent="0.25">
      <c r="A7511" s="287"/>
    </row>
    <row r="7512" spans="1:1" x14ac:dyDescent="0.25">
      <c r="A7512" s="287"/>
    </row>
    <row r="7513" spans="1:1" x14ac:dyDescent="0.25">
      <c r="A7513" s="287"/>
    </row>
    <row r="7514" spans="1:1" x14ac:dyDescent="0.25">
      <c r="A7514" s="287"/>
    </row>
    <row r="7515" spans="1:1" x14ac:dyDescent="0.25">
      <c r="A7515" s="287"/>
    </row>
    <row r="7516" spans="1:1" x14ac:dyDescent="0.25">
      <c r="A7516" s="287"/>
    </row>
    <row r="7517" spans="1:1" x14ac:dyDescent="0.25">
      <c r="A7517" s="287"/>
    </row>
    <row r="7518" spans="1:1" x14ac:dyDescent="0.25">
      <c r="A7518" s="287"/>
    </row>
    <row r="7519" spans="1:1" x14ac:dyDescent="0.25">
      <c r="A7519" s="287"/>
    </row>
    <row r="7520" spans="1:1" x14ac:dyDescent="0.25">
      <c r="A7520" s="287"/>
    </row>
    <row r="7521" spans="1:1" x14ac:dyDescent="0.25">
      <c r="A7521" s="287"/>
    </row>
    <row r="7522" spans="1:1" x14ac:dyDescent="0.25">
      <c r="A7522" s="287"/>
    </row>
    <row r="7523" spans="1:1" x14ac:dyDescent="0.25">
      <c r="A7523" s="287"/>
    </row>
    <row r="7524" spans="1:1" x14ac:dyDescent="0.25">
      <c r="A7524" s="287"/>
    </row>
    <row r="7525" spans="1:1" x14ac:dyDescent="0.25">
      <c r="A7525" s="287"/>
    </row>
    <row r="7526" spans="1:1" x14ac:dyDescent="0.25">
      <c r="A7526" s="287"/>
    </row>
    <row r="7527" spans="1:1" x14ac:dyDescent="0.25">
      <c r="A7527" s="287"/>
    </row>
    <row r="7528" spans="1:1" x14ac:dyDescent="0.25">
      <c r="A7528" s="287"/>
    </row>
    <row r="7529" spans="1:1" x14ac:dyDescent="0.25">
      <c r="A7529" s="287"/>
    </row>
    <row r="7530" spans="1:1" x14ac:dyDescent="0.25">
      <c r="A7530" s="287"/>
    </row>
    <row r="7531" spans="1:1" x14ac:dyDescent="0.25">
      <c r="A7531" s="287"/>
    </row>
    <row r="7532" spans="1:1" x14ac:dyDescent="0.25">
      <c r="A7532" s="287"/>
    </row>
    <row r="7533" spans="1:1" x14ac:dyDescent="0.25">
      <c r="A7533" s="287"/>
    </row>
    <row r="7534" spans="1:1" x14ac:dyDescent="0.25">
      <c r="A7534" s="287"/>
    </row>
    <row r="7535" spans="1:1" x14ac:dyDescent="0.25">
      <c r="A7535" s="287"/>
    </row>
    <row r="7536" spans="1:1" x14ac:dyDescent="0.25">
      <c r="A7536" s="287"/>
    </row>
    <row r="7537" spans="1:1" x14ac:dyDescent="0.25">
      <c r="A7537" s="287"/>
    </row>
    <row r="7538" spans="1:1" x14ac:dyDescent="0.25">
      <c r="A7538" s="287"/>
    </row>
    <row r="7539" spans="1:1" x14ac:dyDescent="0.25">
      <c r="A7539" s="287"/>
    </row>
    <row r="7540" spans="1:1" x14ac:dyDescent="0.25">
      <c r="A7540" s="287"/>
    </row>
    <row r="7541" spans="1:1" x14ac:dyDescent="0.25">
      <c r="A7541" s="287"/>
    </row>
    <row r="7542" spans="1:1" x14ac:dyDescent="0.25">
      <c r="A7542" s="287"/>
    </row>
    <row r="7543" spans="1:1" x14ac:dyDescent="0.25">
      <c r="A7543" s="287"/>
    </row>
    <row r="7544" spans="1:1" x14ac:dyDescent="0.25">
      <c r="A7544" s="287"/>
    </row>
    <row r="7545" spans="1:1" x14ac:dyDescent="0.25">
      <c r="A7545" s="287"/>
    </row>
    <row r="7546" spans="1:1" x14ac:dyDescent="0.25">
      <c r="A7546" s="287"/>
    </row>
    <row r="7547" spans="1:1" x14ac:dyDescent="0.25">
      <c r="A7547" s="287"/>
    </row>
    <row r="7548" spans="1:1" x14ac:dyDescent="0.25">
      <c r="A7548" s="287"/>
    </row>
    <row r="7549" spans="1:1" x14ac:dyDescent="0.25">
      <c r="A7549" s="287"/>
    </row>
    <row r="7550" spans="1:1" x14ac:dyDescent="0.25">
      <c r="A7550" s="287"/>
    </row>
    <row r="7551" spans="1:1" x14ac:dyDescent="0.25">
      <c r="A7551" s="287"/>
    </row>
    <row r="7552" spans="1:1" x14ac:dyDescent="0.25">
      <c r="A7552" s="287"/>
    </row>
    <row r="7553" spans="1:1" x14ac:dyDescent="0.25">
      <c r="A7553" s="287"/>
    </row>
    <row r="7554" spans="1:1" x14ac:dyDescent="0.25">
      <c r="A7554" s="287"/>
    </row>
    <row r="7555" spans="1:1" x14ac:dyDescent="0.25">
      <c r="A7555" s="287"/>
    </row>
    <row r="7556" spans="1:1" x14ac:dyDescent="0.25">
      <c r="A7556" s="287"/>
    </row>
    <row r="7557" spans="1:1" x14ac:dyDescent="0.25">
      <c r="A7557" s="287"/>
    </row>
    <row r="7558" spans="1:1" x14ac:dyDescent="0.25">
      <c r="A7558" s="287"/>
    </row>
    <row r="7559" spans="1:1" x14ac:dyDescent="0.25">
      <c r="A7559" s="287"/>
    </row>
    <row r="7560" spans="1:1" x14ac:dyDescent="0.25">
      <c r="A7560" s="287"/>
    </row>
    <row r="7561" spans="1:1" x14ac:dyDescent="0.25">
      <c r="A7561" s="287"/>
    </row>
    <row r="7562" spans="1:1" x14ac:dyDescent="0.25">
      <c r="A7562" s="287"/>
    </row>
    <row r="7563" spans="1:1" x14ac:dyDescent="0.25">
      <c r="A7563" s="287"/>
    </row>
    <row r="7564" spans="1:1" x14ac:dyDescent="0.25">
      <c r="A7564" s="287"/>
    </row>
    <row r="7565" spans="1:1" x14ac:dyDescent="0.25">
      <c r="A7565" s="287"/>
    </row>
    <row r="7566" spans="1:1" x14ac:dyDescent="0.25">
      <c r="A7566" s="287"/>
    </row>
    <row r="7567" spans="1:1" x14ac:dyDescent="0.25">
      <c r="A7567" s="287"/>
    </row>
    <row r="7568" spans="1:1" x14ac:dyDescent="0.25">
      <c r="A7568" s="287"/>
    </row>
    <row r="7569" spans="1:1" x14ac:dyDescent="0.25">
      <c r="A7569" s="287"/>
    </row>
    <row r="7570" spans="1:1" x14ac:dyDescent="0.25">
      <c r="A7570" s="287"/>
    </row>
    <row r="7571" spans="1:1" x14ac:dyDescent="0.25">
      <c r="A7571" s="287"/>
    </row>
    <row r="7572" spans="1:1" x14ac:dyDescent="0.25">
      <c r="A7572" s="287"/>
    </row>
    <row r="7573" spans="1:1" x14ac:dyDescent="0.25">
      <c r="A7573" s="287"/>
    </row>
    <row r="7574" spans="1:1" x14ac:dyDescent="0.25">
      <c r="A7574" s="287"/>
    </row>
    <row r="7575" spans="1:1" x14ac:dyDescent="0.25">
      <c r="A7575" s="287"/>
    </row>
    <row r="7576" spans="1:1" x14ac:dyDescent="0.25">
      <c r="A7576" s="287"/>
    </row>
    <row r="7577" spans="1:1" x14ac:dyDescent="0.25">
      <c r="A7577" s="287"/>
    </row>
    <row r="7578" spans="1:1" x14ac:dyDescent="0.25">
      <c r="A7578" s="287"/>
    </row>
    <row r="7579" spans="1:1" x14ac:dyDescent="0.25">
      <c r="A7579" s="287"/>
    </row>
    <row r="7580" spans="1:1" x14ac:dyDescent="0.25">
      <c r="A7580" s="287"/>
    </row>
    <row r="7581" spans="1:1" x14ac:dyDescent="0.25">
      <c r="A7581" s="287"/>
    </row>
    <row r="7582" spans="1:1" x14ac:dyDescent="0.25">
      <c r="A7582" s="287"/>
    </row>
    <row r="7583" spans="1:1" x14ac:dyDescent="0.25">
      <c r="A7583" s="287"/>
    </row>
    <row r="7584" spans="1:1" x14ac:dyDescent="0.25">
      <c r="A7584" s="287"/>
    </row>
    <row r="7585" spans="1:1" x14ac:dyDescent="0.25">
      <c r="A7585" s="287"/>
    </row>
    <row r="7586" spans="1:1" x14ac:dyDescent="0.25">
      <c r="A7586" s="287"/>
    </row>
    <row r="7587" spans="1:1" x14ac:dyDescent="0.25">
      <c r="A7587" s="287"/>
    </row>
    <row r="7588" spans="1:1" x14ac:dyDescent="0.25">
      <c r="A7588" s="287"/>
    </row>
    <row r="7589" spans="1:1" x14ac:dyDescent="0.25">
      <c r="A7589" s="287"/>
    </row>
    <row r="7590" spans="1:1" x14ac:dyDescent="0.25">
      <c r="A7590" s="287"/>
    </row>
    <row r="7591" spans="1:1" x14ac:dyDescent="0.25">
      <c r="A7591" s="287"/>
    </row>
    <row r="7592" spans="1:1" x14ac:dyDescent="0.25">
      <c r="A7592" s="287"/>
    </row>
    <row r="7593" spans="1:1" x14ac:dyDescent="0.25">
      <c r="A7593" s="287"/>
    </row>
    <row r="7594" spans="1:1" x14ac:dyDescent="0.25">
      <c r="A7594" s="287"/>
    </row>
    <row r="7595" spans="1:1" x14ac:dyDescent="0.25">
      <c r="A7595" s="287"/>
    </row>
    <row r="7596" spans="1:1" x14ac:dyDescent="0.25">
      <c r="A7596" s="287"/>
    </row>
    <row r="7597" spans="1:1" x14ac:dyDescent="0.25">
      <c r="A7597" s="287"/>
    </row>
    <row r="7598" spans="1:1" x14ac:dyDescent="0.25">
      <c r="A7598" s="287"/>
    </row>
    <row r="7599" spans="1:1" x14ac:dyDescent="0.25">
      <c r="A7599" s="287"/>
    </row>
    <row r="7600" spans="1:1" x14ac:dyDescent="0.25">
      <c r="A7600" s="287"/>
    </row>
    <row r="7601" spans="1:1" x14ac:dyDescent="0.25">
      <c r="A7601" s="287"/>
    </row>
    <row r="7602" spans="1:1" x14ac:dyDescent="0.25">
      <c r="A7602" s="287"/>
    </row>
    <row r="7603" spans="1:1" x14ac:dyDescent="0.25">
      <c r="A7603" s="287"/>
    </row>
    <row r="7604" spans="1:1" x14ac:dyDescent="0.25">
      <c r="A7604" s="287"/>
    </row>
    <row r="7605" spans="1:1" x14ac:dyDescent="0.25">
      <c r="A7605" s="287"/>
    </row>
    <row r="7606" spans="1:1" x14ac:dyDescent="0.25">
      <c r="A7606" s="287"/>
    </row>
    <row r="7607" spans="1:1" x14ac:dyDescent="0.25">
      <c r="A7607" s="287"/>
    </row>
    <row r="7608" spans="1:1" x14ac:dyDescent="0.25">
      <c r="A7608" s="287"/>
    </row>
    <row r="7609" spans="1:1" x14ac:dyDescent="0.25">
      <c r="A7609" s="287"/>
    </row>
    <row r="7610" spans="1:1" x14ac:dyDescent="0.25">
      <c r="A7610" s="287"/>
    </row>
    <row r="7611" spans="1:1" x14ac:dyDescent="0.25">
      <c r="A7611" s="287"/>
    </row>
    <row r="7612" spans="1:1" x14ac:dyDescent="0.25">
      <c r="A7612" s="287"/>
    </row>
    <row r="7613" spans="1:1" x14ac:dyDescent="0.25">
      <c r="A7613" s="287"/>
    </row>
    <row r="7614" spans="1:1" x14ac:dyDescent="0.25">
      <c r="A7614" s="287"/>
    </row>
    <row r="7615" spans="1:1" x14ac:dyDescent="0.25">
      <c r="A7615" s="287"/>
    </row>
    <row r="7616" spans="1:1" x14ac:dyDescent="0.25">
      <c r="A7616" s="287"/>
    </row>
    <row r="7617" spans="1:1" x14ac:dyDescent="0.25">
      <c r="A7617" s="287"/>
    </row>
    <row r="7618" spans="1:1" x14ac:dyDescent="0.25">
      <c r="A7618" s="287"/>
    </row>
    <row r="7619" spans="1:1" x14ac:dyDescent="0.25">
      <c r="A7619" s="287"/>
    </row>
    <row r="7620" spans="1:1" x14ac:dyDescent="0.25">
      <c r="A7620" s="287"/>
    </row>
    <row r="7621" spans="1:1" x14ac:dyDescent="0.25">
      <c r="A7621" s="287"/>
    </row>
    <row r="7622" spans="1:1" x14ac:dyDescent="0.25">
      <c r="A7622" s="287"/>
    </row>
    <row r="7623" spans="1:1" x14ac:dyDescent="0.25">
      <c r="A7623" s="287"/>
    </row>
    <row r="7624" spans="1:1" x14ac:dyDescent="0.25">
      <c r="A7624" s="287"/>
    </row>
    <row r="7625" spans="1:1" x14ac:dyDescent="0.25">
      <c r="A7625" s="287"/>
    </row>
    <row r="7626" spans="1:1" x14ac:dyDescent="0.25">
      <c r="A7626" s="287"/>
    </row>
    <row r="7627" spans="1:1" x14ac:dyDescent="0.25">
      <c r="A7627" s="287"/>
    </row>
    <row r="7628" spans="1:1" x14ac:dyDescent="0.25">
      <c r="A7628" s="287"/>
    </row>
    <row r="7629" spans="1:1" x14ac:dyDescent="0.25">
      <c r="A7629" s="287"/>
    </row>
    <row r="7630" spans="1:1" x14ac:dyDescent="0.25">
      <c r="A7630" s="287"/>
    </row>
    <row r="7631" spans="1:1" x14ac:dyDescent="0.25">
      <c r="A7631" s="287"/>
    </row>
    <row r="7632" spans="1:1" x14ac:dyDescent="0.25">
      <c r="A7632" s="287"/>
    </row>
    <row r="7633" spans="1:1" x14ac:dyDescent="0.25">
      <c r="A7633" s="287"/>
    </row>
    <row r="7634" spans="1:1" x14ac:dyDescent="0.25">
      <c r="A7634" s="287"/>
    </row>
    <row r="7635" spans="1:1" x14ac:dyDescent="0.25">
      <c r="A7635" s="287"/>
    </row>
    <row r="7636" spans="1:1" x14ac:dyDescent="0.25">
      <c r="A7636" s="287"/>
    </row>
    <row r="7637" spans="1:1" x14ac:dyDescent="0.25">
      <c r="A7637" s="287"/>
    </row>
    <row r="7638" spans="1:1" x14ac:dyDescent="0.25">
      <c r="A7638" s="287"/>
    </row>
    <row r="7639" spans="1:1" x14ac:dyDescent="0.25">
      <c r="A7639" s="287"/>
    </row>
    <row r="7640" spans="1:1" x14ac:dyDescent="0.25">
      <c r="A7640" s="287"/>
    </row>
    <row r="7641" spans="1:1" x14ac:dyDescent="0.25">
      <c r="A7641" s="287"/>
    </row>
    <row r="7642" spans="1:1" x14ac:dyDescent="0.25">
      <c r="A7642" s="287"/>
    </row>
    <row r="7643" spans="1:1" x14ac:dyDescent="0.25">
      <c r="A7643" s="287"/>
    </row>
    <row r="7644" spans="1:1" x14ac:dyDescent="0.25">
      <c r="A7644" s="287"/>
    </row>
    <row r="7645" spans="1:1" x14ac:dyDescent="0.25">
      <c r="A7645" s="287"/>
    </row>
    <row r="7646" spans="1:1" x14ac:dyDescent="0.25">
      <c r="A7646" s="287"/>
    </row>
    <row r="7647" spans="1:1" x14ac:dyDescent="0.25">
      <c r="A7647" s="287"/>
    </row>
    <row r="7648" spans="1:1" x14ac:dyDescent="0.25">
      <c r="A7648" s="287"/>
    </row>
    <row r="7649" spans="1:1" x14ac:dyDescent="0.25">
      <c r="A7649" s="287"/>
    </row>
    <row r="7650" spans="1:1" x14ac:dyDescent="0.25">
      <c r="A7650" s="287"/>
    </row>
    <row r="7651" spans="1:1" x14ac:dyDescent="0.25">
      <c r="A7651" s="287"/>
    </row>
    <row r="7652" spans="1:1" x14ac:dyDescent="0.25">
      <c r="A7652" s="287"/>
    </row>
    <row r="7653" spans="1:1" x14ac:dyDescent="0.25">
      <c r="A7653" s="287"/>
    </row>
    <row r="7654" spans="1:1" x14ac:dyDescent="0.25">
      <c r="A7654" s="287"/>
    </row>
    <row r="7655" spans="1:1" x14ac:dyDescent="0.25">
      <c r="A7655" s="287"/>
    </row>
    <row r="7656" spans="1:1" x14ac:dyDescent="0.25">
      <c r="A7656" s="287"/>
    </row>
    <row r="7657" spans="1:1" x14ac:dyDescent="0.25">
      <c r="A7657" s="287"/>
    </row>
    <row r="7658" spans="1:1" x14ac:dyDescent="0.25">
      <c r="A7658" s="287"/>
    </row>
    <row r="7659" spans="1:1" x14ac:dyDescent="0.25">
      <c r="A7659" s="287"/>
    </row>
    <row r="7660" spans="1:1" x14ac:dyDescent="0.25">
      <c r="A7660" s="287"/>
    </row>
    <row r="7661" spans="1:1" x14ac:dyDescent="0.25">
      <c r="A7661" s="287"/>
    </row>
    <row r="7662" spans="1:1" x14ac:dyDescent="0.25">
      <c r="A7662" s="287"/>
    </row>
    <row r="7663" spans="1:1" x14ac:dyDescent="0.25">
      <c r="A7663" s="287"/>
    </row>
    <row r="7664" spans="1:1" x14ac:dyDescent="0.25">
      <c r="A7664" s="287"/>
    </row>
    <row r="7665" spans="1:1" x14ac:dyDescent="0.25">
      <c r="A7665" s="287"/>
    </row>
    <row r="7666" spans="1:1" x14ac:dyDescent="0.25">
      <c r="A7666" s="287"/>
    </row>
    <row r="7667" spans="1:1" x14ac:dyDescent="0.25">
      <c r="A7667" s="287"/>
    </row>
    <row r="7668" spans="1:1" x14ac:dyDescent="0.25">
      <c r="A7668" s="287"/>
    </row>
    <row r="7669" spans="1:1" x14ac:dyDescent="0.25">
      <c r="A7669" s="287"/>
    </row>
    <row r="7670" spans="1:1" x14ac:dyDescent="0.25">
      <c r="A7670" s="287"/>
    </row>
    <row r="7671" spans="1:1" x14ac:dyDescent="0.25">
      <c r="A7671" s="287"/>
    </row>
    <row r="7672" spans="1:1" x14ac:dyDescent="0.25">
      <c r="A7672" s="287"/>
    </row>
    <row r="7673" spans="1:1" x14ac:dyDescent="0.25">
      <c r="A7673" s="287"/>
    </row>
    <row r="7674" spans="1:1" x14ac:dyDescent="0.25">
      <c r="A7674" s="287"/>
    </row>
    <row r="7675" spans="1:1" x14ac:dyDescent="0.25">
      <c r="A7675" s="287"/>
    </row>
    <row r="7676" spans="1:1" x14ac:dyDescent="0.25">
      <c r="A7676" s="287"/>
    </row>
    <row r="7677" spans="1:1" x14ac:dyDescent="0.25">
      <c r="A7677" s="287"/>
    </row>
    <row r="7678" spans="1:1" x14ac:dyDescent="0.25">
      <c r="A7678" s="287"/>
    </row>
    <row r="7679" spans="1:1" x14ac:dyDescent="0.25">
      <c r="A7679" s="287"/>
    </row>
    <row r="7680" spans="1:1" x14ac:dyDescent="0.25">
      <c r="A7680" s="287"/>
    </row>
    <row r="7681" spans="1:1" x14ac:dyDescent="0.25">
      <c r="A7681" s="287"/>
    </row>
    <row r="7682" spans="1:1" x14ac:dyDescent="0.25">
      <c r="A7682" s="287"/>
    </row>
    <row r="7683" spans="1:1" x14ac:dyDescent="0.25">
      <c r="A7683" s="287"/>
    </row>
    <row r="7684" spans="1:1" x14ac:dyDescent="0.25">
      <c r="A7684" s="287"/>
    </row>
    <row r="7685" spans="1:1" x14ac:dyDescent="0.25">
      <c r="A7685" s="287"/>
    </row>
    <row r="7686" spans="1:1" x14ac:dyDescent="0.25">
      <c r="A7686" s="287"/>
    </row>
    <row r="7687" spans="1:1" x14ac:dyDescent="0.25">
      <c r="A7687" s="287"/>
    </row>
    <row r="7688" spans="1:1" x14ac:dyDescent="0.25">
      <c r="A7688" s="287"/>
    </row>
    <row r="7689" spans="1:1" x14ac:dyDescent="0.25">
      <c r="A7689" s="287"/>
    </row>
    <row r="7690" spans="1:1" x14ac:dyDescent="0.25">
      <c r="A7690" s="287"/>
    </row>
    <row r="7691" spans="1:1" x14ac:dyDescent="0.25">
      <c r="A7691" s="287"/>
    </row>
    <row r="7692" spans="1:1" x14ac:dyDescent="0.25">
      <c r="A7692" s="287"/>
    </row>
    <row r="7693" spans="1:1" x14ac:dyDescent="0.25">
      <c r="A7693" s="287"/>
    </row>
    <row r="7694" spans="1:1" x14ac:dyDescent="0.25">
      <c r="A7694" s="287"/>
    </row>
    <row r="7695" spans="1:1" x14ac:dyDescent="0.25">
      <c r="A7695" s="287"/>
    </row>
    <row r="7696" spans="1:1" x14ac:dyDescent="0.25">
      <c r="A7696" s="287"/>
    </row>
    <row r="7697" spans="1:1" x14ac:dyDescent="0.25">
      <c r="A7697" s="287"/>
    </row>
    <row r="7698" spans="1:1" x14ac:dyDescent="0.25">
      <c r="A7698" s="287"/>
    </row>
    <row r="7699" spans="1:1" x14ac:dyDescent="0.25">
      <c r="A7699" s="287"/>
    </row>
    <row r="7700" spans="1:1" x14ac:dyDescent="0.25">
      <c r="A7700" s="287"/>
    </row>
    <row r="7701" spans="1:1" x14ac:dyDescent="0.25">
      <c r="A7701" s="287"/>
    </row>
    <row r="7702" spans="1:1" x14ac:dyDescent="0.25">
      <c r="A7702" s="287"/>
    </row>
    <row r="7703" spans="1:1" x14ac:dyDescent="0.25">
      <c r="A7703" s="287"/>
    </row>
    <row r="7704" spans="1:1" x14ac:dyDescent="0.25">
      <c r="A7704" s="287"/>
    </row>
    <row r="7705" spans="1:1" x14ac:dyDescent="0.25">
      <c r="A7705" s="287"/>
    </row>
    <row r="7706" spans="1:1" x14ac:dyDescent="0.25">
      <c r="A7706" s="287"/>
    </row>
    <row r="7707" spans="1:1" x14ac:dyDescent="0.25">
      <c r="A7707" s="287"/>
    </row>
    <row r="7708" spans="1:1" x14ac:dyDescent="0.25">
      <c r="A7708" s="287"/>
    </row>
    <row r="7709" spans="1:1" x14ac:dyDescent="0.25">
      <c r="A7709" s="287"/>
    </row>
    <row r="7710" spans="1:1" x14ac:dyDescent="0.25">
      <c r="A7710" s="287"/>
    </row>
    <row r="7711" spans="1:1" x14ac:dyDescent="0.25">
      <c r="A7711" s="287"/>
    </row>
    <row r="7712" spans="1:1" x14ac:dyDescent="0.25">
      <c r="A7712" s="287"/>
    </row>
    <row r="7713" spans="1:1" x14ac:dyDescent="0.25">
      <c r="A7713" s="287"/>
    </row>
    <row r="7714" spans="1:1" x14ac:dyDescent="0.25">
      <c r="A7714" s="287"/>
    </row>
    <row r="7715" spans="1:1" x14ac:dyDescent="0.25">
      <c r="A7715" s="287"/>
    </row>
    <row r="7716" spans="1:1" x14ac:dyDescent="0.25">
      <c r="A7716" s="287"/>
    </row>
    <row r="7717" spans="1:1" x14ac:dyDescent="0.25">
      <c r="A7717" s="287"/>
    </row>
    <row r="7718" spans="1:1" x14ac:dyDescent="0.25">
      <c r="A7718" s="287"/>
    </row>
    <row r="7719" spans="1:1" x14ac:dyDescent="0.25">
      <c r="A7719" s="287"/>
    </row>
    <row r="7720" spans="1:1" x14ac:dyDescent="0.25">
      <c r="A7720" s="287"/>
    </row>
    <row r="7721" spans="1:1" x14ac:dyDescent="0.25">
      <c r="A7721" s="287"/>
    </row>
    <row r="7722" spans="1:1" x14ac:dyDescent="0.25">
      <c r="A7722" s="287"/>
    </row>
    <row r="7723" spans="1:1" x14ac:dyDescent="0.25">
      <c r="A7723" s="287"/>
    </row>
    <row r="7724" spans="1:1" x14ac:dyDescent="0.25">
      <c r="A7724" s="287"/>
    </row>
    <row r="7725" spans="1:1" x14ac:dyDescent="0.25">
      <c r="A7725" s="287"/>
    </row>
    <row r="7726" spans="1:1" x14ac:dyDescent="0.25">
      <c r="A7726" s="287"/>
    </row>
    <row r="7727" spans="1:1" x14ac:dyDescent="0.25">
      <c r="A7727" s="287"/>
    </row>
    <row r="7728" spans="1:1" x14ac:dyDescent="0.25">
      <c r="A7728" s="287"/>
    </row>
    <row r="7729" spans="1:1" x14ac:dyDescent="0.25">
      <c r="A7729" s="287"/>
    </row>
    <row r="7730" spans="1:1" x14ac:dyDescent="0.25">
      <c r="A7730" s="287"/>
    </row>
    <row r="7731" spans="1:1" x14ac:dyDescent="0.25">
      <c r="A7731" s="287"/>
    </row>
    <row r="7732" spans="1:1" x14ac:dyDescent="0.25">
      <c r="A7732" s="287"/>
    </row>
    <row r="7733" spans="1:1" x14ac:dyDescent="0.25">
      <c r="A7733" s="287"/>
    </row>
    <row r="7734" spans="1:1" x14ac:dyDescent="0.25">
      <c r="A7734" s="287"/>
    </row>
    <row r="7735" spans="1:1" x14ac:dyDescent="0.25">
      <c r="A7735" s="287"/>
    </row>
    <row r="7736" spans="1:1" x14ac:dyDescent="0.25">
      <c r="A7736" s="287"/>
    </row>
    <row r="7737" spans="1:1" x14ac:dyDescent="0.25">
      <c r="A7737" s="287"/>
    </row>
    <row r="7738" spans="1:1" x14ac:dyDescent="0.25">
      <c r="A7738" s="287"/>
    </row>
    <row r="7739" spans="1:1" x14ac:dyDescent="0.25">
      <c r="A7739" s="287"/>
    </row>
    <row r="7740" spans="1:1" x14ac:dyDescent="0.25">
      <c r="A7740" s="287"/>
    </row>
    <row r="7741" spans="1:1" x14ac:dyDescent="0.25">
      <c r="A7741" s="287"/>
    </row>
    <row r="7742" spans="1:1" x14ac:dyDescent="0.25">
      <c r="A7742" s="287"/>
    </row>
    <row r="7743" spans="1:1" x14ac:dyDescent="0.25">
      <c r="A7743" s="287"/>
    </row>
    <row r="7744" spans="1:1" x14ac:dyDescent="0.25">
      <c r="A7744" s="287"/>
    </row>
    <row r="7745" spans="1:1" x14ac:dyDescent="0.25">
      <c r="A7745" s="287"/>
    </row>
    <row r="7746" spans="1:1" x14ac:dyDescent="0.25">
      <c r="A7746" s="287"/>
    </row>
    <row r="7747" spans="1:1" x14ac:dyDescent="0.25">
      <c r="A7747" s="287"/>
    </row>
    <row r="7748" spans="1:1" x14ac:dyDescent="0.25">
      <c r="A7748" s="287"/>
    </row>
    <row r="7749" spans="1:1" x14ac:dyDescent="0.25">
      <c r="A7749" s="287"/>
    </row>
    <row r="7750" spans="1:1" x14ac:dyDescent="0.25">
      <c r="A7750" s="287"/>
    </row>
    <row r="7751" spans="1:1" x14ac:dyDescent="0.25">
      <c r="A7751" s="287"/>
    </row>
    <row r="7752" spans="1:1" x14ac:dyDescent="0.25">
      <c r="A7752" s="287"/>
    </row>
    <row r="7753" spans="1:1" x14ac:dyDescent="0.25">
      <c r="A7753" s="287"/>
    </row>
    <row r="7754" spans="1:1" x14ac:dyDescent="0.25">
      <c r="A7754" s="287"/>
    </row>
    <row r="7755" spans="1:1" x14ac:dyDescent="0.25">
      <c r="A7755" s="287"/>
    </row>
    <row r="7756" spans="1:1" x14ac:dyDescent="0.25">
      <c r="A7756" s="287"/>
    </row>
    <row r="7757" spans="1:1" x14ac:dyDescent="0.25">
      <c r="A7757" s="287"/>
    </row>
    <row r="7758" spans="1:1" x14ac:dyDescent="0.25">
      <c r="A7758" s="287"/>
    </row>
    <row r="7759" spans="1:1" x14ac:dyDescent="0.25">
      <c r="A7759" s="287"/>
    </row>
    <row r="7760" spans="1:1" x14ac:dyDescent="0.25">
      <c r="A7760" s="287"/>
    </row>
    <row r="7761" spans="1:1" x14ac:dyDescent="0.25">
      <c r="A7761" s="287"/>
    </row>
    <row r="7762" spans="1:1" x14ac:dyDescent="0.25">
      <c r="A7762" s="287"/>
    </row>
    <row r="7763" spans="1:1" x14ac:dyDescent="0.25">
      <c r="A7763" s="287"/>
    </row>
    <row r="7764" spans="1:1" x14ac:dyDescent="0.25">
      <c r="A7764" s="287"/>
    </row>
    <row r="7765" spans="1:1" x14ac:dyDescent="0.25">
      <c r="A7765" s="287"/>
    </row>
    <row r="7766" spans="1:1" x14ac:dyDescent="0.25">
      <c r="A7766" s="287"/>
    </row>
    <row r="7767" spans="1:1" x14ac:dyDescent="0.25">
      <c r="A7767" s="287"/>
    </row>
    <row r="7768" spans="1:1" x14ac:dyDescent="0.25">
      <c r="A7768" s="287"/>
    </row>
    <row r="7769" spans="1:1" x14ac:dyDescent="0.25">
      <c r="A7769" s="287"/>
    </row>
    <row r="7770" spans="1:1" x14ac:dyDescent="0.25">
      <c r="A7770" s="287"/>
    </row>
    <row r="7771" spans="1:1" x14ac:dyDescent="0.25">
      <c r="A7771" s="287"/>
    </row>
    <row r="7772" spans="1:1" x14ac:dyDescent="0.25">
      <c r="A7772" s="287"/>
    </row>
    <row r="7773" spans="1:1" x14ac:dyDescent="0.25">
      <c r="A7773" s="287"/>
    </row>
    <row r="7774" spans="1:1" x14ac:dyDescent="0.25">
      <c r="A7774" s="287"/>
    </row>
    <row r="7775" spans="1:1" x14ac:dyDescent="0.25">
      <c r="A7775" s="287"/>
    </row>
    <row r="7776" spans="1:1" x14ac:dyDescent="0.25">
      <c r="A7776" s="287"/>
    </row>
    <row r="7777" spans="1:1" x14ac:dyDescent="0.25">
      <c r="A7777" s="287"/>
    </row>
    <row r="7778" spans="1:1" x14ac:dyDescent="0.25">
      <c r="A7778" s="287"/>
    </row>
    <row r="7779" spans="1:1" x14ac:dyDescent="0.25">
      <c r="A7779" s="287"/>
    </row>
    <row r="7780" spans="1:1" x14ac:dyDescent="0.25">
      <c r="A7780" s="287"/>
    </row>
    <row r="7781" spans="1:1" x14ac:dyDescent="0.25">
      <c r="A7781" s="287"/>
    </row>
    <row r="7782" spans="1:1" x14ac:dyDescent="0.25">
      <c r="A7782" s="287"/>
    </row>
    <row r="7783" spans="1:1" x14ac:dyDescent="0.25">
      <c r="A7783" s="287"/>
    </row>
    <row r="7784" spans="1:1" x14ac:dyDescent="0.25">
      <c r="A7784" s="287"/>
    </row>
    <row r="7785" spans="1:1" x14ac:dyDescent="0.25">
      <c r="A7785" s="287"/>
    </row>
    <row r="7786" spans="1:1" x14ac:dyDescent="0.25">
      <c r="A7786" s="287"/>
    </row>
    <row r="7787" spans="1:1" x14ac:dyDescent="0.25">
      <c r="A7787" s="287"/>
    </row>
    <row r="7788" spans="1:1" x14ac:dyDescent="0.25">
      <c r="A7788" s="287"/>
    </row>
    <row r="7789" spans="1:1" x14ac:dyDescent="0.25">
      <c r="A7789" s="287"/>
    </row>
    <row r="7790" spans="1:1" x14ac:dyDescent="0.25">
      <c r="A7790" s="287"/>
    </row>
    <row r="7791" spans="1:1" x14ac:dyDescent="0.25">
      <c r="A7791" s="287"/>
    </row>
    <row r="7792" spans="1:1" x14ac:dyDescent="0.25">
      <c r="A7792" s="287"/>
    </row>
    <row r="7793" spans="1:1" x14ac:dyDescent="0.25">
      <c r="A7793" s="287"/>
    </row>
    <row r="7794" spans="1:1" x14ac:dyDescent="0.25">
      <c r="A7794" s="287"/>
    </row>
    <row r="7795" spans="1:1" x14ac:dyDescent="0.25">
      <c r="A7795" s="287"/>
    </row>
    <row r="7796" spans="1:1" x14ac:dyDescent="0.25">
      <c r="A7796" s="287"/>
    </row>
    <row r="7797" spans="1:1" x14ac:dyDescent="0.25">
      <c r="A7797" s="287"/>
    </row>
    <row r="7798" spans="1:1" x14ac:dyDescent="0.25">
      <c r="A7798" s="287"/>
    </row>
    <row r="7799" spans="1:1" x14ac:dyDescent="0.25">
      <c r="A7799" s="287"/>
    </row>
    <row r="7800" spans="1:1" x14ac:dyDescent="0.25">
      <c r="A7800" s="287"/>
    </row>
    <row r="7801" spans="1:1" x14ac:dyDescent="0.25">
      <c r="A7801" s="287"/>
    </row>
    <row r="7802" spans="1:1" x14ac:dyDescent="0.25">
      <c r="A7802" s="287"/>
    </row>
    <row r="7803" spans="1:1" x14ac:dyDescent="0.25">
      <c r="A7803" s="287"/>
    </row>
    <row r="7804" spans="1:1" x14ac:dyDescent="0.25">
      <c r="A7804" s="287"/>
    </row>
    <row r="7805" spans="1:1" x14ac:dyDescent="0.25">
      <c r="A7805" s="287"/>
    </row>
    <row r="7806" spans="1:1" x14ac:dyDescent="0.25">
      <c r="A7806" s="287"/>
    </row>
    <row r="7807" spans="1:1" x14ac:dyDescent="0.25">
      <c r="A7807" s="287"/>
    </row>
    <row r="7808" spans="1:1" x14ac:dyDescent="0.25">
      <c r="A7808" s="287"/>
    </row>
    <row r="7809" spans="1:1" x14ac:dyDescent="0.25">
      <c r="A7809" s="287"/>
    </row>
    <row r="7810" spans="1:1" x14ac:dyDescent="0.25">
      <c r="A7810" s="287"/>
    </row>
    <row r="7811" spans="1:1" x14ac:dyDescent="0.25">
      <c r="A7811" s="287"/>
    </row>
    <row r="7812" spans="1:1" x14ac:dyDescent="0.25">
      <c r="A7812" s="287"/>
    </row>
    <row r="7813" spans="1:1" x14ac:dyDescent="0.25">
      <c r="A7813" s="287"/>
    </row>
    <row r="7814" spans="1:1" x14ac:dyDescent="0.25">
      <c r="A7814" s="287"/>
    </row>
    <row r="7815" spans="1:1" x14ac:dyDescent="0.25">
      <c r="A7815" s="287"/>
    </row>
    <row r="7816" spans="1:1" x14ac:dyDescent="0.25">
      <c r="A7816" s="287"/>
    </row>
    <row r="7817" spans="1:1" x14ac:dyDescent="0.25">
      <c r="A7817" s="287"/>
    </row>
    <row r="7818" spans="1:1" x14ac:dyDescent="0.25">
      <c r="A7818" s="287"/>
    </row>
    <row r="7819" spans="1:1" x14ac:dyDescent="0.25">
      <c r="A7819" s="287"/>
    </row>
    <row r="7820" spans="1:1" x14ac:dyDescent="0.25">
      <c r="A7820" s="287"/>
    </row>
    <row r="7821" spans="1:1" x14ac:dyDescent="0.25">
      <c r="A7821" s="287"/>
    </row>
    <row r="7822" spans="1:1" x14ac:dyDescent="0.25">
      <c r="A7822" s="287"/>
    </row>
    <row r="7823" spans="1:1" x14ac:dyDescent="0.25">
      <c r="A7823" s="287"/>
    </row>
    <row r="7824" spans="1:1" x14ac:dyDescent="0.25">
      <c r="A7824" s="287"/>
    </row>
    <row r="7825" spans="1:1" x14ac:dyDescent="0.25">
      <c r="A7825" s="287"/>
    </row>
    <row r="7826" spans="1:1" x14ac:dyDescent="0.25">
      <c r="A7826" s="287"/>
    </row>
    <row r="7827" spans="1:1" x14ac:dyDescent="0.25">
      <c r="A7827" s="287"/>
    </row>
    <row r="7828" spans="1:1" x14ac:dyDescent="0.25">
      <c r="A7828" s="287"/>
    </row>
    <row r="7829" spans="1:1" x14ac:dyDescent="0.25">
      <c r="A7829" s="287"/>
    </row>
    <row r="7830" spans="1:1" x14ac:dyDescent="0.25">
      <c r="A7830" s="287"/>
    </row>
    <row r="7831" spans="1:1" x14ac:dyDescent="0.25">
      <c r="A7831" s="287"/>
    </row>
    <row r="7832" spans="1:1" x14ac:dyDescent="0.25">
      <c r="A7832" s="287"/>
    </row>
    <row r="7833" spans="1:1" x14ac:dyDescent="0.25">
      <c r="A7833" s="287"/>
    </row>
    <row r="7834" spans="1:1" x14ac:dyDescent="0.25">
      <c r="A7834" s="287"/>
    </row>
    <row r="7835" spans="1:1" x14ac:dyDescent="0.25">
      <c r="A7835" s="287"/>
    </row>
    <row r="7836" spans="1:1" x14ac:dyDescent="0.25">
      <c r="A7836" s="287"/>
    </row>
    <row r="7837" spans="1:1" x14ac:dyDescent="0.25">
      <c r="A7837" s="287"/>
    </row>
    <row r="7838" spans="1:1" x14ac:dyDescent="0.25">
      <c r="A7838" s="287"/>
    </row>
    <row r="7839" spans="1:1" x14ac:dyDescent="0.25">
      <c r="A7839" s="287"/>
    </row>
    <row r="7840" spans="1:1" x14ac:dyDescent="0.25">
      <c r="A7840" s="287"/>
    </row>
    <row r="7841" spans="1:1" x14ac:dyDescent="0.25">
      <c r="A7841" s="287"/>
    </row>
    <row r="7842" spans="1:1" x14ac:dyDescent="0.25">
      <c r="A7842" s="287"/>
    </row>
    <row r="7843" spans="1:1" x14ac:dyDescent="0.25">
      <c r="A7843" s="287"/>
    </row>
    <row r="7844" spans="1:1" x14ac:dyDescent="0.25">
      <c r="A7844" s="287"/>
    </row>
    <row r="7845" spans="1:1" x14ac:dyDescent="0.25">
      <c r="A7845" s="287"/>
    </row>
    <row r="7846" spans="1:1" x14ac:dyDescent="0.25">
      <c r="A7846" s="287"/>
    </row>
    <row r="7847" spans="1:1" x14ac:dyDescent="0.25">
      <c r="A7847" s="287"/>
    </row>
    <row r="7848" spans="1:1" x14ac:dyDescent="0.25">
      <c r="A7848" s="287"/>
    </row>
    <row r="7849" spans="1:1" x14ac:dyDescent="0.25">
      <c r="A7849" s="287"/>
    </row>
    <row r="7850" spans="1:1" x14ac:dyDescent="0.25">
      <c r="A7850" s="287"/>
    </row>
    <row r="7851" spans="1:1" x14ac:dyDescent="0.25">
      <c r="A7851" s="287"/>
    </row>
    <row r="7852" spans="1:1" x14ac:dyDescent="0.25">
      <c r="A7852" s="287"/>
    </row>
    <row r="7853" spans="1:1" x14ac:dyDescent="0.25">
      <c r="A7853" s="287"/>
    </row>
    <row r="7854" spans="1:1" x14ac:dyDescent="0.25">
      <c r="A7854" s="287"/>
    </row>
    <row r="7855" spans="1:1" x14ac:dyDescent="0.25">
      <c r="A7855" s="287"/>
    </row>
    <row r="7856" spans="1:1" x14ac:dyDescent="0.25">
      <c r="A7856" s="287"/>
    </row>
    <row r="7857" spans="1:1" x14ac:dyDescent="0.25">
      <c r="A7857" s="287"/>
    </row>
    <row r="7858" spans="1:1" x14ac:dyDescent="0.25">
      <c r="A7858" s="287"/>
    </row>
    <row r="7859" spans="1:1" x14ac:dyDescent="0.25">
      <c r="A7859" s="287"/>
    </row>
    <row r="7860" spans="1:1" x14ac:dyDescent="0.25">
      <c r="A7860" s="287"/>
    </row>
    <row r="7861" spans="1:1" x14ac:dyDescent="0.25">
      <c r="A7861" s="287"/>
    </row>
    <row r="7862" spans="1:1" x14ac:dyDescent="0.25">
      <c r="A7862" s="287"/>
    </row>
    <row r="7863" spans="1:1" x14ac:dyDescent="0.25">
      <c r="A7863" s="287"/>
    </row>
    <row r="7864" spans="1:1" x14ac:dyDescent="0.25">
      <c r="A7864" s="287"/>
    </row>
    <row r="7865" spans="1:1" x14ac:dyDescent="0.25">
      <c r="A7865" s="287"/>
    </row>
    <row r="7866" spans="1:1" x14ac:dyDescent="0.25">
      <c r="A7866" s="287"/>
    </row>
    <row r="7867" spans="1:1" x14ac:dyDescent="0.25">
      <c r="A7867" s="287"/>
    </row>
    <row r="7868" spans="1:1" x14ac:dyDescent="0.25">
      <c r="A7868" s="287"/>
    </row>
    <row r="7869" spans="1:1" x14ac:dyDescent="0.25">
      <c r="A7869" s="287"/>
    </row>
    <row r="7870" spans="1:1" x14ac:dyDescent="0.25">
      <c r="A7870" s="287"/>
    </row>
    <row r="7871" spans="1:1" x14ac:dyDescent="0.25">
      <c r="A7871" s="287"/>
    </row>
    <row r="7872" spans="1:1" x14ac:dyDescent="0.25">
      <c r="A7872" s="287"/>
    </row>
    <row r="7873" spans="1:1" x14ac:dyDescent="0.25">
      <c r="A7873" s="287"/>
    </row>
    <row r="7874" spans="1:1" x14ac:dyDescent="0.25">
      <c r="A7874" s="287"/>
    </row>
    <row r="7875" spans="1:1" x14ac:dyDescent="0.25">
      <c r="A7875" s="287"/>
    </row>
    <row r="7876" spans="1:1" x14ac:dyDescent="0.25">
      <c r="A7876" s="287"/>
    </row>
    <row r="7877" spans="1:1" x14ac:dyDescent="0.25">
      <c r="A7877" s="287"/>
    </row>
    <row r="7878" spans="1:1" x14ac:dyDescent="0.25">
      <c r="A7878" s="287"/>
    </row>
    <row r="7879" spans="1:1" x14ac:dyDescent="0.25">
      <c r="A7879" s="287"/>
    </row>
    <row r="7880" spans="1:1" x14ac:dyDescent="0.25">
      <c r="A7880" s="287"/>
    </row>
    <row r="7881" spans="1:1" x14ac:dyDescent="0.25">
      <c r="A7881" s="287"/>
    </row>
    <row r="7882" spans="1:1" x14ac:dyDescent="0.25">
      <c r="A7882" s="287"/>
    </row>
    <row r="7883" spans="1:1" x14ac:dyDescent="0.25">
      <c r="A7883" s="287"/>
    </row>
    <row r="7884" spans="1:1" x14ac:dyDescent="0.25">
      <c r="A7884" s="287"/>
    </row>
    <row r="7885" spans="1:1" x14ac:dyDescent="0.25">
      <c r="A7885" s="287"/>
    </row>
    <row r="7886" spans="1:1" x14ac:dyDescent="0.25">
      <c r="A7886" s="287"/>
    </row>
    <row r="7887" spans="1:1" x14ac:dyDescent="0.25">
      <c r="A7887" s="287"/>
    </row>
    <row r="7888" spans="1:1" x14ac:dyDescent="0.25">
      <c r="A7888" s="287"/>
    </row>
    <row r="7889" spans="1:1" x14ac:dyDescent="0.25">
      <c r="A7889" s="287"/>
    </row>
    <row r="7890" spans="1:1" x14ac:dyDescent="0.25">
      <c r="A7890" s="287"/>
    </row>
    <row r="7891" spans="1:1" x14ac:dyDescent="0.25">
      <c r="A7891" s="287"/>
    </row>
    <row r="7892" spans="1:1" x14ac:dyDescent="0.25">
      <c r="A7892" s="287"/>
    </row>
    <row r="7893" spans="1:1" x14ac:dyDescent="0.25">
      <c r="A7893" s="287"/>
    </row>
    <row r="7894" spans="1:1" x14ac:dyDescent="0.25">
      <c r="A7894" s="287"/>
    </row>
    <row r="7895" spans="1:1" x14ac:dyDescent="0.25">
      <c r="A7895" s="287"/>
    </row>
    <row r="7896" spans="1:1" x14ac:dyDescent="0.25">
      <c r="A7896" s="287"/>
    </row>
    <row r="7897" spans="1:1" x14ac:dyDescent="0.25">
      <c r="A7897" s="287"/>
    </row>
    <row r="7898" spans="1:1" x14ac:dyDescent="0.25">
      <c r="A7898" s="287"/>
    </row>
    <row r="7899" spans="1:1" x14ac:dyDescent="0.25">
      <c r="A7899" s="287"/>
    </row>
    <row r="7900" spans="1:1" x14ac:dyDescent="0.25">
      <c r="A7900" s="287"/>
    </row>
    <row r="7901" spans="1:1" x14ac:dyDescent="0.25">
      <c r="A7901" s="287"/>
    </row>
    <row r="7902" spans="1:1" x14ac:dyDescent="0.25">
      <c r="A7902" s="287"/>
    </row>
    <row r="7903" spans="1:1" x14ac:dyDescent="0.25">
      <c r="A7903" s="287"/>
    </row>
    <row r="7904" spans="1:1" x14ac:dyDescent="0.25">
      <c r="A7904" s="287"/>
    </row>
    <row r="7905" spans="1:1" x14ac:dyDescent="0.25">
      <c r="A7905" s="287"/>
    </row>
    <row r="7906" spans="1:1" x14ac:dyDescent="0.25">
      <c r="A7906" s="287"/>
    </row>
    <row r="7907" spans="1:1" x14ac:dyDescent="0.25">
      <c r="A7907" s="287"/>
    </row>
    <row r="7908" spans="1:1" x14ac:dyDescent="0.25">
      <c r="A7908" s="287"/>
    </row>
    <row r="7909" spans="1:1" x14ac:dyDescent="0.25">
      <c r="A7909" s="287"/>
    </row>
    <row r="7910" spans="1:1" x14ac:dyDescent="0.25">
      <c r="A7910" s="287"/>
    </row>
    <row r="7911" spans="1:1" x14ac:dyDescent="0.25">
      <c r="A7911" s="287"/>
    </row>
    <row r="7912" spans="1:1" x14ac:dyDescent="0.25">
      <c r="A7912" s="287"/>
    </row>
    <row r="7913" spans="1:1" x14ac:dyDescent="0.25">
      <c r="A7913" s="287"/>
    </row>
    <row r="7914" spans="1:1" x14ac:dyDescent="0.25">
      <c r="A7914" s="287"/>
    </row>
    <row r="7915" spans="1:1" x14ac:dyDescent="0.25">
      <c r="A7915" s="287"/>
    </row>
    <row r="7916" spans="1:1" x14ac:dyDescent="0.25">
      <c r="A7916" s="287"/>
    </row>
    <row r="7917" spans="1:1" x14ac:dyDescent="0.25">
      <c r="A7917" s="287"/>
    </row>
    <row r="7918" spans="1:1" x14ac:dyDescent="0.25">
      <c r="A7918" s="287"/>
    </row>
    <row r="7919" spans="1:1" x14ac:dyDescent="0.25">
      <c r="A7919" s="287"/>
    </row>
    <row r="7920" spans="1:1" x14ac:dyDescent="0.25">
      <c r="A7920" s="287"/>
    </row>
    <row r="7921" spans="1:1" x14ac:dyDescent="0.25">
      <c r="A7921" s="287"/>
    </row>
    <row r="7922" spans="1:1" x14ac:dyDescent="0.25">
      <c r="A7922" s="287"/>
    </row>
    <row r="7923" spans="1:1" x14ac:dyDescent="0.25">
      <c r="A7923" s="287"/>
    </row>
    <row r="7924" spans="1:1" x14ac:dyDescent="0.25">
      <c r="A7924" s="287"/>
    </row>
    <row r="7925" spans="1:1" x14ac:dyDescent="0.25">
      <c r="A7925" s="287"/>
    </row>
    <row r="7926" spans="1:1" x14ac:dyDescent="0.25">
      <c r="A7926" s="287"/>
    </row>
    <row r="7927" spans="1:1" x14ac:dyDescent="0.25">
      <c r="A7927" s="287"/>
    </row>
    <row r="7928" spans="1:1" x14ac:dyDescent="0.25">
      <c r="A7928" s="287"/>
    </row>
    <row r="7929" spans="1:1" x14ac:dyDescent="0.25">
      <c r="A7929" s="287"/>
    </row>
    <row r="7930" spans="1:1" x14ac:dyDescent="0.25">
      <c r="A7930" s="287"/>
    </row>
    <row r="7931" spans="1:1" x14ac:dyDescent="0.25">
      <c r="A7931" s="287"/>
    </row>
    <row r="7932" spans="1:1" x14ac:dyDescent="0.25">
      <c r="A7932" s="287"/>
    </row>
    <row r="7933" spans="1:1" x14ac:dyDescent="0.25">
      <c r="A7933" s="287"/>
    </row>
    <row r="7934" spans="1:1" x14ac:dyDescent="0.25">
      <c r="A7934" s="287"/>
    </row>
    <row r="7935" spans="1:1" x14ac:dyDescent="0.25">
      <c r="A7935" s="287"/>
    </row>
    <row r="7936" spans="1:1" x14ac:dyDescent="0.25">
      <c r="A7936" s="287"/>
    </row>
    <row r="7937" spans="1:1" x14ac:dyDescent="0.25">
      <c r="A7937" s="287"/>
    </row>
    <row r="7938" spans="1:1" x14ac:dyDescent="0.25">
      <c r="A7938" s="287"/>
    </row>
    <row r="7939" spans="1:1" x14ac:dyDescent="0.25">
      <c r="A7939" s="287"/>
    </row>
    <row r="7940" spans="1:1" x14ac:dyDescent="0.25">
      <c r="A7940" s="287"/>
    </row>
    <row r="7941" spans="1:1" x14ac:dyDescent="0.25">
      <c r="A7941" s="287"/>
    </row>
    <row r="7942" spans="1:1" x14ac:dyDescent="0.25">
      <c r="A7942" s="287"/>
    </row>
    <row r="7943" spans="1:1" x14ac:dyDescent="0.25">
      <c r="A7943" s="287"/>
    </row>
    <row r="7944" spans="1:1" x14ac:dyDescent="0.25">
      <c r="A7944" s="287"/>
    </row>
    <row r="7945" spans="1:1" x14ac:dyDescent="0.25">
      <c r="A7945" s="287"/>
    </row>
    <row r="7946" spans="1:1" x14ac:dyDescent="0.25">
      <c r="A7946" s="287"/>
    </row>
    <row r="7947" spans="1:1" x14ac:dyDescent="0.25">
      <c r="A7947" s="287"/>
    </row>
    <row r="7948" spans="1:1" x14ac:dyDescent="0.25">
      <c r="A7948" s="287"/>
    </row>
    <row r="7949" spans="1:1" x14ac:dyDescent="0.25">
      <c r="A7949" s="287"/>
    </row>
    <row r="7950" spans="1:1" x14ac:dyDescent="0.25">
      <c r="A7950" s="287"/>
    </row>
    <row r="7951" spans="1:1" x14ac:dyDescent="0.25">
      <c r="A7951" s="287"/>
    </row>
    <row r="7952" spans="1:1" x14ac:dyDescent="0.25">
      <c r="A7952" s="287"/>
    </row>
    <row r="7953" spans="1:1" x14ac:dyDescent="0.25">
      <c r="A7953" s="287"/>
    </row>
    <row r="7954" spans="1:1" x14ac:dyDescent="0.25">
      <c r="A7954" s="287"/>
    </row>
    <row r="7955" spans="1:1" x14ac:dyDescent="0.25">
      <c r="A7955" s="287"/>
    </row>
    <row r="7956" spans="1:1" x14ac:dyDescent="0.25">
      <c r="A7956" s="287"/>
    </row>
    <row r="7957" spans="1:1" x14ac:dyDescent="0.25">
      <c r="A7957" s="287"/>
    </row>
    <row r="7958" spans="1:1" x14ac:dyDescent="0.25">
      <c r="A7958" s="287"/>
    </row>
    <row r="7959" spans="1:1" x14ac:dyDescent="0.25">
      <c r="A7959" s="287"/>
    </row>
    <row r="7960" spans="1:1" x14ac:dyDescent="0.25">
      <c r="A7960" s="287"/>
    </row>
    <row r="7961" spans="1:1" x14ac:dyDescent="0.25">
      <c r="A7961" s="287"/>
    </row>
    <row r="7962" spans="1:1" x14ac:dyDescent="0.25">
      <c r="A7962" s="287"/>
    </row>
    <row r="7963" spans="1:1" x14ac:dyDescent="0.25">
      <c r="A7963" s="287"/>
    </row>
    <row r="7964" spans="1:1" x14ac:dyDescent="0.25">
      <c r="A7964" s="287"/>
    </row>
    <row r="7965" spans="1:1" x14ac:dyDescent="0.25">
      <c r="A7965" s="287"/>
    </row>
    <row r="7966" spans="1:1" x14ac:dyDescent="0.25">
      <c r="A7966" s="287"/>
    </row>
    <row r="7967" spans="1:1" x14ac:dyDescent="0.25">
      <c r="A7967" s="287"/>
    </row>
    <row r="7968" spans="1:1" x14ac:dyDescent="0.25">
      <c r="A7968" s="287"/>
    </row>
    <row r="7969" spans="1:1" x14ac:dyDescent="0.25">
      <c r="A7969" s="287"/>
    </row>
    <row r="7970" spans="1:1" x14ac:dyDescent="0.25">
      <c r="A7970" s="287"/>
    </row>
    <row r="7971" spans="1:1" x14ac:dyDescent="0.25">
      <c r="A7971" s="287"/>
    </row>
    <row r="7972" spans="1:1" x14ac:dyDescent="0.25">
      <c r="A7972" s="287"/>
    </row>
    <row r="7973" spans="1:1" x14ac:dyDescent="0.25">
      <c r="A7973" s="287"/>
    </row>
    <row r="7974" spans="1:1" x14ac:dyDescent="0.25">
      <c r="A7974" s="287"/>
    </row>
    <row r="7975" spans="1:1" x14ac:dyDescent="0.25">
      <c r="A7975" s="287"/>
    </row>
    <row r="7976" spans="1:1" x14ac:dyDescent="0.25">
      <c r="A7976" s="287"/>
    </row>
    <row r="7977" spans="1:1" x14ac:dyDescent="0.25">
      <c r="A7977" s="287"/>
    </row>
    <row r="7978" spans="1:1" x14ac:dyDescent="0.25">
      <c r="A7978" s="287"/>
    </row>
    <row r="7979" spans="1:1" x14ac:dyDescent="0.25">
      <c r="A7979" s="287"/>
    </row>
    <row r="7980" spans="1:1" x14ac:dyDescent="0.25">
      <c r="A7980" s="287"/>
    </row>
    <row r="7981" spans="1:1" x14ac:dyDescent="0.25">
      <c r="A7981" s="287"/>
    </row>
    <row r="7982" spans="1:1" x14ac:dyDescent="0.25">
      <c r="A7982" s="287"/>
    </row>
    <row r="7983" spans="1:1" x14ac:dyDescent="0.25">
      <c r="A7983" s="287"/>
    </row>
    <row r="7984" spans="1:1" x14ac:dyDescent="0.25">
      <c r="A7984" s="287"/>
    </row>
    <row r="7985" spans="1:1" x14ac:dyDescent="0.25">
      <c r="A7985" s="287"/>
    </row>
    <row r="7986" spans="1:1" x14ac:dyDescent="0.25">
      <c r="A7986" s="287"/>
    </row>
    <row r="7987" spans="1:1" x14ac:dyDescent="0.25">
      <c r="A7987" s="287"/>
    </row>
    <row r="7988" spans="1:1" x14ac:dyDescent="0.25">
      <c r="A7988" s="287"/>
    </row>
    <row r="7989" spans="1:1" x14ac:dyDescent="0.25">
      <c r="A7989" s="287"/>
    </row>
    <row r="7990" spans="1:1" x14ac:dyDescent="0.25">
      <c r="A7990" s="287"/>
    </row>
    <row r="7991" spans="1:1" x14ac:dyDescent="0.25">
      <c r="A7991" s="287"/>
    </row>
    <row r="7992" spans="1:1" x14ac:dyDescent="0.25">
      <c r="A7992" s="287"/>
    </row>
    <row r="7993" spans="1:1" x14ac:dyDescent="0.25">
      <c r="A7993" s="287"/>
    </row>
    <row r="7994" spans="1:1" x14ac:dyDescent="0.25">
      <c r="A7994" s="287"/>
    </row>
    <row r="7995" spans="1:1" x14ac:dyDescent="0.25">
      <c r="A7995" s="287"/>
    </row>
    <row r="7996" spans="1:1" x14ac:dyDescent="0.25">
      <c r="A7996" s="287"/>
    </row>
    <row r="7997" spans="1:1" x14ac:dyDescent="0.25">
      <c r="A7997" s="287"/>
    </row>
    <row r="7998" spans="1:1" x14ac:dyDescent="0.25">
      <c r="A7998" s="287"/>
    </row>
    <row r="7999" spans="1:1" x14ac:dyDescent="0.25">
      <c r="A7999" s="287"/>
    </row>
    <row r="8000" spans="1:1" x14ac:dyDescent="0.25">
      <c r="A8000" s="287"/>
    </row>
    <row r="8001" spans="1:1" x14ac:dyDescent="0.25">
      <c r="A8001" s="287"/>
    </row>
    <row r="8002" spans="1:1" x14ac:dyDescent="0.25">
      <c r="A8002" s="287"/>
    </row>
    <row r="8003" spans="1:1" x14ac:dyDescent="0.25">
      <c r="A8003" s="287"/>
    </row>
    <row r="8004" spans="1:1" x14ac:dyDescent="0.25">
      <c r="A8004" s="287"/>
    </row>
    <row r="8005" spans="1:1" x14ac:dyDescent="0.25">
      <c r="A8005" s="287"/>
    </row>
    <row r="8006" spans="1:1" x14ac:dyDescent="0.25">
      <c r="A8006" s="287"/>
    </row>
    <row r="8007" spans="1:1" x14ac:dyDescent="0.25">
      <c r="A8007" s="287"/>
    </row>
    <row r="8008" spans="1:1" x14ac:dyDescent="0.25">
      <c r="A8008" s="287"/>
    </row>
    <row r="8009" spans="1:1" x14ac:dyDescent="0.25">
      <c r="A8009" s="287"/>
    </row>
    <row r="8010" spans="1:1" x14ac:dyDescent="0.25">
      <c r="A8010" s="287"/>
    </row>
    <row r="8011" spans="1:1" x14ac:dyDescent="0.25">
      <c r="A8011" s="287"/>
    </row>
    <row r="8012" spans="1:1" x14ac:dyDescent="0.25">
      <c r="A8012" s="287"/>
    </row>
    <row r="8013" spans="1:1" x14ac:dyDescent="0.25">
      <c r="A8013" s="287"/>
    </row>
    <row r="8014" spans="1:1" x14ac:dyDescent="0.25">
      <c r="A8014" s="287"/>
    </row>
    <row r="8015" spans="1:1" x14ac:dyDescent="0.25">
      <c r="A8015" s="287"/>
    </row>
    <row r="8016" spans="1:1" x14ac:dyDescent="0.25">
      <c r="A8016" s="287"/>
    </row>
    <row r="8017" spans="1:1" x14ac:dyDescent="0.25">
      <c r="A8017" s="287"/>
    </row>
    <row r="8018" spans="1:1" x14ac:dyDescent="0.25">
      <c r="A8018" s="287"/>
    </row>
    <row r="8019" spans="1:1" x14ac:dyDescent="0.25">
      <c r="A8019" s="287"/>
    </row>
    <row r="8020" spans="1:1" x14ac:dyDescent="0.25">
      <c r="A8020" s="287"/>
    </row>
    <row r="8021" spans="1:1" x14ac:dyDescent="0.25">
      <c r="A8021" s="287"/>
    </row>
    <row r="8022" spans="1:1" x14ac:dyDescent="0.25">
      <c r="A8022" s="287"/>
    </row>
    <row r="8023" spans="1:1" x14ac:dyDescent="0.25">
      <c r="A8023" s="287"/>
    </row>
    <row r="8024" spans="1:1" x14ac:dyDescent="0.25">
      <c r="A8024" s="287"/>
    </row>
    <row r="8025" spans="1:1" x14ac:dyDescent="0.25">
      <c r="A8025" s="287"/>
    </row>
    <row r="8026" spans="1:1" x14ac:dyDescent="0.25">
      <c r="A8026" s="287"/>
    </row>
    <row r="8027" spans="1:1" x14ac:dyDescent="0.25">
      <c r="A8027" s="287"/>
    </row>
    <row r="8028" spans="1:1" x14ac:dyDescent="0.25">
      <c r="A8028" s="287"/>
    </row>
    <row r="8029" spans="1:1" x14ac:dyDescent="0.25">
      <c r="A8029" s="287"/>
    </row>
    <row r="8030" spans="1:1" x14ac:dyDescent="0.25">
      <c r="A8030" s="287"/>
    </row>
    <row r="8031" spans="1:1" x14ac:dyDescent="0.25">
      <c r="A8031" s="287"/>
    </row>
    <row r="8032" spans="1:1" x14ac:dyDescent="0.25">
      <c r="A8032" s="287"/>
    </row>
    <row r="8033" spans="1:1" x14ac:dyDescent="0.25">
      <c r="A8033" s="287"/>
    </row>
    <row r="8034" spans="1:1" x14ac:dyDescent="0.25">
      <c r="A8034" s="287"/>
    </row>
    <row r="8035" spans="1:1" x14ac:dyDescent="0.25">
      <c r="A8035" s="287"/>
    </row>
    <row r="8036" spans="1:1" x14ac:dyDescent="0.25">
      <c r="A8036" s="287"/>
    </row>
    <row r="8037" spans="1:1" x14ac:dyDescent="0.25">
      <c r="A8037" s="287"/>
    </row>
    <row r="8038" spans="1:1" x14ac:dyDescent="0.25">
      <c r="A8038" s="287"/>
    </row>
    <row r="8039" spans="1:1" x14ac:dyDescent="0.25">
      <c r="A8039" s="287"/>
    </row>
    <row r="8040" spans="1:1" x14ac:dyDescent="0.25">
      <c r="A8040" s="287"/>
    </row>
    <row r="8041" spans="1:1" x14ac:dyDescent="0.25">
      <c r="A8041" s="287"/>
    </row>
    <row r="8042" spans="1:1" x14ac:dyDescent="0.25">
      <c r="A8042" s="287"/>
    </row>
    <row r="8043" spans="1:1" x14ac:dyDescent="0.25">
      <c r="A8043" s="287"/>
    </row>
    <row r="8044" spans="1:1" x14ac:dyDescent="0.25">
      <c r="A8044" s="287"/>
    </row>
    <row r="8045" spans="1:1" x14ac:dyDescent="0.25">
      <c r="A8045" s="287"/>
    </row>
    <row r="8046" spans="1:1" x14ac:dyDescent="0.25">
      <c r="A8046" s="287"/>
    </row>
    <row r="8047" spans="1:1" x14ac:dyDescent="0.25">
      <c r="A8047" s="287"/>
    </row>
    <row r="8048" spans="1:1" x14ac:dyDescent="0.25">
      <c r="A8048" s="287"/>
    </row>
    <row r="8049" spans="1:1" x14ac:dyDescent="0.25">
      <c r="A8049" s="287"/>
    </row>
    <row r="8050" spans="1:1" x14ac:dyDescent="0.25">
      <c r="A8050" s="287"/>
    </row>
    <row r="8051" spans="1:1" x14ac:dyDescent="0.25">
      <c r="A8051" s="287"/>
    </row>
    <row r="8052" spans="1:1" x14ac:dyDescent="0.25">
      <c r="A8052" s="287"/>
    </row>
    <row r="8053" spans="1:1" x14ac:dyDescent="0.25">
      <c r="A8053" s="287"/>
    </row>
    <row r="8054" spans="1:1" x14ac:dyDescent="0.25">
      <c r="A8054" s="287"/>
    </row>
    <row r="8055" spans="1:1" x14ac:dyDescent="0.25">
      <c r="A8055" s="287"/>
    </row>
    <row r="8056" spans="1:1" x14ac:dyDescent="0.25">
      <c r="A8056" s="287"/>
    </row>
    <row r="8057" spans="1:1" x14ac:dyDescent="0.25">
      <c r="A8057" s="287"/>
    </row>
    <row r="8058" spans="1:1" x14ac:dyDescent="0.25">
      <c r="A8058" s="287"/>
    </row>
    <row r="8059" spans="1:1" x14ac:dyDescent="0.25">
      <c r="A8059" s="287"/>
    </row>
    <row r="8060" spans="1:1" x14ac:dyDescent="0.25">
      <c r="A8060" s="287"/>
    </row>
    <row r="8061" spans="1:1" x14ac:dyDescent="0.25">
      <c r="A8061" s="287"/>
    </row>
    <row r="8062" spans="1:1" x14ac:dyDescent="0.25">
      <c r="A8062" s="287"/>
    </row>
    <row r="8063" spans="1:1" x14ac:dyDescent="0.25">
      <c r="A8063" s="287"/>
    </row>
    <row r="8064" spans="1:1" x14ac:dyDescent="0.25">
      <c r="A8064" s="287"/>
    </row>
    <row r="8065" spans="1:1" x14ac:dyDescent="0.25">
      <c r="A8065" s="287"/>
    </row>
    <row r="8066" spans="1:1" x14ac:dyDescent="0.25">
      <c r="A8066" s="287"/>
    </row>
    <row r="8067" spans="1:1" x14ac:dyDescent="0.25">
      <c r="A8067" s="287"/>
    </row>
    <row r="8068" spans="1:1" x14ac:dyDescent="0.25">
      <c r="A8068" s="287"/>
    </row>
    <row r="8069" spans="1:1" x14ac:dyDescent="0.25">
      <c r="A8069" s="287"/>
    </row>
    <row r="8070" spans="1:1" x14ac:dyDescent="0.25">
      <c r="A8070" s="287"/>
    </row>
    <row r="8071" spans="1:1" x14ac:dyDescent="0.25">
      <c r="A8071" s="287"/>
    </row>
    <row r="8072" spans="1:1" x14ac:dyDescent="0.25">
      <c r="A8072" s="287"/>
    </row>
    <row r="8073" spans="1:1" x14ac:dyDescent="0.25">
      <c r="A8073" s="287"/>
    </row>
    <row r="8074" spans="1:1" x14ac:dyDescent="0.25">
      <c r="A8074" s="287"/>
    </row>
    <row r="8075" spans="1:1" x14ac:dyDescent="0.25">
      <c r="A8075" s="287"/>
    </row>
    <row r="8076" spans="1:1" x14ac:dyDescent="0.25">
      <c r="A8076" s="287"/>
    </row>
    <row r="8077" spans="1:1" x14ac:dyDescent="0.25">
      <c r="A8077" s="287"/>
    </row>
    <row r="8078" spans="1:1" x14ac:dyDescent="0.25">
      <c r="A8078" s="287"/>
    </row>
    <row r="8079" spans="1:1" x14ac:dyDescent="0.25">
      <c r="A8079" s="287"/>
    </row>
    <row r="8080" spans="1:1" x14ac:dyDescent="0.25">
      <c r="A8080" s="287"/>
    </row>
    <row r="8081" spans="1:1" x14ac:dyDescent="0.25">
      <c r="A8081" s="287"/>
    </row>
    <row r="8082" spans="1:1" x14ac:dyDescent="0.25">
      <c r="A8082" s="287"/>
    </row>
    <row r="8083" spans="1:1" x14ac:dyDescent="0.25">
      <c r="A8083" s="287"/>
    </row>
    <row r="8084" spans="1:1" x14ac:dyDescent="0.25">
      <c r="A8084" s="287"/>
    </row>
    <row r="8085" spans="1:1" x14ac:dyDescent="0.25">
      <c r="A8085" s="287"/>
    </row>
    <row r="8086" spans="1:1" x14ac:dyDescent="0.25">
      <c r="A8086" s="287"/>
    </row>
    <row r="8087" spans="1:1" x14ac:dyDescent="0.25">
      <c r="A8087" s="287"/>
    </row>
    <row r="8088" spans="1:1" x14ac:dyDescent="0.25">
      <c r="A8088" s="287"/>
    </row>
    <row r="8089" spans="1:1" x14ac:dyDescent="0.25">
      <c r="A8089" s="287"/>
    </row>
    <row r="8090" spans="1:1" x14ac:dyDescent="0.25">
      <c r="A8090" s="287"/>
    </row>
    <row r="8091" spans="1:1" x14ac:dyDescent="0.25">
      <c r="A8091" s="287"/>
    </row>
    <row r="8092" spans="1:1" x14ac:dyDescent="0.25">
      <c r="A8092" s="287"/>
    </row>
    <row r="8093" spans="1:1" x14ac:dyDescent="0.25">
      <c r="A8093" s="287"/>
    </row>
    <row r="8094" spans="1:1" x14ac:dyDescent="0.25">
      <c r="A8094" s="287"/>
    </row>
    <row r="8095" spans="1:1" x14ac:dyDescent="0.25">
      <c r="A8095" s="287"/>
    </row>
    <row r="8096" spans="1:1" x14ac:dyDescent="0.25">
      <c r="A8096" s="287"/>
    </row>
    <row r="8097" spans="1:1" x14ac:dyDescent="0.25">
      <c r="A8097" s="287"/>
    </row>
    <row r="8098" spans="1:1" x14ac:dyDescent="0.25">
      <c r="A8098" s="287"/>
    </row>
    <row r="8099" spans="1:1" x14ac:dyDescent="0.25">
      <c r="A8099" s="287"/>
    </row>
    <row r="8100" spans="1:1" x14ac:dyDescent="0.25">
      <c r="A8100" s="287"/>
    </row>
    <row r="8101" spans="1:1" x14ac:dyDescent="0.25">
      <c r="A8101" s="287"/>
    </row>
    <row r="8102" spans="1:1" x14ac:dyDescent="0.25">
      <c r="A8102" s="287"/>
    </row>
    <row r="8103" spans="1:1" x14ac:dyDescent="0.25">
      <c r="A8103" s="287"/>
    </row>
    <row r="8104" spans="1:1" x14ac:dyDescent="0.25">
      <c r="A8104" s="287"/>
    </row>
    <row r="8105" spans="1:1" x14ac:dyDescent="0.25">
      <c r="A8105" s="287"/>
    </row>
    <row r="8106" spans="1:1" x14ac:dyDescent="0.25">
      <c r="A8106" s="287"/>
    </row>
    <row r="8107" spans="1:1" x14ac:dyDescent="0.25">
      <c r="A8107" s="287"/>
    </row>
    <row r="8108" spans="1:1" x14ac:dyDescent="0.25">
      <c r="A8108" s="287"/>
    </row>
    <row r="8109" spans="1:1" x14ac:dyDescent="0.25">
      <c r="A8109" s="287"/>
    </row>
    <row r="8110" spans="1:1" x14ac:dyDescent="0.25">
      <c r="A8110" s="287"/>
    </row>
    <row r="8111" spans="1:1" x14ac:dyDescent="0.25">
      <c r="A8111" s="287"/>
    </row>
    <row r="8112" spans="1:1" x14ac:dyDescent="0.25">
      <c r="A8112" s="287"/>
    </row>
    <row r="8113" spans="1:1" x14ac:dyDescent="0.25">
      <c r="A8113" s="287"/>
    </row>
    <row r="8114" spans="1:1" x14ac:dyDescent="0.25">
      <c r="A8114" s="287"/>
    </row>
    <row r="8115" spans="1:1" x14ac:dyDescent="0.25">
      <c r="A8115" s="287"/>
    </row>
    <row r="8116" spans="1:1" x14ac:dyDescent="0.25">
      <c r="A8116" s="287"/>
    </row>
    <row r="8117" spans="1:1" x14ac:dyDescent="0.25">
      <c r="A8117" s="287"/>
    </row>
    <row r="8118" spans="1:1" x14ac:dyDescent="0.25">
      <c r="A8118" s="287"/>
    </row>
    <row r="8119" spans="1:1" x14ac:dyDescent="0.25">
      <c r="A8119" s="287"/>
    </row>
    <row r="8120" spans="1:1" x14ac:dyDescent="0.25">
      <c r="A8120" s="287"/>
    </row>
    <row r="8121" spans="1:1" x14ac:dyDescent="0.25">
      <c r="A8121" s="287"/>
    </row>
    <row r="8122" spans="1:1" x14ac:dyDescent="0.25">
      <c r="A8122" s="287"/>
    </row>
    <row r="8123" spans="1:1" x14ac:dyDescent="0.25">
      <c r="A8123" s="287"/>
    </row>
    <row r="8124" spans="1:1" x14ac:dyDescent="0.25">
      <c r="A8124" s="287"/>
    </row>
    <row r="8125" spans="1:1" x14ac:dyDescent="0.25">
      <c r="A8125" s="287"/>
    </row>
    <row r="8126" spans="1:1" x14ac:dyDescent="0.25">
      <c r="A8126" s="287"/>
    </row>
    <row r="8127" spans="1:1" x14ac:dyDescent="0.25">
      <c r="A8127" s="287"/>
    </row>
    <row r="8128" spans="1:1" x14ac:dyDescent="0.25">
      <c r="A8128" s="287"/>
    </row>
    <row r="8129" spans="1:1" x14ac:dyDescent="0.25">
      <c r="A8129" s="287"/>
    </row>
    <row r="8130" spans="1:1" x14ac:dyDescent="0.25">
      <c r="A8130" s="287"/>
    </row>
    <row r="8131" spans="1:1" x14ac:dyDescent="0.25">
      <c r="A8131" s="287"/>
    </row>
    <row r="8132" spans="1:1" x14ac:dyDescent="0.25">
      <c r="A8132" s="287"/>
    </row>
    <row r="8133" spans="1:1" x14ac:dyDescent="0.25">
      <c r="A8133" s="287"/>
    </row>
    <row r="8134" spans="1:1" x14ac:dyDescent="0.25">
      <c r="A8134" s="287"/>
    </row>
    <row r="8135" spans="1:1" x14ac:dyDescent="0.25">
      <c r="A8135" s="287"/>
    </row>
    <row r="8136" spans="1:1" x14ac:dyDescent="0.25">
      <c r="A8136" s="287"/>
    </row>
    <row r="8137" spans="1:1" x14ac:dyDescent="0.25">
      <c r="A8137" s="287"/>
    </row>
    <row r="8138" spans="1:1" x14ac:dyDescent="0.25">
      <c r="A8138" s="287"/>
    </row>
    <row r="8139" spans="1:1" x14ac:dyDescent="0.25">
      <c r="A8139" s="287"/>
    </row>
    <row r="8140" spans="1:1" x14ac:dyDescent="0.25">
      <c r="A8140" s="287"/>
    </row>
    <row r="8141" spans="1:1" x14ac:dyDescent="0.25">
      <c r="A8141" s="287"/>
    </row>
    <row r="8142" spans="1:1" x14ac:dyDescent="0.25">
      <c r="A8142" s="287"/>
    </row>
    <row r="8143" spans="1:1" x14ac:dyDescent="0.25">
      <c r="A8143" s="287"/>
    </row>
    <row r="8144" spans="1:1" x14ac:dyDescent="0.25">
      <c r="A8144" s="287"/>
    </row>
    <row r="8145" spans="1:1" x14ac:dyDescent="0.25">
      <c r="A8145" s="287"/>
    </row>
    <row r="8146" spans="1:1" x14ac:dyDescent="0.25">
      <c r="A8146" s="287"/>
    </row>
    <row r="8147" spans="1:1" x14ac:dyDescent="0.25">
      <c r="A8147" s="287"/>
    </row>
    <row r="8148" spans="1:1" x14ac:dyDescent="0.25">
      <c r="A8148" s="287"/>
    </row>
    <row r="8149" spans="1:1" x14ac:dyDescent="0.25">
      <c r="A8149" s="287"/>
    </row>
    <row r="8150" spans="1:1" x14ac:dyDescent="0.25">
      <c r="A8150" s="287"/>
    </row>
    <row r="8151" spans="1:1" x14ac:dyDescent="0.25">
      <c r="A8151" s="287"/>
    </row>
    <row r="8152" spans="1:1" x14ac:dyDescent="0.25">
      <c r="A8152" s="287"/>
    </row>
    <row r="8153" spans="1:1" x14ac:dyDescent="0.25">
      <c r="A8153" s="287"/>
    </row>
    <row r="8154" spans="1:1" x14ac:dyDescent="0.25">
      <c r="A8154" s="287"/>
    </row>
    <row r="8155" spans="1:1" x14ac:dyDescent="0.25">
      <c r="A8155" s="287"/>
    </row>
    <row r="8156" spans="1:1" x14ac:dyDescent="0.25">
      <c r="A8156" s="287"/>
    </row>
    <row r="8157" spans="1:1" x14ac:dyDescent="0.25">
      <c r="A8157" s="287"/>
    </row>
    <row r="8158" spans="1:1" x14ac:dyDescent="0.25">
      <c r="A8158" s="287"/>
    </row>
    <row r="8159" spans="1:1" x14ac:dyDescent="0.25">
      <c r="A8159" s="287"/>
    </row>
    <row r="8160" spans="1:1" x14ac:dyDescent="0.25">
      <c r="A8160" s="287"/>
    </row>
    <row r="8161" spans="1:1" x14ac:dyDescent="0.25">
      <c r="A8161" s="287"/>
    </row>
    <row r="8162" spans="1:1" x14ac:dyDescent="0.25">
      <c r="A8162" s="287"/>
    </row>
    <row r="8163" spans="1:1" x14ac:dyDescent="0.25">
      <c r="A8163" s="287"/>
    </row>
    <row r="8164" spans="1:1" x14ac:dyDescent="0.25">
      <c r="A8164" s="287"/>
    </row>
    <row r="8165" spans="1:1" x14ac:dyDescent="0.25">
      <c r="A8165" s="287"/>
    </row>
    <row r="8166" spans="1:1" x14ac:dyDescent="0.25">
      <c r="A8166" s="287"/>
    </row>
    <row r="8167" spans="1:1" x14ac:dyDescent="0.25">
      <c r="A8167" s="287"/>
    </row>
    <row r="8168" spans="1:1" x14ac:dyDescent="0.25">
      <c r="A8168" s="287"/>
    </row>
    <row r="8169" spans="1:1" x14ac:dyDescent="0.25">
      <c r="A8169" s="287"/>
    </row>
    <row r="8170" spans="1:1" x14ac:dyDescent="0.25">
      <c r="A8170" s="287"/>
    </row>
    <row r="8171" spans="1:1" x14ac:dyDescent="0.25">
      <c r="A8171" s="287"/>
    </row>
    <row r="8172" spans="1:1" x14ac:dyDescent="0.25">
      <c r="A8172" s="287"/>
    </row>
    <row r="8173" spans="1:1" x14ac:dyDescent="0.25">
      <c r="A8173" s="287"/>
    </row>
    <row r="8174" spans="1:1" x14ac:dyDescent="0.25">
      <c r="A8174" s="287"/>
    </row>
    <row r="8175" spans="1:1" x14ac:dyDescent="0.25">
      <c r="A8175" s="287"/>
    </row>
    <row r="8176" spans="1:1" x14ac:dyDescent="0.25">
      <c r="A8176" s="287"/>
    </row>
    <row r="8177" spans="1:1" x14ac:dyDescent="0.25">
      <c r="A8177" s="287"/>
    </row>
    <row r="8178" spans="1:1" x14ac:dyDescent="0.25">
      <c r="A8178" s="287"/>
    </row>
    <row r="8179" spans="1:1" x14ac:dyDescent="0.25">
      <c r="A8179" s="287"/>
    </row>
    <row r="8180" spans="1:1" x14ac:dyDescent="0.25">
      <c r="A8180" s="287"/>
    </row>
    <row r="8181" spans="1:1" x14ac:dyDescent="0.25">
      <c r="A8181" s="287"/>
    </row>
    <row r="8182" spans="1:1" x14ac:dyDescent="0.25">
      <c r="A8182" s="287"/>
    </row>
    <row r="8183" spans="1:1" x14ac:dyDescent="0.25">
      <c r="A8183" s="287"/>
    </row>
    <row r="8184" spans="1:1" x14ac:dyDescent="0.25">
      <c r="A8184" s="287"/>
    </row>
    <row r="8185" spans="1:1" x14ac:dyDescent="0.25">
      <c r="A8185" s="287"/>
    </row>
    <row r="8186" spans="1:1" x14ac:dyDescent="0.25">
      <c r="A8186" s="287"/>
    </row>
    <row r="8187" spans="1:1" x14ac:dyDescent="0.25">
      <c r="A8187" s="287"/>
    </row>
    <row r="8188" spans="1:1" x14ac:dyDescent="0.25">
      <c r="A8188" s="287"/>
    </row>
    <row r="8189" spans="1:1" x14ac:dyDescent="0.25">
      <c r="A8189" s="287"/>
    </row>
    <row r="8190" spans="1:1" x14ac:dyDescent="0.25">
      <c r="A8190" s="287"/>
    </row>
    <row r="8191" spans="1:1" x14ac:dyDescent="0.25">
      <c r="A8191" s="287"/>
    </row>
    <row r="8192" spans="1:1" x14ac:dyDescent="0.25">
      <c r="A8192" s="287"/>
    </row>
    <row r="8193" spans="1:1" x14ac:dyDescent="0.25">
      <c r="A8193" s="287"/>
    </row>
    <row r="8194" spans="1:1" x14ac:dyDescent="0.25">
      <c r="A8194" s="287"/>
    </row>
    <row r="8195" spans="1:1" x14ac:dyDescent="0.25">
      <c r="A8195" s="287"/>
    </row>
    <row r="8196" spans="1:1" x14ac:dyDescent="0.25">
      <c r="A8196" s="287"/>
    </row>
    <row r="8197" spans="1:1" x14ac:dyDescent="0.25">
      <c r="A8197" s="287"/>
    </row>
    <row r="8198" spans="1:1" x14ac:dyDescent="0.25">
      <c r="A8198" s="287"/>
    </row>
    <row r="8199" spans="1:1" x14ac:dyDescent="0.25">
      <c r="A8199" s="287"/>
    </row>
    <row r="8200" spans="1:1" x14ac:dyDescent="0.25">
      <c r="A8200" s="287"/>
    </row>
    <row r="8201" spans="1:1" x14ac:dyDescent="0.25">
      <c r="A8201" s="287"/>
    </row>
    <row r="8202" spans="1:1" x14ac:dyDescent="0.25">
      <c r="A8202" s="287"/>
    </row>
    <row r="8203" spans="1:1" x14ac:dyDescent="0.25">
      <c r="A8203" s="287"/>
    </row>
    <row r="8204" spans="1:1" x14ac:dyDescent="0.25">
      <c r="A8204" s="287"/>
    </row>
    <row r="8205" spans="1:1" x14ac:dyDescent="0.25">
      <c r="A8205" s="287"/>
    </row>
    <row r="8206" spans="1:1" x14ac:dyDescent="0.25">
      <c r="A8206" s="287"/>
    </row>
    <row r="8207" spans="1:1" x14ac:dyDescent="0.25">
      <c r="A8207" s="287"/>
    </row>
    <row r="8208" spans="1:1" x14ac:dyDescent="0.25">
      <c r="A8208" s="287"/>
    </row>
    <row r="8209" spans="1:1" x14ac:dyDescent="0.25">
      <c r="A8209" s="287"/>
    </row>
    <row r="8210" spans="1:1" x14ac:dyDescent="0.25">
      <c r="A8210" s="287"/>
    </row>
    <row r="8211" spans="1:1" x14ac:dyDescent="0.25">
      <c r="A8211" s="287"/>
    </row>
    <row r="8212" spans="1:1" x14ac:dyDescent="0.25">
      <c r="A8212" s="287"/>
    </row>
    <row r="8213" spans="1:1" x14ac:dyDescent="0.25">
      <c r="A8213" s="287"/>
    </row>
    <row r="8214" spans="1:1" x14ac:dyDescent="0.25">
      <c r="A8214" s="287"/>
    </row>
    <row r="8215" spans="1:1" x14ac:dyDescent="0.25">
      <c r="A8215" s="287"/>
    </row>
    <row r="8216" spans="1:1" x14ac:dyDescent="0.25">
      <c r="A8216" s="287"/>
    </row>
    <row r="8217" spans="1:1" x14ac:dyDescent="0.25">
      <c r="A8217" s="287"/>
    </row>
    <row r="8218" spans="1:1" x14ac:dyDescent="0.25">
      <c r="A8218" s="287"/>
    </row>
    <row r="8219" spans="1:1" x14ac:dyDescent="0.25">
      <c r="A8219" s="287"/>
    </row>
    <row r="8220" spans="1:1" x14ac:dyDescent="0.25">
      <c r="A8220" s="287"/>
    </row>
    <row r="8221" spans="1:1" x14ac:dyDescent="0.25">
      <c r="A8221" s="287"/>
    </row>
    <row r="8222" spans="1:1" x14ac:dyDescent="0.25">
      <c r="A8222" s="287"/>
    </row>
    <row r="8223" spans="1:1" x14ac:dyDescent="0.25">
      <c r="A8223" s="287"/>
    </row>
    <row r="8224" spans="1:1" x14ac:dyDescent="0.25">
      <c r="A8224" s="287"/>
    </row>
    <row r="8225" spans="1:1" x14ac:dyDescent="0.25">
      <c r="A8225" s="287"/>
    </row>
    <row r="8226" spans="1:1" x14ac:dyDescent="0.25">
      <c r="A8226" s="287"/>
    </row>
    <row r="8227" spans="1:1" x14ac:dyDescent="0.25">
      <c r="A8227" s="287"/>
    </row>
    <row r="8228" spans="1:1" x14ac:dyDescent="0.25">
      <c r="A8228" s="287"/>
    </row>
    <row r="8229" spans="1:1" x14ac:dyDescent="0.25">
      <c r="A8229" s="287"/>
    </row>
    <row r="8230" spans="1:1" x14ac:dyDescent="0.25">
      <c r="A8230" s="287"/>
    </row>
    <row r="8231" spans="1:1" x14ac:dyDescent="0.25">
      <c r="A8231" s="287"/>
    </row>
    <row r="8232" spans="1:1" x14ac:dyDescent="0.25">
      <c r="A8232" s="287"/>
    </row>
    <row r="8233" spans="1:1" x14ac:dyDescent="0.25">
      <c r="A8233" s="287"/>
    </row>
    <row r="8234" spans="1:1" x14ac:dyDescent="0.25">
      <c r="A8234" s="287"/>
    </row>
    <row r="8235" spans="1:1" x14ac:dyDescent="0.25">
      <c r="A8235" s="287"/>
    </row>
    <row r="8236" spans="1:1" x14ac:dyDescent="0.25">
      <c r="A8236" s="287"/>
    </row>
    <row r="8237" spans="1:1" x14ac:dyDescent="0.25">
      <c r="A8237" s="287"/>
    </row>
    <row r="8238" spans="1:1" x14ac:dyDescent="0.25">
      <c r="A8238" s="287"/>
    </row>
    <row r="8239" spans="1:1" x14ac:dyDescent="0.25">
      <c r="A8239" s="287"/>
    </row>
    <row r="8240" spans="1:1" x14ac:dyDescent="0.25">
      <c r="A8240" s="287"/>
    </row>
    <row r="8241" spans="1:1" x14ac:dyDescent="0.25">
      <c r="A8241" s="287"/>
    </row>
    <row r="8242" spans="1:1" x14ac:dyDescent="0.25">
      <c r="A8242" s="287"/>
    </row>
    <row r="8243" spans="1:1" x14ac:dyDescent="0.25">
      <c r="A8243" s="287"/>
    </row>
    <row r="8244" spans="1:1" x14ac:dyDescent="0.25">
      <c r="A8244" s="287"/>
    </row>
    <row r="8245" spans="1:1" x14ac:dyDescent="0.25">
      <c r="A8245" s="287"/>
    </row>
    <row r="8246" spans="1:1" x14ac:dyDescent="0.25">
      <c r="A8246" s="287"/>
    </row>
    <row r="8247" spans="1:1" x14ac:dyDescent="0.25">
      <c r="A8247" s="287"/>
    </row>
    <row r="8248" spans="1:1" x14ac:dyDescent="0.25">
      <c r="A8248" s="287"/>
    </row>
    <row r="8249" spans="1:1" x14ac:dyDescent="0.25">
      <c r="A8249" s="287"/>
    </row>
    <row r="8250" spans="1:1" x14ac:dyDescent="0.25">
      <c r="A8250" s="287"/>
    </row>
    <row r="8251" spans="1:1" x14ac:dyDescent="0.25">
      <c r="A8251" s="287"/>
    </row>
    <row r="8252" spans="1:1" x14ac:dyDescent="0.25">
      <c r="A8252" s="287"/>
    </row>
    <row r="8253" spans="1:1" x14ac:dyDescent="0.25">
      <c r="A8253" s="287"/>
    </row>
    <row r="8254" spans="1:1" x14ac:dyDescent="0.25">
      <c r="A8254" s="287"/>
    </row>
    <row r="8255" spans="1:1" x14ac:dyDescent="0.25">
      <c r="A8255" s="287"/>
    </row>
    <row r="8256" spans="1:1" x14ac:dyDescent="0.25">
      <c r="A8256" s="287"/>
    </row>
    <row r="8257" spans="1:1" x14ac:dyDescent="0.25">
      <c r="A8257" s="287"/>
    </row>
    <row r="8258" spans="1:1" x14ac:dyDescent="0.25">
      <c r="A8258" s="287"/>
    </row>
    <row r="8259" spans="1:1" x14ac:dyDescent="0.25">
      <c r="A8259" s="287"/>
    </row>
    <row r="8260" spans="1:1" x14ac:dyDescent="0.25">
      <c r="A8260" s="287"/>
    </row>
    <row r="8261" spans="1:1" x14ac:dyDescent="0.25">
      <c r="A8261" s="287"/>
    </row>
    <row r="8262" spans="1:1" x14ac:dyDescent="0.25">
      <c r="A8262" s="287"/>
    </row>
    <row r="8263" spans="1:1" x14ac:dyDescent="0.25">
      <c r="A8263" s="287"/>
    </row>
    <row r="8264" spans="1:1" x14ac:dyDescent="0.25">
      <c r="A8264" s="287"/>
    </row>
    <row r="8265" spans="1:1" x14ac:dyDescent="0.25">
      <c r="A8265" s="287"/>
    </row>
    <row r="8266" spans="1:1" x14ac:dyDescent="0.25">
      <c r="A8266" s="287"/>
    </row>
    <row r="8267" spans="1:1" x14ac:dyDescent="0.25">
      <c r="A8267" s="287"/>
    </row>
    <row r="8268" spans="1:1" x14ac:dyDescent="0.25">
      <c r="A8268" s="287"/>
    </row>
    <row r="8269" spans="1:1" x14ac:dyDescent="0.25">
      <c r="A8269" s="287"/>
    </row>
    <row r="8270" spans="1:1" x14ac:dyDescent="0.25">
      <c r="A8270" s="287"/>
    </row>
    <row r="8271" spans="1:1" x14ac:dyDescent="0.25">
      <c r="A8271" s="287"/>
    </row>
    <row r="8272" spans="1:1" x14ac:dyDescent="0.25">
      <c r="A8272" s="287"/>
    </row>
    <row r="8273" spans="1:1" x14ac:dyDescent="0.25">
      <c r="A8273" s="287"/>
    </row>
    <row r="8274" spans="1:1" x14ac:dyDescent="0.25">
      <c r="A8274" s="287"/>
    </row>
    <row r="8275" spans="1:1" x14ac:dyDescent="0.25">
      <c r="A8275" s="287"/>
    </row>
    <row r="8276" spans="1:1" x14ac:dyDescent="0.25">
      <c r="A8276" s="287"/>
    </row>
    <row r="8277" spans="1:1" x14ac:dyDescent="0.25">
      <c r="A8277" s="287"/>
    </row>
    <row r="8278" spans="1:1" x14ac:dyDescent="0.25">
      <c r="A8278" s="287"/>
    </row>
    <row r="8279" spans="1:1" x14ac:dyDescent="0.25">
      <c r="A8279" s="287"/>
    </row>
    <row r="8280" spans="1:1" x14ac:dyDescent="0.25">
      <c r="A8280" s="287"/>
    </row>
    <row r="8281" spans="1:1" x14ac:dyDescent="0.25">
      <c r="A8281" s="287"/>
    </row>
    <row r="8282" spans="1:1" x14ac:dyDescent="0.25">
      <c r="A8282" s="287"/>
    </row>
    <row r="8283" spans="1:1" x14ac:dyDescent="0.25">
      <c r="A8283" s="287"/>
    </row>
    <row r="8284" spans="1:1" x14ac:dyDescent="0.25">
      <c r="A8284" s="287"/>
    </row>
    <row r="8285" spans="1:1" x14ac:dyDescent="0.25">
      <c r="A8285" s="287"/>
    </row>
    <row r="8286" spans="1:1" x14ac:dyDescent="0.25">
      <c r="A8286" s="287"/>
    </row>
    <row r="8287" spans="1:1" x14ac:dyDescent="0.25">
      <c r="A8287" s="287"/>
    </row>
    <row r="8288" spans="1:1" x14ac:dyDescent="0.25">
      <c r="A8288" s="287"/>
    </row>
    <row r="8289" spans="1:1" x14ac:dyDescent="0.25">
      <c r="A8289" s="287"/>
    </row>
    <row r="8290" spans="1:1" x14ac:dyDescent="0.25">
      <c r="A8290" s="287"/>
    </row>
    <row r="8291" spans="1:1" x14ac:dyDescent="0.25">
      <c r="A8291" s="287"/>
    </row>
    <row r="8292" spans="1:1" x14ac:dyDescent="0.25">
      <c r="A8292" s="287"/>
    </row>
    <row r="8293" spans="1:1" x14ac:dyDescent="0.25">
      <c r="A8293" s="287"/>
    </row>
    <row r="8294" spans="1:1" x14ac:dyDescent="0.25">
      <c r="A8294" s="287"/>
    </row>
    <row r="8295" spans="1:1" x14ac:dyDescent="0.25">
      <c r="A8295" s="287"/>
    </row>
    <row r="8296" spans="1:1" x14ac:dyDescent="0.25">
      <c r="A8296" s="287"/>
    </row>
    <row r="8297" spans="1:1" x14ac:dyDescent="0.25">
      <c r="A8297" s="287"/>
    </row>
    <row r="8298" spans="1:1" x14ac:dyDescent="0.25">
      <c r="A8298" s="287"/>
    </row>
    <row r="8299" spans="1:1" x14ac:dyDescent="0.25">
      <c r="A8299" s="287"/>
    </row>
    <row r="8300" spans="1:1" x14ac:dyDescent="0.25">
      <c r="A8300" s="287"/>
    </row>
    <row r="8301" spans="1:1" x14ac:dyDescent="0.25">
      <c r="A8301" s="287"/>
    </row>
    <row r="8302" spans="1:1" x14ac:dyDescent="0.25">
      <c r="A8302" s="287"/>
    </row>
    <row r="8303" spans="1:1" x14ac:dyDescent="0.25">
      <c r="A8303" s="287"/>
    </row>
    <row r="8304" spans="1:1" x14ac:dyDescent="0.25">
      <c r="A8304" s="287"/>
    </row>
    <row r="8305" spans="1:1" x14ac:dyDescent="0.25">
      <c r="A8305" s="287"/>
    </row>
    <row r="8306" spans="1:1" x14ac:dyDescent="0.25">
      <c r="A8306" s="287"/>
    </row>
    <row r="8307" spans="1:1" x14ac:dyDescent="0.25">
      <c r="A8307" s="287"/>
    </row>
    <row r="8308" spans="1:1" x14ac:dyDescent="0.25">
      <c r="A8308" s="287"/>
    </row>
    <row r="8309" spans="1:1" x14ac:dyDescent="0.25">
      <c r="A8309" s="287"/>
    </row>
    <row r="8310" spans="1:1" x14ac:dyDescent="0.25">
      <c r="A8310" s="287"/>
    </row>
    <row r="8311" spans="1:1" x14ac:dyDescent="0.25">
      <c r="A8311" s="287"/>
    </row>
    <row r="8312" spans="1:1" x14ac:dyDescent="0.25">
      <c r="A8312" s="287"/>
    </row>
    <row r="8313" spans="1:1" x14ac:dyDescent="0.25">
      <c r="A8313" s="287"/>
    </row>
    <row r="8314" spans="1:1" x14ac:dyDescent="0.25">
      <c r="A8314" s="287"/>
    </row>
    <row r="8315" spans="1:1" x14ac:dyDescent="0.25">
      <c r="A8315" s="287"/>
    </row>
    <row r="8316" spans="1:1" x14ac:dyDescent="0.25">
      <c r="A8316" s="287"/>
    </row>
    <row r="8317" spans="1:1" x14ac:dyDescent="0.25">
      <c r="A8317" s="287"/>
    </row>
    <row r="8318" spans="1:1" x14ac:dyDescent="0.25">
      <c r="A8318" s="287"/>
    </row>
    <row r="8319" spans="1:1" x14ac:dyDescent="0.25">
      <c r="A8319" s="287"/>
    </row>
    <row r="8320" spans="1:1" x14ac:dyDescent="0.25">
      <c r="A8320" s="287"/>
    </row>
    <row r="8321" spans="1:1" x14ac:dyDescent="0.25">
      <c r="A8321" s="287"/>
    </row>
    <row r="8322" spans="1:1" x14ac:dyDescent="0.25">
      <c r="A8322" s="287"/>
    </row>
    <row r="8323" spans="1:1" x14ac:dyDescent="0.25">
      <c r="A8323" s="287"/>
    </row>
    <row r="8324" spans="1:1" x14ac:dyDescent="0.25">
      <c r="A8324" s="287"/>
    </row>
    <row r="8325" spans="1:1" x14ac:dyDescent="0.25">
      <c r="A8325" s="287"/>
    </row>
    <row r="8326" spans="1:1" x14ac:dyDescent="0.25">
      <c r="A8326" s="287"/>
    </row>
    <row r="8327" spans="1:1" x14ac:dyDescent="0.25">
      <c r="A8327" s="287"/>
    </row>
    <row r="8328" spans="1:1" x14ac:dyDescent="0.25">
      <c r="A8328" s="287"/>
    </row>
    <row r="8329" spans="1:1" x14ac:dyDescent="0.25">
      <c r="A8329" s="287"/>
    </row>
    <row r="8330" spans="1:1" x14ac:dyDescent="0.25">
      <c r="A8330" s="287"/>
    </row>
    <row r="8331" spans="1:1" x14ac:dyDescent="0.25">
      <c r="A8331" s="287"/>
    </row>
    <row r="8332" spans="1:1" x14ac:dyDescent="0.25">
      <c r="A8332" s="287"/>
    </row>
    <row r="8333" spans="1:1" x14ac:dyDescent="0.25">
      <c r="A8333" s="287"/>
    </row>
    <row r="8334" spans="1:1" x14ac:dyDescent="0.25">
      <c r="A8334" s="287"/>
    </row>
    <row r="8335" spans="1:1" x14ac:dyDescent="0.25">
      <c r="A8335" s="287"/>
    </row>
    <row r="8336" spans="1:1" x14ac:dyDescent="0.25">
      <c r="A8336" s="287"/>
    </row>
    <row r="8337" spans="1:1" x14ac:dyDescent="0.25">
      <c r="A8337" s="287"/>
    </row>
    <row r="8338" spans="1:1" x14ac:dyDescent="0.25">
      <c r="A8338" s="287"/>
    </row>
    <row r="8339" spans="1:1" x14ac:dyDescent="0.25">
      <c r="A8339" s="287"/>
    </row>
    <row r="8340" spans="1:1" x14ac:dyDescent="0.25">
      <c r="A8340" s="287"/>
    </row>
    <row r="8341" spans="1:1" x14ac:dyDescent="0.25">
      <c r="A8341" s="287"/>
    </row>
    <row r="8342" spans="1:1" x14ac:dyDescent="0.25">
      <c r="A8342" s="287"/>
    </row>
    <row r="8343" spans="1:1" x14ac:dyDescent="0.25">
      <c r="A8343" s="287"/>
    </row>
    <row r="8344" spans="1:1" x14ac:dyDescent="0.25">
      <c r="A8344" s="287"/>
    </row>
    <row r="8345" spans="1:1" x14ac:dyDescent="0.25">
      <c r="A8345" s="287"/>
    </row>
    <row r="8346" spans="1:1" x14ac:dyDescent="0.25">
      <c r="A8346" s="287"/>
    </row>
    <row r="8347" spans="1:1" x14ac:dyDescent="0.25">
      <c r="A8347" s="287"/>
    </row>
    <row r="8348" spans="1:1" x14ac:dyDescent="0.25">
      <c r="A8348" s="287"/>
    </row>
    <row r="8349" spans="1:1" x14ac:dyDescent="0.25">
      <c r="A8349" s="287"/>
    </row>
    <row r="8350" spans="1:1" x14ac:dyDescent="0.25">
      <c r="A8350" s="287"/>
    </row>
    <row r="8351" spans="1:1" x14ac:dyDescent="0.25">
      <c r="A8351" s="287"/>
    </row>
    <row r="8352" spans="1:1" x14ac:dyDescent="0.25">
      <c r="A8352" s="287"/>
    </row>
    <row r="8353" spans="1:1" x14ac:dyDescent="0.25">
      <c r="A8353" s="287"/>
    </row>
    <row r="8354" spans="1:1" x14ac:dyDescent="0.25">
      <c r="A8354" s="287"/>
    </row>
    <row r="8355" spans="1:1" x14ac:dyDescent="0.25">
      <c r="A8355" s="287"/>
    </row>
    <row r="8356" spans="1:1" x14ac:dyDescent="0.25">
      <c r="A8356" s="287"/>
    </row>
    <row r="8357" spans="1:1" x14ac:dyDescent="0.25">
      <c r="A8357" s="287"/>
    </row>
    <row r="8358" spans="1:1" x14ac:dyDescent="0.25">
      <c r="A8358" s="287"/>
    </row>
    <row r="8359" spans="1:1" x14ac:dyDescent="0.25">
      <c r="A8359" s="287"/>
    </row>
    <row r="8360" spans="1:1" x14ac:dyDescent="0.25">
      <c r="A8360" s="287"/>
    </row>
    <row r="8361" spans="1:1" x14ac:dyDescent="0.25">
      <c r="A8361" s="287"/>
    </row>
    <row r="8362" spans="1:1" x14ac:dyDescent="0.25">
      <c r="A8362" s="287"/>
    </row>
    <row r="8363" spans="1:1" x14ac:dyDescent="0.25">
      <c r="A8363" s="287"/>
    </row>
    <row r="8364" spans="1:1" x14ac:dyDescent="0.25">
      <c r="A8364" s="287"/>
    </row>
    <row r="8365" spans="1:1" x14ac:dyDescent="0.25">
      <c r="A8365" s="287"/>
    </row>
    <row r="8366" spans="1:1" x14ac:dyDescent="0.25">
      <c r="A8366" s="287"/>
    </row>
    <row r="8367" spans="1:1" x14ac:dyDescent="0.25">
      <c r="A8367" s="287"/>
    </row>
    <row r="8368" spans="1:1" x14ac:dyDescent="0.25">
      <c r="A8368" s="287"/>
    </row>
    <row r="8369" spans="1:1" x14ac:dyDescent="0.25">
      <c r="A8369" s="287"/>
    </row>
    <row r="8370" spans="1:1" x14ac:dyDescent="0.25">
      <c r="A8370" s="287"/>
    </row>
    <row r="8371" spans="1:1" x14ac:dyDescent="0.25">
      <c r="A8371" s="287"/>
    </row>
    <row r="8372" spans="1:1" x14ac:dyDescent="0.25">
      <c r="A8372" s="287"/>
    </row>
    <row r="8373" spans="1:1" x14ac:dyDescent="0.25">
      <c r="A8373" s="287"/>
    </row>
    <row r="8374" spans="1:1" x14ac:dyDescent="0.25">
      <c r="A8374" s="287"/>
    </row>
    <row r="8375" spans="1:1" x14ac:dyDescent="0.25">
      <c r="A8375" s="287"/>
    </row>
    <row r="8376" spans="1:1" x14ac:dyDescent="0.25">
      <c r="A8376" s="287"/>
    </row>
    <row r="8377" spans="1:1" x14ac:dyDescent="0.25">
      <c r="A8377" s="287"/>
    </row>
    <row r="8378" spans="1:1" x14ac:dyDescent="0.25">
      <c r="A8378" s="287"/>
    </row>
    <row r="8379" spans="1:1" x14ac:dyDescent="0.25">
      <c r="A8379" s="287"/>
    </row>
    <row r="8380" spans="1:1" x14ac:dyDescent="0.25">
      <c r="A8380" s="287"/>
    </row>
    <row r="8381" spans="1:1" x14ac:dyDescent="0.25">
      <c r="A8381" s="287"/>
    </row>
    <row r="8382" spans="1:1" x14ac:dyDescent="0.25">
      <c r="A8382" s="287"/>
    </row>
    <row r="8383" spans="1:1" x14ac:dyDescent="0.25">
      <c r="A8383" s="287"/>
    </row>
    <row r="8384" spans="1:1" x14ac:dyDescent="0.25">
      <c r="A8384" s="287"/>
    </row>
    <row r="8385" spans="1:1" x14ac:dyDescent="0.25">
      <c r="A8385" s="287"/>
    </row>
    <row r="8386" spans="1:1" x14ac:dyDescent="0.25">
      <c r="A8386" s="287"/>
    </row>
    <row r="8387" spans="1:1" x14ac:dyDescent="0.25">
      <c r="A8387" s="287"/>
    </row>
    <row r="8388" spans="1:1" x14ac:dyDescent="0.25">
      <c r="A8388" s="287"/>
    </row>
    <row r="8389" spans="1:1" x14ac:dyDescent="0.25">
      <c r="A8389" s="287"/>
    </row>
    <row r="8390" spans="1:1" x14ac:dyDescent="0.25">
      <c r="A8390" s="287"/>
    </row>
    <row r="8391" spans="1:1" x14ac:dyDescent="0.25">
      <c r="A8391" s="287"/>
    </row>
    <row r="8392" spans="1:1" x14ac:dyDescent="0.25">
      <c r="A8392" s="287"/>
    </row>
    <row r="8393" spans="1:1" x14ac:dyDescent="0.25">
      <c r="A8393" s="287"/>
    </row>
    <row r="8394" spans="1:1" x14ac:dyDescent="0.25">
      <c r="A8394" s="287"/>
    </row>
    <row r="8395" spans="1:1" x14ac:dyDescent="0.25">
      <c r="A8395" s="287"/>
    </row>
    <row r="8396" spans="1:1" x14ac:dyDescent="0.25">
      <c r="A8396" s="287"/>
    </row>
    <row r="8397" spans="1:1" x14ac:dyDescent="0.25">
      <c r="A8397" s="287"/>
    </row>
    <row r="8398" spans="1:1" x14ac:dyDescent="0.25">
      <c r="A8398" s="287"/>
    </row>
    <row r="8399" spans="1:1" x14ac:dyDescent="0.25">
      <c r="A8399" s="287"/>
    </row>
    <row r="8400" spans="1:1" x14ac:dyDescent="0.25">
      <c r="A8400" s="287"/>
    </row>
    <row r="8401" spans="1:1" x14ac:dyDescent="0.25">
      <c r="A8401" s="287"/>
    </row>
    <row r="8402" spans="1:1" x14ac:dyDescent="0.25">
      <c r="A8402" s="287"/>
    </row>
    <row r="8403" spans="1:1" x14ac:dyDescent="0.25">
      <c r="A8403" s="287"/>
    </row>
    <row r="8404" spans="1:1" x14ac:dyDescent="0.25">
      <c r="A8404" s="287"/>
    </row>
    <row r="8405" spans="1:1" x14ac:dyDescent="0.25">
      <c r="A8405" s="287"/>
    </row>
    <row r="8406" spans="1:1" x14ac:dyDescent="0.25">
      <c r="A8406" s="287"/>
    </row>
    <row r="8407" spans="1:1" x14ac:dyDescent="0.25">
      <c r="A8407" s="287"/>
    </row>
    <row r="8408" spans="1:1" x14ac:dyDescent="0.25">
      <c r="A8408" s="287"/>
    </row>
    <row r="8409" spans="1:1" x14ac:dyDescent="0.25">
      <c r="A8409" s="287"/>
    </row>
    <row r="8410" spans="1:1" x14ac:dyDescent="0.25">
      <c r="A8410" s="287"/>
    </row>
    <row r="8411" spans="1:1" x14ac:dyDescent="0.25">
      <c r="A8411" s="287"/>
    </row>
    <row r="8412" spans="1:1" x14ac:dyDescent="0.25">
      <c r="A8412" s="287"/>
    </row>
    <row r="8413" spans="1:1" x14ac:dyDescent="0.25">
      <c r="A8413" s="287"/>
    </row>
    <row r="8414" spans="1:1" x14ac:dyDescent="0.25">
      <c r="A8414" s="287"/>
    </row>
    <row r="8415" spans="1:1" x14ac:dyDescent="0.25">
      <c r="A8415" s="287"/>
    </row>
    <row r="8416" spans="1:1" x14ac:dyDescent="0.25">
      <c r="A8416" s="287"/>
    </row>
    <row r="8417" spans="1:1" x14ac:dyDescent="0.25">
      <c r="A8417" s="287"/>
    </row>
    <row r="8418" spans="1:1" x14ac:dyDescent="0.25">
      <c r="A8418" s="287"/>
    </row>
    <row r="8419" spans="1:1" x14ac:dyDescent="0.25">
      <c r="A8419" s="287"/>
    </row>
    <row r="8420" spans="1:1" x14ac:dyDescent="0.25">
      <c r="A8420" s="287"/>
    </row>
    <row r="8421" spans="1:1" x14ac:dyDescent="0.25">
      <c r="A8421" s="287"/>
    </row>
    <row r="8422" spans="1:1" x14ac:dyDescent="0.25">
      <c r="A8422" s="287"/>
    </row>
    <row r="8423" spans="1:1" x14ac:dyDescent="0.25">
      <c r="A8423" s="287"/>
    </row>
    <row r="8424" spans="1:1" x14ac:dyDescent="0.25">
      <c r="A8424" s="287"/>
    </row>
    <row r="8425" spans="1:1" x14ac:dyDescent="0.25">
      <c r="A8425" s="287"/>
    </row>
    <row r="8426" spans="1:1" x14ac:dyDescent="0.25">
      <c r="A8426" s="287"/>
    </row>
    <row r="8427" spans="1:1" x14ac:dyDescent="0.25">
      <c r="A8427" s="287"/>
    </row>
    <row r="8428" spans="1:1" x14ac:dyDescent="0.25">
      <c r="A8428" s="287"/>
    </row>
    <row r="8429" spans="1:1" x14ac:dyDescent="0.25">
      <c r="A8429" s="287"/>
    </row>
    <row r="8430" spans="1:1" x14ac:dyDescent="0.25">
      <c r="A8430" s="287"/>
    </row>
    <row r="8431" spans="1:1" x14ac:dyDescent="0.25">
      <c r="A8431" s="287"/>
    </row>
    <row r="8432" spans="1:1" x14ac:dyDescent="0.25">
      <c r="A8432" s="287"/>
    </row>
    <row r="8433" spans="1:1" x14ac:dyDescent="0.25">
      <c r="A8433" s="287"/>
    </row>
    <row r="8434" spans="1:1" x14ac:dyDescent="0.25">
      <c r="A8434" s="287"/>
    </row>
    <row r="8435" spans="1:1" x14ac:dyDescent="0.25">
      <c r="A8435" s="287"/>
    </row>
    <row r="8436" spans="1:1" x14ac:dyDescent="0.25">
      <c r="A8436" s="287"/>
    </row>
    <row r="8437" spans="1:1" x14ac:dyDescent="0.25">
      <c r="A8437" s="287"/>
    </row>
    <row r="8438" spans="1:1" x14ac:dyDescent="0.25">
      <c r="A8438" s="287"/>
    </row>
    <row r="8439" spans="1:1" x14ac:dyDescent="0.25">
      <c r="A8439" s="287"/>
    </row>
    <row r="8440" spans="1:1" x14ac:dyDescent="0.25">
      <c r="A8440" s="287"/>
    </row>
    <row r="8441" spans="1:1" x14ac:dyDescent="0.25">
      <c r="A8441" s="287"/>
    </row>
    <row r="8442" spans="1:1" x14ac:dyDescent="0.25">
      <c r="A8442" s="287"/>
    </row>
    <row r="8443" spans="1:1" x14ac:dyDescent="0.25">
      <c r="A8443" s="287"/>
    </row>
    <row r="8444" spans="1:1" x14ac:dyDescent="0.25">
      <c r="A8444" s="287"/>
    </row>
    <row r="8445" spans="1:1" x14ac:dyDescent="0.25">
      <c r="A8445" s="287"/>
    </row>
    <row r="8446" spans="1:1" x14ac:dyDescent="0.25">
      <c r="A8446" s="287"/>
    </row>
    <row r="8447" spans="1:1" x14ac:dyDescent="0.25">
      <c r="A8447" s="287"/>
    </row>
    <row r="8448" spans="1:1" x14ac:dyDescent="0.25">
      <c r="A8448" s="287"/>
    </row>
    <row r="8449" spans="1:1" x14ac:dyDescent="0.25">
      <c r="A8449" s="287"/>
    </row>
    <row r="8450" spans="1:1" x14ac:dyDescent="0.25">
      <c r="A8450" s="287"/>
    </row>
    <row r="8451" spans="1:1" x14ac:dyDescent="0.25">
      <c r="A8451" s="287"/>
    </row>
    <row r="8452" spans="1:1" x14ac:dyDescent="0.25">
      <c r="A8452" s="287"/>
    </row>
    <row r="8453" spans="1:1" x14ac:dyDescent="0.25">
      <c r="A8453" s="287"/>
    </row>
    <row r="8454" spans="1:1" x14ac:dyDescent="0.25">
      <c r="A8454" s="287"/>
    </row>
    <row r="8455" spans="1:1" x14ac:dyDescent="0.25">
      <c r="A8455" s="287"/>
    </row>
    <row r="8456" spans="1:1" x14ac:dyDescent="0.25">
      <c r="A8456" s="287"/>
    </row>
    <row r="8457" spans="1:1" x14ac:dyDescent="0.25">
      <c r="A8457" s="287"/>
    </row>
    <row r="8458" spans="1:1" x14ac:dyDescent="0.25">
      <c r="A8458" s="287"/>
    </row>
    <row r="8459" spans="1:1" x14ac:dyDescent="0.25">
      <c r="A8459" s="287"/>
    </row>
    <row r="8460" spans="1:1" x14ac:dyDescent="0.25">
      <c r="A8460" s="287"/>
    </row>
    <row r="8461" spans="1:1" x14ac:dyDescent="0.25">
      <c r="A8461" s="287"/>
    </row>
    <row r="8462" spans="1:1" x14ac:dyDescent="0.25">
      <c r="A8462" s="287"/>
    </row>
    <row r="8463" spans="1:1" x14ac:dyDescent="0.25">
      <c r="A8463" s="287"/>
    </row>
    <row r="8464" spans="1:1" x14ac:dyDescent="0.25">
      <c r="A8464" s="287"/>
    </row>
    <row r="8465" spans="1:1" x14ac:dyDescent="0.25">
      <c r="A8465" s="287"/>
    </row>
    <row r="8466" spans="1:1" x14ac:dyDescent="0.25">
      <c r="A8466" s="287"/>
    </row>
    <row r="8467" spans="1:1" x14ac:dyDescent="0.25">
      <c r="A8467" s="287"/>
    </row>
    <row r="8468" spans="1:1" x14ac:dyDescent="0.25">
      <c r="A8468" s="287"/>
    </row>
    <row r="8469" spans="1:1" x14ac:dyDescent="0.25">
      <c r="A8469" s="287"/>
    </row>
    <row r="8470" spans="1:1" x14ac:dyDescent="0.25">
      <c r="A8470" s="287"/>
    </row>
    <row r="8471" spans="1:1" x14ac:dyDescent="0.25">
      <c r="A8471" s="287"/>
    </row>
    <row r="8472" spans="1:1" x14ac:dyDescent="0.25">
      <c r="A8472" s="287"/>
    </row>
    <row r="8473" spans="1:1" x14ac:dyDescent="0.25">
      <c r="A8473" s="287"/>
    </row>
    <row r="8474" spans="1:1" x14ac:dyDescent="0.25">
      <c r="A8474" s="287"/>
    </row>
    <row r="8475" spans="1:1" x14ac:dyDescent="0.25">
      <c r="A8475" s="287"/>
    </row>
    <row r="8476" spans="1:1" x14ac:dyDescent="0.25">
      <c r="A8476" s="287"/>
    </row>
    <row r="8477" spans="1:1" x14ac:dyDescent="0.25">
      <c r="A8477" s="287"/>
    </row>
    <row r="8478" spans="1:1" x14ac:dyDescent="0.25">
      <c r="A8478" s="287"/>
    </row>
    <row r="8479" spans="1:1" x14ac:dyDescent="0.25">
      <c r="A8479" s="287"/>
    </row>
    <row r="8480" spans="1:1" x14ac:dyDescent="0.25">
      <c r="A8480" s="287"/>
    </row>
    <row r="8481" spans="1:1" x14ac:dyDescent="0.25">
      <c r="A8481" s="287"/>
    </row>
    <row r="8482" spans="1:1" x14ac:dyDescent="0.25">
      <c r="A8482" s="287"/>
    </row>
    <row r="8483" spans="1:1" x14ac:dyDescent="0.25">
      <c r="A8483" s="287"/>
    </row>
    <row r="8484" spans="1:1" x14ac:dyDescent="0.25">
      <c r="A8484" s="287"/>
    </row>
    <row r="8485" spans="1:1" x14ac:dyDescent="0.25">
      <c r="A8485" s="287"/>
    </row>
    <row r="8486" spans="1:1" x14ac:dyDescent="0.25">
      <c r="A8486" s="287"/>
    </row>
    <row r="8487" spans="1:1" x14ac:dyDescent="0.25">
      <c r="A8487" s="287"/>
    </row>
    <row r="8488" spans="1:1" x14ac:dyDescent="0.25">
      <c r="A8488" s="287"/>
    </row>
    <row r="8489" spans="1:1" x14ac:dyDescent="0.25">
      <c r="A8489" s="287"/>
    </row>
    <row r="8490" spans="1:1" x14ac:dyDescent="0.25">
      <c r="A8490" s="287"/>
    </row>
    <row r="8491" spans="1:1" x14ac:dyDescent="0.25">
      <c r="A8491" s="287"/>
    </row>
    <row r="8492" spans="1:1" x14ac:dyDescent="0.25">
      <c r="A8492" s="287"/>
    </row>
    <row r="8493" spans="1:1" x14ac:dyDescent="0.25">
      <c r="A8493" s="287"/>
    </row>
    <row r="8494" spans="1:1" x14ac:dyDescent="0.25">
      <c r="A8494" s="287"/>
    </row>
    <row r="8495" spans="1:1" x14ac:dyDescent="0.25">
      <c r="A8495" s="287"/>
    </row>
    <row r="8496" spans="1:1" x14ac:dyDescent="0.25">
      <c r="A8496" s="287"/>
    </row>
    <row r="8497" spans="1:1" x14ac:dyDescent="0.25">
      <c r="A8497" s="287"/>
    </row>
    <row r="8498" spans="1:1" x14ac:dyDescent="0.25">
      <c r="A8498" s="287"/>
    </row>
    <row r="8499" spans="1:1" x14ac:dyDescent="0.25">
      <c r="A8499" s="287"/>
    </row>
    <row r="8500" spans="1:1" x14ac:dyDescent="0.25">
      <c r="A8500" s="287"/>
    </row>
    <row r="8501" spans="1:1" x14ac:dyDescent="0.25">
      <c r="A8501" s="287"/>
    </row>
    <row r="8502" spans="1:1" x14ac:dyDescent="0.25">
      <c r="A8502" s="287"/>
    </row>
    <row r="8503" spans="1:1" x14ac:dyDescent="0.25">
      <c r="A8503" s="287"/>
    </row>
    <row r="8504" spans="1:1" x14ac:dyDescent="0.25">
      <c r="A8504" s="287"/>
    </row>
    <row r="8505" spans="1:1" x14ac:dyDescent="0.25">
      <c r="A8505" s="287"/>
    </row>
    <row r="8506" spans="1:1" x14ac:dyDescent="0.25">
      <c r="A8506" s="287"/>
    </row>
    <row r="8507" spans="1:1" x14ac:dyDescent="0.25">
      <c r="A8507" s="287"/>
    </row>
    <row r="8508" spans="1:1" x14ac:dyDescent="0.25">
      <c r="A8508" s="287"/>
    </row>
    <row r="8509" spans="1:1" x14ac:dyDescent="0.25">
      <c r="A8509" s="287"/>
    </row>
    <row r="8510" spans="1:1" x14ac:dyDescent="0.25">
      <c r="A8510" s="287"/>
    </row>
    <row r="8511" spans="1:1" x14ac:dyDescent="0.25">
      <c r="A8511" s="287"/>
    </row>
    <row r="8512" spans="1:1" x14ac:dyDescent="0.25">
      <c r="A8512" s="287"/>
    </row>
    <row r="8513" spans="1:1" x14ac:dyDescent="0.25">
      <c r="A8513" s="287"/>
    </row>
    <row r="8514" spans="1:1" x14ac:dyDescent="0.25">
      <c r="A8514" s="287"/>
    </row>
    <row r="8515" spans="1:1" x14ac:dyDescent="0.25">
      <c r="A8515" s="287"/>
    </row>
    <row r="8516" spans="1:1" x14ac:dyDescent="0.25">
      <c r="A8516" s="287"/>
    </row>
    <row r="8517" spans="1:1" x14ac:dyDescent="0.25">
      <c r="A8517" s="287"/>
    </row>
    <row r="8518" spans="1:1" x14ac:dyDescent="0.25">
      <c r="A8518" s="287"/>
    </row>
    <row r="8519" spans="1:1" x14ac:dyDescent="0.25">
      <c r="A8519" s="287"/>
    </row>
    <row r="8520" spans="1:1" x14ac:dyDescent="0.25">
      <c r="A8520" s="287"/>
    </row>
    <row r="8521" spans="1:1" x14ac:dyDescent="0.25">
      <c r="A8521" s="287"/>
    </row>
    <row r="8522" spans="1:1" x14ac:dyDescent="0.25">
      <c r="A8522" s="287"/>
    </row>
    <row r="8523" spans="1:1" x14ac:dyDescent="0.25">
      <c r="A8523" s="287"/>
    </row>
    <row r="8524" spans="1:1" x14ac:dyDescent="0.25">
      <c r="A8524" s="287"/>
    </row>
    <row r="8525" spans="1:1" x14ac:dyDescent="0.25">
      <c r="A8525" s="287"/>
    </row>
    <row r="8526" spans="1:1" x14ac:dyDescent="0.25">
      <c r="A8526" s="287"/>
    </row>
    <row r="8527" spans="1:1" x14ac:dyDescent="0.25">
      <c r="A8527" s="287"/>
    </row>
    <row r="8528" spans="1:1" x14ac:dyDescent="0.25">
      <c r="A8528" s="287"/>
    </row>
    <row r="8529" spans="1:1" x14ac:dyDescent="0.25">
      <c r="A8529" s="287"/>
    </row>
    <row r="8530" spans="1:1" x14ac:dyDescent="0.25">
      <c r="A8530" s="287"/>
    </row>
    <row r="8531" spans="1:1" x14ac:dyDescent="0.25">
      <c r="A8531" s="287"/>
    </row>
    <row r="8532" spans="1:1" x14ac:dyDescent="0.25">
      <c r="A8532" s="287"/>
    </row>
    <row r="8533" spans="1:1" x14ac:dyDescent="0.25">
      <c r="A8533" s="287"/>
    </row>
    <row r="8534" spans="1:1" x14ac:dyDescent="0.25">
      <c r="A8534" s="287"/>
    </row>
    <row r="8535" spans="1:1" x14ac:dyDescent="0.25">
      <c r="A8535" s="287"/>
    </row>
    <row r="8536" spans="1:1" x14ac:dyDescent="0.25">
      <c r="A8536" s="287"/>
    </row>
    <row r="8537" spans="1:1" x14ac:dyDescent="0.25">
      <c r="A8537" s="287"/>
    </row>
    <row r="8538" spans="1:1" x14ac:dyDescent="0.25">
      <c r="A8538" s="287"/>
    </row>
    <row r="8539" spans="1:1" x14ac:dyDescent="0.25">
      <c r="A8539" s="287"/>
    </row>
    <row r="8540" spans="1:1" x14ac:dyDescent="0.25">
      <c r="A8540" s="287"/>
    </row>
    <row r="8541" spans="1:1" x14ac:dyDescent="0.25">
      <c r="A8541" s="287"/>
    </row>
    <row r="8542" spans="1:1" x14ac:dyDescent="0.25">
      <c r="A8542" s="287"/>
    </row>
    <row r="8543" spans="1:1" x14ac:dyDescent="0.25">
      <c r="A8543" s="287"/>
    </row>
    <row r="8544" spans="1:1" x14ac:dyDescent="0.25">
      <c r="A8544" s="287"/>
    </row>
    <row r="8545" spans="1:1" x14ac:dyDescent="0.25">
      <c r="A8545" s="287"/>
    </row>
    <row r="8546" spans="1:1" x14ac:dyDescent="0.25">
      <c r="A8546" s="287"/>
    </row>
    <row r="8547" spans="1:1" x14ac:dyDescent="0.25">
      <c r="A8547" s="287"/>
    </row>
    <row r="8548" spans="1:1" x14ac:dyDescent="0.25">
      <c r="A8548" s="287"/>
    </row>
    <row r="8549" spans="1:1" x14ac:dyDescent="0.25">
      <c r="A8549" s="287"/>
    </row>
    <row r="8550" spans="1:1" x14ac:dyDescent="0.25">
      <c r="A8550" s="287"/>
    </row>
    <row r="8551" spans="1:1" x14ac:dyDescent="0.25">
      <c r="A8551" s="287"/>
    </row>
    <row r="8552" spans="1:1" x14ac:dyDescent="0.25">
      <c r="A8552" s="287"/>
    </row>
    <row r="8553" spans="1:1" x14ac:dyDescent="0.25">
      <c r="A8553" s="287"/>
    </row>
    <row r="8554" spans="1:1" x14ac:dyDescent="0.25">
      <c r="A8554" s="287"/>
    </row>
    <row r="8555" spans="1:1" x14ac:dyDescent="0.25">
      <c r="A8555" s="287"/>
    </row>
    <row r="8556" spans="1:1" x14ac:dyDescent="0.25">
      <c r="A8556" s="287"/>
    </row>
    <row r="8557" spans="1:1" x14ac:dyDescent="0.25">
      <c r="A8557" s="287"/>
    </row>
    <row r="8558" spans="1:1" x14ac:dyDescent="0.25">
      <c r="A8558" s="287"/>
    </row>
    <row r="8559" spans="1:1" x14ac:dyDescent="0.25">
      <c r="A8559" s="287"/>
    </row>
    <row r="8560" spans="1:1" x14ac:dyDescent="0.25">
      <c r="A8560" s="287"/>
    </row>
    <row r="8561" spans="1:1" x14ac:dyDescent="0.25">
      <c r="A8561" s="287"/>
    </row>
    <row r="8562" spans="1:1" x14ac:dyDescent="0.25">
      <c r="A8562" s="287"/>
    </row>
    <row r="8563" spans="1:1" x14ac:dyDescent="0.25">
      <c r="A8563" s="287"/>
    </row>
    <row r="8564" spans="1:1" x14ac:dyDescent="0.25">
      <c r="A8564" s="287"/>
    </row>
    <row r="8565" spans="1:1" x14ac:dyDescent="0.25">
      <c r="A8565" s="287"/>
    </row>
    <row r="8566" spans="1:1" x14ac:dyDescent="0.25">
      <c r="A8566" s="287"/>
    </row>
    <row r="8567" spans="1:1" x14ac:dyDescent="0.25">
      <c r="A8567" s="287"/>
    </row>
    <row r="8568" spans="1:1" x14ac:dyDescent="0.25">
      <c r="A8568" s="287"/>
    </row>
    <row r="8569" spans="1:1" x14ac:dyDescent="0.25">
      <c r="A8569" s="287"/>
    </row>
    <row r="8570" spans="1:1" x14ac:dyDescent="0.25">
      <c r="A8570" s="287"/>
    </row>
    <row r="8571" spans="1:1" x14ac:dyDescent="0.25">
      <c r="A8571" s="287"/>
    </row>
    <row r="8572" spans="1:1" x14ac:dyDescent="0.25">
      <c r="A8572" s="287"/>
    </row>
    <row r="8573" spans="1:1" x14ac:dyDescent="0.25">
      <c r="A8573" s="287"/>
    </row>
    <row r="8574" spans="1:1" x14ac:dyDescent="0.25">
      <c r="A8574" s="287"/>
    </row>
    <row r="8575" spans="1:1" x14ac:dyDescent="0.25">
      <c r="A8575" s="287"/>
    </row>
    <row r="8576" spans="1:1" x14ac:dyDescent="0.25">
      <c r="A8576" s="287"/>
    </row>
    <row r="8577" spans="1:1" x14ac:dyDescent="0.25">
      <c r="A8577" s="287"/>
    </row>
    <row r="8578" spans="1:1" x14ac:dyDescent="0.25">
      <c r="A8578" s="287"/>
    </row>
    <row r="8579" spans="1:1" x14ac:dyDescent="0.25">
      <c r="A8579" s="287"/>
    </row>
    <row r="8580" spans="1:1" x14ac:dyDescent="0.25">
      <c r="A8580" s="287"/>
    </row>
    <row r="8581" spans="1:1" x14ac:dyDescent="0.25">
      <c r="A8581" s="287"/>
    </row>
    <row r="8582" spans="1:1" x14ac:dyDescent="0.25">
      <c r="A8582" s="287"/>
    </row>
    <row r="8583" spans="1:1" x14ac:dyDescent="0.25">
      <c r="A8583" s="287"/>
    </row>
    <row r="8584" spans="1:1" x14ac:dyDescent="0.25">
      <c r="A8584" s="287"/>
    </row>
    <row r="8585" spans="1:1" x14ac:dyDescent="0.25">
      <c r="A8585" s="287"/>
    </row>
    <row r="8586" spans="1:1" x14ac:dyDescent="0.25">
      <c r="A8586" s="287"/>
    </row>
    <row r="8587" spans="1:1" x14ac:dyDescent="0.25">
      <c r="A8587" s="287"/>
    </row>
    <row r="8588" spans="1:1" x14ac:dyDescent="0.25">
      <c r="A8588" s="287"/>
    </row>
    <row r="8589" spans="1:1" x14ac:dyDescent="0.25">
      <c r="A8589" s="287"/>
    </row>
    <row r="8590" spans="1:1" x14ac:dyDescent="0.25">
      <c r="A8590" s="287"/>
    </row>
    <row r="8591" spans="1:1" x14ac:dyDescent="0.25">
      <c r="A8591" s="287"/>
    </row>
    <row r="8592" spans="1:1" x14ac:dyDescent="0.25">
      <c r="A8592" s="287"/>
    </row>
    <row r="8593" spans="1:1" x14ac:dyDescent="0.25">
      <c r="A8593" s="287"/>
    </row>
    <row r="8594" spans="1:1" x14ac:dyDescent="0.25">
      <c r="A8594" s="287"/>
    </row>
    <row r="8595" spans="1:1" x14ac:dyDescent="0.25">
      <c r="A8595" s="287"/>
    </row>
    <row r="8596" spans="1:1" x14ac:dyDescent="0.25">
      <c r="A8596" s="287"/>
    </row>
    <row r="8597" spans="1:1" x14ac:dyDescent="0.25">
      <c r="A8597" s="287"/>
    </row>
    <row r="8598" spans="1:1" x14ac:dyDescent="0.25">
      <c r="A8598" s="287"/>
    </row>
    <row r="8599" spans="1:1" x14ac:dyDescent="0.25">
      <c r="A8599" s="287"/>
    </row>
    <row r="8600" spans="1:1" x14ac:dyDescent="0.25">
      <c r="A8600" s="287"/>
    </row>
    <row r="8601" spans="1:1" x14ac:dyDescent="0.25">
      <c r="A8601" s="287"/>
    </row>
    <row r="8602" spans="1:1" x14ac:dyDescent="0.25">
      <c r="A8602" s="287"/>
    </row>
    <row r="8603" spans="1:1" x14ac:dyDescent="0.25">
      <c r="A8603" s="287"/>
    </row>
    <row r="8604" spans="1:1" x14ac:dyDescent="0.25">
      <c r="A8604" s="287"/>
    </row>
    <row r="8605" spans="1:1" x14ac:dyDescent="0.25">
      <c r="A8605" s="287"/>
    </row>
    <row r="8606" spans="1:1" x14ac:dyDescent="0.25">
      <c r="A8606" s="287"/>
    </row>
    <row r="8607" spans="1:1" x14ac:dyDescent="0.25">
      <c r="A8607" s="287"/>
    </row>
    <row r="8608" spans="1:1" x14ac:dyDescent="0.25">
      <c r="A8608" s="287"/>
    </row>
    <row r="8609" spans="1:1" x14ac:dyDescent="0.25">
      <c r="A8609" s="287"/>
    </row>
    <row r="8610" spans="1:1" x14ac:dyDescent="0.25">
      <c r="A8610" s="287"/>
    </row>
    <row r="8611" spans="1:1" x14ac:dyDescent="0.25">
      <c r="A8611" s="287"/>
    </row>
    <row r="8612" spans="1:1" x14ac:dyDescent="0.25">
      <c r="A8612" s="287"/>
    </row>
    <row r="8613" spans="1:1" x14ac:dyDescent="0.25">
      <c r="A8613" s="287"/>
    </row>
    <row r="8614" spans="1:1" x14ac:dyDescent="0.25">
      <c r="A8614" s="287"/>
    </row>
    <row r="8615" spans="1:1" x14ac:dyDescent="0.25">
      <c r="A8615" s="287"/>
    </row>
    <row r="8616" spans="1:1" x14ac:dyDescent="0.25">
      <c r="A8616" s="287"/>
    </row>
    <row r="8617" spans="1:1" x14ac:dyDescent="0.25">
      <c r="A8617" s="287"/>
    </row>
    <row r="8618" spans="1:1" x14ac:dyDescent="0.25">
      <c r="A8618" s="287"/>
    </row>
    <row r="8619" spans="1:1" x14ac:dyDescent="0.25">
      <c r="A8619" s="287"/>
    </row>
    <row r="8620" spans="1:1" x14ac:dyDescent="0.25">
      <c r="A8620" s="287"/>
    </row>
    <row r="8621" spans="1:1" x14ac:dyDescent="0.25">
      <c r="A8621" s="287"/>
    </row>
    <row r="8622" spans="1:1" x14ac:dyDescent="0.25">
      <c r="A8622" s="287"/>
    </row>
    <row r="8623" spans="1:1" x14ac:dyDescent="0.25">
      <c r="A8623" s="287"/>
    </row>
    <row r="8624" spans="1:1" x14ac:dyDescent="0.25">
      <c r="A8624" s="287"/>
    </row>
    <row r="8625" spans="1:1" x14ac:dyDescent="0.25">
      <c r="A8625" s="287"/>
    </row>
    <row r="8626" spans="1:1" x14ac:dyDescent="0.25">
      <c r="A8626" s="287"/>
    </row>
    <row r="8627" spans="1:1" x14ac:dyDescent="0.25">
      <c r="A8627" s="287"/>
    </row>
    <row r="8628" spans="1:1" x14ac:dyDescent="0.25">
      <c r="A8628" s="287"/>
    </row>
    <row r="8629" spans="1:1" x14ac:dyDescent="0.25">
      <c r="A8629" s="287"/>
    </row>
    <row r="8630" spans="1:1" x14ac:dyDescent="0.25">
      <c r="A8630" s="287"/>
    </row>
    <row r="8631" spans="1:1" x14ac:dyDescent="0.25">
      <c r="A8631" s="287"/>
    </row>
    <row r="8632" spans="1:1" x14ac:dyDescent="0.25">
      <c r="A8632" s="287"/>
    </row>
    <row r="8633" spans="1:1" x14ac:dyDescent="0.25">
      <c r="A8633" s="287"/>
    </row>
    <row r="8634" spans="1:1" x14ac:dyDescent="0.25">
      <c r="A8634" s="287"/>
    </row>
    <row r="8635" spans="1:1" x14ac:dyDescent="0.25">
      <c r="A8635" s="287"/>
    </row>
    <row r="8636" spans="1:1" x14ac:dyDescent="0.25">
      <c r="A8636" s="287"/>
    </row>
    <row r="8637" spans="1:1" x14ac:dyDescent="0.25">
      <c r="A8637" s="287"/>
    </row>
    <row r="8638" spans="1:1" x14ac:dyDescent="0.25">
      <c r="A8638" s="287"/>
    </row>
    <row r="8639" spans="1:1" x14ac:dyDescent="0.25">
      <c r="A8639" s="287"/>
    </row>
    <row r="8640" spans="1:1" x14ac:dyDescent="0.25">
      <c r="A8640" s="287"/>
    </row>
    <row r="8641" spans="1:1" x14ac:dyDescent="0.25">
      <c r="A8641" s="287"/>
    </row>
    <row r="8642" spans="1:1" x14ac:dyDescent="0.25">
      <c r="A8642" s="287"/>
    </row>
    <row r="8643" spans="1:1" x14ac:dyDescent="0.25">
      <c r="A8643" s="287"/>
    </row>
    <row r="8644" spans="1:1" x14ac:dyDescent="0.25">
      <c r="A8644" s="287"/>
    </row>
    <row r="8645" spans="1:1" x14ac:dyDescent="0.25">
      <c r="A8645" s="287"/>
    </row>
    <row r="8646" spans="1:1" x14ac:dyDescent="0.25">
      <c r="A8646" s="287"/>
    </row>
    <row r="8647" spans="1:1" x14ac:dyDescent="0.25">
      <c r="A8647" s="287"/>
    </row>
    <row r="8648" spans="1:1" x14ac:dyDescent="0.25">
      <c r="A8648" s="287"/>
    </row>
    <row r="8649" spans="1:1" x14ac:dyDescent="0.25">
      <c r="A8649" s="287"/>
    </row>
    <row r="8650" spans="1:1" x14ac:dyDescent="0.25">
      <c r="A8650" s="287"/>
    </row>
    <row r="8651" spans="1:1" x14ac:dyDescent="0.25">
      <c r="A8651" s="287"/>
    </row>
    <row r="8652" spans="1:1" x14ac:dyDescent="0.25">
      <c r="A8652" s="287"/>
    </row>
    <row r="8653" spans="1:1" x14ac:dyDescent="0.25">
      <c r="A8653" s="287"/>
    </row>
    <row r="8654" spans="1:1" x14ac:dyDescent="0.25">
      <c r="A8654" s="287"/>
    </row>
    <row r="8655" spans="1:1" x14ac:dyDescent="0.25">
      <c r="A8655" s="287"/>
    </row>
    <row r="8656" spans="1:1" x14ac:dyDescent="0.25">
      <c r="A8656" s="287"/>
    </row>
    <row r="8657" spans="1:1" x14ac:dyDescent="0.25">
      <c r="A8657" s="287"/>
    </row>
    <row r="8658" spans="1:1" x14ac:dyDescent="0.25">
      <c r="A8658" s="287"/>
    </row>
    <row r="8659" spans="1:1" x14ac:dyDescent="0.25">
      <c r="A8659" s="287"/>
    </row>
    <row r="8660" spans="1:1" x14ac:dyDescent="0.25">
      <c r="A8660" s="287"/>
    </row>
    <row r="8661" spans="1:1" x14ac:dyDescent="0.25">
      <c r="A8661" s="287"/>
    </row>
    <row r="8662" spans="1:1" x14ac:dyDescent="0.25">
      <c r="A8662" s="287"/>
    </row>
    <row r="8663" spans="1:1" x14ac:dyDescent="0.25">
      <c r="A8663" s="287"/>
    </row>
    <row r="8664" spans="1:1" x14ac:dyDescent="0.25">
      <c r="A8664" s="287"/>
    </row>
    <row r="8665" spans="1:1" x14ac:dyDescent="0.25">
      <c r="A8665" s="287"/>
    </row>
    <row r="8666" spans="1:1" x14ac:dyDescent="0.25">
      <c r="A8666" s="287"/>
    </row>
    <row r="8667" spans="1:1" x14ac:dyDescent="0.25">
      <c r="A8667" s="287"/>
    </row>
    <row r="8668" spans="1:1" x14ac:dyDescent="0.25">
      <c r="A8668" s="287"/>
    </row>
    <row r="8669" spans="1:1" x14ac:dyDescent="0.25">
      <c r="A8669" s="287"/>
    </row>
    <row r="8670" spans="1:1" x14ac:dyDescent="0.25">
      <c r="A8670" s="287"/>
    </row>
    <row r="8671" spans="1:1" x14ac:dyDescent="0.25">
      <c r="A8671" s="287"/>
    </row>
    <row r="8672" spans="1:1" x14ac:dyDescent="0.25">
      <c r="A8672" s="287"/>
    </row>
    <row r="8673" spans="1:1" x14ac:dyDescent="0.25">
      <c r="A8673" s="287"/>
    </row>
    <row r="8674" spans="1:1" x14ac:dyDescent="0.25">
      <c r="A8674" s="287"/>
    </row>
    <row r="8675" spans="1:1" x14ac:dyDescent="0.25">
      <c r="A8675" s="287"/>
    </row>
    <row r="8676" spans="1:1" x14ac:dyDescent="0.25">
      <c r="A8676" s="287"/>
    </row>
    <row r="8677" spans="1:1" x14ac:dyDescent="0.25">
      <c r="A8677" s="287"/>
    </row>
    <row r="8678" spans="1:1" x14ac:dyDescent="0.25">
      <c r="A8678" s="287"/>
    </row>
    <row r="8679" spans="1:1" x14ac:dyDescent="0.25">
      <c r="A8679" s="287"/>
    </row>
    <row r="8680" spans="1:1" x14ac:dyDescent="0.25">
      <c r="A8680" s="287"/>
    </row>
    <row r="8681" spans="1:1" x14ac:dyDescent="0.25">
      <c r="A8681" s="287"/>
    </row>
    <row r="8682" spans="1:1" x14ac:dyDescent="0.25">
      <c r="A8682" s="287"/>
    </row>
    <row r="8683" spans="1:1" x14ac:dyDescent="0.25">
      <c r="A8683" s="287"/>
    </row>
    <row r="8684" spans="1:1" x14ac:dyDescent="0.25">
      <c r="A8684" s="287"/>
    </row>
    <row r="8685" spans="1:1" x14ac:dyDescent="0.25">
      <c r="A8685" s="287"/>
    </row>
    <row r="8686" spans="1:1" x14ac:dyDescent="0.25">
      <c r="A8686" s="287"/>
    </row>
    <row r="8687" spans="1:1" x14ac:dyDescent="0.25">
      <c r="A8687" s="287"/>
    </row>
    <row r="8688" spans="1:1" x14ac:dyDescent="0.25">
      <c r="A8688" s="287"/>
    </row>
    <row r="8689" spans="1:1" x14ac:dyDescent="0.25">
      <c r="A8689" s="287"/>
    </row>
    <row r="8690" spans="1:1" x14ac:dyDescent="0.25">
      <c r="A8690" s="287"/>
    </row>
    <row r="8691" spans="1:1" x14ac:dyDescent="0.25">
      <c r="A8691" s="287"/>
    </row>
    <row r="8692" spans="1:1" x14ac:dyDescent="0.25">
      <c r="A8692" s="287"/>
    </row>
    <row r="8693" spans="1:1" x14ac:dyDescent="0.25">
      <c r="A8693" s="287"/>
    </row>
    <row r="8694" spans="1:1" x14ac:dyDescent="0.25">
      <c r="A8694" s="287"/>
    </row>
    <row r="8695" spans="1:1" x14ac:dyDescent="0.25">
      <c r="A8695" s="287"/>
    </row>
    <row r="8696" spans="1:1" x14ac:dyDescent="0.25">
      <c r="A8696" s="287"/>
    </row>
    <row r="8697" spans="1:1" x14ac:dyDescent="0.25">
      <c r="A8697" s="287"/>
    </row>
    <row r="8698" spans="1:1" x14ac:dyDescent="0.25">
      <c r="A8698" s="287"/>
    </row>
    <row r="8699" spans="1:1" x14ac:dyDescent="0.25">
      <c r="A8699" s="287"/>
    </row>
    <row r="8700" spans="1:1" x14ac:dyDescent="0.25">
      <c r="A8700" s="287"/>
    </row>
    <row r="8701" spans="1:1" x14ac:dyDescent="0.25">
      <c r="A8701" s="287"/>
    </row>
    <row r="8702" spans="1:1" x14ac:dyDescent="0.25">
      <c r="A8702" s="287"/>
    </row>
    <row r="8703" spans="1:1" x14ac:dyDescent="0.25">
      <c r="A8703" s="287"/>
    </row>
    <row r="8704" spans="1:1" x14ac:dyDescent="0.25">
      <c r="A8704" s="287"/>
    </row>
    <row r="8705" spans="1:1" x14ac:dyDescent="0.25">
      <c r="A8705" s="287"/>
    </row>
    <row r="8706" spans="1:1" x14ac:dyDescent="0.25">
      <c r="A8706" s="287"/>
    </row>
    <row r="8707" spans="1:1" x14ac:dyDescent="0.25">
      <c r="A8707" s="287"/>
    </row>
    <row r="8708" spans="1:1" x14ac:dyDescent="0.25">
      <c r="A8708" s="287"/>
    </row>
    <row r="8709" spans="1:1" x14ac:dyDescent="0.25">
      <c r="A8709" s="287"/>
    </row>
    <row r="8710" spans="1:1" x14ac:dyDescent="0.25">
      <c r="A8710" s="287"/>
    </row>
    <row r="8711" spans="1:1" x14ac:dyDescent="0.25">
      <c r="A8711" s="287"/>
    </row>
    <row r="8712" spans="1:1" x14ac:dyDescent="0.25">
      <c r="A8712" s="287"/>
    </row>
    <row r="8713" spans="1:1" x14ac:dyDescent="0.25">
      <c r="A8713" s="287"/>
    </row>
    <row r="8714" spans="1:1" x14ac:dyDescent="0.25">
      <c r="A8714" s="287"/>
    </row>
    <row r="8715" spans="1:1" x14ac:dyDescent="0.25">
      <c r="A8715" s="287"/>
    </row>
    <row r="8716" spans="1:1" x14ac:dyDescent="0.25">
      <c r="A8716" s="287"/>
    </row>
    <row r="8717" spans="1:1" x14ac:dyDescent="0.25">
      <c r="A8717" s="287"/>
    </row>
    <row r="8718" spans="1:1" x14ac:dyDescent="0.25">
      <c r="A8718" s="287"/>
    </row>
    <row r="8719" spans="1:1" x14ac:dyDescent="0.25">
      <c r="A8719" s="287"/>
    </row>
    <row r="8720" spans="1:1" x14ac:dyDescent="0.25">
      <c r="A8720" s="287"/>
    </row>
    <row r="8721" spans="1:1" x14ac:dyDescent="0.25">
      <c r="A8721" s="287"/>
    </row>
    <row r="8722" spans="1:1" x14ac:dyDescent="0.25">
      <c r="A8722" s="287"/>
    </row>
    <row r="8723" spans="1:1" x14ac:dyDescent="0.25">
      <c r="A8723" s="287"/>
    </row>
    <row r="8724" spans="1:1" x14ac:dyDescent="0.25">
      <c r="A8724" s="287"/>
    </row>
    <row r="8725" spans="1:1" x14ac:dyDescent="0.25">
      <c r="A8725" s="287"/>
    </row>
    <row r="8726" spans="1:1" x14ac:dyDescent="0.25">
      <c r="A8726" s="287"/>
    </row>
    <row r="8727" spans="1:1" x14ac:dyDescent="0.25">
      <c r="A8727" s="287"/>
    </row>
    <row r="8728" spans="1:1" x14ac:dyDescent="0.25">
      <c r="A8728" s="287"/>
    </row>
    <row r="8729" spans="1:1" x14ac:dyDescent="0.25">
      <c r="A8729" s="287"/>
    </row>
    <row r="8730" spans="1:1" x14ac:dyDescent="0.25">
      <c r="A8730" s="287"/>
    </row>
    <row r="8731" spans="1:1" x14ac:dyDescent="0.25">
      <c r="A8731" s="287"/>
    </row>
    <row r="8732" spans="1:1" x14ac:dyDescent="0.25">
      <c r="A8732" s="287"/>
    </row>
    <row r="8733" spans="1:1" x14ac:dyDescent="0.25">
      <c r="A8733" s="287"/>
    </row>
    <row r="8734" spans="1:1" x14ac:dyDescent="0.25">
      <c r="A8734" s="287"/>
    </row>
    <row r="8735" spans="1:1" x14ac:dyDescent="0.25">
      <c r="A8735" s="287"/>
    </row>
    <row r="8736" spans="1:1" x14ac:dyDescent="0.25">
      <c r="A8736" s="287"/>
    </row>
    <row r="8737" spans="1:1" x14ac:dyDescent="0.25">
      <c r="A8737" s="287"/>
    </row>
    <row r="8738" spans="1:1" x14ac:dyDescent="0.25">
      <c r="A8738" s="287"/>
    </row>
    <row r="8739" spans="1:1" x14ac:dyDescent="0.25">
      <c r="A8739" s="287"/>
    </row>
    <row r="8740" spans="1:1" x14ac:dyDescent="0.25">
      <c r="A8740" s="287"/>
    </row>
    <row r="8741" spans="1:1" x14ac:dyDescent="0.25">
      <c r="A8741" s="287"/>
    </row>
    <row r="8742" spans="1:1" x14ac:dyDescent="0.25">
      <c r="A8742" s="287"/>
    </row>
    <row r="8743" spans="1:1" x14ac:dyDescent="0.25">
      <c r="A8743" s="287"/>
    </row>
    <row r="8744" spans="1:1" x14ac:dyDescent="0.25">
      <c r="A8744" s="287"/>
    </row>
    <row r="8745" spans="1:1" x14ac:dyDescent="0.25">
      <c r="A8745" s="287"/>
    </row>
    <row r="8746" spans="1:1" x14ac:dyDescent="0.25">
      <c r="A8746" s="287"/>
    </row>
    <row r="8747" spans="1:1" x14ac:dyDescent="0.25">
      <c r="A8747" s="287"/>
    </row>
    <row r="8748" spans="1:1" x14ac:dyDescent="0.25">
      <c r="A8748" s="287"/>
    </row>
    <row r="8749" spans="1:1" x14ac:dyDescent="0.25">
      <c r="A8749" s="287"/>
    </row>
    <row r="8750" spans="1:1" x14ac:dyDescent="0.25">
      <c r="A8750" s="287"/>
    </row>
    <row r="8751" spans="1:1" x14ac:dyDescent="0.25">
      <c r="A8751" s="287"/>
    </row>
    <row r="8752" spans="1:1" x14ac:dyDescent="0.25">
      <c r="A8752" s="287"/>
    </row>
    <row r="8753" spans="1:1" x14ac:dyDescent="0.25">
      <c r="A8753" s="287"/>
    </row>
    <row r="8754" spans="1:1" x14ac:dyDescent="0.25">
      <c r="A8754" s="287"/>
    </row>
    <row r="8755" spans="1:1" x14ac:dyDescent="0.25">
      <c r="A8755" s="287"/>
    </row>
    <row r="8756" spans="1:1" x14ac:dyDescent="0.25">
      <c r="A8756" s="287"/>
    </row>
    <row r="8757" spans="1:1" x14ac:dyDescent="0.25">
      <c r="A8757" s="287"/>
    </row>
    <row r="8758" spans="1:1" x14ac:dyDescent="0.25">
      <c r="A8758" s="287"/>
    </row>
    <row r="8759" spans="1:1" x14ac:dyDescent="0.25">
      <c r="A8759" s="287"/>
    </row>
    <row r="8760" spans="1:1" x14ac:dyDescent="0.25">
      <c r="A8760" s="287"/>
    </row>
    <row r="8761" spans="1:1" x14ac:dyDescent="0.25">
      <c r="A8761" s="287"/>
    </row>
    <row r="8762" spans="1:1" x14ac:dyDescent="0.25">
      <c r="A8762" s="287"/>
    </row>
    <row r="8763" spans="1:1" x14ac:dyDescent="0.25">
      <c r="A8763" s="287"/>
    </row>
    <row r="8764" spans="1:1" x14ac:dyDescent="0.25">
      <c r="A8764" s="287"/>
    </row>
    <row r="8765" spans="1:1" x14ac:dyDescent="0.25">
      <c r="A8765" s="287"/>
    </row>
    <row r="8766" spans="1:1" x14ac:dyDescent="0.25">
      <c r="A8766" s="287"/>
    </row>
    <row r="8767" spans="1:1" x14ac:dyDescent="0.25">
      <c r="A8767" s="287"/>
    </row>
    <row r="8768" spans="1:1" x14ac:dyDescent="0.25">
      <c r="A8768" s="287"/>
    </row>
    <row r="8769" spans="1:1" x14ac:dyDescent="0.25">
      <c r="A8769" s="287"/>
    </row>
    <row r="8770" spans="1:1" x14ac:dyDescent="0.25">
      <c r="A8770" s="287"/>
    </row>
    <row r="8771" spans="1:1" x14ac:dyDescent="0.25">
      <c r="A8771" s="287"/>
    </row>
    <row r="8772" spans="1:1" x14ac:dyDescent="0.25">
      <c r="A8772" s="287"/>
    </row>
    <row r="8773" spans="1:1" x14ac:dyDescent="0.25">
      <c r="A8773" s="287"/>
    </row>
    <row r="8774" spans="1:1" x14ac:dyDescent="0.25">
      <c r="A8774" s="287"/>
    </row>
    <row r="8775" spans="1:1" x14ac:dyDescent="0.25">
      <c r="A8775" s="287"/>
    </row>
    <row r="8776" spans="1:1" x14ac:dyDescent="0.25">
      <c r="A8776" s="287"/>
    </row>
    <row r="8777" spans="1:1" x14ac:dyDescent="0.25">
      <c r="A8777" s="287"/>
    </row>
    <row r="8778" spans="1:1" x14ac:dyDescent="0.25">
      <c r="A8778" s="287"/>
    </row>
    <row r="8779" spans="1:1" x14ac:dyDescent="0.25">
      <c r="A8779" s="287"/>
    </row>
    <row r="8780" spans="1:1" x14ac:dyDescent="0.25">
      <c r="A8780" s="287"/>
    </row>
    <row r="8781" spans="1:1" x14ac:dyDescent="0.25">
      <c r="A8781" s="287"/>
    </row>
    <row r="8782" spans="1:1" x14ac:dyDescent="0.25">
      <c r="A8782" s="287"/>
    </row>
    <row r="8783" spans="1:1" x14ac:dyDescent="0.25">
      <c r="A8783" s="287"/>
    </row>
    <row r="8784" spans="1:1" x14ac:dyDescent="0.25">
      <c r="A8784" s="287"/>
    </row>
    <row r="8785" spans="1:1" x14ac:dyDescent="0.25">
      <c r="A8785" s="287"/>
    </row>
    <row r="8786" spans="1:1" x14ac:dyDescent="0.25">
      <c r="A8786" s="287"/>
    </row>
    <row r="8787" spans="1:1" x14ac:dyDescent="0.25">
      <c r="A8787" s="287"/>
    </row>
    <row r="8788" spans="1:1" x14ac:dyDescent="0.25">
      <c r="A8788" s="287"/>
    </row>
    <row r="8789" spans="1:1" x14ac:dyDescent="0.25">
      <c r="A8789" s="287"/>
    </row>
    <row r="8790" spans="1:1" x14ac:dyDescent="0.25">
      <c r="A8790" s="287"/>
    </row>
    <row r="8791" spans="1:1" x14ac:dyDescent="0.25">
      <c r="A8791" s="287"/>
    </row>
    <row r="8792" spans="1:1" x14ac:dyDescent="0.25">
      <c r="A8792" s="287"/>
    </row>
    <row r="8793" spans="1:1" x14ac:dyDescent="0.25">
      <c r="A8793" s="287"/>
    </row>
    <row r="8794" spans="1:1" x14ac:dyDescent="0.25">
      <c r="A8794" s="287"/>
    </row>
    <row r="8795" spans="1:1" x14ac:dyDescent="0.25">
      <c r="A8795" s="287"/>
    </row>
    <row r="8796" spans="1:1" x14ac:dyDescent="0.25">
      <c r="A8796" s="287"/>
    </row>
    <row r="8797" spans="1:1" x14ac:dyDescent="0.25">
      <c r="A8797" s="287"/>
    </row>
    <row r="8798" spans="1:1" x14ac:dyDescent="0.25">
      <c r="A8798" s="287"/>
    </row>
    <row r="8799" spans="1:1" x14ac:dyDescent="0.25">
      <c r="A8799" s="287"/>
    </row>
    <row r="8800" spans="1:1" x14ac:dyDescent="0.25">
      <c r="A8800" s="287"/>
    </row>
    <row r="8801" spans="1:1" x14ac:dyDescent="0.25">
      <c r="A8801" s="287"/>
    </row>
    <row r="8802" spans="1:1" x14ac:dyDescent="0.25">
      <c r="A8802" s="287"/>
    </row>
    <row r="8803" spans="1:1" x14ac:dyDescent="0.25">
      <c r="A8803" s="287"/>
    </row>
    <row r="8804" spans="1:1" x14ac:dyDescent="0.25">
      <c r="A8804" s="287"/>
    </row>
    <row r="8805" spans="1:1" x14ac:dyDescent="0.25">
      <c r="A8805" s="287"/>
    </row>
    <row r="8806" spans="1:1" x14ac:dyDescent="0.25">
      <c r="A8806" s="287"/>
    </row>
    <row r="8807" spans="1:1" x14ac:dyDescent="0.25">
      <c r="A8807" s="287"/>
    </row>
    <row r="8808" spans="1:1" x14ac:dyDescent="0.25">
      <c r="A8808" s="287"/>
    </row>
    <row r="8809" spans="1:1" x14ac:dyDescent="0.25">
      <c r="A8809" s="287"/>
    </row>
    <row r="8810" spans="1:1" x14ac:dyDescent="0.25">
      <c r="A8810" s="287"/>
    </row>
    <row r="8811" spans="1:1" x14ac:dyDescent="0.25">
      <c r="A8811" s="287"/>
    </row>
    <row r="8812" spans="1:1" x14ac:dyDescent="0.25">
      <c r="A8812" s="287"/>
    </row>
    <row r="8813" spans="1:1" x14ac:dyDescent="0.25">
      <c r="A8813" s="287"/>
    </row>
    <row r="8814" spans="1:1" x14ac:dyDescent="0.25">
      <c r="A8814" s="287"/>
    </row>
    <row r="8815" spans="1:1" x14ac:dyDescent="0.25">
      <c r="A8815" s="287"/>
    </row>
    <row r="8816" spans="1:1" x14ac:dyDescent="0.25">
      <c r="A8816" s="287"/>
    </row>
    <row r="8817" spans="1:1" x14ac:dyDescent="0.25">
      <c r="A8817" s="287"/>
    </row>
    <row r="8818" spans="1:1" x14ac:dyDescent="0.25">
      <c r="A8818" s="287"/>
    </row>
    <row r="8819" spans="1:1" x14ac:dyDescent="0.25">
      <c r="A8819" s="287"/>
    </row>
    <row r="8820" spans="1:1" x14ac:dyDescent="0.25">
      <c r="A8820" s="287"/>
    </row>
    <row r="8821" spans="1:1" x14ac:dyDescent="0.25">
      <c r="A8821" s="287"/>
    </row>
    <row r="8822" spans="1:1" x14ac:dyDescent="0.25">
      <c r="A8822" s="287"/>
    </row>
    <row r="8823" spans="1:1" x14ac:dyDescent="0.25">
      <c r="A8823" s="287"/>
    </row>
    <row r="8824" spans="1:1" x14ac:dyDescent="0.25">
      <c r="A8824" s="287"/>
    </row>
    <row r="8825" spans="1:1" x14ac:dyDescent="0.25">
      <c r="A8825" s="287"/>
    </row>
    <row r="8826" spans="1:1" x14ac:dyDescent="0.25">
      <c r="A8826" s="287"/>
    </row>
    <row r="8827" spans="1:1" x14ac:dyDescent="0.25">
      <c r="A8827" s="287"/>
    </row>
    <row r="8828" spans="1:1" x14ac:dyDescent="0.25">
      <c r="A8828" s="287"/>
    </row>
    <row r="8829" spans="1:1" x14ac:dyDescent="0.25">
      <c r="A8829" s="287"/>
    </row>
    <row r="8830" spans="1:1" x14ac:dyDescent="0.25">
      <c r="A8830" s="287"/>
    </row>
    <row r="8831" spans="1:1" x14ac:dyDescent="0.25">
      <c r="A8831" s="287"/>
    </row>
    <row r="8832" spans="1:1" x14ac:dyDescent="0.25">
      <c r="A8832" s="287"/>
    </row>
    <row r="8833" spans="1:1" x14ac:dyDescent="0.25">
      <c r="A8833" s="287"/>
    </row>
    <row r="8834" spans="1:1" x14ac:dyDescent="0.25">
      <c r="A8834" s="287"/>
    </row>
    <row r="8835" spans="1:1" x14ac:dyDescent="0.25">
      <c r="A8835" s="287"/>
    </row>
    <row r="8836" spans="1:1" x14ac:dyDescent="0.25">
      <c r="A8836" s="287"/>
    </row>
    <row r="8837" spans="1:1" x14ac:dyDescent="0.25">
      <c r="A8837" s="287"/>
    </row>
    <row r="8838" spans="1:1" x14ac:dyDescent="0.25">
      <c r="A8838" s="287"/>
    </row>
    <row r="8839" spans="1:1" x14ac:dyDescent="0.25">
      <c r="A8839" s="287"/>
    </row>
    <row r="8840" spans="1:1" x14ac:dyDescent="0.25">
      <c r="A8840" s="287"/>
    </row>
    <row r="8841" spans="1:1" x14ac:dyDescent="0.25">
      <c r="A8841" s="287"/>
    </row>
    <row r="8842" spans="1:1" x14ac:dyDescent="0.25">
      <c r="A8842" s="287"/>
    </row>
    <row r="8843" spans="1:1" x14ac:dyDescent="0.25">
      <c r="A8843" s="287"/>
    </row>
    <row r="8844" spans="1:1" x14ac:dyDescent="0.25">
      <c r="A8844" s="287"/>
    </row>
    <row r="8845" spans="1:1" x14ac:dyDescent="0.25">
      <c r="A8845" s="287"/>
    </row>
    <row r="8846" spans="1:1" x14ac:dyDescent="0.25">
      <c r="A8846" s="287"/>
    </row>
    <row r="8847" spans="1:1" x14ac:dyDescent="0.25">
      <c r="A8847" s="287"/>
    </row>
    <row r="8848" spans="1:1" x14ac:dyDescent="0.25">
      <c r="A8848" s="287"/>
    </row>
    <row r="8849" spans="1:1" x14ac:dyDescent="0.25">
      <c r="A8849" s="287"/>
    </row>
    <row r="8850" spans="1:1" x14ac:dyDescent="0.25">
      <c r="A8850" s="287"/>
    </row>
    <row r="8851" spans="1:1" x14ac:dyDescent="0.25">
      <c r="A8851" s="287"/>
    </row>
    <row r="8852" spans="1:1" x14ac:dyDescent="0.25">
      <c r="A8852" s="287"/>
    </row>
    <row r="8853" spans="1:1" x14ac:dyDescent="0.25">
      <c r="A8853" s="287"/>
    </row>
    <row r="8854" spans="1:1" x14ac:dyDescent="0.25">
      <c r="A8854" s="287"/>
    </row>
    <row r="8855" spans="1:1" x14ac:dyDescent="0.25">
      <c r="A8855" s="287"/>
    </row>
    <row r="8856" spans="1:1" x14ac:dyDescent="0.25">
      <c r="A8856" s="287"/>
    </row>
    <row r="8857" spans="1:1" x14ac:dyDescent="0.25">
      <c r="A8857" s="287"/>
    </row>
    <row r="8858" spans="1:1" x14ac:dyDescent="0.25">
      <c r="A8858" s="287"/>
    </row>
    <row r="8859" spans="1:1" x14ac:dyDescent="0.25">
      <c r="A8859" s="287"/>
    </row>
    <row r="8860" spans="1:1" x14ac:dyDescent="0.25">
      <c r="A8860" s="287"/>
    </row>
    <row r="8861" spans="1:1" x14ac:dyDescent="0.25">
      <c r="A8861" s="287"/>
    </row>
    <row r="8862" spans="1:1" x14ac:dyDescent="0.25">
      <c r="A8862" s="287"/>
    </row>
    <row r="8863" spans="1:1" x14ac:dyDescent="0.25">
      <c r="A8863" s="287"/>
    </row>
    <row r="8864" spans="1:1" x14ac:dyDescent="0.25">
      <c r="A8864" s="287"/>
    </row>
    <row r="8865" spans="1:1" x14ac:dyDescent="0.25">
      <c r="A8865" s="287"/>
    </row>
    <row r="8866" spans="1:1" x14ac:dyDescent="0.25">
      <c r="A8866" s="287"/>
    </row>
    <row r="8867" spans="1:1" x14ac:dyDescent="0.25">
      <c r="A8867" s="287"/>
    </row>
    <row r="8868" spans="1:1" x14ac:dyDescent="0.25">
      <c r="A8868" s="287"/>
    </row>
    <row r="8869" spans="1:1" x14ac:dyDescent="0.25">
      <c r="A8869" s="287"/>
    </row>
    <row r="8870" spans="1:1" x14ac:dyDescent="0.25">
      <c r="A8870" s="287"/>
    </row>
    <row r="8871" spans="1:1" x14ac:dyDescent="0.25">
      <c r="A8871" s="287"/>
    </row>
    <row r="8872" spans="1:1" x14ac:dyDescent="0.25">
      <c r="A8872" s="287"/>
    </row>
    <row r="8873" spans="1:1" x14ac:dyDescent="0.25">
      <c r="A8873" s="287"/>
    </row>
    <row r="8874" spans="1:1" x14ac:dyDescent="0.25">
      <c r="A8874" s="287"/>
    </row>
    <row r="8875" spans="1:1" x14ac:dyDescent="0.25">
      <c r="A8875" s="287"/>
    </row>
    <row r="8876" spans="1:1" x14ac:dyDescent="0.25">
      <c r="A8876" s="287"/>
    </row>
    <row r="8877" spans="1:1" x14ac:dyDescent="0.25">
      <c r="A8877" s="287"/>
    </row>
    <row r="8878" spans="1:1" x14ac:dyDescent="0.25">
      <c r="A8878" s="287"/>
    </row>
    <row r="8879" spans="1:1" x14ac:dyDescent="0.25">
      <c r="A8879" s="287"/>
    </row>
    <row r="8880" spans="1:1" x14ac:dyDescent="0.25">
      <c r="A8880" s="287"/>
    </row>
    <row r="8881" spans="1:1" x14ac:dyDescent="0.25">
      <c r="A8881" s="287"/>
    </row>
    <row r="8882" spans="1:1" x14ac:dyDescent="0.25">
      <c r="A8882" s="287"/>
    </row>
    <row r="8883" spans="1:1" x14ac:dyDescent="0.25">
      <c r="A8883" s="287"/>
    </row>
    <row r="8884" spans="1:1" x14ac:dyDescent="0.25">
      <c r="A8884" s="287"/>
    </row>
    <row r="8885" spans="1:1" x14ac:dyDescent="0.25">
      <c r="A8885" s="287"/>
    </row>
    <row r="8886" spans="1:1" x14ac:dyDescent="0.25">
      <c r="A8886" s="287"/>
    </row>
    <row r="8887" spans="1:1" x14ac:dyDescent="0.25">
      <c r="A8887" s="287"/>
    </row>
    <row r="8888" spans="1:1" x14ac:dyDescent="0.25">
      <c r="A8888" s="287"/>
    </row>
    <row r="8889" spans="1:1" x14ac:dyDescent="0.25">
      <c r="A8889" s="287"/>
    </row>
    <row r="8890" spans="1:1" x14ac:dyDescent="0.25">
      <c r="A8890" s="287"/>
    </row>
    <row r="8891" spans="1:1" x14ac:dyDescent="0.25">
      <c r="A8891" s="287"/>
    </row>
    <row r="8892" spans="1:1" x14ac:dyDescent="0.25">
      <c r="A8892" s="287"/>
    </row>
    <row r="8893" spans="1:1" x14ac:dyDescent="0.25">
      <c r="A8893" s="287"/>
    </row>
    <row r="8894" spans="1:1" x14ac:dyDescent="0.25">
      <c r="A8894" s="287"/>
    </row>
    <row r="8895" spans="1:1" x14ac:dyDescent="0.25">
      <c r="A8895" s="287"/>
    </row>
    <row r="8896" spans="1:1" x14ac:dyDescent="0.25">
      <c r="A8896" s="287"/>
    </row>
    <row r="8897" spans="1:1" x14ac:dyDescent="0.25">
      <c r="A8897" s="287"/>
    </row>
    <row r="8898" spans="1:1" x14ac:dyDescent="0.25">
      <c r="A8898" s="287"/>
    </row>
    <row r="8899" spans="1:1" x14ac:dyDescent="0.25">
      <c r="A8899" s="287"/>
    </row>
    <row r="8900" spans="1:1" x14ac:dyDescent="0.25">
      <c r="A8900" s="287"/>
    </row>
    <row r="8901" spans="1:1" x14ac:dyDescent="0.25">
      <c r="A8901" s="287"/>
    </row>
    <row r="8902" spans="1:1" x14ac:dyDescent="0.25">
      <c r="A8902" s="287"/>
    </row>
    <row r="8903" spans="1:1" x14ac:dyDescent="0.25">
      <c r="A8903" s="287"/>
    </row>
    <row r="8904" spans="1:1" x14ac:dyDescent="0.25">
      <c r="A8904" s="287"/>
    </row>
    <row r="8905" spans="1:1" x14ac:dyDescent="0.25">
      <c r="A8905" s="287"/>
    </row>
    <row r="8906" spans="1:1" x14ac:dyDescent="0.25">
      <c r="A8906" s="287"/>
    </row>
    <row r="8907" spans="1:1" x14ac:dyDescent="0.25">
      <c r="A8907" s="287"/>
    </row>
    <row r="8908" spans="1:1" x14ac:dyDescent="0.25">
      <c r="A8908" s="287"/>
    </row>
    <row r="8909" spans="1:1" x14ac:dyDescent="0.25">
      <c r="A8909" s="287"/>
    </row>
    <row r="8910" spans="1:1" x14ac:dyDescent="0.25">
      <c r="A8910" s="287"/>
    </row>
    <row r="8911" spans="1:1" x14ac:dyDescent="0.25">
      <c r="A8911" s="287"/>
    </row>
    <row r="8912" spans="1:1" x14ac:dyDescent="0.25">
      <c r="A8912" s="287"/>
    </row>
    <row r="8913" spans="1:1" x14ac:dyDescent="0.25">
      <c r="A8913" s="287"/>
    </row>
    <row r="8914" spans="1:1" x14ac:dyDescent="0.25">
      <c r="A8914" s="287"/>
    </row>
    <row r="8915" spans="1:1" x14ac:dyDescent="0.25">
      <c r="A8915" s="287"/>
    </row>
    <row r="8916" spans="1:1" x14ac:dyDescent="0.25">
      <c r="A8916" s="287"/>
    </row>
    <row r="8917" spans="1:1" x14ac:dyDescent="0.25">
      <c r="A8917" s="287"/>
    </row>
    <row r="8918" spans="1:1" x14ac:dyDescent="0.25">
      <c r="A8918" s="287"/>
    </row>
    <row r="8919" spans="1:1" x14ac:dyDescent="0.25">
      <c r="A8919" s="287"/>
    </row>
    <row r="8920" spans="1:1" x14ac:dyDescent="0.25">
      <c r="A8920" s="287"/>
    </row>
    <row r="8921" spans="1:1" x14ac:dyDescent="0.25">
      <c r="A8921" s="287"/>
    </row>
    <row r="8922" spans="1:1" x14ac:dyDescent="0.25">
      <c r="A8922" s="287"/>
    </row>
    <row r="8923" spans="1:1" x14ac:dyDescent="0.25">
      <c r="A8923" s="287"/>
    </row>
    <row r="8924" spans="1:1" x14ac:dyDescent="0.25">
      <c r="A8924" s="287"/>
    </row>
    <row r="8925" spans="1:1" x14ac:dyDescent="0.25">
      <c r="A8925" s="287"/>
    </row>
    <row r="8926" spans="1:1" x14ac:dyDescent="0.25">
      <c r="A8926" s="287"/>
    </row>
    <row r="8927" spans="1:1" x14ac:dyDescent="0.25">
      <c r="A8927" s="287"/>
    </row>
    <row r="8928" spans="1:1" x14ac:dyDescent="0.25">
      <c r="A8928" s="287"/>
    </row>
    <row r="8929" spans="1:1" x14ac:dyDescent="0.25">
      <c r="A8929" s="287"/>
    </row>
    <row r="8930" spans="1:1" x14ac:dyDescent="0.25">
      <c r="A8930" s="287"/>
    </row>
    <row r="8931" spans="1:1" x14ac:dyDescent="0.25">
      <c r="A8931" s="287"/>
    </row>
    <row r="8932" spans="1:1" x14ac:dyDescent="0.25">
      <c r="A8932" s="287"/>
    </row>
    <row r="8933" spans="1:1" x14ac:dyDescent="0.25">
      <c r="A8933" s="287"/>
    </row>
    <row r="8934" spans="1:1" x14ac:dyDescent="0.25">
      <c r="A8934" s="287"/>
    </row>
    <row r="8935" spans="1:1" x14ac:dyDescent="0.25">
      <c r="A8935" s="287"/>
    </row>
    <row r="8936" spans="1:1" x14ac:dyDescent="0.25">
      <c r="A8936" s="287"/>
    </row>
    <row r="8937" spans="1:1" x14ac:dyDescent="0.25">
      <c r="A8937" s="287"/>
    </row>
    <row r="8938" spans="1:1" x14ac:dyDescent="0.25">
      <c r="A8938" s="287"/>
    </row>
    <row r="8939" spans="1:1" x14ac:dyDescent="0.25">
      <c r="A8939" s="287"/>
    </row>
    <row r="8940" spans="1:1" x14ac:dyDescent="0.25">
      <c r="A8940" s="287"/>
    </row>
    <row r="8941" spans="1:1" x14ac:dyDescent="0.25">
      <c r="A8941" s="287"/>
    </row>
    <row r="8942" spans="1:1" x14ac:dyDescent="0.25">
      <c r="A8942" s="287"/>
    </row>
    <row r="8943" spans="1:1" x14ac:dyDescent="0.25">
      <c r="A8943" s="287"/>
    </row>
    <row r="8944" spans="1:1" x14ac:dyDescent="0.25">
      <c r="A8944" s="287"/>
    </row>
    <row r="8945" spans="1:1" x14ac:dyDescent="0.25">
      <c r="A8945" s="287"/>
    </row>
    <row r="8946" spans="1:1" x14ac:dyDescent="0.25">
      <c r="A8946" s="287"/>
    </row>
    <row r="8947" spans="1:1" x14ac:dyDescent="0.25">
      <c r="A8947" s="287"/>
    </row>
    <row r="8948" spans="1:1" x14ac:dyDescent="0.25">
      <c r="A8948" s="287"/>
    </row>
    <row r="8949" spans="1:1" x14ac:dyDescent="0.25">
      <c r="A8949" s="287"/>
    </row>
    <row r="8950" spans="1:1" x14ac:dyDescent="0.25">
      <c r="A8950" s="287"/>
    </row>
    <row r="8951" spans="1:1" x14ac:dyDescent="0.25">
      <c r="A8951" s="287"/>
    </row>
    <row r="8952" spans="1:1" x14ac:dyDescent="0.25">
      <c r="A8952" s="287"/>
    </row>
    <row r="8953" spans="1:1" x14ac:dyDescent="0.25">
      <c r="A8953" s="287"/>
    </row>
    <row r="8954" spans="1:1" x14ac:dyDescent="0.25">
      <c r="A8954" s="287"/>
    </row>
    <row r="8955" spans="1:1" x14ac:dyDescent="0.25">
      <c r="A8955" s="287"/>
    </row>
    <row r="8956" spans="1:1" x14ac:dyDescent="0.25">
      <c r="A8956" s="287"/>
    </row>
    <row r="8957" spans="1:1" x14ac:dyDescent="0.25">
      <c r="A8957" s="287"/>
    </row>
    <row r="8958" spans="1:1" x14ac:dyDescent="0.25">
      <c r="A8958" s="287"/>
    </row>
    <row r="8959" spans="1:1" x14ac:dyDescent="0.25">
      <c r="A8959" s="287"/>
    </row>
    <row r="8960" spans="1:1" x14ac:dyDescent="0.25">
      <c r="A8960" s="287"/>
    </row>
    <row r="8961" spans="1:1" x14ac:dyDescent="0.25">
      <c r="A8961" s="287"/>
    </row>
    <row r="8962" spans="1:1" x14ac:dyDescent="0.25">
      <c r="A8962" s="287"/>
    </row>
    <row r="8963" spans="1:1" x14ac:dyDescent="0.25">
      <c r="A8963" s="287"/>
    </row>
    <row r="8964" spans="1:1" x14ac:dyDescent="0.25">
      <c r="A8964" s="287"/>
    </row>
    <row r="8965" spans="1:1" x14ac:dyDescent="0.25">
      <c r="A8965" s="287"/>
    </row>
    <row r="8966" spans="1:1" x14ac:dyDescent="0.25">
      <c r="A8966" s="287"/>
    </row>
    <row r="8967" spans="1:1" x14ac:dyDescent="0.25">
      <c r="A8967" s="287"/>
    </row>
    <row r="8968" spans="1:1" x14ac:dyDescent="0.25">
      <c r="A8968" s="287"/>
    </row>
    <row r="8969" spans="1:1" x14ac:dyDescent="0.25">
      <c r="A8969" s="287"/>
    </row>
    <row r="8970" spans="1:1" x14ac:dyDescent="0.25">
      <c r="A8970" s="287"/>
    </row>
    <row r="8971" spans="1:1" x14ac:dyDescent="0.25">
      <c r="A8971" s="287"/>
    </row>
    <row r="8972" spans="1:1" x14ac:dyDescent="0.25">
      <c r="A8972" s="287"/>
    </row>
    <row r="8973" spans="1:1" x14ac:dyDescent="0.25">
      <c r="A8973" s="287"/>
    </row>
    <row r="8974" spans="1:1" x14ac:dyDescent="0.25">
      <c r="A8974" s="287"/>
    </row>
    <row r="8975" spans="1:1" x14ac:dyDescent="0.25">
      <c r="A8975" s="287"/>
    </row>
    <row r="8976" spans="1:1" x14ac:dyDescent="0.25">
      <c r="A8976" s="287"/>
    </row>
    <row r="8977" spans="1:1" x14ac:dyDescent="0.25">
      <c r="A8977" s="287"/>
    </row>
    <row r="8978" spans="1:1" x14ac:dyDescent="0.25">
      <c r="A8978" s="287"/>
    </row>
    <row r="8979" spans="1:1" x14ac:dyDescent="0.25">
      <c r="A8979" s="287"/>
    </row>
    <row r="8980" spans="1:1" x14ac:dyDescent="0.25">
      <c r="A8980" s="287"/>
    </row>
    <row r="8981" spans="1:1" x14ac:dyDescent="0.25">
      <c r="A8981" s="287"/>
    </row>
    <row r="8982" spans="1:1" x14ac:dyDescent="0.25">
      <c r="A8982" s="287"/>
    </row>
    <row r="8983" spans="1:1" x14ac:dyDescent="0.25">
      <c r="A8983" s="287"/>
    </row>
    <row r="8984" spans="1:1" x14ac:dyDescent="0.25">
      <c r="A8984" s="287"/>
    </row>
    <row r="8985" spans="1:1" x14ac:dyDescent="0.25">
      <c r="A8985" s="287"/>
    </row>
    <row r="8986" spans="1:1" x14ac:dyDescent="0.25">
      <c r="A8986" s="287"/>
    </row>
    <row r="8987" spans="1:1" x14ac:dyDescent="0.25">
      <c r="A8987" s="287"/>
    </row>
    <row r="8988" spans="1:1" x14ac:dyDescent="0.25">
      <c r="A8988" s="287"/>
    </row>
    <row r="8989" spans="1:1" x14ac:dyDescent="0.25">
      <c r="A8989" s="287"/>
    </row>
    <row r="8990" spans="1:1" x14ac:dyDescent="0.25">
      <c r="A8990" s="287"/>
    </row>
    <row r="8991" spans="1:1" x14ac:dyDescent="0.25">
      <c r="A8991" s="287"/>
    </row>
    <row r="8992" spans="1:1" x14ac:dyDescent="0.25">
      <c r="A8992" s="287"/>
    </row>
    <row r="8993" spans="1:1" x14ac:dyDescent="0.25">
      <c r="A8993" s="287"/>
    </row>
    <row r="8994" spans="1:1" x14ac:dyDescent="0.25">
      <c r="A8994" s="287"/>
    </row>
    <row r="8995" spans="1:1" x14ac:dyDescent="0.25">
      <c r="A8995" s="287"/>
    </row>
    <row r="8996" spans="1:1" x14ac:dyDescent="0.25">
      <c r="A8996" s="287"/>
    </row>
    <row r="8997" spans="1:1" x14ac:dyDescent="0.25">
      <c r="A8997" s="287"/>
    </row>
    <row r="8998" spans="1:1" x14ac:dyDescent="0.25">
      <c r="A8998" s="287"/>
    </row>
    <row r="8999" spans="1:1" x14ac:dyDescent="0.25">
      <c r="A8999" s="287"/>
    </row>
    <row r="9000" spans="1:1" x14ac:dyDescent="0.25">
      <c r="A9000" s="287"/>
    </row>
    <row r="9001" spans="1:1" x14ac:dyDescent="0.25">
      <c r="A9001" s="287"/>
    </row>
    <row r="9002" spans="1:1" x14ac:dyDescent="0.25">
      <c r="A9002" s="287"/>
    </row>
    <row r="9003" spans="1:1" x14ac:dyDescent="0.25">
      <c r="A9003" s="287"/>
    </row>
    <row r="9004" spans="1:1" x14ac:dyDescent="0.25">
      <c r="A9004" s="287"/>
    </row>
    <row r="9005" spans="1:1" x14ac:dyDescent="0.25">
      <c r="A9005" s="287"/>
    </row>
    <row r="9006" spans="1:1" x14ac:dyDescent="0.25">
      <c r="A9006" s="287"/>
    </row>
    <row r="9007" spans="1:1" x14ac:dyDescent="0.25">
      <c r="A9007" s="287"/>
    </row>
    <row r="9008" spans="1:1" x14ac:dyDescent="0.25">
      <c r="A9008" s="287"/>
    </row>
    <row r="9009" spans="1:1" x14ac:dyDescent="0.25">
      <c r="A9009" s="287"/>
    </row>
    <row r="9010" spans="1:1" x14ac:dyDescent="0.25">
      <c r="A9010" s="287"/>
    </row>
    <row r="9011" spans="1:1" x14ac:dyDescent="0.25">
      <c r="A9011" s="287"/>
    </row>
    <row r="9012" spans="1:1" x14ac:dyDescent="0.25">
      <c r="A9012" s="287"/>
    </row>
    <row r="9013" spans="1:1" x14ac:dyDescent="0.25">
      <c r="A9013" s="287"/>
    </row>
    <row r="9014" spans="1:1" x14ac:dyDescent="0.25">
      <c r="A9014" s="287"/>
    </row>
    <row r="9015" spans="1:1" x14ac:dyDescent="0.25">
      <c r="A9015" s="287"/>
    </row>
    <row r="9016" spans="1:1" x14ac:dyDescent="0.25">
      <c r="A9016" s="287"/>
    </row>
    <row r="9017" spans="1:1" x14ac:dyDescent="0.25">
      <c r="A9017" s="287"/>
    </row>
    <row r="9018" spans="1:1" x14ac:dyDescent="0.25">
      <c r="A9018" s="287"/>
    </row>
    <row r="9019" spans="1:1" x14ac:dyDescent="0.25">
      <c r="A9019" s="287"/>
    </row>
    <row r="9020" spans="1:1" x14ac:dyDescent="0.25">
      <c r="A9020" s="287"/>
    </row>
    <row r="9021" spans="1:1" x14ac:dyDescent="0.25">
      <c r="A9021" s="287"/>
    </row>
    <row r="9022" spans="1:1" x14ac:dyDescent="0.25">
      <c r="A9022" s="287"/>
    </row>
    <row r="9023" spans="1:1" x14ac:dyDescent="0.25">
      <c r="A9023" s="287"/>
    </row>
    <row r="9024" spans="1:1" x14ac:dyDescent="0.25">
      <c r="A9024" s="287"/>
    </row>
    <row r="9025" spans="1:1" x14ac:dyDescent="0.25">
      <c r="A9025" s="287"/>
    </row>
    <row r="9026" spans="1:1" x14ac:dyDescent="0.25">
      <c r="A9026" s="287"/>
    </row>
    <row r="9027" spans="1:1" x14ac:dyDescent="0.25">
      <c r="A9027" s="287"/>
    </row>
    <row r="9028" spans="1:1" x14ac:dyDescent="0.25">
      <c r="A9028" s="287"/>
    </row>
    <row r="9029" spans="1:1" x14ac:dyDescent="0.25">
      <c r="A9029" s="287"/>
    </row>
    <row r="9030" spans="1:1" x14ac:dyDescent="0.25">
      <c r="A9030" s="287"/>
    </row>
    <row r="9031" spans="1:1" x14ac:dyDescent="0.25">
      <c r="A9031" s="287"/>
    </row>
    <row r="9032" spans="1:1" x14ac:dyDescent="0.25">
      <c r="A9032" s="287"/>
    </row>
    <row r="9033" spans="1:1" x14ac:dyDescent="0.25">
      <c r="A9033" s="287"/>
    </row>
    <row r="9034" spans="1:1" x14ac:dyDescent="0.25">
      <c r="A9034" s="287"/>
    </row>
    <row r="9035" spans="1:1" x14ac:dyDescent="0.25">
      <c r="A9035" s="287"/>
    </row>
    <row r="9036" spans="1:1" x14ac:dyDescent="0.25">
      <c r="A9036" s="287"/>
    </row>
    <row r="9037" spans="1:1" x14ac:dyDescent="0.25">
      <c r="A9037" s="287"/>
    </row>
    <row r="9038" spans="1:1" x14ac:dyDescent="0.25">
      <c r="A9038" s="287"/>
    </row>
    <row r="9039" spans="1:1" x14ac:dyDescent="0.25">
      <c r="A9039" s="287"/>
    </row>
    <row r="9040" spans="1:1" x14ac:dyDescent="0.25">
      <c r="A9040" s="287"/>
    </row>
    <row r="9041" spans="1:1" x14ac:dyDescent="0.25">
      <c r="A9041" s="287"/>
    </row>
    <row r="9042" spans="1:1" x14ac:dyDescent="0.25">
      <c r="A9042" s="287"/>
    </row>
    <row r="9043" spans="1:1" x14ac:dyDescent="0.25">
      <c r="A9043" s="287"/>
    </row>
    <row r="9044" spans="1:1" x14ac:dyDescent="0.25">
      <c r="A9044" s="287"/>
    </row>
    <row r="9045" spans="1:1" x14ac:dyDescent="0.25">
      <c r="A9045" s="287"/>
    </row>
    <row r="9046" spans="1:1" x14ac:dyDescent="0.25">
      <c r="A9046" s="287"/>
    </row>
    <row r="9047" spans="1:1" x14ac:dyDescent="0.25">
      <c r="A9047" s="287"/>
    </row>
    <row r="9048" spans="1:1" x14ac:dyDescent="0.25">
      <c r="A9048" s="287"/>
    </row>
    <row r="9049" spans="1:1" x14ac:dyDescent="0.25">
      <c r="A9049" s="287"/>
    </row>
    <row r="9050" spans="1:1" x14ac:dyDescent="0.25">
      <c r="A9050" s="287"/>
    </row>
    <row r="9051" spans="1:1" x14ac:dyDescent="0.25">
      <c r="A9051" s="287"/>
    </row>
    <row r="9052" spans="1:1" x14ac:dyDescent="0.25">
      <c r="A9052" s="287"/>
    </row>
    <row r="9053" spans="1:1" x14ac:dyDescent="0.25">
      <c r="A9053" s="287"/>
    </row>
    <row r="9054" spans="1:1" x14ac:dyDescent="0.25">
      <c r="A9054" s="287"/>
    </row>
    <row r="9055" spans="1:1" x14ac:dyDescent="0.25">
      <c r="A9055" s="287"/>
    </row>
    <row r="9056" spans="1:1" x14ac:dyDescent="0.25">
      <c r="A9056" s="287"/>
    </row>
    <row r="9057" spans="1:1" x14ac:dyDescent="0.25">
      <c r="A9057" s="287"/>
    </row>
    <row r="9058" spans="1:1" x14ac:dyDescent="0.25">
      <c r="A9058" s="287"/>
    </row>
    <row r="9059" spans="1:1" x14ac:dyDescent="0.25">
      <c r="A9059" s="287"/>
    </row>
    <row r="9060" spans="1:1" x14ac:dyDescent="0.25">
      <c r="A9060" s="287"/>
    </row>
    <row r="9061" spans="1:1" x14ac:dyDescent="0.25">
      <c r="A9061" s="287"/>
    </row>
    <row r="9062" spans="1:1" x14ac:dyDescent="0.25">
      <c r="A9062" s="287"/>
    </row>
    <row r="9063" spans="1:1" x14ac:dyDescent="0.25">
      <c r="A9063" s="287"/>
    </row>
    <row r="9064" spans="1:1" x14ac:dyDescent="0.25">
      <c r="A9064" s="287"/>
    </row>
    <row r="9065" spans="1:1" x14ac:dyDescent="0.25">
      <c r="A9065" s="287"/>
    </row>
    <row r="9066" spans="1:1" x14ac:dyDescent="0.25">
      <c r="A9066" s="287"/>
    </row>
    <row r="9067" spans="1:1" x14ac:dyDescent="0.25">
      <c r="A9067" s="287"/>
    </row>
    <row r="9068" spans="1:1" x14ac:dyDescent="0.25">
      <c r="A9068" s="287"/>
    </row>
    <row r="9069" spans="1:1" x14ac:dyDescent="0.25">
      <c r="A9069" s="287"/>
    </row>
    <row r="9070" spans="1:1" x14ac:dyDescent="0.25">
      <c r="A9070" s="287"/>
    </row>
    <row r="9071" spans="1:1" x14ac:dyDescent="0.25">
      <c r="A9071" s="287"/>
    </row>
    <row r="9072" spans="1:1" x14ac:dyDescent="0.25">
      <c r="A9072" s="287"/>
    </row>
    <row r="9073" spans="1:1" x14ac:dyDescent="0.25">
      <c r="A9073" s="287"/>
    </row>
    <row r="9074" spans="1:1" x14ac:dyDescent="0.25">
      <c r="A9074" s="287"/>
    </row>
    <row r="9075" spans="1:1" x14ac:dyDescent="0.25">
      <c r="A9075" s="287"/>
    </row>
    <row r="9076" spans="1:1" x14ac:dyDescent="0.25">
      <c r="A9076" s="287"/>
    </row>
    <row r="9077" spans="1:1" x14ac:dyDescent="0.25">
      <c r="A9077" s="287"/>
    </row>
    <row r="9078" spans="1:1" x14ac:dyDescent="0.25">
      <c r="A9078" s="287"/>
    </row>
    <row r="9079" spans="1:1" x14ac:dyDescent="0.25">
      <c r="A9079" s="287"/>
    </row>
    <row r="9080" spans="1:1" x14ac:dyDescent="0.25">
      <c r="A9080" s="287"/>
    </row>
    <row r="9081" spans="1:1" x14ac:dyDescent="0.25">
      <c r="A9081" s="287"/>
    </row>
    <row r="9082" spans="1:1" x14ac:dyDescent="0.25">
      <c r="A9082" s="287"/>
    </row>
    <row r="9083" spans="1:1" x14ac:dyDescent="0.25">
      <c r="A9083" s="287"/>
    </row>
    <row r="9084" spans="1:1" x14ac:dyDescent="0.25">
      <c r="A9084" s="287"/>
    </row>
    <row r="9085" spans="1:1" x14ac:dyDescent="0.25">
      <c r="A9085" s="287"/>
    </row>
    <row r="9086" spans="1:1" x14ac:dyDescent="0.25">
      <c r="A9086" s="287"/>
    </row>
    <row r="9087" spans="1:1" x14ac:dyDescent="0.25">
      <c r="A9087" s="287"/>
    </row>
    <row r="9088" spans="1:1" x14ac:dyDescent="0.25">
      <c r="A9088" s="287"/>
    </row>
    <row r="9089" spans="1:1" x14ac:dyDescent="0.25">
      <c r="A9089" s="287"/>
    </row>
    <row r="9090" spans="1:1" x14ac:dyDescent="0.25">
      <c r="A9090" s="287"/>
    </row>
    <row r="9091" spans="1:1" x14ac:dyDescent="0.25">
      <c r="A9091" s="287"/>
    </row>
    <row r="9092" spans="1:1" x14ac:dyDescent="0.25">
      <c r="A9092" s="287"/>
    </row>
    <row r="9093" spans="1:1" x14ac:dyDescent="0.25">
      <c r="A9093" s="287"/>
    </row>
    <row r="9094" spans="1:1" x14ac:dyDescent="0.25">
      <c r="A9094" s="287"/>
    </row>
    <row r="9095" spans="1:1" x14ac:dyDescent="0.25">
      <c r="A9095" s="287"/>
    </row>
    <row r="9096" spans="1:1" x14ac:dyDescent="0.25">
      <c r="A9096" s="287"/>
    </row>
    <row r="9097" spans="1:1" x14ac:dyDescent="0.25">
      <c r="A9097" s="287"/>
    </row>
    <row r="9098" spans="1:1" x14ac:dyDescent="0.25">
      <c r="A9098" s="287"/>
    </row>
    <row r="9099" spans="1:1" x14ac:dyDescent="0.25">
      <c r="A9099" s="287"/>
    </row>
    <row r="9100" spans="1:1" x14ac:dyDescent="0.25">
      <c r="A9100" s="287"/>
    </row>
    <row r="9101" spans="1:1" x14ac:dyDescent="0.25">
      <c r="A9101" s="287"/>
    </row>
    <row r="9102" spans="1:1" x14ac:dyDescent="0.25">
      <c r="A9102" s="287"/>
    </row>
    <row r="9103" spans="1:1" x14ac:dyDescent="0.25">
      <c r="A9103" s="287"/>
    </row>
    <row r="9104" spans="1:1" x14ac:dyDescent="0.25">
      <c r="A9104" s="287"/>
    </row>
    <row r="9105" spans="1:1" x14ac:dyDescent="0.25">
      <c r="A9105" s="287"/>
    </row>
    <row r="9106" spans="1:1" x14ac:dyDescent="0.25">
      <c r="A9106" s="287"/>
    </row>
    <row r="9107" spans="1:1" x14ac:dyDescent="0.25">
      <c r="A9107" s="287"/>
    </row>
    <row r="9108" spans="1:1" x14ac:dyDescent="0.25">
      <c r="A9108" s="287"/>
    </row>
    <row r="9109" spans="1:1" x14ac:dyDescent="0.25">
      <c r="A9109" s="287"/>
    </row>
    <row r="9110" spans="1:1" x14ac:dyDescent="0.25">
      <c r="A9110" s="287"/>
    </row>
    <row r="9111" spans="1:1" x14ac:dyDescent="0.25">
      <c r="A9111" s="287"/>
    </row>
    <row r="9112" spans="1:1" x14ac:dyDescent="0.25">
      <c r="A9112" s="287"/>
    </row>
    <row r="9113" spans="1:1" x14ac:dyDescent="0.25">
      <c r="A9113" s="287"/>
    </row>
    <row r="9114" spans="1:1" x14ac:dyDescent="0.25">
      <c r="A9114" s="287"/>
    </row>
    <row r="9115" spans="1:1" x14ac:dyDescent="0.25">
      <c r="A9115" s="287"/>
    </row>
    <row r="9116" spans="1:1" x14ac:dyDescent="0.25">
      <c r="A9116" s="287"/>
    </row>
    <row r="9117" spans="1:1" x14ac:dyDescent="0.25">
      <c r="A9117" s="287"/>
    </row>
    <row r="9118" spans="1:1" x14ac:dyDescent="0.25">
      <c r="A9118" s="287"/>
    </row>
    <row r="9119" spans="1:1" x14ac:dyDescent="0.25">
      <c r="A9119" s="287"/>
    </row>
    <row r="9120" spans="1:1" x14ac:dyDescent="0.25">
      <c r="A9120" s="287"/>
    </row>
    <row r="9121" spans="1:1" x14ac:dyDescent="0.25">
      <c r="A9121" s="287"/>
    </row>
    <row r="9122" spans="1:1" x14ac:dyDescent="0.25">
      <c r="A9122" s="287"/>
    </row>
    <row r="9123" spans="1:1" x14ac:dyDescent="0.25">
      <c r="A9123" s="287"/>
    </row>
    <row r="9124" spans="1:1" x14ac:dyDescent="0.25">
      <c r="A9124" s="287"/>
    </row>
    <row r="9125" spans="1:1" x14ac:dyDescent="0.25">
      <c r="A9125" s="287"/>
    </row>
    <row r="9126" spans="1:1" x14ac:dyDescent="0.25">
      <c r="A9126" s="287"/>
    </row>
    <row r="9127" spans="1:1" x14ac:dyDescent="0.25">
      <c r="A9127" s="287"/>
    </row>
    <row r="9128" spans="1:1" x14ac:dyDescent="0.25">
      <c r="A9128" s="287"/>
    </row>
    <row r="9129" spans="1:1" x14ac:dyDescent="0.25">
      <c r="A9129" s="287"/>
    </row>
    <row r="9130" spans="1:1" x14ac:dyDescent="0.25">
      <c r="A9130" s="287"/>
    </row>
    <row r="9131" spans="1:1" x14ac:dyDescent="0.25">
      <c r="A9131" s="287"/>
    </row>
    <row r="9132" spans="1:1" x14ac:dyDescent="0.25">
      <c r="A9132" s="287"/>
    </row>
    <row r="9133" spans="1:1" x14ac:dyDescent="0.25">
      <c r="A9133" s="287"/>
    </row>
    <row r="9134" spans="1:1" x14ac:dyDescent="0.25">
      <c r="A9134" s="287"/>
    </row>
    <row r="9135" spans="1:1" x14ac:dyDescent="0.25">
      <c r="A9135" s="287"/>
    </row>
    <row r="9136" spans="1:1" x14ac:dyDescent="0.25">
      <c r="A9136" s="287"/>
    </row>
    <row r="9137" spans="1:1" x14ac:dyDescent="0.25">
      <c r="A9137" s="287"/>
    </row>
    <row r="9138" spans="1:1" x14ac:dyDescent="0.25">
      <c r="A9138" s="287"/>
    </row>
    <row r="9139" spans="1:1" x14ac:dyDescent="0.25">
      <c r="A9139" s="287"/>
    </row>
    <row r="9140" spans="1:1" x14ac:dyDescent="0.25">
      <c r="A9140" s="287"/>
    </row>
    <row r="9141" spans="1:1" x14ac:dyDescent="0.25">
      <c r="A9141" s="287"/>
    </row>
    <row r="9142" spans="1:1" x14ac:dyDescent="0.25">
      <c r="A9142" s="287"/>
    </row>
    <row r="9143" spans="1:1" x14ac:dyDescent="0.25">
      <c r="A9143" s="287"/>
    </row>
    <row r="9144" spans="1:1" x14ac:dyDescent="0.25">
      <c r="A9144" s="287"/>
    </row>
    <row r="9145" spans="1:1" x14ac:dyDescent="0.25">
      <c r="A9145" s="287"/>
    </row>
    <row r="9146" spans="1:1" x14ac:dyDescent="0.25">
      <c r="A9146" s="287"/>
    </row>
    <row r="9147" spans="1:1" x14ac:dyDescent="0.25">
      <c r="A9147" s="287"/>
    </row>
    <row r="9148" spans="1:1" x14ac:dyDescent="0.25">
      <c r="A9148" s="287"/>
    </row>
    <row r="9149" spans="1:1" x14ac:dyDescent="0.25">
      <c r="A9149" s="287"/>
    </row>
    <row r="9150" spans="1:1" x14ac:dyDescent="0.25">
      <c r="A9150" s="287"/>
    </row>
    <row r="9151" spans="1:1" x14ac:dyDescent="0.25">
      <c r="A9151" s="287"/>
    </row>
    <row r="9152" spans="1:1" x14ac:dyDescent="0.25">
      <c r="A9152" s="287"/>
    </row>
    <row r="9153" spans="1:1" x14ac:dyDescent="0.25">
      <c r="A9153" s="287"/>
    </row>
    <row r="9154" spans="1:1" x14ac:dyDescent="0.25">
      <c r="A9154" s="287"/>
    </row>
    <row r="9155" spans="1:1" x14ac:dyDescent="0.25">
      <c r="A9155" s="287"/>
    </row>
    <row r="9156" spans="1:1" x14ac:dyDescent="0.25">
      <c r="A9156" s="287"/>
    </row>
    <row r="9157" spans="1:1" x14ac:dyDescent="0.25">
      <c r="A9157" s="287"/>
    </row>
    <row r="9158" spans="1:1" x14ac:dyDescent="0.25">
      <c r="A9158" s="287"/>
    </row>
    <row r="9159" spans="1:1" x14ac:dyDescent="0.25">
      <c r="A9159" s="287"/>
    </row>
    <row r="9160" spans="1:1" x14ac:dyDescent="0.25">
      <c r="A9160" s="287"/>
    </row>
    <row r="9161" spans="1:1" x14ac:dyDescent="0.25">
      <c r="A9161" s="287"/>
    </row>
    <row r="9162" spans="1:1" x14ac:dyDescent="0.25">
      <c r="A9162" s="287"/>
    </row>
    <row r="9163" spans="1:1" x14ac:dyDescent="0.25">
      <c r="A9163" s="287"/>
    </row>
    <row r="9164" spans="1:1" x14ac:dyDescent="0.25">
      <c r="A9164" s="287"/>
    </row>
    <row r="9165" spans="1:1" x14ac:dyDescent="0.25">
      <c r="A9165" s="287"/>
    </row>
    <row r="9166" spans="1:1" x14ac:dyDescent="0.25">
      <c r="A9166" s="287"/>
    </row>
    <row r="9167" spans="1:1" x14ac:dyDescent="0.25">
      <c r="A9167" s="287"/>
    </row>
    <row r="9168" spans="1:1" x14ac:dyDescent="0.25">
      <c r="A9168" s="287"/>
    </row>
    <row r="9169" spans="1:1" x14ac:dyDescent="0.25">
      <c r="A9169" s="287"/>
    </row>
    <row r="9170" spans="1:1" x14ac:dyDescent="0.25">
      <c r="A9170" s="287"/>
    </row>
    <row r="9171" spans="1:1" x14ac:dyDescent="0.25">
      <c r="A9171" s="287"/>
    </row>
    <row r="9172" spans="1:1" x14ac:dyDescent="0.25">
      <c r="A9172" s="287"/>
    </row>
    <row r="9173" spans="1:1" x14ac:dyDescent="0.25">
      <c r="A9173" s="287"/>
    </row>
    <row r="9174" spans="1:1" x14ac:dyDescent="0.25">
      <c r="A9174" s="287"/>
    </row>
    <row r="9175" spans="1:1" x14ac:dyDescent="0.25">
      <c r="A9175" s="287"/>
    </row>
    <row r="9176" spans="1:1" x14ac:dyDescent="0.25">
      <c r="A9176" s="287"/>
    </row>
    <row r="9177" spans="1:1" x14ac:dyDescent="0.25">
      <c r="A9177" s="287"/>
    </row>
    <row r="9178" spans="1:1" x14ac:dyDescent="0.25">
      <c r="A9178" s="287"/>
    </row>
    <row r="9179" spans="1:1" x14ac:dyDescent="0.25">
      <c r="A9179" s="287"/>
    </row>
    <row r="9180" spans="1:1" x14ac:dyDescent="0.25">
      <c r="A9180" s="287"/>
    </row>
    <row r="9181" spans="1:1" x14ac:dyDescent="0.25">
      <c r="A9181" s="287"/>
    </row>
    <row r="9182" spans="1:1" x14ac:dyDescent="0.25">
      <c r="A9182" s="287"/>
    </row>
    <row r="9183" spans="1:1" x14ac:dyDescent="0.25">
      <c r="A9183" s="287"/>
    </row>
    <row r="9184" spans="1:1" x14ac:dyDescent="0.25">
      <c r="A9184" s="287"/>
    </row>
    <row r="9185" spans="1:1" x14ac:dyDescent="0.25">
      <c r="A9185" s="287"/>
    </row>
    <row r="9186" spans="1:1" x14ac:dyDescent="0.25">
      <c r="A9186" s="287"/>
    </row>
    <row r="9187" spans="1:1" x14ac:dyDescent="0.25">
      <c r="A9187" s="287"/>
    </row>
    <row r="9188" spans="1:1" x14ac:dyDescent="0.25">
      <c r="A9188" s="287"/>
    </row>
    <row r="9189" spans="1:1" x14ac:dyDescent="0.25">
      <c r="A9189" s="287"/>
    </row>
    <row r="9190" spans="1:1" x14ac:dyDescent="0.25">
      <c r="A9190" s="287"/>
    </row>
    <row r="9191" spans="1:1" x14ac:dyDescent="0.25">
      <c r="A9191" s="287"/>
    </row>
    <row r="9192" spans="1:1" x14ac:dyDescent="0.25">
      <c r="A9192" s="287"/>
    </row>
    <row r="9193" spans="1:1" x14ac:dyDescent="0.25">
      <c r="A9193" s="287"/>
    </row>
    <row r="9194" spans="1:1" x14ac:dyDescent="0.25">
      <c r="A9194" s="287"/>
    </row>
    <row r="9195" spans="1:1" x14ac:dyDescent="0.25">
      <c r="A9195" s="287"/>
    </row>
    <row r="9196" spans="1:1" x14ac:dyDescent="0.25">
      <c r="A9196" s="287"/>
    </row>
    <row r="9197" spans="1:1" x14ac:dyDescent="0.25">
      <c r="A9197" s="287"/>
    </row>
    <row r="9198" spans="1:1" x14ac:dyDescent="0.25">
      <c r="A9198" s="287"/>
    </row>
    <row r="9199" spans="1:1" x14ac:dyDescent="0.25">
      <c r="A9199" s="287"/>
    </row>
    <row r="9200" spans="1:1" x14ac:dyDescent="0.25">
      <c r="A9200" s="287"/>
    </row>
    <row r="9201" spans="1:1" x14ac:dyDescent="0.25">
      <c r="A9201" s="287"/>
    </row>
    <row r="9202" spans="1:1" x14ac:dyDescent="0.25">
      <c r="A9202" s="287"/>
    </row>
    <row r="9203" spans="1:1" x14ac:dyDescent="0.25">
      <c r="A9203" s="287"/>
    </row>
    <row r="9204" spans="1:1" x14ac:dyDescent="0.25">
      <c r="A9204" s="287"/>
    </row>
    <row r="9205" spans="1:1" x14ac:dyDescent="0.25">
      <c r="A9205" s="287"/>
    </row>
    <row r="9206" spans="1:1" x14ac:dyDescent="0.25">
      <c r="A9206" s="287"/>
    </row>
    <row r="9207" spans="1:1" x14ac:dyDescent="0.25">
      <c r="A9207" s="287"/>
    </row>
    <row r="9208" spans="1:1" x14ac:dyDescent="0.25">
      <c r="A9208" s="287"/>
    </row>
    <row r="9209" spans="1:1" x14ac:dyDescent="0.25">
      <c r="A9209" s="287"/>
    </row>
    <row r="9210" spans="1:1" x14ac:dyDescent="0.25">
      <c r="A9210" s="287"/>
    </row>
    <row r="9211" spans="1:1" x14ac:dyDescent="0.25">
      <c r="A9211" s="287"/>
    </row>
    <row r="9212" spans="1:1" x14ac:dyDescent="0.25">
      <c r="A9212" s="287"/>
    </row>
    <row r="9213" spans="1:1" x14ac:dyDescent="0.25">
      <c r="A9213" s="287"/>
    </row>
    <row r="9214" spans="1:1" x14ac:dyDescent="0.25">
      <c r="A9214" s="287"/>
    </row>
    <row r="9215" spans="1:1" x14ac:dyDescent="0.25">
      <c r="A9215" s="287"/>
    </row>
    <row r="9216" spans="1:1" x14ac:dyDescent="0.25">
      <c r="A9216" s="287"/>
    </row>
    <row r="9217" spans="1:1" x14ac:dyDescent="0.25">
      <c r="A9217" s="287"/>
    </row>
    <row r="9218" spans="1:1" x14ac:dyDescent="0.25">
      <c r="A9218" s="287"/>
    </row>
    <row r="9219" spans="1:1" x14ac:dyDescent="0.25">
      <c r="A9219" s="287"/>
    </row>
    <row r="9220" spans="1:1" x14ac:dyDescent="0.25">
      <c r="A9220" s="287"/>
    </row>
    <row r="9221" spans="1:1" x14ac:dyDescent="0.25">
      <c r="A9221" s="287"/>
    </row>
    <row r="9222" spans="1:1" x14ac:dyDescent="0.25">
      <c r="A9222" s="287"/>
    </row>
    <row r="9223" spans="1:1" x14ac:dyDescent="0.25">
      <c r="A9223" s="287"/>
    </row>
    <row r="9224" spans="1:1" x14ac:dyDescent="0.25">
      <c r="A9224" s="287"/>
    </row>
    <row r="9225" spans="1:1" x14ac:dyDescent="0.25">
      <c r="A9225" s="287"/>
    </row>
    <row r="9226" spans="1:1" x14ac:dyDescent="0.25">
      <c r="A9226" s="287"/>
    </row>
    <row r="9227" spans="1:1" x14ac:dyDescent="0.25">
      <c r="A9227" s="287"/>
    </row>
    <row r="9228" spans="1:1" x14ac:dyDescent="0.25">
      <c r="A9228" s="287"/>
    </row>
    <row r="9229" spans="1:1" x14ac:dyDescent="0.25">
      <c r="A9229" s="287"/>
    </row>
    <row r="9230" spans="1:1" x14ac:dyDescent="0.25">
      <c r="A9230" s="287"/>
    </row>
    <row r="9231" spans="1:1" x14ac:dyDescent="0.25">
      <c r="A9231" s="287"/>
    </row>
    <row r="9232" spans="1:1" x14ac:dyDescent="0.25">
      <c r="A9232" s="287"/>
    </row>
    <row r="9233" spans="1:1" x14ac:dyDescent="0.25">
      <c r="A9233" s="287"/>
    </row>
    <row r="9234" spans="1:1" x14ac:dyDescent="0.25">
      <c r="A9234" s="287"/>
    </row>
    <row r="9235" spans="1:1" x14ac:dyDescent="0.25">
      <c r="A9235" s="287"/>
    </row>
    <row r="9236" spans="1:1" x14ac:dyDescent="0.25">
      <c r="A9236" s="287"/>
    </row>
    <row r="9237" spans="1:1" x14ac:dyDescent="0.25">
      <c r="A9237" s="287"/>
    </row>
    <row r="9238" spans="1:1" x14ac:dyDescent="0.25">
      <c r="A9238" s="287"/>
    </row>
    <row r="9239" spans="1:1" x14ac:dyDescent="0.25">
      <c r="A9239" s="287"/>
    </row>
    <row r="9240" spans="1:1" x14ac:dyDescent="0.25">
      <c r="A9240" s="287"/>
    </row>
    <row r="9241" spans="1:1" x14ac:dyDescent="0.25">
      <c r="A9241" s="287"/>
    </row>
    <row r="9242" spans="1:1" x14ac:dyDescent="0.25">
      <c r="A9242" s="287"/>
    </row>
    <row r="9243" spans="1:1" x14ac:dyDescent="0.25">
      <c r="A9243" s="287"/>
    </row>
    <row r="9244" spans="1:1" x14ac:dyDescent="0.25">
      <c r="A9244" s="287"/>
    </row>
    <row r="9245" spans="1:1" x14ac:dyDescent="0.25">
      <c r="A9245" s="287"/>
    </row>
    <row r="9246" spans="1:1" x14ac:dyDescent="0.25">
      <c r="A9246" s="287"/>
    </row>
    <row r="9247" spans="1:1" x14ac:dyDescent="0.25">
      <c r="A9247" s="287"/>
    </row>
    <row r="9248" spans="1:1" x14ac:dyDescent="0.25">
      <c r="A9248" s="287"/>
    </row>
    <row r="9249" spans="1:1" x14ac:dyDescent="0.25">
      <c r="A9249" s="287"/>
    </row>
    <row r="9250" spans="1:1" x14ac:dyDescent="0.25">
      <c r="A9250" s="287"/>
    </row>
    <row r="9251" spans="1:1" x14ac:dyDescent="0.25">
      <c r="A9251" s="287"/>
    </row>
    <row r="9252" spans="1:1" x14ac:dyDescent="0.25">
      <c r="A9252" s="287"/>
    </row>
    <row r="9253" spans="1:1" x14ac:dyDescent="0.25">
      <c r="A9253" s="287"/>
    </row>
    <row r="9254" spans="1:1" x14ac:dyDescent="0.25">
      <c r="A9254" s="287"/>
    </row>
    <row r="9255" spans="1:1" x14ac:dyDescent="0.25">
      <c r="A9255" s="287"/>
    </row>
    <row r="9256" spans="1:1" x14ac:dyDescent="0.25">
      <c r="A9256" s="287"/>
    </row>
    <row r="9257" spans="1:1" x14ac:dyDescent="0.25">
      <c r="A9257" s="287"/>
    </row>
    <row r="9258" spans="1:1" x14ac:dyDescent="0.25">
      <c r="A9258" s="287"/>
    </row>
    <row r="9259" spans="1:1" x14ac:dyDescent="0.25">
      <c r="A9259" s="287"/>
    </row>
    <row r="9260" spans="1:1" x14ac:dyDescent="0.25">
      <c r="A9260" s="287"/>
    </row>
    <row r="9261" spans="1:1" x14ac:dyDescent="0.25">
      <c r="A9261" s="287"/>
    </row>
    <row r="9262" spans="1:1" x14ac:dyDescent="0.25">
      <c r="A9262" s="287"/>
    </row>
    <row r="9263" spans="1:1" x14ac:dyDescent="0.25">
      <c r="A9263" s="287"/>
    </row>
    <row r="9264" spans="1:1" x14ac:dyDescent="0.25">
      <c r="A9264" s="287"/>
    </row>
    <row r="9265" spans="1:1" x14ac:dyDescent="0.25">
      <c r="A9265" s="287"/>
    </row>
    <row r="9266" spans="1:1" x14ac:dyDescent="0.25">
      <c r="A9266" s="287"/>
    </row>
    <row r="9267" spans="1:1" x14ac:dyDescent="0.25">
      <c r="A9267" s="287"/>
    </row>
    <row r="9268" spans="1:1" x14ac:dyDescent="0.25">
      <c r="A9268" s="287"/>
    </row>
    <row r="9269" spans="1:1" x14ac:dyDescent="0.25">
      <c r="A9269" s="287"/>
    </row>
    <row r="9270" spans="1:1" x14ac:dyDescent="0.25">
      <c r="A9270" s="287"/>
    </row>
    <row r="9271" spans="1:1" x14ac:dyDescent="0.25">
      <c r="A9271" s="287"/>
    </row>
    <row r="9272" spans="1:1" x14ac:dyDescent="0.25">
      <c r="A9272" s="287"/>
    </row>
    <row r="9273" spans="1:1" x14ac:dyDescent="0.25">
      <c r="A9273" s="287"/>
    </row>
    <row r="9274" spans="1:1" x14ac:dyDescent="0.25">
      <c r="A9274" s="287"/>
    </row>
    <row r="9275" spans="1:1" x14ac:dyDescent="0.25">
      <c r="A9275" s="287"/>
    </row>
    <row r="9276" spans="1:1" x14ac:dyDescent="0.25">
      <c r="A9276" s="287"/>
    </row>
    <row r="9277" spans="1:1" x14ac:dyDescent="0.25">
      <c r="A9277" s="287"/>
    </row>
    <row r="9278" spans="1:1" x14ac:dyDescent="0.25">
      <c r="A9278" s="287"/>
    </row>
    <row r="9279" spans="1:1" x14ac:dyDescent="0.25">
      <c r="A9279" s="287"/>
    </row>
    <row r="9280" spans="1:1" x14ac:dyDescent="0.25">
      <c r="A9280" s="287"/>
    </row>
    <row r="9281" spans="1:1" x14ac:dyDescent="0.25">
      <c r="A9281" s="287"/>
    </row>
    <row r="9282" spans="1:1" x14ac:dyDescent="0.25">
      <c r="A9282" s="287"/>
    </row>
    <row r="9283" spans="1:1" x14ac:dyDescent="0.25">
      <c r="A9283" s="287"/>
    </row>
    <row r="9284" spans="1:1" x14ac:dyDescent="0.25">
      <c r="A9284" s="287"/>
    </row>
    <row r="9285" spans="1:1" x14ac:dyDescent="0.25">
      <c r="A9285" s="287"/>
    </row>
    <row r="9286" spans="1:1" x14ac:dyDescent="0.25">
      <c r="A9286" s="287"/>
    </row>
    <row r="9287" spans="1:1" x14ac:dyDescent="0.25">
      <c r="A9287" s="287"/>
    </row>
    <row r="9288" spans="1:1" x14ac:dyDescent="0.25">
      <c r="A9288" s="287"/>
    </row>
    <row r="9289" spans="1:1" x14ac:dyDescent="0.25">
      <c r="A9289" s="287"/>
    </row>
    <row r="9290" spans="1:1" x14ac:dyDescent="0.25">
      <c r="A9290" s="287"/>
    </row>
    <row r="9291" spans="1:1" x14ac:dyDescent="0.25">
      <c r="A9291" s="287"/>
    </row>
    <row r="9292" spans="1:1" x14ac:dyDescent="0.25">
      <c r="A9292" s="287"/>
    </row>
    <row r="9293" spans="1:1" x14ac:dyDescent="0.25">
      <c r="A9293" s="287"/>
    </row>
    <row r="9294" spans="1:1" x14ac:dyDescent="0.25">
      <c r="A9294" s="287"/>
    </row>
    <row r="9295" spans="1:1" x14ac:dyDescent="0.25">
      <c r="A9295" s="287"/>
    </row>
    <row r="9296" spans="1:1" x14ac:dyDescent="0.25">
      <c r="A9296" s="287"/>
    </row>
    <row r="9297" spans="1:1" x14ac:dyDescent="0.25">
      <c r="A9297" s="287"/>
    </row>
    <row r="9298" spans="1:1" x14ac:dyDescent="0.25">
      <c r="A9298" s="287"/>
    </row>
    <row r="9299" spans="1:1" x14ac:dyDescent="0.25">
      <c r="A9299" s="287"/>
    </row>
    <row r="9300" spans="1:1" x14ac:dyDescent="0.25">
      <c r="A9300" s="287"/>
    </row>
    <row r="9301" spans="1:1" x14ac:dyDescent="0.25">
      <c r="A9301" s="287"/>
    </row>
    <row r="9302" spans="1:1" x14ac:dyDescent="0.25">
      <c r="A9302" s="287"/>
    </row>
    <row r="9303" spans="1:1" x14ac:dyDescent="0.25">
      <c r="A9303" s="287"/>
    </row>
    <row r="9304" spans="1:1" x14ac:dyDescent="0.25">
      <c r="A9304" s="287"/>
    </row>
    <row r="9305" spans="1:1" x14ac:dyDescent="0.25">
      <c r="A9305" s="287"/>
    </row>
    <row r="9306" spans="1:1" x14ac:dyDescent="0.25">
      <c r="A9306" s="287"/>
    </row>
    <row r="9307" spans="1:1" x14ac:dyDescent="0.25">
      <c r="A9307" s="287"/>
    </row>
    <row r="9308" spans="1:1" x14ac:dyDescent="0.25">
      <c r="A9308" s="287"/>
    </row>
    <row r="9309" spans="1:1" x14ac:dyDescent="0.25">
      <c r="A9309" s="287"/>
    </row>
    <row r="9310" spans="1:1" x14ac:dyDescent="0.25">
      <c r="A9310" s="287"/>
    </row>
    <row r="9311" spans="1:1" x14ac:dyDescent="0.25">
      <c r="A9311" s="287"/>
    </row>
    <row r="9312" spans="1:1" x14ac:dyDescent="0.25">
      <c r="A9312" s="287"/>
    </row>
    <row r="9313" spans="1:1" x14ac:dyDescent="0.25">
      <c r="A9313" s="287"/>
    </row>
    <row r="9314" spans="1:1" x14ac:dyDescent="0.25">
      <c r="A9314" s="287"/>
    </row>
    <row r="9315" spans="1:1" x14ac:dyDescent="0.25">
      <c r="A9315" s="287"/>
    </row>
    <row r="9316" spans="1:1" x14ac:dyDescent="0.25">
      <c r="A9316" s="287"/>
    </row>
    <row r="9317" spans="1:1" x14ac:dyDescent="0.25">
      <c r="A9317" s="287"/>
    </row>
    <row r="9318" spans="1:1" x14ac:dyDescent="0.25">
      <c r="A9318" s="287"/>
    </row>
    <row r="9319" spans="1:1" x14ac:dyDescent="0.25">
      <c r="A9319" s="287"/>
    </row>
    <row r="9320" spans="1:1" x14ac:dyDescent="0.25">
      <c r="A9320" s="287"/>
    </row>
    <row r="9321" spans="1:1" x14ac:dyDescent="0.25">
      <c r="A9321" s="287"/>
    </row>
    <row r="9322" spans="1:1" x14ac:dyDescent="0.25">
      <c r="A9322" s="287"/>
    </row>
    <row r="9323" spans="1:1" x14ac:dyDescent="0.25">
      <c r="A9323" s="287"/>
    </row>
    <row r="9324" spans="1:1" x14ac:dyDescent="0.25">
      <c r="A9324" s="287"/>
    </row>
    <row r="9325" spans="1:1" x14ac:dyDescent="0.25">
      <c r="A9325" s="287"/>
    </row>
    <row r="9326" spans="1:1" x14ac:dyDescent="0.25">
      <c r="A9326" s="287"/>
    </row>
    <row r="9327" spans="1:1" x14ac:dyDescent="0.25">
      <c r="A9327" s="287"/>
    </row>
    <row r="9328" spans="1:1" x14ac:dyDescent="0.25">
      <c r="A9328" s="287"/>
    </row>
    <row r="9329" spans="1:1" x14ac:dyDescent="0.25">
      <c r="A9329" s="287"/>
    </row>
    <row r="9330" spans="1:1" x14ac:dyDescent="0.25">
      <c r="A9330" s="287"/>
    </row>
    <row r="9331" spans="1:1" x14ac:dyDescent="0.25">
      <c r="A9331" s="287"/>
    </row>
    <row r="9332" spans="1:1" x14ac:dyDescent="0.25">
      <c r="A9332" s="287"/>
    </row>
    <row r="9333" spans="1:1" x14ac:dyDescent="0.25">
      <c r="A9333" s="287"/>
    </row>
    <row r="9334" spans="1:1" x14ac:dyDescent="0.25">
      <c r="A9334" s="287"/>
    </row>
    <row r="9335" spans="1:1" x14ac:dyDescent="0.25">
      <c r="A9335" s="287"/>
    </row>
    <row r="9336" spans="1:1" x14ac:dyDescent="0.25">
      <c r="A9336" s="287"/>
    </row>
    <row r="9337" spans="1:1" x14ac:dyDescent="0.25">
      <c r="A9337" s="287"/>
    </row>
    <row r="9338" spans="1:1" x14ac:dyDescent="0.25">
      <c r="A9338" s="287"/>
    </row>
    <row r="9339" spans="1:1" x14ac:dyDescent="0.25">
      <c r="A9339" s="287"/>
    </row>
    <row r="9340" spans="1:1" x14ac:dyDescent="0.25">
      <c r="A9340" s="287"/>
    </row>
    <row r="9341" spans="1:1" x14ac:dyDescent="0.25">
      <c r="A9341" s="287"/>
    </row>
    <row r="9342" spans="1:1" x14ac:dyDescent="0.25">
      <c r="A9342" s="287"/>
    </row>
    <row r="9343" spans="1:1" x14ac:dyDescent="0.25">
      <c r="A9343" s="287"/>
    </row>
    <row r="9344" spans="1:1" x14ac:dyDescent="0.25">
      <c r="A9344" s="287"/>
    </row>
    <row r="9345" spans="1:1" x14ac:dyDescent="0.25">
      <c r="A9345" s="287"/>
    </row>
    <row r="9346" spans="1:1" x14ac:dyDescent="0.25">
      <c r="A9346" s="287"/>
    </row>
    <row r="9347" spans="1:1" x14ac:dyDescent="0.25">
      <c r="A9347" s="287"/>
    </row>
    <row r="9348" spans="1:1" x14ac:dyDescent="0.25">
      <c r="A9348" s="287"/>
    </row>
    <row r="9349" spans="1:1" x14ac:dyDescent="0.25">
      <c r="A9349" s="287"/>
    </row>
    <row r="9350" spans="1:1" x14ac:dyDescent="0.25">
      <c r="A9350" s="287"/>
    </row>
    <row r="9351" spans="1:1" x14ac:dyDescent="0.25">
      <c r="A9351" s="287"/>
    </row>
    <row r="9352" spans="1:1" x14ac:dyDescent="0.25">
      <c r="A9352" s="287"/>
    </row>
    <row r="9353" spans="1:1" x14ac:dyDescent="0.25">
      <c r="A9353" s="287"/>
    </row>
    <row r="9354" spans="1:1" x14ac:dyDescent="0.25">
      <c r="A9354" s="287"/>
    </row>
    <row r="9355" spans="1:1" x14ac:dyDescent="0.25">
      <c r="A9355" s="287"/>
    </row>
    <row r="9356" spans="1:1" x14ac:dyDescent="0.25">
      <c r="A9356" s="287"/>
    </row>
    <row r="9357" spans="1:1" x14ac:dyDescent="0.25">
      <c r="A9357" s="287"/>
    </row>
    <row r="9358" spans="1:1" x14ac:dyDescent="0.25">
      <c r="A9358" s="287"/>
    </row>
    <row r="9359" spans="1:1" x14ac:dyDescent="0.25">
      <c r="A9359" s="287"/>
    </row>
    <row r="9360" spans="1:1" x14ac:dyDescent="0.25">
      <c r="A9360" s="287"/>
    </row>
    <row r="9361" spans="1:1" x14ac:dyDescent="0.25">
      <c r="A9361" s="287"/>
    </row>
    <row r="9362" spans="1:1" x14ac:dyDescent="0.25">
      <c r="A9362" s="287"/>
    </row>
    <row r="9363" spans="1:1" x14ac:dyDescent="0.25">
      <c r="A9363" s="287"/>
    </row>
    <row r="9364" spans="1:1" x14ac:dyDescent="0.25">
      <c r="A9364" s="287"/>
    </row>
    <row r="9365" spans="1:1" x14ac:dyDescent="0.25">
      <c r="A9365" s="287"/>
    </row>
    <row r="9366" spans="1:1" x14ac:dyDescent="0.25">
      <c r="A9366" s="287"/>
    </row>
    <row r="9367" spans="1:1" x14ac:dyDescent="0.25">
      <c r="A9367" s="287"/>
    </row>
    <row r="9368" spans="1:1" x14ac:dyDescent="0.25">
      <c r="A9368" s="287"/>
    </row>
    <row r="9369" spans="1:1" x14ac:dyDescent="0.25">
      <c r="A9369" s="287"/>
    </row>
    <row r="9370" spans="1:1" x14ac:dyDescent="0.25">
      <c r="A9370" s="287"/>
    </row>
    <row r="9371" spans="1:1" x14ac:dyDescent="0.25">
      <c r="A9371" s="287"/>
    </row>
    <row r="9372" spans="1:1" x14ac:dyDescent="0.25">
      <c r="A9372" s="287"/>
    </row>
    <row r="9373" spans="1:1" x14ac:dyDescent="0.25">
      <c r="A9373" s="287"/>
    </row>
    <row r="9374" spans="1:1" x14ac:dyDescent="0.25">
      <c r="A9374" s="287"/>
    </row>
    <row r="9375" spans="1:1" x14ac:dyDescent="0.25">
      <c r="A9375" s="287"/>
    </row>
    <row r="9376" spans="1:1" x14ac:dyDescent="0.25">
      <c r="A9376" s="287"/>
    </row>
    <row r="9377" spans="1:1" x14ac:dyDescent="0.25">
      <c r="A9377" s="287"/>
    </row>
    <row r="9378" spans="1:1" x14ac:dyDescent="0.25">
      <c r="A9378" s="287"/>
    </row>
    <row r="9379" spans="1:1" x14ac:dyDescent="0.25">
      <c r="A9379" s="287"/>
    </row>
    <row r="9380" spans="1:1" x14ac:dyDescent="0.25">
      <c r="A9380" s="287"/>
    </row>
    <row r="9381" spans="1:1" x14ac:dyDescent="0.25">
      <c r="A9381" s="287"/>
    </row>
    <row r="9382" spans="1:1" x14ac:dyDescent="0.25">
      <c r="A9382" s="287"/>
    </row>
    <row r="9383" spans="1:1" x14ac:dyDescent="0.25">
      <c r="A9383" s="287"/>
    </row>
    <row r="9384" spans="1:1" x14ac:dyDescent="0.25">
      <c r="A9384" s="287"/>
    </row>
    <row r="9385" spans="1:1" x14ac:dyDescent="0.25">
      <c r="A9385" s="287"/>
    </row>
    <row r="9386" spans="1:1" x14ac:dyDescent="0.25">
      <c r="A9386" s="287"/>
    </row>
    <row r="9387" spans="1:1" x14ac:dyDescent="0.25">
      <c r="A9387" s="287"/>
    </row>
    <row r="9388" spans="1:1" x14ac:dyDescent="0.25">
      <c r="A9388" s="287"/>
    </row>
    <row r="9389" spans="1:1" x14ac:dyDescent="0.25">
      <c r="A9389" s="287"/>
    </row>
    <row r="9390" spans="1:1" x14ac:dyDescent="0.25">
      <c r="A9390" s="287"/>
    </row>
    <row r="9391" spans="1:1" x14ac:dyDescent="0.25">
      <c r="A9391" s="287"/>
    </row>
    <row r="9392" spans="1:1" x14ac:dyDescent="0.25">
      <c r="A9392" s="287"/>
    </row>
    <row r="9393" spans="1:1" x14ac:dyDescent="0.25">
      <c r="A9393" s="287"/>
    </row>
    <row r="9394" spans="1:1" x14ac:dyDescent="0.25">
      <c r="A9394" s="287"/>
    </row>
    <row r="9395" spans="1:1" x14ac:dyDescent="0.25">
      <c r="A9395" s="287"/>
    </row>
    <row r="9396" spans="1:1" x14ac:dyDescent="0.25">
      <c r="A9396" s="287"/>
    </row>
    <row r="9397" spans="1:1" x14ac:dyDescent="0.25">
      <c r="A9397" s="287"/>
    </row>
    <row r="9398" spans="1:1" x14ac:dyDescent="0.25">
      <c r="A9398" s="287"/>
    </row>
    <row r="9399" spans="1:1" x14ac:dyDescent="0.25">
      <c r="A9399" s="287"/>
    </row>
    <row r="9400" spans="1:1" x14ac:dyDescent="0.25">
      <c r="A9400" s="287"/>
    </row>
    <row r="9401" spans="1:1" x14ac:dyDescent="0.25">
      <c r="A9401" s="287"/>
    </row>
    <row r="9402" spans="1:1" x14ac:dyDescent="0.25">
      <c r="A9402" s="287"/>
    </row>
    <row r="9403" spans="1:1" x14ac:dyDescent="0.25">
      <c r="A9403" s="287"/>
    </row>
    <row r="9404" spans="1:1" x14ac:dyDescent="0.25">
      <c r="A9404" s="287"/>
    </row>
    <row r="9405" spans="1:1" x14ac:dyDescent="0.25">
      <c r="A9405" s="287"/>
    </row>
    <row r="9406" spans="1:1" x14ac:dyDescent="0.25">
      <c r="A9406" s="287"/>
    </row>
    <row r="9407" spans="1:1" x14ac:dyDescent="0.25">
      <c r="A9407" s="287"/>
    </row>
    <row r="9408" spans="1:1" x14ac:dyDescent="0.25">
      <c r="A9408" s="287"/>
    </row>
    <row r="9409" spans="1:1" x14ac:dyDescent="0.25">
      <c r="A9409" s="287"/>
    </row>
    <row r="9410" spans="1:1" x14ac:dyDescent="0.25">
      <c r="A9410" s="287"/>
    </row>
    <row r="9411" spans="1:1" x14ac:dyDescent="0.25">
      <c r="A9411" s="287"/>
    </row>
    <row r="9412" spans="1:1" x14ac:dyDescent="0.25">
      <c r="A9412" s="287"/>
    </row>
    <row r="9413" spans="1:1" x14ac:dyDescent="0.25">
      <c r="A9413" s="287"/>
    </row>
    <row r="9414" spans="1:1" x14ac:dyDescent="0.25">
      <c r="A9414" s="287"/>
    </row>
    <row r="9415" spans="1:1" x14ac:dyDescent="0.25">
      <c r="A9415" s="287"/>
    </row>
    <row r="9416" spans="1:1" x14ac:dyDescent="0.25">
      <c r="A9416" s="287"/>
    </row>
    <row r="9417" spans="1:1" x14ac:dyDescent="0.25">
      <c r="A9417" s="287"/>
    </row>
    <row r="9418" spans="1:1" x14ac:dyDescent="0.25">
      <c r="A9418" s="287"/>
    </row>
    <row r="9419" spans="1:1" x14ac:dyDescent="0.25">
      <c r="A9419" s="287"/>
    </row>
    <row r="9420" spans="1:1" x14ac:dyDescent="0.25">
      <c r="A9420" s="287"/>
    </row>
    <row r="9421" spans="1:1" x14ac:dyDescent="0.25">
      <c r="A9421" s="287"/>
    </row>
    <row r="9422" spans="1:1" x14ac:dyDescent="0.25">
      <c r="A9422" s="287"/>
    </row>
    <row r="9423" spans="1:1" x14ac:dyDescent="0.25">
      <c r="A9423" s="287"/>
    </row>
    <row r="9424" spans="1:1" x14ac:dyDescent="0.25">
      <c r="A9424" s="287"/>
    </row>
    <row r="9425" spans="1:1" x14ac:dyDescent="0.25">
      <c r="A9425" s="287"/>
    </row>
    <row r="9426" spans="1:1" x14ac:dyDescent="0.25">
      <c r="A9426" s="287"/>
    </row>
    <row r="9427" spans="1:1" x14ac:dyDescent="0.25">
      <c r="A9427" s="287"/>
    </row>
    <row r="9428" spans="1:1" x14ac:dyDescent="0.25">
      <c r="A9428" s="287"/>
    </row>
    <row r="9429" spans="1:1" x14ac:dyDescent="0.25">
      <c r="A9429" s="287"/>
    </row>
    <row r="9430" spans="1:1" x14ac:dyDescent="0.25">
      <c r="A9430" s="287"/>
    </row>
    <row r="9431" spans="1:1" x14ac:dyDescent="0.25">
      <c r="A9431" s="287"/>
    </row>
    <row r="9432" spans="1:1" x14ac:dyDescent="0.25">
      <c r="A9432" s="287"/>
    </row>
    <row r="9433" spans="1:1" x14ac:dyDescent="0.25">
      <c r="A9433" s="287"/>
    </row>
    <row r="9434" spans="1:1" x14ac:dyDescent="0.25">
      <c r="A9434" s="287"/>
    </row>
    <row r="9435" spans="1:1" x14ac:dyDescent="0.25">
      <c r="A9435" s="287"/>
    </row>
    <row r="9436" spans="1:1" x14ac:dyDescent="0.25">
      <c r="A9436" s="287"/>
    </row>
    <row r="9437" spans="1:1" x14ac:dyDescent="0.25">
      <c r="A9437" s="287"/>
    </row>
    <row r="9438" spans="1:1" x14ac:dyDescent="0.25">
      <c r="A9438" s="287"/>
    </row>
    <row r="9439" spans="1:1" x14ac:dyDescent="0.25">
      <c r="A9439" s="287"/>
    </row>
    <row r="9440" spans="1:1" x14ac:dyDescent="0.25">
      <c r="A9440" s="287"/>
    </row>
    <row r="9441" spans="1:1" x14ac:dyDescent="0.25">
      <c r="A9441" s="287"/>
    </row>
    <row r="9442" spans="1:1" x14ac:dyDescent="0.25">
      <c r="A9442" s="287"/>
    </row>
    <row r="9443" spans="1:1" x14ac:dyDescent="0.25">
      <c r="A9443" s="287"/>
    </row>
    <row r="9444" spans="1:1" x14ac:dyDescent="0.25">
      <c r="A9444" s="287"/>
    </row>
    <row r="9445" spans="1:1" x14ac:dyDescent="0.25">
      <c r="A9445" s="287"/>
    </row>
    <row r="9446" spans="1:1" x14ac:dyDescent="0.25">
      <c r="A9446" s="287"/>
    </row>
    <row r="9447" spans="1:1" x14ac:dyDescent="0.25">
      <c r="A9447" s="287"/>
    </row>
    <row r="9448" spans="1:1" x14ac:dyDescent="0.25">
      <c r="A9448" s="287"/>
    </row>
    <row r="9449" spans="1:1" x14ac:dyDescent="0.25">
      <c r="A9449" s="287"/>
    </row>
    <row r="9450" spans="1:1" x14ac:dyDescent="0.25">
      <c r="A9450" s="287"/>
    </row>
    <row r="9451" spans="1:1" x14ac:dyDescent="0.25">
      <c r="A9451" s="287"/>
    </row>
    <row r="9452" spans="1:1" x14ac:dyDescent="0.25">
      <c r="A9452" s="287"/>
    </row>
    <row r="9453" spans="1:1" x14ac:dyDescent="0.25">
      <c r="A9453" s="287"/>
    </row>
    <row r="9454" spans="1:1" x14ac:dyDescent="0.25">
      <c r="A9454" s="287"/>
    </row>
    <row r="9455" spans="1:1" x14ac:dyDescent="0.25">
      <c r="A9455" s="287"/>
    </row>
    <row r="9456" spans="1:1" x14ac:dyDescent="0.25">
      <c r="A9456" s="287"/>
    </row>
    <row r="9457" spans="1:1" x14ac:dyDescent="0.25">
      <c r="A9457" s="287"/>
    </row>
    <row r="9458" spans="1:1" x14ac:dyDescent="0.25">
      <c r="A9458" s="287"/>
    </row>
    <row r="9459" spans="1:1" x14ac:dyDescent="0.25">
      <c r="A9459" s="287"/>
    </row>
    <row r="9460" spans="1:1" x14ac:dyDescent="0.25">
      <c r="A9460" s="287"/>
    </row>
    <row r="9461" spans="1:1" x14ac:dyDescent="0.25">
      <c r="A9461" s="287"/>
    </row>
    <row r="9462" spans="1:1" x14ac:dyDescent="0.25">
      <c r="A9462" s="287"/>
    </row>
    <row r="9463" spans="1:1" x14ac:dyDescent="0.25">
      <c r="A9463" s="287"/>
    </row>
    <row r="9464" spans="1:1" x14ac:dyDescent="0.25">
      <c r="A9464" s="287"/>
    </row>
    <row r="9465" spans="1:1" x14ac:dyDescent="0.25">
      <c r="A9465" s="287"/>
    </row>
    <row r="9466" spans="1:1" x14ac:dyDescent="0.25">
      <c r="A9466" s="287"/>
    </row>
    <row r="9467" spans="1:1" x14ac:dyDescent="0.25">
      <c r="A9467" s="287"/>
    </row>
    <row r="9468" spans="1:1" x14ac:dyDescent="0.25">
      <c r="A9468" s="287"/>
    </row>
    <row r="9469" spans="1:1" x14ac:dyDescent="0.25">
      <c r="A9469" s="287"/>
    </row>
    <row r="9470" spans="1:1" x14ac:dyDescent="0.25">
      <c r="A9470" s="287"/>
    </row>
    <row r="9471" spans="1:1" x14ac:dyDescent="0.25">
      <c r="A9471" s="287"/>
    </row>
    <row r="9472" spans="1:1" x14ac:dyDescent="0.25">
      <c r="A9472" s="287"/>
    </row>
    <row r="9473" spans="1:1" x14ac:dyDescent="0.25">
      <c r="A9473" s="287"/>
    </row>
    <row r="9474" spans="1:1" x14ac:dyDescent="0.25">
      <c r="A9474" s="287"/>
    </row>
    <row r="9475" spans="1:1" x14ac:dyDescent="0.25">
      <c r="A9475" s="287"/>
    </row>
    <row r="9476" spans="1:1" x14ac:dyDescent="0.25">
      <c r="A9476" s="287"/>
    </row>
    <row r="9477" spans="1:1" x14ac:dyDescent="0.25">
      <c r="A9477" s="287"/>
    </row>
    <row r="9478" spans="1:1" x14ac:dyDescent="0.25">
      <c r="A9478" s="287"/>
    </row>
    <row r="9479" spans="1:1" x14ac:dyDescent="0.25">
      <c r="A9479" s="287"/>
    </row>
    <row r="9480" spans="1:1" x14ac:dyDescent="0.25">
      <c r="A9480" s="287"/>
    </row>
    <row r="9481" spans="1:1" x14ac:dyDescent="0.25">
      <c r="A9481" s="287"/>
    </row>
    <row r="9482" spans="1:1" x14ac:dyDescent="0.25">
      <c r="A9482" s="287"/>
    </row>
    <row r="9483" spans="1:1" x14ac:dyDescent="0.25">
      <c r="A9483" s="287"/>
    </row>
    <row r="9484" spans="1:1" x14ac:dyDescent="0.25">
      <c r="A9484" s="287"/>
    </row>
    <row r="9485" spans="1:1" x14ac:dyDescent="0.25">
      <c r="A9485" s="287"/>
    </row>
    <row r="9486" spans="1:1" x14ac:dyDescent="0.25">
      <c r="A9486" s="287"/>
    </row>
    <row r="9487" spans="1:1" x14ac:dyDescent="0.25">
      <c r="A9487" s="287"/>
    </row>
    <row r="9488" spans="1:1" x14ac:dyDescent="0.25">
      <c r="A9488" s="287"/>
    </row>
    <row r="9489" spans="1:1" x14ac:dyDescent="0.25">
      <c r="A9489" s="287"/>
    </row>
    <row r="9490" spans="1:1" x14ac:dyDescent="0.25">
      <c r="A9490" s="287"/>
    </row>
    <row r="9491" spans="1:1" x14ac:dyDescent="0.25">
      <c r="A9491" s="287"/>
    </row>
    <row r="9492" spans="1:1" x14ac:dyDescent="0.25">
      <c r="A9492" s="287"/>
    </row>
    <row r="9493" spans="1:1" x14ac:dyDescent="0.25">
      <c r="A9493" s="287"/>
    </row>
    <row r="9494" spans="1:1" x14ac:dyDescent="0.25">
      <c r="A9494" s="287"/>
    </row>
    <row r="9495" spans="1:1" x14ac:dyDescent="0.25">
      <c r="A9495" s="287"/>
    </row>
    <row r="9496" spans="1:1" x14ac:dyDescent="0.25">
      <c r="A9496" s="287"/>
    </row>
    <row r="9497" spans="1:1" x14ac:dyDescent="0.25">
      <c r="A9497" s="287"/>
    </row>
    <row r="9498" spans="1:1" x14ac:dyDescent="0.25">
      <c r="A9498" s="287"/>
    </row>
    <row r="9499" spans="1:1" x14ac:dyDescent="0.25">
      <c r="A9499" s="287"/>
    </row>
    <row r="9500" spans="1:1" x14ac:dyDescent="0.25">
      <c r="A9500" s="287"/>
    </row>
    <row r="9501" spans="1:1" x14ac:dyDescent="0.25">
      <c r="A9501" s="287"/>
    </row>
    <row r="9502" spans="1:1" x14ac:dyDescent="0.25">
      <c r="A9502" s="287"/>
    </row>
    <row r="9503" spans="1:1" x14ac:dyDescent="0.25">
      <c r="A9503" s="287"/>
    </row>
    <row r="9504" spans="1:1" x14ac:dyDescent="0.25">
      <c r="A9504" s="287"/>
    </row>
    <row r="9505" spans="1:1" x14ac:dyDescent="0.25">
      <c r="A9505" s="287"/>
    </row>
    <row r="9506" spans="1:1" x14ac:dyDescent="0.25">
      <c r="A9506" s="287"/>
    </row>
    <row r="9507" spans="1:1" x14ac:dyDescent="0.25">
      <c r="A9507" s="287"/>
    </row>
    <row r="9508" spans="1:1" x14ac:dyDescent="0.25">
      <c r="A9508" s="287"/>
    </row>
    <row r="9509" spans="1:1" x14ac:dyDescent="0.25">
      <c r="A9509" s="287"/>
    </row>
    <row r="9510" spans="1:1" x14ac:dyDescent="0.25">
      <c r="A9510" s="287"/>
    </row>
    <row r="9511" spans="1:1" x14ac:dyDescent="0.25">
      <c r="A9511" s="287"/>
    </row>
    <row r="9512" spans="1:1" x14ac:dyDescent="0.25">
      <c r="A9512" s="287"/>
    </row>
    <row r="9513" spans="1:1" x14ac:dyDescent="0.25">
      <c r="A9513" s="287"/>
    </row>
    <row r="9514" spans="1:1" x14ac:dyDescent="0.25">
      <c r="A9514" s="287"/>
    </row>
    <row r="9515" spans="1:1" x14ac:dyDescent="0.25">
      <c r="A9515" s="287"/>
    </row>
    <row r="9516" spans="1:1" x14ac:dyDescent="0.25">
      <c r="A9516" s="287"/>
    </row>
    <row r="9517" spans="1:1" x14ac:dyDescent="0.25">
      <c r="A9517" s="287"/>
    </row>
    <row r="9518" spans="1:1" x14ac:dyDescent="0.25">
      <c r="A9518" s="287"/>
    </row>
    <row r="9519" spans="1:1" x14ac:dyDescent="0.25">
      <c r="A9519" s="287"/>
    </row>
    <row r="9520" spans="1:1" x14ac:dyDescent="0.25">
      <c r="A9520" s="287"/>
    </row>
    <row r="9521" spans="1:1" x14ac:dyDescent="0.25">
      <c r="A9521" s="287"/>
    </row>
    <row r="9522" spans="1:1" x14ac:dyDescent="0.25">
      <c r="A9522" s="287"/>
    </row>
    <row r="9523" spans="1:1" x14ac:dyDescent="0.25">
      <c r="A9523" s="287"/>
    </row>
    <row r="9524" spans="1:1" x14ac:dyDescent="0.25">
      <c r="A9524" s="287"/>
    </row>
    <row r="9525" spans="1:1" x14ac:dyDescent="0.25">
      <c r="A9525" s="287"/>
    </row>
    <row r="9526" spans="1:1" x14ac:dyDescent="0.25">
      <c r="A9526" s="287"/>
    </row>
    <row r="9527" spans="1:1" x14ac:dyDescent="0.25">
      <c r="A9527" s="287"/>
    </row>
    <row r="9528" spans="1:1" x14ac:dyDescent="0.25">
      <c r="A9528" s="287"/>
    </row>
    <row r="9529" spans="1:1" x14ac:dyDescent="0.25">
      <c r="A9529" s="287"/>
    </row>
    <row r="9530" spans="1:1" x14ac:dyDescent="0.25">
      <c r="A9530" s="287"/>
    </row>
    <row r="9531" spans="1:1" x14ac:dyDescent="0.25">
      <c r="A9531" s="287"/>
    </row>
    <row r="9532" spans="1:1" x14ac:dyDescent="0.25">
      <c r="A9532" s="287"/>
    </row>
    <row r="9533" spans="1:1" x14ac:dyDescent="0.25">
      <c r="A9533" s="287"/>
    </row>
    <row r="9534" spans="1:1" x14ac:dyDescent="0.25">
      <c r="A9534" s="287"/>
    </row>
    <row r="9535" spans="1:1" x14ac:dyDescent="0.25">
      <c r="A9535" s="287"/>
    </row>
    <row r="9536" spans="1:1" x14ac:dyDescent="0.25">
      <c r="A9536" s="287"/>
    </row>
    <row r="9537" spans="1:1" x14ac:dyDescent="0.25">
      <c r="A9537" s="287"/>
    </row>
    <row r="9538" spans="1:1" x14ac:dyDescent="0.25">
      <c r="A9538" s="287"/>
    </row>
    <row r="9539" spans="1:1" x14ac:dyDescent="0.25">
      <c r="A9539" s="287"/>
    </row>
    <row r="9540" spans="1:1" x14ac:dyDescent="0.25">
      <c r="A9540" s="287"/>
    </row>
    <row r="9541" spans="1:1" x14ac:dyDescent="0.25">
      <c r="A9541" s="287"/>
    </row>
    <row r="9542" spans="1:1" x14ac:dyDescent="0.25">
      <c r="A9542" s="287"/>
    </row>
    <row r="9543" spans="1:1" x14ac:dyDescent="0.25">
      <c r="A9543" s="287"/>
    </row>
    <row r="9544" spans="1:1" x14ac:dyDescent="0.25">
      <c r="A9544" s="287"/>
    </row>
    <row r="9545" spans="1:1" x14ac:dyDescent="0.25">
      <c r="A9545" s="287"/>
    </row>
    <row r="9546" spans="1:1" x14ac:dyDescent="0.25">
      <c r="A9546" s="287"/>
    </row>
    <row r="9547" spans="1:1" x14ac:dyDescent="0.25">
      <c r="A9547" s="287"/>
    </row>
    <row r="9548" spans="1:1" x14ac:dyDescent="0.25">
      <c r="A9548" s="287"/>
    </row>
    <row r="9549" spans="1:1" x14ac:dyDescent="0.25">
      <c r="A9549" s="287"/>
    </row>
    <row r="9550" spans="1:1" x14ac:dyDescent="0.25">
      <c r="A9550" s="287"/>
    </row>
    <row r="9551" spans="1:1" x14ac:dyDescent="0.25">
      <c r="A9551" s="287"/>
    </row>
    <row r="9552" spans="1:1" x14ac:dyDescent="0.25">
      <c r="A9552" s="287"/>
    </row>
    <row r="9553" spans="1:1" x14ac:dyDescent="0.25">
      <c r="A9553" s="287"/>
    </row>
    <row r="9554" spans="1:1" x14ac:dyDescent="0.25">
      <c r="A9554" s="287"/>
    </row>
    <row r="9555" spans="1:1" x14ac:dyDescent="0.25">
      <c r="A9555" s="287"/>
    </row>
    <row r="9556" spans="1:1" x14ac:dyDescent="0.25">
      <c r="A9556" s="287"/>
    </row>
    <row r="9557" spans="1:1" x14ac:dyDescent="0.25">
      <c r="A9557" s="287"/>
    </row>
    <row r="9558" spans="1:1" x14ac:dyDescent="0.25">
      <c r="A9558" s="287"/>
    </row>
    <row r="9559" spans="1:1" x14ac:dyDescent="0.25">
      <c r="A9559" s="287"/>
    </row>
    <row r="9560" spans="1:1" x14ac:dyDescent="0.25">
      <c r="A9560" s="287"/>
    </row>
    <row r="9561" spans="1:1" x14ac:dyDescent="0.25">
      <c r="A9561" s="287"/>
    </row>
    <row r="9562" spans="1:1" x14ac:dyDescent="0.25">
      <c r="A9562" s="287"/>
    </row>
    <row r="9563" spans="1:1" x14ac:dyDescent="0.25">
      <c r="A9563" s="287"/>
    </row>
    <row r="9564" spans="1:1" x14ac:dyDescent="0.25">
      <c r="A9564" s="287"/>
    </row>
    <row r="9565" spans="1:1" x14ac:dyDescent="0.25">
      <c r="A9565" s="287"/>
    </row>
    <row r="9566" spans="1:1" x14ac:dyDescent="0.25">
      <c r="A9566" s="287"/>
    </row>
    <row r="9567" spans="1:1" x14ac:dyDescent="0.25">
      <c r="A9567" s="287"/>
    </row>
    <row r="9568" spans="1:1" x14ac:dyDescent="0.25">
      <c r="A9568" s="287"/>
    </row>
    <row r="9569" spans="1:1" x14ac:dyDescent="0.25">
      <c r="A9569" s="287"/>
    </row>
    <row r="9570" spans="1:1" x14ac:dyDescent="0.25">
      <c r="A9570" s="287"/>
    </row>
    <row r="9571" spans="1:1" x14ac:dyDescent="0.25">
      <c r="A9571" s="287"/>
    </row>
    <row r="9572" spans="1:1" x14ac:dyDescent="0.25">
      <c r="A9572" s="287"/>
    </row>
    <row r="9573" spans="1:1" x14ac:dyDescent="0.25">
      <c r="A9573" s="287"/>
    </row>
    <row r="9574" spans="1:1" x14ac:dyDescent="0.25">
      <c r="A9574" s="287"/>
    </row>
    <row r="9575" spans="1:1" x14ac:dyDescent="0.25">
      <c r="A9575" s="287"/>
    </row>
    <row r="9576" spans="1:1" x14ac:dyDescent="0.25">
      <c r="A9576" s="287"/>
    </row>
    <row r="9577" spans="1:1" x14ac:dyDescent="0.25">
      <c r="A9577" s="287"/>
    </row>
    <row r="9578" spans="1:1" x14ac:dyDescent="0.25">
      <c r="A9578" s="287"/>
    </row>
    <row r="9579" spans="1:1" x14ac:dyDescent="0.25">
      <c r="A9579" s="287"/>
    </row>
    <row r="9580" spans="1:1" x14ac:dyDescent="0.25">
      <c r="A9580" s="287"/>
    </row>
    <row r="9581" spans="1:1" x14ac:dyDescent="0.25">
      <c r="A9581" s="287"/>
    </row>
    <row r="9582" spans="1:1" x14ac:dyDescent="0.25">
      <c r="A9582" s="287"/>
    </row>
    <row r="9583" spans="1:1" x14ac:dyDescent="0.25">
      <c r="A9583" s="287"/>
    </row>
    <row r="9584" spans="1:1" x14ac:dyDescent="0.25">
      <c r="A9584" s="287"/>
    </row>
    <row r="9585" spans="1:1" x14ac:dyDescent="0.25">
      <c r="A9585" s="287"/>
    </row>
    <row r="9586" spans="1:1" x14ac:dyDescent="0.25">
      <c r="A9586" s="287"/>
    </row>
    <row r="9587" spans="1:1" x14ac:dyDescent="0.25">
      <c r="A9587" s="287"/>
    </row>
    <row r="9588" spans="1:1" x14ac:dyDescent="0.25">
      <c r="A9588" s="287"/>
    </row>
    <row r="9589" spans="1:1" x14ac:dyDescent="0.25">
      <c r="A9589" s="287"/>
    </row>
    <row r="9590" spans="1:1" x14ac:dyDescent="0.25">
      <c r="A9590" s="287"/>
    </row>
    <row r="9591" spans="1:1" x14ac:dyDescent="0.25">
      <c r="A9591" s="287"/>
    </row>
    <row r="9592" spans="1:1" x14ac:dyDescent="0.25">
      <c r="A9592" s="287"/>
    </row>
    <row r="9593" spans="1:1" x14ac:dyDescent="0.25">
      <c r="A9593" s="287"/>
    </row>
    <row r="9594" spans="1:1" x14ac:dyDescent="0.25">
      <c r="A9594" s="287"/>
    </row>
    <row r="9595" spans="1:1" x14ac:dyDescent="0.25">
      <c r="A9595" s="287"/>
    </row>
    <row r="9596" spans="1:1" x14ac:dyDescent="0.25">
      <c r="A9596" s="287"/>
    </row>
    <row r="9597" spans="1:1" x14ac:dyDescent="0.25">
      <c r="A9597" s="287"/>
    </row>
    <row r="9598" spans="1:1" x14ac:dyDescent="0.25">
      <c r="A9598" s="287"/>
    </row>
    <row r="9599" spans="1:1" x14ac:dyDescent="0.25">
      <c r="A9599" s="287"/>
    </row>
    <row r="9600" spans="1:1" x14ac:dyDescent="0.25">
      <c r="A9600" s="287"/>
    </row>
    <row r="9601" spans="1:1" x14ac:dyDescent="0.25">
      <c r="A9601" s="287"/>
    </row>
    <row r="9602" spans="1:1" x14ac:dyDescent="0.25">
      <c r="A9602" s="287"/>
    </row>
    <row r="9603" spans="1:1" x14ac:dyDescent="0.25">
      <c r="A9603" s="287"/>
    </row>
    <row r="9604" spans="1:1" x14ac:dyDescent="0.25">
      <c r="A9604" s="287"/>
    </row>
    <row r="9605" spans="1:1" x14ac:dyDescent="0.25">
      <c r="A9605" s="287"/>
    </row>
    <row r="9606" spans="1:1" x14ac:dyDescent="0.25">
      <c r="A9606" s="287"/>
    </row>
    <row r="9607" spans="1:1" x14ac:dyDescent="0.25">
      <c r="A9607" s="287"/>
    </row>
    <row r="9608" spans="1:1" x14ac:dyDescent="0.25">
      <c r="A9608" s="287"/>
    </row>
    <row r="9609" spans="1:1" x14ac:dyDescent="0.25">
      <c r="A9609" s="287"/>
    </row>
    <row r="9610" spans="1:1" x14ac:dyDescent="0.25">
      <c r="A9610" s="287"/>
    </row>
    <row r="9611" spans="1:1" x14ac:dyDescent="0.25">
      <c r="A9611" s="287"/>
    </row>
    <row r="9612" spans="1:1" x14ac:dyDescent="0.25">
      <c r="A9612" s="287"/>
    </row>
    <row r="9613" spans="1:1" x14ac:dyDescent="0.25">
      <c r="A9613" s="287"/>
    </row>
    <row r="9614" spans="1:1" x14ac:dyDescent="0.25">
      <c r="A9614" s="287"/>
    </row>
    <row r="9615" spans="1:1" x14ac:dyDescent="0.25">
      <c r="A9615" s="287"/>
    </row>
    <row r="9616" spans="1:1" x14ac:dyDescent="0.25">
      <c r="A9616" s="287"/>
    </row>
    <row r="9617" spans="1:1" x14ac:dyDescent="0.25">
      <c r="A9617" s="287"/>
    </row>
    <row r="9618" spans="1:1" x14ac:dyDescent="0.25">
      <c r="A9618" s="287"/>
    </row>
    <row r="9619" spans="1:1" x14ac:dyDescent="0.25">
      <c r="A9619" s="287"/>
    </row>
    <row r="9620" spans="1:1" x14ac:dyDescent="0.25">
      <c r="A9620" s="287"/>
    </row>
    <row r="9621" spans="1:1" x14ac:dyDescent="0.25">
      <c r="A9621" s="287"/>
    </row>
    <row r="9622" spans="1:1" x14ac:dyDescent="0.25">
      <c r="A9622" s="287"/>
    </row>
    <row r="9623" spans="1:1" x14ac:dyDescent="0.25">
      <c r="A9623" s="287"/>
    </row>
    <row r="9624" spans="1:1" x14ac:dyDescent="0.25">
      <c r="A9624" s="287"/>
    </row>
    <row r="9625" spans="1:1" x14ac:dyDescent="0.25">
      <c r="A9625" s="287"/>
    </row>
    <row r="9626" spans="1:1" x14ac:dyDescent="0.25">
      <c r="A9626" s="287"/>
    </row>
    <row r="9627" spans="1:1" x14ac:dyDescent="0.25">
      <c r="A9627" s="287"/>
    </row>
    <row r="9628" spans="1:1" x14ac:dyDescent="0.25">
      <c r="A9628" s="287"/>
    </row>
    <row r="9629" spans="1:1" x14ac:dyDescent="0.25">
      <c r="A9629" s="287"/>
    </row>
    <row r="9630" spans="1:1" x14ac:dyDescent="0.25">
      <c r="A9630" s="287"/>
    </row>
    <row r="9631" spans="1:1" x14ac:dyDescent="0.25">
      <c r="A9631" s="287"/>
    </row>
    <row r="9632" spans="1:1" x14ac:dyDescent="0.25">
      <c r="A9632" s="287"/>
    </row>
    <row r="9633" spans="1:1" x14ac:dyDescent="0.25">
      <c r="A9633" s="287"/>
    </row>
    <row r="9634" spans="1:1" x14ac:dyDescent="0.25">
      <c r="A9634" s="287"/>
    </row>
    <row r="9635" spans="1:1" x14ac:dyDescent="0.25">
      <c r="A9635" s="287"/>
    </row>
    <row r="9636" spans="1:1" x14ac:dyDescent="0.25">
      <c r="A9636" s="287"/>
    </row>
    <row r="9637" spans="1:1" x14ac:dyDescent="0.25">
      <c r="A9637" s="287"/>
    </row>
    <row r="9638" spans="1:1" x14ac:dyDescent="0.25">
      <c r="A9638" s="287"/>
    </row>
    <row r="9639" spans="1:1" x14ac:dyDescent="0.25">
      <c r="A9639" s="287"/>
    </row>
    <row r="9640" spans="1:1" x14ac:dyDescent="0.25">
      <c r="A9640" s="287"/>
    </row>
    <row r="9641" spans="1:1" x14ac:dyDescent="0.25">
      <c r="A9641" s="287"/>
    </row>
    <row r="9642" spans="1:1" x14ac:dyDescent="0.25">
      <c r="A9642" s="287"/>
    </row>
    <row r="9643" spans="1:1" x14ac:dyDescent="0.25">
      <c r="A9643" s="287"/>
    </row>
    <row r="9644" spans="1:1" x14ac:dyDescent="0.25">
      <c r="A9644" s="287"/>
    </row>
    <row r="9645" spans="1:1" x14ac:dyDescent="0.25">
      <c r="A9645" s="287"/>
    </row>
    <row r="9646" spans="1:1" x14ac:dyDescent="0.25">
      <c r="A9646" s="287"/>
    </row>
    <row r="9647" spans="1:1" x14ac:dyDescent="0.25">
      <c r="A9647" s="287"/>
    </row>
    <row r="9648" spans="1:1" x14ac:dyDescent="0.25">
      <c r="A9648" s="287"/>
    </row>
    <row r="9649" spans="1:1" x14ac:dyDescent="0.25">
      <c r="A9649" s="287"/>
    </row>
    <row r="9650" spans="1:1" x14ac:dyDescent="0.25">
      <c r="A9650" s="287"/>
    </row>
    <row r="9651" spans="1:1" x14ac:dyDescent="0.25">
      <c r="A9651" s="287"/>
    </row>
    <row r="9652" spans="1:1" x14ac:dyDescent="0.25">
      <c r="A9652" s="287"/>
    </row>
    <row r="9653" spans="1:1" x14ac:dyDescent="0.25">
      <c r="A9653" s="287"/>
    </row>
    <row r="9654" spans="1:1" x14ac:dyDescent="0.25">
      <c r="A9654" s="287"/>
    </row>
    <row r="9655" spans="1:1" x14ac:dyDescent="0.25">
      <c r="A9655" s="287"/>
    </row>
    <row r="9656" spans="1:1" x14ac:dyDescent="0.25">
      <c r="A9656" s="287"/>
    </row>
    <row r="9657" spans="1:1" x14ac:dyDescent="0.25">
      <c r="A9657" s="287"/>
    </row>
    <row r="9658" spans="1:1" x14ac:dyDescent="0.25">
      <c r="A9658" s="287"/>
    </row>
    <row r="9659" spans="1:1" x14ac:dyDescent="0.25">
      <c r="A9659" s="287"/>
    </row>
    <row r="9660" spans="1:1" x14ac:dyDescent="0.25">
      <c r="A9660" s="287"/>
    </row>
    <row r="9661" spans="1:1" x14ac:dyDescent="0.25">
      <c r="A9661" s="287"/>
    </row>
    <row r="9662" spans="1:1" x14ac:dyDescent="0.25">
      <c r="A9662" s="287"/>
    </row>
    <row r="9663" spans="1:1" x14ac:dyDescent="0.25">
      <c r="A9663" s="287"/>
    </row>
    <row r="9664" spans="1:1" x14ac:dyDescent="0.25">
      <c r="A9664" s="287"/>
    </row>
    <row r="9665" spans="1:1" x14ac:dyDescent="0.25">
      <c r="A9665" s="287"/>
    </row>
    <row r="9666" spans="1:1" x14ac:dyDescent="0.25">
      <c r="A9666" s="287"/>
    </row>
    <row r="9667" spans="1:1" x14ac:dyDescent="0.25">
      <c r="A9667" s="287"/>
    </row>
    <row r="9668" spans="1:1" x14ac:dyDescent="0.25">
      <c r="A9668" s="287"/>
    </row>
    <row r="9669" spans="1:1" x14ac:dyDescent="0.25">
      <c r="A9669" s="287"/>
    </row>
    <row r="9670" spans="1:1" x14ac:dyDescent="0.25">
      <c r="A9670" s="287"/>
    </row>
    <row r="9671" spans="1:1" x14ac:dyDescent="0.25">
      <c r="A9671" s="287"/>
    </row>
    <row r="9672" spans="1:1" x14ac:dyDescent="0.25">
      <c r="A9672" s="287"/>
    </row>
    <row r="9673" spans="1:1" x14ac:dyDescent="0.25">
      <c r="A9673" s="287"/>
    </row>
    <row r="9674" spans="1:1" x14ac:dyDescent="0.25">
      <c r="A9674" s="287"/>
    </row>
    <row r="9675" spans="1:1" x14ac:dyDescent="0.25">
      <c r="A9675" s="287"/>
    </row>
    <row r="9676" spans="1:1" x14ac:dyDescent="0.25">
      <c r="A9676" s="287"/>
    </row>
    <row r="9677" spans="1:1" x14ac:dyDescent="0.25">
      <c r="A9677" s="287"/>
    </row>
    <row r="9678" spans="1:1" x14ac:dyDescent="0.25">
      <c r="A9678" s="287"/>
    </row>
    <row r="9679" spans="1:1" x14ac:dyDescent="0.25">
      <c r="A9679" s="287"/>
    </row>
    <row r="9680" spans="1:1" x14ac:dyDescent="0.25">
      <c r="A9680" s="287"/>
    </row>
    <row r="9681" spans="1:1" x14ac:dyDescent="0.25">
      <c r="A9681" s="287"/>
    </row>
    <row r="9682" spans="1:1" x14ac:dyDescent="0.25">
      <c r="A9682" s="287"/>
    </row>
    <row r="9683" spans="1:1" x14ac:dyDescent="0.25">
      <c r="A9683" s="287"/>
    </row>
    <row r="9684" spans="1:1" x14ac:dyDescent="0.25">
      <c r="A9684" s="287"/>
    </row>
    <row r="9685" spans="1:1" x14ac:dyDescent="0.25">
      <c r="A9685" s="287"/>
    </row>
    <row r="9686" spans="1:1" x14ac:dyDescent="0.25">
      <c r="A9686" s="287"/>
    </row>
    <row r="9687" spans="1:1" x14ac:dyDescent="0.25">
      <c r="A9687" s="287"/>
    </row>
    <row r="9688" spans="1:1" x14ac:dyDescent="0.25">
      <c r="A9688" s="287"/>
    </row>
    <row r="9689" spans="1:1" x14ac:dyDescent="0.25">
      <c r="A9689" s="287"/>
    </row>
    <row r="9690" spans="1:1" x14ac:dyDescent="0.25">
      <c r="A9690" s="287"/>
    </row>
    <row r="9691" spans="1:1" x14ac:dyDescent="0.25">
      <c r="A9691" s="287"/>
    </row>
    <row r="9692" spans="1:1" x14ac:dyDescent="0.25">
      <c r="A9692" s="287"/>
    </row>
    <row r="9693" spans="1:1" x14ac:dyDescent="0.25">
      <c r="A9693" s="287"/>
    </row>
    <row r="9694" spans="1:1" x14ac:dyDescent="0.25">
      <c r="A9694" s="287"/>
    </row>
    <row r="9695" spans="1:1" x14ac:dyDescent="0.25">
      <c r="A9695" s="287"/>
    </row>
    <row r="9696" spans="1:1" x14ac:dyDescent="0.25">
      <c r="A9696" s="287"/>
    </row>
    <row r="9697" spans="1:1" x14ac:dyDescent="0.25">
      <c r="A9697" s="287"/>
    </row>
    <row r="9698" spans="1:1" x14ac:dyDescent="0.25">
      <c r="A9698" s="287"/>
    </row>
    <row r="9699" spans="1:1" x14ac:dyDescent="0.25">
      <c r="A9699" s="287"/>
    </row>
    <row r="9700" spans="1:1" x14ac:dyDescent="0.25">
      <c r="A9700" s="287"/>
    </row>
    <row r="9701" spans="1:1" x14ac:dyDescent="0.25">
      <c r="A9701" s="287"/>
    </row>
    <row r="9702" spans="1:1" x14ac:dyDescent="0.25">
      <c r="A9702" s="287"/>
    </row>
    <row r="9703" spans="1:1" x14ac:dyDescent="0.25">
      <c r="A9703" s="287"/>
    </row>
    <row r="9704" spans="1:1" x14ac:dyDescent="0.25">
      <c r="A9704" s="287"/>
    </row>
    <row r="9705" spans="1:1" x14ac:dyDescent="0.25">
      <c r="A9705" s="287"/>
    </row>
    <row r="9706" spans="1:1" x14ac:dyDescent="0.25">
      <c r="A9706" s="287"/>
    </row>
    <row r="9707" spans="1:1" x14ac:dyDescent="0.25">
      <c r="A9707" s="287"/>
    </row>
    <row r="9708" spans="1:1" x14ac:dyDescent="0.25">
      <c r="A9708" s="287"/>
    </row>
    <row r="9709" spans="1:1" x14ac:dyDescent="0.25">
      <c r="A9709" s="287"/>
    </row>
    <row r="9710" spans="1:1" x14ac:dyDescent="0.25">
      <c r="A9710" s="287"/>
    </row>
    <row r="9711" spans="1:1" x14ac:dyDescent="0.25">
      <c r="A9711" s="287"/>
    </row>
    <row r="9712" spans="1:1" x14ac:dyDescent="0.25">
      <c r="A9712" s="287"/>
    </row>
    <row r="9713" spans="1:1" x14ac:dyDescent="0.25">
      <c r="A9713" s="287"/>
    </row>
    <row r="9714" spans="1:1" x14ac:dyDescent="0.25">
      <c r="A9714" s="287"/>
    </row>
    <row r="9715" spans="1:1" x14ac:dyDescent="0.25">
      <c r="A9715" s="287"/>
    </row>
    <row r="9716" spans="1:1" x14ac:dyDescent="0.25">
      <c r="A9716" s="287"/>
    </row>
    <row r="9717" spans="1:1" x14ac:dyDescent="0.25">
      <c r="A9717" s="287"/>
    </row>
    <row r="9718" spans="1:1" x14ac:dyDescent="0.25">
      <c r="A9718" s="287"/>
    </row>
    <row r="9719" spans="1:1" x14ac:dyDescent="0.25">
      <c r="A9719" s="287"/>
    </row>
    <row r="9720" spans="1:1" x14ac:dyDescent="0.25">
      <c r="A9720" s="287"/>
    </row>
    <row r="9721" spans="1:1" x14ac:dyDescent="0.25">
      <c r="A9721" s="287"/>
    </row>
    <row r="9722" spans="1:1" x14ac:dyDescent="0.25">
      <c r="A9722" s="287"/>
    </row>
    <row r="9723" spans="1:1" x14ac:dyDescent="0.25">
      <c r="A9723" s="287"/>
    </row>
    <row r="9724" spans="1:1" x14ac:dyDescent="0.25">
      <c r="A9724" s="287"/>
    </row>
    <row r="9725" spans="1:1" x14ac:dyDescent="0.25">
      <c r="A9725" s="287"/>
    </row>
    <row r="9726" spans="1:1" x14ac:dyDescent="0.25">
      <c r="A9726" s="287"/>
    </row>
    <row r="9727" spans="1:1" x14ac:dyDescent="0.25">
      <c r="A9727" s="287"/>
    </row>
    <row r="9728" spans="1:1" x14ac:dyDescent="0.25">
      <c r="A9728" s="287"/>
    </row>
    <row r="9729" spans="1:1" x14ac:dyDescent="0.25">
      <c r="A9729" s="287"/>
    </row>
    <row r="9730" spans="1:1" x14ac:dyDescent="0.25">
      <c r="A9730" s="287"/>
    </row>
    <row r="9731" spans="1:1" x14ac:dyDescent="0.25">
      <c r="A9731" s="287"/>
    </row>
    <row r="9732" spans="1:1" x14ac:dyDescent="0.25">
      <c r="A9732" s="287"/>
    </row>
    <row r="9733" spans="1:1" x14ac:dyDescent="0.25">
      <c r="A9733" s="287"/>
    </row>
    <row r="9734" spans="1:1" x14ac:dyDescent="0.25">
      <c r="A9734" s="287"/>
    </row>
    <row r="9735" spans="1:1" x14ac:dyDescent="0.25">
      <c r="A9735" s="287"/>
    </row>
    <row r="9736" spans="1:1" x14ac:dyDescent="0.25">
      <c r="A9736" s="287"/>
    </row>
    <row r="9737" spans="1:1" x14ac:dyDescent="0.25">
      <c r="A9737" s="287"/>
    </row>
    <row r="9738" spans="1:1" x14ac:dyDescent="0.25">
      <c r="A9738" s="287"/>
    </row>
    <row r="9739" spans="1:1" x14ac:dyDescent="0.25">
      <c r="A9739" s="287"/>
    </row>
    <row r="9740" spans="1:1" x14ac:dyDescent="0.25">
      <c r="A9740" s="287"/>
    </row>
    <row r="9741" spans="1:1" x14ac:dyDescent="0.25">
      <c r="A9741" s="287"/>
    </row>
    <row r="9742" spans="1:1" x14ac:dyDescent="0.25">
      <c r="A9742" s="287"/>
    </row>
    <row r="9743" spans="1:1" x14ac:dyDescent="0.25">
      <c r="A9743" s="287"/>
    </row>
    <row r="9744" spans="1:1" x14ac:dyDescent="0.25">
      <c r="A9744" s="287"/>
    </row>
    <row r="9745" spans="1:1" x14ac:dyDescent="0.25">
      <c r="A9745" s="287"/>
    </row>
    <row r="9746" spans="1:1" x14ac:dyDescent="0.25">
      <c r="A9746" s="287"/>
    </row>
    <row r="9747" spans="1:1" x14ac:dyDescent="0.25">
      <c r="A9747" s="287"/>
    </row>
    <row r="9748" spans="1:1" x14ac:dyDescent="0.25">
      <c r="A9748" s="287"/>
    </row>
    <row r="9749" spans="1:1" x14ac:dyDescent="0.25">
      <c r="A9749" s="287"/>
    </row>
    <row r="9750" spans="1:1" x14ac:dyDescent="0.25">
      <c r="A9750" s="287"/>
    </row>
    <row r="9751" spans="1:1" x14ac:dyDescent="0.25">
      <c r="A9751" s="287"/>
    </row>
    <row r="9752" spans="1:1" x14ac:dyDescent="0.25">
      <c r="A9752" s="287"/>
    </row>
    <row r="9753" spans="1:1" x14ac:dyDescent="0.25">
      <c r="A9753" s="287"/>
    </row>
    <row r="9754" spans="1:1" x14ac:dyDescent="0.25">
      <c r="A9754" s="287"/>
    </row>
    <row r="9755" spans="1:1" x14ac:dyDescent="0.25">
      <c r="A9755" s="287"/>
    </row>
    <row r="9756" spans="1:1" x14ac:dyDescent="0.25">
      <c r="A9756" s="287"/>
    </row>
    <row r="9757" spans="1:1" x14ac:dyDescent="0.25">
      <c r="A9757" s="287"/>
    </row>
    <row r="9758" spans="1:1" x14ac:dyDescent="0.25">
      <c r="A9758" s="287"/>
    </row>
    <row r="9759" spans="1:1" x14ac:dyDescent="0.25">
      <c r="A9759" s="287"/>
    </row>
    <row r="9760" spans="1:1" x14ac:dyDescent="0.25">
      <c r="A9760" s="287"/>
    </row>
    <row r="9761" spans="1:1" x14ac:dyDescent="0.25">
      <c r="A9761" s="287"/>
    </row>
    <row r="9762" spans="1:1" x14ac:dyDescent="0.25">
      <c r="A9762" s="287"/>
    </row>
    <row r="9763" spans="1:1" x14ac:dyDescent="0.25">
      <c r="A9763" s="287"/>
    </row>
    <row r="9764" spans="1:1" x14ac:dyDescent="0.25">
      <c r="A9764" s="287"/>
    </row>
    <row r="9765" spans="1:1" x14ac:dyDescent="0.25">
      <c r="A9765" s="287"/>
    </row>
    <row r="9766" spans="1:1" x14ac:dyDescent="0.25">
      <c r="A9766" s="287"/>
    </row>
    <row r="9767" spans="1:1" x14ac:dyDescent="0.25">
      <c r="A9767" s="287"/>
    </row>
    <row r="9768" spans="1:1" x14ac:dyDescent="0.25">
      <c r="A9768" s="287"/>
    </row>
    <row r="9769" spans="1:1" x14ac:dyDescent="0.25">
      <c r="A9769" s="287"/>
    </row>
    <row r="9770" spans="1:1" x14ac:dyDescent="0.25">
      <c r="A9770" s="287"/>
    </row>
    <row r="9771" spans="1:1" x14ac:dyDescent="0.25">
      <c r="A9771" s="287"/>
    </row>
    <row r="9772" spans="1:1" x14ac:dyDescent="0.25">
      <c r="A9772" s="287"/>
    </row>
    <row r="9773" spans="1:1" x14ac:dyDescent="0.25">
      <c r="A9773" s="287"/>
    </row>
    <row r="9774" spans="1:1" x14ac:dyDescent="0.25">
      <c r="A9774" s="287"/>
    </row>
    <row r="9775" spans="1:1" x14ac:dyDescent="0.25">
      <c r="A9775" s="287"/>
    </row>
    <row r="9776" spans="1:1" x14ac:dyDescent="0.25">
      <c r="A9776" s="287"/>
    </row>
    <row r="9777" spans="1:1" x14ac:dyDescent="0.25">
      <c r="A9777" s="287"/>
    </row>
    <row r="9778" spans="1:1" x14ac:dyDescent="0.25">
      <c r="A9778" s="287"/>
    </row>
    <row r="9779" spans="1:1" x14ac:dyDescent="0.25">
      <c r="A9779" s="287"/>
    </row>
    <row r="9780" spans="1:1" x14ac:dyDescent="0.25">
      <c r="A9780" s="287"/>
    </row>
    <row r="9781" spans="1:1" x14ac:dyDescent="0.25">
      <c r="A9781" s="287"/>
    </row>
    <row r="9782" spans="1:1" x14ac:dyDescent="0.25">
      <c r="A9782" s="287"/>
    </row>
    <row r="9783" spans="1:1" x14ac:dyDescent="0.25">
      <c r="A9783" s="287"/>
    </row>
    <row r="9784" spans="1:1" x14ac:dyDescent="0.25">
      <c r="A9784" s="287"/>
    </row>
    <row r="9785" spans="1:1" x14ac:dyDescent="0.25">
      <c r="A9785" s="287"/>
    </row>
    <row r="9786" spans="1:1" x14ac:dyDescent="0.25">
      <c r="A9786" s="287"/>
    </row>
    <row r="9787" spans="1:1" x14ac:dyDescent="0.25">
      <c r="A9787" s="287"/>
    </row>
    <row r="9788" spans="1:1" x14ac:dyDescent="0.25">
      <c r="A9788" s="287"/>
    </row>
    <row r="9789" spans="1:1" x14ac:dyDescent="0.25">
      <c r="A9789" s="287"/>
    </row>
    <row r="9790" spans="1:1" x14ac:dyDescent="0.25">
      <c r="A9790" s="287"/>
    </row>
    <row r="9791" spans="1:1" x14ac:dyDescent="0.25">
      <c r="A9791" s="287"/>
    </row>
    <row r="9792" spans="1:1" x14ac:dyDescent="0.25">
      <c r="A9792" s="287"/>
    </row>
    <row r="9793" spans="1:1" x14ac:dyDescent="0.25">
      <c r="A9793" s="287"/>
    </row>
    <row r="9794" spans="1:1" x14ac:dyDescent="0.25">
      <c r="A9794" s="287"/>
    </row>
    <row r="9795" spans="1:1" x14ac:dyDescent="0.25">
      <c r="A9795" s="287"/>
    </row>
    <row r="9796" spans="1:1" x14ac:dyDescent="0.25">
      <c r="A9796" s="287"/>
    </row>
    <row r="9797" spans="1:1" x14ac:dyDescent="0.25">
      <c r="A9797" s="287"/>
    </row>
    <row r="9798" spans="1:1" x14ac:dyDescent="0.25">
      <c r="A9798" s="287"/>
    </row>
    <row r="9799" spans="1:1" x14ac:dyDescent="0.25">
      <c r="A9799" s="287"/>
    </row>
    <row r="9800" spans="1:1" x14ac:dyDescent="0.25">
      <c r="A9800" s="287"/>
    </row>
    <row r="9801" spans="1:1" x14ac:dyDescent="0.25">
      <c r="A9801" s="287"/>
    </row>
    <row r="9802" spans="1:1" x14ac:dyDescent="0.25">
      <c r="A9802" s="287"/>
    </row>
    <row r="9803" spans="1:1" x14ac:dyDescent="0.25">
      <c r="A9803" s="287"/>
    </row>
    <row r="9804" spans="1:1" x14ac:dyDescent="0.25">
      <c r="A9804" s="287"/>
    </row>
    <row r="9805" spans="1:1" x14ac:dyDescent="0.25">
      <c r="A9805" s="287"/>
    </row>
    <row r="9806" spans="1:1" x14ac:dyDescent="0.25">
      <c r="A9806" s="287"/>
    </row>
    <row r="9807" spans="1:1" x14ac:dyDescent="0.25">
      <c r="A9807" s="287"/>
    </row>
    <row r="9808" spans="1:1" x14ac:dyDescent="0.25">
      <c r="A9808" s="287"/>
    </row>
    <row r="9809" spans="1:1" x14ac:dyDescent="0.25">
      <c r="A9809" s="287"/>
    </row>
    <row r="9810" spans="1:1" x14ac:dyDescent="0.25">
      <c r="A9810" s="287"/>
    </row>
    <row r="9811" spans="1:1" x14ac:dyDescent="0.25">
      <c r="A9811" s="287"/>
    </row>
    <row r="9812" spans="1:1" x14ac:dyDescent="0.25">
      <c r="A9812" s="287"/>
    </row>
    <row r="9813" spans="1:1" x14ac:dyDescent="0.25">
      <c r="A9813" s="287"/>
    </row>
    <row r="9814" spans="1:1" x14ac:dyDescent="0.25">
      <c r="A9814" s="287"/>
    </row>
    <row r="9815" spans="1:1" x14ac:dyDescent="0.25">
      <c r="A9815" s="287"/>
    </row>
    <row r="9816" spans="1:1" x14ac:dyDescent="0.25">
      <c r="A9816" s="287"/>
    </row>
    <row r="9817" spans="1:1" x14ac:dyDescent="0.25">
      <c r="A9817" s="287"/>
    </row>
    <row r="9818" spans="1:1" x14ac:dyDescent="0.25">
      <c r="A9818" s="287"/>
    </row>
    <row r="9819" spans="1:1" x14ac:dyDescent="0.25">
      <c r="A9819" s="287"/>
    </row>
    <row r="9820" spans="1:1" x14ac:dyDescent="0.25">
      <c r="A9820" s="287"/>
    </row>
    <row r="9821" spans="1:1" x14ac:dyDescent="0.25">
      <c r="A9821" s="287"/>
    </row>
    <row r="9822" spans="1:1" x14ac:dyDescent="0.25">
      <c r="A9822" s="287"/>
    </row>
    <row r="9823" spans="1:1" x14ac:dyDescent="0.25">
      <c r="A9823" s="287"/>
    </row>
    <row r="9824" spans="1:1" x14ac:dyDescent="0.25">
      <c r="A9824" s="287"/>
    </row>
    <row r="9825" spans="1:1" x14ac:dyDescent="0.25">
      <c r="A9825" s="287"/>
    </row>
    <row r="9826" spans="1:1" x14ac:dyDescent="0.25">
      <c r="A9826" s="287"/>
    </row>
    <row r="9827" spans="1:1" x14ac:dyDescent="0.25">
      <c r="A9827" s="287"/>
    </row>
    <row r="9828" spans="1:1" x14ac:dyDescent="0.25">
      <c r="A9828" s="287"/>
    </row>
    <row r="9829" spans="1:1" x14ac:dyDescent="0.25">
      <c r="A9829" s="287"/>
    </row>
    <row r="9830" spans="1:1" x14ac:dyDescent="0.25">
      <c r="A9830" s="287"/>
    </row>
    <row r="9831" spans="1:1" x14ac:dyDescent="0.25">
      <c r="A9831" s="287"/>
    </row>
    <row r="9832" spans="1:1" x14ac:dyDescent="0.25">
      <c r="A9832" s="287"/>
    </row>
    <row r="9833" spans="1:1" x14ac:dyDescent="0.25">
      <c r="A9833" s="287"/>
    </row>
    <row r="9834" spans="1:1" x14ac:dyDescent="0.25">
      <c r="A9834" s="287"/>
    </row>
    <row r="9835" spans="1:1" x14ac:dyDescent="0.25">
      <c r="A9835" s="287"/>
    </row>
    <row r="9836" spans="1:1" x14ac:dyDescent="0.25">
      <c r="A9836" s="287"/>
    </row>
    <row r="9837" spans="1:1" x14ac:dyDescent="0.25">
      <c r="A9837" s="287"/>
    </row>
    <row r="9838" spans="1:1" x14ac:dyDescent="0.25">
      <c r="A9838" s="287"/>
    </row>
    <row r="9839" spans="1:1" x14ac:dyDescent="0.25">
      <c r="A9839" s="287"/>
    </row>
    <row r="9840" spans="1:1" x14ac:dyDescent="0.25">
      <c r="A9840" s="287"/>
    </row>
    <row r="9841" spans="1:1" x14ac:dyDescent="0.25">
      <c r="A9841" s="287"/>
    </row>
    <row r="9842" spans="1:1" x14ac:dyDescent="0.25">
      <c r="A9842" s="287"/>
    </row>
    <row r="9843" spans="1:1" x14ac:dyDescent="0.25">
      <c r="A9843" s="287"/>
    </row>
    <row r="9844" spans="1:1" x14ac:dyDescent="0.25">
      <c r="A9844" s="287"/>
    </row>
    <row r="9845" spans="1:1" x14ac:dyDescent="0.25">
      <c r="A9845" s="287"/>
    </row>
    <row r="9846" spans="1:1" x14ac:dyDescent="0.25">
      <c r="A9846" s="287"/>
    </row>
    <row r="9847" spans="1:1" x14ac:dyDescent="0.25">
      <c r="A9847" s="287"/>
    </row>
    <row r="9848" spans="1:1" x14ac:dyDescent="0.25">
      <c r="A9848" s="287"/>
    </row>
    <row r="9849" spans="1:1" x14ac:dyDescent="0.25">
      <c r="A9849" s="287"/>
    </row>
    <row r="9850" spans="1:1" x14ac:dyDescent="0.25">
      <c r="A9850" s="287"/>
    </row>
    <row r="9851" spans="1:1" x14ac:dyDescent="0.25">
      <c r="A9851" s="287"/>
    </row>
    <row r="9852" spans="1:1" x14ac:dyDescent="0.25">
      <c r="A9852" s="287"/>
    </row>
    <row r="9853" spans="1:1" x14ac:dyDescent="0.25">
      <c r="A9853" s="287"/>
    </row>
    <row r="9854" spans="1:1" x14ac:dyDescent="0.25">
      <c r="A9854" s="287"/>
    </row>
    <row r="9855" spans="1:1" x14ac:dyDescent="0.25">
      <c r="A9855" s="287"/>
    </row>
    <row r="9856" spans="1:1" x14ac:dyDescent="0.25">
      <c r="A9856" s="287"/>
    </row>
    <row r="9857" spans="1:1" x14ac:dyDescent="0.25">
      <c r="A9857" s="287"/>
    </row>
    <row r="9858" spans="1:1" x14ac:dyDescent="0.25">
      <c r="A9858" s="287"/>
    </row>
    <row r="9859" spans="1:1" x14ac:dyDescent="0.25">
      <c r="A9859" s="287"/>
    </row>
    <row r="9860" spans="1:1" x14ac:dyDescent="0.25">
      <c r="A9860" s="287"/>
    </row>
    <row r="9861" spans="1:1" x14ac:dyDescent="0.25">
      <c r="A9861" s="287"/>
    </row>
    <row r="9862" spans="1:1" x14ac:dyDescent="0.25">
      <c r="A9862" s="287"/>
    </row>
    <row r="9863" spans="1:1" x14ac:dyDescent="0.25">
      <c r="A9863" s="287"/>
    </row>
    <row r="9864" spans="1:1" x14ac:dyDescent="0.25">
      <c r="A9864" s="287"/>
    </row>
    <row r="9865" spans="1:1" x14ac:dyDescent="0.25">
      <c r="A9865" s="287"/>
    </row>
    <row r="9866" spans="1:1" x14ac:dyDescent="0.25">
      <c r="A9866" s="287"/>
    </row>
    <row r="9867" spans="1:1" x14ac:dyDescent="0.25">
      <c r="A9867" s="287"/>
    </row>
    <row r="9868" spans="1:1" x14ac:dyDescent="0.25">
      <c r="A9868" s="287"/>
    </row>
    <row r="9869" spans="1:1" x14ac:dyDescent="0.25">
      <c r="A9869" s="287"/>
    </row>
    <row r="9870" spans="1:1" x14ac:dyDescent="0.25">
      <c r="A9870" s="287"/>
    </row>
    <row r="9871" spans="1:1" x14ac:dyDescent="0.25">
      <c r="A9871" s="287"/>
    </row>
    <row r="9872" spans="1:1" x14ac:dyDescent="0.25">
      <c r="A9872" s="287"/>
    </row>
    <row r="9873" spans="1:1" x14ac:dyDescent="0.25">
      <c r="A9873" s="287"/>
    </row>
    <row r="9874" spans="1:1" x14ac:dyDescent="0.25">
      <c r="A9874" s="287"/>
    </row>
    <row r="9875" spans="1:1" x14ac:dyDescent="0.25">
      <c r="A9875" s="287"/>
    </row>
    <row r="9876" spans="1:1" x14ac:dyDescent="0.25">
      <c r="A9876" s="287"/>
    </row>
    <row r="9877" spans="1:1" x14ac:dyDescent="0.25">
      <c r="A9877" s="287"/>
    </row>
    <row r="9878" spans="1:1" x14ac:dyDescent="0.25">
      <c r="A9878" s="287"/>
    </row>
    <row r="9879" spans="1:1" x14ac:dyDescent="0.25">
      <c r="A9879" s="287"/>
    </row>
    <row r="9880" spans="1:1" x14ac:dyDescent="0.25">
      <c r="A9880" s="287"/>
    </row>
    <row r="9881" spans="1:1" x14ac:dyDescent="0.25">
      <c r="A9881" s="287"/>
    </row>
    <row r="9882" spans="1:1" x14ac:dyDescent="0.25">
      <c r="A9882" s="287"/>
    </row>
    <row r="9883" spans="1:1" x14ac:dyDescent="0.25">
      <c r="A9883" s="287"/>
    </row>
    <row r="9884" spans="1:1" x14ac:dyDescent="0.25">
      <c r="A9884" s="287"/>
    </row>
    <row r="9885" spans="1:1" x14ac:dyDescent="0.25">
      <c r="A9885" s="287"/>
    </row>
    <row r="9886" spans="1:1" x14ac:dyDescent="0.25">
      <c r="A9886" s="287"/>
    </row>
    <row r="9887" spans="1:1" x14ac:dyDescent="0.25">
      <c r="A9887" s="287"/>
    </row>
    <row r="9888" spans="1:1" x14ac:dyDescent="0.25">
      <c r="A9888" s="287"/>
    </row>
    <row r="9889" spans="1:1" x14ac:dyDescent="0.25">
      <c r="A9889" s="287"/>
    </row>
    <row r="9890" spans="1:1" x14ac:dyDescent="0.25">
      <c r="A9890" s="287"/>
    </row>
    <row r="9891" spans="1:1" x14ac:dyDescent="0.25">
      <c r="A9891" s="287"/>
    </row>
    <row r="9892" spans="1:1" x14ac:dyDescent="0.25">
      <c r="A9892" s="287"/>
    </row>
    <row r="9893" spans="1:1" x14ac:dyDescent="0.25">
      <c r="A9893" s="287"/>
    </row>
    <row r="9894" spans="1:1" x14ac:dyDescent="0.25">
      <c r="A9894" s="287"/>
    </row>
    <row r="9895" spans="1:1" x14ac:dyDescent="0.25">
      <c r="A9895" s="287"/>
    </row>
    <row r="9896" spans="1:1" x14ac:dyDescent="0.25">
      <c r="A9896" s="287"/>
    </row>
    <row r="9897" spans="1:1" x14ac:dyDescent="0.25">
      <c r="A9897" s="287"/>
    </row>
    <row r="9898" spans="1:1" x14ac:dyDescent="0.25">
      <c r="A9898" s="287"/>
    </row>
    <row r="9899" spans="1:1" x14ac:dyDescent="0.25">
      <c r="A9899" s="287"/>
    </row>
    <row r="9900" spans="1:1" x14ac:dyDescent="0.25">
      <c r="A9900" s="287"/>
    </row>
    <row r="9901" spans="1:1" x14ac:dyDescent="0.25">
      <c r="A9901" s="287"/>
    </row>
    <row r="9902" spans="1:1" x14ac:dyDescent="0.25">
      <c r="A9902" s="287"/>
    </row>
    <row r="9903" spans="1:1" x14ac:dyDescent="0.25">
      <c r="A9903" s="287"/>
    </row>
    <row r="9904" spans="1:1" x14ac:dyDescent="0.25">
      <c r="A9904" s="287"/>
    </row>
    <row r="9905" spans="1:1" x14ac:dyDescent="0.25">
      <c r="A9905" s="287"/>
    </row>
    <row r="9906" spans="1:1" x14ac:dyDescent="0.25">
      <c r="A9906" s="287"/>
    </row>
    <row r="9907" spans="1:1" x14ac:dyDescent="0.25">
      <c r="A9907" s="287"/>
    </row>
    <row r="9908" spans="1:1" x14ac:dyDescent="0.25">
      <c r="A9908" s="287"/>
    </row>
    <row r="9909" spans="1:1" x14ac:dyDescent="0.25">
      <c r="A9909" s="287"/>
    </row>
    <row r="9910" spans="1:1" x14ac:dyDescent="0.25">
      <c r="A9910" s="287"/>
    </row>
    <row r="9911" spans="1:1" x14ac:dyDescent="0.25">
      <c r="A9911" s="287"/>
    </row>
    <row r="9912" spans="1:1" x14ac:dyDescent="0.25">
      <c r="A9912" s="287"/>
    </row>
    <row r="9913" spans="1:1" x14ac:dyDescent="0.25">
      <c r="A9913" s="287"/>
    </row>
    <row r="9914" spans="1:1" x14ac:dyDescent="0.25">
      <c r="A9914" s="287"/>
    </row>
    <row r="9915" spans="1:1" x14ac:dyDescent="0.25">
      <c r="A9915" s="287"/>
    </row>
    <row r="9916" spans="1:1" x14ac:dyDescent="0.25">
      <c r="A9916" s="287"/>
    </row>
    <row r="9917" spans="1:1" x14ac:dyDescent="0.25">
      <c r="A9917" s="287"/>
    </row>
    <row r="9918" spans="1:1" x14ac:dyDescent="0.25">
      <c r="A9918" s="287"/>
    </row>
    <row r="9919" spans="1:1" x14ac:dyDescent="0.25">
      <c r="A9919" s="287"/>
    </row>
    <row r="9920" spans="1:1" x14ac:dyDescent="0.25">
      <c r="A9920" s="287"/>
    </row>
    <row r="9921" spans="1:1" x14ac:dyDescent="0.25">
      <c r="A9921" s="287"/>
    </row>
    <row r="9922" spans="1:1" x14ac:dyDescent="0.25">
      <c r="A9922" s="287"/>
    </row>
    <row r="9923" spans="1:1" x14ac:dyDescent="0.25">
      <c r="A9923" s="287"/>
    </row>
    <row r="9924" spans="1:1" x14ac:dyDescent="0.25">
      <c r="A9924" s="287"/>
    </row>
    <row r="9925" spans="1:1" x14ac:dyDescent="0.25">
      <c r="A9925" s="287"/>
    </row>
    <row r="9926" spans="1:1" x14ac:dyDescent="0.25">
      <c r="A9926" s="287"/>
    </row>
    <row r="9927" spans="1:1" x14ac:dyDescent="0.25">
      <c r="A9927" s="287"/>
    </row>
    <row r="9928" spans="1:1" x14ac:dyDescent="0.25">
      <c r="A9928" s="287"/>
    </row>
    <row r="9929" spans="1:1" x14ac:dyDescent="0.25">
      <c r="A9929" s="287"/>
    </row>
    <row r="9930" spans="1:1" x14ac:dyDescent="0.25">
      <c r="A9930" s="287"/>
    </row>
    <row r="9931" spans="1:1" x14ac:dyDescent="0.25">
      <c r="A9931" s="287"/>
    </row>
    <row r="9932" spans="1:1" x14ac:dyDescent="0.25">
      <c r="A9932" s="287"/>
    </row>
    <row r="9933" spans="1:1" x14ac:dyDescent="0.25">
      <c r="A9933" s="287"/>
    </row>
    <row r="9934" spans="1:1" x14ac:dyDescent="0.25">
      <c r="A9934" s="287"/>
    </row>
    <row r="9935" spans="1:1" x14ac:dyDescent="0.25">
      <c r="A9935" s="287"/>
    </row>
    <row r="9936" spans="1:1" x14ac:dyDescent="0.25">
      <c r="A9936" s="287"/>
    </row>
    <row r="9937" spans="1:1" x14ac:dyDescent="0.25">
      <c r="A9937" s="287"/>
    </row>
    <row r="9938" spans="1:1" x14ac:dyDescent="0.25">
      <c r="A9938" s="287"/>
    </row>
    <row r="9939" spans="1:1" x14ac:dyDescent="0.25">
      <c r="A9939" s="287"/>
    </row>
    <row r="9940" spans="1:1" x14ac:dyDescent="0.25">
      <c r="A9940" s="287"/>
    </row>
    <row r="9941" spans="1:1" x14ac:dyDescent="0.25">
      <c r="A9941" s="287"/>
    </row>
    <row r="9942" spans="1:1" x14ac:dyDescent="0.25">
      <c r="A9942" s="287"/>
    </row>
    <row r="9943" spans="1:1" x14ac:dyDescent="0.25">
      <c r="A9943" s="287"/>
    </row>
    <row r="9944" spans="1:1" x14ac:dyDescent="0.25">
      <c r="A9944" s="287"/>
    </row>
    <row r="9945" spans="1:1" x14ac:dyDescent="0.25">
      <c r="A9945" s="287"/>
    </row>
    <row r="9946" spans="1:1" x14ac:dyDescent="0.25">
      <c r="A9946" s="287"/>
    </row>
    <row r="9947" spans="1:1" x14ac:dyDescent="0.25">
      <c r="A9947" s="287"/>
    </row>
    <row r="9948" spans="1:1" x14ac:dyDescent="0.25">
      <c r="A9948" s="287"/>
    </row>
    <row r="9949" spans="1:1" x14ac:dyDescent="0.25">
      <c r="A9949" s="287"/>
    </row>
    <row r="9950" spans="1:1" x14ac:dyDescent="0.25">
      <c r="A9950" s="287"/>
    </row>
    <row r="9951" spans="1:1" x14ac:dyDescent="0.25">
      <c r="A9951" s="287"/>
    </row>
    <row r="9952" spans="1:1" x14ac:dyDescent="0.25">
      <c r="A9952" s="287"/>
    </row>
    <row r="9953" spans="1:1" x14ac:dyDescent="0.25">
      <c r="A9953" s="287"/>
    </row>
    <row r="9954" spans="1:1" x14ac:dyDescent="0.25">
      <c r="A9954" s="287"/>
    </row>
    <row r="9955" spans="1:1" x14ac:dyDescent="0.25">
      <c r="A9955" s="287"/>
    </row>
    <row r="9956" spans="1:1" x14ac:dyDescent="0.25">
      <c r="A9956" s="287"/>
    </row>
    <row r="9957" spans="1:1" x14ac:dyDescent="0.25">
      <c r="A9957" s="287"/>
    </row>
    <row r="9958" spans="1:1" x14ac:dyDescent="0.25">
      <c r="A9958" s="287"/>
    </row>
    <row r="9959" spans="1:1" x14ac:dyDescent="0.25">
      <c r="A9959" s="287"/>
    </row>
    <row r="9960" spans="1:1" x14ac:dyDescent="0.25">
      <c r="A9960" s="287"/>
    </row>
    <row r="9961" spans="1:1" x14ac:dyDescent="0.25">
      <c r="A9961" s="287"/>
    </row>
    <row r="9962" spans="1:1" x14ac:dyDescent="0.25">
      <c r="A9962" s="287"/>
    </row>
    <row r="9963" spans="1:1" x14ac:dyDescent="0.25">
      <c r="A9963" s="287"/>
    </row>
    <row r="9964" spans="1:1" x14ac:dyDescent="0.25">
      <c r="A9964" s="287"/>
    </row>
    <row r="9965" spans="1:1" x14ac:dyDescent="0.25">
      <c r="A9965" s="287"/>
    </row>
    <row r="9966" spans="1:1" x14ac:dyDescent="0.25">
      <c r="A9966" s="287"/>
    </row>
    <row r="9967" spans="1:1" x14ac:dyDescent="0.25">
      <c r="A9967" s="287"/>
    </row>
    <row r="9968" spans="1:1" x14ac:dyDescent="0.25">
      <c r="A9968" s="287"/>
    </row>
    <row r="9969" spans="1:1" x14ac:dyDescent="0.25">
      <c r="A9969" s="287"/>
    </row>
    <row r="9970" spans="1:1" x14ac:dyDescent="0.25">
      <c r="A9970" s="287"/>
    </row>
    <row r="9971" spans="1:1" x14ac:dyDescent="0.25">
      <c r="A9971" s="287"/>
    </row>
    <row r="9972" spans="1:1" x14ac:dyDescent="0.25">
      <c r="A9972" s="287"/>
    </row>
    <row r="9973" spans="1:1" x14ac:dyDescent="0.25">
      <c r="A9973" s="287"/>
    </row>
    <row r="9974" spans="1:1" x14ac:dyDescent="0.25">
      <c r="A9974" s="287"/>
    </row>
    <row r="9975" spans="1:1" x14ac:dyDescent="0.25">
      <c r="A9975" s="287"/>
    </row>
    <row r="9976" spans="1:1" x14ac:dyDescent="0.25">
      <c r="A9976" s="287"/>
    </row>
    <row r="9977" spans="1:1" x14ac:dyDescent="0.25">
      <c r="A9977" s="287"/>
    </row>
    <row r="9978" spans="1:1" x14ac:dyDescent="0.25">
      <c r="A9978" s="287"/>
    </row>
    <row r="9979" spans="1:1" x14ac:dyDescent="0.25">
      <c r="A9979" s="287"/>
    </row>
    <row r="9980" spans="1:1" x14ac:dyDescent="0.25">
      <c r="A9980" s="287"/>
    </row>
    <row r="9981" spans="1:1" x14ac:dyDescent="0.25">
      <c r="A9981" s="287"/>
    </row>
    <row r="9982" spans="1:1" x14ac:dyDescent="0.25">
      <c r="A9982" s="287"/>
    </row>
    <row r="9983" spans="1:1" x14ac:dyDescent="0.25">
      <c r="A9983" s="287"/>
    </row>
    <row r="9984" spans="1:1" x14ac:dyDescent="0.25">
      <c r="A9984" s="287"/>
    </row>
    <row r="9985" spans="1:1" x14ac:dyDescent="0.25">
      <c r="A9985" s="287"/>
    </row>
    <row r="9986" spans="1:1" x14ac:dyDescent="0.25">
      <c r="A9986" s="287"/>
    </row>
    <row r="9987" spans="1:1" x14ac:dyDescent="0.25">
      <c r="A9987" s="287"/>
    </row>
    <row r="9988" spans="1:1" x14ac:dyDescent="0.25">
      <c r="A9988" s="287"/>
    </row>
    <row r="9989" spans="1:1" x14ac:dyDescent="0.25">
      <c r="A9989" s="287"/>
    </row>
    <row r="9990" spans="1:1" x14ac:dyDescent="0.25">
      <c r="A9990" s="287"/>
    </row>
    <row r="9991" spans="1:1" x14ac:dyDescent="0.25">
      <c r="A9991" s="287"/>
    </row>
    <row r="9992" spans="1:1" x14ac:dyDescent="0.25">
      <c r="A9992" s="287"/>
    </row>
    <row r="9993" spans="1:1" x14ac:dyDescent="0.25">
      <c r="A9993" s="287"/>
    </row>
    <row r="9994" spans="1:1" x14ac:dyDescent="0.25">
      <c r="A9994" s="287"/>
    </row>
    <row r="9995" spans="1:1" x14ac:dyDescent="0.25">
      <c r="A9995" s="287"/>
    </row>
    <row r="9996" spans="1:1" x14ac:dyDescent="0.25">
      <c r="A9996" s="287"/>
    </row>
    <row r="9997" spans="1:1" x14ac:dyDescent="0.25">
      <c r="A9997" s="287"/>
    </row>
    <row r="9998" spans="1:1" x14ac:dyDescent="0.25">
      <c r="A9998" s="287"/>
    </row>
    <row r="9999" spans="1:1" x14ac:dyDescent="0.25">
      <c r="A9999" s="287"/>
    </row>
    <row r="10000" spans="1:1" x14ac:dyDescent="0.25">
      <c r="A10000" s="287"/>
    </row>
    <row r="10001" spans="1:1" x14ac:dyDescent="0.25">
      <c r="A10001" s="287"/>
    </row>
    <row r="10002" spans="1:1" x14ac:dyDescent="0.25">
      <c r="A10002" s="287"/>
    </row>
    <row r="10003" spans="1:1" x14ac:dyDescent="0.25">
      <c r="A10003" s="287"/>
    </row>
    <row r="10004" spans="1:1" x14ac:dyDescent="0.25">
      <c r="A10004" s="287"/>
    </row>
    <row r="10005" spans="1:1" x14ac:dyDescent="0.25">
      <c r="A10005" s="287"/>
    </row>
    <row r="10006" spans="1:1" x14ac:dyDescent="0.25">
      <c r="A10006" s="287"/>
    </row>
    <row r="10007" spans="1:1" x14ac:dyDescent="0.25">
      <c r="A10007" s="287"/>
    </row>
    <row r="10008" spans="1:1" x14ac:dyDescent="0.25">
      <c r="A10008" s="287"/>
    </row>
    <row r="10009" spans="1:1" x14ac:dyDescent="0.25">
      <c r="A10009" s="287"/>
    </row>
    <row r="10010" spans="1:1" x14ac:dyDescent="0.25">
      <c r="A10010" s="287"/>
    </row>
    <row r="10011" spans="1:1" x14ac:dyDescent="0.25">
      <c r="A10011" s="287"/>
    </row>
    <row r="10012" spans="1:1" x14ac:dyDescent="0.25">
      <c r="A10012" s="287"/>
    </row>
    <row r="10013" spans="1:1" x14ac:dyDescent="0.25">
      <c r="A10013" s="287"/>
    </row>
    <row r="10014" spans="1:1" x14ac:dyDescent="0.25">
      <c r="A10014" s="287"/>
    </row>
    <row r="10015" spans="1:1" x14ac:dyDescent="0.25">
      <c r="A10015" s="287"/>
    </row>
    <row r="10016" spans="1:1" x14ac:dyDescent="0.25">
      <c r="A10016" s="287"/>
    </row>
    <row r="10017" spans="1:1" x14ac:dyDescent="0.25">
      <c r="A10017" s="287"/>
    </row>
    <row r="10018" spans="1:1" x14ac:dyDescent="0.25">
      <c r="A10018" s="287"/>
    </row>
    <row r="10019" spans="1:1" x14ac:dyDescent="0.25">
      <c r="A10019" s="287"/>
    </row>
    <row r="10020" spans="1:1" x14ac:dyDescent="0.25">
      <c r="A10020" s="287"/>
    </row>
    <row r="10021" spans="1:1" x14ac:dyDescent="0.25">
      <c r="A10021" s="287"/>
    </row>
    <row r="10022" spans="1:1" x14ac:dyDescent="0.25">
      <c r="A10022" s="287"/>
    </row>
    <row r="10023" spans="1:1" x14ac:dyDescent="0.25">
      <c r="A10023" s="287"/>
    </row>
    <row r="10024" spans="1:1" x14ac:dyDescent="0.25">
      <c r="A10024" s="287"/>
    </row>
    <row r="10025" spans="1:1" x14ac:dyDescent="0.25">
      <c r="A10025" s="287"/>
    </row>
    <row r="10026" spans="1:1" x14ac:dyDescent="0.25">
      <c r="A10026" s="287"/>
    </row>
    <row r="10027" spans="1:1" x14ac:dyDescent="0.25">
      <c r="A10027" s="287"/>
    </row>
    <row r="10028" spans="1:1" x14ac:dyDescent="0.25">
      <c r="A10028" s="287"/>
    </row>
    <row r="10029" spans="1:1" x14ac:dyDescent="0.25">
      <c r="A10029" s="287"/>
    </row>
    <row r="10030" spans="1:1" x14ac:dyDescent="0.25">
      <c r="A10030" s="287"/>
    </row>
    <row r="10031" spans="1:1" x14ac:dyDescent="0.25">
      <c r="A10031" s="287"/>
    </row>
    <row r="10032" spans="1:1" x14ac:dyDescent="0.25">
      <c r="A10032" s="287"/>
    </row>
    <row r="10033" spans="1:1" x14ac:dyDescent="0.25">
      <c r="A10033" s="287"/>
    </row>
    <row r="10034" spans="1:1" x14ac:dyDescent="0.25">
      <c r="A10034" s="287"/>
    </row>
    <row r="10035" spans="1:1" x14ac:dyDescent="0.25">
      <c r="A10035" s="287"/>
    </row>
    <row r="10036" spans="1:1" x14ac:dyDescent="0.25">
      <c r="A10036" s="287"/>
    </row>
    <row r="10037" spans="1:1" x14ac:dyDescent="0.25">
      <c r="A10037" s="287"/>
    </row>
    <row r="10038" spans="1:1" x14ac:dyDescent="0.25">
      <c r="A10038" s="287"/>
    </row>
    <row r="10039" spans="1:1" x14ac:dyDescent="0.25">
      <c r="A10039" s="287"/>
    </row>
    <row r="10040" spans="1:1" x14ac:dyDescent="0.25">
      <c r="A10040" s="287"/>
    </row>
    <row r="10041" spans="1:1" x14ac:dyDescent="0.25">
      <c r="A10041" s="287"/>
    </row>
    <row r="10042" spans="1:1" x14ac:dyDescent="0.25">
      <c r="A10042" s="287"/>
    </row>
    <row r="10043" spans="1:1" x14ac:dyDescent="0.25">
      <c r="A10043" s="287"/>
    </row>
    <row r="10044" spans="1:1" x14ac:dyDescent="0.25">
      <c r="A10044" s="287"/>
    </row>
    <row r="10045" spans="1:1" x14ac:dyDescent="0.25">
      <c r="A10045" s="287"/>
    </row>
    <row r="10046" spans="1:1" x14ac:dyDescent="0.25">
      <c r="A10046" s="287"/>
    </row>
    <row r="10047" spans="1:1" x14ac:dyDescent="0.25">
      <c r="A10047" s="287"/>
    </row>
    <row r="10048" spans="1:1" x14ac:dyDescent="0.25">
      <c r="A10048" s="287"/>
    </row>
    <row r="10049" spans="1:1" x14ac:dyDescent="0.25">
      <c r="A10049" s="287"/>
    </row>
    <row r="10050" spans="1:1" x14ac:dyDescent="0.25">
      <c r="A10050" s="287"/>
    </row>
    <row r="10051" spans="1:1" x14ac:dyDescent="0.25">
      <c r="A10051" s="287"/>
    </row>
    <row r="10052" spans="1:1" x14ac:dyDescent="0.25">
      <c r="A10052" s="287"/>
    </row>
    <row r="10053" spans="1:1" x14ac:dyDescent="0.25">
      <c r="A10053" s="287"/>
    </row>
    <row r="10054" spans="1:1" x14ac:dyDescent="0.25">
      <c r="A10054" s="287"/>
    </row>
    <row r="10055" spans="1:1" x14ac:dyDescent="0.25">
      <c r="A10055" s="287"/>
    </row>
    <row r="10056" spans="1:1" x14ac:dyDescent="0.25">
      <c r="A10056" s="287"/>
    </row>
    <row r="10057" spans="1:1" x14ac:dyDescent="0.25">
      <c r="A10057" s="287"/>
    </row>
    <row r="10058" spans="1:1" x14ac:dyDescent="0.25">
      <c r="A10058" s="287"/>
    </row>
    <row r="10059" spans="1:1" x14ac:dyDescent="0.25">
      <c r="A10059" s="287"/>
    </row>
    <row r="10060" spans="1:1" x14ac:dyDescent="0.25">
      <c r="A10060" s="287"/>
    </row>
    <row r="10061" spans="1:1" x14ac:dyDescent="0.25">
      <c r="A10061" s="287"/>
    </row>
    <row r="10062" spans="1:1" x14ac:dyDescent="0.25">
      <c r="A10062" s="287"/>
    </row>
    <row r="10063" spans="1:1" x14ac:dyDescent="0.25">
      <c r="A10063" s="287"/>
    </row>
    <row r="10064" spans="1:1" x14ac:dyDescent="0.25">
      <c r="A10064" s="287"/>
    </row>
    <row r="10065" spans="1:1" x14ac:dyDescent="0.25">
      <c r="A10065" s="287"/>
    </row>
    <row r="10066" spans="1:1" x14ac:dyDescent="0.25">
      <c r="A10066" s="287"/>
    </row>
    <row r="10067" spans="1:1" x14ac:dyDescent="0.25">
      <c r="A10067" s="287"/>
    </row>
    <row r="10068" spans="1:1" x14ac:dyDescent="0.25">
      <c r="A10068" s="287"/>
    </row>
    <row r="10069" spans="1:1" x14ac:dyDescent="0.25">
      <c r="A10069" s="287"/>
    </row>
    <row r="10070" spans="1:1" x14ac:dyDescent="0.25">
      <c r="A10070" s="287"/>
    </row>
    <row r="10071" spans="1:1" x14ac:dyDescent="0.25">
      <c r="A10071" s="287"/>
    </row>
    <row r="10072" spans="1:1" x14ac:dyDescent="0.25">
      <c r="A10072" s="287"/>
    </row>
    <row r="10073" spans="1:1" x14ac:dyDescent="0.25">
      <c r="A10073" s="287"/>
    </row>
    <row r="10074" spans="1:1" x14ac:dyDescent="0.25">
      <c r="A10074" s="287"/>
    </row>
    <row r="10075" spans="1:1" x14ac:dyDescent="0.25">
      <c r="A10075" s="287"/>
    </row>
    <row r="10076" spans="1:1" x14ac:dyDescent="0.25">
      <c r="A10076" s="287"/>
    </row>
    <row r="10077" spans="1:1" x14ac:dyDescent="0.25">
      <c r="A10077" s="287"/>
    </row>
    <row r="10078" spans="1:1" x14ac:dyDescent="0.25">
      <c r="A10078" s="287"/>
    </row>
    <row r="10079" spans="1:1" x14ac:dyDescent="0.25">
      <c r="A10079" s="287"/>
    </row>
    <row r="10080" spans="1:1" x14ac:dyDescent="0.25">
      <c r="A10080" s="287"/>
    </row>
    <row r="10081" spans="1:1" x14ac:dyDescent="0.25">
      <c r="A10081" s="287"/>
    </row>
    <row r="10082" spans="1:1" x14ac:dyDescent="0.25">
      <c r="A10082" s="287"/>
    </row>
    <row r="10083" spans="1:1" x14ac:dyDescent="0.25">
      <c r="A10083" s="287"/>
    </row>
    <row r="10084" spans="1:1" x14ac:dyDescent="0.25">
      <c r="A10084" s="287"/>
    </row>
    <row r="10085" spans="1:1" x14ac:dyDescent="0.25">
      <c r="A10085" s="287"/>
    </row>
    <row r="10086" spans="1:1" x14ac:dyDescent="0.25">
      <c r="A10086" s="287"/>
    </row>
    <row r="10087" spans="1:1" x14ac:dyDescent="0.25">
      <c r="A10087" s="287"/>
    </row>
    <row r="10088" spans="1:1" x14ac:dyDescent="0.25">
      <c r="A10088" s="287"/>
    </row>
    <row r="10089" spans="1:1" x14ac:dyDescent="0.25">
      <c r="A10089" s="287"/>
    </row>
    <row r="10090" spans="1:1" x14ac:dyDescent="0.25">
      <c r="A10090" s="287"/>
    </row>
    <row r="10091" spans="1:1" x14ac:dyDescent="0.25">
      <c r="A10091" s="287"/>
    </row>
    <row r="10092" spans="1:1" x14ac:dyDescent="0.25">
      <c r="A10092" s="287"/>
    </row>
    <row r="10093" spans="1:1" x14ac:dyDescent="0.25">
      <c r="A10093" s="287"/>
    </row>
    <row r="10094" spans="1:1" x14ac:dyDescent="0.25">
      <c r="A10094" s="287"/>
    </row>
    <row r="10095" spans="1:1" x14ac:dyDescent="0.25">
      <c r="A10095" s="287"/>
    </row>
    <row r="10096" spans="1:1" x14ac:dyDescent="0.25">
      <c r="A10096" s="287"/>
    </row>
    <row r="10097" spans="1:1" x14ac:dyDescent="0.25">
      <c r="A10097" s="287"/>
    </row>
    <row r="10098" spans="1:1" x14ac:dyDescent="0.25">
      <c r="A10098" s="287"/>
    </row>
    <row r="10099" spans="1:1" x14ac:dyDescent="0.25">
      <c r="A10099" s="287"/>
    </row>
    <row r="10100" spans="1:1" x14ac:dyDescent="0.25">
      <c r="A10100" s="287"/>
    </row>
    <row r="10101" spans="1:1" x14ac:dyDescent="0.25">
      <c r="A10101" s="287"/>
    </row>
    <row r="10102" spans="1:1" x14ac:dyDescent="0.25">
      <c r="A10102" s="287"/>
    </row>
    <row r="10103" spans="1:1" x14ac:dyDescent="0.25">
      <c r="A10103" s="287"/>
    </row>
    <row r="10104" spans="1:1" x14ac:dyDescent="0.25">
      <c r="A10104" s="287"/>
    </row>
    <row r="10105" spans="1:1" x14ac:dyDescent="0.25">
      <c r="A10105" s="287"/>
    </row>
    <row r="10106" spans="1:1" x14ac:dyDescent="0.25">
      <c r="A10106" s="287"/>
    </row>
    <row r="10107" spans="1:1" x14ac:dyDescent="0.25">
      <c r="A10107" s="287"/>
    </row>
    <row r="10108" spans="1:1" x14ac:dyDescent="0.25">
      <c r="A10108" s="287"/>
    </row>
    <row r="10109" spans="1:1" x14ac:dyDescent="0.25">
      <c r="A10109" s="287"/>
    </row>
    <row r="10110" spans="1:1" x14ac:dyDescent="0.25">
      <c r="A10110" s="287"/>
    </row>
    <row r="10111" spans="1:1" x14ac:dyDescent="0.25">
      <c r="A10111" s="287"/>
    </row>
    <row r="10112" spans="1:1" x14ac:dyDescent="0.25">
      <c r="A10112" s="287"/>
    </row>
    <row r="10113" spans="1:1" x14ac:dyDescent="0.25">
      <c r="A10113" s="287"/>
    </row>
    <row r="10114" spans="1:1" x14ac:dyDescent="0.25">
      <c r="A10114" s="287"/>
    </row>
    <row r="10115" spans="1:1" x14ac:dyDescent="0.25">
      <c r="A10115" s="287"/>
    </row>
    <row r="10116" spans="1:1" x14ac:dyDescent="0.25">
      <c r="A10116" s="287"/>
    </row>
    <row r="10117" spans="1:1" x14ac:dyDescent="0.25">
      <c r="A10117" s="287"/>
    </row>
    <row r="10118" spans="1:1" x14ac:dyDescent="0.25">
      <c r="A10118" s="287"/>
    </row>
    <row r="10119" spans="1:1" x14ac:dyDescent="0.25">
      <c r="A10119" s="287"/>
    </row>
    <row r="10120" spans="1:1" x14ac:dyDescent="0.25">
      <c r="A10120" s="287"/>
    </row>
    <row r="10121" spans="1:1" x14ac:dyDescent="0.25">
      <c r="A10121" s="287"/>
    </row>
    <row r="10122" spans="1:1" x14ac:dyDescent="0.25">
      <c r="A10122" s="287"/>
    </row>
    <row r="10123" spans="1:1" x14ac:dyDescent="0.25">
      <c r="A10123" s="287"/>
    </row>
    <row r="10124" spans="1:1" x14ac:dyDescent="0.25">
      <c r="A10124" s="287"/>
    </row>
    <row r="10125" spans="1:1" x14ac:dyDescent="0.25">
      <c r="A10125" s="287"/>
    </row>
    <row r="10126" spans="1:1" x14ac:dyDescent="0.25">
      <c r="A10126" s="287"/>
    </row>
    <row r="10127" spans="1:1" x14ac:dyDescent="0.25">
      <c r="A10127" s="287"/>
    </row>
    <row r="10128" spans="1:1" x14ac:dyDescent="0.25">
      <c r="A10128" s="287"/>
    </row>
    <row r="10129" spans="1:1" x14ac:dyDescent="0.25">
      <c r="A10129" s="287"/>
    </row>
    <row r="10130" spans="1:1" x14ac:dyDescent="0.25">
      <c r="A10130" s="287"/>
    </row>
    <row r="10131" spans="1:1" x14ac:dyDescent="0.25">
      <c r="A10131" s="287"/>
    </row>
    <row r="10132" spans="1:1" x14ac:dyDescent="0.25">
      <c r="A10132" s="287"/>
    </row>
    <row r="10133" spans="1:1" x14ac:dyDescent="0.25">
      <c r="A10133" s="287"/>
    </row>
    <row r="10134" spans="1:1" x14ac:dyDescent="0.25">
      <c r="A10134" s="287"/>
    </row>
    <row r="10135" spans="1:1" x14ac:dyDescent="0.25">
      <c r="A10135" s="287"/>
    </row>
    <row r="10136" spans="1:1" x14ac:dyDescent="0.25">
      <c r="A10136" s="287"/>
    </row>
    <row r="10137" spans="1:1" x14ac:dyDescent="0.25">
      <c r="A10137" s="287"/>
    </row>
    <row r="10138" spans="1:1" x14ac:dyDescent="0.25">
      <c r="A10138" s="287"/>
    </row>
    <row r="10139" spans="1:1" x14ac:dyDescent="0.25">
      <c r="A10139" s="287"/>
    </row>
    <row r="10140" spans="1:1" x14ac:dyDescent="0.25">
      <c r="A10140" s="287"/>
    </row>
    <row r="10141" spans="1:1" x14ac:dyDescent="0.25">
      <c r="A10141" s="287"/>
    </row>
    <row r="10142" spans="1:1" x14ac:dyDescent="0.25">
      <c r="A10142" s="287"/>
    </row>
    <row r="10143" spans="1:1" x14ac:dyDescent="0.25">
      <c r="A10143" s="287"/>
    </row>
    <row r="10144" spans="1:1" x14ac:dyDescent="0.25">
      <c r="A10144" s="287"/>
    </row>
    <row r="10145" spans="1:1" x14ac:dyDescent="0.25">
      <c r="A10145" s="287"/>
    </row>
    <row r="10146" spans="1:1" x14ac:dyDescent="0.25">
      <c r="A10146" s="287"/>
    </row>
    <row r="10147" spans="1:1" x14ac:dyDescent="0.25">
      <c r="A10147" s="287"/>
    </row>
    <row r="10148" spans="1:1" x14ac:dyDescent="0.25">
      <c r="A10148" s="287"/>
    </row>
    <row r="10149" spans="1:1" x14ac:dyDescent="0.25">
      <c r="A10149" s="287"/>
    </row>
    <row r="10150" spans="1:1" x14ac:dyDescent="0.25">
      <c r="A10150" s="287"/>
    </row>
    <row r="10151" spans="1:1" x14ac:dyDescent="0.25">
      <c r="A10151" s="287"/>
    </row>
    <row r="10152" spans="1:1" x14ac:dyDescent="0.25">
      <c r="A10152" s="287"/>
    </row>
    <row r="10153" spans="1:1" x14ac:dyDescent="0.25">
      <c r="A10153" s="287"/>
    </row>
    <row r="10154" spans="1:1" x14ac:dyDescent="0.25">
      <c r="A10154" s="287"/>
    </row>
    <row r="10155" spans="1:1" x14ac:dyDescent="0.25">
      <c r="A10155" s="287"/>
    </row>
    <row r="10156" spans="1:1" x14ac:dyDescent="0.25">
      <c r="A10156" s="287"/>
    </row>
    <row r="10157" spans="1:1" x14ac:dyDescent="0.25">
      <c r="A10157" s="287"/>
    </row>
    <row r="10158" spans="1:1" x14ac:dyDescent="0.25">
      <c r="A10158" s="287"/>
    </row>
    <row r="10159" spans="1:1" x14ac:dyDescent="0.25">
      <c r="A10159" s="287"/>
    </row>
    <row r="10160" spans="1:1" x14ac:dyDescent="0.25">
      <c r="A10160" s="287"/>
    </row>
    <row r="10161" spans="1:1" x14ac:dyDescent="0.25">
      <c r="A10161" s="287"/>
    </row>
    <row r="10162" spans="1:1" x14ac:dyDescent="0.25">
      <c r="A10162" s="287"/>
    </row>
    <row r="10163" spans="1:1" x14ac:dyDescent="0.25">
      <c r="A10163" s="287"/>
    </row>
    <row r="10164" spans="1:1" x14ac:dyDescent="0.25">
      <c r="A10164" s="287"/>
    </row>
    <row r="10165" spans="1:1" x14ac:dyDescent="0.25">
      <c r="A10165" s="287"/>
    </row>
    <row r="10166" spans="1:1" x14ac:dyDescent="0.25">
      <c r="A10166" s="287"/>
    </row>
    <row r="10167" spans="1:1" x14ac:dyDescent="0.25">
      <c r="A10167" s="287"/>
    </row>
    <row r="10168" spans="1:1" x14ac:dyDescent="0.25">
      <c r="A10168" s="287"/>
    </row>
    <row r="10169" spans="1:1" x14ac:dyDescent="0.25">
      <c r="A10169" s="287"/>
    </row>
    <row r="10170" spans="1:1" x14ac:dyDescent="0.25">
      <c r="A10170" s="287"/>
    </row>
    <row r="10171" spans="1:1" x14ac:dyDescent="0.25">
      <c r="A10171" s="287"/>
    </row>
    <row r="10172" spans="1:1" x14ac:dyDescent="0.25">
      <c r="A10172" s="287"/>
    </row>
    <row r="10173" spans="1:1" x14ac:dyDescent="0.25">
      <c r="A10173" s="287"/>
    </row>
    <row r="10174" spans="1:1" x14ac:dyDescent="0.25">
      <c r="A10174" s="287"/>
    </row>
    <row r="10175" spans="1:1" x14ac:dyDescent="0.25">
      <c r="A10175" s="287"/>
    </row>
    <row r="10176" spans="1:1" x14ac:dyDescent="0.25">
      <c r="A10176" s="287"/>
    </row>
    <row r="10177" spans="1:1" x14ac:dyDescent="0.25">
      <c r="A10177" s="287"/>
    </row>
    <row r="10178" spans="1:1" x14ac:dyDescent="0.25">
      <c r="A10178" s="287"/>
    </row>
    <row r="10179" spans="1:1" x14ac:dyDescent="0.25">
      <c r="A10179" s="287"/>
    </row>
    <row r="10180" spans="1:1" x14ac:dyDescent="0.25">
      <c r="A10180" s="287"/>
    </row>
    <row r="10181" spans="1:1" x14ac:dyDescent="0.25">
      <c r="A10181" s="287"/>
    </row>
    <row r="10182" spans="1:1" x14ac:dyDescent="0.25">
      <c r="A10182" s="287"/>
    </row>
    <row r="10183" spans="1:1" x14ac:dyDescent="0.25">
      <c r="A10183" s="287"/>
    </row>
    <row r="10184" spans="1:1" x14ac:dyDescent="0.25">
      <c r="A10184" s="287"/>
    </row>
    <row r="10185" spans="1:1" x14ac:dyDescent="0.25">
      <c r="A10185" s="287"/>
    </row>
    <row r="10186" spans="1:1" x14ac:dyDescent="0.25">
      <c r="A10186" s="287"/>
    </row>
    <row r="10187" spans="1:1" x14ac:dyDescent="0.25">
      <c r="A10187" s="287"/>
    </row>
    <row r="10188" spans="1:1" x14ac:dyDescent="0.25">
      <c r="A10188" s="287"/>
    </row>
    <row r="10189" spans="1:1" x14ac:dyDescent="0.25">
      <c r="A10189" s="287"/>
    </row>
    <row r="10190" spans="1:1" x14ac:dyDescent="0.25">
      <c r="A10190" s="287"/>
    </row>
    <row r="10191" spans="1:1" x14ac:dyDescent="0.25">
      <c r="A10191" s="287"/>
    </row>
    <row r="10192" spans="1:1" x14ac:dyDescent="0.25">
      <c r="A10192" s="287"/>
    </row>
    <row r="10193" spans="1:1" x14ac:dyDescent="0.25">
      <c r="A10193" s="287"/>
    </row>
    <row r="10194" spans="1:1" x14ac:dyDescent="0.25">
      <c r="A10194" s="287"/>
    </row>
    <row r="10195" spans="1:1" x14ac:dyDescent="0.25">
      <c r="A10195" s="287"/>
    </row>
    <row r="10196" spans="1:1" x14ac:dyDescent="0.25">
      <c r="A10196" s="287"/>
    </row>
    <row r="10197" spans="1:1" x14ac:dyDescent="0.25">
      <c r="A10197" s="287"/>
    </row>
    <row r="10198" spans="1:1" x14ac:dyDescent="0.25">
      <c r="A10198" s="287"/>
    </row>
    <row r="10199" spans="1:1" x14ac:dyDescent="0.25">
      <c r="A10199" s="287"/>
    </row>
    <row r="10200" spans="1:1" x14ac:dyDescent="0.25">
      <c r="A10200" s="287"/>
    </row>
    <row r="10201" spans="1:1" x14ac:dyDescent="0.25">
      <c r="A10201" s="287"/>
    </row>
    <row r="10202" spans="1:1" x14ac:dyDescent="0.25">
      <c r="A10202" s="287"/>
    </row>
    <row r="10203" spans="1:1" x14ac:dyDescent="0.25">
      <c r="A10203" s="287"/>
    </row>
    <row r="10204" spans="1:1" x14ac:dyDescent="0.25">
      <c r="A10204" s="287"/>
    </row>
    <row r="10205" spans="1:1" x14ac:dyDescent="0.25">
      <c r="A10205" s="287"/>
    </row>
    <row r="10206" spans="1:1" x14ac:dyDescent="0.25">
      <c r="A10206" s="287"/>
    </row>
    <row r="10207" spans="1:1" x14ac:dyDescent="0.25">
      <c r="A10207" s="287"/>
    </row>
    <row r="10208" spans="1:1" x14ac:dyDescent="0.25">
      <c r="A10208" s="287"/>
    </row>
    <row r="10209" spans="1:1" x14ac:dyDescent="0.25">
      <c r="A10209" s="287"/>
    </row>
    <row r="10210" spans="1:1" x14ac:dyDescent="0.25">
      <c r="A10210" s="287"/>
    </row>
    <row r="10211" spans="1:1" x14ac:dyDescent="0.25">
      <c r="A10211" s="287"/>
    </row>
    <row r="10212" spans="1:1" x14ac:dyDescent="0.25">
      <c r="A10212" s="287"/>
    </row>
    <row r="10213" spans="1:1" x14ac:dyDescent="0.25">
      <c r="A10213" s="287"/>
    </row>
    <row r="10214" spans="1:1" x14ac:dyDescent="0.25">
      <c r="A10214" s="287"/>
    </row>
    <row r="10215" spans="1:1" x14ac:dyDescent="0.25">
      <c r="A10215" s="287"/>
    </row>
    <row r="10216" spans="1:1" x14ac:dyDescent="0.25">
      <c r="A10216" s="287"/>
    </row>
    <row r="10217" spans="1:1" x14ac:dyDescent="0.25">
      <c r="A10217" s="287"/>
    </row>
    <row r="10218" spans="1:1" x14ac:dyDescent="0.25">
      <c r="A10218" s="287"/>
    </row>
    <row r="10219" spans="1:1" x14ac:dyDescent="0.25">
      <c r="A10219" s="287"/>
    </row>
    <row r="10220" spans="1:1" x14ac:dyDescent="0.25">
      <c r="A10220" s="287"/>
    </row>
    <row r="10221" spans="1:1" x14ac:dyDescent="0.25">
      <c r="A10221" s="287"/>
    </row>
    <row r="10222" spans="1:1" x14ac:dyDescent="0.25">
      <c r="A10222" s="287"/>
    </row>
    <row r="10223" spans="1:1" x14ac:dyDescent="0.25">
      <c r="A10223" s="287"/>
    </row>
    <row r="10224" spans="1:1" x14ac:dyDescent="0.25">
      <c r="A10224" s="287"/>
    </row>
    <row r="10225" spans="1:1" x14ac:dyDescent="0.25">
      <c r="A10225" s="287"/>
    </row>
    <row r="10226" spans="1:1" x14ac:dyDescent="0.25">
      <c r="A10226" s="287"/>
    </row>
    <row r="10227" spans="1:1" x14ac:dyDescent="0.25">
      <c r="A10227" s="287"/>
    </row>
    <row r="10228" spans="1:1" x14ac:dyDescent="0.25">
      <c r="A10228" s="287"/>
    </row>
    <row r="10229" spans="1:1" x14ac:dyDescent="0.25">
      <c r="A10229" s="287"/>
    </row>
    <row r="10230" spans="1:1" x14ac:dyDescent="0.25">
      <c r="A10230" s="287"/>
    </row>
    <row r="10231" spans="1:1" x14ac:dyDescent="0.25">
      <c r="A10231" s="287"/>
    </row>
    <row r="10232" spans="1:1" x14ac:dyDescent="0.25">
      <c r="A10232" s="287"/>
    </row>
    <row r="10233" spans="1:1" x14ac:dyDescent="0.25">
      <c r="A10233" s="287"/>
    </row>
    <row r="10234" spans="1:1" x14ac:dyDescent="0.25">
      <c r="A10234" s="287"/>
    </row>
    <row r="10235" spans="1:1" x14ac:dyDescent="0.25">
      <c r="A10235" s="287"/>
    </row>
    <row r="10236" spans="1:1" x14ac:dyDescent="0.25">
      <c r="A10236" s="287"/>
    </row>
    <row r="10237" spans="1:1" x14ac:dyDescent="0.25">
      <c r="A10237" s="287"/>
    </row>
    <row r="10238" spans="1:1" x14ac:dyDescent="0.25">
      <c r="A10238" s="287"/>
    </row>
    <row r="10239" spans="1:1" x14ac:dyDescent="0.25">
      <c r="A10239" s="287"/>
    </row>
    <row r="10240" spans="1:1" x14ac:dyDescent="0.25">
      <c r="A10240" s="287"/>
    </row>
    <row r="10241" spans="1:1" x14ac:dyDescent="0.25">
      <c r="A10241" s="287"/>
    </row>
    <row r="10242" spans="1:1" x14ac:dyDescent="0.25">
      <c r="A10242" s="287"/>
    </row>
    <row r="10243" spans="1:1" x14ac:dyDescent="0.25">
      <c r="A10243" s="287"/>
    </row>
    <row r="10244" spans="1:1" x14ac:dyDescent="0.25">
      <c r="A10244" s="287"/>
    </row>
    <row r="10245" spans="1:1" x14ac:dyDescent="0.25">
      <c r="A10245" s="287"/>
    </row>
    <row r="10246" spans="1:1" x14ac:dyDescent="0.25">
      <c r="A10246" s="287"/>
    </row>
    <row r="10247" spans="1:1" x14ac:dyDescent="0.25">
      <c r="A10247" s="287"/>
    </row>
    <row r="10248" spans="1:1" x14ac:dyDescent="0.25">
      <c r="A10248" s="287"/>
    </row>
    <row r="10249" spans="1:1" x14ac:dyDescent="0.25">
      <c r="A10249" s="287"/>
    </row>
    <row r="10250" spans="1:1" x14ac:dyDescent="0.25">
      <c r="A10250" s="287"/>
    </row>
    <row r="10251" spans="1:1" x14ac:dyDescent="0.25">
      <c r="A10251" s="287"/>
    </row>
    <row r="10252" spans="1:1" x14ac:dyDescent="0.25">
      <c r="A10252" s="287"/>
    </row>
    <row r="10253" spans="1:1" x14ac:dyDescent="0.25">
      <c r="A10253" s="287"/>
    </row>
    <row r="10254" spans="1:1" x14ac:dyDescent="0.25">
      <c r="A10254" s="287"/>
    </row>
    <row r="10255" spans="1:1" x14ac:dyDescent="0.25">
      <c r="A10255" s="287"/>
    </row>
    <row r="10256" spans="1:1" x14ac:dyDescent="0.25">
      <c r="A10256" s="287"/>
    </row>
    <row r="10257" spans="1:1" x14ac:dyDescent="0.25">
      <c r="A10257" s="287"/>
    </row>
    <row r="10258" spans="1:1" x14ac:dyDescent="0.25">
      <c r="A10258" s="287"/>
    </row>
    <row r="10259" spans="1:1" x14ac:dyDescent="0.25">
      <c r="A10259" s="287"/>
    </row>
    <row r="10260" spans="1:1" x14ac:dyDescent="0.25">
      <c r="A10260" s="287"/>
    </row>
    <row r="10261" spans="1:1" x14ac:dyDescent="0.25">
      <c r="A10261" s="287"/>
    </row>
    <row r="10262" spans="1:1" x14ac:dyDescent="0.25">
      <c r="A10262" s="287"/>
    </row>
    <row r="10263" spans="1:1" x14ac:dyDescent="0.25">
      <c r="A10263" s="287"/>
    </row>
    <row r="10264" spans="1:1" x14ac:dyDescent="0.25">
      <c r="A10264" s="287"/>
    </row>
    <row r="10265" spans="1:1" x14ac:dyDescent="0.25">
      <c r="A10265" s="287"/>
    </row>
    <row r="10266" spans="1:1" x14ac:dyDescent="0.25">
      <c r="A10266" s="287"/>
    </row>
    <row r="10267" spans="1:1" x14ac:dyDescent="0.25">
      <c r="A10267" s="287"/>
    </row>
    <row r="10268" spans="1:1" x14ac:dyDescent="0.25">
      <c r="A10268" s="287"/>
    </row>
    <row r="10269" spans="1:1" x14ac:dyDescent="0.25">
      <c r="A10269" s="287"/>
    </row>
    <row r="10270" spans="1:1" x14ac:dyDescent="0.25">
      <c r="A10270" s="287"/>
    </row>
    <row r="10271" spans="1:1" x14ac:dyDescent="0.25">
      <c r="A10271" s="287"/>
    </row>
    <row r="10272" spans="1:1" x14ac:dyDescent="0.25">
      <c r="A10272" s="287"/>
    </row>
    <row r="10273" spans="1:1" x14ac:dyDescent="0.25">
      <c r="A10273" s="287"/>
    </row>
    <row r="10274" spans="1:1" x14ac:dyDescent="0.25">
      <c r="A10274" s="287"/>
    </row>
    <row r="10275" spans="1:1" x14ac:dyDescent="0.25">
      <c r="A10275" s="287"/>
    </row>
    <row r="10276" spans="1:1" x14ac:dyDescent="0.25">
      <c r="A10276" s="287"/>
    </row>
    <row r="10277" spans="1:1" x14ac:dyDescent="0.25">
      <c r="A10277" s="287"/>
    </row>
    <row r="10278" spans="1:1" x14ac:dyDescent="0.25">
      <c r="A10278" s="287"/>
    </row>
    <row r="10279" spans="1:1" x14ac:dyDescent="0.25">
      <c r="A10279" s="287"/>
    </row>
    <row r="10280" spans="1:1" x14ac:dyDescent="0.25">
      <c r="A10280" s="287"/>
    </row>
    <row r="10281" spans="1:1" x14ac:dyDescent="0.25">
      <c r="A10281" s="287"/>
    </row>
    <row r="10282" spans="1:1" x14ac:dyDescent="0.25">
      <c r="A10282" s="287"/>
    </row>
    <row r="10283" spans="1:1" x14ac:dyDescent="0.25">
      <c r="A10283" s="287"/>
    </row>
    <row r="10284" spans="1:1" x14ac:dyDescent="0.25">
      <c r="A10284" s="287"/>
    </row>
    <row r="10285" spans="1:1" x14ac:dyDescent="0.25">
      <c r="A10285" s="287"/>
    </row>
    <row r="10286" spans="1:1" x14ac:dyDescent="0.25">
      <c r="A10286" s="287"/>
    </row>
    <row r="10287" spans="1:1" x14ac:dyDescent="0.25">
      <c r="A10287" s="287"/>
    </row>
    <row r="10288" spans="1:1" x14ac:dyDescent="0.25">
      <c r="A10288" s="287"/>
    </row>
    <row r="10289" spans="1:1" x14ac:dyDescent="0.25">
      <c r="A10289" s="287"/>
    </row>
    <row r="10290" spans="1:1" x14ac:dyDescent="0.25">
      <c r="A10290" s="287"/>
    </row>
    <row r="10291" spans="1:1" x14ac:dyDescent="0.25">
      <c r="A10291" s="287"/>
    </row>
    <row r="10292" spans="1:1" x14ac:dyDescent="0.25">
      <c r="A10292" s="287"/>
    </row>
    <row r="10293" spans="1:1" x14ac:dyDescent="0.25">
      <c r="A10293" s="287"/>
    </row>
    <row r="10294" spans="1:1" x14ac:dyDescent="0.25">
      <c r="A10294" s="287"/>
    </row>
    <row r="10295" spans="1:1" x14ac:dyDescent="0.25">
      <c r="A10295" s="287"/>
    </row>
    <row r="10296" spans="1:1" x14ac:dyDescent="0.25">
      <c r="A10296" s="287"/>
    </row>
    <row r="10297" spans="1:1" x14ac:dyDescent="0.25">
      <c r="A10297" s="287"/>
    </row>
    <row r="10298" spans="1:1" x14ac:dyDescent="0.25">
      <c r="A10298" s="287"/>
    </row>
    <row r="10299" spans="1:1" x14ac:dyDescent="0.25">
      <c r="A10299" s="287"/>
    </row>
    <row r="10300" spans="1:1" x14ac:dyDescent="0.25">
      <c r="A10300" s="287"/>
    </row>
    <row r="10301" spans="1:1" x14ac:dyDescent="0.25">
      <c r="A10301" s="287"/>
    </row>
    <row r="10302" spans="1:1" x14ac:dyDescent="0.25">
      <c r="A10302" s="287"/>
    </row>
    <row r="10303" spans="1:1" x14ac:dyDescent="0.25">
      <c r="A10303" s="287"/>
    </row>
    <row r="10304" spans="1:1" x14ac:dyDescent="0.25">
      <c r="A10304" s="287"/>
    </row>
    <row r="10305" spans="1:1" x14ac:dyDescent="0.25">
      <c r="A10305" s="287"/>
    </row>
    <row r="10306" spans="1:1" x14ac:dyDescent="0.25">
      <c r="A10306" s="287"/>
    </row>
    <row r="10307" spans="1:1" x14ac:dyDescent="0.25">
      <c r="A10307" s="287"/>
    </row>
    <row r="10308" spans="1:1" x14ac:dyDescent="0.25">
      <c r="A10308" s="287"/>
    </row>
    <row r="10309" spans="1:1" x14ac:dyDescent="0.25">
      <c r="A10309" s="287"/>
    </row>
    <row r="10310" spans="1:1" x14ac:dyDescent="0.25">
      <c r="A10310" s="287"/>
    </row>
    <row r="10311" spans="1:1" x14ac:dyDescent="0.25">
      <c r="A10311" s="287"/>
    </row>
    <row r="10312" spans="1:1" x14ac:dyDescent="0.25">
      <c r="A10312" s="287"/>
    </row>
    <row r="10313" spans="1:1" x14ac:dyDescent="0.25">
      <c r="A10313" s="287"/>
    </row>
    <row r="10314" spans="1:1" x14ac:dyDescent="0.25">
      <c r="A10314" s="287"/>
    </row>
    <row r="10315" spans="1:1" x14ac:dyDescent="0.25">
      <c r="A10315" s="287"/>
    </row>
    <row r="10316" spans="1:1" x14ac:dyDescent="0.25">
      <c r="A10316" s="287"/>
    </row>
    <row r="10317" spans="1:1" x14ac:dyDescent="0.25">
      <c r="A10317" s="287"/>
    </row>
    <row r="10318" spans="1:1" x14ac:dyDescent="0.25">
      <c r="A10318" s="287"/>
    </row>
    <row r="10319" spans="1:1" x14ac:dyDescent="0.25">
      <c r="A10319" s="287"/>
    </row>
    <row r="10320" spans="1:1" x14ac:dyDescent="0.25">
      <c r="A10320" s="287"/>
    </row>
    <row r="10321" spans="1:1" x14ac:dyDescent="0.25">
      <c r="A10321" s="287"/>
    </row>
    <row r="10322" spans="1:1" x14ac:dyDescent="0.25">
      <c r="A10322" s="287"/>
    </row>
    <row r="10323" spans="1:1" x14ac:dyDescent="0.25">
      <c r="A10323" s="287"/>
    </row>
    <row r="10324" spans="1:1" x14ac:dyDescent="0.25">
      <c r="A10324" s="287"/>
    </row>
    <row r="10325" spans="1:1" x14ac:dyDescent="0.25">
      <c r="A10325" s="287"/>
    </row>
    <row r="10326" spans="1:1" x14ac:dyDescent="0.25">
      <c r="A10326" s="287"/>
    </row>
    <row r="10327" spans="1:1" x14ac:dyDescent="0.25">
      <c r="A10327" s="287"/>
    </row>
    <row r="10328" spans="1:1" x14ac:dyDescent="0.25">
      <c r="A10328" s="287"/>
    </row>
    <row r="10329" spans="1:1" x14ac:dyDescent="0.25">
      <c r="A10329" s="287"/>
    </row>
    <row r="10330" spans="1:1" x14ac:dyDescent="0.25">
      <c r="A10330" s="287"/>
    </row>
    <row r="10331" spans="1:1" x14ac:dyDescent="0.25">
      <c r="A10331" s="287"/>
    </row>
    <row r="10332" spans="1:1" x14ac:dyDescent="0.25">
      <c r="A10332" s="287"/>
    </row>
    <row r="10333" spans="1:1" x14ac:dyDescent="0.25">
      <c r="A10333" s="287"/>
    </row>
    <row r="10334" spans="1:1" x14ac:dyDescent="0.25">
      <c r="A10334" s="287"/>
    </row>
    <row r="10335" spans="1:1" x14ac:dyDescent="0.25">
      <c r="A10335" s="287"/>
    </row>
    <row r="10336" spans="1:1" x14ac:dyDescent="0.25">
      <c r="A10336" s="287"/>
    </row>
    <row r="10337" spans="1:1" x14ac:dyDescent="0.25">
      <c r="A10337" s="287"/>
    </row>
    <row r="10338" spans="1:1" x14ac:dyDescent="0.25">
      <c r="A10338" s="287"/>
    </row>
    <row r="10339" spans="1:1" x14ac:dyDescent="0.25">
      <c r="A10339" s="287"/>
    </row>
    <row r="10340" spans="1:1" x14ac:dyDescent="0.25">
      <c r="A10340" s="287"/>
    </row>
    <row r="10341" spans="1:1" x14ac:dyDescent="0.25">
      <c r="A10341" s="287"/>
    </row>
    <row r="10342" spans="1:1" x14ac:dyDescent="0.25">
      <c r="A10342" s="287"/>
    </row>
    <row r="10343" spans="1:1" x14ac:dyDescent="0.25">
      <c r="A10343" s="287"/>
    </row>
    <row r="10344" spans="1:1" x14ac:dyDescent="0.25">
      <c r="A10344" s="287"/>
    </row>
    <row r="10345" spans="1:1" x14ac:dyDescent="0.25">
      <c r="A10345" s="287"/>
    </row>
    <row r="10346" spans="1:1" x14ac:dyDescent="0.25">
      <c r="A10346" s="287"/>
    </row>
    <row r="10347" spans="1:1" x14ac:dyDescent="0.25">
      <c r="A10347" s="287"/>
    </row>
    <row r="10348" spans="1:1" x14ac:dyDescent="0.25">
      <c r="A10348" s="287"/>
    </row>
    <row r="10349" spans="1:1" x14ac:dyDescent="0.25">
      <c r="A10349" s="287"/>
    </row>
    <row r="10350" spans="1:1" x14ac:dyDescent="0.25">
      <c r="A10350" s="287"/>
    </row>
    <row r="10351" spans="1:1" x14ac:dyDescent="0.25">
      <c r="A10351" s="287"/>
    </row>
    <row r="10352" spans="1:1" x14ac:dyDescent="0.25">
      <c r="A10352" s="287"/>
    </row>
    <row r="10353" spans="1:1" x14ac:dyDescent="0.25">
      <c r="A10353" s="287"/>
    </row>
    <row r="10354" spans="1:1" x14ac:dyDescent="0.25">
      <c r="A10354" s="287"/>
    </row>
    <row r="10355" spans="1:1" x14ac:dyDescent="0.25">
      <c r="A10355" s="287"/>
    </row>
    <row r="10356" spans="1:1" x14ac:dyDescent="0.25">
      <c r="A10356" s="287"/>
    </row>
    <row r="10357" spans="1:1" x14ac:dyDescent="0.25">
      <c r="A10357" s="287"/>
    </row>
    <row r="10358" spans="1:1" x14ac:dyDescent="0.25">
      <c r="A10358" s="287"/>
    </row>
    <row r="10359" spans="1:1" x14ac:dyDescent="0.25">
      <c r="A10359" s="287"/>
    </row>
    <row r="10360" spans="1:1" x14ac:dyDescent="0.25">
      <c r="A10360" s="287"/>
    </row>
    <row r="10361" spans="1:1" x14ac:dyDescent="0.25">
      <c r="A10361" s="287"/>
    </row>
    <row r="10362" spans="1:1" x14ac:dyDescent="0.25">
      <c r="A10362" s="287"/>
    </row>
    <row r="10363" spans="1:1" x14ac:dyDescent="0.25">
      <c r="A10363" s="287"/>
    </row>
    <row r="10364" spans="1:1" x14ac:dyDescent="0.25">
      <c r="A10364" s="287"/>
    </row>
    <row r="10365" spans="1:1" x14ac:dyDescent="0.25">
      <c r="A10365" s="287"/>
    </row>
    <row r="10366" spans="1:1" x14ac:dyDescent="0.25">
      <c r="A10366" s="287"/>
    </row>
    <row r="10367" spans="1:1" x14ac:dyDescent="0.25">
      <c r="A10367" s="287"/>
    </row>
    <row r="10368" spans="1:1" x14ac:dyDescent="0.25">
      <c r="A10368" s="287"/>
    </row>
    <row r="10369" spans="1:1" x14ac:dyDescent="0.25">
      <c r="A10369" s="287"/>
    </row>
    <row r="10370" spans="1:1" x14ac:dyDescent="0.25">
      <c r="A10370" s="287"/>
    </row>
    <row r="10371" spans="1:1" x14ac:dyDescent="0.25">
      <c r="A10371" s="287"/>
    </row>
    <row r="10372" spans="1:1" x14ac:dyDescent="0.25">
      <c r="A10372" s="287"/>
    </row>
    <row r="10373" spans="1:1" x14ac:dyDescent="0.25">
      <c r="A10373" s="287"/>
    </row>
    <row r="10374" spans="1:1" x14ac:dyDescent="0.25">
      <c r="A10374" s="287"/>
    </row>
    <row r="10375" spans="1:1" x14ac:dyDescent="0.25">
      <c r="A10375" s="287"/>
    </row>
    <row r="10376" spans="1:1" x14ac:dyDescent="0.25">
      <c r="A10376" s="287"/>
    </row>
    <row r="10377" spans="1:1" x14ac:dyDescent="0.25">
      <c r="A10377" s="287"/>
    </row>
    <row r="10378" spans="1:1" x14ac:dyDescent="0.25">
      <c r="A10378" s="287"/>
    </row>
    <row r="10379" spans="1:1" x14ac:dyDescent="0.25">
      <c r="A10379" s="287"/>
    </row>
    <row r="10380" spans="1:1" x14ac:dyDescent="0.25">
      <c r="A10380" s="287"/>
    </row>
    <row r="10381" spans="1:1" x14ac:dyDescent="0.25">
      <c r="A10381" s="287"/>
    </row>
    <row r="10382" spans="1:1" x14ac:dyDescent="0.25">
      <c r="A10382" s="287"/>
    </row>
    <row r="10383" spans="1:1" x14ac:dyDescent="0.25">
      <c r="A10383" s="287"/>
    </row>
    <row r="10384" spans="1:1" x14ac:dyDescent="0.25">
      <c r="A10384" s="287"/>
    </row>
    <row r="10385" spans="1:1" x14ac:dyDescent="0.25">
      <c r="A10385" s="287"/>
    </row>
    <row r="10386" spans="1:1" x14ac:dyDescent="0.25">
      <c r="A10386" s="287"/>
    </row>
    <row r="10387" spans="1:1" x14ac:dyDescent="0.25">
      <c r="A10387" s="287"/>
    </row>
    <row r="10388" spans="1:1" x14ac:dyDescent="0.25">
      <c r="A10388" s="287"/>
    </row>
    <row r="10389" spans="1:1" x14ac:dyDescent="0.25">
      <c r="A10389" s="287"/>
    </row>
    <row r="10390" spans="1:1" x14ac:dyDescent="0.25">
      <c r="A10390" s="287"/>
    </row>
    <row r="10391" spans="1:1" x14ac:dyDescent="0.25">
      <c r="A10391" s="287"/>
    </row>
    <row r="10392" spans="1:1" x14ac:dyDescent="0.25">
      <c r="A10392" s="287"/>
    </row>
    <row r="10393" spans="1:1" x14ac:dyDescent="0.25">
      <c r="A10393" s="287"/>
    </row>
    <row r="10394" spans="1:1" x14ac:dyDescent="0.25">
      <c r="A10394" s="287"/>
    </row>
    <row r="10395" spans="1:1" x14ac:dyDescent="0.25">
      <c r="A10395" s="287"/>
    </row>
    <row r="10396" spans="1:1" x14ac:dyDescent="0.25">
      <c r="A10396" s="287"/>
    </row>
    <row r="10397" spans="1:1" x14ac:dyDescent="0.25">
      <c r="A10397" s="287"/>
    </row>
    <row r="10398" spans="1:1" x14ac:dyDescent="0.25">
      <c r="A10398" s="287"/>
    </row>
    <row r="10399" spans="1:1" x14ac:dyDescent="0.25">
      <c r="A10399" s="287"/>
    </row>
    <row r="10400" spans="1:1" x14ac:dyDescent="0.25">
      <c r="A10400" s="287"/>
    </row>
    <row r="10401" spans="1:1" x14ac:dyDescent="0.25">
      <c r="A10401" s="287"/>
    </row>
    <row r="10402" spans="1:1" x14ac:dyDescent="0.25">
      <c r="A10402" s="287"/>
    </row>
    <row r="10403" spans="1:1" x14ac:dyDescent="0.25">
      <c r="A10403" s="287"/>
    </row>
    <row r="10404" spans="1:1" x14ac:dyDescent="0.25">
      <c r="A10404" s="287"/>
    </row>
    <row r="10405" spans="1:1" x14ac:dyDescent="0.25">
      <c r="A10405" s="287"/>
    </row>
    <row r="10406" spans="1:1" x14ac:dyDescent="0.25">
      <c r="A10406" s="287"/>
    </row>
    <row r="10407" spans="1:1" x14ac:dyDescent="0.25">
      <c r="A10407" s="287"/>
    </row>
    <row r="10408" spans="1:1" x14ac:dyDescent="0.25">
      <c r="A10408" s="287"/>
    </row>
    <row r="10409" spans="1:1" x14ac:dyDescent="0.25">
      <c r="A10409" s="287"/>
    </row>
    <row r="10410" spans="1:1" x14ac:dyDescent="0.25">
      <c r="A10410" s="287"/>
    </row>
    <row r="10411" spans="1:1" x14ac:dyDescent="0.25">
      <c r="A10411" s="287"/>
    </row>
    <row r="10412" spans="1:1" x14ac:dyDescent="0.25">
      <c r="A10412" s="287"/>
    </row>
    <row r="10413" spans="1:1" x14ac:dyDescent="0.25">
      <c r="A10413" s="287"/>
    </row>
    <row r="10414" spans="1:1" x14ac:dyDescent="0.25">
      <c r="A10414" s="287"/>
    </row>
    <row r="10415" spans="1:1" x14ac:dyDescent="0.25">
      <c r="A10415" s="287"/>
    </row>
    <row r="10416" spans="1:1" x14ac:dyDescent="0.25">
      <c r="A10416" s="287"/>
    </row>
    <row r="10417" spans="1:1" x14ac:dyDescent="0.25">
      <c r="A10417" s="287"/>
    </row>
    <row r="10418" spans="1:1" x14ac:dyDescent="0.25">
      <c r="A10418" s="287"/>
    </row>
    <row r="10419" spans="1:1" x14ac:dyDescent="0.25">
      <c r="A10419" s="287"/>
    </row>
    <row r="10420" spans="1:1" x14ac:dyDescent="0.25">
      <c r="A10420" s="287"/>
    </row>
    <row r="10421" spans="1:1" x14ac:dyDescent="0.25">
      <c r="A10421" s="287"/>
    </row>
    <row r="10422" spans="1:1" x14ac:dyDescent="0.25">
      <c r="A10422" s="287"/>
    </row>
    <row r="10423" spans="1:1" x14ac:dyDescent="0.25">
      <c r="A10423" s="287"/>
    </row>
    <row r="10424" spans="1:1" x14ac:dyDescent="0.25">
      <c r="A10424" s="287"/>
    </row>
    <row r="10425" spans="1:1" x14ac:dyDescent="0.25">
      <c r="A10425" s="287"/>
    </row>
    <row r="10426" spans="1:1" x14ac:dyDescent="0.25">
      <c r="A10426" s="287"/>
    </row>
    <row r="10427" spans="1:1" x14ac:dyDescent="0.25">
      <c r="A10427" s="287"/>
    </row>
    <row r="10428" spans="1:1" x14ac:dyDescent="0.25">
      <c r="A10428" s="287"/>
    </row>
    <row r="10429" spans="1:1" x14ac:dyDescent="0.25">
      <c r="A10429" s="287"/>
    </row>
    <row r="10430" spans="1:1" x14ac:dyDescent="0.25">
      <c r="A10430" s="287"/>
    </row>
    <row r="10431" spans="1:1" x14ac:dyDescent="0.25">
      <c r="A10431" s="287"/>
    </row>
    <row r="10432" spans="1:1" x14ac:dyDescent="0.25">
      <c r="A10432" s="287"/>
    </row>
    <row r="10433" spans="1:1" x14ac:dyDescent="0.25">
      <c r="A10433" s="287"/>
    </row>
    <row r="10434" spans="1:1" x14ac:dyDescent="0.25">
      <c r="A10434" s="287"/>
    </row>
    <row r="10435" spans="1:1" x14ac:dyDescent="0.25">
      <c r="A10435" s="287"/>
    </row>
    <row r="10436" spans="1:1" x14ac:dyDescent="0.25">
      <c r="A10436" s="287"/>
    </row>
    <row r="10437" spans="1:1" x14ac:dyDescent="0.25">
      <c r="A10437" s="287"/>
    </row>
    <row r="10438" spans="1:1" x14ac:dyDescent="0.25">
      <c r="A10438" s="287"/>
    </row>
    <row r="10439" spans="1:1" x14ac:dyDescent="0.25">
      <c r="A10439" s="287"/>
    </row>
    <row r="10440" spans="1:1" x14ac:dyDescent="0.25">
      <c r="A10440" s="287"/>
    </row>
    <row r="10441" spans="1:1" x14ac:dyDescent="0.25">
      <c r="A10441" s="287"/>
    </row>
    <row r="10442" spans="1:1" x14ac:dyDescent="0.25">
      <c r="A10442" s="287"/>
    </row>
    <row r="10443" spans="1:1" x14ac:dyDescent="0.25">
      <c r="A10443" s="287"/>
    </row>
    <row r="10444" spans="1:1" x14ac:dyDescent="0.25">
      <c r="A10444" s="287"/>
    </row>
    <row r="10445" spans="1:1" x14ac:dyDescent="0.25">
      <c r="A10445" s="287"/>
    </row>
    <row r="10446" spans="1:1" x14ac:dyDescent="0.25">
      <c r="A10446" s="287"/>
    </row>
    <row r="10447" spans="1:1" x14ac:dyDescent="0.25">
      <c r="A10447" s="287"/>
    </row>
    <row r="10448" spans="1:1" x14ac:dyDescent="0.25">
      <c r="A10448" s="287"/>
    </row>
    <row r="10449" spans="1:1" x14ac:dyDescent="0.25">
      <c r="A10449" s="287"/>
    </row>
    <row r="10450" spans="1:1" x14ac:dyDescent="0.25">
      <c r="A10450" s="287"/>
    </row>
    <row r="10451" spans="1:1" x14ac:dyDescent="0.25">
      <c r="A10451" s="287"/>
    </row>
    <row r="10452" spans="1:1" x14ac:dyDescent="0.25">
      <c r="A10452" s="287"/>
    </row>
    <row r="10453" spans="1:1" x14ac:dyDescent="0.25">
      <c r="A10453" s="287"/>
    </row>
    <row r="10454" spans="1:1" x14ac:dyDescent="0.25">
      <c r="A10454" s="287"/>
    </row>
    <row r="10455" spans="1:1" x14ac:dyDescent="0.25">
      <c r="A10455" s="287"/>
    </row>
    <row r="10456" spans="1:1" x14ac:dyDescent="0.25">
      <c r="A10456" s="287"/>
    </row>
    <row r="10457" spans="1:1" x14ac:dyDescent="0.25">
      <c r="A10457" s="287"/>
    </row>
    <row r="10458" spans="1:1" x14ac:dyDescent="0.25">
      <c r="A10458" s="287"/>
    </row>
    <row r="10459" spans="1:1" x14ac:dyDescent="0.25">
      <c r="A10459" s="287"/>
    </row>
    <row r="10460" spans="1:1" x14ac:dyDescent="0.25">
      <c r="A10460" s="287"/>
    </row>
    <row r="10461" spans="1:1" x14ac:dyDescent="0.25">
      <c r="A10461" s="287"/>
    </row>
    <row r="10462" spans="1:1" x14ac:dyDescent="0.25">
      <c r="A10462" s="287"/>
    </row>
    <row r="10463" spans="1:1" x14ac:dyDescent="0.25">
      <c r="A10463" s="287"/>
    </row>
    <row r="10464" spans="1:1" x14ac:dyDescent="0.25">
      <c r="A10464" s="287"/>
    </row>
    <row r="10465" spans="1:1" x14ac:dyDescent="0.25">
      <c r="A10465" s="287"/>
    </row>
    <row r="10466" spans="1:1" x14ac:dyDescent="0.25">
      <c r="A10466" s="287"/>
    </row>
    <row r="10467" spans="1:1" x14ac:dyDescent="0.25">
      <c r="A10467" s="287"/>
    </row>
    <row r="10468" spans="1:1" x14ac:dyDescent="0.25">
      <c r="A10468" s="287"/>
    </row>
    <row r="10469" spans="1:1" x14ac:dyDescent="0.25">
      <c r="A10469" s="287"/>
    </row>
    <row r="10470" spans="1:1" x14ac:dyDescent="0.25">
      <c r="A10470" s="287"/>
    </row>
    <row r="10471" spans="1:1" x14ac:dyDescent="0.25">
      <c r="A10471" s="287"/>
    </row>
    <row r="10472" spans="1:1" x14ac:dyDescent="0.25">
      <c r="A10472" s="287"/>
    </row>
    <row r="10473" spans="1:1" x14ac:dyDescent="0.25">
      <c r="A10473" s="287"/>
    </row>
    <row r="10474" spans="1:1" x14ac:dyDescent="0.25">
      <c r="A10474" s="287"/>
    </row>
    <row r="10475" spans="1:1" x14ac:dyDescent="0.25">
      <c r="A10475" s="287"/>
    </row>
    <row r="10476" spans="1:1" x14ac:dyDescent="0.25">
      <c r="A10476" s="287"/>
    </row>
    <row r="10477" spans="1:1" x14ac:dyDescent="0.25">
      <c r="A10477" s="287"/>
    </row>
    <row r="10478" spans="1:1" x14ac:dyDescent="0.25">
      <c r="A10478" s="287"/>
    </row>
    <row r="10479" spans="1:1" x14ac:dyDescent="0.25">
      <c r="A10479" s="287"/>
    </row>
    <row r="10480" spans="1:1" x14ac:dyDescent="0.25">
      <c r="A10480" s="287"/>
    </row>
    <row r="10481" spans="1:1" x14ac:dyDescent="0.25">
      <c r="A10481" s="287"/>
    </row>
    <row r="10482" spans="1:1" x14ac:dyDescent="0.25">
      <c r="A10482" s="287"/>
    </row>
    <row r="10483" spans="1:1" x14ac:dyDescent="0.25">
      <c r="A10483" s="287"/>
    </row>
    <row r="10484" spans="1:1" x14ac:dyDescent="0.25">
      <c r="A10484" s="287"/>
    </row>
    <row r="10485" spans="1:1" x14ac:dyDescent="0.25">
      <c r="A10485" s="287"/>
    </row>
    <row r="10486" spans="1:1" x14ac:dyDescent="0.25">
      <c r="A10486" s="287"/>
    </row>
    <row r="10487" spans="1:1" x14ac:dyDescent="0.25">
      <c r="A10487" s="287"/>
    </row>
    <row r="10488" spans="1:1" x14ac:dyDescent="0.25">
      <c r="A10488" s="287"/>
    </row>
    <row r="10489" spans="1:1" x14ac:dyDescent="0.25">
      <c r="A10489" s="287"/>
    </row>
    <row r="10490" spans="1:1" x14ac:dyDescent="0.25">
      <c r="A10490" s="287"/>
    </row>
    <row r="10491" spans="1:1" x14ac:dyDescent="0.25">
      <c r="A10491" s="287"/>
    </row>
    <row r="10492" spans="1:1" x14ac:dyDescent="0.25">
      <c r="A10492" s="287"/>
    </row>
    <row r="10493" spans="1:1" x14ac:dyDescent="0.25">
      <c r="A10493" s="287"/>
    </row>
    <row r="10494" spans="1:1" x14ac:dyDescent="0.25">
      <c r="A10494" s="287"/>
    </row>
    <row r="10495" spans="1:1" x14ac:dyDescent="0.25">
      <c r="A10495" s="287"/>
    </row>
    <row r="10496" spans="1:1" x14ac:dyDescent="0.25">
      <c r="A10496" s="287"/>
    </row>
    <row r="10497" spans="1:1" x14ac:dyDescent="0.25">
      <c r="A10497" s="287"/>
    </row>
    <row r="10498" spans="1:1" x14ac:dyDescent="0.25">
      <c r="A10498" s="287"/>
    </row>
    <row r="10499" spans="1:1" x14ac:dyDescent="0.25">
      <c r="A10499" s="287"/>
    </row>
    <row r="10500" spans="1:1" x14ac:dyDescent="0.25">
      <c r="A10500" s="287"/>
    </row>
    <row r="10501" spans="1:1" x14ac:dyDescent="0.25">
      <c r="A10501" s="287"/>
    </row>
    <row r="10502" spans="1:1" x14ac:dyDescent="0.25">
      <c r="A10502" s="287"/>
    </row>
    <row r="10503" spans="1:1" x14ac:dyDescent="0.25">
      <c r="A10503" s="287"/>
    </row>
    <row r="10504" spans="1:1" x14ac:dyDescent="0.25">
      <c r="A10504" s="287"/>
    </row>
    <row r="10505" spans="1:1" x14ac:dyDescent="0.25">
      <c r="A10505" s="287"/>
    </row>
    <row r="10506" spans="1:1" x14ac:dyDescent="0.25">
      <c r="A10506" s="287"/>
    </row>
    <row r="10507" spans="1:1" x14ac:dyDescent="0.25">
      <c r="A10507" s="287"/>
    </row>
    <row r="10508" spans="1:1" x14ac:dyDescent="0.25">
      <c r="A10508" s="287"/>
    </row>
    <row r="10509" spans="1:1" x14ac:dyDescent="0.25">
      <c r="A10509" s="287"/>
    </row>
    <row r="10510" spans="1:1" x14ac:dyDescent="0.25">
      <c r="A10510" s="287"/>
    </row>
    <row r="10511" spans="1:1" x14ac:dyDescent="0.25">
      <c r="A10511" s="287"/>
    </row>
    <row r="10512" spans="1:1" x14ac:dyDescent="0.25">
      <c r="A10512" s="287"/>
    </row>
    <row r="10513" spans="1:1" x14ac:dyDescent="0.25">
      <c r="A10513" s="287"/>
    </row>
    <row r="10514" spans="1:1" x14ac:dyDescent="0.25">
      <c r="A10514" s="287"/>
    </row>
    <row r="10515" spans="1:1" x14ac:dyDescent="0.25">
      <c r="A10515" s="287"/>
    </row>
    <row r="10516" spans="1:1" x14ac:dyDescent="0.25">
      <c r="A10516" s="287"/>
    </row>
    <row r="10517" spans="1:1" x14ac:dyDescent="0.25">
      <c r="A10517" s="287"/>
    </row>
    <row r="10518" spans="1:1" x14ac:dyDescent="0.25">
      <c r="A10518" s="287"/>
    </row>
    <row r="10519" spans="1:1" x14ac:dyDescent="0.25">
      <c r="A10519" s="287"/>
    </row>
    <row r="10520" spans="1:1" x14ac:dyDescent="0.25">
      <c r="A10520" s="287"/>
    </row>
    <row r="10521" spans="1:1" x14ac:dyDescent="0.25">
      <c r="A10521" s="287"/>
    </row>
    <row r="10522" spans="1:1" x14ac:dyDescent="0.25">
      <c r="A10522" s="287"/>
    </row>
    <row r="10523" spans="1:1" x14ac:dyDescent="0.25">
      <c r="A10523" s="287"/>
    </row>
    <row r="10524" spans="1:1" x14ac:dyDescent="0.25">
      <c r="A10524" s="287"/>
    </row>
    <row r="10525" spans="1:1" x14ac:dyDescent="0.25">
      <c r="A10525" s="287"/>
    </row>
    <row r="10526" spans="1:1" x14ac:dyDescent="0.25">
      <c r="A10526" s="287"/>
    </row>
    <row r="10527" spans="1:1" x14ac:dyDescent="0.25">
      <c r="A10527" s="287"/>
    </row>
    <row r="10528" spans="1:1" x14ac:dyDescent="0.25">
      <c r="A10528" s="287"/>
    </row>
    <row r="10529" spans="1:1" x14ac:dyDescent="0.25">
      <c r="A10529" s="287"/>
    </row>
    <row r="10530" spans="1:1" x14ac:dyDescent="0.25">
      <c r="A10530" s="287"/>
    </row>
    <row r="10531" spans="1:1" x14ac:dyDescent="0.25">
      <c r="A10531" s="287"/>
    </row>
    <row r="10532" spans="1:1" x14ac:dyDescent="0.25">
      <c r="A10532" s="287"/>
    </row>
    <row r="10533" spans="1:1" x14ac:dyDescent="0.25">
      <c r="A10533" s="287"/>
    </row>
    <row r="10534" spans="1:1" x14ac:dyDescent="0.25">
      <c r="A10534" s="287"/>
    </row>
    <row r="10535" spans="1:1" x14ac:dyDescent="0.25">
      <c r="A10535" s="287"/>
    </row>
    <row r="10536" spans="1:1" x14ac:dyDescent="0.25">
      <c r="A10536" s="287"/>
    </row>
    <row r="10537" spans="1:1" x14ac:dyDescent="0.25">
      <c r="A10537" s="287"/>
    </row>
    <row r="10538" spans="1:1" x14ac:dyDescent="0.25">
      <c r="A10538" s="287"/>
    </row>
    <row r="10539" spans="1:1" x14ac:dyDescent="0.25">
      <c r="A10539" s="287"/>
    </row>
    <row r="10540" spans="1:1" x14ac:dyDescent="0.25">
      <c r="A10540" s="287"/>
    </row>
    <row r="10541" spans="1:1" x14ac:dyDescent="0.25">
      <c r="A10541" s="287"/>
    </row>
    <row r="10542" spans="1:1" x14ac:dyDescent="0.25">
      <c r="A10542" s="287"/>
    </row>
    <row r="10543" spans="1:1" x14ac:dyDescent="0.25">
      <c r="A10543" s="287"/>
    </row>
    <row r="10544" spans="1:1" x14ac:dyDescent="0.25">
      <c r="A10544" s="287"/>
    </row>
    <row r="10545" spans="1:1" x14ac:dyDescent="0.25">
      <c r="A10545" s="287"/>
    </row>
    <row r="10546" spans="1:1" x14ac:dyDescent="0.25">
      <c r="A10546" s="287"/>
    </row>
    <row r="10547" spans="1:1" x14ac:dyDescent="0.25">
      <c r="A10547" s="287"/>
    </row>
    <row r="10548" spans="1:1" x14ac:dyDescent="0.25">
      <c r="A10548" s="287"/>
    </row>
    <row r="10549" spans="1:1" x14ac:dyDescent="0.25">
      <c r="A10549" s="287"/>
    </row>
    <row r="10550" spans="1:1" x14ac:dyDescent="0.25">
      <c r="A10550" s="287"/>
    </row>
    <row r="10551" spans="1:1" x14ac:dyDescent="0.25">
      <c r="A10551" s="287"/>
    </row>
    <row r="10552" spans="1:1" x14ac:dyDescent="0.25">
      <c r="A10552" s="287"/>
    </row>
    <row r="10553" spans="1:1" x14ac:dyDescent="0.25">
      <c r="A10553" s="287"/>
    </row>
    <row r="10554" spans="1:1" x14ac:dyDescent="0.25">
      <c r="A10554" s="287"/>
    </row>
    <row r="10555" spans="1:1" x14ac:dyDescent="0.25">
      <c r="A10555" s="287"/>
    </row>
    <row r="10556" spans="1:1" x14ac:dyDescent="0.25">
      <c r="A10556" s="287"/>
    </row>
    <row r="10557" spans="1:1" x14ac:dyDescent="0.25">
      <c r="A10557" s="287"/>
    </row>
    <row r="10558" spans="1:1" x14ac:dyDescent="0.25">
      <c r="A10558" s="287"/>
    </row>
    <row r="10559" spans="1:1" x14ac:dyDescent="0.25">
      <c r="A10559" s="287"/>
    </row>
    <row r="10560" spans="1:1" x14ac:dyDescent="0.25">
      <c r="A10560" s="287"/>
    </row>
    <row r="10561" spans="1:1" x14ac:dyDescent="0.25">
      <c r="A10561" s="287"/>
    </row>
    <row r="10562" spans="1:1" x14ac:dyDescent="0.25">
      <c r="A10562" s="287"/>
    </row>
    <row r="10563" spans="1:1" x14ac:dyDescent="0.25">
      <c r="A10563" s="287"/>
    </row>
    <row r="10564" spans="1:1" x14ac:dyDescent="0.25">
      <c r="A10564" s="287"/>
    </row>
    <row r="10565" spans="1:1" x14ac:dyDescent="0.25">
      <c r="A10565" s="287"/>
    </row>
    <row r="10566" spans="1:1" x14ac:dyDescent="0.25">
      <c r="A10566" s="287"/>
    </row>
    <row r="10567" spans="1:1" x14ac:dyDescent="0.25">
      <c r="A10567" s="287"/>
    </row>
    <row r="10568" spans="1:1" x14ac:dyDescent="0.25">
      <c r="A10568" s="287"/>
    </row>
    <row r="10569" spans="1:1" x14ac:dyDescent="0.25">
      <c r="A10569" s="287"/>
    </row>
    <row r="10570" spans="1:1" x14ac:dyDescent="0.25">
      <c r="A10570" s="287"/>
    </row>
    <row r="10571" spans="1:1" x14ac:dyDescent="0.25">
      <c r="A10571" s="287"/>
    </row>
    <row r="10572" spans="1:1" x14ac:dyDescent="0.25">
      <c r="A10572" s="287"/>
    </row>
    <row r="10573" spans="1:1" x14ac:dyDescent="0.25">
      <c r="A10573" s="287"/>
    </row>
    <row r="10574" spans="1:1" x14ac:dyDescent="0.25">
      <c r="A10574" s="287"/>
    </row>
    <row r="10575" spans="1:1" x14ac:dyDescent="0.25">
      <c r="A10575" s="287"/>
    </row>
    <row r="10576" spans="1:1" x14ac:dyDescent="0.25">
      <c r="A10576" s="287"/>
    </row>
    <row r="10577" spans="1:1" x14ac:dyDescent="0.25">
      <c r="A10577" s="287"/>
    </row>
    <row r="10578" spans="1:1" x14ac:dyDescent="0.25">
      <c r="A10578" s="287"/>
    </row>
    <row r="10579" spans="1:1" x14ac:dyDescent="0.25">
      <c r="A10579" s="287"/>
    </row>
    <row r="10580" spans="1:1" x14ac:dyDescent="0.25">
      <c r="A10580" s="287"/>
    </row>
    <row r="10581" spans="1:1" x14ac:dyDescent="0.25">
      <c r="A10581" s="287"/>
    </row>
    <row r="10582" spans="1:1" x14ac:dyDescent="0.25">
      <c r="A10582" s="287"/>
    </row>
    <row r="10583" spans="1:1" x14ac:dyDescent="0.25">
      <c r="A10583" s="287"/>
    </row>
    <row r="10584" spans="1:1" x14ac:dyDescent="0.25">
      <c r="A10584" s="287"/>
    </row>
    <row r="10585" spans="1:1" x14ac:dyDescent="0.25">
      <c r="A10585" s="287"/>
    </row>
    <row r="10586" spans="1:1" x14ac:dyDescent="0.25">
      <c r="A10586" s="287"/>
    </row>
    <row r="10587" spans="1:1" x14ac:dyDescent="0.25">
      <c r="A10587" s="287"/>
    </row>
    <row r="10588" spans="1:1" x14ac:dyDescent="0.25">
      <c r="A10588" s="287"/>
    </row>
    <row r="10589" spans="1:1" x14ac:dyDescent="0.25">
      <c r="A10589" s="287"/>
    </row>
    <row r="10590" spans="1:1" x14ac:dyDescent="0.25">
      <c r="A10590" s="287"/>
    </row>
    <row r="10591" spans="1:1" x14ac:dyDescent="0.25">
      <c r="A10591" s="287"/>
    </row>
    <row r="10592" spans="1:1" x14ac:dyDescent="0.25">
      <c r="A10592" s="287"/>
    </row>
    <row r="10593" spans="1:1" x14ac:dyDescent="0.25">
      <c r="A10593" s="287"/>
    </row>
    <row r="10594" spans="1:1" x14ac:dyDescent="0.25">
      <c r="A10594" s="287"/>
    </row>
    <row r="10595" spans="1:1" x14ac:dyDescent="0.25">
      <c r="A10595" s="287"/>
    </row>
    <row r="10596" spans="1:1" x14ac:dyDescent="0.25">
      <c r="A10596" s="287"/>
    </row>
    <row r="10597" spans="1:1" x14ac:dyDescent="0.25">
      <c r="A10597" s="287"/>
    </row>
    <row r="10598" spans="1:1" x14ac:dyDescent="0.25">
      <c r="A10598" s="287"/>
    </row>
    <row r="10599" spans="1:1" x14ac:dyDescent="0.25">
      <c r="A10599" s="287"/>
    </row>
    <row r="10600" spans="1:1" x14ac:dyDescent="0.25">
      <c r="A10600" s="287"/>
    </row>
    <row r="10601" spans="1:1" x14ac:dyDescent="0.25">
      <c r="A10601" s="287"/>
    </row>
    <row r="10602" spans="1:1" x14ac:dyDescent="0.25">
      <c r="A10602" s="287"/>
    </row>
    <row r="10603" spans="1:1" x14ac:dyDescent="0.25">
      <c r="A10603" s="287"/>
    </row>
    <row r="10604" spans="1:1" x14ac:dyDescent="0.25">
      <c r="A10604" s="287"/>
    </row>
    <row r="10605" spans="1:1" x14ac:dyDescent="0.25">
      <c r="A10605" s="287"/>
    </row>
    <row r="10606" spans="1:1" x14ac:dyDescent="0.25">
      <c r="A10606" s="287"/>
    </row>
    <row r="10607" spans="1:1" x14ac:dyDescent="0.25">
      <c r="A10607" s="287"/>
    </row>
    <row r="10608" spans="1:1" x14ac:dyDescent="0.25">
      <c r="A10608" s="287"/>
    </row>
    <row r="10609" spans="1:1" x14ac:dyDescent="0.25">
      <c r="A10609" s="287"/>
    </row>
    <row r="10610" spans="1:1" x14ac:dyDescent="0.25">
      <c r="A10610" s="287"/>
    </row>
    <row r="10611" spans="1:1" x14ac:dyDescent="0.25">
      <c r="A10611" s="287"/>
    </row>
    <row r="10612" spans="1:1" x14ac:dyDescent="0.25">
      <c r="A10612" s="287"/>
    </row>
    <row r="10613" spans="1:1" x14ac:dyDescent="0.25">
      <c r="A10613" s="287"/>
    </row>
    <row r="10614" spans="1:1" x14ac:dyDescent="0.25">
      <c r="A10614" s="287"/>
    </row>
    <row r="10615" spans="1:1" x14ac:dyDescent="0.25">
      <c r="A10615" s="287"/>
    </row>
    <row r="10616" spans="1:1" x14ac:dyDescent="0.25">
      <c r="A10616" s="287"/>
    </row>
    <row r="10617" spans="1:1" x14ac:dyDescent="0.25">
      <c r="A10617" s="287"/>
    </row>
    <row r="10618" spans="1:1" x14ac:dyDescent="0.25">
      <c r="A10618" s="287"/>
    </row>
    <row r="10619" spans="1:1" x14ac:dyDescent="0.25">
      <c r="A10619" s="287"/>
    </row>
    <row r="10620" spans="1:1" x14ac:dyDescent="0.25">
      <c r="A10620" s="287"/>
    </row>
    <row r="10621" spans="1:1" x14ac:dyDescent="0.25">
      <c r="A10621" s="287"/>
    </row>
    <row r="10622" spans="1:1" x14ac:dyDescent="0.25">
      <c r="A10622" s="287"/>
    </row>
    <row r="10623" spans="1:1" x14ac:dyDescent="0.25">
      <c r="A10623" s="287"/>
    </row>
    <row r="10624" spans="1:1" x14ac:dyDescent="0.25">
      <c r="A10624" s="287"/>
    </row>
    <row r="10625" spans="1:1" x14ac:dyDescent="0.25">
      <c r="A10625" s="287"/>
    </row>
    <row r="10626" spans="1:1" x14ac:dyDescent="0.25">
      <c r="A10626" s="287"/>
    </row>
    <row r="10627" spans="1:1" x14ac:dyDescent="0.25">
      <c r="A10627" s="287"/>
    </row>
    <row r="10628" spans="1:1" x14ac:dyDescent="0.25">
      <c r="A10628" s="287"/>
    </row>
    <row r="10629" spans="1:1" x14ac:dyDescent="0.25">
      <c r="A10629" s="287"/>
    </row>
    <row r="10630" spans="1:1" x14ac:dyDescent="0.25">
      <c r="A10630" s="287"/>
    </row>
    <row r="10631" spans="1:1" x14ac:dyDescent="0.25">
      <c r="A10631" s="287"/>
    </row>
    <row r="10632" spans="1:1" x14ac:dyDescent="0.25">
      <c r="A10632" s="287"/>
    </row>
    <row r="10633" spans="1:1" x14ac:dyDescent="0.25">
      <c r="A10633" s="287"/>
    </row>
    <row r="10634" spans="1:1" x14ac:dyDescent="0.25">
      <c r="A10634" s="287"/>
    </row>
    <row r="10635" spans="1:1" x14ac:dyDescent="0.25">
      <c r="A10635" s="287"/>
    </row>
    <row r="10636" spans="1:1" x14ac:dyDescent="0.25">
      <c r="A10636" s="287"/>
    </row>
    <row r="10637" spans="1:1" x14ac:dyDescent="0.25">
      <c r="A10637" s="287"/>
    </row>
    <row r="10638" spans="1:1" x14ac:dyDescent="0.25">
      <c r="A10638" s="287"/>
    </row>
    <row r="10639" spans="1:1" x14ac:dyDescent="0.25">
      <c r="A10639" s="287"/>
    </row>
    <row r="10640" spans="1:1" x14ac:dyDescent="0.25">
      <c r="A10640" s="287"/>
    </row>
    <row r="10641" spans="1:1" x14ac:dyDescent="0.25">
      <c r="A10641" s="287"/>
    </row>
    <row r="10642" spans="1:1" x14ac:dyDescent="0.25">
      <c r="A10642" s="287"/>
    </row>
    <row r="10643" spans="1:1" x14ac:dyDescent="0.25">
      <c r="A10643" s="287"/>
    </row>
    <row r="10644" spans="1:1" x14ac:dyDescent="0.25">
      <c r="A10644" s="287"/>
    </row>
    <row r="10645" spans="1:1" x14ac:dyDescent="0.25">
      <c r="A10645" s="287"/>
    </row>
    <row r="10646" spans="1:1" x14ac:dyDescent="0.25">
      <c r="A10646" s="287"/>
    </row>
    <row r="10647" spans="1:1" x14ac:dyDescent="0.25">
      <c r="A10647" s="287"/>
    </row>
    <row r="10648" spans="1:1" x14ac:dyDescent="0.25">
      <c r="A10648" s="287"/>
    </row>
    <row r="10649" spans="1:1" x14ac:dyDescent="0.25">
      <c r="A10649" s="287"/>
    </row>
    <row r="10650" spans="1:1" x14ac:dyDescent="0.25">
      <c r="A10650" s="287"/>
    </row>
    <row r="10651" spans="1:1" x14ac:dyDescent="0.25">
      <c r="A10651" s="287"/>
    </row>
    <row r="10652" spans="1:1" x14ac:dyDescent="0.25">
      <c r="A10652" s="287"/>
    </row>
    <row r="10653" spans="1:1" x14ac:dyDescent="0.25">
      <c r="A10653" s="287"/>
    </row>
    <row r="10654" spans="1:1" x14ac:dyDescent="0.25">
      <c r="A10654" s="287"/>
    </row>
    <row r="10655" spans="1:1" x14ac:dyDescent="0.25">
      <c r="A10655" s="287"/>
    </row>
    <row r="10656" spans="1:1" x14ac:dyDescent="0.25">
      <c r="A10656" s="287"/>
    </row>
    <row r="10657" spans="1:1" x14ac:dyDescent="0.25">
      <c r="A10657" s="287"/>
    </row>
    <row r="10658" spans="1:1" x14ac:dyDescent="0.25">
      <c r="A10658" s="287"/>
    </row>
    <row r="10659" spans="1:1" x14ac:dyDescent="0.25">
      <c r="A10659" s="287"/>
    </row>
    <row r="10660" spans="1:1" x14ac:dyDescent="0.25">
      <c r="A10660" s="287"/>
    </row>
    <row r="10661" spans="1:1" x14ac:dyDescent="0.25">
      <c r="A10661" s="287"/>
    </row>
    <row r="10662" spans="1:1" x14ac:dyDescent="0.25">
      <c r="A10662" s="287"/>
    </row>
    <row r="10663" spans="1:1" x14ac:dyDescent="0.25">
      <c r="A10663" s="287"/>
    </row>
    <row r="10664" spans="1:1" x14ac:dyDescent="0.25">
      <c r="A10664" s="287"/>
    </row>
    <row r="10665" spans="1:1" x14ac:dyDescent="0.25">
      <c r="A10665" s="287"/>
    </row>
    <row r="10666" spans="1:1" x14ac:dyDescent="0.25">
      <c r="A10666" s="287"/>
    </row>
    <row r="10667" spans="1:1" x14ac:dyDescent="0.25">
      <c r="A10667" s="287"/>
    </row>
    <row r="10668" spans="1:1" x14ac:dyDescent="0.25">
      <c r="A10668" s="287"/>
    </row>
    <row r="10669" spans="1:1" x14ac:dyDescent="0.25">
      <c r="A10669" s="287"/>
    </row>
    <row r="10670" spans="1:1" x14ac:dyDescent="0.25">
      <c r="A10670" s="287"/>
    </row>
    <row r="10671" spans="1:1" x14ac:dyDescent="0.25">
      <c r="A10671" s="287"/>
    </row>
    <row r="10672" spans="1:1" x14ac:dyDescent="0.25">
      <c r="A10672" s="287"/>
    </row>
    <row r="10673" spans="1:1" x14ac:dyDescent="0.25">
      <c r="A10673" s="287"/>
    </row>
    <row r="10674" spans="1:1" x14ac:dyDescent="0.25">
      <c r="A10674" s="287"/>
    </row>
    <row r="10675" spans="1:1" x14ac:dyDescent="0.25">
      <c r="A10675" s="287"/>
    </row>
    <row r="10676" spans="1:1" x14ac:dyDescent="0.25">
      <c r="A10676" s="287"/>
    </row>
    <row r="10677" spans="1:1" x14ac:dyDescent="0.25">
      <c r="A10677" s="287"/>
    </row>
    <row r="10678" spans="1:1" x14ac:dyDescent="0.25">
      <c r="A10678" s="287"/>
    </row>
    <row r="10679" spans="1:1" x14ac:dyDescent="0.25">
      <c r="A10679" s="287"/>
    </row>
    <row r="10680" spans="1:1" x14ac:dyDescent="0.25">
      <c r="A10680" s="287"/>
    </row>
    <row r="10681" spans="1:1" x14ac:dyDescent="0.25">
      <c r="A10681" s="287"/>
    </row>
    <row r="10682" spans="1:1" x14ac:dyDescent="0.25">
      <c r="A10682" s="287"/>
    </row>
    <row r="10683" spans="1:1" x14ac:dyDescent="0.25">
      <c r="A10683" s="287"/>
    </row>
    <row r="10684" spans="1:1" x14ac:dyDescent="0.25">
      <c r="A10684" s="287"/>
    </row>
    <row r="10685" spans="1:1" x14ac:dyDescent="0.25">
      <c r="A10685" s="287"/>
    </row>
    <row r="10686" spans="1:1" x14ac:dyDescent="0.25">
      <c r="A10686" s="287"/>
    </row>
    <row r="10687" spans="1:1" x14ac:dyDescent="0.25">
      <c r="A10687" s="287"/>
    </row>
    <row r="10688" spans="1:1" x14ac:dyDescent="0.25">
      <c r="A10688" s="287"/>
    </row>
    <row r="10689" spans="1:1" x14ac:dyDescent="0.25">
      <c r="A10689" s="287"/>
    </row>
    <row r="10690" spans="1:1" x14ac:dyDescent="0.25">
      <c r="A10690" s="287"/>
    </row>
    <row r="10691" spans="1:1" x14ac:dyDescent="0.25">
      <c r="A10691" s="287"/>
    </row>
    <row r="10692" spans="1:1" x14ac:dyDescent="0.25">
      <c r="A10692" s="287"/>
    </row>
    <row r="10693" spans="1:1" x14ac:dyDescent="0.25">
      <c r="A10693" s="287"/>
    </row>
    <row r="10694" spans="1:1" x14ac:dyDescent="0.25">
      <c r="A10694" s="287"/>
    </row>
    <row r="10695" spans="1:1" x14ac:dyDescent="0.25">
      <c r="A10695" s="287"/>
    </row>
    <row r="10696" spans="1:1" x14ac:dyDescent="0.25">
      <c r="A10696" s="287"/>
    </row>
    <row r="10697" spans="1:1" x14ac:dyDescent="0.25">
      <c r="A10697" s="287"/>
    </row>
    <row r="10698" spans="1:1" x14ac:dyDescent="0.25">
      <c r="A10698" s="287"/>
    </row>
    <row r="10699" spans="1:1" x14ac:dyDescent="0.25">
      <c r="A10699" s="287"/>
    </row>
    <row r="10700" spans="1:1" x14ac:dyDescent="0.25">
      <c r="A10700" s="287"/>
    </row>
    <row r="10701" spans="1:1" x14ac:dyDescent="0.25">
      <c r="A10701" s="287"/>
    </row>
    <row r="10702" spans="1:1" x14ac:dyDescent="0.25">
      <c r="A10702" s="287"/>
    </row>
    <row r="10703" spans="1:1" x14ac:dyDescent="0.25">
      <c r="A10703" s="287"/>
    </row>
    <row r="10704" spans="1:1" x14ac:dyDescent="0.25">
      <c r="A10704" s="287"/>
    </row>
    <row r="10705" spans="1:1" x14ac:dyDescent="0.25">
      <c r="A10705" s="287"/>
    </row>
    <row r="10706" spans="1:1" x14ac:dyDescent="0.25">
      <c r="A10706" s="287"/>
    </row>
    <row r="10707" spans="1:1" x14ac:dyDescent="0.25">
      <c r="A10707" s="287"/>
    </row>
    <row r="10708" spans="1:1" x14ac:dyDescent="0.25">
      <c r="A10708" s="287"/>
    </row>
    <row r="10709" spans="1:1" x14ac:dyDescent="0.25">
      <c r="A10709" s="287"/>
    </row>
    <row r="10710" spans="1:1" x14ac:dyDescent="0.25">
      <c r="A10710" s="287"/>
    </row>
    <row r="10711" spans="1:1" x14ac:dyDescent="0.25">
      <c r="A10711" s="287"/>
    </row>
    <row r="10712" spans="1:1" x14ac:dyDescent="0.25">
      <c r="A10712" s="287"/>
    </row>
    <row r="10713" spans="1:1" x14ac:dyDescent="0.25">
      <c r="A10713" s="287"/>
    </row>
    <row r="10714" spans="1:1" x14ac:dyDescent="0.25">
      <c r="A10714" s="287"/>
    </row>
    <row r="10715" spans="1:1" x14ac:dyDescent="0.25">
      <c r="A10715" s="287"/>
    </row>
    <row r="10716" spans="1:1" x14ac:dyDescent="0.25">
      <c r="A10716" s="287"/>
    </row>
    <row r="10717" spans="1:1" x14ac:dyDescent="0.25">
      <c r="A10717" s="287"/>
    </row>
    <row r="10718" spans="1:1" x14ac:dyDescent="0.25">
      <c r="A10718" s="287"/>
    </row>
    <row r="10719" spans="1:1" x14ac:dyDescent="0.25">
      <c r="A10719" s="287"/>
    </row>
    <row r="10720" spans="1:1" x14ac:dyDescent="0.25">
      <c r="A10720" s="287"/>
    </row>
    <row r="10721" spans="1:1" x14ac:dyDescent="0.25">
      <c r="A10721" s="287"/>
    </row>
    <row r="10722" spans="1:1" x14ac:dyDescent="0.25">
      <c r="A10722" s="287"/>
    </row>
    <row r="10723" spans="1:1" x14ac:dyDescent="0.25">
      <c r="A10723" s="287"/>
    </row>
    <row r="10724" spans="1:1" x14ac:dyDescent="0.25">
      <c r="A10724" s="287"/>
    </row>
    <row r="10725" spans="1:1" x14ac:dyDescent="0.25">
      <c r="A10725" s="287"/>
    </row>
    <row r="10726" spans="1:1" x14ac:dyDescent="0.25">
      <c r="A10726" s="287"/>
    </row>
    <row r="10727" spans="1:1" x14ac:dyDescent="0.25">
      <c r="A10727" s="287"/>
    </row>
    <row r="10728" spans="1:1" x14ac:dyDescent="0.25">
      <c r="A10728" s="287"/>
    </row>
    <row r="10729" spans="1:1" x14ac:dyDescent="0.25">
      <c r="A10729" s="287"/>
    </row>
    <row r="10730" spans="1:1" x14ac:dyDescent="0.25">
      <c r="A10730" s="287"/>
    </row>
    <row r="10731" spans="1:1" x14ac:dyDescent="0.25">
      <c r="A10731" s="287"/>
    </row>
    <row r="10732" spans="1:1" x14ac:dyDescent="0.25">
      <c r="A10732" s="287"/>
    </row>
    <row r="10733" spans="1:1" x14ac:dyDescent="0.25">
      <c r="A10733" s="287"/>
    </row>
    <row r="10734" spans="1:1" x14ac:dyDescent="0.25">
      <c r="A10734" s="287"/>
    </row>
    <row r="10735" spans="1:1" x14ac:dyDescent="0.25">
      <c r="A10735" s="287"/>
    </row>
    <row r="10736" spans="1:1" x14ac:dyDescent="0.25">
      <c r="A10736" s="287"/>
    </row>
    <row r="10737" spans="1:1" x14ac:dyDescent="0.25">
      <c r="A10737" s="287"/>
    </row>
    <row r="10738" spans="1:1" x14ac:dyDescent="0.25">
      <c r="A10738" s="287"/>
    </row>
    <row r="10739" spans="1:1" x14ac:dyDescent="0.25">
      <c r="A10739" s="287"/>
    </row>
    <row r="10740" spans="1:1" x14ac:dyDescent="0.25">
      <c r="A10740" s="287"/>
    </row>
    <row r="10741" spans="1:1" x14ac:dyDescent="0.25">
      <c r="A10741" s="287"/>
    </row>
    <row r="10742" spans="1:1" x14ac:dyDescent="0.25">
      <c r="A10742" s="287"/>
    </row>
    <row r="10743" spans="1:1" x14ac:dyDescent="0.25">
      <c r="A10743" s="287"/>
    </row>
    <row r="10744" spans="1:1" x14ac:dyDescent="0.25">
      <c r="A10744" s="287"/>
    </row>
    <row r="10745" spans="1:1" x14ac:dyDescent="0.25">
      <c r="A10745" s="287"/>
    </row>
    <row r="10746" spans="1:1" x14ac:dyDescent="0.25">
      <c r="A10746" s="287"/>
    </row>
    <row r="10747" spans="1:1" x14ac:dyDescent="0.25">
      <c r="A10747" s="287"/>
    </row>
    <row r="10748" spans="1:1" x14ac:dyDescent="0.25">
      <c r="A10748" s="287"/>
    </row>
    <row r="10749" spans="1:1" x14ac:dyDescent="0.25">
      <c r="A10749" s="287"/>
    </row>
    <row r="10750" spans="1:1" x14ac:dyDescent="0.25">
      <c r="A10750" s="287"/>
    </row>
    <row r="10751" spans="1:1" x14ac:dyDescent="0.25">
      <c r="A10751" s="287"/>
    </row>
    <row r="10752" spans="1:1" x14ac:dyDescent="0.25">
      <c r="A10752" s="287"/>
    </row>
    <row r="10753" spans="1:1" x14ac:dyDescent="0.25">
      <c r="A10753" s="287"/>
    </row>
    <row r="10754" spans="1:1" x14ac:dyDescent="0.25">
      <c r="A10754" s="287"/>
    </row>
    <row r="10755" spans="1:1" x14ac:dyDescent="0.25">
      <c r="A10755" s="287"/>
    </row>
    <row r="10756" spans="1:1" x14ac:dyDescent="0.25">
      <c r="A10756" s="287"/>
    </row>
    <row r="10757" spans="1:1" x14ac:dyDescent="0.25">
      <c r="A10757" s="287"/>
    </row>
    <row r="10758" spans="1:1" x14ac:dyDescent="0.25">
      <c r="A10758" s="287"/>
    </row>
    <row r="10759" spans="1:1" x14ac:dyDescent="0.25">
      <c r="A10759" s="287"/>
    </row>
    <row r="10760" spans="1:1" x14ac:dyDescent="0.25">
      <c r="A10760" s="287"/>
    </row>
    <row r="10761" spans="1:1" x14ac:dyDescent="0.25">
      <c r="A10761" s="287"/>
    </row>
    <row r="10762" spans="1:1" x14ac:dyDescent="0.25">
      <c r="A10762" s="287"/>
    </row>
    <row r="10763" spans="1:1" x14ac:dyDescent="0.25">
      <c r="A10763" s="287"/>
    </row>
    <row r="10764" spans="1:1" x14ac:dyDescent="0.25">
      <c r="A10764" s="287"/>
    </row>
    <row r="10765" spans="1:1" x14ac:dyDescent="0.25">
      <c r="A10765" s="287"/>
    </row>
    <row r="10766" spans="1:1" x14ac:dyDescent="0.25">
      <c r="A10766" s="287"/>
    </row>
    <row r="10767" spans="1:1" x14ac:dyDescent="0.25">
      <c r="A10767" s="287"/>
    </row>
    <row r="10768" spans="1:1" x14ac:dyDescent="0.25">
      <c r="A10768" s="287"/>
    </row>
    <row r="10769" spans="1:1" x14ac:dyDescent="0.25">
      <c r="A10769" s="287"/>
    </row>
    <row r="10770" spans="1:1" x14ac:dyDescent="0.25">
      <c r="A10770" s="287"/>
    </row>
    <row r="10771" spans="1:1" x14ac:dyDescent="0.25">
      <c r="A10771" s="287"/>
    </row>
    <row r="10772" spans="1:1" x14ac:dyDescent="0.25">
      <c r="A10772" s="287"/>
    </row>
    <row r="10773" spans="1:1" x14ac:dyDescent="0.25">
      <c r="A10773" s="287"/>
    </row>
    <row r="10774" spans="1:1" x14ac:dyDescent="0.25">
      <c r="A10774" s="287"/>
    </row>
    <row r="10775" spans="1:1" x14ac:dyDescent="0.25">
      <c r="A10775" s="287"/>
    </row>
    <row r="10776" spans="1:1" x14ac:dyDescent="0.25">
      <c r="A10776" s="287"/>
    </row>
    <row r="10777" spans="1:1" x14ac:dyDescent="0.25">
      <c r="A10777" s="287"/>
    </row>
    <row r="10778" spans="1:1" x14ac:dyDescent="0.25">
      <c r="A10778" s="287"/>
    </row>
    <row r="10779" spans="1:1" x14ac:dyDescent="0.25">
      <c r="A10779" s="287"/>
    </row>
    <row r="10780" spans="1:1" x14ac:dyDescent="0.25">
      <c r="A10780" s="287"/>
    </row>
    <row r="10781" spans="1:1" x14ac:dyDescent="0.25">
      <c r="A10781" s="287"/>
    </row>
    <row r="10782" spans="1:1" x14ac:dyDescent="0.25">
      <c r="A10782" s="287"/>
    </row>
    <row r="10783" spans="1:1" x14ac:dyDescent="0.25">
      <c r="A10783" s="287"/>
    </row>
    <row r="10784" spans="1:1" x14ac:dyDescent="0.25">
      <c r="A10784" s="287"/>
    </row>
    <row r="10785" spans="1:1" x14ac:dyDescent="0.25">
      <c r="A10785" s="287"/>
    </row>
    <row r="10786" spans="1:1" x14ac:dyDescent="0.25">
      <c r="A10786" s="287"/>
    </row>
    <row r="10787" spans="1:1" x14ac:dyDescent="0.25">
      <c r="A10787" s="287"/>
    </row>
    <row r="10788" spans="1:1" x14ac:dyDescent="0.25">
      <c r="A10788" s="287"/>
    </row>
    <row r="10789" spans="1:1" x14ac:dyDescent="0.25">
      <c r="A10789" s="287"/>
    </row>
    <row r="10790" spans="1:1" x14ac:dyDescent="0.25">
      <c r="A10790" s="287"/>
    </row>
    <row r="10791" spans="1:1" x14ac:dyDescent="0.25">
      <c r="A10791" s="287"/>
    </row>
    <row r="10792" spans="1:1" x14ac:dyDescent="0.25">
      <c r="A10792" s="287"/>
    </row>
    <row r="10793" spans="1:1" x14ac:dyDescent="0.25">
      <c r="A10793" s="287"/>
    </row>
    <row r="10794" spans="1:1" x14ac:dyDescent="0.25">
      <c r="A10794" s="287"/>
    </row>
    <row r="10795" spans="1:1" x14ac:dyDescent="0.25">
      <c r="A10795" s="287"/>
    </row>
    <row r="10796" spans="1:1" x14ac:dyDescent="0.25">
      <c r="A10796" s="287"/>
    </row>
    <row r="10797" spans="1:1" x14ac:dyDescent="0.25">
      <c r="A10797" s="287"/>
    </row>
    <row r="10798" spans="1:1" x14ac:dyDescent="0.25">
      <c r="A10798" s="287"/>
    </row>
    <row r="10799" spans="1:1" x14ac:dyDescent="0.25">
      <c r="A10799" s="287"/>
    </row>
    <row r="10800" spans="1:1" x14ac:dyDescent="0.25">
      <c r="A10800" s="287"/>
    </row>
    <row r="10801" spans="1:1" x14ac:dyDescent="0.25">
      <c r="A10801" s="287"/>
    </row>
    <row r="10802" spans="1:1" x14ac:dyDescent="0.25">
      <c r="A10802" s="287"/>
    </row>
    <row r="10803" spans="1:1" x14ac:dyDescent="0.25">
      <c r="A10803" s="287"/>
    </row>
    <row r="10804" spans="1:1" x14ac:dyDescent="0.25">
      <c r="A10804" s="287"/>
    </row>
    <row r="10805" spans="1:1" x14ac:dyDescent="0.25">
      <c r="A10805" s="287"/>
    </row>
    <row r="10806" spans="1:1" x14ac:dyDescent="0.25">
      <c r="A10806" s="287"/>
    </row>
    <row r="10807" spans="1:1" x14ac:dyDescent="0.25">
      <c r="A10807" s="287"/>
    </row>
    <row r="10808" spans="1:1" x14ac:dyDescent="0.25">
      <c r="A10808" s="287"/>
    </row>
    <row r="10809" spans="1:1" x14ac:dyDescent="0.25">
      <c r="A10809" s="287"/>
    </row>
    <row r="10810" spans="1:1" x14ac:dyDescent="0.25">
      <c r="A10810" s="287"/>
    </row>
    <row r="10811" spans="1:1" x14ac:dyDescent="0.25">
      <c r="A10811" s="287"/>
    </row>
    <row r="10812" spans="1:1" x14ac:dyDescent="0.25">
      <c r="A10812" s="287"/>
    </row>
    <row r="10813" spans="1:1" x14ac:dyDescent="0.25">
      <c r="A10813" s="287"/>
    </row>
    <row r="10814" spans="1:1" x14ac:dyDescent="0.25">
      <c r="A10814" s="287"/>
    </row>
    <row r="10815" spans="1:1" x14ac:dyDescent="0.25">
      <c r="A10815" s="287"/>
    </row>
    <row r="10816" spans="1:1" x14ac:dyDescent="0.25">
      <c r="A10816" s="287"/>
    </row>
    <row r="10817" spans="1:1" x14ac:dyDescent="0.25">
      <c r="A10817" s="287"/>
    </row>
    <row r="10818" spans="1:1" x14ac:dyDescent="0.25">
      <c r="A10818" s="287"/>
    </row>
    <row r="10819" spans="1:1" x14ac:dyDescent="0.25">
      <c r="A10819" s="287"/>
    </row>
    <row r="10820" spans="1:1" x14ac:dyDescent="0.25">
      <c r="A10820" s="287"/>
    </row>
    <row r="10821" spans="1:1" x14ac:dyDescent="0.25">
      <c r="A10821" s="287"/>
    </row>
    <row r="10822" spans="1:1" x14ac:dyDescent="0.25">
      <c r="A10822" s="287"/>
    </row>
    <row r="10823" spans="1:1" x14ac:dyDescent="0.25">
      <c r="A10823" s="287"/>
    </row>
    <row r="10824" spans="1:1" x14ac:dyDescent="0.25">
      <c r="A10824" s="287"/>
    </row>
    <row r="10825" spans="1:1" x14ac:dyDescent="0.25">
      <c r="A10825" s="287"/>
    </row>
    <row r="10826" spans="1:1" x14ac:dyDescent="0.25">
      <c r="A10826" s="287"/>
    </row>
    <row r="10827" spans="1:1" x14ac:dyDescent="0.25">
      <c r="A10827" s="287"/>
    </row>
    <row r="10828" spans="1:1" x14ac:dyDescent="0.25">
      <c r="A10828" s="287"/>
    </row>
    <row r="10829" spans="1:1" x14ac:dyDescent="0.25">
      <c r="A10829" s="287"/>
    </row>
    <row r="10830" spans="1:1" x14ac:dyDescent="0.25">
      <c r="A10830" s="287"/>
    </row>
    <row r="10831" spans="1:1" x14ac:dyDescent="0.25">
      <c r="A10831" s="287"/>
    </row>
    <row r="10832" spans="1:1" x14ac:dyDescent="0.25">
      <c r="A10832" s="287"/>
    </row>
    <row r="10833" spans="1:1" x14ac:dyDescent="0.25">
      <c r="A10833" s="287"/>
    </row>
    <row r="10834" spans="1:1" x14ac:dyDescent="0.25">
      <c r="A10834" s="287"/>
    </row>
    <row r="10835" spans="1:1" x14ac:dyDescent="0.25">
      <c r="A10835" s="287"/>
    </row>
    <row r="10836" spans="1:1" x14ac:dyDescent="0.25">
      <c r="A10836" s="287"/>
    </row>
    <row r="10837" spans="1:1" x14ac:dyDescent="0.25">
      <c r="A10837" s="287"/>
    </row>
    <row r="10838" spans="1:1" x14ac:dyDescent="0.25">
      <c r="A10838" s="287"/>
    </row>
    <row r="10839" spans="1:1" x14ac:dyDescent="0.25">
      <c r="A10839" s="287"/>
    </row>
    <row r="10840" spans="1:1" x14ac:dyDescent="0.25">
      <c r="A10840" s="287"/>
    </row>
    <row r="10841" spans="1:1" x14ac:dyDescent="0.25">
      <c r="A10841" s="287"/>
    </row>
    <row r="10842" spans="1:1" x14ac:dyDescent="0.25">
      <c r="A10842" s="287"/>
    </row>
    <row r="10843" spans="1:1" x14ac:dyDescent="0.25">
      <c r="A10843" s="287"/>
    </row>
    <row r="10844" spans="1:1" x14ac:dyDescent="0.25">
      <c r="A10844" s="287"/>
    </row>
    <row r="10845" spans="1:1" x14ac:dyDescent="0.25">
      <c r="A10845" s="287"/>
    </row>
    <row r="10846" spans="1:1" x14ac:dyDescent="0.25">
      <c r="A10846" s="287"/>
    </row>
    <row r="10847" spans="1:1" x14ac:dyDescent="0.25">
      <c r="A10847" s="287"/>
    </row>
    <row r="10848" spans="1:1" x14ac:dyDescent="0.25">
      <c r="A10848" s="287"/>
    </row>
    <row r="10849" spans="1:1" x14ac:dyDescent="0.25">
      <c r="A10849" s="287"/>
    </row>
    <row r="10850" spans="1:1" x14ac:dyDescent="0.25">
      <c r="A10850" s="287"/>
    </row>
    <row r="10851" spans="1:1" x14ac:dyDescent="0.25">
      <c r="A10851" s="287"/>
    </row>
    <row r="10852" spans="1:1" x14ac:dyDescent="0.25">
      <c r="A10852" s="287"/>
    </row>
    <row r="10853" spans="1:1" x14ac:dyDescent="0.25">
      <c r="A10853" s="287"/>
    </row>
    <row r="10854" spans="1:1" x14ac:dyDescent="0.25">
      <c r="A10854" s="287"/>
    </row>
    <row r="10855" spans="1:1" x14ac:dyDescent="0.25">
      <c r="A10855" s="287"/>
    </row>
    <row r="10856" spans="1:1" x14ac:dyDescent="0.25">
      <c r="A10856" s="287"/>
    </row>
    <row r="10857" spans="1:1" x14ac:dyDescent="0.25">
      <c r="A10857" s="287"/>
    </row>
    <row r="10858" spans="1:1" x14ac:dyDescent="0.25">
      <c r="A10858" s="287"/>
    </row>
    <row r="10859" spans="1:1" x14ac:dyDescent="0.25">
      <c r="A10859" s="287"/>
    </row>
    <row r="10860" spans="1:1" x14ac:dyDescent="0.25">
      <c r="A10860" s="287"/>
    </row>
    <row r="10861" spans="1:1" x14ac:dyDescent="0.25">
      <c r="A10861" s="287"/>
    </row>
    <row r="10862" spans="1:1" x14ac:dyDescent="0.25">
      <c r="A10862" s="287"/>
    </row>
    <row r="10863" spans="1:1" x14ac:dyDescent="0.25">
      <c r="A10863" s="287"/>
    </row>
    <row r="10864" spans="1:1" x14ac:dyDescent="0.25">
      <c r="A10864" s="287"/>
    </row>
    <row r="10865" spans="1:1" x14ac:dyDescent="0.25">
      <c r="A10865" s="287"/>
    </row>
    <row r="10866" spans="1:1" x14ac:dyDescent="0.25">
      <c r="A10866" s="287"/>
    </row>
    <row r="10867" spans="1:1" x14ac:dyDescent="0.25">
      <c r="A10867" s="287"/>
    </row>
    <row r="10868" spans="1:1" x14ac:dyDescent="0.25">
      <c r="A10868" s="287"/>
    </row>
    <row r="10869" spans="1:1" x14ac:dyDescent="0.25">
      <c r="A10869" s="287"/>
    </row>
    <row r="10870" spans="1:1" x14ac:dyDescent="0.25">
      <c r="A10870" s="287"/>
    </row>
    <row r="10871" spans="1:1" x14ac:dyDescent="0.25">
      <c r="A10871" s="287"/>
    </row>
    <row r="10872" spans="1:1" x14ac:dyDescent="0.25">
      <c r="A10872" s="287"/>
    </row>
    <row r="10873" spans="1:1" x14ac:dyDescent="0.25">
      <c r="A10873" s="287"/>
    </row>
    <row r="10874" spans="1:1" x14ac:dyDescent="0.25">
      <c r="A10874" s="287"/>
    </row>
    <row r="10875" spans="1:1" x14ac:dyDescent="0.25">
      <c r="A10875" s="287"/>
    </row>
    <row r="10876" spans="1:1" x14ac:dyDescent="0.25">
      <c r="A10876" s="287"/>
    </row>
    <row r="10877" spans="1:1" x14ac:dyDescent="0.25">
      <c r="A10877" s="287"/>
    </row>
    <row r="10878" spans="1:1" x14ac:dyDescent="0.25">
      <c r="A10878" s="287"/>
    </row>
    <row r="10879" spans="1:1" x14ac:dyDescent="0.25">
      <c r="A10879" s="287"/>
    </row>
    <row r="10880" spans="1:1" x14ac:dyDescent="0.25">
      <c r="A10880" s="287"/>
    </row>
    <row r="10881" spans="1:1" x14ac:dyDescent="0.25">
      <c r="A10881" s="287"/>
    </row>
    <row r="10882" spans="1:1" x14ac:dyDescent="0.25">
      <c r="A10882" s="287"/>
    </row>
    <row r="10883" spans="1:1" x14ac:dyDescent="0.25">
      <c r="A10883" s="287"/>
    </row>
    <row r="10884" spans="1:1" x14ac:dyDescent="0.25">
      <c r="A10884" s="287"/>
    </row>
    <row r="10885" spans="1:1" x14ac:dyDescent="0.25">
      <c r="A10885" s="287"/>
    </row>
    <row r="10886" spans="1:1" x14ac:dyDescent="0.25">
      <c r="A10886" s="287"/>
    </row>
    <row r="10887" spans="1:1" x14ac:dyDescent="0.25">
      <c r="A10887" s="287"/>
    </row>
    <row r="10888" spans="1:1" x14ac:dyDescent="0.25">
      <c r="A10888" s="287"/>
    </row>
    <row r="10889" spans="1:1" x14ac:dyDescent="0.25">
      <c r="A10889" s="287"/>
    </row>
    <row r="10890" spans="1:1" x14ac:dyDescent="0.25">
      <c r="A10890" s="287"/>
    </row>
    <row r="10891" spans="1:1" x14ac:dyDescent="0.25">
      <c r="A10891" s="287"/>
    </row>
    <row r="10892" spans="1:1" x14ac:dyDescent="0.25">
      <c r="A10892" s="287"/>
    </row>
    <row r="10893" spans="1:1" x14ac:dyDescent="0.25">
      <c r="A10893" s="287"/>
    </row>
    <row r="10894" spans="1:1" x14ac:dyDescent="0.25">
      <c r="A10894" s="287"/>
    </row>
    <row r="10895" spans="1:1" x14ac:dyDescent="0.25">
      <c r="A10895" s="287"/>
    </row>
    <row r="10896" spans="1:1" x14ac:dyDescent="0.25">
      <c r="A10896" s="287"/>
    </row>
    <row r="10897" spans="1:1" x14ac:dyDescent="0.25">
      <c r="A10897" s="287"/>
    </row>
    <row r="10898" spans="1:1" x14ac:dyDescent="0.25">
      <c r="A10898" s="287"/>
    </row>
    <row r="10899" spans="1:1" x14ac:dyDescent="0.25">
      <c r="A10899" s="287"/>
    </row>
    <row r="10900" spans="1:1" x14ac:dyDescent="0.25">
      <c r="A10900" s="287"/>
    </row>
    <row r="10901" spans="1:1" x14ac:dyDescent="0.25">
      <c r="A10901" s="287"/>
    </row>
    <row r="10902" spans="1:1" x14ac:dyDescent="0.25">
      <c r="A10902" s="287"/>
    </row>
    <row r="10903" spans="1:1" x14ac:dyDescent="0.25">
      <c r="A10903" s="287"/>
    </row>
    <row r="10904" spans="1:1" x14ac:dyDescent="0.25">
      <c r="A10904" s="287"/>
    </row>
    <row r="10905" spans="1:1" x14ac:dyDescent="0.25">
      <c r="A10905" s="287"/>
    </row>
    <row r="10906" spans="1:1" x14ac:dyDescent="0.25">
      <c r="A10906" s="287"/>
    </row>
    <row r="10907" spans="1:1" x14ac:dyDescent="0.25">
      <c r="A10907" s="287"/>
    </row>
    <row r="10908" spans="1:1" x14ac:dyDescent="0.25">
      <c r="A10908" s="287"/>
    </row>
    <row r="10909" spans="1:1" x14ac:dyDescent="0.25">
      <c r="A10909" s="287"/>
    </row>
    <row r="10910" spans="1:1" x14ac:dyDescent="0.25">
      <c r="A10910" s="287"/>
    </row>
    <row r="10911" spans="1:1" x14ac:dyDescent="0.25">
      <c r="A10911" s="287"/>
    </row>
    <row r="10912" spans="1:1" x14ac:dyDescent="0.25">
      <c r="A10912" s="287"/>
    </row>
    <row r="10913" spans="1:1" x14ac:dyDescent="0.25">
      <c r="A10913" s="287"/>
    </row>
    <row r="10914" spans="1:1" x14ac:dyDescent="0.25">
      <c r="A10914" s="287"/>
    </row>
    <row r="10915" spans="1:1" x14ac:dyDescent="0.25">
      <c r="A10915" s="287"/>
    </row>
    <row r="10916" spans="1:1" x14ac:dyDescent="0.25">
      <c r="A10916" s="287"/>
    </row>
    <row r="10917" spans="1:1" x14ac:dyDescent="0.25">
      <c r="A10917" s="287"/>
    </row>
    <row r="10918" spans="1:1" x14ac:dyDescent="0.25">
      <c r="A10918" s="287"/>
    </row>
    <row r="10919" spans="1:1" x14ac:dyDescent="0.25">
      <c r="A10919" s="287"/>
    </row>
    <row r="10920" spans="1:1" x14ac:dyDescent="0.25">
      <c r="A10920" s="287"/>
    </row>
    <row r="10921" spans="1:1" x14ac:dyDescent="0.25">
      <c r="A10921" s="287"/>
    </row>
    <row r="10922" spans="1:1" x14ac:dyDescent="0.25">
      <c r="A10922" s="287"/>
    </row>
    <row r="10923" spans="1:1" x14ac:dyDescent="0.25">
      <c r="A10923" s="287"/>
    </row>
    <row r="10924" spans="1:1" x14ac:dyDescent="0.25">
      <c r="A10924" s="287"/>
    </row>
    <row r="10925" spans="1:1" x14ac:dyDescent="0.25">
      <c r="A10925" s="287"/>
    </row>
    <row r="10926" spans="1:1" x14ac:dyDescent="0.25">
      <c r="A10926" s="287"/>
    </row>
    <row r="10927" spans="1:1" x14ac:dyDescent="0.25">
      <c r="A10927" s="287"/>
    </row>
    <row r="10928" spans="1:1" x14ac:dyDescent="0.25">
      <c r="A10928" s="287"/>
    </row>
    <row r="10929" spans="1:1" x14ac:dyDescent="0.25">
      <c r="A10929" s="287"/>
    </row>
    <row r="10930" spans="1:1" x14ac:dyDescent="0.25">
      <c r="A10930" s="287"/>
    </row>
    <row r="10931" spans="1:1" x14ac:dyDescent="0.25">
      <c r="A10931" s="287"/>
    </row>
    <row r="10932" spans="1:1" x14ac:dyDescent="0.25">
      <c r="A10932" s="287"/>
    </row>
    <row r="10933" spans="1:1" x14ac:dyDescent="0.25">
      <c r="A10933" s="287"/>
    </row>
    <row r="10934" spans="1:1" x14ac:dyDescent="0.25">
      <c r="A10934" s="287"/>
    </row>
    <row r="10935" spans="1:1" x14ac:dyDescent="0.25">
      <c r="A10935" s="287"/>
    </row>
    <row r="10936" spans="1:1" x14ac:dyDescent="0.25">
      <c r="A10936" s="287"/>
    </row>
    <row r="10937" spans="1:1" x14ac:dyDescent="0.25">
      <c r="A10937" s="287"/>
    </row>
    <row r="10938" spans="1:1" x14ac:dyDescent="0.25">
      <c r="A10938" s="287"/>
    </row>
    <row r="10939" spans="1:1" x14ac:dyDescent="0.25">
      <c r="A10939" s="287"/>
    </row>
    <row r="10940" spans="1:1" x14ac:dyDescent="0.25">
      <c r="A10940" s="287"/>
    </row>
    <row r="10941" spans="1:1" x14ac:dyDescent="0.25">
      <c r="A10941" s="287"/>
    </row>
    <row r="10942" spans="1:1" x14ac:dyDescent="0.25">
      <c r="A10942" s="287"/>
    </row>
    <row r="10943" spans="1:1" x14ac:dyDescent="0.25">
      <c r="A10943" s="287"/>
    </row>
    <row r="10944" spans="1:1" x14ac:dyDescent="0.25">
      <c r="A10944" s="287"/>
    </row>
    <row r="10945" spans="1:1" x14ac:dyDescent="0.25">
      <c r="A10945" s="287"/>
    </row>
    <row r="10946" spans="1:1" x14ac:dyDescent="0.25">
      <c r="A10946" s="287"/>
    </row>
    <row r="10947" spans="1:1" x14ac:dyDescent="0.25">
      <c r="A10947" s="287"/>
    </row>
    <row r="10948" spans="1:1" x14ac:dyDescent="0.25">
      <c r="A10948" s="287"/>
    </row>
    <row r="10949" spans="1:1" x14ac:dyDescent="0.25">
      <c r="A10949" s="287"/>
    </row>
    <row r="10950" spans="1:1" x14ac:dyDescent="0.25">
      <c r="A10950" s="287"/>
    </row>
    <row r="10951" spans="1:1" x14ac:dyDescent="0.25">
      <c r="A10951" s="287"/>
    </row>
    <row r="10952" spans="1:1" x14ac:dyDescent="0.25">
      <c r="A10952" s="287"/>
    </row>
    <row r="10953" spans="1:1" x14ac:dyDescent="0.25">
      <c r="A10953" s="287"/>
    </row>
    <row r="10954" spans="1:1" x14ac:dyDescent="0.25">
      <c r="A10954" s="287"/>
    </row>
    <row r="10955" spans="1:1" x14ac:dyDescent="0.25">
      <c r="A10955" s="287"/>
    </row>
    <row r="10956" spans="1:1" x14ac:dyDescent="0.25">
      <c r="A10956" s="287"/>
    </row>
    <row r="10957" spans="1:1" x14ac:dyDescent="0.25">
      <c r="A10957" s="287"/>
    </row>
    <row r="10958" spans="1:1" x14ac:dyDescent="0.25">
      <c r="A10958" s="287"/>
    </row>
    <row r="10959" spans="1:1" x14ac:dyDescent="0.25">
      <c r="A10959" s="287"/>
    </row>
    <row r="10960" spans="1:1" x14ac:dyDescent="0.25">
      <c r="A10960" s="287"/>
    </row>
    <row r="10961" spans="1:1" x14ac:dyDescent="0.25">
      <c r="A10961" s="287"/>
    </row>
    <row r="10962" spans="1:1" x14ac:dyDescent="0.25">
      <c r="A10962" s="287"/>
    </row>
    <row r="10963" spans="1:1" x14ac:dyDescent="0.25">
      <c r="A10963" s="287"/>
    </row>
    <row r="10964" spans="1:1" x14ac:dyDescent="0.25">
      <c r="A10964" s="287"/>
    </row>
    <row r="10965" spans="1:1" x14ac:dyDescent="0.25">
      <c r="A10965" s="287"/>
    </row>
    <row r="10966" spans="1:1" x14ac:dyDescent="0.25">
      <c r="A10966" s="287"/>
    </row>
    <row r="10967" spans="1:1" x14ac:dyDescent="0.25">
      <c r="A10967" s="287"/>
    </row>
    <row r="10968" spans="1:1" x14ac:dyDescent="0.25">
      <c r="A10968" s="287"/>
    </row>
    <row r="10969" spans="1:1" x14ac:dyDescent="0.25">
      <c r="A10969" s="287"/>
    </row>
    <row r="10970" spans="1:1" x14ac:dyDescent="0.25">
      <c r="A10970" s="287"/>
    </row>
    <row r="10971" spans="1:1" x14ac:dyDescent="0.25">
      <c r="A10971" s="287"/>
    </row>
    <row r="10972" spans="1:1" x14ac:dyDescent="0.25">
      <c r="A10972" s="287"/>
    </row>
    <row r="10973" spans="1:1" x14ac:dyDescent="0.25">
      <c r="A10973" s="287"/>
    </row>
    <row r="10974" spans="1:1" x14ac:dyDescent="0.25">
      <c r="A10974" s="287"/>
    </row>
    <row r="10975" spans="1:1" x14ac:dyDescent="0.25">
      <c r="A10975" s="287"/>
    </row>
    <row r="10976" spans="1:1" x14ac:dyDescent="0.25">
      <c r="A10976" s="287"/>
    </row>
    <row r="10977" spans="1:1" x14ac:dyDescent="0.25">
      <c r="A10977" s="287"/>
    </row>
    <row r="10978" spans="1:1" x14ac:dyDescent="0.25">
      <c r="A10978" s="287"/>
    </row>
    <row r="10979" spans="1:1" x14ac:dyDescent="0.25">
      <c r="A10979" s="287"/>
    </row>
    <row r="10980" spans="1:1" x14ac:dyDescent="0.25">
      <c r="A10980" s="287"/>
    </row>
    <row r="10981" spans="1:1" x14ac:dyDescent="0.25">
      <c r="A10981" s="287"/>
    </row>
    <row r="10982" spans="1:1" x14ac:dyDescent="0.25">
      <c r="A10982" s="287"/>
    </row>
    <row r="10983" spans="1:1" x14ac:dyDescent="0.25">
      <c r="A10983" s="287"/>
    </row>
    <row r="10984" spans="1:1" x14ac:dyDescent="0.25">
      <c r="A10984" s="287"/>
    </row>
    <row r="10985" spans="1:1" x14ac:dyDescent="0.25">
      <c r="A10985" s="287"/>
    </row>
    <row r="10986" spans="1:1" x14ac:dyDescent="0.25">
      <c r="A10986" s="287"/>
    </row>
    <row r="10987" spans="1:1" x14ac:dyDescent="0.25">
      <c r="A10987" s="287"/>
    </row>
    <row r="10988" spans="1:1" x14ac:dyDescent="0.25">
      <c r="A10988" s="287"/>
    </row>
    <row r="10989" spans="1:1" x14ac:dyDescent="0.25">
      <c r="A10989" s="287"/>
    </row>
    <row r="10990" spans="1:1" x14ac:dyDescent="0.25">
      <c r="A10990" s="287"/>
    </row>
    <row r="10991" spans="1:1" x14ac:dyDescent="0.25">
      <c r="A10991" s="287"/>
    </row>
    <row r="10992" spans="1:1" x14ac:dyDescent="0.25">
      <c r="A10992" s="287"/>
    </row>
    <row r="10993" spans="1:1" x14ac:dyDescent="0.25">
      <c r="A10993" s="287"/>
    </row>
    <row r="10994" spans="1:1" x14ac:dyDescent="0.25">
      <c r="A10994" s="287"/>
    </row>
    <row r="10995" spans="1:1" x14ac:dyDescent="0.25">
      <c r="A10995" s="287"/>
    </row>
    <row r="10996" spans="1:1" x14ac:dyDescent="0.25">
      <c r="A10996" s="287"/>
    </row>
    <row r="10997" spans="1:1" x14ac:dyDescent="0.25">
      <c r="A10997" s="287"/>
    </row>
    <row r="10998" spans="1:1" x14ac:dyDescent="0.25">
      <c r="A10998" s="287"/>
    </row>
    <row r="10999" spans="1:1" x14ac:dyDescent="0.25">
      <c r="A10999" s="287"/>
    </row>
    <row r="11000" spans="1:1" x14ac:dyDescent="0.25">
      <c r="A11000" s="287"/>
    </row>
    <row r="11001" spans="1:1" x14ac:dyDescent="0.25">
      <c r="A11001" s="287"/>
    </row>
    <row r="11002" spans="1:1" x14ac:dyDescent="0.25">
      <c r="A11002" s="287"/>
    </row>
    <row r="11003" spans="1:1" x14ac:dyDescent="0.25">
      <c r="A11003" s="287"/>
    </row>
    <row r="11004" spans="1:1" x14ac:dyDescent="0.25">
      <c r="A11004" s="287"/>
    </row>
    <row r="11005" spans="1:1" x14ac:dyDescent="0.25">
      <c r="A11005" s="287"/>
    </row>
    <row r="11006" spans="1:1" x14ac:dyDescent="0.25">
      <c r="A11006" s="287"/>
    </row>
    <row r="11007" spans="1:1" x14ac:dyDescent="0.25">
      <c r="A11007" s="287"/>
    </row>
    <row r="11008" spans="1:1" x14ac:dyDescent="0.25">
      <c r="A11008" s="287"/>
    </row>
    <row r="11009" spans="1:1" x14ac:dyDescent="0.25">
      <c r="A11009" s="287"/>
    </row>
    <row r="11010" spans="1:1" x14ac:dyDescent="0.25">
      <c r="A11010" s="287"/>
    </row>
    <row r="11011" spans="1:1" x14ac:dyDescent="0.25">
      <c r="A11011" s="287"/>
    </row>
    <row r="11012" spans="1:1" x14ac:dyDescent="0.25">
      <c r="A11012" s="287"/>
    </row>
    <row r="11013" spans="1:1" x14ac:dyDescent="0.25">
      <c r="A11013" s="287"/>
    </row>
    <row r="11014" spans="1:1" x14ac:dyDescent="0.25">
      <c r="A11014" s="287"/>
    </row>
    <row r="11015" spans="1:1" x14ac:dyDescent="0.25">
      <c r="A11015" s="287"/>
    </row>
    <row r="11016" spans="1:1" x14ac:dyDescent="0.25">
      <c r="A11016" s="287"/>
    </row>
    <row r="11017" spans="1:1" x14ac:dyDescent="0.25">
      <c r="A11017" s="287"/>
    </row>
    <row r="11018" spans="1:1" x14ac:dyDescent="0.25">
      <c r="A11018" s="287"/>
    </row>
    <row r="11019" spans="1:1" x14ac:dyDescent="0.25">
      <c r="A11019" s="287"/>
    </row>
    <row r="11020" spans="1:1" x14ac:dyDescent="0.25">
      <c r="A11020" s="287"/>
    </row>
    <row r="11021" spans="1:1" x14ac:dyDescent="0.25">
      <c r="A11021" s="287"/>
    </row>
    <row r="11022" spans="1:1" x14ac:dyDescent="0.25">
      <c r="A11022" s="287"/>
    </row>
    <row r="11023" spans="1:1" x14ac:dyDescent="0.25">
      <c r="A11023" s="287"/>
    </row>
    <row r="11024" spans="1:1" x14ac:dyDescent="0.25">
      <c r="A11024" s="287"/>
    </row>
    <row r="11025" spans="1:1" x14ac:dyDescent="0.25">
      <c r="A11025" s="287"/>
    </row>
    <row r="11026" spans="1:1" x14ac:dyDescent="0.25">
      <c r="A11026" s="287"/>
    </row>
    <row r="11027" spans="1:1" x14ac:dyDescent="0.25">
      <c r="A11027" s="287"/>
    </row>
    <row r="11028" spans="1:1" x14ac:dyDescent="0.25">
      <c r="A11028" s="287"/>
    </row>
    <row r="11029" spans="1:1" x14ac:dyDescent="0.25">
      <c r="A11029" s="287"/>
    </row>
    <row r="11030" spans="1:1" x14ac:dyDescent="0.25">
      <c r="A11030" s="287"/>
    </row>
    <row r="11031" spans="1:1" x14ac:dyDescent="0.25">
      <c r="A11031" s="287"/>
    </row>
    <row r="11032" spans="1:1" x14ac:dyDescent="0.25">
      <c r="A11032" s="287"/>
    </row>
    <row r="11033" spans="1:1" x14ac:dyDescent="0.25">
      <c r="A11033" s="287"/>
    </row>
    <row r="11034" spans="1:1" x14ac:dyDescent="0.25">
      <c r="A11034" s="287"/>
    </row>
    <row r="11035" spans="1:1" x14ac:dyDescent="0.25">
      <c r="A11035" s="287"/>
    </row>
    <row r="11036" spans="1:1" x14ac:dyDescent="0.25">
      <c r="A11036" s="287"/>
    </row>
    <row r="11037" spans="1:1" x14ac:dyDescent="0.25">
      <c r="A11037" s="287"/>
    </row>
    <row r="11038" spans="1:1" x14ac:dyDescent="0.25">
      <c r="A11038" s="287"/>
    </row>
    <row r="11039" spans="1:1" x14ac:dyDescent="0.25">
      <c r="A11039" s="287"/>
    </row>
    <row r="11040" spans="1:1" x14ac:dyDescent="0.25">
      <c r="A11040" s="287"/>
    </row>
    <row r="11041" spans="1:1" x14ac:dyDescent="0.25">
      <c r="A11041" s="287"/>
    </row>
    <row r="11042" spans="1:1" x14ac:dyDescent="0.25">
      <c r="A11042" s="287"/>
    </row>
    <row r="11043" spans="1:1" x14ac:dyDescent="0.25">
      <c r="A11043" s="287"/>
    </row>
    <row r="11044" spans="1:1" x14ac:dyDescent="0.25">
      <c r="A11044" s="287"/>
    </row>
    <row r="11045" spans="1:1" x14ac:dyDescent="0.25">
      <c r="A11045" s="287"/>
    </row>
    <row r="11046" spans="1:1" x14ac:dyDescent="0.25">
      <c r="A11046" s="287"/>
    </row>
    <row r="11047" spans="1:1" x14ac:dyDescent="0.25">
      <c r="A11047" s="287"/>
    </row>
    <row r="11048" spans="1:1" x14ac:dyDescent="0.25">
      <c r="A11048" s="287"/>
    </row>
    <row r="11049" spans="1:1" x14ac:dyDescent="0.25">
      <c r="A11049" s="287"/>
    </row>
    <row r="11050" spans="1:1" x14ac:dyDescent="0.25">
      <c r="A11050" s="287"/>
    </row>
    <row r="11051" spans="1:1" x14ac:dyDescent="0.25">
      <c r="A11051" s="287"/>
    </row>
    <row r="11052" spans="1:1" x14ac:dyDescent="0.25">
      <c r="A11052" s="287"/>
    </row>
    <row r="11053" spans="1:1" x14ac:dyDescent="0.25">
      <c r="A11053" s="287"/>
    </row>
    <row r="11054" spans="1:1" x14ac:dyDescent="0.25">
      <c r="A11054" s="287"/>
    </row>
    <row r="11055" spans="1:1" x14ac:dyDescent="0.25">
      <c r="A11055" s="287"/>
    </row>
    <row r="11056" spans="1:1" x14ac:dyDescent="0.25">
      <c r="A11056" s="287"/>
    </row>
    <row r="11057" spans="1:1" x14ac:dyDescent="0.25">
      <c r="A11057" s="287"/>
    </row>
    <row r="11058" spans="1:1" x14ac:dyDescent="0.25">
      <c r="A11058" s="287"/>
    </row>
    <row r="11059" spans="1:1" x14ac:dyDescent="0.25">
      <c r="A11059" s="287"/>
    </row>
    <row r="11060" spans="1:1" x14ac:dyDescent="0.25">
      <c r="A11060" s="287"/>
    </row>
    <row r="11061" spans="1:1" x14ac:dyDescent="0.25">
      <c r="A11061" s="287"/>
    </row>
    <row r="11062" spans="1:1" x14ac:dyDescent="0.25">
      <c r="A11062" s="287"/>
    </row>
    <row r="11063" spans="1:1" x14ac:dyDescent="0.25">
      <c r="A11063" s="287"/>
    </row>
    <row r="11064" spans="1:1" x14ac:dyDescent="0.25">
      <c r="A11064" s="287"/>
    </row>
    <row r="11065" spans="1:1" x14ac:dyDescent="0.25">
      <c r="A11065" s="287"/>
    </row>
    <row r="11066" spans="1:1" x14ac:dyDescent="0.25">
      <c r="A11066" s="287"/>
    </row>
    <row r="11067" spans="1:1" x14ac:dyDescent="0.25">
      <c r="A11067" s="287"/>
    </row>
    <row r="11068" spans="1:1" x14ac:dyDescent="0.25">
      <c r="A11068" s="287"/>
    </row>
    <row r="11069" spans="1:1" x14ac:dyDescent="0.25">
      <c r="A11069" s="287"/>
    </row>
    <row r="11070" spans="1:1" x14ac:dyDescent="0.25">
      <c r="A11070" s="287"/>
    </row>
    <row r="11071" spans="1:1" x14ac:dyDescent="0.25">
      <c r="A11071" s="287"/>
    </row>
    <row r="11072" spans="1:1" x14ac:dyDescent="0.25">
      <c r="A11072" s="287"/>
    </row>
    <row r="11073" spans="1:1" x14ac:dyDescent="0.25">
      <c r="A11073" s="287"/>
    </row>
    <row r="11074" spans="1:1" x14ac:dyDescent="0.25">
      <c r="A11074" s="287"/>
    </row>
    <row r="11075" spans="1:1" x14ac:dyDescent="0.25">
      <c r="A11075" s="287"/>
    </row>
    <row r="11076" spans="1:1" x14ac:dyDescent="0.25">
      <c r="A11076" s="287"/>
    </row>
    <row r="11077" spans="1:1" x14ac:dyDescent="0.25">
      <c r="A11077" s="287"/>
    </row>
    <row r="11078" spans="1:1" x14ac:dyDescent="0.25">
      <c r="A11078" s="287"/>
    </row>
    <row r="11079" spans="1:1" x14ac:dyDescent="0.25">
      <c r="A11079" s="287"/>
    </row>
    <row r="11080" spans="1:1" x14ac:dyDescent="0.25">
      <c r="A11080" s="287"/>
    </row>
    <row r="11081" spans="1:1" x14ac:dyDescent="0.25">
      <c r="A11081" s="287"/>
    </row>
    <row r="11082" spans="1:1" x14ac:dyDescent="0.25">
      <c r="A11082" s="287"/>
    </row>
    <row r="11083" spans="1:1" x14ac:dyDescent="0.25">
      <c r="A11083" s="287"/>
    </row>
    <row r="11084" spans="1:1" x14ac:dyDescent="0.25">
      <c r="A11084" s="287"/>
    </row>
    <row r="11085" spans="1:1" x14ac:dyDescent="0.25">
      <c r="A11085" s="287"/>
    </row>
    <row r="11086" spans="1:1" x14ac:dyDescent="0.25">
      <c r="A11086" s="287"/>
    </row>
    <row r="11087" spans="1:1" x14ac:dyDescent="0.25">
      <c r="A11087" s="287"/>
    </row>
    <row r="11088" spans="1:1" x14ac:dyDescent="0.25">
      <c r="A11088" s="287"/>
    </row>
    <row r="11089" spans="1:1" x14ac:dyDescent="0.25">
      <c r="A11089" s="287"/>
    </row>
    <row r="11090" spans="1:1" x14ac:dyDescent="0.25">
      <c r="A11090" s="287"/>
    </row>
    <row r="11091" spans="1:1" x14ac:dyDescent="0.25">
      <c r="A11091" s="287"/>
    </row>
    <row r="11092" spans="1:1" x14ac:dyDescent="0.25">
      <c r="A11092" s="287"/>
    </row>
    <row r="11093" spans="1:1" x14ac:dyDescent="0.25">
      <c r="A11093" s="287"/>
    </row>
    <row r="11094" spans="1:1" x14ac:dyDescent="0.25">
      <c r="A11094" s="287"/>
    </row>
    <row r="11095" spans="1:1" x14ac:dyDescent="0.25">
      <c r="A11095" s="287"/>
    </row>
    <row r="11096" spans="1:1" x14ac:dyDescent="0.25">
      <c r="A11096" s="287"/>
    </row>
    <row r="11097" spans="1:1" x14ac:dyDescent="0.25">
      <c r="A11097" s="287"/>
    </row>
    <row r="11098" spans="1:1" x14ac:dyDescent="0.25">
      <c r="A11098" s="287"/>
    </row>
    <row r="11099" spans="1:1" x14ac:dyDescent="0.25">
      <c r="A11099" s="287"/>
    </row>
    <row r="11100" spans="1:1" x14ac:dyDescent="0.25">
      <c r="A11100" s="287"/>
    </row>
    <row r="11101" spans="1:1" x14ac:dyDescent="0.25">
      <c r="A11101" s="287"/>
    </row>
    <row r="11102" spans="1:1" x14ac:dyDescent="0.25">
      <c r="A11102" s="287"/>
    </row>
    <row r="11103" spans="1:1" x14ac:dyDescent="0.25">
      <c r="A11103" s="287"/>
    </row>
    <row r="11104" spans="1:1" x14ac:dyDescent="0.25">
      <c r="A11104" s="287"/>
    </row>
    <row r="11105" spans="1:1" x14ac:dyDescent="0.25">
      <c r="A11105" s="287"/>
    </row>
    <row r="11106" spans="1:1" x14ac:dyDescent="0.25">
      <c r="A11106" s="287"/>
    </row>
    <row r="11107" spans="1:1" x14ac:dyDescent="0.25">
      <c r="A11107" s="287"/>
    </row>
    <row r="11108" spans="1:1" x14ac:dyDescent="0.25">
      <c r="A11108" s="287"/>
    </row>
    <row r="11109" spans="1:1" x14ac:dyDescent="0.25">
      <c r="A11109" s="287"/>
    </row>
    <row r="11110" spans="1:1" x14ac:dyDescent="0.25">
      <c r="A11110" s="287"/>
    </row>
    <row r="11111" spans="1:1" x14ac:dyDescent="0.25">
      <c r="A11111" s="287"/>
    </row>
    <row r="11112" spans="1:1" x14ac:dyDescent="0.25">
      <c r="A11112" s="287"/>
    </row>
    <row r="11113" spans="1:1" x14ac:dyDescent="0.25">
      <c r="A11113" s="287"/>
    </row>
    <row r="11114" spans="1:1" x14ac:dyDescent="0.25">
      <c r="A11114" s="287"/>
    </row>
    <row r="11115" spans="1:1" x14ac:dyDescent="0.25">
      <c r="A11115" s="287"/>
    </row>
    <row r="11116" spans="1:1" x14ac:dyDescent="0.25">
      <c r="A11116" s="287"/>
    </row>
    <row r="11117" spans="1:1" x14ac:dyDescent="0.25">
      <c r="A11117" s="287"/>
    </row>
    <row r="11118" spans="1:1" x14ac:dyDescent="0.25">
      <c r="A11118" s="287"/>
    </row>
    <row r="11119" spans="1:1" x14ac:dyDescent="0.25">
      <c r="A11119" s="287"/>
    </row>
    <row r="11120" spans="1:1" x14ac:dyDescent="0.25">
      <c r="A11120" s="287"/>
    </row>
    <row r="11121" spans="1:1" x14ac:dyDescent="0.25">
      <c r="A11121" s="287"/>
    </row>
    <row r="11122" spans="1:1" x14ac:dyDescent="0.25">
      <c r="A11122" s="287"/>
    </row>
    <row r="11123" spans="1:1" x14ac:dyDescent="0.25">
      <c r="A11123" s="287"/>
    </row>
    <row r="11124" spans="1:1" x14ac:dyDescent="0.25">
      <c r="A11124" s="287"/>
    </row>
    <row r="11125" spans="1:1" x14ac:dyDescent="0.25">
      <c r="A11125" s="287"/>
    </row>
    <row r="11126" spans="1:1" x14ac:dyDescent="0.25">
      <c r="A11126" s="287"/>
    </row>
    <row r="11127" spans="1:1" x14ac:dyDescent="0.25">
      <c r="A11127" s="287"/>
    </row>
    <row r="11128" spans="1:1" x14ac:dyDescent="0.25">
      <c r="A11128" s="287"/>
    </row>
    <row r="11129" spans="1:1" x14ac:dyDescent="0.25">
      <c r="A11129" s="287"/>
    </row>
    <row r="11130" spans="1:1" x14ac:dyDescent="0.25">
      <c r="A11130" s="287"/>
    </row>
    <row r="11131" spans="1:1" x14ac:dyDescent="0.25">
      <c r="A11131" s="287"/>
    </row>
    <row r="11132" spans="1:1" x14ac:dyDescent="0.25">
      <c r="A11132" s="287"/>
    </row>
    <row r="11133" spans="1:1" x14ac:dyDescent="0.25">
      <c r="A11133" s="287"/>
    </row>
    <row r="11134" spans="1:1" x14ac:dyDescent="0.25">
      <c r="A11134" s="287"/>
    </row>
    <row r="11135" spans="1:1" x14ac:dyDescent="0.25">
      <c r="A11135" s="287"/>
    </row>
    <row r="11136" spans="1:1" x14ac:dyDescent="0.25">
      <c r="A11136" s="287"/>
    </row>
    <row r="11137" spans="1:1" x14ac:dyDescent="0.25">
      <c r="A11137" s="287"/>
    </row>
    <row r="11138" spans="1:1" x14ac:dyDescent="0.25">
      <c r="A11138" s="287"/>
    </row>
    <row r="11139" spans="1:1" x14ac:dyDescent="0.25">
      <c r="A11139" s="287"/>
    </row>
    <row r="11140" spans="1:1" x14ac:dyDescent="0.25">
      <c r="A11140" s="287"/>
    </row>
    <row r="11141" spans="1:1" x14ac:dyDescent="0.25">
      <c r="A11141" s="287"/>
    </row>
    <row r="11142" spans="1:1" x14ac:dyDescent="0.25">
      <c r="A11142" s="287"/>
    </row>
    <row r="11143" spans="1:1" x14ac:dyDescent="0.25">
      <c r="A11143" s="287"/>
    </row>
    <row r="11144" spans="1:1" x14ac:dyDescent="0.25">
      <c r="A11144" s="287"/>
    </row>
    <row r="11145" spans="1:1" x14ac:dyDescent="0.25">
      <c r="A11145" s="287"/>
    </row>
    <row r="11146" spans="1:1" x14ac:dyDescent="0.25">
      <c r="A11146" s="287"/>
    </row>
    <row r="11147" spans="1:1" x14ac:dyDescent="0.25">
      <c r="A11147" s="287"/>
    </row>
    <row r="11148" spans="1:1" x14ac:dyDescent="0.25">
      <c r="A11148" s="287"/>
    </row>
    <row r="11149" spans="1:1" x14ac:dyDescent="0.25">
      <c r="A11149" s="287"/>
    </row>
    <row r="11150" spans="1:1" x14ac:dyDescent="0.25">
      <c r="A11150" s="287"/>
    </row>
    <row r="11151" spans="1:1" x14ac:dyDescent="0.25">
      <c r="A11151" s="287"/>
    </row>
    <row r="11152" spans="1:1" x14ac:dyDescent="0.25">
      <c r="A11152" s="287"/>
    </row>
    <row r="11153" spans="1:1" x14ac:dyDescent="0.25">
      <c r="A11153" s="287"/>
    </row>
    <row r="11154" spans="1:1" x14ac:dyDescent="0.25">
      <c r="A11154" s="287"/>
    </row>
    <row r="11155" spans="1:1" x14ac:dyDescent="0.25">
      <c r="A11155" s="287"/>
    </row>
    <row r="11156" spans="1:1" x14ac:dyDescent="0.25">
      <c r="A11156" s="287"/>
    </row>
    <row r="11157" spans="1:1" x14ac:dyDescent="0.25">
      <c r="A11157" s="287"/>
    </row>
    <row r="11158" spans="1:1" x14ac:dyDescent="0.25">
      <c r="A11158" s="287"/>
    </row>
    <row r="11159" spans="1:1" x14ac:dyDescent="0.25">
      <c r="A11159" s="287"/>
    </row>
    <row r="11160" spans="1:1" x14ac:dyDescent="0.25">
      <c r="A11160" s="287"/>
    </row>
    <row r="11161" spans="1:1" x14ac:dyDescent="0.25">
      <c r="A11161" s="287"/>
    </row>
    <row r="11162" spans="1:1" x14ac:dyDescent="0.25">
      <c r="A11162" s="287"/>
    </row>
    <row r="11163" spans="1:1" x14ac:dyDescent="0.25">
      <c r="A11163" s="287"/>
    </row>
    <row r="11164" spans="1:1" x14ac:dyDescent="0.25">
      <c r="A11164" s="287"/>
    </row>
    <row r="11165" spans="1:1" x14ac:dyDescent="0.25">
      <c r="A11165" s="287"/>
    </row>
    <row r="11166" spans="1:1" x14ac:dyDescent="0.25">
      <c r="A11166" s="287"/>
    </row>
    <row r="11167" spans="1:1" x14ac:dyDescent="0.25">
      <c r="A11167" s="287"/>
    </row>
    <row r="11168" spans="1:1" x14ac:dyDescent="0.25">
      <c r="A11168" s="287"/>
    </row>
    <row r="11169" spans="1:1" x14ac:dyDescent="0.25">
      <c r="A11169" s="287"/>
    </row>
    <row r="11170" spans="1:1" x14ac:dyDescent="0.25">
      <c r="A11170" s="287"/>
    </row>
    <row r="11171" spans="1:1" x14ac:dyDescent="0.25">
      <c r="A11171" s="287"/>
    </row>
    <row r="11172" spans="1:1" x14ac:dyDescent="0.25">
      <c r="A11172" s="287"/>
    </row>
    <row r="11173" spans="1:1" x14ac:dyDescent="0.25">
      <c r="A11173" s="287"/>
    </row>
    <row r="11174" spans="1:1" x14ac:dyDescent="0.25">
      <c r="A11174" s="287"/>
    </row>
    <row r="11175" spans="1:1" x14ac:dyDescent="0.25">
      <c r="A11175" s="287"/>
    </row>
    <row r="11176" spans="1:1" x14ac:dyDescent="0.25">
      <c r="A11176" s="287"/>
    </row>
    <row r="11177" spans="1:1" x14ac:dyDescent="0.25">
      <c r="A11177" s="287"/>
    </row>
    <row r="11178" spans="1:1" x14ac:dyDescent="0.25">
      <c r="A11178" s="287"/>
    </row>
    <row r="11179" spans="1:1" x14ac:dyDescent="0.25">
      <c r="A11179" s="287"/>
    </row>
    <row r="11180" spans="1:1" x14ac:dyDescent="0.25">
      <c r="A11180" s="287"/>
    </row>
    <row r="11181" spans="1:1" x14ac:dyDescent="0.25">
      <c r="A11181" s="287"/>
    </row>
    <row r="11182" spans="1:1" x14ac:dyDescent="0.25">
      <c r="A11182" s="287"/>
    </row>
    <row r="11183" spans="1:1" x14ac:dyDescent="0.25">
      <c r="A11183" s="287"/>
    </row>
    <row r="11184" spans="1:1" x14ac:dyDescent="0.25">
      <c r="A11184" s="287"/>
    </row>
    <row r="11185" spans="1:1" x14ac:dyDescent="0.25">
      <c r="A11185" s="287"/>
    </row>
    <row r="11186" spans="1:1" x14ac:dyDescent="0.25">
      <c r="A11186" s="287"/>
    </row>
    <row r="11187" spans="1:1" x14ac:dyDescent="0.25">
      <c r="A11187" s="287"/>
    </row>
    <row r="11188" spans="1:1" x14ac:dyDescent="0.25">
      <c r="A11188" s="287"/>
    </row>
    <row r="11189" spans="1:1" x14ac:dyDescent="0.25">
      <c r="A11189" s="287"/>
    </row>
    <row r="11190" spans="1:1" x14ac:dyDescent="0.25">
      <c r="A11190" s="287"/>
    </row>
    <row r="11191" spans="1:1" x14ac:dyDescent="0.25">
      <c r="A11191" s="287"/>
    </row>
    <row r="11192" spans="1:1" x14ac:dyDescent="0.25">
      <c r="A11192" s="287"/>
    </row>
    <row r="11193" spans="1:1" x14ac:dyDescent="0.25">
      <c r="A11193" s="287"/>
    </row>
    <row r="11194" spans="1:1" x14ac:dyDescent="0.25">
      <c r="A11194" s="287"/>
    </row>
    <row r="11195" spans="1:1" x14ac:dyDescent="0.25">
      <c r="A11195" s="287"/>
    </row>
    <row r="11196" spans="1:1" x14ac:dyDescent="0.25">
      <c r="A11196" s="287"/>
    </row>
    <row r="11197" spans="1:1" x14ac:dyDescent="0.25">
      <c r="A11197" s="287"/>
    </row>
    <row r="11198" spans="1:1" x14ac:dyDescent="0.25">
      <c r="A11198" s="287"/>
    </row>
    <row r="11199" spans="1:1" x14ac:dyDescent="0.25">
      <c r="A11199" s="287"/>
    </row>
    <row r="11200" spans="1:1" x14ac:dyDescent="0.25">
      <c r="A11200" s="287"/>
    </row>
    <row r="11201" spans="1:1" x14ac:dyDescent="0.25">
      <c r="A11201" s="287"/>
    </row>
    <row r="11202" spans="1:1" x14ac:dyDescent="0.25">
      <c r="A11202" s="287"/>
    </row>
    <row r="11203" spans="1:1" x14ac:dyDescent="0.25">
      <c r="A11203" s="287"/>
    </row>
    <row r="11204" spans="1:1" x14ac:dyDescent="0.25">
      <c r="A11204" s="287"/>
    </row>
    <row r="11205" spans="1:1" x14ac:dyDescent="0.25">
      <c r="A11205" s="287"/>
    </row>
    <row r="11206" spans="1:1" x14ac:dyDescent="0.25">
      <c r="A11206" s="287"/>
    </row>
    <row r="11207" spans="1:1" x14ac:dyDescent="0.25">
      <c r="A11207" s="287"/>
    </row>
    <row r="11208" spans="1:1" x14ac:dyDescent="0.25">
      <c r="A11208" s="287"/>
    </row>
    <row r="11209" spans="1:1" x14ac:dyDescent="0.25">
      <c r="A11209" s="287"/>
    </row>
    <row r="11210" spans="1:1" x14ac:dyDescent="0.25">
      <c r="A11210" s="287"/>
    </row>
    <row r="11211" spans="1:1" x14ac:dyDescent="0.25">
      <c r="A11211" s="287"/>
    </row>
    <row r="11212" spans="1:1" x14ac:dyDescent="0.25">
      <c r="A11212" s="287"/>
    </row>
    <row r="11213" spans="1:1" x14ac:dyDescent="0.25">
      <c r="A11213" s="287"/>
    </row>
    <row r="11214" spans="1:1" x14ac:dyDescent="0.25">
      <c r="A11214" s="287"/>
    </row>
    <row r="11215" spans="1:1" x14ac:dyDescent="0.25">
      <c r="A11215" s="287"/>
    </row>
    <row r="11216" spans="1:1" x14ac:dyDescent="0.25">
      <c r="A11216" s="287"/>
    </row>
    <row r="11217" spans="1:1" x14ac:dyDescent="0.25">
      <c r="A11217" s="287"/>
    </row>
    <row r="11218" spans="1:1" x14ac:dyDescent="0.25">
      <c r="A11218" s="287"/>
    </row>
    <row r="11219" spans="1:1" x14ac:dyDescent="0.25">
      <c r="A11219" s="287"/>
    </row>
    <row r="11220" spans="1:1" x14ac:dyDescent="0.25">
      <c r="A11220" s="287"/>
    </row>
    <row r="11221" spans="1:1" x14ac:dyDescent="0.25">
      <c r="A11221" s="287"/>
    </row>
    <row r="11222" spans="1:1" x14ac:dyDescent="0.25">
      <c r="A11222" s="287"/>
    </row>
    <row r="11223" spans="1:1" x14ac:dyDescent="0.25">
      <c r="A11223" s="287"/>
    </row>
    <row r="11224" spans="1:1" x14ac:dyDescent="0.25">
      <c r="A11224" s="287"/>
    </row>
    <row r="11225" spans="1:1" x14ac:dyDescent="0.25">
      <c r="A11225" s="287"/>
    </row>
    <row r="11226" spans="1:1" x14ac:dyDescent="0.25">
      <c r="A11226" s="287"/>
    </row>
    <row r="11227" spans="1:1" x14ac:dyDescent="0.25">
      <c r="A11227" s="287"/>
    </row>
    <row r="11228" spans="1:1" x14ac:dyDescent="0.25">
      <c r="A11228" s="287"/>
    </row>
    <row r="11229" spans="1:1" x14ac:dyDescent="0.25">
      <c r="A11229" s="287"/>
    </row>
    <row r="11230" spans="1:1" x14ac:dyDescent="0.25">
      <c r="A11230" s="287"/>
    </row>
    <row r="11231" spans="1:1" x14ac:dyDescent="0.25">
      <c r="A11231" s="287"/>
    </row>
    <row r="11232" spans="1:1" x14ac:dyDescent="0.25">
      <c r="A11232" s="287"/>
    </row>
    <row r="11233" spans="1:1" x14ac:dyDescent="0.25">
      <c r="A11233" s="287"/>
    </row>
    <row r="11234" spans="1:1" x14ac:dyDescent="0.25">
      <c r="A11234" s="287"/>
    </row>
    <row r="11235" spans="1:1" x14ac:dyDescent="0.25">
      <c r="A11235" s="287"/>
    </row>
    <row r="11236" spans="1:1" x14ac:dyDescent="0.25">
      <c r="A11236" s="287"/>
    </row>
    <row r="11237" spans="1:1" x14ac:dyDescent="0.25">
      <c r="A11237" s="287"/>
    </row>
    <row r="11238" spans="1:1" x14ac:dyDescent="0.25">
      <c r="A11238" s="287"/>
    </row>
    <row r="11239" spans="1:1" x14ac:dyDescent="0.25">
      <c r="A11239" s="287"/>
    </row>
    <row r="11240" spans="1:1" x14ac:dyDescent="0.25">
      <c r="A11240" s="287"/>
    </row>
    <row r="11241" spans="1:1" x14ac:dyDescent="0.25">
      <c r="A11241" s="287"/>
    </row>
    <row r="11242" spans="1:1" x14ac:dyDescent="0.25">
      <c r="A11242" s="287"/>
    </row>
    <row r="11243" spans="1:1" x14ac:dyDescent="0.25">
      <c r="A11243" s="287"/>
    </row>
    <row r="11244" spans="1:1" x14ac:dyDescent="0.25">
      <c r="A11244" s="287"/>
    </row>
    <row r="11245" spans="1:1" x14ac:dyDescent="0.25">
      <c r="A11245" s="287"/>
    </row>
    <row r="11246" spans="1:1" x14ac:dyDescent="0.25">
      <c r="A11246" s="287"/>
    </row>
    <row r="11247" spans="1:1" x14ac:dyDescent="0.25">
      <c r="A11247" s="287"/>
    </row>
    <row r="11248" spans="1:1" x14ac:dyDescent="0.25">
      <c r="A11248" s="287"/>
    </row>
    <row r="11249" spans="1:1" x14ac:dyDescent="0.25">
      <c r="A11249" s="287"/>
    </row>
    <row r="11250" spans="1:1" x14ac:dyDescent="0.25">
      <c r="A11250" s="287"/>
    </row>
    <row r="11251" spans="1:1" x14ac:dyDescent="0.25">
      <c r="A11251" s="287"/>
    </row>
    <row r="11252" spans="1:1" x14ac:dyDescent="0.25">
      <c r="A11252" s="287"/>
    </row>
    <row r="11253" spans="1:1" x14ac:dyDescent="0.25">
      <c r="A11253" s="287"/>
    </row>
    <row r="11254" spans="1:1" x14ac:dyDescent="0.25">
      <c r="A11254" s="287"/>
    </row>
    <row r="11255" spans="1:1" x14ac:dyDescent="0.25">
      <c r="A11255" s="287"/>
    </row>
    <row r="11256" spans="1:1" x14ac:dyDescent="0.25">
      <c r="A11256" s="287"/>
    </row>
    <row r="11257" spans="1:1" x14ac:dyDescent="0.25">
      <c r="A11257" s="287"/>
    </row>
    <row r="11258" spans="1:1" x14ac:dyDescent="0.25">
      <c r="A11258" s="287"/>
    </row>
    <row r="11259" spans="1:1" x14ac:dyDescent="0.25">
      <c r="A11259" s="287"/>
    </row>
    <row r="11260" spans="1:1" x14ac:dyDescent="0.25">
      <c r="A11260" s="287"/>
    </row>
    <row r="11261" spans="1:1" x14ac:dyDescent="0.25">
      <c r="A11261" s="287"/>
    </row>
    <row r="11262" spans="1:1" x14ac:dyDescent="0.25">
      <c r="A11262" s="287"/>
    </row>
    <row r="11263" spans="1:1" x14ac:dyDescent="0.25">
      <c r="A11263" s="287"/>
    </row>
    <row r="11264" spans="1:1" x14ac:dyDescent="0.25">
      <c r="A11264" s="287"/>
    </row>
    <row r="11265" spans="1:1" x14ac:dyDescent="0.25">
      <c r="A11265" s="287"/>
    </row>
    <row r="11266" spans="1:1" x14ac:dyDescent="0.25">
      <c r="A11266" s="287"/>
    </row>
    <row r="11267" spans="1:1" x14ac:dyDescent="0.25">
      <c r="A11267" s="287"/>
    </row>
    <row r="11268" spans="1:1" x14ac:dyDescent="0.25">
      <c r="A11268" s="287"/>
    </row>
    <row r="11269" spans="1:1" x14ac:dyDescent="0.25">
      <c r="A11269" s="287"/>
    </row>
    <row r="11270" spans="1:1" x14ac:dyDescent="0.25">
      <c r="A11270" s="287"/>
    </row>
    <row r="11271" spans="1:1" x14ac:dyDescent="0.25">
      <c r="A11271" s="287"/>
    </row>
    <row r="11272" spans="1:1" x14ac:dyDescent="0.25">
      <c r="A11272" s="287"/>
    </row>
    <row r="11273" spans="1:1" x14ac:dyDescent="0.25">
      <c r="A11273" s="287"/>
    </row>
    <row r="11274" spans="1:1" x14ac:dyDescent="0.25">
      <c r="A11274" s="287"/>
    </row>
    <row r="11275" spans="1:1" x14ac:dyDescent="0.25">
      <c r="A11275" s="287"/>
    </row>
    <row r="11276" spans="1:1" x14ac:dyDescent="0.25">
      <c r="A11276" s="287"/>
    </row>
    <row r="11277" spans="1:1" x14ac:dyDescent="0.25">
      <c r="A11277" s="287"/>
    </row>
    <row r="11278" spans="1:1" x14ac:dyDescent="0.25">
      <c r="A11278" s="287"/>
    </row>
    <row r="11279" spans="1:1" x14ac:dyDescent="0.25">
      <c r="A11279" s="287"/>
    </row>
    <row r="11280" spans="1:1" x14ac:dyDescent="0.25">
      <c r="A11280" s="287"/>
    </row>
    <row r="11281" spans="1:1" x14ac:dyDescent="0.25">
      <c r="A11281" s="287"/>
    </row>
    <row r="11282" spans="1:1" x14ac:dyDescent="0.25">
      <c r="A11282" s="287"/>
    </row>
    <row r="11283" spans="1:1" x14ac:dyDescent="0.25">
      <c r="A11283" s="287"/>
    </row>
    <row r="11284" spans="1:1" x14ac:dyDescent="0.25">
      <c r="A11284" s="287"/>
    </row>
    <row r="11285" spans="1:1" x14ac:dyDescent="0.25">
      <c r="A11285" s="287"/>
    </row>
    <row r="11286" spans="1:1" x14ac:dyDescent="0.25">
      <c r="A11286" s="287"/>
    </row>
    <row r="11287" spans="1:1" x14ac:dyDescent="0.25">
      <c r="A11287" s="287"/>
    </row>
    <row r="11288" spans="1:1" x14ac:dyDescent="0.25">
      <c r="A11288" s="287"/>
    </row>
    <row r="11289" spans="1:1" x14ac:dyDescent="0.25">
      <c r="A11289" s="287"/>
    </row>
    <row r="11290" spans="1:1" x14ac:dyDescent="0.25">
      <c r="A11290" s="287"/>
    </row>
    <row r="11291" spans="1:1" x14ac:dyDescent="0.25">
      <c r="A11291" s="287"/>
    </row>
    <row r="11292" spans="1:1" x14ac:dyDescent="0.25">
      <c r="A11292" s="287"/>
    </row>
    <row r="11293" spans="1:1" x14ac:dyDescent="0.25">
      <c r="A11293" s="287"/>
    </row>
    <row r="11294" spans="1:1" x14ac:dyDescent="0.25">
      <c r="A11294" s="287"/>
    </row>
    <row r="11295" spans="1:1" x14ac:dyDescent="0.25">
      <c r="A11295" s="287"/>
    </row>
    <row r="11296" spans="1:1" x14ac:dyDescent="0.25">
      <c r="A11296" s="287"/>
    </row>
    <row r="11297" spans="1:1" x14ac:dyDescent="0.25">
      <c r="A11297" s="287"/>
    </row>
    <row r="11298" spans="1:1" x14ac:dyDescent="0.25">
      <c r="A11298" s="287"/>
    </row>
    <row r="11299" spans="1:1" x14ac:dyDescent="0.25">
      <c r="A11299" s="287"/>
    </row>
    <row r="11300" spans="1:1" x14ac:dyDescent="0.25">
      <c r="A11300" s="287"/>
    </row>
    <row r="11301" spans="1:1" x14ac:dyDescent="0.25">
      <c r="A11301" s="287"/>
    </row>
    <row r="11302" spans="1:1" x14ac:dyDescent="0.25">
      <c r="A11302" s="287"/>
    </row>
    <row r="11303" spans="1:1" x14ac:dyDescent="0.25">
      <c r="A11303" s="287"/>
    </row>
    <row r="11304" spans="1:1" x14ac:dyDescent="0.25">
      <c r="A11304" s="287"/>
    </row>
    <row r="11305" spans="1:1" x14ac:dyDescent="0.25">
      <c r="A11305" s="287"/>
    </row>
    <row r="11306" spans="1:1" x14ac:dyDescent="0.25">
      <c r="A11306" s="287"/>
    </row>
    <row r="11307" spans="1:1" x14ac:dyDescent="0.25">
      <c r="A11307" s="287"/>
    </row>
    <row r="11308" spans="1:1" x14ac:dyDescent="0.25">
      <c r="A11308" s="287"/>
    </row>
    <row r="11309" spans="1:1" x14ac:dyDescent="0.25">
      <c r="A11309" s="287"/>
    </row>
    <row r="11310" spans="1:1" x14ac:dyDescent="0.25">
      <c r="A11310" s="287"/>
    </row>
    <row r="11311" spans="1:1" x14ac:dyDescent="0.25">
      <c r="A11311" s="287"/>
    </row>
    <row r="11312" spans="1:1" x14ac:dyDescent="0.25">
      <c r="A11312" s="287"/>
    </row>
    <row r="11313" spans="1:1" x14ac:dyDescent="0.25">
      <c r="A11313" s="287"/>
    </row>
    <row r="11314" spans="1:1" x14ac:dyDescent="0.25">
      <c r="A11314" s="287"/>
    </row>
    <row r="11315" spans="1:1" x14ac:dyDescent="0.25">
      <c r="A11315" s="287"/>
    </row>
    <row r="11316" spans="1:1" x14ac:dyDescent="0.25">
      <c r="A11316" s="287"/>
    </row>
    <row r="11317" spans="1:1" x14ac:dyDescent="0.25">
      <c r="A11317" s="287"/>
    </row>
    <row r="11318" spans="1:1" x14ac:dyDescent="0.25">
      <c r="A11318" s="287"/>
    </row>
    <row r="11319" spans="1:1" x14ac:dyDescent="0.25">
      <c r="A11319" s="287"/>
    </row>
    <row r="11320" spans="1:1" x14ac:dyDescent="0.25">
      <c r="A11320" s="287"/>
    </row>
    <row r="11321" spans="1:1" x14ac:dyDescent="0.25">
      <c r="A11321" s="287"/>
    </row>
    <row r="11322" spans="1:1" x14ac:dyDescent="0.25">
      <c r="A11322" s="287"/>
    </row>
    <row r="11323" spans="1:1" x14ac:dyDescent="0.25">
      <c r="A11323" s="287"/>
    </row>
    <row r="11324" spans="1:1" x14ac:dyDescent="0.25">
      <c r="A11324" s="287"/>
    </row>
    <row r="11325" spans="1:1" x14ac:dyDescent="0.25">
      <c r="A11325" s="287"/>
    </row>
    <row r="11326" spans="1:1" x14ac:dyDescent="0.25">
      <c r="A11326" s="287"/>
    </row>
    <row r="11327" spans="1:1" x14ac:dyDescent="0.25">
      <c r="A11327" s="287"/>
    </row>
    <row r="11328" spans="1:1" x14ac:dyDescent="0.25">
      <c r="A11328" s="287"/>
    </row>
    <row r="11329" spans="1:1" x14ac:dyDescent="0.25">
      <c r="A11329" s="287"/>
    </row>
    <row r="11330" spans="1:1" x14ac:dyDescent="0.25">
      <c r="A11330" s="287"/>
    </row>
    <row r="11331" spans="1:1" x14ac:dyDescent="0.25">
      <c r="A11331" s="287"/>
    </row>
    <row r="11332" spans="1:1" x14ac:dyDescent="0.25">
      <c r="A11332" s="287"/>
    </row>
    <row r="11333" spans="1:1" x14ac:dyDescent="0.25">
      <c r="A11333" s="287"/>
    </row>
    <row r="11334" spans="1:1" x14ac:dyDescent="0.25">
      <c r="A11334" s="287"/>
    </row>
    <row r="11335" spans="1:1" x14ac:dyDescent="0.25">
      <c r="A11335" s="287"/>
    </row>
    <row r="11336" spans="1:1" x14ac:dyDescent="0.25">
      <c r="A11336" s="287"/>
    </row>
    <row r="11337" spans="1:1" x14ac:dyDescent="0.25">
      <c r="A11337" s="287"/>
    </row>
    <row r="11338" spans="1:1" x14ac:dyDescent="0.25">
      <c r="A11338" s="287"/>
    </row>
    <row r="11339" spans="1:1" x14ac:dyDescent="0.25">
      <c r="A11339" s="287"/>
    </row>
    <row r="11340" spans="1:1" x14ac:dyDescent="0.25">
      <c r="A11340" s="287"/>
    </row>
    <row r="11341" spans="1:1" x14ac:dyDescent="0.25">
      <c r="A11341" s="287"/>
    </row>
    <row r="11342" spans="1:1" x14ac:dyDescent="0.25">
      <c r="A11342" s="287"/>
    </row>
    <row r="11343" spans="1:1" x14ac:dyDescent="0.25">
      <c r="A11343" s="287"/>
    </row>
    <row r="11344" spans="1:1" x14ac:dyDescent="0.25">
      <c r="A11344" s="287"/>
    </row>
    <row r="11345" spans="1:1" x14ac:dyDescent="0.25">
      <c r="A11345" s="287"/>
    </row>
    <row r="11346" spans="1:1" x14ac:dyDescent="0.25">
      <c r="A11346" s="287"/>
    </row>
    <row r="11347" spans="1:1" x14ac:dyDescent="0.25">
      <c r="A11347" s="287"/>
    </row>
    <row r="11348" spans="1:1" x14ac:dyDescent="0.25">
      <c r="A11348" s="287"/>
    </row>
    <row r="11349" spans="1:1" x14ac:dyDescent="0.25">
      <c r="A11349" s="287"/>
    </row>
    <row r="11350" spans="1:1" x14ac:dyDescent="0.25">
      <c r="A11350" s="287"/>
    </row>
    <row r="11351" spans="1:1" x14ac:dyDescent="0.25">
      <c r="A11351" s="287"/>
    </row>
    <row r="11352" spans="1:1" x14ac:dyDescent="0.25">
      <c r="A11352" s="287"/>
    </row>
    <row r="11353" spans="1:1" x14ac:dyDescent="0.25">
      <c r="A11353" s="287"/>
    </row>
    <row r="11354" spans="1:1" x14ac:dyDescent="0.25">
      <c r="A11354" s="287"/>
    </row>
    <row r="11355" spans="1:1" x14ac:dyDescent="0.25">
      <c r="A11355" s="287"/>
    </row>
    <row r="11356" spans="1:1" x14ac:dyDescent="0.25">
      <c r="A11356" s="287"/>
    </row>
    <row r="11357" spans="1:1" x14ac:dyDescent="0.25">
      <c r="A11357" s="287"/>
    </row>
    <row r="11358" spans="1:1" x14ac:dyDescent="0.25">
      <c r="A11358" s="287"/>
    </row>
    <row r="11359" spans="1:1" x14ac:dyDescent="0.25">
      <c r="A11359" s="287"/>
    </row>
    <row r="11360" spans="1:1" x14ac:dyDescent="0.25">
      <c r="A11360" s="287"/>
    </row>
    <row r="11361" spans="1:1" x14ac:dyDescent="0.25">
      <c r="A11361" s="287"/>
    </row>
    <row r="11362" spans="1:1" x14ac:dyDescent="0.25">
      <c r="A11362" s="287"/>
    </row>
    <row r="11363" spans="1:1" x14ac:dyDescent="0.25">
      <c r="A11363" s="287"/>
    </row>
    <row r="11364" spans="1:1" x14ac:dyDescent="0.25">
      <c r="A11364" s="287"/>
    </row>
    <row r="11365" spans="1:1" x14ac:dyDescent="0.25">
      <c r="A11365" s="287"/>
    </row>
    <row r="11366" spans="1:1" x14ac:dyDescent="0.25">
      <c r="A11366" s="287"/>
    </row>
    <row r="11367" spans="1:1" x14ac:dyDescent="0.25">
      <c r="A11367" s="287"/>
    </row>
    <row r="11368" spans="1:1" x14ac:dyDescent="0.25">
      <c r="A11368" s="287"/>
    </row>
    <row r="11369" spans="1:1" x14ac:dyDescent="0.25">
      <c r="A11369" s="287"/>
    </row>
    <row r="11370" spans="1:1" x14ac:dyDescent="0.25">
      <c r="A11370" s="287"/>
    </row>
    <row r="11371" spans="1:1" x14ac:dyDescent="0.25">
      <c r="A11371" s="287"/>
    </row>
    <row r="11372" spans="1:1" x14ac:dyDescent="0.25">
      <c r="A11372" s="287"/>
    </row>
    <row r="11373" spans="1:1" x14ac:dyDescent="0.25">
      <c r="A11373" s="287"/>
    </row>
    <row r="11374" spans="1:1" x14ac:dyDescent="0.25">
      <c r="A11374" s="287"/>
    </row>
    <row r="11375" spans="1:1" x14ac:dyDescent="0.25">
      <c r="A11375" s="287"/>
    </row>
    <row r="11376" spans="1:1" x14ac:dyDescent="0.25">
      <c r="A11376" s="287"/>
    </row>
    <row r="11377" spans="1:1" x14ac:dyDescent="0.25">
      <c r="A11377" s="287"/>
    </row>
    <row r="11378" spans="1:1" x14ac:dyDescent="0.25">
      <c r="A11378" s="287"/>
    </row>
    <row r="11379" spans="1:1" x14ac:dyDescent="0.25">
      <c r="A11379" s="287"/>
    </row>
    <row r="11380" spans="1:1" x14ac:dyDescent="0.25">
      <c r="A11380" s="287"/>
    </row>
    <row r="11381" spans="1:1" x14ac:dyDescent="0.25">
      <c r="A11381" s="287"/>
    </row>
    <row r="11382" spans="1:1" x14ac:dyDescent="0.25">
      <c r="A11382" s="287"/>
    </row>
    <row r="11383" spans="1:1" x14ac:dyDescent="0.25">
      <c r="A11383" s="287"/>
    </row>
    <row r="11384" spans="1:1" x14ac:dyDescent="0.25">
      <c r="A11384" s="287"/>
    </row>
    <row r="11385" spans="1:1" x14ac:dyDescent="0.25">
      <c r="A11385" s="287"/>
    </row>
    <row r="11386" spans="1:1" x14ac:dyDescent="0.25">
      <c r="A11386" s="287"/>
    </row>
    <row r="11387" spans="1:1" x14ac:dyDescent="0.25">
      <c r="A11387" s="287"/>
    </row>
    <row r="11388" spans="1:1" x14ac:dyDescent="0.25">
      <c r="A11388" s="287"/>
    </row>
    <row r="11389" spans="1:1" x14ac:dyDescent="0.25">
      <c r="A11389" s="287"/>
    </row>
    <row r="11390" spans="1:1" x14ac:dyDescent="0.25">
      <c r="A11390" s="287"/>
    </row>
    <row r="11391" spans="1:1" x14ac:dyDescent="0.25">
      <c r="A11391" s="287"/>
    </row>
    <row r="11392" spans="1:1" x14ac:dyDescent="0.25">
      <c r="A11392" s="287"/>
    </row>
    <row r="11393" spans="1:1" x14ac:dyDescent="0.25">
      <c r="A11393" s="287"/>
    </row>
    <row r="11394" spans="1:1" x14ac:dyDescent="0.25">
      <c r="A11394" s="287"/>
    </row>
    <row r="11395" spans="1:1" x14ac:dyDescent="0.25">
      <c r="A11395" s="287"/>
    </row>
    <row r="11396" spans="1:1" x14ac:dyDescent="0.25">
      <c r="A11396" s="287"/>
    </row>
    <row r="11397" spans="1:1" x14ac:dyDescent="0.25">
      <c r="A11397" s="287"/>
    </row>
    <row r="11398" spans="1:1" x14ac:dyDescent="0.25">
      <c r="A11398" s="287"/>
    </row>
    <row r="11399" spans="1:1" x14ac:dyDescent="0.25">
      <c r="A11399" s="287"/>
    </row>
    <row r="11400" spans="1:1" x14ac:dyDescent="0.25">
      <c r="A11400" s="287"/>
    </row>
    <row r="11401" spans="1:1" x14ac:dyDescent="0.25">
      <c r="A11401" s="287"/>
    </row>
    <row r="11402" spans="1:1" x14ac:dyDescent="0.25">
      <c r="A11402" s="287"/>
    </row>
    <row r="11403" spans="1:1" x14ac:dyDescent="0.25">
      <c r="A11403" s="287"/>
    </row>
    <row r="11404" spans="1:1" x14ac:dyDescent="0.25">
      <c r="A11404" s="287"/>
    </row>
    <row r="11405" spans="1:1" x14ac:dyDescent="0.25">
      <c r="A11405" s="287"/>
    </row>
    <row r="11406" spans="1:1" x14ac:dyDescent="0.25">
      <c r="A11406" s="287"/>
    </row>
    <row r="11407" spans="1:1" x14ac:dyDescent="0.25">
      <c r="A11407" s="287"/>
    </row>
    <row r="11408" spans="1:1" x14ac:dyDescent="0.25">
      <c r="A11408" s="287"/>
    </row>
    <row r="11409" spans="1:1" x14ac:dyDescent="0.25">
      <c r="A11409" s="287"/>
    </row>
    <row r="11410" spans="1:1" x14ac:dyDescent="0.25">
      <c r="A11410" s="287"/>
    </row>
    <row r="11411" spans="1:1" x14ac:dyDescent="0.25">
      <c r="A11411" s="287"/>
    </row>
    <row r="11412" spans="1:1" x14ac:dyDescent="0.25">
      <c r="A11412" s="287"/>
    </row>
    <row r="11413" spans="1:1" x14ac:dyDescent="0.25">
      <c r="A11413" s="287"/>
    </row>
    <row r="11414" spans="1:1" x14ac:dyDescent="0.25">
      <c r="A11414" s="287"/>
    </row>
    <row r="11415" spans="1:1" x14ac:dyDescent="0.25">
      <c r="A11415" s="287"/>
    </row>
    <row r="11416" spans="1:1" x14ac:dyDescent="0.25">
      <c r="A11416" s="287"/>
    </row>
    <row r="11417" spans="1:1" x14ac:dyDescent="0.25">
      <c r="A11417" s="287"/>
    </row>
    <row r="11418" spans="1:1" x14ac:dyDescent="0.25">
      <c r="A11418" s="287"/>
    </row>
    <row r="11419" spans="1:1" x14ac:dyDescent="0.25">
      <c r="A11419" s="287"/>
    </row>
    <row r="11420" spans="1:1" x14ac:dyDescent="0.25">
      <c r="A11420" s="287"/>
    </row>
    <row r="11421" spans="1:1" x14ac:dyDescent="0.25">
      <c r="A11421" s="287"/>
    </row>
    <row r="11422" spans="1:1" x14ac:dyDescent="0.25">
      <c r="A11422" s="287"/>
    </row>
    <row r="11423" spans="1:1" x14ac:dyDescent="0.25">
      <c r="A11423" s="287"/>
    </row>
    <row r="11424" spans="1:1" x14ac:dyDescent="0.25">
      <c r="A11424" s="287"/>
    </row>
    <row r="11425" spans="1:1" x14ac:dyDescent="0.25">
      <c r="A11425" s="287"/>
    </row>
    <row r="11426" spans="1:1" x14ac:dyDescent="0.25">
      <c r="A11426" s="287"/>
    </row>
    <row r="11427" spans="1:1" x14ac:dyDescent="0.25">
      <c r="A11427" s="287"/>
    </row>
    <row r="11428" spans="1:1" x14ac:dyDescent="0.25">
      <c r="A11428" s="287"/>
    </row>
    <row r="11429" spans="1:1" x14ac:dyDescent="0.25">
      <c r="A11429" s="287"/>
    </row>
    <row r="11430" spans="1:1" x14ac:dyDescent="0.25">
      <c r="A11430" s="287"/>
    </row>
    <row r="11431" spans="1:1" x14ac:dyDescent="0.25">
      <c r="A11431" s="287"/>
    </row>
    <row r="11432" spans="1:1" x14ac:dyDescent="0.25">
      <c r="A11432" s="287"/>
    </row>
    <row r="11433" spans="1:1" x14ac:dyDescent="0.25">
      <c r="A11433" s="287"/>
    </row>
    <row r="11434" spans="1:1" x14ac:dyDescent="0.25">
      <c r="A11434" s="287"/>
    </row>
    <row r="11435" spans="1:1" x14ac:dyDescent="0.25">
      <c r="A11435" s="287"/>
    </row>
    <row r="11436" spans="1:1" x14ac:dyDescent="0.25">
      <c r="A11436" s="287"/>
    </row>
    <row r="11437" spans="1:1" x14ac:dyDescent="0.25">
      <c r="A11437" s="287"/>
    </row>
    <row r="11438" spans="1:1" x14ac:dyDescent="0.25">
      <c r="A11438" s="287"/>
    </row>
    <row r="11439" spans="1:1" x14ac:dyDescent="0.25">
      <c r="A11439" s="287"/>
    </row>
    <row r="11440" spans="1:1" x14ac:dyDescent="0.25">
      <c r="A11440" s="287"/>
    </row>
    <row r="11441" spans="1:1" x14ac:dyDescent="0.25">
      <c r="A11441" s="287"/>
    </row>
    <row r="11442" spans="1:1" x14ac:dyDescent="0.25">
      <c r="A11442" s="287"/>
    </row>
    <row r="11443" spans="1:1" x14ac:dyDescent="0.25">
      <c r="A11443" s="287"/>
    </row>
    <row r="11444" spans="1:1" x14ac:dyDescent="0.25">
      <c r="A11444" s="287"/>
    </row>
    <row r="11445" spans="1:1" x14ac:dyDescent="0.25">
      <c r="A11445" s="287"/>
    </row>
    <row r="11446" spans="1:1" x14ac:dyDescent="0.25">
      <c r="A11446" s="287"/>
    </row>
    <row r="11447" spans="1:1" x14ac:dyDescent="0.25">
      <c r="A11447" s="287"/>
    </row>
    <row r="11448" spans="1:1" x14ac:dyDescent="0.25">
      <c r="A11448" s="287"/>
    </row>
    <row r="11449" spans="1:1" x14ac:dyDescent="0.25">
      <c r="A11449" s="287"/>
    </row>
    <row r="11450" spans="1:1" x14ac:dyDescent="0.25">
      <c r="A11450" s="287"/>
    </row>
    <row r="11451" spans="1:1" x14ac:dyDescent="0.25">
      <c r="A11451" s="287"/>
    </row>
    <row r="11452" spans="1:1" x14ac:dyDescent="0.25">
      <c r="A11452" s="287"/>
    </row>
    <row r="11453" spans="1:1" x14ac:dyDescent="0.25">
      <c r="A11453" s="287"/>
    </row>
    <row r="11454" spans="1:1" x14ac:dyDescent="0.25">
      <c r="A11454" s="287"/>
    </row>
    <row r="11455" spans="1:1" x14ac:dyDescent="0.25">
      <c r="A11455" s="287"/>
    </row>
    <row r="11456" spans="1:1" x14ac:dyDescent="0.25">
      <c r="A11456" s="287"/>
    </row>
    <row r="11457" spans="1:1" x14ac:dyDescent="0.25">
      <c r="A11457" s="287"/>
    </row>
    <row r="11458" spans="1:1" x14ac:dyDescent="0.25">
      <c r="A11458" s="287"/>
    </row>
    <row r="11459" spans="1:1" x14ac:dyDescent="0.25">
      <c r="A11459" s="287"/>
    </row>
    <row r="11460" spans="1:1" x14ac:dyDescent="0.25">
      <c r="A11460" s="287"/>
    </row>
    <row r="11461" spans="1:1" x14ac:dyDescent="0.25">
      <c r="A11461" s="287"/>
    </row>
    <row r="11462" spans="1:1" x14ac:dyDescent="0.25">
      <c r="A11462" s="287"/>
    </row>
    <row r="11463" spans="1:1" x14ac:dyDescent="0.25">
      <c r="A11463" s="287"/>
    </row>
    <row r="11464" spans="1:1" x14ac:dyDescent="0.25">
      <c r="A11464" s="287"/>
    </row>
    <row r="11465" spans="1:1" x14ac:dyDescent="0.25">
      <c r="A11465" s="287"/>
    </row>
    <row r="11466" spans="1:1" x14ac:dyDescent="0.25">
      <c r="A11466" s="287"/>
    </row>
    <row r="11467" spans="1:1" x14ac:dyDescent="0.25">
      <c r="A11467" s="287"/>
    </row>
    <row r="11468" spans="1:1" x14ac:dyDescent="0.25">
      <c r="A11468" s="287"/>
    </row>
    <row r="11469" spans="1:1" x14ac:dyDescent="0.25">
      <c r="A11469" s="287"/>
    </row>
    <row r="11470" spans="1:1" x14ac:dyDescent="0.25">
      <c r="A11470" s="287"/>
    </row>
    <row r="11471" spans="1:1" x14ac:dyDescent="0.25">
      <c r="A11471" s="287"/>
    </row>
    <row r="11472" spans="1:1" x14ac:dyDescent="0.25">
      <c r="A11472" s="287"/>
    </row>
    <row r="11473" spans="1:1" x14ac:dyDescent="0.25">
      <c r="A11473" s="287"/>
    </row>
    <row r="11474" spans="1:1" x14ac:dyDescent="0.25">
      <c r="A11474" s="287"/>
    </row>
    <row r="11475" spans="1:1" x14ac:dyDescent="0.25">
      <c r="A11475" s="287"/>
    </row>
    <row r="11476" spans="1:1" x14ac:dyDescent="0.25">
      <c r="A11476" s="287"/>
    </row>
    <row r="11477" spans="1:1" x14ac:dyDescent="0.25">
      <c r="A11477" s="287"/>
    </row>
    <row r="11478" spans="1:1" x14ac:dyDescent="0.25">
      <c r="A11478" s="287"/>
    </row>
    <row r="11479" spans="1:1" x14ac:dyDescent="0.25">
      <c r="A11479" s="287"/>
    </row>
    <row r="11480" spans="1:1" x14ac:dyDescent="0.25">
      <c r="A11480" s="287"/>
    </row>
    <row r="11481" spans="1:1" x14ac:dyDescent="0.25">
      <c r="A11481" s="287"/>
    </row>
    <row r="11482" spans="1:1" x14ac:dyDescent="0.25">
      <c r="A11482" s="287"/>
    </row>
    <row r="11483" spans="1:1" x14ac:dyDescent="0.25">
      <c r="A11483" s="287"/>
    </row>
    <row r="11484" spans="1:1" x14ac:dyDescent="0.25">
      <c r="A11484" s="287"/>
    </row>
    <row r="11485" spans="1:1" x14ac:dyDescent="0.25">
      <c r="A11485" s="287"/>
    </row>
    <row r="11486" spans="1:1" x14ac:dyDescent="0.25">
      <c r="A11486" s="287"/>
    </row>
    <row r="11487" spans="1:1" x14ac:dyDescent="0.25">
      <c r="A11487" s="287"/>
    </row>
    <row r="11488" spans="1:1" x14ac:dyDescent="0.25">
      <c r="A11488" s="287"/>
    </row>
    <row r="11489" spans="1:1" x14ac:dyDescent="0.25">
      <c r="A11489" s="287"/>
    </row>
    <row r="11490" spans="1:1" x14ac:dyDescent="0.25">
      <c r="A11490" s="287"/>
    </row>
    <row r="11491" spans="1:1" x14ac:dyDescent="0.25">
      <c r="A11491" s="287"/>
    </row>
    <row r="11492" spans="1:1" x14ac:dyDescent="0.25">
      <c r="A11492" s="287"/>
    </row>
    <row r="11493" spans="1:1" x14ac:dyDescent="0.25">
      <c r="A11493" s="287"/>
    </row>
    <row r="11494" spans="1:1" x14ac:dyDescent="0.25">
      <c r="A11494" s="287"/>
    </row>
    <row r="11495" spans="1:1" x14ac:dyDescent="0.25">
      <c r="A11495" s="287"/>
    </row>
    <row r="11496" spans="1:1" x14ac:dyDescent="0.25">
      <c r="A11496" s="287"/>
    </row>
    <row r="11497" spans="1:1" x14ac:dyDescent="0.25">
      <c r="A11497" s="287"/>
    </row>
    <row r="11498" spans="1:1" x14ac:dyDescent="0.25">
      <c r="A11498" s="287"/>
    </row>
    <row r="11499" spans="1:1" x14ac:dyDescent="0.25">
      <c r="A11499" s="287"/>
    </row>
    <row r="11500" spans="1:1" x14ac:dyDescent="0.25">
      <c r="A11500" s="287"/>
    </row>
    <row r="11501" spans="1:1" x14ac:dyDescent="0.25">
      <c r="A11501" s="287"/>
    </row>
    <row r="11502" spans="1:1" x14ac:dyDescent="0.25">
      <c r="A11502" s="287"/>
    </row>
    <row r="11503" spans="1:1" x14ac:dyDescent="0.25">
      <c r="A11503" s="287"/>
    </row>
    <row r="11504" spans="1:1" x14ac:dyDescent="0.25">
      <c r="A11504" s="287"/>
    </row>
    <row r="11505" spans="1:1" x14ac:dyDescent="0.25">
      <c r="A11505" s="287"/>
    </row>
    <row r="11506" spans="1:1" x14ac:dyDescent="0.25">
      <c r="A11506" s="287"/>
    </row>
    <row r="11507" spans="1:1" x14ac:dyDescent="0.25">
      <c r="A11507" s="287"/>
    </row>
    <row r="11508" spans="1:1" x14ac:dyDescent="0.25">
      <c r="A11508" s="287"/>
    </row>
    <row r="11509" spans="1:1" x14ac:dyDescent="0.25">
      <c r="A11509" s="287"/>
    </row>
    <row r="11510" spans="1:1" x14ac:dyDescent="0.25">
      <c r="A11510" s="287"/>
    </row>
    <row r="11511" spans="1:1" x14ac:dyDescent="0.25">
      <c r="A11511" s="287"/>
    </row>
    <row r="11512" spans="1:1" x14ac:dyDescent="0.25">
      <c r="A11512" s="287"/>
    </row>
    <row r="11513" spans="1:1" x14ac:dyDescent="0.25">
      <c r="A11513" s="287"/>
    </row>
    <row r="11514" spans="1:1" x14ac:dyDescent="0.25">
      <c r="A11514" s="287"/>
    </row>
    <row r="11515" spans="1:1" x14ac:dyDescent="0.25">
      <c r="A11515" s="287"/>
    </row>
    <row r="11516" spans="1:1" x14ac:dyDescent="0.25">
      <c r="A11516" s="287"/>
    </row>
    <row r="11517" spans="1:1" x14ac:dyDescent="0.25">
      <c r="A11517" s="287"/>
    </row>
    <row r="11518" spans="1:1" x14ac:dyDescent="0.25">
      <c r="A11518" s="287"/>
    </row>
    <row r="11519" spans="1:1" x14ac:dyDescent="0.25">
      <c r="A11519" s="287"/>
    </row>
    <row r="11520" spans="1:1" x14ac:dyDescent="0.25">
      <c r="A11520" s="287"/>
    </row>
    <row r="11521" spans="1:1" x14ac:dyDescent="0.25">
      <c r="A11521" s="287"/>
    </row>
    <row r="11522" spans="1:1" x14ac:dyDescent="0.25">
      <c r="A11522" s="287"/>
    </row>
    <row r="11523" spans="1:1" x14ac:dyDescent="0.25">
      <c r="A11523" s="287"/>
    </row>
    <row r="11524" spans="1:1" x14ac:dyDescent="0.25">
      <c r="A11524" s="287"/>
    </row>
    <row r="11525" spans="1:1" x14ac:dyDescent="0.25">
      <c r="A11525" s="287"/>
    </row>
    <row r="11526" spans="1:1" x14ac:dyDescent="0.25">
      <c r="A11526" s="287"/>
    </row>
    <row r="11527" spans="1:1" x14ac:dyDescent="0.25">
      <c r="A11527" s="287"/>
    </row>
    <row r="11528" spans="1:1" x14ac:dyDescent="0.25">
      <c r="A11528" s="287"/>
    </row>
    <row r="11529" spans="1:1" x14ac:dyDescent="0.25">
      <c r="A11529" s="287"/>
    </row>
    <row r="11530" spans="1:1" x14ac:dyDescent="0.25">
      <c r="A11530" s="287"/>
    </row>
    <row r="11531" spans="1:1" x14ac:dyDescent="0.25">
      <c r="A11531" s="287"/>
    </row>
    <row r="11532" spans="1:1" x14ac:dyDescent="0.25">
      <c r="A11532" s="287"/>
    </row>
    <row r="11533" spans="1:1" x14ac:dyDescent="0.25">
      <c r="A11533" s="287"/>
    </row>
    <row r="11534" spans="1:1" x14ac:dyDescent="0.25">
      <c r="A11534" s="287"/>
    </row>
    <row r="11535" spans="1:1" x14ac:dyDescent="0.25">
      <c r="A11535" s="287"/>
    </row>
    <row r="11536" spans="1:1" x14ac:dyDescent="0.25">
      <c r="A11536" s="287"/>
    </row>
    <row r="11537" spans="1:1" x14ac:dyDescent="0.25">
      <c r="A11537" s="287"/>
    </row>
    <row r="11538" spans="1:1" x14ac:dyDescent="0.25">
      <c r="A11538" s="287"/>
    </row>
    <row r="11539" spans="1:1" x14ac:dyDescent="0.25">
      <c r="A11539" s="287"/>
    </row>
    <row r="11540" spans="1:1" x14ac:dyDescent="0.25">
      <c r="A11540" s="287"/>
    </row>
    <row r="11541" spans="1:1" x14ac:dyDescent="0.25">
      <c r="A11541" s="287"/>
    </row>
    <row r="11542" spans="1:1" x14ac:dyDescent="0.25">
      <c r="A11542" s="287"/>
    </row>
    <row r="11543" spans="1:1" x14ac:dyDescent="0.25">
      <c r="A11543" s="287"/>
    </row>
    <row r="11544" spans="1:1" x14ac:dyDescent="0.25">
      <c r="A11544" s="287"/>
    </row>
    <row r="11545" spans="1:1" x14ac:dyDescent="0.25">
      <c r="A11545" s="287"/>
    </row>
    <row r="11546" spans="1:1" x14ac:dyDescent="0.25">
      <c r="A11546" s="287"/>
    </row>
    <row r="11547" spans="1:1" x14ac:dyDescent="0.25">
      <c r="A11547" s="287"/>
    </row>
    <row r="11548" spans="1:1" x14ac:dyDescent="0.25">
      <c r="A11548" s="287"/>
    </row>
    <row r="11549" spans="1:1" x14ac:dyDescent="0.25">
      <c r="A11549" s="287"/>
    </row>
    <row r="11550" spans="1:1" x14ac:dyDescent="0.25">
      <c r="A11550" s="287"/>
    </row>
    <row r="11551" spans="1:1" x14ac:dyDescent="0.25">
      <c r="A11551" s="287"/>
    </row>
    <row r="11552" spans="1:1" x14ac:dyDescent="0.25">
      <c r="A11552" s="287"/>
    </row>
    <row r="11553" spans="1:1" x14ac:dyDescent="0.25">
      <c r="A11553" s="287"/>
    </row>
    <row r="11554" spans="1:1" x14ac:dyDescent="0.25">
      <c r="A11554" s="287"/>
    </row>
    <row r="11555" spans="1:1" x14ac:dyDescent="0.25">
      <c r="A11555" s="287"/>
    </row>
    <row r="11556" spans="1:1" x14ac:dyDescent="0.25">
      <c r="A11556" s="287"/>
    </row>
    <row r="11557" spans="1:1" x14ac:dyDescent="0.25">
      <c r="A11557" s="287"/>
    </row>
    <row r="11558" spans="1:1" x14ac:dyDescent="0.25">
      <c r="A11558" s="287"/>
    </row>
    <row r="11559" spans="1:1" x14ac:dyDescent="0.25">
      <c r="A11559" s="287"/>
    </row>
    <row r="11560" spans="1:1" x14ac:dyDescent="0.25">
      <c r="A11560" s="287"/>
    </row>
    <row r="11561" spans="1:1" x14ac:dyDescent="0.25">
      <c r="A11561" s="287"/>
    </row>
    <row r="11562" spans="1:1" x14ac:dyDescent="0.25">
      <c r="A11562" s="287"/>
    </row>
    <row r="11563" spans="1:1" x14ac:dyDescent="0.25">
      <c r="A11563" s="287"/>
    </row>
    <row r="11564" spans="1:1" x14ac:dyDescent="0.25">
      <c r="A11564" s="287"/>
    </row>
    <row r="11565" spans="1:1" x14ac:dyDescent="0.25">
      <c r="A11565" s="287"/>
    </row>
    <row r="11566" spans="1:1" x14ac:dyDescent="0.25">
      <c r="A11566" s="287"/>
    </row>
    <row r="11567" spans="1:1" x14ac:dyDescent="0.25">
      <c r="A11567" s="287"/>
    </row>
    <row r="11568" spans="1:1" x14ac:dyDescent="0.25">
      <c r="A11568" s="287"/>
    </row>
    <row r="11569" spans="1:1" x14ac:dyDescent="0.25">
      <c r="A11569" s="287"/>
    </row>
    <row r="11570" spans="1:1" x14ac:dyDescent="0.25">
      <c r="A11570" s="287"/>
    </row>
    <row r="11571" spans="1:1" x14ac:dyDescent="0.25">
      <c r="A11571" s="287"/>
    </row>
    <row r="11572" spans="1:1" x14ac:dyDescent="0.25">
      <c r="A11572" s="287"/>
    </row>
    <row r="11573" spans="1:1" x14ac:dyDescent="0.25">
      <c r="A11573" s="287"/>
    </row>
    <row r="11574" spans="1:1" x14ac:dyDescent="0.25">
      <c r="A11574" s="287"/>
    </row>
    <row r="11575" spans="1:1" x14ac:dyDescent="0.25">
      <c r="A11575" s="287"/>
    </row>
    <row r="11576" spans="1:1" x14ac:dyDescent="0.25">
      <c r="A11576" s="287"/>
    </row>
    <row r="11577" spans="1:1" x14ac:dyDescent="0.25">
      <c r="A11577" s="287"/>
    </row>
    <row r="11578" spans="1:1" x14ac:dyDescent="0.25">
      <c r="A11578" s="287"/>
    </row>
    <row r="11579" spans="1:1" x14ac:dyDescent="0.25">
      <c r="A11579" s="287"/>
    </row>
    <row r="11580" spans="1:1" x14ac:dyDescent="0.25">
      <c r="A11580" s="287"/>
    </row>
    <row r="11581" spans="1:1" x14ac:dyDescent="0.25">
      <c r="A11581" s="287"/>
    </row>
    <row r="11582" spans="1:1" x14ac:dyDescent="0.25">
      <c r="A11582" s="287"/>
    </row>
    <row r="11583" spans="1:1" x14ac:dyDescent="0.25">
      <c r="A11583" s="287"/>
    </row>
    <row r="11584" spans="1:1" x14ac:dyDescent="0.25">
      <c r="A11584" s="287"/>
    </row>
    <row r="11585" spans="1:1" x14ac:dyDescent="0.25">
      <c r="A11585" s="287"/>
    </row>
    <row r="11586" spans="1:1" x14ac:dyDescent="0.25">
      <c r="A11586" s="287"/>
    </row>
    <row r="11587" spans="1:1" x14ac:dyDescent="0.25">
      <c r="A11587" s="287"/>
    </row>
    <row r="11588" spans="1:1" x14ac:dyDescent="0.25">
      <c r="A11588" s="287"/>
    </row>
    <row r="11589" spans="1:1" x14ac:dyDescent="0.25">
      <c r="A11589" s="287"/>
    </row>
    <row r="11590" spans="1:1" x14ac:dyDescent="0.25">
      <c r="A11590" s="287"/>
    </row>
    <row r="11591" spans="1:1" x14ac:dyDescent="0.25">
      <c r="A11591" s="287"/>
    </row>
    <row r="11592" spans="1:1" x14ac:dyDescent="0.25">
      <c r="A11592" s="287"/>
    </row>
    <row r="11593" spans="1:1" x14ac:dyDescent="0.25">
      <c r="A11593" s="287"/>
    </row>
    <row r="11594" spans="1:1" x14ac:dyDescent="0.25">
      <c r="A11594" s="287"/>
    </row>
    <row r="11595" spans="1:1" x14ac:dyDescent="0.25">
      <c r="A11595" s="287"/>
    </row>
    <row r="11596" spans="1:1" x14ac:dyDescent="0.25">
      <c r="A11596" s="287"/>
    </row>
    <row r="11597" spans="1:1" x14ac:dyDescent="0.25">
      <c r="A11597" s="287"/>
    </row>
    <row r="11598" spans="1:1" x14ac:dyDescent="0.25">
      <c r="A11598" s="287"/>
    </row>
    <row r="11599" spans="1:1" x14ac:dyDescent="0.25">
      <c r="A11599" s="287"/>
    </row>
    <row r="11600" spans="1:1" x14ac:dyDescent="0.25">
      <c r="A11600" s="287"/>
    </row>
    <row r="11601" spans="1:1" x14ac:dyDescent="0.25">
      <c r="A11601" s="287"/>
    </row>
    <row r="11602" spans="1:1" x14ac:dyDescent="0.25">
      <c r="A11602" s="287"/>
    </row>
    <row r="11603" spans="1:1" x14ac:dyDescent="0.25">
      <c r="A11603" s="287"/>
    </row>
    <row r="11604" spans="1:1" x14ac:dyDescent="0.25">
      <c r="A11604" s="287"/>
    </row>
    <row r="11605" spans="1:1" x14ac:dyDescent="0.25">
      <c r="A11605" s="287"/>
    </row>
    <row r="11606" spans="1:1" x14ac:dyDescent="0.25">
      <c r="A11606" s="287"/>
    </row>
    <row r="11607" spans="1:1" x14ac:dyDescent="0.25">
      <c r="A11607" s="287"/>
    </row>
    <row r="11608" spans="1:1" x14ac:dyDescent="0.25">
      <c r="A11608" s="287"/>
    </row>
    <row r="11609" spans="1:1" x14ac:dyDescent="0.25">
      <c r="A11609" s="287"/>
    </row>
    <row r="11610" spans="1:1" x14ac:dyDescent="0.25">
      <c r="A11610" s="287"/>
    </row>
    <row r="11611" spans="1:1" x14ac:dyDescent="0.25">
      <c r="A11611" s="287"/>
    </row>
    <row r="11612" spans="1:1" x14ac:dyDescent="0.25">
      <c r="A11612" s="287"/>
    </row>
    <row r="11613" spans="1:1" x14ac:dyDescent="0.25">
      <c r="A11613" s="287"/>
    </row>
    <row r="11614" spans="1:1" x14ac:dyDescent="0.25">
      <c r="A11614" s="287"/>
    </row>
    <row r="11615" spans="1:1" x14ac:dyDescent="0.25">
      <c r="A11615" s="287"/>
    </row>
    <row r="11616" spans="1:1" x14ac:dyDescent="0.25">
      <c r="A11616" s="287"/>
    </row>
    <row r="11617" spans="1:1" x14ac:dyDescent="0.25">
      <c r="A11617" s="287"/>
    </row>
    <row r="11618" spans="1:1" x14ac:dyDescent="0.25">
      <c r="A11618" s="287"/>
    </row>
    <row r="11619" spans="1:1" x14ac:dyDescent="0.25">
      <c r="A11619" s="287"/>
    </row>
    <row r="11620" spans="1:1" x14ac:dyDescent="0.25">
      <c r="A11620" s="287"/>
    </row>
    <row r="11621" spans="1:1" x14ac:dyDescent="0.25">
      <c r="A11621" s="287"/>
    </row>
    <row r="11622" spans="1:1" x14ac:dyDescent="0.25">
      <c r="A11622" s="287"/>
    </row>
    <row r="11623" spans="1:1" x14ac:dyDescent="0.25">
      <c r="A11623" s="287"/>
    </row>
    <row r="11624" spans="1:1" x14ac:dyDescent="0.25">
      <c r="A11624" s="287"/>
    </row>
    <row r="11625" spans="1:1" x14ac:dyDescent="0.25">
      <c r="A11625" s="287"/>
    </row>
    <row r="11626" spans="1:1" x14ac:dyDescent="0.25">
      <c r="A11626" s="287"/>
    </row>
    <row r="11627" spans="1:1" x14ac:dyDescent="0.25">
      <c r="A11627" s="287"/>
    </row>
    <row r="11628" spans="1:1" x14ac:dyDescent="0.25">
      <c r="A11628" s="287"/>
    </row>
    <row r="11629" spans="1:1" x14ac:dyDescent="0.25">
      <c r="A11629" s="287"/>
    </row>
    <row r="11630" spans="1:1" x14ac:dyDescent="0.25">
      <c r="A11630" s="287"/>
    </row>
    <row r="11631" spans="1:1" x14ac:dyDescent="0.25">
      <c r="A11631" s="287"/>
    </row>
    <row r="11632" spans="1:1" x14ac:dyDescent="0.25">
      <c r="A11632" s="287"/>
    </row>
    <row r="11633" spans="1:1" x14ac:dyDescent="0.25">
      <c r="A11633" s="287"/>
    </row>
    <row r="11634" spans="1:1" x14ac:dyDescent="0.25">
      <c r="A11634" s="287"/>
    </row>
    <row r="11635" spans="1:1" x14ac:dyDescent="0.25">
      <c r="A11635" s="287"/>
    </row>
    <row r="11636" spans="1:1" x14ac:dyDescent="0.25">
      <c r="A11636" s="287"/>
    </row>
    <row r="11637" spans="1:1" x14ac:dyDescent="0.25">
      <c r="A11637" s="287"/>
    </row>
    <row r="11638" spans="1:1" x14ac:dyDescent="0.25">
      <c r="A11638" s="287"/>
    </row>
    <row r="11639" spans="1:1" x14ac:dyDescent="0.25">
      <c r="A11639" s="287"/>
    </row>
    <row r="11640" spans="1:1" x14ac:dyDescent="0.25">
      <c r="A11640" s="287"/>
    </row>
    <row r="11641" spans="1:1" x14ac:dyDescent="0.25">
      <c r="A11641" s="287"/>
    </row>
    <row r="11642" spans="1:1" x14ac:dyDescent="0.25">
      <c r="A11642" s="287"/>
    </row>
    <row r="11643" spans="1:1" x14ac:dyDescent="0.25">
      <c r="A11643" s="287"/>
    </row>
    <row r="11644" spans="1:1" x14ac:dyDescent="0.25">
      <c r="A11644" s="287"/>
    </row>
    <row r="11645" spans="1:1" x14ac:dyDescent="0.25">
      <c r="A11645" s="287"/>
    </row>
    <row r="11646" spans="1:1" x14ac:dyDescent="0.25">
      <c r="A11646" s="287"/>
    </row>
    <row r="11647" spans="1:1" x14ac:dyDescent="0.25">
      <c r="A11647" s="287"/>
    </row>
    <row r="11648" spans="1:1" x14ac:dyDescent="0.25">
      <c r="A11648" s="287"/>
    </row>
    <row r="11649" spans="1:1" x14ac:dyDescent="0.25">
      <c r="A11649" s="287"/>
    </row>
    <row r="11650" spans="1:1" x14ac:dyDescent="0.25">
      <c r="A11650" s="287"/>
    </row>
    <row r="11651" spans="1:1" x14ac:dyDescent="0.25">
      <c r="A11651" s="287"/>
    </row>
    <row r="11652" spans="1:1" x14ac:dyDescent="0.25">
      <c r="A11652" s="287"/>
    </row>
    <row r="11653" spans="1:1" x14ac:dyDescent="0.25">
      <c r="A11653" s="287"/>
    </row>
    <row r="11654" spans="1:1" x14ac:dyDescent="0.25">
      <c r="A11654" s="287"/>
    </row>
    <row r="11655" spans="1:1" x14ac:dyDescent="0.25">
      <c r="A11655" s="287"/>
    </row>
    <row r="11656" spans="1:1" x14ac:dyDescent="0.25">
      <c r="A11656" s="287"/>
    </row>
    <row r="11657" spans="1:1" x14ac:dyDescent="0.25">
      <c r="A11657" s="287"/>
    </row>
    <row r="11658" spans="1:1" x14ac:dyDescent="0.25">
      <c r="A11658" s="287"/>
    </row>
    <row r="11659" spans="1:1" x14ac:dyDescent="0.25">
      <c r="A11659" s="287"/>
    </row>
    <row r="11660" spans="1:1" x14ac:dyDescent="0.25">
      <c r="A11660" s="287"/>
    </row>
    <row r="11661" spans="1:1" x14ac:dyDescent="0.25">
      <c r="A11661" s="287"/>
    </row>
    <row r="11662" spans="1:1" x14ac:dyDescent="0.25">
      <c r="A11662" s="287"/>
    </row>
    <row r="11663" spans="1:1" x14ac:dyDescent="0.25">
      <c r="A11663" s="287"/>
    </row>
    <row r="11664" spans="1:1" x14ac:dyDescent="0.25">
      <c r="A11664" s="287"/>
    </row>
    <row r="11665" spans="1:1" x14ac:dyDescent="0.25">
      <c r="A11665" s="287"/>
    </row>
    <row r="11666" spans="1:1" x14ac:dyDescent="0.25">
      <c r="A11666" s="287"/>
    </row>
    <row r="11667" spans="1:1" x14ac:dyDescent="0.25">
      <c r="A11667" s="287"/>
    </row>
    <row r="11668" spans="1:1" x14ac:dyDescent="0.25">
      <c r="A11668" s="287"/>
    </row>
    <row r="11669" spans="1:1" x14ac:dyDescent="0.25">
      <c r="A11669" s="287"/>
    </row>
    <row r="11670" spans="1:1" x14ac:dyDescent="0.25">
      <c r="A11670" s="287"/>
    </row>
    <row r="11671" spans="1:1" x14ac:dyDescent="0.25">
      <c r="A11671" s="287"/>
    </row>
    <row r="11672" spans="1:1" x14ac:dyDescent="0.25">
      <c r="A11672" s="287"/>
    </row>
    <row r="11673" spans="1:1" x14ac:dyDescent="0.25">
      <c r="A11673" s="287"/>
    </row>
    <row r="11674" spans="1:1" x14ac:dyDescent="0.25">
      <c r="A11674" s="287"/>
    </row>
    <row r="11675" spans="1:1" x14ac:dyDescent="0.25">
      <c r="A11675" s="287"/>
    </row>
    <row r="11676" spans="1:1" x14ac:dyDescent="0.25">
      <c r="A11676" s="287"/>
    </row>
    <row r="11677" spans="1:1" x14ac:dyDescent="0.25">
      <c r="A11677" s="287"/>
    </row>
    <row r="11678" spans="1:1" x14ac:dyDescent="0.25">
      <c r="A11678" s="287"/>
    </row>
    <row r="11679" spans="1:1" x14ac:dyDescent="0.25">
      <c r="A11679" s="287"/>
    </row>
    <row r="11680" spans="1:1" x14ac:dyDescent="0.25">
      <c r="A11680" s="287"/>
    </row>
    <row r="11681" spans="1:1" x14ac:dyDescent="0.25">
      <c r="A11681" s="287"/>
    </row>
    <row r="11682" spans="1:1" x14ac:dyDescent="0.25">
      <c r="A11682" s="287"/>
    </row>
    <row r="11683" spans="1:1" x14ac:dyDescent="0.25">
      <c r="A11683" s="287"/>
    </row>
    <row r="11684" spans="1:1" x14ac:dyDescent="0.25">
      <c r="A11684" s="287"/>
    </row>
    <row r="11685" spans="1:1" x14ac:dyDescent="0.25">
      <c r="A11685" s="287"/>
    </row>
    <row r="11686" spans="1:1" x14ac:dyDescent="0.25">
      <c r="A11686" s="287"/>
    </row>
    <row r="11687" spans="1:1" x14ac:dyDescent="0.25">
      <c r="A11687" s="287"/>
    </row>
    <row r="11688" spans="1:1" x14ac:dyDescent="0.25">
      <c r="A11688" s="287"/>
    </row>
    <row r="11689" spans="1:1" x14ac:dyDescent="0.25">
      <c r="A11689" s="287"/>
    </row>
    <row r="11690" spans="1:1" x14ac:dyDescent="0.25">
      <c r="A11690" s="287"/>
    </row>
    <row r="11691" spans="1:1" x14ac:dyDescent="0.25">
      <c r="A11691" s="287"/>
    </row>
    <row r="11692" spans="1:1" x14ac:dyDescent="0.25">
      <c r="A11692" s="287"/>
    </row>
    <row r="11693" spans="1:1" x14ac:dyDescent="0.25">
      <c r="A11693" s="287"/>
    </row>
    <row r="11694" spans="1:1" x14ac:dyDescent="0.25">
      <c r="A11694" s="287"/>
    </row>
    <row r="11695" spans="1:1" x14ac:dyDescent="0.25">
      <c r="A11695" s="287"/>
    </row>
    <row r="11696" spans="1:1" x14ac:dyDescent="0.25">
      <c r="A11696" s="287"/>
    </row>
    <row r="11697" spans="1:1" x14ac:dyDescent="0.25">
      <c r="A11697" s="287"/>
    </row>
    <row r="11698" spans="1:1" x14ac:dyDescent="0.25">
      <c r="A11698" s="287"/>
    </row>
    <row r="11699" spans="1:1" x14ac:dyDescent="0.25">
      <c r="A11699" s="287"/>
    </row>
    <row r="11700" spans="1:1" x14ac:dyDescent="0.25">
      <c r="A11700" s="287"/>
    </row>
    <row r="11701" spans="1:1" x14ac:dyDescent="0.25">
      <c r="A11701" s="287"/>
    </row>
    <row r="11702" spans="1:1" x14ac:dyDescent="0.25">
      <c r="A11702" s="287"/>
    </row>
    <row r="11703" spans="1:1" x14ac:dyDescent="0.25">
      <c r="A11703" s="287"/>
    </row>
    <row r="11704" spans="1:1" x14ac:dyDescent="0.25">
      <c r="A11704" s="287"/>
    </row>
    <row r="11705" spans="1:1" x14ac:dyDescent="0.25">
      <c r="A11705" s="287"/>
    </row>
    <row r="11706" spans="1:1" x14ac:dyDescent="0.25">
      <c r="A11706" s="287"/>
    </row>
    <row r="11707" spans="1:1" x14ac:dyDescent="0.25">
      <c r="A11707" s="287"/>
    </row>
    <row r="11708" spans="1:1" x14ac:dyDescent="0.25">
      <c r="A11708" s="287"/>
    </row>
    <row r="11709" spans="1:1" x14ac:dyDescent="0.25">
      <c r="A11709" s="287"/>
    </row>
    <row r="11710" spans="1:1" x14ac:dyDescent="0.25">
      <c r="A11710" s="287"/>
    </row>
    <row r="11711" spans="1:1" x14ac:dyDescent="0.25">
      <c r="A11711" s="287"/>
    </row>
    <row r="11712" spans="1:1" x14ac:dyDescent="0.25">
      <c r="A11712" s="287"/>
    </row>
    <row r="11713" spans="1:1" x14ac:dyDescent="0.25">
      <c r="A11713" s="287"/>
    </row>
    <row r="11714" spans="1:1" x14ac:dyDescent="0.25">
      <c r="A11714" s="287"/>
    </row>
    <row r="11715" spans="1:1" x14ac:dyDescent="0.25">
      <c r="A11715" s="287"/>
    </row>
    <row r="11716" spans="1:1" x14ac:dyDescent="0.25">
      <c r="A11716" s="287"/>
    </row>
    <row r="11717" spans="1:1" x14ac:dyDescent="0.25">
      <c r="A11717" s="287"/>
    </row>
    <row r="11718" spans="1:1" x14ac:dyDescent="0.25">
      <c r="A11718" s="287"/>
    </row>
    <row r="11719" spans="1:1" x14ac:dyDescent="0.25">
      <c r="A11719" s="287"/>
    </row>
    <row r="11720" spans="1:1" x14ac:dyDescent="0.25">
      <c r="A11720" s="287"/>
    </row>
    <row r="11721" spans="1:1" x14ac:dyDescent="0.25">
      <c r="A11721" s="287"/>
    </row>
    <row r="11722" spans="1:1" x14ac:dyDescent="0.25">
      <c r="A11722" s="287"/>
    </row>
    <row r="11723" spans="1:1" x14ac:dyDescent="0.25">
      <c r="A11723" s="287"/>
    </row>
    <row r="11724" spans="1:1" x14ac:dyDescent="0.25">
      <c r="A11724" s="287"/>
    </row>
    <row r="11725" spans="1:1" x14ac:dyDescent="0.25">
      <c r="A11725" s="287"/>
    </row>
    <row r="11726" spans="1:1" x14ac:dyDescent="0.25">
      <c r="A11726" s="287"/>
    </row>
    <row r="11727" spans="1:1" x14ac:dyDescent="0.25">
      <c r="A11727" s="287"/>
    </row>
    <row r="11728" spans="1:1" x14ac:dyDescent="0.25">
      <c r="A11728" s="287"/>
    </row>
    <row r="11729" spans="1:1" x14ac:dyDescent="0.25">
      <c r="A11729" s="287"/>
    </row>
    <row r="11730" spans="1:1" x14ac:dyDescent="0.25">
      <c r="A11730" s="287"/>
    </row>
    <row r="11731" spans="1:1" x14ac:dyDescent="0.25">
      <c r="A11731" s="287"/>
    </row>
    <row r="11732" spans="1:1" x14ac:dyDescent="0.25">
      <c r="A11732" s="287"/>
    </row>
    <row r="11733" spans="1:1" x14ac:dyDescent="0.25">
      <c r="A11733" s="287"/>
    </row>
    <row r="11734" spans="1:1" x14ac:dyDescent="0.25">
      <c r="A11734" s="287"/>
    </row>
    <row r="11735" spans="1:1" x14ac:dyDescent="0.25">
      <c r="A11735" s="287"/>
    </row>
    <row r="11736" spans="1:1" x14ac:dyDescent="0.25">
      <c r="A11736" s="287"/>
    </row>
    <row r="11737" spans="1:1" x14ac:dyDescent="0.25">
      <c r="A11737" s="287"/>
    </row>
    <row r="11738" spans="1:1" x14ac:dyDescent="0.25">
      <c r="A11738" s="287"/>
    </row>
    <row r="11739" spans="1:1" x14ac:dyDescent="0.25">
      <c r="A11739" s="287"/>
    </row>
    <row r="11740" spans="1:1" x14ac:dyDescent="0.25">
      <c r="A11740" s="287"/>
    </row>
    <row r="11741" spans="1:1" x14ac:dyDescent="0.25">
      <c r="A11741" s="287"/>
    </row>
    <row r="11742" spans="1:1" x14ac:dyDescent="0.25">
      <c r="A11742" s="287"/>
    </row>
    <row r="11743" spans="1:1" x14ac:dyDescent="0.25">
      <c r="A11743" s="287"/>
    </row>
    <row r="11744" spans="1:1" x14ac:dyDescent="0.25">
      <c r="A11744" s="287"/>
    </row>
    <row r="11745" spans="1:1" x14ac:dyDescent="0.25">
      <c r="A11745" s="287"/>
    </row>
    <row r="11746" spans="1:1" x14ac:dyDescent="0.25">
      <c r="A11746" s="287"/>
    </row>
    <row r="11747" spans="1:1" x14ac:dyDescent="0.25">
      <c r="A11747" s="287"/>
    </row>
    <row r="11748" spans="1:1" x14ac:dyDescent="0.25">
      <c r="A11748" s="287"/>
    </row>
    <row r="11749" spans="1:1" x14ac:dyDescent="0.25">
      <c r="A11749" s="287"/>
    </row>
    <row r="11750" spans="1:1" x14ac:dyDescent="0.25">
      <c r="A11750" s="287"/>
    </row>
    <row r="11751" spans="1:1" x14ac:dyDescent="0.25">
      <c r="A11751" s="287"/>
    </row>
    <row r="11752" spans="1:1" x14ac:dyDescent="0.25">
      <c r="A11752" s="287"/>
    </row>
    <row r="11753" spans="1:1" x14ac:dyDescent="0.25">
      <c r="A11753" s="287"/>
    </row>
    <row r="11754" spans="1:1" x14ac:dyDescent="0.25">
      <c r="A11754" s="287"/>
    </row>
    <row r="11755" spans="1:1" x14ac:dyDescent="0.25">
      <c r="A11755" s="287"/>
    </row>
    <row r="11756" spans="1:1" x14ac:dyDescent="0.25">
      <c r="A11756" s="287"/>
    </row>
    <row r="11757" spans="1:1" x14ac:dyDescent="0.25">
      <c r="A11757" s="287"/>
    </row>
    <row r="11758" spans="1:1" x14ac:dyDescent="0.25">
      <c r="A11758" s="287"/>
    </row>
    <row r="11759" spans="1:1" x14ac:dyDescent="0.25">
      <c r="A11759" s="287"/>
    </row>
    <row r="11760" spans="1:1" x14ac:dyDescent="0.25">
      <c r="A11760" s="287"/>
    </row>
    <row r="11761" spans="1:1" x14ac:dyDescent="0.25">
      <c r="A11761" s="287"/>
    </row>
    <row r="11762" spans="1:1" x14ac:dyDescent="0.25">
      <c r="A11762" s="287"/>
    </row>
    <row r="11763" spans="1:1" x14ac:dyDescent="0.25">
      <c r="A11763" s="287"/>
    </row>
    <row r="11764" spans="1:1" x14ac:dyDescent="0.25">
      <c r="A11764" s="287"/>
    </row>
    <row r="11765" spans="1:1" x14ac:dyDescent="0.25">
      <c r="A11765" s="287"/>
    </row>
    <row r="11766" spans="1:1" x14ac:dyDescent="0.25">
      <c r="A11766" s="287"/>
    </row>
    <row r="11767" spans="1:1" x14ac:dyDescent="0.25">
      <c r="A11767" s="287"/>
    </row>
    <row r="11768" spans="1:1" x14ac:dyDescent="0.25">
      <c r="A11768" s="287"/>
    </row>
    <row r="11769" spans="1:1" x14ac:dyDescent="0.25">
      <c r="A11769" s="287"/>
    </row>
    <row r="11770" spans="1:1" x14ac:dyDescent="0.25">
      <c r="A11770" s="287"/>
    </row>
    <row r="11771" spans="1:1" x14ac:dyDescent="0.25">
      <c r="A11771" s="287"/>
    </row>
    <row r="11772" spans="1:1" x14ac:dyDescent="0.25">
      <c r="A11772" s="287"/>
    </row>
    <row r="11773" spans="1:1" x14ac:dyDescent="0.25">
      <c r="A11773" s="287"/>
    </row>
    <row r="11774" spans="1:1" x14ac:dyDescent="0.25">
      <c r="A11774" s="287"/>
    </row>
    <row r="11775" spans="1:1" x14ac:dyDescent="0.25">
      <c r="A11775" s="287"/>
    </row>
    <row r="11776" spans="1:1" x14ac:dyDescent="0.25">
      <c r="A11776" s="287"/>
    </row>
    <row r="11777" spans="1:1" x14ac:dyDescent="0.25">
      <c r="A11777" s="287"/>
    </row>
    <row r="11778" spans="1:1" x14ac:dyDescent="0.25">
      <c r="A11778" s="287"/>
    </row>
    <row r="11779" spans="1:1" x14ac:dyDescent="0.25">
      <c r="A11779" s="287"/>
    </row>
    <row r="11780" spans="1:1" x14ac:dyDescent="0.25">
      <c r="A11780" s="287"/>
    </row>
    <row r="11781" spans="1:1" x14ac:dyDescent="0.25">
      <c r="A11781" s="287"/>
    </row>
    <row r="11782" spans="1:1" x14ac:dyDescent="0.25">
      <c r="A11782" s="287"/>
    </row>
    <row r="11783" spans="1:1" x14ac:dyDescent="0.25">
      <c r="A11783" s="287"/>
    </row>
    <row r="11784" spans="1:1" x14ac:dyDescent="0.25">
      <c r="A11784" s="287"/>
    </row>
    <row r="11785" spans="1:1" x14ac:dyDescent="0.25">
      <c r="A11785" s="287"/>
    </row>
    <row r="11786" spans="1:1" x14ac:dyDescent="0.25">
      <c r="A11786" s="287"/>
    </row>
    <row r="11787" spans="1:1" x14ac:dyDescent="0.25">
      <c r="A11787" s="287"/>
    </row>
    <row r="11788" spans="1:1" x14ac:dyDescent="0.25">
      <c r="A11788" s="287"/>
    </row>
    <row r="11789" spans="1:1" x14ac:dyDescent="0.25">
      <c r="A11789" s="287"/>
    </row>
    <row r="11790" spans="1:1" x14ac:dyDescent="0.25">
      <c r="A11790" s="287"/>
    </row>
    <row r="11791" spans="1:1" x14ac:dyDescent="0.25">
      <c r="A11791" s="287"/>
    </row>
    <row r="11792" spans="1:1" x14ac:dyDescent="0.25">
      <c r="A11792" s="287"/>
    </row>
    <row r="11793" spans="1:1" x14ac:dyDescent="0.25">
      <c r="A11793" s="287"/>
    </row>
    <row r="11794" spans="1:1" x14ac:dyDescent="0.25">
      <c r="A11794" s="287"/>
    </row>
    <row r="11795" spans="1:1" x14ac:dyDescent="0.25">
      <c r="A11795" s="287"/>
    </row>
    <row r="11796" spans="1:1" x14ac:dyDescent="0.25">
      <c r="A11796" s="287"/>
    </row>
    <row r="11797" spans="1:1" x14ac:dyDescent="0.25">
      <c r="A11797" s="287"/>
    </row>
    <row r="11798" spans="1:1" x14ac:dyDescent="0.25">
      <c r="A11798" s="287"/>
    </row>
    <row r="11799" spans="1:1" x14ac:dyDescent="0.25">
      <c r="A11799" s="287"/>
    </row>
    <row r="11800" spans="1:1" x14ac:dyDescent="0.25">
      <c r="A11800" s="287"/>
    </row>
    <row r="11801" spans="1:1" x14ac:dyDescent="0.25">
      <c r="A11801" s="287"/>
    </row>
    <row r="11802" spans="1:1" x14ac:dyDescent="0.25">
      <c r="A11802" s="287"/>
    </row>
    <row r="11803" spans="1:1" x14ac:dyDescent="0.25">
      <c r="A11803" s="287"/>
    </row>
    <row r="11804" spans="1:1" x14ac:dyDescent="0.25">
      <c r="A11804" s="287"/>
    </row>
    <row r="11805" spans="1:1" x14ac:dyDescent="0.25">
      <c r="A11805" s="287"/>
    </row>
    <row r="11806" spans="1:1" x14ac:dyDescent="0.25">
      <c r="A11806" s="287"/>
    </row>
    <row r="11807" spans="1:1" x14ac:dyDescent="0.25">
      <c r="A11807" s="287"/>
    </row>
    <row r="11808" spans="1:1" x14ac:dyDescent="0.25">
      <c r="A11808" s="287"/>
    </row>
    <row r="11809" spans="1:1" x14ac:dyDescent="0.25">
      <c r="A11809" s="287"/>
    </row>
    <row r="11810" spans="1:1" x14ac:dyDescent="0.25">
      <c r="A11810" s="287"/>
    </row>
    <row r="11811" spans="1:1" x14ac:dyDescent="0.25">
      <c r="A11811" s="287"/>
    </row>
    <row r="11812" spans="1:1" x14ac:dyDescent="0.25">
      <c r="A11812" s="287"/>
    </row>
    <row r="11813" spans="1:1" x14ac:dyDescent="0.25">
      <c r="A11813" s="287"/>
    </row>
    <row r="11814" spans="1:1" x14ac:dyDescent="0.25">
      <c r="A11814" s="287"/>
    </row>
    <row r="11815" spans="1:1" x14ac:dyDescent="0.25">
      <c r="A11815" s="287"/>
    </row>
    <row r="11816" spans="1:1" x14ac:dyDescent="0.25">
      <c r="A11816" s="287"/>
    </row>
    <row r="11817" spans="1:1" x14ac:dyDescent="0.25">
      <c r="A11817" s="287"/>
    </row>
    <row r="11818" spans="1:1" x14ac:dyDescent="0.25">
      <c r="A11818" s="287"/>
    </row>
    <row r="11819" spans="1:1" x14ac:dyDescent="0.25">
      <c r="A11819" s="287"/>
    </row>
    <row r="11820" spans="1:1" x14ac:dyDescent="0.25">
      <c r="A11820" s="287"/>
    </row>
    <row r="11821" spans="1:1" x14ac:dyDescent="0.25">
      <c r="A11821" s="287"/>
    </row>
    <row r="11822" spans="1:1" x14ac:dyDescent="0.25">
      <c r="A11822" s="287"/>
    </row>
    <row r="11823" spans="1:1" x14ac:dyDescent="0.25">
      <c r="A11823" s="287"/>
    </row>
    <row r="11824" spans="1:1" x14ac:dyDescent="0.25">
      <c r="A11824" s="287"/>
    </row>
    <row r="11825" spans="1:1" x14ac:dyDescent="0.25">
      <c r="A11825" s="287"/>
    </row>
    <row r="11826" spans="1:1" x14ac:dyDescent="0.25">
      <c r="A11826" s="287"/>
    </row>
    <row r="11827" spans="1:1" x14ac:dyDescent="0.25">
      <c r="A11827" s="287"/>
    </row>
    <row r="11828" spans="1:1" x14ac:dyDescent="0.25">
      <c r="A11828" s="287"/>
    </row>
    <row r="11829" spans="1:1" x14ac:dyDescent="0.25">
      <c r="A11829" s="287"/>
    </row>
    <row r="11830" spans="1:1" x14ac:dyDescent="0.25">
      <c r="A11830" s="287"/>
    </row>
    <row r="11831" spans="1:1" x14ac:dyDescent="0.25">
      <c r="A11831" s="287"/>
    </row>
    <row r="11832" spans="1:1" x14ac:dyDescent="0.25">
      <c r="A11832" s="287"/>
    </row>
    <row r="11833" spans="1:1" x14ac:dyDescent="0.25">
      <c r="A11833" s="287"/>
    </row>
    <row r="11834" spans="1:1" x14ac:dyDescent="0.25">
      <c r="A11834" s="287"/>
    </row>
    <row r="11835" spans="1:1" x14ac:dyDescent="0.25">
      <c r="A11835" s="287"/>
    </row>
    <row r="11836" spans="1:1" x14ac:dyDescent="0.25">
      <c r="A11836" s="287"/>
    </row>
    <row r="11837" spans="1:1" x14ac:dyDescent="0.25">
      <c r="A11837" s="287"/>
    </row>
    <row r="11838" spans="1:1" x14ac:dyDescent="0.25">
      <c r="A11838" s="287"/>
    </row>
    <row r="11839" spans="1:1" x14ac:dyDescent="0.25">
      <c r="A11839" s="287"/>
    </row>
    <row r="11840" spans="1:1" x14ac:dyDescent="0.25">
      <c r="A11840" s="287"/>
    </row>
    <row r="11841" spans="1:1" x14ac:dyDescent="0.25">
      <c r="A11841" s="287"/>
    </row>
    <row r="11842" spans="1:1" x14ac:dyDescent="0.25">
      <c r="A11842" s="287"/>
    </row>
    <row r="11843" spans="1:1" x14ac:dyDescent="0.25">
      <c r="A11843" s="287"/>
    </row>
    <row r="11844" spans="1:1" x14ac:dyDescent="0.25">
      <c r="A11844" s="287"/>
    </row>
    <row r="11845" spans="1:1" x14ac:dyDescent="0.25">
      <c r="A11845" s="287"/>
    </row>
    <row r="11846" spans="1:1" x14ac:dyDescent="0.25">
      <c r="A11846" s="287"/>
    </row>
    <row r="11847" spans="1:1" x14ac:dyDescent="0.25">
      <c r="A11847" s="287"/>
    </row>
    <row r="11848" spans="1:1" x14ac:dyDescent="0.25">
      <c r="A11848" s="287"/>
    </row>
    <row r="11849" spans="1:1" x14ac:dyDescent="0.25">
      <c r="A11849" s="287"/>
    </row>
    <row r="11850" spans="1:1" x14ac:dyDescent="0.25">
      <c r="A11850" s="287"/>
    </row>
    <row r="11851" spans="1:1" x14ac:dyDescent="0.25">
      <c r="A11851" s="287"/>
    </row>
    <row r="11852" spans="1:1" x14ac:dyDescent="0.25">
      <c r="A11852" s="287"/>
    </row>
    <row r="11853" spans="1:1" x14ac:dyDescent="0.25">
      <c r="A11853" s="287"/>
    </row>
    <row r="11854" spans="1:1" x14ac:dyDescent="0.25">
      <c r="A11854" s="287"/>
    </row>
    <row r="11855" spans="1:1" x14ac:dyDescent="0.25">
      <c r="A11855" s="287"/>
    </row>
    <row r="11856" spans="1:1" x14ac:dyDescent="0.25">
      <c r="A11856" s="287"/>
    </row>
    <row r="11857" spans="1:1" x14ac:dyDescent="0.25">
      <c r="A11857" s="287"/>
    </row>
    <row r="11858" spans="1:1" x14ac:dyDescent="0.25">
      <c r="A11858" s="287"/>
    </row>
    <row r="11859" spans="1:1" x14ac:dyDescent="0.25">
      <c r="A11859" s="287"/>
    </row>
    <row r="11860" spans="1:1" x14ac:dyDescent="0.25">
      <c r="A11860" s="287"/>
    </row>
    <row r="11861" spans="1:1" x14ac:dyDescent="0.25">
      <c r="A11861" s="287"/>
    </row>
    <row r="11862" spans="1:1" x14ac:dyDescent="0.25">
      <c r="A11862" s="287"/>
    </row>
    <row r="11863" spans="1:1" x14ac:dyDescent="0.25">
      <c r="A11863" s="287"/>
    </row>
    <row r="11864" spans="1:1" x14ac:dyDescent="0.25">
      <c r="A11864" s="287"/>
    </row>
    <row r="11865" spans="1:1" x14ac:dyDescent="0.25">
      <c r="A11865" s="287"/>
    </row>
    <row r="11866" spans="1:1" x14ac:dyDescent="0.25">
      <c r="A11866" s="287"/>
    </row>
    <row r="11867" spans="1:1" x14ac:dyDescent="0.25">
      <c r="A11867" s="287"/>
    </row>
    <row r="11868" spans="1:1" x14ac:dyDescent="0.25">
      <c r="A11868" s="287"/>
    </row>
    <row r="11869" spans="1:1" x14ac:dyDescent="0.25">
      <c r="A11869" s="287"/>
    </row>
    <row r="11870" spans="1:1" x14ac:dyDescent="0.25">
      <c r="A11870" s="287"/>
    </row>
    <row r="11871" spans="1:1" x14ac:dyDescent="0.25">
      <c r="A11871" s="287"/>
    </row>
    <row r="11872" spans="1:1" x14ac:dyDescent="0.25">
      <c r="A11872" s="287"/>
    </row>
    <row r="11873" spans="1:1" x14ac:dyDescent="0.25">
      <c r="A11873" s="287"/>
    </row>
    <row r="11874" spans="1:1" x14ac:dyDescent="0.25">
      <c r="A11874" s="287"/>
    </row>
    <row r="11875" spans="1:1" x14ac:dyDescent="0.25">
      <c r="A11875" s="287"/>
    </row>
    <row r="11876" spans="1:1" x14ac:dyDescent="0.25">
      <c r="A11876" s="287"/>
    </row>
    <row r="11877" spans="1:1" x14ac:dyDescent="0.25">
      <c r="A11877" s="287"/>
    </row>
    <row r="11878" spans="1:1" x14ac:dyDescent="0.25">
      <c r="A11878" s="287"/>
    </row>
    <row r="11879" spans="1:1" x14ac:dyDescent="0.25">
      <c r="A11879" s="287"/>
    </row>
    <row r="11880" spans="1:1" x14ac:dyDescent="0.25">
      <c r="A11880" s="287"/>
    </row>
    <row r="11881" spans="1:1" x14ac:dyDescent="0.25">
      <c r="A11881" s="287"/>
    </row>
    <row r="11882" spans="1:1" x14ac:dyDescent="0.25">
      <c r="A11882" s="287"/>
    </row>
    <row r="11883" spans="1:1" x14ac:dyDescent="0.25">
      <c r="A11883" s="287"/>
    </row>
    <row r="11884" spans="1:1" x14ac:dyDescent="0.25">
      <c r="A11884" s="287"/>
    </row>
    <row r="11885" spans="1:1" x14ac:dyDescent="0.25">
      <c r="A11885" s="287"/>
    </row>
    <row r="11886" spans="1:1" x14ac:dyDescent="0.25">
      <c r="A11886" s="287"/>
    </row>
    <row r="11887" spans="1:1" x14ac:dyDescent="0.25">
      <c r="A11887" s="287"/>
    </row>
    <row r="11888" spans="1:1" x14ac:dyDescent="0.25">
      <c r="A11888" s="287"/>
    </row>
    <row r="11889" spans="1:1" x14ac:dyDescent="0.25">
      <c r="A11889" s="287"/>
    </row>
    <row r="11890" spans="1:1" x14ac:dyDescent="0.25">
      <c r="A11890" s="287"/>
    </row>
    <row r="11891" spans="1:1" x14ac:dyDescent="0.25">
      <c r="A11891" s="287"/>
    </row>
    <row r="11892" spans="1:1" x14ac:dyDescent="0.25">
      <c r="A11892" s="287"/>
    </row>
    <row r="11893" spans="1:1" x14ac:dyDescent="0.25">
      <c r="A11893" s="287"/>
    </row>
    <row r="11894" spans="1:1" x14ac:dyDescent="0.25">
      <c r="A11894" s="287"/>
    </row>
    <row r="11895" spans="1:1" x14ac:dyDescent="0.25">
      <c r="A11895" s="287"/>
    </row>
    <row r="11896" spans="1:1" x14ac:dyDescent="0.25">
      <c r="A11896" s="287"/>
    </row>
    <row r="11897" spans="1:1" x14ac:dyDescent="0.25">
      <c r="A11897" s="287"/>
    </row>
    <row r="11898" spans="1:1" x14ac:dyDescent="0.25">
      <c r="A11898" s="287"/>
    </row>
    <row r="11899" spans="1:1" x14ac:dyDescent="0.25">
      <c r="A11899" s="287"/>
    </row>
    <row r="11900" spans="1:1" x14ac:dyDescent="0.25">
      <c r="A11900" s="287"/>
    </row>
    <row r="11901" spans="1:1" x14ac:dyDescent="0.25">
      <c r="A11901" s="287"/>
    </row>
    <row r="11902" spans="1:1" x14ac:dyDescent="0.25">
      <c r="A11902" s="287"/>
    </row>
    <row r="11903" spans="1:1" x14ac:dyDescent="0.25">
      <c r="A11903" s="287"/>
    </row>
    <row r="11904" spans="1:1" x14ac:dyDescent="0.25">
      <c r="A11904" s="287"/>
    </row>
    <row r="11905" spans="1:1" x14ac:dyDescent="0.25">
      <c r="A11905" s="287"/>
    </row>
    <row r="11906" spans="1:1" x14ac:dyDescent="0.25">
      <c r="A11906" s="287"/>
    </row>
    <row r="11907" spans="1:1" x14ac:dyDescent="0.25">
      <c r="A11907" s="287"/>
    </row>
    <row r="11908" spans="1:1" x14ac:dyDescent="0.25">
      <c r="A11908" s="287"/>
    </row>
    <row r="11909" spans="1:1" x14ac:dyDescent="0.25">
      <c r="A11909" s="287"/>
    </row>
    <row r="11910" spans="1:1" x14ac:dyDescent="0.25">
      <c r="A11910" s="287"/>
    </row>
    <row r="11911" spans="1:1" x14ac:dyDescent="0.25">
      <c r="A11911" s="287"/>
    </row>
    <row r="11912" spans="1:1" x14ac:dyDescent="0.25">
      <c r="A11912" s="287"/>
    </row>
    <row r="11913" spans="1:1" x14ac:dyDescent="0.25">
      <c r="A11913" s="287"/>
    </row>
    <row r="11914" spans="1:1" x14ac:dyDescent="0.25">
      <c r="A11914" s="287"/>
    </row>
    <row r="11915" spans="1:1" x14ac:dyDescent="0.25">
      <c r="A11915" s="287"/>
    </row>
    <row r="11916" spans="1:1" x14ac:dyDescent="0.25">
      <c r="A11916" s="287"/>
    </row>
    <row r="11917" spans="1:1" x14ac:dyDescent="0.25">
      <c r="A11917" s="287"/>
    </row>
    <row r="11918" spans="1:1" x14ac:dyDescent="0.25">
      <c r="A11918" s="287"/>
    </row>
    <row r="11919" spans="1:1" x14ac:dyDescent="0.25">
      <c r="A11919" s="287"/>
    </row>
    <row r="11920" spans="1:1" x14ac:dyDescent="0.25">
      <c r="A11920" s="287"/>
    </row>
    <row r="11921" spans="1:1" x14ac:dyDescent="0.25">
      <c r="A11921" s="287"/>
    </row>
    <row r="11922" spans="1:1" x14ac:dyDescent="0.25">
      <c r="A11922" s="287"/>
    </row>
    <row r="11923" spans="1:1" x14ac:dyDescent="0.25">
      <c r="A11923" s="287"/>
    </row>
    <row r="11924" spans="1:1" x14ac:dyDescent="0.25">
      <c r="A11924" s="287"/>
    </row>
    <row r="11925" spans="1:1" x14ac:dyDescent="0.25">
      <c r="A11925" s="287"/>
    </row>
    <row r="11926" spans="1:1" x14ac:dyDescent="0.25">
      <c r="A11926" s="287"/>
    </row>
    <row r="11927" spans="1:1" x14ac:dyDescent="0.25">
      <c r="A11927" s="287"/>
    </row>
    <row r="11928" spans="1:1" x14ac:dyDescent="0.25">
      <c r="A11928" s="287"/>
    </row>
    <row r="11929" spans="1:1" x14ac:dyDescent="0.25">
      <c r="A11929" s="287"/>
    </row>
    <row r="11930" spans="1:1" x14ac:dyDescent="0.25">
      <c r="A11930" s="287"/>
    </row>
    <row r="11931" spans="1:1" x14ac:dyDescent="0.25">
      <c r="A11931" s="287"/>
    </row>
    <row r="11932" spans="1:1" x14ac:dyDescent="0.25">
      <c r="A11932" s="287"/>
    </row>
    <row r="11933" spans="1:1" x14ac:dyDescent="0.25">
      <c r="A11933" s="287"/>
    </row>
    <row r="11934" spans="1:1" x14ac:dyDescent="0.25">
      <c r="A11934" s="287"/>
    </row>
    <row r="11935" spans="1:1" x14ac:dyDescent="0.25">
      <c r="A11935" s="287"/>
    </row>
    <row r="11936" spans="1:1" x14ac:dyDescent="0.25">
      <c r="A11936" s="287"/>
    </row>
    <row r="11937" spans="1:1" x14ac:dyDescent="0.25">
      <c r="A11937" s="287"/>
    </row>
    <row r="11938" spans="1:1" x14ac:dyDescent="0.25">
      <c r="A11938" s="287"/>
    </row>
    <row r="11939" spans="1:1" x14ac:dyDescent="0.25">
      <c r="A11939" s="287"/>
    </row>
    <row r="11940" spans="1:1" x14ac:dyDescent="0.25">
      <c r="A11940" s="287"/>
    </row>
    <row r="11941" spans="1:1" x14ac:dyDescent="0.25">
      <c r="A11941" s="287"/>
    </row>
    <row r="11942" spans="1:1" x14ac:dyDescent="0.25">
      <c r="A11942" s="287"/>
    </row>
    <row r="11943" spans="1:1" x14ac:dyDescent="0.25">
      <c r="A11943" s="287"/>
    </row>
    <row r="11944" spans="1:1" x14ac:dyDescent="0.25">
      <c r="A11944" s="287"/>
    </row>
    <row r="11945" spans="1:1" x14ac:dyDescent="0.25">
      <c r="A11945" s="287"/>
    </row>
    <row r="11946" spans="1:1" x14ac:dyDescent="0.25">
      <c r="A11946" s="287"/>
    </row>
    <row r="11947" spans="1:1" x14ac:dyDescent="0.25">
      <c r="A11947" s="287"/>
    </row>
    <row r="11948" spans="1:1" x14ac:dyDescent="0.25">
      <c r="A11948" s="287"/>
    </row>
    <row r="11949" spans="1:1" x14ac:dyDescent="0.25">
      <c r="A11949" s="287"/>
    </row>
    <row r="11950" spans="1:1" x14ac:dyDescent="0.25">
      <c r="A11950" s="287"/>
    </row>
    <row r="11951" spans="1:1" x14ac:dyDescent="0.25">
      <c r="A11951" s="287"/>
    </row>
    <row r="11952" spans="1:1" x14ac:dyDescent="0.25">
      <c r="A11952" s="287"/>
    </row>
    <row r="11953" spans="1:1" x14ac:dyDescent="0.25">
      <c r="A11953" s="287"/>
    </row>
    <row r="11954" spans="1:1" x14ac:dyDescent="0.25">
      <c r="A11954" s="287"/>
    </row>
    <row r="11955" spans="1:1" x14ac:dyDescent="0.25">
      <c r="A11955" s="287"/>
    </row>
    <row r="11956" spans="1:1" x14ac:dyDescent="0.25">
      <c r="A11956" s="287"/>
    </row>
    <row r="11957" spans="1:1" x14ac:dyDescent="0.25">
      <c r="A11957" s="287"/>
    </row>
    <row r="11958" spans="1:1" x14ac:dyDescent="0.25">
      <c r="A11958" s="287"/>
    </row>
    <row r="11959" spans="1:1" x14ac:dyDescent="0.25">
      <c r="A11959" s="287"/>
    </row>
    <row r="11960" spans="1:1" x14ac:dyDescent="0.25">
      <c r="A11960" s="287"/>
    </row>
    <row r="11961" spans="1:1" x14ac:dyDescent="0.25">
      <c r="A11961" s="287"/>
    </row>
    <row r="11962" spans="1:1" x14ac:dyDescent="0.25">
      <c r="A11962" s="287"/>
    </row>
    <row r="11963" spans="1:1" x14ac:dyDescent="0.25">
      <c r="A11963" s="287"/>
    </row>
    <row r="11964" spans="1:1" x14ac:dyDescent="0.25">
      <c r="A11964" s="287"/>
    </row>
    <row r="11965" spans="1:1" x14ac:dyDescent="0.25">
      <c r="A11965" s="287"/>
    </row>
    <row r="11966" spans="1:1" x14ac:dyDescent="0.25">
      <c r="A11966" s="287"/>
    </row>
    <row r="11967" spans="1:1" x14ac:dyDescent="0.25">
      <c r="A11967" s="287"/>
    </row>
    <row r="11968" spans="1:1" x14ac:dyDescent="0.25">
      <c r="A11968" s="287"/>
    </row>
    <row r="11969" spans="1:1" x14ac:dyDescent="0.25">
      <c r="A11969" s="287"/>
    </row>
    <row r="11970" spans="1:1" x14ac:dyDescent="0.25">
      <c r="A11970" s="287"/>
    </row>
    <row r="11971" spans="1:1" x14ac:dyDescent="0.25">
      <c r="A11971" s="287"/>
    </row>
    <row r="11972" spans="1:1" x14ac:dyDescent="0.25">
      <c r="A11972" s="287"/>
    </row>
    <row r="11973" spans="1:1" x14ac:dyDescent="0.25">
      <c r="A11973" s="287"/>
    </row>
    <row r="11974" spans="1:1" x14ac:dyDescent="0.25">
      <c r="A11974" s="287"/>
    </row>
    <row r="11975" spans="1:1" x14ac:dyDescent="0.25">
      <c r="A11975" s="287"/>
    </row>
    <row r="11976" spans="1:1" x14ac:dyDescent="0.25">
      <c r="A11976" s="287"/>
    </row>
    <row r="11977" spans="1:1" x14ac:dyDescent="0.25">
      <c r="A11977" s="287"/>
    </row>
    <row r="11978" spans="1:1" x14ac:dyDescent="0.25">
      <c r="A11978" s="287"/>
    </row>
    <row r="11979" spans="1:1" x14ac:dyDescent="0.25">
      <c r="A11979" s="287"/>
    </row>
    <row r="11980" spans="1:1" x14ac:dyDescent="0.25">
      <c r="A11980" s="287"/>
    </row>
    <row r="11981" spans="1:1" x14ac:dyDescent="0.25">
      <c r="A11981" s="287"/>
    </row>
    <row r="11982" spans="1:1" x14ac:dyDescent="0.25">
      <c r="A11982" s="287"/>
    </row>
    <row r="11983" spans="1:1" x14ac:dyDescent="0.25">
      <c r="A11983" s="287"/>
    </row>
    <row r="11984" spans="1:1" x14ac:dyDescent="0.25">
      <c r="A11984" s="287"/>
    </row>
    <row r="11985" spans="1:1" x14ac:dyDescent="0.25">
      <c r="A11985" s="287"/>
    </row>
    <row r="11986" spans="1:1" x14ac:dyDescent="0.25">
      <c r="A11986" s="287"/>
    </row>
    <row r="11987" spans="1:1" x14ac:dyDescent="0.25">
      <c r="A11987" s="287"/>
    </row>
    <row r="11988" spans="1:1" x14ac:dyDescent="0.25">
      <c r="A11988" s="287"/>
    </row>
    <row r="11989" spans="1:1" x14ac:dyDescent="0.25">
      <c r="A11989" s="287"/>
    </row>
    <row r="11990" spans="1:1" x14ac:dyDescent="0.25">
      <c r="A11990" s="287"/>
    </row>
    <row r="11991" spans="1:1" x14ac:dyDescent="0.25">
      <c r="A11991" s="287"/>
    </row>
    <row r="11992" spans="1:1" x14ac:dyDescent="0.25">
      <c r="A11992" s="287"/>
    </row>
    <row r="11993" spans="1:1" x14ac:dyDescent="0.25">
      <c r="A11993" s="287"/>
    </row>
    <row r="11994" spans="1:1" x14ac:dyDescent="0.25">
      <c r="A11994" s="287"/>
    </row>
    <row r="11995" spans="1:1" x14ac:dyDescent="0.25">
      <c r="A11995" s="287"/>
    </row>
    <row r="11996" spans="1:1" x14ac:dyDescent="0.25">
      <c r="A11996" s="287"/>
    </row>
    <row r="11997" spans="1:1" x14ac:dyDescent="0.25">
      <c r="A11997" s="287"/>
    </row>
    <row r="11998" spans="1:1" x14ac:dyDescent="0.25">
      <c r="A11998" s="287"/>
    </row>
    <row r="11999" spans="1:1" x14ac:dyDescent="0.25">
      <c r="A11999" s="287"/>
    </row>
    <row r="12000" spans="1:1" x14ac:dyDescent="0.25">
      <c r="A12000" s="287"/>
    </row>
    <row r="12001" spans="1:1" x14ac:dyDescent="0.25">
      <c r="A12001" s="287"/>
    </row>
    <row r="12002" spans="1:1" x14ac:dyDescent="0.25">
      <c r="A12002" s="287"/>
    </row>
    <row r="12003" spans="1:1" x14ac:dyDescent="0.25">
      <c r="A12003" s="287"/>
    </row>
    <row r="12004" spans="1:1" x14ac:dyDescent="0.25">
      <c r="A12004" s="287"/>
    </row>
    <row r="12005" spans="1:1" x14ac:dyDescent="0.25">
      <c r="A12005" s="287"/>
    </row>
    <row r="12006" spans="1:1" x14ac:dyDescent="0.25">
      <c r="A12006" s="287"/>
    </row>
    <row r="12007" spans="1:1" x14ac:dyDescent="0.25">
      <c r="A12007" s="287"/>
    </row>
    <row r="12008" spans="1:1" x14ac:dyDescent="0.25">
      <c r="A12008" s="287"/>
    </row>
    <row r="12009" spans="1:1" x14ac:dyDescent="0.25">
      <c r="A12009" s="287"/>
    </row>
    <row r="12010" spans="1:1" x14ac:dyDescent="0.25">
      <c r="A12010" s="287"/>
    </row>
    <row r="12011" spans="1:1" x14ac:dyDescent="0.25">
      <c r="A12011" s="287"/>
    </row>
    <row r="12012" spans="1:1" x14ac:dyDescent="0.25">
      <c r="A12012" s="287"/>
    </row>
    <row r="12013" spans="1:1" x14ac:dyDescent="0.25">
      <c r="A12013" s="287"/>
    </row>
    <row r="12014" spans="1:1" x14ac:dyDescent="0.25">
      <c r="A12014" s="287"/>
    </row>
    <row r="12015" spans="1:1" x14ac:dyDescent="0.25">
      <c r="A12015" s="287"/>
    </row>
    <row r="12016" spans="1:1" x14ac:dyDescent="0.25">
      <c r="A12016" s="287"/>
    </row>
    <row r="12017" spans="1:1" x14ac:dyDescent="0.25">
      <c r="A12017" s="287"/>
    </row>
    <row r="12018" spans="1:1" x14ac:dyDescent="0.25">
      <c r="A12018" s="287"/>
    </row>
    <row r="12019" spans="1:1" x14ac:dyDescent="0.25">
      <c r="A12019" s="287"/>
    </row>
    <row r="12020" spans="1:1" x14ac:dyDescent="0.25">
      <c r="A12020" s="287"/>
    </row>
    <row r="12021" spans="1:1" x14ac:dyDescent="0.25">
      <c r="A12021" s="287"/>
    </row>
    <row r="12022" spans="1:1" x14ac:dyDescent="0.25">
      <c r="A12022" s="287"/>
    </row>
    <row r="12023" spans="1:1" x14ac:dyDescent="0.25">
      <c r="A12023" s="287"/>
    </row>
    <row r="12024" spans="1:1" x14ac:dyDescent="0.25">
      <c r="A12024" s="287"/>
    </row>
    <row r="12025" spans="1:1" x14ac:dyDescent="0.25">
      <c r="A12025" s="287"/>
    </row>
    <row r="12026" spans="1:1" x14ac:dyDescent="0.25">
      <c r="A12026" s="287"/>
    </row>
    <row r="12027" spans="1:1" x14ac:dyDescent="0.25">
      <c r="A12027" s="287"/>
    </row>
    <row r="12028" spans="1:1" x14ac:dyDescent="0.25">
      <c r="A12028" s="287"/>
    </row>
    <row r="12029" spans="1:1" x14ac:dyDescent="0.25">
      <c r="A12029" s="287"/>
    </row>
    <row r="12030" spans="1:1" x14ac:dyDescent="0.25">
      <c r="A12030" s="287"/>
    </row>
    <row r="12031" spans="1:1" x14ac:dyDescent="0.25">
      <c r="A12031" s="287"/>
    </row>
    <row r="12032" spans="1:1" x14ac:dyDescent="0.25">
      <c r="A12032" s="287"/>
    </row>
    <row r="12033" spans="1:1" x14ac:dyDescent="0.25">
      <c r="A12033" s="287"/>
    </row>
    <row r="12034" spans="1:1" x14ac:dyDescent="0.25">
      <c r="A12034" s="287"/>
    </row>
    <row r="12035" spans="1:1" x14ac:dyDescent="0.25">
      <c r="A12035" s="287"/>
    </row>
    <row r="12036" spans="1:1" x14ac:dyDescent="0.25">
      <c r="A12036" s="287"/>
    </row>
    <row r="12037" spans="1:1" x14ac:dyDescent="0.25">
      <c r="A12037" s="287"/>
    </row>
    <row r="12038" spans="1:1" x14ac:dyDescent="0.25">
      <c r="A12038" s="287"/>
    </row>
    <row r="12039" spans="1:1" x14ac:dyDescent="0.25">
      <c r="A12039" s="287"/>
    </row>
    <row r="12040" spans="1:1" x14ac:dyDescent="0.25">
      <c r="A12040" s="287"/>
    </row>
    <row r="12041" spans="1:1" x14ac:dyDescent="0.25">
      <c r="A12041" s="287"/>
    </row>
    <row r="12042" spans="1:1" x14ac:dyDescent="0.25">
      <c r="A12042" s="287"/>
    </row>
    <row r="12043" spans="1:1" x14ac:dyDescent="0.25">
      <c r="A12043" s="287"/>
    </row>
    <row r="12044" spans="1:1" x14ac:dyDescent="0.25">
      <c r="A12044" s="287"/>
    </row>
    <row r="12045" spans="1:1" x14ac:dyDescent="0.25">
      <c r="A12045" s="287"/>
    </row>
    <row r="12046" spans="1:1" x14ac:dyDescent="0.25">
      <c r="A12046" s="287"/>
    </row>
    <row r="12047" spans="1:1" x14ac:dyDescent="0.25">
      <c r="A12047" s="287"/>
    </row>
    <row r="12048" spans="1:1" x14ac:dyDescent="0.25">
      <c r="A12048" s="287"/>
    </row>
    <row r="12049" spans="1:1" x14ac:dyDescent="0.25">
      <c r="A12049" s="287"/>
    </row>
    <row r="12050" spans="1:1" x14ac:dyDescent="0.25">
      <c r="A12050" s="287"/>
    </row>
    <row r="12051" spans="1:1" x14ac:dyDescent="0.25">
      <c r="A12051" s="287"/>
    </row>
    <row r="12052" spans="1:1" x14ac:dyDescent="0.25">
      <c r="A12052" s="287"/>
    </row>
    <row r="12053" spans="1:1" x14ac:dyDescent="0.25">
      <c r="A12053" s="287"/>
    </row>
    <row r="12054" spans="1:1" x14ac:dyDescent="0.25">
      <c r="A12054" s="287"/>
    </row>
    <row r="12055" spans="1:1" x14ac:dyDescent="0.25">
      <c r="A12055" s="287"/>
    </row>
    <row r="12056" spans="1:1" x14ac:dyDescent="0.25">
      <c r="A12056" s="287"/>
    </row>
    <row r="12057" spans="1:1" x14ac:dyDescent="0.25">
      <c r="A12057" s="287"/>
    </row>
    <row r="12058" spans="1:1" x14ac:dyDescent="0.25">
      <c r="A12058" s="287"/>
    </row>
    <row r="12059" spans="1:1" x14ac:dyDescent="0.25">
      <c r="A12059" s="287"/>
    </row>
    <row r="12060" spans="1:1" x14ac:dyDescent="0.25">
      <c r="A12060" s="287"/>
    </row>
    <row r="12061" spans="1:1" x14ac:dyDescent="0.25">
      <c r="A12061" s="287"/>
    </row>
    <row r="12062" spans="1:1" x14ac:dyDescent="0.25">
      <c r="A12062" s="287"/>
    </row>
    <row r="12063" spans="1:1" x14ac:dyDescent="0.25">
      <c r="A12063" s="287"/>
    </row>
    <row r="12064" spans="1:1" x14ac:dyDescent="0.25">
      <c r="A12064" s="287"/>
    </row>
    <row r="12065" spans="1:1" x14ac:dyDescent="0.25">
      <c r="A12065" s="287"/>
    </row>
    <row r="12066" spans="1:1" x14ac:dyDescent="0.25">
      <c r="A12066" s="287"/>
    </row>
    <row r="12067" spans="1:1" x14ac:dyDescent="0.25">
      <c r="A12067" s="287"/>
    </row>
    <row r="12068" spans="1:1" x14ac:dyDescent="0.25">
      <c r="A12068" s="287"/>
    </row>
    <row r="12069" spans="1:1" x14ac:dyDescent="0.25">
      <c r="A12069" s="287"/>
    </row>
    <row r="12070" spans="1:1" x14ac:dyDescent="0.25">
      <c r="A12070" s="287"/>
    </row>
    <row r="12071" spans="1:1" x14ac:dyDescent="0.25">
      <c r="A12071" s="287"/>
    </row>
    <row r="12072" spans="1:1" x14ac:dyDescent="0.25">
      <c r="A12072" s="287"/>
    </row>
    <row r="12073" spans="1:1" x14ac:dyDescent="0.25">
      <c r="A12073" s="287"/>
    </row>
    <row r="12074" spans="1:1" x14ac:dyDescent="0.25">
      <c r="A12074" s="287"/>
    </row>
    <row r="12075" spans="1:1" x14ac:dyDescent="0.25">
      <c r="A12075" s="287"/>
    </row>
    <row r="12076" spans="1:1" x14ac:dyDescent="0.25">
      <c r="A12076" s="287"/>
    </row>
    <row r="12077" spans="1:1" x14ac:dyDescent="0.25">
      <c r="A12077" s="287"/>
    </row>
    <row r="12078" spans="1:1" x14ac:dyDescent="0.25">
      <c r="A12078" s="287"/>
    </row>
    <row r="12079" spans="1:1" x14ac:dyDescent="0.25">
      <c r="A12079" s="287"/>
    </row>
    <row r="12080" spans="1:1" x14ac:dyDescent="0.25">
      <c r="A12080" s="287"/>
    </row>
    <row r="12081" spans="1:1" x14ac:dyDescent="0.25">
      <c r="A12081" s="287"/>
    </row>
    <row r="12082" spans="1:1" x14ac:dyDescent="0.25">
      <c r="A12082" s="287"/>
    </row>
    <row r="12083" spans="1:1" x14ac:dyDescent="0.25">
      <c r="A12083" s="287"/>
    </row>
    <row r="12084" spans="1:1" x14ac:dyDescent="0.25">
      <c r="A12084" s="287"/>
    </row>
    <row r="12085" spans="1:1" x14ac:dyDescent="0.25">
      <c r="A12085" s="287"/>
    </row>
    <row r="12086" spans="1:1" x14ac:dyDescent="0.25">
      <c r="A12086" s="287"/>
    </row>
    <row r="12087" spans="1:1" x14ac:dyDescent="0.25">
      <c r="A12087" s="287"/>
    </row>
    <row r="12088" spans="1:1" x14ac:dyDescent="0.25">
      <c r="A12088" s="287"/>
    </row>
    <row r="12089" spans="1:1" x14ac:dyDescent="0.25">
      <c r="A12089" s="287"/>
    </row>
    <row r="12090" spans="1:1" x14ac:dyDescent="0.25">
      <c r="A12090" s="287"/>
    </row>
    <row r="12091" spans="1:1" x14ac:dyDescent="0.25">
      <c r="A12091" s="287"/>
    </row>
    <row r="12092" spans="1:1" x14ac:dyDescent="0.25">
      <c r="A12092" s="287"/>
    </row>
    <row r="12093" spans="1:1" x14ac:dyDescent="0.25">
      <c r="A12093" s="287"/>
    </row>
    <row r="12094" spans="1:1" x14ac:dyDescent="0.25">
      <c r="A12094" s="287"/>
    </row>
    <row r="12095" spans="1:1" x14ac:dyDescent="0.25">
      <c r="A12095" s="287"/>
    </row>
    <row r="12096" spans="1:1" x14ac:dyDescent="0.25">
      <c r="A12096" s="287"/>
    </row>
    <row r="12097" spans="1:1" x14ac:dyDescent="0.25">
      <c r="A12097" s="287"/>
    </row>
    <row r="12098" spans="1:1" x14ac:dyDescent="0.25">
      <c r="A12098" s="287"/>
    </row>
    <row r="12099" spans="1:1" x14ac:dyDescent="0.25">
      <c r="A12099" s="287"/>
    </row>
    <row r="12100" spans="1:1" x14ac:dyDescent="0.25">
      <c r="A12100" s="287"/>
    </row>
    <row r="12101" spans="1:1" x14ac:dyDescent="0.25">
      <c r="A12101" s="287"/>
    </row>
    <row r="12102" spans="1:1" x14ac:dyDescent="0.25">
      <c r="A12102" s="287"/>
    </row>
    <row r="12103" spans="1:1" x14ac:dyDescent="0.25">
      <c r="A12103" s="287"/>
    </row>
    <row r="12104" spans="1:1" x14ac:dyDescent="0.25">
      <c r="A12104" s="287"/>
    </row>
    <row r="12105" spans="1:1" x14ac:dyDescent="0.25">
      <c r="A12105" s="287"/>
    </row>
    <row r="12106" spans="1:1" x14ac:dyDescent="0.25">
      <c r="A12106" s="287"/>
    </row>
    <row r="12107" spans="1:1" x14ac:dyDescent="0.25">
      <c r="A12107" s="287"/>
    </row>
    <row r="12108" spans="1:1" x14ac:dyDescent="0.25">
      <c r="A12108" s="287"/>
    </row>
    <row r="12109" spans="1:1" x14ac:dyDescent="0.25">
      <c r="A12109" s="287"/>
    </row>
    <row r="12110" spans="1:1" x14ac:dyDescent="0.25">
      <c r="A12110" s="287"/>
    </row>
    <row r="12111" spans="1:1" x14ac:dyDescent="0.25">
      <c r="A12111" s="287"/>
    </row>
    <row r="12112" spans="1:1" x14ac:dyDescent="0.25">
      <c r="A12112" s="287"/>
    </row>
    <row r="12113" spans="1:1" x14ac:dyDescent="0.25">
      <c r="A12113" s="287"/>
    </row>
    <row r="12114" spans="1:1" x14ac:dyDescent="0.25">
      <c r="A12114" s="287"/>
    </row>
    <row r="12115" spans="1:1" x14ac:dyDescent="0.25">
      <c r="A12115" s="287"/>
    </row>
    <row r="12116" spans="1:1" x14ac:dyDescent="0.25">
      <c r="A12116" s="287"/>
    </row>
    <row r="12117" spans="1:1" x14ac:dyDescent="0.25">
      <c r="A12117" s="287"/>
    </row>
    <row r="12118" spans="1:1" x14ac:dyDescent="0.25">
      <c r="A12118" s="287"/>
    </row>
    <row r="12119" spans="1:1" x14ac:dyDescent="0.25">
      <c r="A12119" s="287"/>
    </row>
    <row r="12120" spans="1:1" x14ac:dyDescent="0.25">
      <c r="A12120" s="287"/>
    </row>
    <row r="12121" spans="1:1" x14ac:dyDescent="0.25">
      <c r="A12121" s="287"/>
    </row>
    <row r="12122" spans="1:1" x14ac:dyDescent="0.25">
      <c r="A12122" s="287"/>
    </row>
    <row r="12123" spans="1:1" x14ac:dyDescent="0.25">
      <c r="A12123" s="287"/>
    </row>
    <row r="12124" spans="1:1" x14ac:dyDescent="0.25">
      <c r="A12124" s="287"/>
    </row>
    <row r="12125" spans="1:1" x14ac:dyDescent="0.25">
      <c r="A12125" s="287"/>
    </row>
    <row r="12126" spans="1:1" x14ac:dyDescent="0.25">
      <c r="A12126" s="287"/>
    </row>
    <row r="12127" spans="1:1" x14ac:dyDescent="0.25">
      <c r="A12127" s="287"/>
    </row>
    <row r="12128" spans="1:1" x14ac:dyDescent="0.25">
      <c r="A12128" s="287"/>
    </row>
    <row r="12129" spans="1:1" x14ac:dyDescent="0.25">
      <c r="A12129" s="287"/>
    </row>
    <row r="12130" spans="1:1" x14ac:dyDescent="0.25">
      <c r="A12130" s="287"/>
    </row>
    <row r="12131" spans="1:1" x14ac:dyDescent="0.25">
      <c r="A12131" s="287"/>
    </row>
    <row r="12132" spans="1:1" x14ac:dyDescent="0.25">
      <c r="A12132" s="287"/>
    </row>
    <row r="12133" spans="1:1" x14ac:dyDescent="0.25">
      <c r="A12133" s="287"/>
    </row>
    <row r="12134" spans="1:1" x14ac:dyDescent="0.25">
      <c r="A12134" s="287"/>
    </row>
    <row r="12135" spans="1:1" x14ac:dyDescent="0.25">
      <c r="A12135" s="287"/>
    </row>
    <row r="12136" spans="1:1" x14ac:dyDescent="0.25">
      <c r="A12136" s="287"/>
    </row>
    <row r="12137" spans="1:1" x14ac:dyDescent="0.25">
      <c r="A12137" s="287"/>
    </row>
    <row r="12138" spans="1:1" x14ac:dyDescent="0.25">
      <c r="A12138" s="287"/>
    </row>
    <row r="12139" spans="1:1" x14ac:dyDescent="0.25">
      <c r="A12139" s="287"/>
    </row>
    <row r="12140" spans="1:1" x14ac:dyDescent="0.25">
      <c r="A12140" s="287"/>
    </row>
    <row r="12141" spans="1:1" x14ac:dyDescent="0.25">
      <c r="A12141" s="287"/>
    </row>
    <row r="12142" spans="1:1" x14ac:dyDescent="0.25">
      <c r="A12142" s="287"/>
    </row>
    <row r="12143" spans="1:1" x14ac:dyDescent="0.25">
      <c r="A12143" s="287"/>
    </row>
    <row r="12144" spans="1:1" x14ac:dyDescent="0.25">
      <c r="A12144" s="287"/>
    </row>
    <row r="12145" spans="1:1" x14ac:dyDescent="0.25">
      <c r="A12145" s="287"/>
    </row>
    <row r="12146" spans="1:1" x14ac:dyDescent="0.25">
      <c r="A12146" s="287"/>
    </row>
    <row r="12147" spans="1:1" x14ac:dyDescent="0.25">
      <c r="A12147" s="287"/>
    </row>
    <row r="12148" spans="1:1" x14ac:dyDescent="0.25">
      <c r="A12148" s="287"/>
    </row>
    <row r="12149" spans="1:1" x14ac:dyDescent="0.25">
      <c r="A12149" s="287"/>
    </row>
    <row r="12150" spans="1:1" x14ac:dyDescent="0.25">
      <c r="A12150" s="287"/>
    </row>
    <row r="12151" spans="1:1" x14ac:dyDescent="0.25">
      <c r="A12151" s="287"/>
    </row>
    <row r="12152" spans="1:1" x14ac:dyDescent="0.25">
      <c r="A12152" s="287"/>
    </row>
    <row r="12153" spans="1:1" x14ac:dyDescent="0.25">
      <c r="A12153" s="287"/>
    </row>
    <row r="12154" spans="1:1" x14ac:dyDescent="0.25">
      <c r="A12154" s="287"/>
    </row>
    <row r="12155" spans="1:1" x14ac:dyDescent="0.25">
      <c r="A12155" s="287"/>
    </row>
    <row r="12156" spans="1:1" x14ac:dyDescent="0.25">
      <c r="A12156" s="287"/>
    </row>
    <row r="12157" spans="1:1" x14ac:dyDescent="0.25">
      <c r="A12157" s="287"/>
    </row>
    <row r="12158" spans="1:1" x14ac:dyDescent="0.25">
      <c r="A12158" s="287"/>
    </row>
    <row r="12159" spans="1:1" x14ac:dyDescent="0.25">
      <c r="A12159" s="287"/>
    </row>
    <row r="12160" spans="1:1" x14ac:dyDescent="0.25">
      <c r="A12160" s="287"/>
    </row>
    <row r="12161" spans="1:1" x14ac:dyDescent="0.25">
      <c r="A12161" s="287"/>
    </row>
    <row r="12162" spans="1:1" x14ac:dyDescent="0.25">
      <c r="A12162" s="287"/>
    </row>
    <row r="12163" spans="1:1" x14ac:dyDescent="0.25">
      <c r="A12163" s="287"/>
    </row>
    <row r="12164" spans="1:1" x14ac:dyDescent="0.25">
      <c r="A12164" s="287"/>
    </row>
    <row r="12165" spans="1:1" x14ac:dyDescent="0.25">
      <c r="A12165" s="287"/>
    </row>
    <row r="12166" spans="1:1" x14ac:dyDescent="0.25">
      <c r="A12166" s="287"/>
    </row>
    <row r="12167" spans="1:1" x14ac:dyDescent="0.25">
      <c r="A12167" s="287"/>
    </row>
    <row r="12168" spans="1:1" x14ac:dyDescent="0.25">
      <c r="A12168" s="287"/>
    </row>
    <row r="12169" spans="1:1" x14ac:dyDescent="0.25">
      <c r="A12169" s="287"/>
    </row>
    <row r="12170" spans="1:1" x14ac:dyDescent="0.25">
      <c r="A12170" s="287"/>
    </row>
    <row r="12171" spans="1:1" x14ac:dyDescent="0.25">
      <c r="A12171" s="287"/>
    </row>
    <row r="12172" spans="1:1" x14ac:dyDescent="0.25">
      <c r="A12172" s="287"/>
    </row>
    <row r="12173" spans="1:1" x14ac:dyDescent="0.25">
      <c r="A12173" s="287"/>
    </row>
    <row r="12174" spans="1:1" x14ac:dyDescent="0.25">
      <c r="A12174" s="287"/>
    </row>
    <row r="12175" spans="1:1" x14ac:dyDescent="0.25">
      <c r="A12175" s="287"/>
    </row>
    <row r="12176" spans="1:1" x14ac:dyDescent="0.25">
      <c r="A12176" s="287"/>
    </row>
    <row r="12177" spans="1:1" x14ac:dyDescent="0.25">
      <c r="A12177" s="287"/>
    </row>
    <row r="12178" spans="1:1" x14ac:dyDescent="0.25">
      <c r="A12178" s="287"/>
    </row>
    <row r="12179" spans="1:1" x14ac:dyDescent="0.25">
      <c r="A12179" s="287"/>
    </row>
    <row r="12180" spans="1:1" x14ac:dyDescent="0.25">
      <c r="A12180" s="287"/>
    </row>
    <row r="12181" spans="1:1" x14ac:dyDescent="0.25">
      <c r="A12181" s="287"/>
    </row>
    <row r="12182" spans="1:1" x14ac:dyDescent="0.25">
      <c r="A12182" s="287"/>
    </row>
    <row r="12183" spans="1:1" x14ac:dyDescent="0.25">
      <c r="A12183" s="287"/>
    </row>
    <row r="12184" spans="1:1" x14ac:dyDescent="0.25">
      <c r="A12184" s="287"/>
    </row>
    <row r="12185" spans="1:1" x14ac:dyDescent="0.25">
      <c r="A12185" s="287"/>
    </row>
    <row r="12186" spans="1:1" x14ac:dyDescent="0.25">
      <c r="A12186" s="287"/>
    </row>
    <row r="12187" spans="1:1" x14ac:dyDescent="0.25">
      <c r="A12187" s="287"/>
    </row>
    <row r="12188" spans="1:1" x14ac:dyDescent="0.25">
      <c r="A12188" s="287"/>
    </row>
    <row r="12189" spans="1:1" x14ac:dyDescent="0.25">
      <c r="A12189" s="287"/>
    </row>
    <row r="12190" spans="1:1" x14ac:dyDescent="0.25">
      <c r="A12190" s="287"/>
    </row>
    <row r="12191" spans="1:1" x14ac:dyDescent="0.25">
      <c r="A12191" s="287"/>
    </row>
    <row r="12192" spans="1:1" x14ac:dyDescent="0.25">
      <c r="A12192" s="287"/>
    </row>
    <row r="12193" spans="1:1" x14ac:dyDescent="0.25">
      <c r="A12193" s="287"/>
    </row>
    <row r="12194" spans="1:1" x14ac:dyDescent="0.25">
      <c r="A12194" s="287"/>
    </row>
    <row r="12195" spans="1:1" x14ac:dyDescent="0.25">
      <c r="A12195" s="287"/>
    </row>
    <row r="12196" spans="1:1" x14ac:dyDescent="0.25">
      <c r="A12196" s="287"/>
    </row>
    <row r="12197" spans="1:1" x14ac:dyDescent="0.25">
      <c r="A12197" s="287"/>
    </row>
    <row r="12198" spans="1:1" x14ac:dyDescent="0.25">
      <c r="A12198" s="287"/>
    </row>
    <row r="12199" spans="1:1" x14ac:dyDescent="0.25">
      <c r="A12199" s="287"/>
    </row>
    <row r="12200" spans="1:1" x14ac:dyDescent="0.25">
      <c r="A12200" s="287"/>
    </row>
    <row r="12201" spans="1:1" x14ac:dyDescent="0.25">
      <c r="A12201" s="287"/>
    </row>
    <row r="12202" spans="1:1" x14ac:dyDescent="0.25">
      <c r="A12202" s="287"/>
    </row>
    <row r="12203" spans="1:1" x14ac:dyDescent="0.25">
      <c r="A12203" s="287"/>
    </row>
    <row r="12204" spans="1:1" x14ac:dyDescent="0.25">
      <c r="A12204" s="287"/>
    </row>
    <row r="12205" spans="1:1" x14ac:dyDescent="0.25">
      <c r="A12205" s="287"/>
    </row>
    <row r="12206" spans="1:1" x14ac:dyDescent="0.25">
      <c r="A12206" s="287"/>
    </row>
    <row r="12207" spans="1:1" x14ac:dyDescent="0.25">
      <c r="A12207" s="287"/>
    </row>
    <row r="12208" spans="1:1" x14ac:dyDescent="0.25">
      <c r="A12208" s="287"/>
    </row>
    <row r="12209" spans="1:1" x14ac:dyDescent="0.25">
      <c r="A12209" s="287"/>
    </row>
    <row r="12210" spans="1:1" x14ac:dyDescent="0.25">
      <c r="A12210" s="287"/>
    </row>
    <row r="12211" spans="1:1" x14ac:dyDescent="0.25">
      <c r="A12211" s="287"/>
    </row>
    <row r="12212" spans="1:1" x14ac:dyDescent="0.25">
      <c r="A12212" s="287"/>
    </row>
    <row r="12213" spans="1:1" x14ac:dyDescent="0.25">
      <c r="A12213" s="287"/>
    </row>
    <row r="12214" spans="1:1" x14ac:dyDescent="0.25">
      <c r="A12214" s="287"/>
    </row>
    <row r="12215" spans="1:1" x14ac:dyDescent="0.25">
      <c r="A12215" s="287"/>
    </row>
    <row r="12216" spans="1:1" x14ac:dyDescent="0.25">
      <c r="A12216" s="287"/>
    </row>
    <row r="12217" spans="1:1" x14ac:dyDescent="0.25">
      <c r="A12217" s="287"/>
    </row>
    <row r="12218" spans="1:1" x14ac:dyDescent="0.25">
      <c r="A12218" s="287"/>
    </row>
    <row r="12219" spans="1:1" x14ac:dyDescent="0.25">
      <c r="A12219" s="287"/>
    </row>
    <row r="12220" spans="1:1" x14ac:dyDescent="0.25">
      <c r="A12220" s="287"/>
    </row>
    <row r="12221" spans="1:1" x14ac:dyDescent="0.25">
      <c r="A12221" s="287"/>
    </row>
    <row r="12222" spans="1:1" x14ac:dyDescent="0.25">
      <c r="A12222" s="287"/>
    </row>
    <row r="12223" spans="1:1" x14ac:dyDescent="0.25">
      <c r="A12223" s="287"/>
    </row>
    <row r="12224" spans="1:1" x14ac:dyDescent="0.25">
      <c r="A12224" s="287"/>
    </row>
    <row r="12225" spans="1:1" x14ac:dyDescent="0.25">
      <c r="A12225" s="287"/>
    </row>
    <row r="12226" spans="1:1" x14ac:dyDescent="0.25">
      <c r="A12226" s="287"/>
    </row>
    <row r="12227" spans="1:1" x14ac:dyDescent="0.25">
      <c r="A12227" s="287"/>
    </row>
    <row r="12228" spans="1:1" x14ac:dyDescent="0.25">
      <c r="A12228" s="287"/>
    </row>
    <row r="12229" spans="1:1" x14ac:dyDescent="0.25">
      <c r="A12229" s="287"/>
    </row>
    <row r="12230" spans="1:1" x14ac:dyDescent="0.25">
      <c r="A12230" s="287"/>
    </row>
    <row r="12231" spans="1:1" x14ac:dyDescent="0.25">
      <c r="A12231" s="287"/>
    </row>
    <row r="12232" spans="1:1" x14ac:dyDescent="0.25">
      <c r="A12232" s="287"/>
    </row>
    <row r="12233" spans="1:1" x14ac:dyDescent="0.25">
      <c r="A12233" s="287"/>
    </row>
    <row r="12234" spans="1:1" x14ac:dyDescent="0.25">
      <c r="A12234" s="287"/>
    </row>
    <row r="12235" spans="1:1" x14ac:dyDescent="0.25">
      <c r="A12235" s="287"/>
    </row>
    <row r="12236" spans="1:1" x14ac:dyDescent="0.25">
      <c r="A12236" s="287"/>
    </row>
    <row r="12237" spans="1:1" x14ac:dyDescent="0.25">
      <c r="A12237" s="287"/>
    </row>
    <row r="12238" spans="1:1" x14ac:dyDescent="0.25">
      <c r="A12238" s="287"/>
    </row>
    <row r="12239" spans="1:1" x14ac:dyDescent="0.25">
      <c r="A12239" s="287"/>
    </row>
    <row r="12240" spans="1:1" x14ac:dyDescent="0.25">
      <c r="A12240" s="287"/>
    </row>
    <row r="12241" spans="1:1" x14ac:dyDescent="0.25">
      <c r="A12241" s="287"/>
    </row>
    <row r="12242" spans="1:1" x14ac:dyDescent="0.25">
      <c r="A12242" s="287"/>
    </row>
    <row r="12243" spans="1:1" x14ac:dyDescent="0.25">
      <c r="A12243" s="287"/>
    </row>
    <row r="12244" spans="1:1" x14ac:dyDescent="0.25">
      <c r="A12244" s="287"/>
    </row>
    <row r="12245" spans="1:1" x14ac:dyDescent="0.25">
      <c r="A12245" s="287"/>
    </row>
    <row r="12246" spans="1:1" x14ac:dyDescent="0.25">
      <c r="A12246" s="287"/>
    </row>
    <row r="12247" spans="1:1" x14ac:dyDescent="0.25">
      <c r="A12247" s="287"/>
    </row>
    <row r="12248" spans="1:1" x14ac:dyDescent="0.25">
      <c r="A12248" s="287"/>
    </row>
    <row r="12249" spans="1:1" x14ac:dyDescent="0.25">
      <c r="A12249" s="287"/>
    </row>
    <row r="12250" spans="1:1" x14ac:dyDescent="0.25">
      <c r="A12250" s="287"/>
    </row>
    <row r="12251" spans="1:1" x14ac:dyDescent="0.25">
      <c r="A12251" s="287"/>
    </row>
    <row r="12252" spans="1:1" x14ac:dyDescent="0.25">
      <c r="A12252" s="287"/>
    </row>
    <row r="12253" spans="1:1" x14ac:dyDescent="0.25">
      <c r="A12253" s="287"/>
    </row>
    <row r="12254" spans="1:1" x14ac:dyDescent="0.25">
      <c r="A12254" s="287"/>
    </row>
    <row r="12255" spans="1:1" x14ac:dyDescent="0.25">
      <c r="A12255" s="287"/>
    </row>
    <row r="12256" spans="1:1" x14ac:dyDescent="0.25">
      <c r="A12256" s="287"/>
    </row>
    <row r="12257" spans="1:1" x14ac:dyDescent="0.25">
      <c r="A12257" s="287"/>
    </row>
    <row r="12258" spans="1:1" x14ac:dyDescent="0.25">
      <c r="A12258" s="287"/>
    </row>
    <row r="12259" spans="1:1" x14ac:dyDescent="0.25">
      <c r="A12259" s="287"/>
    </row>
    <row r="12260" spans="1:1" x14ac:dyDescent="0.25">
      <c r="A12260" s="287"/>
    </row>
    <row r="12261" spans="1:1" x14ac:dyDescent="0.25">
      <c r="A12261" s="287"/>
    </row>
    <row r="12262" spans="1:1" x14ac:dyDescent="0.25">
      <c r="A12262" s="287"/>
    </row>
    <row r="12263" spans="1:1" x14ac:dyDescent="0.25">
      <c r="A12263" s="287"/>
    </row>
    <row r="12264" spans="1:1" x14ac:dyDescent="0.25">
      <c r="A12264" s="287"/>
    </row>
    <row r="12265" spans="1:1" x14ac:dyDescent="0.25">
      <c r="A12265" s="287"/>
    </row>
    <row r="12266" spans="1:1" x14ac:dyDescent="0.25">
      <c r="A12266" s="287"/>
    </row>
    <row r="12267" spans="1:1" x14ac:dyDescent="0.25">
      <c r="A12267" s="287"/>
    </row>
    <row r="12268" spans="1:1" x14ac:dyDescent="0.25">
      <c r="A12268" s="287"/>
    </row>
    <row r="12269" spans="1:1" x14ac:dyDescent="0.25">
      <c r="A12269" s="287"/>
    </row>
    <row r="12270" spans="1:1" x14ac:dyDescent="0.25">
      <c r="A12270" s="287"/>
    </row>
    <row r="12271" spans="1:1" x14ac:dyDescent="0.25">
      <c r="A12271" s="287"/>
    </row>
    <row r="12272" spans="1:1" x14ac:dyDescent="0.25">
      <c r="A12272" s="287"/>
    </row>
    <row r="12273" spans="1:1" x14ac:dyDescent="0.25">
      <c r="A12273" s="287"/>
    </row>
    <row r="12274" spans="1:1" x14ac:dyDescent="0.25">
      <c r="A12274" s="287"/>
    </row>
    <row r="12275" spans="1:1" x14ac:dyDescent="0.25">
      <c r="A12275" s="287"/>
    </row>
    <row r="12276" spans="1:1" x14ac:dyDescent="0.25">
      <c r="A12276" s="287"/>
    </row>
    <row r="12277" spans="1:1" x14ac:dyDescent="0.25">
      <c r="A12277" s="287"/>
    </row>
    <row r="12278" spans="1:1" x14ac:dyDescent="0.25">
      <c r="A12278" s="287"/>
    </row>
    <row r="12279" spans="1:1" x14ac:dyDescent="0.25">
      <c r="A12279" s="287"/>
    </row>
    <row r="12280" spans="1:1" x14ac:dyDescent="0.25">
      <c r="A12280" s="287"/>
    </row>
    <row r="12281" spans="1:1" x14ac:dyDescent="0.25">
      <c r="A12281" s="287"/>
    </row>
    <row r="12282" spans="1:1" x14ac:dyDescent="0.25">
      <c r="A12282" s="287"/>
    </row>
    <row r="12283" spans="1:1" x14ac:dyDescent="0.25">
      <c r="A12283" s="287"/>
    </row>
    <row r="12284" spans="1:1" x14ac:dyDescent="0.25">
      <c r="A12284" s="287"/>
    </row>
    <row r="12285" spans="1:1" x14ac:dyDescent="0.25">
      <c r="A12285" s="287"/>
    </row>
    <row r="12286" spans="1:1" x14ac:dyDescent="0.25">
      <c r="A12286" s="287"/>
    </row>
    <row r="12287" spans="1:1" x14ac:dyDescent="0.25">
      <c r="A12287" s="287"/>
    </row>
    <row r="12288" spans="1:1" x14ac:dyDescent="0.25">
      <c r="A12288" s="287"/>
    </row>
    <row r="12289" spans="1:1" x14ac:dyDescent="0.25">
      <c r="A12289" s="287"/>
    </row>
    <row r="12290" spans="1:1" x14ac:dyDescent="0.25">
      <c r="A12290" s="287"/>
    </row>
    <row r="12291" spans="1:1" x14ac:dyDescent="0.25">
      <c r="A12291" s="287"/>
    </row>
    <row r="12292" spans="1:1" x14ac:dyDescent="0.25">
      <c r="A12292" s="287"/>
    </row>
    <row r="12293" spans="1:1" x14ac:dyDescent="0.25">
      <c r="A12293" s="287"/>
    </row>
    <row r="12294" spans="1:1" x14ac:dyDescent="0.25">
      <c r="A12294" s="287"/>
    </row>
    <row r="12295" spans="1:1" x14ac:dyDescent="0.25">
      <c r="A12295" s="287"/>
    </row>
    <row r="12296" spans="1:1" x14ac:dyDescent="0.25">
      <c r="A12296" s="287"/>
    </row>
    <row r="12297" spans="1:1" x14ac:dyDescent="0.25">
      <c r="A12297" s="287"/>
    </row>
    <row r="12298" spans="1:1" x14ac:dyDescent="0.25">
      <c r="A12298" s="287"/>
    </row>
    <row r="12299" spans="1:1" x14ac:dyDescent="0.25">
      <c r="A12299" s="287"/>
    </row>
    <row r="12300" spans="1:1" x14ac:dyDescent="0.25">
      <c r="A12300" s="287"/>
    </row>
    <row r="12301" spans="1:1" x14ac:dyDescent="0.25">
      <c r="A12301" s="287"/>
    </row>
    <row r="12302" spans="1:1" x14ac:dyDescent="0.25">
      <c r="A12302" s="287"/>
    </row>
    <row r="12303" spans="1:1" x14ac:dyDescent="0.25">
      <c r="A12303" s="287"/>
    </row>
    <row r="12304" spans="1:1" x14ac:dyDescent="0.25">
      <c r="A12304" s="287"/>
    </row>
    <row r="12305" spans="1:1" x14ac:dyDescent="0.25">
      <c r="A12305" s="287"/>
    </row>
    <row r="12306" spans="1:1" x14ac:dyDescent="0.25">
      <c r="A12306" s="287"/>
    </row>
    <row r="12307" spans="1:1" x14ac:dyDescent="0.25">
      <c r="A12307" s="287"/>
    </row>
    <row r="12308" spans="1:1" x14ac:dyDescent="0.25">
      <c r="A12308" s="287"/>
    </row>
    <row r="12309" spans="1:1" x14ac:dyDescent="0.25">
      <c r="A12309" s="287"/>
    </row>
    <row r="12310" spans="1:1" x14ac:dyDescent="0.25">
      <c r="A12310" s="287"/>
    </row>
    <row r="12311" spans="1:1" x14ac:dyDescent="0.25">
      <c r="A12311" s="287"/>
    </row>
    <row r="12312" spans="1:1" x14ac:dyDescent="0.25">
      <c r="A12312" s="287"/>
    </row>
    <row r="12313" spans="1:1" x14ac:dyDescent="0.25">
      <c r="A12313" s="287"/>
    </row>
    <row r="12314" spans="1:1" x14ac:dyDescent="0.25">
      <c r="A12314" s="287"/>
    </row>
    <row r="12315" spans="1:1" x14ac:dyDescent="0.25">
      <c r="A12315" s="287"/>
    </row>
    <row r="12316" spans="1:1" x14ac:dyDescent="0.25">
      <c r="A12316" s="287"/>
    </row>
    <row r="12317" spans="1:1" x14ac:dyDescent="0.25">
      <c r="A12317" s="287"/>
    </row>
    <row r="12318" spans="1:1" x14ac:dyDescent="0.25">
      <c r="A12318" s="287"/>
    </row>
    <row r="12319" spans="1:1" x14ac:dyDescent="0.25">
      <c r="A12319" s="287"/>
    </row>
    <row r="12320" spans="1:1" x14ac:dyDescent="0.25">
      <c r="A12320" s="287"/>
    </row>
    <row r="12321" spans="1:1" x14ac:dyDescent="0.25">
      <c r="A12321" s="287"/>
    </row>
    <row r="12322" spans="1:1" x14ac:dyDescent="0.25">
      <c r="A12322" s="287"/>
    </row>
    <row r="12323" spans="1:1" x14ac:dyDescent="0.25">
      <c r="A12323" s="287"/>
    </row>
    <row r="12324" spans="1:1" x14ac:dyDescent="0.25">
      <c r="A12324" s="287"/>
    </row>
    <row r="12325" spans="1:1" x14ac:dyDescent="0.25">
      <c r="A12325" s="287"/>
    </row>
    <row r="12326" spans="1:1" x14ac:dyDescent="0.25">
      <c r="A12326" s="287"/>
    </row>
    <row r="12327" spans="1:1" x14ac:dyDescent="0.25">
      <c r="A12327" s="287"/>
    </row>
    <row r="12328" spans="1:1" x14ac:dyDescent="0.25">
      <c r="A12328" s="287"/>
    </row>
    <row r="12329" spans="1:1" x14ac:dyDescent="0.25">
      <c r="A12329" s="287"/>
    </row>
    <row r="12330" spans="1:1" x14ac:dyDescent="0.25">
      <c r="A12330" s="287"/>
    </row>
    <row r="12331" spans="1:1" x14ac:dyDescent="0.25">
      <c r="A12331" s="287"/>
    </row>
    <row r="12332" spans="1:1" x14ac:dyDescent="0.25">
      <c r="A12332" s="287"/>
    </row>
    <row r="12333" spans="1:1" x14ac:dyDescent="0.25">
      <c r="A12333" s="287"/>
    </row>
    <row r="12334" spans="1:1" x14ac:dyDescent="0.25">
      <c r="A12334" s="287"/>
    </row>
    <row r="12335" spans="1:1" x14ac:dyDescent="0.25">
      <c r="A12335" s="287"/>
    </row>
    <row r="12336" spans="1:1" x14ac:dyDescent="0.25">
      <c r="A12336" s="287"/>
    </row>
    <row r="12337" spans="1:1" x14ac:dyDescent="0.25">
      <c r="A12337" s="287"/>
    </row>
    <row r="12338" spans="1:1" x14ac:dyDescent="0.25">
      <c r="A12338" s="287"/>
    </row>
    <row r="12339" spans="1:1" x14ac:dyDescent="0.25">
      <c r="A12339" s="287"/>
    </row>
    <row r="12340" spans="1:1" x14ac:dyDescent="0.25">
      <c r="A12340" s="287"/>
    </row>
    <row r="12341" spans="1:1" x14ac:dyDescent="0.25">
      <c r="A12341" s="287"/>
    </row>
    <row r="12342" spans="1:1" x14ac:dyDescent="0.25">
      <c r="A12342" s="287"/>
    </row>
    <row r="12343" spans="1:1" x14ac:dyDescent="0.25">
      <c r="A12343" s="287"/>
    </row>
    <row r="12344" spans="1:1" x14ac:dyDescent="0.25">
      <c r="A12344" s="287"/>
    </row>
    <row r="12345" spans="1:1" x14ac:dyDescent="0.25">
      <c r="A12345" s="287"/>
    </row>
    <row r="12346" spans="1:1" x14ac:dyDescent="0.25">
      <c r="A12346" s="287"/>
    </row>
    <row r="12347" spans="1:1" x14ac:dyDescent="0.25">
      <c r="A12347" s="287"/>
    </row>
    <row r="12348" spans="1:1" x14ac:dyDescent="0.25">
      <c r="A12348" s="287"/>
    </row>
    <row r="12349" spans="1:1" x14ac:dyDescent="0.25">
      <c r="A12349" s="287"/>
    </row>
    <row r="12350" spans="1:1" x14ac:dyDescent="0.25">
      <c r="A12350" s="287"/>
    </row>
    <row r="12351" spans="1:1" x14ac:dyDescent="0.25">
      <c r="A12351" s="287"/>
    </row>
    <row r="12352" spans="1:1" x14ac:dyDescent="0.25">
      <c r="A12352" s="287"/>
    </row>
    <row r="12353" spans="1:1" x14ac:dyDescent="0.25">
      <c r="A12353" s="287"/>
    </row>
    <row r="12354" spans="1:1" x14ac:dyDescent="0.25">
      <c r="A12354" s="287"/>
    </row>
    <row r="12355" spans="1:1" x14ac:dyDescent="0.25">
      <c r="A12355" s="287"/>
    </row>
    <row r="12356" spans="1:1" x14ac:dyDescent="0.25">
      <c r="A12356" s="287"/>
    </row>
    <row r="12357" spans="1:1" x14ac:dyDescent="0.25">
      <c r="A12357" s="287"/>
    </row>
    <row r="12358" spans="1:1" x14ac:dyDescent="0.25">
      <c r="A12358" s="287"/>
    </row>
    <row r="12359" spans="1:1" x14ac:dyDescent="0.25">
      <c r="A12359" s="287"/>
    </row>
    <row r="12360" spans="1:1" x14ac:dyDescent="0.25">
      <c r="A12360" s="287"/>
    </row>
    <row r="12361" spans="1:1" x14ac:dyDescent="0.25">
      <c r="A12361" s="287"/>
    </row>
    <row r="12362" spans="1:1" x14ac:dyDescent="0.25">
      <c r="A12362" s="287"/>
    </row>
    <row r="12363" spans="1:1" x14ac:dyDescent="0.25">
      <c r="A12363" s="287"/>
    </row>
    <row r="12364" spans="1:1" x14ac:dyDescent="0.25">
      <c r="A12364" s="287"/>
    </row>
    <row r="12365" spans="1:1" x14ac:dyDescent="0.25">
      <c r="A12365" s="287"/>
    </row>
    <row r="12366" spans="1:1" x14ac:dyDescent="0.25">
      <c r="A12366" s="287"/>
    </row>
    <row r="12367" spans="1:1" x14ac:dyDescent="0.25">
      <c r="A12367" s="287"/>
    </row>
    <row r="12368" spans="1:1" x14ac:dyDescent="0.25">
      <c r="A12368" s="287"/>
    </row>
    <row r="12369" spans="1:1" x14ac:dyDescent="0.25">
      <c r="A12369" s="287"/>
    </row>
    <row r="12370" spans="1:1" x14ac:dyDescent="0.25">
      <c r="A12370" s="287"/>
    </row>
    <row r="12371" spans="1:1" x14ac:dyDescent="0.25">
      <c r="A12371" s="287"/>
    </row>
    <row r="12372" spans="1:1" x14ac:dyDescent="0.25">
      <c r="A12372" s="287"/>
    </row>
    <row r="12373" spans="1:1" x14ac:dyDescent="0.25">
      <c r="A12373" s="287"/>
    </row>
    <row r="12374" spans="1:1" x14ac:dyDescent="0.25">
      <c r="A12374" s="287"/>
    </row>
    <row r="12375" spans="1:1" x14ac:dyDescent="0.25">
      <c r="A12375" s="287"/>
    </row>
    <row r="12376" spans="1:1" x14ac:dyDescent="0.25">
      <c r="A12376" s="287"/>
    </row>
    <row r="12377" spans="1:1" x14ac:dyDescent="0.25">
      <c r="A12377" s="287"/>
    </row>
    <row r="12378" spans="1:1" x14ac:dyDescent="0.25">
      <c r="A12378" s="287"/>
    </row>
    <row r="12379" spans="1:1" x14ac:dyDescent="0.25">
      <c r="A12379" s="287"/>
    </row>
    <row r="12380" spans="1:1" x14ac:dyDescent="0.25">
      <c r="A12380" s="287"/>
    </row>
    <row r="12381" spans="1:1" x14ac:dyDescent="0.25">
      <c r="A12381" s="287"/>
    </row>
    <row r="12382" spans="1:1" x14ac:dyDescent="0.25">
      <c r="A12382" s="287"/>
    </row>
    <row r="12383" spans="1:1" x14ac:dyDescent="0.25">
      <c r="A12383" s="287"/>
    </row>
    <row r="12384" spans="1:1" x14ac:dyDescent="0.25">
      <c r="A12384" s="287"/>
    </row>
    <row r="12385" spans="1:1" x14ac:dyDescent="0.25">
      <c r="A12385" s="287"/>
    </row>
    <row r="12386" spans="1:1" x14ac:dyDescent="0.25">
      <c r="A12386" s="287"/>
    </row>
    <row r="12387" spans="1:1" x14ac:dyDescent="0.25">
      <c r="A12387" s="287"/>
    </row>
    <row r="12388" spans="1:1" x14ac:dyDescent="0.25">
      <c r="A12388" s="287"/>
    </row>
    <row r="12389" spans="1:1" x14ac:dyDescent="0.25">
      <c r="A12389" s="287"/>
    </row>
    <row r="12390" spans="1:1" x14ac:dyDescent="0.25">
      <c r="A12390" s="287"/>
    </row>
    <row r="12391" spans="1:1" x14ac:dyDescent="0.25">
      <c r="A12391" s="287"/>
    </row>
    <row r="12392" spans="1:1" x14ac:dyDescent="0.25">
      <c r="A12392" s="287"/>
    </row>
    <row r="12393" spans="1:1" x14ac:dyDescent="0.25">
      <c r="A12393" s="287"/>
    </row>
    <row r="12394" spans="1:1" x14ac:dyDescent="0.25">
      <c r="A12394" s="287"/>
    </row>
    <row r="12395" spans="1:1" x14ac:dyDescent="0.25">
      <c r="A12395" s="287"/>
    </row>
    <row r="12396" spans="1:1" x14ac:dyDescent="0.25">
      <c r="A12396" s="287"/>
    </row>
    <row r="12397" spans="1:1" x14ac:dyDescent="0.25">
      <c r="A12397" s="287"/>
    </row>
    <row r="12398" spans="1:1" x14ac:dyDescent="0.25">
      <c r="A12398" s="287"/>
    </row>
    <row r="12399" spans="1:1" x14ac:dyDescent="0.25">
      <c r="A12399" s="287"/>
    </row>
    <row r="12400" spans="1:1" x14ac:dyDescent="0.25">
      <c r="A12400" s="287"/>
    </row>
    <row r="12401" spans="1:1" x14ac:dyDescent="0.25">
      <c r="A12401" s="287"/>
    </row>
    <row r="12402" spans="1:1" x14ac:dyDescent="0.25">
      <c r="A12402" s="287"/>
    </row>
    <row r="12403" spans="1:1" x14ac:dyDescent="0.25">
      <c r="A12403" s="287"/>
    </row>
    <row r="12404" spans="1:1" x14ac:dyDescent="0.25">
      <c r="A12404" s="287"/>
    </row>
    <row r="12405" spans="1:1" x14ac:dyDescent="0.25">
      <c r="A12405" s="287"/>
    </row>
    <row r="12406" spans="1:1" x14ac:dyDescent="0.25">
      <c r="A12406" s="287"/>
    </row>
    <row r="12407" spans="1:1" x14ac:dyDescent="0.25">
      <c r="A12407" s="287"/>
    </row>
    <row r="12408" spans="1:1" x14ac:dyDescent="0.25">
      <c r="A12408" s="287"/>
    </row>
    <row r="12409" spans="1:1" x14ac:dyDescent="0.25">
      <c r="A12409" s="287"/>
    </row>
    <row r="12410" spans="1:1" x14ac:dyDescent="0.25">
      <c r="A12410" s="287"/>
    </row>
    <row r="12411" spans="1:1" x14ac:dyDescent="0.25">
      <c r="A12411" s="287"/>
    </row>
    <row r="12412" spans="1:1" x14ac:dyDescent="0.25">
      <c r="A12412" s="287"/>
    </row>
    <row r="12413" spans="1:1" x14ac:dyDescent="0.25">
      <c r="A12413" s="287"/>
    </row>
    <row r="12414" spans="1:1" x14ac:dyDescent="0.25">
      <c r="A12414" s="287"/>
    </row>
    <row r="12415" spans="1:1" x14ac:dyDescent="0.25">
      <c r="A12415" s="287"/>
    </row>
    <row r="12416" spans="1:1" x14ac:dyDescent="0.25">
      <c r="A12416" s="287"/>
    </row>
    <row r="12417" spans="1:1" x14ac:dyDescent="0.25">
      <c r="A12417" s="287"/>
    </row>
    <row r="12418" spans="1:1" x14ac:dyDescent="0.25">
      <c r="A12418" s="287"/>
    </row>
    <row r="12419" spans="1:1" x14ac:dyDescent="0.25">
      <c r="A12419" s="287"/>
    </row>
    <row r="12420" spans="1:1" x14ac:dyDescent="0.25">
      <c r="A12420" s="287"/>
    </row>
    <row r="12421" spans="1:1" x14ac:dyDescent="0.25">
      <c r="A12421" s="287"/>
    </row>
    <row r="12422" spans="1:1" x14ac:dyDescent="0.25">
      <c r="A12422" s="287"/>
    </row>
    <row r="12423" spans="1:1" x14ac:dyDescent="0.25">
      <c r="A12423" s="287"/>
    </row>
    <row r="12424" spans="1:1" x14ac:dyDescent="0.25">
      <c r="A12424" s="287"/>
    </row>
    <row r="12425" spans="1:1" x14ac:dyDescent="0.25">
      <c r="A12425" s="287"/>
    </row>
    <row r="12426" spans="1:1" x14ac:dyDescent="0.25">
      <c r="A12426" s="287"/>
    </row>
    <row r="12427" spans="1:1" x14ac:dyDescent="0.25">
      <c r="A12427" s="287"/>
    </row>
    <row r="12428" spans="1:1" x14ac:dyDescent="0.25">
      <c r="A12428" s="287"/>
    </row>
    <row r="12429" spans="1:1" x14ac:dyDescent="0.25">
      <c r="A12429" s="287"/>
    </row>
    <row r="12430" spans="1:1" x14ac:dyDescent="0.25">
      <c r="A12430" s="287"/>
    </row>
    <row r="12431" spans="1:1" x14ac:dyDescent="0.25">
      <c r="A12431" s="287"/>
    </row>
    <row r="12432" spans="1:1" x14ac:dyDescent="0.25">
      <c r="A12432" s="287"/>
    </row>
    <row r="12433" spans="1:1" x14ac:dyDescent="0.25">
      <c r="A12433" s="287"/>
    </row>
    <row r="12434" spans="1:1" x14ac:dyDescent="0.25">
      <c r="A12434" s="287"/>
    </row>
    <row r="12435" spans="1:1" x14ac:dyDescent="0.25">
      <c r="A12435" s="287"/>
    </row>
    <row r="12436" spans="1:1" x14ac:dyDescent="0.25">
      <c r="A12436" s="287"/>
    </row>
    <row r="12437" spans="1:1" x14ac:dyDescent="0.25">
      <c r="A12437" s="287"/>
    </row>
    <row r="12438" spans="1:1" x14ac:dyDescent="0.25">
      <c r="A12438" s="287"/>
    </row>
    <row r="12439" spans="1:1" x14ac:dyDescent="0.25">
      <c r="A12439" s="287"/>
    </row>
    <row r="12440" spans="1:1" x14ac:dyDescent="0.25">
      <c r="A12440" s="287"/>
    </row>
    <row r="12441" spans="1:1" x14ac:dyDescent="0.25">
      <c r="A12441" s="287"/>
    </row>
    <row r="12442" spans="1:1" x14ac:dyDescent="0.25">
      <c r="A12442" s="287"/>
    </row>
    <row r="12443" spans="1:1" x14ac:dyDescent="0.25">
      <c r="A12443" s="287"/>
    </row>
    <row r="12444" spans="1:1" x14ac:dyDescent="0.25">
      <c r="A12444" s="287"/>
    </row>
    <row r="12445" spans="1:1" x14ac:dyDescent="0.25">
      <c r="A12445" s="287"/>
    </row>
    <row r="12446" spans="1:1" x14ac:dyDescent="0.25">
      <c r="A12446" s="287"/>
    </row>
    <row r="12447" spans="1:1" x14ac:dyDescent="0.25">
      <c r="A12447" s="287"/>
    </row>
    <row r="12448" spans="1:1" x14ac:dyDescent="0.25">
      <c r="A12448" s="287"/>
    </row>
    <row r="12449" spans="1:1" x14ac:dyDescent="0.25">
      <c r="A12449" s="287"/>
    </row>
    <row r="12450" spans="1:1" x14ac:dyDescent="0.25">
      <c r="A12450" s="287"/>
    </row>
    <row r="12451" spans="1:1" x14ac:dyDescent="0.25">
      <c r="A12451" s="287"/>
    </row>
    <row r="12452" spans="1:1" x14ac:dyDescent="0.25">
      <c r="A12452" s="287"/>
    </row>
    <row r="12453" spans="1:1" x14ac:dyDescent="0.25">
      <c r="A12453" s="287"/>
    </row>
    <row r="12454" spans="1:1" x14ac:dyDescent="0.25">
      <c r="A12454" s="287"/>
    </row>
    <row r="12455" spans="1:1" x14ac:dyDescent="0.25">
      <c r="A12455" s="287"/>
    </row>
    <row r="12456" spans="1:1" x14ac:dyDescent="0.25">
      <c r="A12456" s="287"/>
    </row>
    <row r="12457" spans="1:1" x14ac:dyDescent="0.25">
      <c r="A12457" s="287"/>
    </row>
    <row r="12458" spans="1:1" x14ac:dyDescent="0.25">
      <c r="A12458" s="287"/>
    </row>
    <row r="12459" spans="1:1" x14ac:dyDescent="0.25">
      <c r="A12459" s="287"/>
    </row>
    <row r="12460" spans="1:1" x14ac:dyDescent="0.25">
      <c r="A12460" s="287"/>
    </row>
    <row r="12461" spans="1:1" x14ac:dyDescent="0.25">
      <c r="A12461" s="287"/>
    </row>
    <row r="12462" spans="1:1" x14ac:dyDescent="0.25">
      <c r="A12462" s="287"/>
    </row>
    <row r="12463" spans="1:1" x14ac:dyDescent="0.25">
      <c r="A12463" s="287"/>
    </row>
    <row r="12464" spans="1:1" x14ac:dyDescent="0.25">
      <c r="A12464" s="287"/>
    </row>
    <row r="12465" spans="1:1" x14ac:dyDescent="0.25">
      <c r="A12465" s="287"/>
    </row>
    <row r="12466" spans="1:1" x14ac:dyDescent="0.25">
      <c r="A12466" s="287"/>
    </row>
    <row r="12467" spans="1:1" x14ac:dyDescent="0.25">
      <c r="A12467" s="287"/>
    </row>
    <row r="12468" spans="1:1" x14ac:dyDescent="0.25">
      <c r="A12468" s="287"/>
    </row>
    <row r="12469" spans="1:1" x14ac:dyDescent="0.25">
      <c r="A12469" s="287"/>
    </row>
    <row r="12470" spans="1:1" x14ac:dyDescent="0.25">
      <c r="A12470" s="287"/>
    </row>
    <row r="12471" spans="1:1" x14ac:dyDescent="0.25">
      <c r="A12471" s="287"/>
    </row>
    <row r="12472" spans="1:1" x14ac:dyDescent="0.25">
      <c r="A12472" s="287"/>
    </row>
    <row r="12473" spans="1:1" x14ac:dyDescent="0.25">
      <c r="A12473" s="287"/>
    </row>
    <row r="12474" spans="1:1" x14ac:dyDescent="0.25">
      <c r="A12474" s="287"/>
    </row>
    <row r="12475" spans="1:1" x14ac:dyDescent="0.25">
      <c r="A12475" s="287"/>
    </row>
    <row r="12476" spans="1:1" x14ac:dyDescent="0.25">
      <c r="A12476" s="287"/>
    </row>
    <row r="12477" spans="1:1" x14ac:dyDescent="0.25">
      <c r="A12477" s="287"/>
    </row>
    <row r="12478" spans="1:1" x14ac:dyDescent="0.25">
      <c r="A12478" s="287"/>
    </row>
    <row r="12479" spans="1:1" x14ac:dyDescent="0.25">
      <c r="A12479" s="287"/>
    </row>
    <row r="12480" spans="1:1" x14ac:dyDescent="0.25">
      <c r="A12480" s="287"/>
    </row>
    <row r="12481" spans="1:1" x14ac:dyDescent="0.25">
      <c r="A12481" s="287"/>
    </row>
    <row r="12482" spans="1:1" x14ac:dyDescent="0.25">
      <c r="A12482" s="287"/>
    </row>
    <row r="12483" spans="1:1" x14ac:dyDescent="0.25">
      <c r="A12483" s="287"/>
    </row>
    <row r="12484" spans="1:1" x14ac:dyDescent="0.25">
      <c r="A12484" s="287"/>
    </row>
    <row r="12485" spans="1:1" x14ac:dyDescent="0.25">
      <c r="A12485" s="287"/>
    </row>
    <row r="12486" spans="1:1" x14ac:dyDescent="0.25">
      <c r="A12486" s="287"/>
    </row>
    <row r="12487" spans="1:1" x14ac:dyDescent="0.25">
      <c r="A12487" s="287"/>
    </row>
    <row r="12488" spans="1:1" x14ac:dyDescent="0.25">
      <c r="A12488" s="287"/>
    </row>
    <row r="12489" spans="1:1" x14ac:dyDescent="0.25">
      <c r="A12489" s="287"/>
    </row>
    <row r="12490" spans="1:1" x14ac:dyDescent="0.25">
      <c r="A12490" s="287"/>
    </row>
    <row r="12491" spans="1:1" x14ac:dyDescent="0.25">
      <c r="A12491" s="287"/>
    </row>
    <row r="12492" spans="1:1" x14ac:dyDescent="0.25">
      <c r="A12492" s="287"/>
    </row>
    <row r="12493" spans="1:1" x14ac:dyDescent="0.25">
      <c r="A12493" s="287"/>
    </row>
    <row r="12494" spans="1:1" x14ac:dyDescent="0.25">
      <c r="A12494" s="287"/>
    </row>
    <row r="12495" spans="1:1" x14ac:dyDescent="0.25">
      <c r="A12495" s="287"/>
    </row>
    <row r="12496" spans="1:1" x14ac:dyDescent="0.25">
      <c r="A12496" s="287"/>
    </row>
    <row r="12497" spans="1:1" x14ac:dyDescent="0.25">
      <c r="A12497" s="287"/>
    </row>
    <row r="12498" spans="1:1" x14ac:dyDescent="0.25">
      <c r="A12498" s="287"/>
    </row>
    <row r="12499" spans="1:1" x14ac:dyDescent="0.25">
      <c r="A12499" s="287"/>
    </row>
    <row r="12500" spans="1:1" x14ac:dyDescent="0.25">
      <c r="A12500" s="287"/>
    </row>
    <row r="12501" spans="1:1" x14ac:dyDescent="0.25">
      <c r="A12501" s="287"/>
    </row>
    <row r="12502" spans="1:1" x14ac:dyDescent="0.25">
      <c r="A12502" s="287"/>
    </row>
    <row r="12503" spans="1:1" x14ac:dyDescent="0.25">
      <c r="A12503" s="287"/>
    </row>
    <row r="12504" spans="1:1" x14ac:dyDescent="0.25">
      <c r="A12504" s="287"/>
    </row>
    <row r="12505" spans="1:1" x14ac:dyDescent="0.25">
      <c r="A12505" s="287"/>
    </row>
    <row r="12506" spans="1:1" x14ac:dyDescent="0.25">
      <c r="A12506" s="287"/>
    </row>
    <row r="12507" spans="1:1" x14ac:dyDescent="0.25">
      <c r="A12507" s="287"/>
    </row>
    <row r="12508" spans="1:1" x14ac:dyDescent="0.25">
      <c r="A12508" s="287"/>
    </row>
    <row r="12509" spans="1:1" x14ac:dyDescent="0.25">
      <c r="A12509" s="287"/>
    </row>
    <row r="12510" spans="1:1" x14ac:dyDescent="0.25">
      <c r="A12510" s="287"/>
    </row>
    <row r="12511" spans="1:1" x14ac:dyDescent="0.25">
      <c r="A12511" s="287"/>
    </row>
    <row r="12512" spans="1:1" x14ac:dyDescent="0.25">
      <c r="A12512" s="287"/>
    </row>
    <row r="12513" spans="1:1" x14ac:dyDescent="0.25">
      <c r="A12513" s="287"/>
    </row>
    <row r="12514" spans="1:1" x14ac:dyDescent="0.25">
      <c r="A12514" s="287"/>
    </row>
    <row r="12515" spans="1:1" x14ac:dyDescent="0.25">
      <c r="A12515" s="287"/>
    </row>
    <row r="12516" spans="1:1" x14ac:dyDescent="0.25">
      <c r="A12516" s="287"/>
    </row>
    <row r="12517" spans="1:1" x14ac:dyDescent="0.25">
      <c r="A12517" s="287"/>
    </row>
    <row r="12518" spans="1:1" x14ac:dyDescent="0.25">
      <c r="A12518" s="287"/>
    </row>
    <row r="12519" spans="1:1" x14ac:dyDescent="0.25">
      <c r="A12519" s="287"/>
    </row>
    <row r="12520" spans="1:1" x14ac:dyDescent="0.25">
      <c r="A12520" s="287"/>
    </row>
    <row r="12521" spans="1:1" x14ac:dyDescent="0.25">
      <c r="A12521" s="287"/>
    </row>
    <row r="12522" spans="1:1" x14ac:dyDescent="0.25">
      <c r="A12522" s="287"/>
    </row>
    <row r="12523" spans="1:1" x14ac:dyDescent="0.25">
      <c r="A12523" s="287"/>
    </row>
    <row r="12524" spans="1:1" x14ac:dyDescent="0.25">
      <c r="A12524" s="287"/>
    </row>
    <row r="12525" spans="1:1" x14ac:dyDescent="0.25">
      <c r="A12525" s="287"/>
    </row>
    <row r="12526" spans="1:1" x14ac:dyDescent="0.25">
      <c r="A12526" s="287"/>
    </row>
    <row r="12527" spans="1:1" x14ac:dyDescent="0.25">
      <c r="A12527" s="287"/>
    </row>
    <row r="12528" spans="1:1" x14ac:dyDescent="0.25">
      <c r="A12528" s="287"/>
    </row>
    <row r="12529" spans="1:1" x14ac:dyDescent="0.25">
      <c r="A12529" s="287"/>
    </row>
    <row r="12530" spans="1:1" x14ac:dyDescent="0.25">
      <c r="A12530" s="287"/>
    </row>
    <row r="12531" spans="1:1" x14ac:dyDescent="0.25">
      <c r="A12531" s="287"/>
    </row>
    <row r="12532" spans="1:1" x14ac:dyDescent="0.25">
      <c r="A12532" s="287"/>
    </row>
    <row r="12533" spans="1:1" x14ac:dyDescent="0.25">
      <c r="A12533" s="287"/>
    </row>
    <row r="12534" spans="1:1" x14ac:dyDescent="0.25">
      <c r="A12534" s="287"/>
    </row>
    <row r="12535" spans="1:1" x14ac:dyDescent="0.25">
      <c r="A12535" s="287"/>
    </row>
    <row r="12536" spans="1:1" x14ac:dyDescent="0.25">
      <c r="A12536" s="287"/>
    </row>
    <row r="12537" spans="1:1" x14ac:dyDescent="0.25">
      <c r="A12537" s="287"/>
    </row>
    <row r="12538" spans="1:1" x14ac:dyDescent="0.25">
      <c r="A12538" s="287"/>
    </row>
    <row r="12539" spans="1:1" x14ac:dyDescent="0.25">
      <c r="A12539" s="287"/>
    </row>
    <row r="12540" spans="1:1" x14ac:dyDescent="0.25">
      <c r="A12540" s="287"/>
    </row>
    <row r="12541" spans="1:1" x14ac:dyDescent="0.25">
      <c r="A12541" s="287"/>
    </row>
    <row r="12542" spans="1:1" x14ac:dyDescent="0.25">
      <c r="A12542" s="287"/>
    </row>
    <row r="12543" spans="1:1" x14ac:dyDescent="0.25">
      <c r="A12543" s="287"/>
    </row>
    <row r="12544" spans="1:1" x14ac:dyDescent="0.25">
      <c r="A12544" s="287"/>
    </row>
    <row r="12545" spans="1:1" x14ac:dyDescent="0.25">
      <c r="A12545" s="287"/>
    </row>
    <row r="12546" spans="1:1" x14ac:dyDescent="0.25">
      <c r="A12546" s="287"/>
    </row>
    <row r="12547" spans="1:1" x14ac:dyDescent="0.25">
      <c r="A12547" s="287"/>
    </row>
    <row r="12548" spans="1:1" x14ac:dyDescent="0.25">
      <c r="A12548" s="287"/>
    </row>
    <row r="12549" spans="1:1" x14ac:dyDescent="0.25">
      <c r="A12549" s="287"/>
    </row>
    <row r="12550" spans="1:1" x14ac:dyDescent="0.25">
      <c r="A12550" s="287"/>
    </row>
    <row r="12551" spans="1:1" x14ac:dyDescent="0.25">
      <c r="A12551" s="287"/>
    </row>
    <row r="12552" spans="1:1" x14ac:dyDescent="0.25">
      <c r="A12552" s="287"/>
    </row>
    <row r="12553" spans="1:1" x14ac:dyDescent="0.25">
      <c r="A12553" s="287"/>
    </row>
    <row r="12554" spans="1:1" x14ac:dyDescent="0.25">
      <c r="A12554" s="287"/>
    </row>
    <row r="12555" spans="1:1" x14ac:dyDescent="0.25">
      <c r="A12555" s="287"/>
    </row>
    <row r="12556" spans="1:1" x14ac:dyDescent="0.25">
      <c r="A12556" s="287"/>
    </row>
    <row r="12557" spans="1:1" x14ac:dyDescent="0.25">
      <c r="A12557" s="287"/>
    </row>
    <row r="12558" spans="1:1" x14ac:dyDescent="0.25">
      <c r="A12558" s="287"/>
    </row>
    <row r="12559" spans="1:1" x14ac:dyDescent="0.25">
      <c r="A12559" s="287"/>
    </row>
    <row r="12560" spans="1:1" x14ac:dyDescent="0.25">
      <c r="A12560" s="287"/>
    </row>
    <row r="12561" spans="1:1" x14ac:dyDescent="0.25">
      <c r="A12561" s="287"/>
    </row>
    <row r="12562" spans="1:1" x14ac:dyDescent="0.25">
      <c r="A12562" s="287"/>
    </row>
    <row r="12563" spans="1:1" x14ac:dyDescent="0.25">
      <c r="A12563" s="287"/>
    </row>
    <row r="12564" spans="1:1" x14ac:dyDescent="0.25">
      <c r="A12564" s="287"/>
    </row>
    <row r="12565" spans="1:1" x14ac:dyDescent="0.25">
      <c r="A12565" s="287"/>
    </row>
    <row r="12566" spans="1:1" x14ac:dyDescent="0.25">
      <c r="A12566" s="287"/>
    </row>
    <row r="12567" spans="1:1" x14ac:dyDescent="0.25">
      <c r="A12567" s="287"/>
    </row>
    <row r="12568" spans="1:1" x14ac:dyDescent="0.25">
      <c r="A12568" s="287"/>
    </row>
    <row r="12569" spans="1:1" x14ac:dyDescent="0.25">
      <c r="A12569" s="287"/>
    </row>
    <row r="12570" spans="1:1" x14ac:dyDescent="0.25">
      <c r="A12570" s="287"/>
    </row>
    <row r="12571" spans="1:1" x14ac:dyDescent="0.25">
      <c r="A12571" s="287"/>
    </row>
    <row r="12572" spans="1:1" x14ac:dyDescent="0.25">
      <c r="A12572" s="287"/>
    </row>
    <row r="12573" spans="1:1" x14ac:dyDescent="0.25">
      <c r="A12573" s="287"/>
    </row>
    <row r="12574" spans="1:1" x14ac:dyDescent="0.25">
      <c r="A12574" s="287"/>
    </row>
    <row r="12575" spans="1:1" x14ac:dyDescent="0.25">
      <c r="A12575" s="287"/>
    </row>
    <row r="12576" spans="1:1" x14ac:dyDescent="0.25">
      <c r="A12576" s="287"/>
    </row>
    <row r="12577" spans="1:1" x14ac:dyDescent="0.25">
      <c r="A12577" s="287"/>
    </row>
    <row r="12578" spans="1:1" x14ac:dyDescent="0.25">
      <c r="A12578" s="287"/>
    </row>
    <row r="12579" spans="1:1" x14ac:dyDescent="0.25">
      <c r="A12579" s="287"/>
    </row>
    <row r="12580" spans="1:1" x14ac:dyDescent="0.25">
      <c r="A12580" s="287"/>
    </row>
    <row r="12581" spans="1:1" x14ac:dyDescent="0.25">
      <c r="A12581" s="287"/>
    </row>
    <row r="12582" spans="1:1" x14ac:dyDescent="0.25">
      <c r="A12582" s="287"/>
    </row>
    <row r="12583" spans="1:1" x14ac:dyDescent="0.25">
      <c r="A12583" s="287"/>
    </row>
    <row r="12584" spans="1:1" x14ac:dyDescent="0.25">
      <c r="A12584" s="287"/>
    </row>
    <row r="12585" spans="1:1" x14ac:dyDescent="0.25">
      <c r="A12585" s="287"/>
    </row>
    <row r="12586" spans="1:1" x14ac:dyDescent="0.25">
      <c r="A12586" s="287"/>
    </row>
    <row r="12587" spans="1:1" x14ac:dyDescent="0.25">
      <c r="A12587" s="287"/>
    </row>
    <row r="12588" spans="1:1" x14ac:dyDescent="0.25">
      <c r="A12588" s="287"/>
    </row>
    <row r="12589" spans="1:1" x14ac:dyDescent="0.25">
      <c r="A12589" s="287"/>
    </row>
    <row r="12590" spans="1:1" x14ac:dyDescent="0.25">
      <c r="A12590" s="287"/>
    </row>
    <row r="12591" spans="1:1" x14ac:dyDescent="0.25">
      <c r="A12591" s="287"/>
    </row>
    <row r="12592" spans="1:1" x14ac:dyDescent="0.25">
      <c r="A12592" s="287"/>
    </row>
    <row r="12593" spans="1:1" x14ac:dyDescent="0.25">
      <c r="A12593" s="287"/>
    </row>
    <row r="12594" spans="1:1" x14ac:dyDescent="0.25">
      <c r="A12594" s="287"/>
    </row>
    <row r="12595" spans="1:1" x14ac:dyDescent="0.25">
      <c r="A12595" s="287"/>
    </row>
    <row r="12596" spans="1:1" x14ac:dyDescent="0.25">
      <c r="A12596" s="287"/>
    </row>
    <row r="12597" spans="1:1" x14ac:dyDescent="0.25">
      <c r="A12597" s="287"/>
    </row>
    <row r="12598" spans="1:1" x14ac:dyDescent="0.25">
      <c r="A12598" s="287"/>
    </row>
    <row r="12599" spans="1:1" x14ac:dyDescent="0.25">
      <c r="A12599" s="287"/>
    </row>
    <row r="12600" spans="1:1" x14ac:dyDescent="0.25">
      <c r="A12600" s="287"/>
    </row>
    <row r="12601" spans="1:1" x14ac:dyDescent="0.25">
      <c r="A12601" s="287"/>
    </row>
    <row r="12602" spans="1:1" x14ac:dyDescent="0.25">
      <c r="A12602" s="287"/>
    </row>
    <row r="12603" spans="1:1" x14ac:dyDescent="0.25">
      <c r="A12603" s="287"/>
    </row>
    <row r="12604" spans="1:1" x14ac:dyDescent="0.25">
      <c r="A12604" s="287"/>
    </row>
    <row r="12605" spans="1:1" x14ac:dyDescent="0.25">
      <c r="A12605" s="287"/>
    </row>
    <row r="12606" spans="1:1" x14ac:dyDescent="0.25">
      <c r="A12606" s="287"/>
    </row>
    <row r="12607" spans="1:1" x14ac:dyDescent="0.25">
      <c r="A12607" s="287"/>
    </row>
    <row r="12608" spans="1:1" x14ac:dyDescent="0.25">
      <c r="A12608" s="287"/>
    </row>
    <row r="12609" spans="1:1" x14ac:dyDescent="0.25">
      <c r="A12609" s="287"/>
    </row>
    <row r="12610" spans="1:1" x14ac:dyDescent="0.25">
      <c r="A12610" s="287"/>
    </row>
    <row r="12611" spans="1:1" x14ac:dyDescent="0.25">
      <c r="A12611" s="287"/>
    </row>
    <row r="12612" spans="1:1" x14ac:dyDescent="0.25">
      <c r="A12612" s="287"/>
    </row>
    <row r="12613" spans="1:1" x14ac:dyDescent="0.25">
      <c r="A12613" s="287"/>
    </row>
    <row r="12614" spans="1:1" x14ac:dyDescent="0.25">
      <c r="A12614" s="287"/>
    </row>
    <row r="12615" spans="1:1" x14ac:dyDescent="0.25">
      <c r="A12615" s="287"/>
    </row>
    <row r="12616" spans="1:1" x14ac:dyDescent="0.25">
      <c r="A12616" s="287"/>
    </row>
    <row r="12617" spans="1:1" x14ac:dyDescent="0.25">
      <c r="A12617" s="287"/>
    </row>
    <row r="12618" spans="1:1" x14ac:dyDescent="0.25">
      <c r="A12618" s="287"/>
    </row>
    <row r="12619" spans="1:1" x14ac:dyDescent="0.25">
      <c r="A12619" s="287"/>
    </row>
    <row r="12620" spans="1:1" x14ac:dyDescent="0.25">
      <c r="A12620" s="287"/>
    </row>
    <row r="12621" spans="1:1" x14ac:dyDescent="0.25">
      <c r="A12621" s="287"/>
    </row>
    <row r="12622" spans="1:1" x14ac:dyDescent="0.25">
      <c r="A12622" s="287"/>
    </row>
    <row r="12623" spans="1:1" x14ac:dyDescent="0.25">
      <c r="A12623" s="287"/>
    </row>
    <row r="12624" spans="1:1" x14ac:dyDescent="0.25">
      <c r="A12624" s="287"/>
    </row>
    <row r="12625" spans="1:1" x14ac:dyDescent="0.25">
      <c r="A12625" s="287"/>
    </row>
    <row r="12626" spans="1:1" x14ac:dyDescent="0.25">
      <c r="A12626" s="287"/>
    </row>
    <row r="12627" spans="1:1" x14ac:dyDescent="0.25">
      <c r="A12627" s="287"/>
    </row>
    <row r="12628" spans="1:1" x14ac:dyDescent="0.25">
      <c r="A12628" s="287"/>
    </row>
    <row r="12629" spans="1:1" x14ac:dyDescent="0.25">
      <c r="A12629" s="287"/>
    </row>
    <row r="12630" spans="1:1" x14ac:dyDescent="0.25">
      <c r="A12630" s="287"/>
    </row>
    <row r="12631" spans="1:1" x14ac:dyDescent="0.25">
      <c r="A12631" s="287"/>
    </row>
    <row r="12632" spans="1:1" x14ac:dyDescent="0.25">
      <c r="A12632" s="287"/>
    </row>
    <row r="12633" spans="1:1" x14ac:dyDescent="0.25">
      <c r="A12633" s="287"/>
    </row>
    <row r="12634" spans="1:1" x14ac:dyDescent="0.25">
      <c r="A12634" s="287"/>
    </row>
    <row r="12635" spans="1:1" x14ac:dyDescent="0.25">
      <c r="A12635" s="287"/>
    </row>
    <row r="12636" spans="1:1" x14ac:dyDescent="0.25">
      <c r="A12636" s="287"/>
    </row>
    <row r="12637" spans="1:1" x14ac:dyDescent="0.25">
      <c r="A12637" s="287"/>
    </row>
    <row r="12638" spans="1:1" x14ac:dyDescent="0.25">
      <c r="A12638" s="287"/>
    </row>
    <row r="12639" spans="1:1" x14ac:dyDescent="0.25">
      <c r="A12639" s="287"/>
    </row>
    <row r="12640" spans="1:1" x14ac:dyDescent="0.25">
      <c r="A12640" s="287"/>
    </row>
    <row r="12641" spans="1:1" x14ac:dyDescent="0.25">
      <c r="A12641" s="287"/>
    </row>
    <row r="12642" spans="1:1" x14ac:dyDescent="0.25">
      <c r="A12642" s="287"/>
    </row>
    <row r="12643" spans="1:1" x14ac:dyDescent="0.25">
      <c r="A12643" s="287"/>
    </row>
    <row r="12644" spans="1:1" x14ac:dyDescent="0.25">
      <c r="A12644" s="287"/>
    </row>
    <row r="12645" spans="1:1" x14ac:dyDescent="0.25">
      <c r="A12645" s="287"/>
    </row>
    <row r="12646" spans="1:1" x14ac:dyDescent="0.25">
      <c r="A12646" s="287"/>
    </row>
    <row r="12647" spans="1:1" x14ac:dyDescent="0.25">
      <c r="A12647" s="287"/>
    </row>
    <row r="12648" spans="1:1" x14ac:dyDescent="0.25">
      <c r="A12648" s="287"/>
    </row>
    <row r="12649" spans="1:1" x14ac:dyDescent="0.25">
      <c r="A12649" s="287"/>
    </row>
    <row r="12650" spans="1:1" x14ac:dyDescent="0.25">
      <c r="A12650" s="287"/>
    </row>
    <row r="12651" spans="1:1" x14ac:dyDescent="0.25">
      <c r="A12651" s="287"/>
    </row>
    <row r="12652" spans="1:1" x14ac:dyDescent="0.25">
      <c r="A12652" s="287"/>
    </row>
    <row r="12653" spans="1:1" x14ac:dyDescent="0.25">
      <c r="A12653" s="287"/>
    </row>
    <row r="12654" spans="1:1" x14ac:dyDescent="0.25">
      <c r="A12654" s="287"/>
    </row>
    <row r="12655" spans="1:1" x14ac:dyDescent="0.25">
      <c r="A12655" s="287"/>
    </row>
    <row r="12656" spans="1:1" x14ac:dyDescent="0.25">
      <c r="A12656" s="287"/>
    </row>
    <row r="12657" spans="1:1" x14ac:dyDescent="0.25">
      <c r="A12657" s="287"/>
    </row>
    <row r="12658" spans="1:1" x14ac:dyDescent="0.25">
      <c r="A12658" s="287"/>
    </row>
    <row r="12659" spans="1:1" x14ac:dyDescent="0.25">
      <c r="A12659" s="287"/>
    </row>
    <row r="12660" spans="1:1" x14ac:dyDescent="0.25">
      <c r="A12660" s="287"/>
    </row>
    <row r="12661" spans="1:1" x14ac:dyDescent="0.25">
      <c r="A12661" s="287"/>
    </row>
    <row r="12662" spans="1:1" x14ac:dyDescent="0.25">
      <c r="A12662" s="287"/>
    </row>
    <row r="12663" spans="1:1" x14ac:dyDescent="0.25">
      <c r="A12663" s="287"/>
    </row>
    <row r="12664" spans="1:1" x14ac:dyDescent="0.25">
      <c r="A12664" s="287"/>
    </row>
    <row r="12665" spans="1:1" x14ac:dyDescent="0.25">
      <c r="A12665" s="287"/>
    </row>
    <row r="12666" spans="1:1" x14ac:dyDescent="0.25">
      <c r="A12666" s="287"/>
    </row>
    <row r="12667" spans="1:1" x14ac:dyDescent="0.25">
      <c r="A12667" s="287"/>
    </row>
    <row r="12668" spans="1:1" x14ac:dyDescent="0.25">
      <c r="A12668" s="287"/>
    </row>
    <row r="12669" spans="1:1" x14ac:dyDescent="0.25">
      <c r="A12669" s="287"/>
    </row>
    <row r="12670" spans="1:1" x14ac:dyDescent="0.25">
      <c r="A12670" s="287"/>
    </row>
    <row r="12671" spans="1:1" x14ac:dyDescent="0.25">
      <c r="A12671" s="287"/>
    </row>
    <row r="12672" spans="1:1" x14ac:dyDescent="0.25">
      <c r="A12672" s="287"/>
    </row>
    <row r="12673" spans="1:1" x14ac:dyDescent="0.25">
      <c r="A12673" s="287"/>
    </row>
    <row r="12674" spans="1:1" x14ac:dyDescent="0.25">
      <c r="A12674" s="287"/>
    </row>
    <row r="12675" spans="1:1" x14ac:dyDescent="0.25">
      <c r="A12675" s="287"/>
    </row>
    <row r="12676" spans="1:1" x14ac:dyDescent="0.25">
      <c r="A12676" s="287"/>
    </row>
    <row r="12677" spans="1:1" x14ac:dyDescent="0.25">
      <c r="A12677" s="287"/>
    </row>
    <row r="12678" spans="1:1" x14ac:dyDescent="0.25">
      <c r="A12678" s="287"/>
    </row>
    <row r="12679" spans="1:1" x14ac:dyDescent="0.25">
      <c r="A12679" s="287"/>
    </row>
    <row r="12680" spans="1:1" x14ac:dyDescent="0.25">
      <c r="A12680" s="287"/>
    </row>
    <row r="12681" spans="1:1" x14ac:dyDescent="0.25">
      <c r="A12681" s="287"/>
    </row>
    <row r="12682" spans="1:1" x14ac:dyDescent="0.25">
      <c r="A12682" s="287"/>
    </row>
    <row r="12683" spans="1:1" x14ac:dyDescent="0.25">
      <c r="A12683" s="287"/>
    </row>
    <row r="12684" spans="1:1" x14ac:dyDescent="0.25">
      <c r="A12684" s="287"/>
    </row>
    <row r="12685" spans="1:1" x14ac:dyDescent="0.25">
      <c r="A12685" s="287"/>
    </row>
    <row r="12686" spans="1:1" x14ac:dyDescent="0.25">
      <c r="A12686" s="287"/>
    </row>
    <row r="12687" spans="1:1" x14ac:dyDescent="0.25">
      <c r="A12687" s="287"/>
    </row>
    <row r="12688" spans="1:1" x14ac:dyDescent="0.25">
      <c r="A12688" s="287"/>
    </row>
    <row r="12689" spans="1:1" x14ac:dyDescent="0.25">
      <c r="A12689" s="287"/>
    </row>
    <row r="12690" spans="1:1" x14ac:dyDescent="0.25">
      <c r="A12690" s="287"/>
    </row>
    <row r="12691" spans="1:1" x14ac:dyDescent="0.25">
      <c r="A12691" s="287"/>
    </row>
    <row r="12692" spans="1:1" x14ac:dyDescent="0.25">
      <c r="A12692" s="287"/>
    </row>
    <row r="12693" spans="1:1" x14ac:dyDescent="0.25">
      <c r="A12693" s="287"/>
    </row>
    <row r="12694" spans="1:1" x14ac:dyDescent="0.25">
      <c r="A12694" s="287"/>
    </row>
    <row r="12695" spans="1:1" x14ac:dyDescent="0.25">
      <c r="A12695" s="287"/>
    </row>
    <row r="12696" spans="1:1" x14ac:dyDescent="0.25">
      <c r="A12696" s="287"/>
    </row>
    <row r="12697" spans="1:1" x14ac:dyDescent="0.25">
      <c r="A12697" s="287"/>
    </row>
    <row r="12698" spans="1:1" x14ac:dyDescent="0.25">
      <c r="A12698" s="287"/>
    </row>
    <row r="12699" spans="1:1" x14ac:dyDescent="0.25">
      <c r="A12699" s="287"/>
    </row>
    <row r="12700" spans="1:1" x14ac:dyDescent="0.25">
      <c r="A12700" s="287"/>
    </row>
    <row r="12701" spans="1:1" x14ac:dyDescent="0.25">
      <c r="A12701" s="287"/>
    </row>
    <row r="12702" spans="1:1" x14ac:dyDescent="0.25">
      <c r="A12702" s="287"/>
    </row>
    <row r="12703" spans="1:1" x14ac:dyDescent="0.25">
      <c r="A12703" s="287"/>
    </row>
    <row r="12704" spans="1:1" x14ac:dyDescent="0.25">
      <c r="A12704" s="287"/>
    </row>
    <row r="12705" spans="1:1" x14ac:dyDescent="0.25">
      <c r="A12705" s="287"/>
    </row>
    <row r="12706" spans="1:1" x14ac:dyDescent="0.25">
      <c r="A12706" s="287"/>
    </row>
    <row r="12707" spans="1:1" x14ac:dyDescent="0.25">
      <c r="A12707" s="287"/>
    </row>
    <row r="12708" spans="1:1" x14ac:dyDescent="0.25">
      <c r="A12708" s="287"/>
    </row>
    <row r="12709" spans="1:1" x14ac:dyDescent="0.25">
      <c r="A12709" s="287"/>
    </row>
    <row r="12710" spans="1:1" x14ac:dyDescent="0.25">
      <c r="A12710" s="287"/>
    </row>
    <row r="12711" spans="1:1" x14ac:dyDescent="0.25">
      <c r="A12711" s="287"/>
    </row>
    <row r="12712" spans="1:1" x14ac:dyDescent="0.25">
      <c r="A12712" s="287"/>
    </row>
    <row r="12713" spans="1:1" x14ac:dyDescent="0.25">
      <c r="A12713" s="287"/>
    </row>
    <row r="12714" spans="1:1" x14ac:dyDescent="0.25">
      <c r="A12714" s="287"/>
    </row>
    <row r="12715" spans="1:1" x14ac:dyDescent="0.25">
      <c r="A12715" s="287"/>
    </row>
    <row r="12716" spans="1:1" x14ac:dyDescent="0.25">
      <c r="A12716" s="287"/>
    </row>
    <row r="12717" spans="1:1" x14ac:dyDescent="0.25">
      <c r="A12717" s="287"/>
    </row>
    <row r="12718" spans="1:1" x14ac:dyDescent="0.25">
      <c r="A12718" s="287"/>
    </row>
    <row r="12719" spans="1:1" x14ac:dyDescent="0.25">
      <c r="A12719" s="287"/>
    </row>
    <row r="12720" spans="1:1" x14ac:dyDescent="0.25">
      <c r="A12720" s="287"/>
    </row>
    <row r="12721" spans="1:1" x14ac:dyDescent="0.25">
      <c r="A12721" s="287"/>
    </row>
    <row r="12722" spans="1:1" x14ac:dyDescent="0.25">
      <c r="A12722" s="287"/>
    </row>
    <row r="12723" spans="1:1" x14ac:dyDescent="0.25">
      <c r="A12723" s="287"/>
    </row>
    <row r="12724" spans="1:1" x14ac:dyDescent="0.25">
      <c r="A12724" s="287"/>
    </row>
    <row r="12725" spans="1:1" x14ac:dyDescent="0.25">
      <c r="A12725" s="287"/>
    </row>
    <row r="12726" spans="1:1" x14ac:dyDescent="0.25">
      <c r="A12726" s="287"/>
    </row>
    <row r="12727" spans="1:1" x14ac:dyDescent="0.25">
      <c r="A12727" s="287"/>
    </row>
    <row r="12728" spans="1:1" x14ac:dyDescent="0.25">
      <c r="A12728" s="287"/>
    </row>
    <row r="12729" spans="1:1" x14ac:dyDescent="0.25">
      <c r="A12729" s="287"/>
    </row>
    <row r="12730" spans="1:1" x14ac:dyDescent="0.25">
      <c r="A12730" s="287"/>
    </row>
    <row r="12731" spans="1:1" x14ac:dyDescent="0.25">
      <c r="A12731" s="287"/>
    </row>
    <row r="12732" spans="1:1" x14ac:dyDescent="0.25">
      <c r="A12732" s="287"/>
    </row>
    <row r="12733" spans="1:1" x14ac:dyDescent="0.25">
      <c r="A12733" s="287"/>
    </row>
    <row r="12734" spans="1:1" x14ac:dyDescent="0.25">
      <c r="A12734" s="287"/>
    </row>
    <row r="12735" spans="1:1" x14ac:dyDescent="0.25">
      <c r="A12735" s="287"/>
    </row>
    <row r="12736" spans="1:1" x14ac:dyDescent="0.25">
      <c r="A12736" s="287"/>
    </row>
    <row r="12737" spans="1:1" x14ac:dyDescent="0.25">
      <c r="A12737" s="287"/>
    </row>
    <row r="12738" spans="1:1" x14ac:dyDescent="0.25">
      <c r="A12738" s="287"/>
    </row>
    <row r="12739" spans="1:1" x14ac:dyDescent="0.25">
      <c r="A12739" s="287"/>
    </row>
    <row r="12740" spans="1:1" x14ac:dyDescent="0.25">
      <c r="A12740" s="287"/>
    </row>
    <row r="12741" spans="1:1" x14ac:dyDescent="0.25">
      <c r="A12741" s="287"/>
    </row>
    <row r="12742" spans="1:1" x14ac:dyDescent="0.25">
      <c r="A12742" s="287"/>
    </row>
    <row r="12743" spans="1:1" x14ac:dyDescent="0.25">
      <c r="A12743" s="287"/>
    </row>
    <row r="12744" spans="1:1" x14ac:dyDescent="0.25">
      <c r="A12744" s="287"/>
    </row>
    <row r="12745" spans="1:1" x14ac:dyDescent="0.25">
      <c r="A12745" s="287"/>
    </row>
    <row r="12746" spans="1:1" x14ac:dyDescent="0.25">
      <c r="A12746" s="287"/>
    </row>
    <row r="12747" spans="1:1" x14ac:dyDescent="0.25">
      <c r="A12747" s="287"/>
    </row>
    <row r="12748" spans="1:1" x14ac:dyDescent="0.25">
      <c r="A12748" s="287"/>
    </row>
    <row r="12749" spans="1:1" x14ac:dyDescent="0.25">
      <c r="A12749" s="287"/>
    </row>
    <row r="12750" spans="1:1" x14ac:dyDescent="0.25">
      <c r="A12750" s="287"/>
    </row>
    <row r="12751" spans="1:1" x14ac:dyDescent="0.25">
      <c r="A12751" s="287"/>
    </row>
    <row r="12752" spans="1:1" x14ac:dyDescent="0.25">
      <c r="A12752" s="287"/>
    </row>
    <row r="12753" spans="1:1" x14ac:dyDescent="0.25">
      <c r="A12753" s="287"/>
    </row>
    <row r="12754" spans="1:1" x14ac:dyDescent="0.25">
      <c r="A12754" s="287"/>
    </row>
    <row r="12755" spans="1:1" x14ac:dyDescent="0.25">
      <c r="A12755" s="287"/>
    </row>
    <row r="12756" spans="1:1" x14ac:dyDescent="0.25">
      <c r="A12756" s="287"/>
    </row>
    <row r="12757" spans="1:1" x14ac:dyDescent="0.25">
      <c r="A12757" s="287"/>
    </row>
    <row r="12758" spans="1:1" x14ac:dyDescent="0.25">
      <c r="A12758" s="287"/>
    </row>
    <row r="12759" spans="1:1" x14ac:dyDescent="0.25">
      <c r="A12759" s="287"/>
    </row>
    <row r="12760" spans="1:1" x14ac:dyDescent="0.25">
      <c r="A12760" s="287"/>
    </row>
    <row r="12761" spans="1:1" x14ac:dyDescent="0.25">
      <c r="A12761" s="287"/>
    </row>
    <row r="12762" spans="1:1" x14ac:dyDescent="0.25">
      <c r="A12762" s="287"/>
    </row>
    <row r="12763" spans="1:1" x14ac:dyDescent="0.25">
      <c r="A12763" s="287"/>
    </row>
    <row r="12764" spans="1:1" x14ac:dyDescent="0.25">
      <c r="A12764" s="287"/>
    </row>
    <row r="12765" spans="1:1" x14ac:dyDescent="0.25">
      <c r="A12765" s="287"/>
    </row>
    <row r="12766" spans="1:1" x14ac:dyDescent="0.25">
      <c r="A12766" s="287"/>
    </row>
    <row r="12767" spans="1:1" x14ac:dyDescent="0.25">
      <c r="A12767" s="287"/>
    </row>
    <row r="12768" spans="1:1" x14ac:dyDescent="0.25">
      <c r="A12768" s="287"/>
    </row>
    <row r="12769" spans="1:1" x14ac:dyDescent="0.25">
      <c r="A12769" s="287"/>
    </row>
    <row r="12770" spans="1:1" x14ac:dyDescent="0.25">
      <c r="A12770" s="287"/>
    </row>
    <row r="12771" spans="1:1" x14ac:dyDescent="0.25">
      <c r="A12771" s="287"/>
    </row>
    <row r="12772" spans="1:1" x14ac:dyDescent="0.25">
      <c r="A12772" s="287"/>
    </row>
    <row r="12773" spans="1:1" x14ac:dyDescent="0.25">
      <c r="A12773" s="287"/>
    </row>
    <row r="12774" spans="1:1" x14ac:dyDescent="0.25">
      <c r="A12774" s="287"/>
    </row>
    <row r="12775" spans="1:1" x14ac:dyDescent="0.25">
      <c r="A12775" s="287"/>
    </row>
    <row r="12776" spans="1:1" x14ac:dyDescent="0.25">
      <c r="A12776" s="287"/>
    </row>
    <row r="12777" spans="1:1" x14ac:dyDescent="0.25">
      <c r="A12777" s="287"/>
    </row>
    <row r="12778" spans="1:1" x14ac:dyDescent="0.25">
      <c r="A12778" s="287"/>
    </row>
    <row r="12779" spans="1:1" x14ac:dyDescent="0.25">
      <c r="A12779" s="287"/>
    </row>
    <row r="12780" spans="1:1" x14ac:dyDescent="0.25">
      <c r="A12780" s="287"/>
    </row>
    <row r="12781" spans="1:1" x14ac:dyDescent="0.25">
      <c r="A12781" s="287"/>
    </row>
    <row r="12782" spans="1:1" x14ac:dyDescent="0.25">
      <c r="A12782" s="287"/>
    </row>
    <row r="12783" spans="1:1" x14ac:dyDescent="0.25">
      <c r="A12783" s="287"/>
    </row>
    <row r="12784" spans="1:1" x14ac:dyDescent="0.25">
      <c r="A12784" s="287"/>
    </row>
    <row r="12785" spans="1:1" x14ac:dyDescent="0.25">
      <c r="A12785" s="287"/>
    </row>
    <row r="12786" spans="1:1" x14ac:dyDescent="0.25">
      <c r="A12786" s="287"/>
    </row>
    <row r="12787" spans="1:1" x14ac:dyDescent="0.25">
      <c r="A12787" s="287"/>
    </row>
    <row r="12788" spans="1:1" x14ac:dyDescent="0.25">
      <c r="A12788" s="287"/>
    </row>
    <row r="12789" spans="1:1" x14ac:dyDescent="0.25">
      <c r="A12789" s="287"/>
    </row>
    <row r="12790" spans="1:1" x14ac:dyDescent="0.25">
      <c r="A12790" s="287"/>
    </row>
    <row r="12791" spans="1:1" x14ac:dyDescent="0.25">
      <c r="A12791" s="287"/>
    </row>
    <row r="12792" spans="1:1" x14ac:dyDescent="0.25">
      <c r="A12792" s="287"/>
    </row>
    <row r="12793" spans="1:1" x14ac:dyDescent="0.25">
      <c r="A12793" s="287"/>
    </row>
    <row r="12794" spans="1:1" x14ac:dyDescent="0.25">
      <c r="A12794" s="287"/>
    </row>
    <row r="12795" spans="1:1" x14ac:dyDescent="0.25">
      <c r="A12795" s="287"/>
    </row>
    <row r="12796" spans="1:1" x14ac:dyDescent="0.25">
      <c r="A12796" s="287"/>
    </row>
    <row r="12797" spans="1:1" x14ac:dyDescent="0.25">
      <c r="A12797" s="287"/>
    </row>
    <row r="12798" spans="1:1" x14ac:dyDescent="0.25">
      <c r="A12798" s="287"/>
    </row>
    <row r="12799" spans="1:1" x14ac:dyDescent="0.25">
      <c r="A12799" s="287"/>
    </row>
    <row r="12800" spans="1:1" x14ac:dyDescent="0.25">
      <c r="A12800" s="287"/>
    </row>
    <row r="12801" spans="1:1" x14ac:dyDescent="0.25">
      <c r="A12801" s="287"/>
    </row>
    <row r="12802" spans="1:1" x14ac:dyDescent="0.25">
      <c r="A12802" s="287"/>
    </row>
    <row r="12803" spans="1:1" x14ac:dyDescent="0.25">
      <c r="A12803" s="287"/>
    </row>
    <row r="12804" spans="1:1" x14ac:dyDescent="0.25">
      <c r="A12804" s="287"/>
    </row>
    <row r="12805" spans="1:1" x14ac:dyDescent="0.25">
      <c r="A12805" s="287"/>
    </row>
    <row r="12806" spans="1:1" x14ac:dyDescent="0.25">
      <c r="A12806" s="287"/>
    </row>
    <row r="12807" spans="1:1" x14ac:dyDescent="0.25">
      <c r="A12807" s="287"/>
    </row>
    <row r="12808" spans="1:1" x14ac:dyDescent="0.25">
      <c r="A12808" s="287"/>
    </row>
    <row r="12809" spans="1:1" x14ac:dyDescent="0.25">
      <c r="A12809" s="287"/>
    </row>
    <row r="12810" spans="1:1" x14ac:dyDescent="0.25">
      <c r="A12810" s="287"/>
    </row>
    <row r="12811" spans="1:1" x14ac:dyDescent="0.25">
      <c r="A12811" s="287"/>
    </row>
    <row r="12812" spans="1:1" x14ac:dyDescent="0.25">
      <c r="A12812" s="287"/>
    </row>
    <row r="12813" spans="1:1" x14ac:dyDescent="0.25">
      <c r="A12813" s="287"/>
    </row>
    <row r="12814" spans="1:1" x14ac:dyDescent="0.25">
      <c r="A12814" s="287"/>
    </row>
    <row r="12815" spans="1:1" x14ac:dyDescent="0.25">
      <c r="A12815" s="287"/>
    </row>
    <row r="12816" spans="1:1" x14ac:dyDescent="0.25">
      <c r="A12816" s="287"/>
    </row>
    <row r="12817" spans="1:1" x14ac:dyDescent="0.25">
      <c r="A12817" s="287"/>
    </row>
    <row r="12818" spans="1:1" x14ac:dyDescent="0.25">
      <c r="A12818" s="287"/>
    </row>
    <row r="12819" spans="1:1" x14ac:dyDescent="0.25">
      <c r="A12819" s="287"/>
    </row>
    <row r="12820" spans="1:1" x14ac:dyDescent="0.25">
      <c r="A12820" s="287"/>
    </row>
    <row r="12821" spans="1:1" x14ac:dyDescent="0.25">
      <c r="A12821" s="287"/>
    </row>
    <row r="12822" spans="1:1" x14ac:dyDescent="0.25">
      <c r="A12822" s="287"/>
    </row>
    <row r="12823" spans="1:1" x14ac:dyDescent="0.25">
      <c r="A12823" s="287"/>
    </row>
    <row r="12824" spans="1:1" x14ac:dyDescent="0.25">
      <c r="A12824" s="287"/>
    </row>
    <row r="12825" spans="1:1" x14ac:dyDescent="0.25">
      <c r="A12825" s="287"/>
    </row>
    <row r="12826" spans="1:1" x14ac:dyDescent="0.25">
      <c r="A12826" s="287"/>
    </row>
    <row r="12827" spans="1:1" x14ac:dyDescent="0.25">
      <c r="A12827" s="287"/>
    </row>
    <row r="12828" spans="1:1" x14ac:dyDescent="0.25">
      <c r="A12828" s="287"/>
    </row>
    <row r="12829" spans="1:1" x14ac:dyDescent="0.25">
      <c r="A12829" s="287"/>
    </row>
    <row r="12830" spans="1:1" x14ac:dyDescent="0.25">
      <c r="A12830" s="287"/>
    </row>
    <row r="12831" spans="1:1" x14ac:dyDescent="0.25">
      <c r="A12831" s="287"/>
    </row>
    <row r="12832" spans="1:1" x14ac:dyDescent="0.25">
      <c r="A12832" s="287"/>
    </row>
    <row r="12833" spans="1:1" x14ac:dyDescent="0.25">
      <c r="A12833" s="287"/>
    </row>
    <row r="12834" spans="1:1" x14ac:dyDescent="0.25">
      <c r="A12834" s="287"/>
    </row>
    <row r="12835" spans="1:1" x14ac:dyDescent="0.25">
      <c r="A12835" s="287"/>
    </row>
    <row r="12836" spans="1:1" x14ac:dyDescent="0.25">
      <c r="A12836" s="287"/>
    </row>
    <row r="12837" spans="1:1" x14ac:dyDescent="0.25">
      <c r="A12837" s="287"/>
    </row>
    <row r="12838" spans="1:1" x14ac:dyDescent="0.25">
      <c r="A12838" s="287"/>
    </row>
    <row r="12839" spans="1:1" x14ac:dyDescent="0.25">
      <c r="A12839" s="287"/>
    </row>
    <row r="12840" spans="1:1" x14ac:dyDescent="0.25">
      <c r="A12840" s="287"/>
    </row>
    <row r="12841" spans="1:1" x14ac:dyDescent="0.25">
      <c r="A12841" s="287"/>
    </row>
    <row r="12842" spans="1:1" x14ac:dyDescent="0.25">
      <c r="A12842" s="287"/>
    </row>
    <row r="12843" spans="1:1" x14ac:dyDescent="0.25">
      <c r="A12843" s="287"/>
    </row>
    <row r="12844" spans="1:1" x14ac:dyDescent="0.25">
      <c r="A12844" s="287"/>
    </row>
    <row r="12845" spans="1:1" x14ac:dyDescent="0.25">
      <c r="A12845" s="287"/>
    </row>
    <row r="12846" spans="1:1" x14ac:dyDescent="0.25">
      <c r="A12846" s="287"/>
    </row>
    <row r="12847" spans="1:1" x14ac:dyDescent="0.25">
      <c r="A12847" s="287"/>
    </row>
    <row r="12848" spans="1:1" x14ac:dyDescent="0.25">
      <c r="A12848" s="287"/>
    </row>
    <row r="12849" spans="1:1" x14ac:dyDescent="0.25">
      <c r="A12849" s="287"/>
    </row>
    <row r="12850" spans="1:1" x14ac:dyDescent="0.25">
      <c r="A12850" s="287"/>
    </row>
    <row r="12851" spans="1:1" x14ac:dyDescent="0.25">
      <c r="A12851" s="287"/>
    </row>
    <row r="12852" spans="1:1" x14ac:dyDescent="0.25">
      <c r="A12852" s="287"/>
    </row>
    <row r="12853" spans="1:1" x14ac:dyDescent="0.25">
      <c r="A12853" s="287"/>
    </row>
    <row r="12854" spans="1:1" x14ac:dyDescent="0.25">
      <c r="A12854" s="287"/>
    </row>
    <row r="12855" spans="1:1" x14ac:dyDescent="0.25">
      <c r="A12855" s="287"/>
    </row>
    <row r="12856" spans="1:1" x14ac:dyDescent="0.25">
      <c r="A12856" s="287"/>
    </row>
    <row r="12857" spans="1:1" x14ac:dyDescent="0.25">
      <c r="A12857" s="287"/>
    </row>
    <row r="12858" spans="1:1" x14ac:dyDescent="0.25">
      <c r="A12858" s="287"/>
    </row>
    <row r="12859" spans="1:1" x14ac:dyDescent="0.25">
      <c r="A12859" s="287"/>
    </row>
    <row r="12860" spans="1:1" x14ac:dyDescent="0.25">
      <c r="A12860" s="287"/>
    </row>
    <row r="12861" spans="1:1" x14ac:dyDescent="0.25">
      <c r="A12861" s="287"/>
    </row>
    <row r="12862" spans="1:1" x14ac:dyDescent="0.25">
      <c r="A12862" s="287"/>
    </row>
    <row r="12863" spans="1:1" x14ac:dyDescent="0.25">
      <c r="A12863" s="287"/>
    </row>
    <row r="12864" spans="1:1" x14ac:dyDescent="0.25">
      <c r="A12864" s="287"/>
    </row>
    <row r="12865" spans="1:1" x14ac:dyDescent="0.25">
      <c r="A12865" s="287"/>
    </row>
    <row r="12866" spans="1:1" x14ac:dyDescent="0.25">
      <c r="A12866" s="287"/>
    </row>
    <row r="12867" spans="1:1" x14ac:dyDescent="0.25">
      <c r="A12867" s="287"/>
    </row>
    <row r="12868" spans="1:1" x14ac:dyDescent="0.25">
      <c r="A12868" s="287"/>
    </row>
    <row r="12869" spans="1:1" x14ac:dyDescent="0.25">
      <c r="A12869" s="287"/>
    </row>
    <row r="12870" spans="1:1" x14ac:dyDescent="0.25">
      <c r="A12870" s="287"/>
    </row>
    <row r="12871" spans="1:1" x14ac:dyDescent="0.25">
      <c r="A12871" s="287"/>
    </row>
    <row r="12872" spans="1:1" x14ac:dyDescent="0.25">
      <c r="A12872" s="287"/>
    </row>
    <row r="12873" spans="1:1" x14ac:dyDescent="0.25">
      <c r="A12873" s="287"/>
    </row>
    <row r="12874" spans="1:1" x14ac:dyDescent="0.25">
      <c r="A12874" s="287"/>
    </row>
    <row r="12875" spans="1:1" x14ac:dyDescent="0.25">
      <c r="A12875" s="287"/>
    </row>
    <row r="12876" spans="1:1" x14ac:dyDescent="0.25">
      <c r="A12876" s="287"/>
    </row>
    <row r="12877" spans="1:1" x14ac:dyDescent="0.25">
      <c r="A12877" s="287"/>
    </row>
    <row r="12878" spans="1:1" x14ac:dyDescent="0.25">
      <c r="A12878" s="287"/>
    </row>
    <row r="12879" spans="1:1" x14ac:dyDescent="0.25">
      <c r="A12879" s="287"/>
    </row>
    <row r="12880" spans="1:1" x14ac:dyDescent="0.25">
      <c r="A12880" s="287"/>
    </row>
    <row r="12881" spans="1:1" x14ac:dyDescent="0.25">
      <c r="A12881" s="287"/>
    </row>
    <row r="12882" spans="1:1" x14ac:dyDescent="0.25">
      <c r="A12882" s="287"/>
    </row>
    <row r="12883" spans="1:1" x14ac:dyDescent="0.25">
      <c r="A12883" s="287"/>
    </row>
    <row r="12884" spans="1:1" x14ac:dyDescent="0.25">
      <c r="A12884" s="287"/>
    </row>
    <row r="12885" spans="1:1" x14ac:dyDescent="0.25">
      <c r="A12885" s="287"/>
    </row>
    <row r="12886" spans="1:1" x14ac:dyDescent="0.25">
      <c r="A12886" s="287"/>
    </row>
    <row r="12887" spans="1:1" x14ac:dyDescent="0.25">
      <c r="A12887" s="287"/>
    </row>
    <row r="12888" spans="1:1" x14ac:dyDescent="0.25">
      <c r="A12888" s="287"/>
    </row>
    <row r="12889" spans="1:1" x14ac:dyDescent="0.25">
      <c r="A12889" s="287"/>
    </row>
    <row r="12890" spans="1:1" x14ac:dyDescent="0.25">
      <c r="A12890" s="287"/>
    </row>
    <row r="12891" spans="1:1" x14ac:dyDescent="0.25">
      <c r="A12891" s="287"/>
    </row>
    <row r="12892" spans="1:1" x14ac:dyDescent="0.25">
      <c r="A12892" s="287"/>
    </row>
    <row r="12893" spans="1:1" x14ac:dyDescent="0.25">
      <c r="A12893" s="287"/>
    </row>
    <row r="12894" spans="1:1" x14ac:dyDescent="0.25">
      <c r="A12894" s="287"/>
    </row>
    <row r="12895" spans="1:1" x14ac:dyDescent="0.25">
      <c r="A12895" s="287"/>
    </row>
    <row r="12896" spans="1:1" x14ac:dyDescent="0.25">
      <c r="A12896" s="287"/>
    </row>
    <row r="12897" spans="1:1" x14ac:dyDescent="0.25">
      <c r="A12897" s="287"/>
    </row>
    <row r="12898" spans="1:1" x14ac:dyDescent="0.25">
      <c r="A12898" s="287"/>
    </row>
    <row r="12899" spans="1:1" x14ac:dyDescent="0.25">
      <c r="A12899" s="287"/>
    </row>
    <row r="12900" spans="1:1" x14ac:dyDescent="0.25">
      <c r="A12900" s="287"/>
    </row>
    <row r="12901" spans="1:1" x14ac:dyDescent="0.25">
      <c r="A12901" s="287"/>
    </row>
    <row r="12902" spans="1:1" x14ac:dyDescent="0.25">
      <c r="A12902" s="287"/>
    </row>
    <row r="12903" spans="1:1" x14ac:dyDescent="0.25">
      <c r="A12903" s="287"/>
    </row>
    <row r="12904" spans="1:1" x14ac:dyDescent="0.25">
      <c r="A12904" s="287"/>
    </row>
    <row r="12905" spans="1:1" x14ac:dyDescent="0.25">
      <c r="A12905" s="287"/>
    </row>
    <row r="12906" spans="1:1" x14ac:dyDescent="0.25">
      <c r="A12906" s="287"/>
    </row>
    <row r="12907" spans="1:1" x14ac:dyDescent="0.25">
      <c r="A12907" s="287"/>
    </row>
    <row r="12908" spans="1:1" x14ac:dyDescent="0.25">
      <c r="A12908" s="287"/>
    </row>
    <row r="12909" spans="1:1" x14ac:dyDescent="0.25">
      <c r="A12909" s="287"/>
    </row>
    <row r="12910" spans="1:1" x14ac:dyDescent="0.25">
      <c r="A12910" s="287"/>
    </row>
    <row r="12911" spans="1:1" x14ac:dyDescent="0.25">
      <c r="A12911" s="287"/>
    </row>
    <row r="12912" spans="1:1" x14ac:dyDescent="0.25">
      <c r="A12912" s="287"/>
    </row>
    <row r="12913" spans="1:1" x14ac:dyDescent="0.25">
      <c r="A12913" s="287"/>
    </row>
    <row r="12914" spans="1:1" x14ac:dyDescent="0.25">
      <c r="A12914" s="287"/>
    </row>
    <row r="12915" spans="1:1" x14ac:dyDescent="0.25">
      <c r="A12915" s="287"/>
    </row>
    <row r="12916" spans="1:1" x14ac:dyDescent="0.25">
      <c r="A12916" s="287"/>
    </row>
    <row r="12917" spans="1:1" x14ac:dyDescent="0.25">
      <c r="A12917" s="287"/>
    </row>
    <row r="12918" spans="1:1" x14ac:dyDescent="0.25">
      <c r="A12918" s="287"/>
    </row>
    <row r="12919" spans="1:1" x14ac:dyDescent="0.25">
      <c r="A12919" s="287"/>
    </row>
    <row r="12920" spans="1:1" x14ac:dyDescent="0.25">
      <c r="A12920" s="287"/>
    </row>
    <row r="12921" spans="1:1" x14ac:dyDescent="0.25">
      <c r="A12921" s="287"/>
    </row>
    <row r="12922" spans="1:1" x14ac:dyDescent="0.25">
      <c r="A12922" s="287"/>
    </row>
    <row r="12923" spans="1:1" x14ac:dyDescent="0.25">
      <c r="A12923" s="287"/>
    </row>
    <row r="12924" spans="1:1" x14ac:dyDescent="0.25">
      <c r="A12924" s="287"/>
    </row>
    <row r="12925" spans="1:1" x14ac:dyDescent="0.25">
      <c r="A12925" s="287"/>
    </row>
    <row r="12926" spans="1:1" x14ac:dyDescent="0.25">
      <c r="A12926" s="287"/>
    </row>
    <row r="12927" spans="1:1" x14ac:dyDescent="0.25">
      <c r="A12927" s="287"/>
    </row>
    <row r="12928" spans="1:1" x14ac:dyDescent="0.25">
      <c r="A12928" s="287"/>
    </row>
    <row r="12929" spans="1:1" x14ac:dyDescent="0.25">
      <c r="A12929" s="287"/>
    </row>
    <row r="12930" spans="1:1" x14ac:dyDescent="0.25">
      <c r="A12930" s="287"/>
    </row>
    <row r="12931" spans="1:1" x14ac:dyDescent="0.25">
      <c r="A12931" s="287"/>
    </row>
    <row r="12932" spans="1:1" x14ac:dyDescent="0.25">
      <c r="A12932" s="287"/>
    </row>
    <row r="12933" spans="1:1" x14ac:dyDescent="0.25">
      <c r="A12933" s="287"/>
    </row>
    <row r="12934" spans="1:1" x14ac:dyDescent="0.25">
      <c r="A12934" s="287"/>
    </row>
    <row r="12935" spans="1:1" x14ac:dyDescent="0.25">
      <c r="A12935" s="287"/>
    </row>
    <row r="12936" spans="1:1" x14ac:dyDescent="0.25">
      <c r="A12936" s="287"/>
    </row>
    <row r="12937" spans="1:1" x14ac:dyDescent="0.25">
      <c r="A12937" s="287"/>
    </row>
    <row r="12938" spans="1:1" x14ac:dyDescent="0.25">
      <c r="A12938" s="287"/>
    </row>
    <row r="12939" spans="1:1" x14ac:dyDescent="0.25">
      <c r="A12939" s="287"/>
    </row>
    <row r="12940" spans="1:1" x14ac:dyDescent="0.25">
      <c r="A12940" s="287"/>
    </row>
    <row r="12941" spans="1:1" x14ac:dyDescent="0.25">
      <c r="A12941" s="287"/>
    </row>
    <row r="12942" spans="1:1" x14ac:dyDescent="0.25">
      <c r="A12942" s="287"/>
    </row>
    <row r="12943" spans="1:1" x14ac:dyDescent="0.25">
      <c r="A12943" s="287"/>
    </row>
    <row r="12944" spans="1:1" x14ac:dyDescent="0.25">
      <c r="A12944" s="287"/>
    </row>
    <row r="12945" spans="1:1" x14ac:dyDescent="0.25">
      <c r="A12945" s="287"/>
    </row>
    <row r="12946" spans="1:1" x14ac:dyDescent="0.25">
      <c r="A12946" s="287"/>
    </row>
    <row r="12947" spans="1:1" x14ac:dyDescent="0.25">
      <c r="A12947" s="287"/>
    </row>
    <row r="12948" spans="1:1" x14ac:dyDescent="0.25">
      <c r="A12948" s="287"/>
    </row>
    <row r="12949" spans="1:1" x14ac:dyDescent="0.25">
      <c r="A12949" s="287"/>
    </row>
    <row r="12950" spans="1:1" x14ac:dyDescent="0.25">
      <c r="A12950" s="287"/>
    </row>
    <row r="12951" spans="1:1" x14ac:dyDescent="0.25">
      <c r="A12951" s="287"/>
    </row>
    <row r="12952" spans="1:1" x14ac:dyDescent="0.25">
      <c r="A12952" s="287"/>
    </row>
    <row r="12953" spans="1:1" x14ac:dyDescent="0.25">
      <c r="A12953" s="287"/>
    </row>
    <row r="12954" spans="1:1" x14ac:dyDescent="0.25">
      <c r="A12954" s="287"/>
    </row>
    <row r="12955" spans="1:1" x14ac:dyDescent="0.25">
      <c r="A12955" s="287"/>
    </row>
    <row r="12956" spans="1:1" x14ac:dyDescent="0.25">
      <c r="A12956" s="287"/>
    </row>
    <row r="12957" spans="1:1" x14ac:dyDescent="0.25">
      <c r="A12957" s="287"/>
    </row>
    <row r="12958" spans="1:1" x14ac:dyDescent="0.25">
      <c r="A12958" s="287"/>
    </row>
    <row r="12959" spans="1:1" x14ac:dyDescent="0.25">
      <c r="A12959" s="287"/>
    </row>
    <row r="12960" spans="1:1" x14ac:dyDescent="0.25">
      <c r="A12960" s="287"/>
    </row>
    <row r="12961" spans="1:1" x14ac:dyDescent="0.25">
      <c r="A12961" s="287"/>
    </row>
    <row r="12962" spans="1:1" x14ac:dyDescent="0.25">
      <c r="A12962" s="287"/>
    </row>
    <row r="12963" spans="1:1" x14ac:dyDescent="0.25">
      <c r="A12963" s="287"/>
    </row>
    <row r="12964" spans="1:1" x14ac:dyDescent="0.25">
      <c r="A12964" s="287"/>
    </row>
    <row r="12965" spans="1:1" x14ac:dyDescent="0.25">
      <c r="A12965" s="287"/>
    </row>
    <row r="12966" spans="1:1" x14ac:dyDescent="0.25">
      <c r="A12966" s="287"/>
    </row>
    <row r="12967" spans="1:1" x14ac:dyDescent="0.25">
      <c r="A12967" s="287"/>
    </row>
    <row r="12968" spans="1:1" x14ac:dyDescent="0.25">
      <c r="A12968" s="287"/>
    </row>
    <row r="12969" spans="1:1" x14ac:dyDescent="0.25">
      <c r="A12969" s="287"/>
    </row>
    <row r="12970" spans="1:1" x14ac:dyDescent="0.25">
      <c r="A12970" s="287"/>
    </row>
    <row r="12971" spans="1:1" x14ac:dyDescent="0.25">
      <c r="A12971" s="287"/>
    </row>
    <row r="12972" spans="1:1" x14ac:dyDescent="0.25">
      <c r="A12972" s="287"/>
    </row>
    <row r="12973" spans="1:1" x14ac:dyDescent="0.25">
      <c r="A12973" s="287"/>
    </row>
    <row r="12974" spans="1:1" x14ac:dyDescent="0.25">
      <c r="A12974" s="287"/>
    </row>
    <row r="12975" spans="1:1" x14ac:dyDescent="0.25">
      <c r="A12975" s="287"/>
    </row>
    <row r="12976" spans="1:1" x14ac:dyDescent="0.25">
      <c r="A12976" s="287"/>
    </row>
    <row r="12977" spans="1:1" x14ac:dyDescent="0.25">
      <c r="A12977" s="287"/>
    </row>
    <row r="12978" spans="1:1" x14ac:dyDescent="0.25">
      <c r="A12978" s="287"/>
    </row>
    <row r="12979" spans="1:1" x14ac:dyDescent="0.25">
      <c r="A12979" s="287"/>
    </row>
    <row r="12980" spans="1:1" x14ac:dyDescent="0.25">
      <c r="A12980" s="287"/>
    </row>
    <row r="12981" spans="1:1" x14ac:dyDescent="0.25">
      <c r="A12981" s="287"/>
    </row>
    <row r="12982" spans="1:1" x14ac:dyDescent="0.25">
      <c r="A12982" s="287"/>
    </row>
    <row r="12983" spans="1:1" x14ac:dyDescent="0.25">
      <c r="A12983" s="287"/>
    </row>
    <row r="12984" spans="1:1" x14ac:dyDescent="0.25">
      <c r="A12984" s="287"/>
    </row>
    <row r="12985" spans="1:1" x14ac:dyDescent="0.25">
      <c r="A12985" s="287"/>
    </row>
    <row r="12986" spans="1:1" x14ac:dyDescent="0.25">
      <c r="A12986" s="287"/>
    </row>
    <row r="12987" spans="1:1" x14ac:dyDescent="0.25">
      <c r="A12987" s="287"/>
    </row>
    <row r="12988" spans="1:1" x14ac:dyDescent="0.25">
      <c r="A12988" s="287"/>
    </row>
    <row r="12989" spans="1:1" x14ac:dyDescent="0.25">
      <c r="A12989" s="287"/>
    </row>
    <row r="12990" spans="1:1" x14ac:dyDescent="0.25">
      <c r="A12990" s="287"/>
    </row>
    <row r="12991" spans="1:1" x14ac:dyDescent="0.25">
      <c r="A12991" s="287"/>
    </row>
    <row r="12992" spans="1:1" x14ac:dyDescent="0.25">
      <c r="A12992" s="287"/>
    </row>
    <row r="12993" spans="1:1" x14ac:dyDescent="0.25">
      <c r="A12993" s="287"/>
    </row>
    <row r="12994" spans="1:1" x14ac:dyDescent="0.25">
      <c r="A12994" s="287"/>
    </row>
    <row r="12995" spans="1:1" x14ac:dyDescent="0.25">
      <c r="A12995" s="287"/>
    </row>
    <row r="12996" spans="1:1" x14ac:dyDescent="0.25">
      <c r="A12996" s="287"/>
    </row>
    <row r="12997" spans="1:1" x14ac:dyDescent="0.25">
      <c r="A12997" s="287"/>
    </row>
    <row r="12998" spans="1:1" x14ac:dyDescent="0.25">
      <c r="A12998" s="287"/>
    </row>
    <row r="12999" spans="1:1" x14ac:dyDescent="0.25">
      <c r="A12999" s="287"/>
    </row>
    <row r="13000" spans="1:1" x14ac:dyDescent="0.25">
      <c r="A13000" s="287"/>
    </row>
    <row r="13001" spans="1:1" x14ac:dyDescent="0.25">
      <c r="A13001" s="287"/>
    </row>
    <row r="13002" spans="1:1" x14ac:dyDescent="0.25">
      <c r="A13002" s="287"/>
    </row>
    <row r="13003" spans="1:1" x14ac:dyDescent="0.25">
      <c r="A13003" s="287"/>
    </row>
    <row r="13004" spans="1:1" x14ac:dyDescent="0.25">
      <c r="A13004" s="287"/>
    </row>
    <row r="13005" spans="1:1" x14ac:dyDescent="0.25">
      <c r="A13005" s="287"/>
    </row>
    <row r="13006" spans="1:1" x14ac:dyDescent="0.25">
      <c r="A13006" s="287"/>
    </row>
    <row r="13007" spans="1:1" x14ac:dyDescent="0.25">
      <c r="A13007" s="287"/>
    </row>
    <row r="13008" spans="1:1" x14ac:dyDescent="0.25">
      <c r="A13008" s="287"/>
    </row>
    <row r="13009" spans="1:1" x14ac:dyDescent="0.25">
      <c r="A13009" s="287"/>
    </row>
    <row r="13010" spans="1:1" x14ac:dyDescent="0.25">
      <c r="A13010" s="287"/>
    </row>
    <row r="13011" spans="1:1" x14ac:dyDescent="0.25">
      <c r="A13011" s="287"/>
    </row>
    <row r="13012" spans="1:1" x14ac:dyDescent="0.25">
      <c r="A13012" s="287"/>
    </row>
    <row r="13013" spans="1:1" x14ac:dyDescent="0.25">
      <c r="A13013" s="287"/>
    </row>
    <row r="13014" spans="1:1" x14ac:dyDescent="0.25">
      <c r="A13014" s="287"/>
    </row>
    <row r="13015" spans="1:1" x14ac:dyDescent="0.25">
      <c r="A13015" s="287"/>
    </row>
    <row r="13016" spans="1:1" x14ac:dyDescent="0.25">
      <c r="A13016" s="287"/>
    </row>
    <row r="13017" spans="1:1" x14ac:dyDescent="0.25">
      <c r="A13017" s="287"/>
    </row>
    <row r="13018" spans="1:1" x14ac:dyDescent="0.25">
      <c r="A13018" s="287"/>
    </row>
    <row r="13019" spans="1:1" x14ac:dyDescent="0.25">
      <c r="A13019" s="287"/>
    </row>
    <row r="13020" spans="1:1" x14ac:dyDescent="0.25">
      <c r="A13020" s="287"/>
    </row>
    <row r="13021" spans="1:1" x14ac:dyDescent="0.25">
      <c r="A13021" s="287"/>
    </row>
    <row r="13022" spans="1:1" x14ac:dyDescent="0.25">
      <c r="A13022" s="287"/>
    </row>
    <row r="13023" spans="1:1" x14ac:dyDescent="0.25">
      <c r="A13023" s="287"/>
    </row>
    <row r="13024" spans="1:1" x14ac:dyDescent="0.25">
      <c r="A13024" s="287"/>
    </row>
    <row r="13025" spans="1:1" x14ac:dyDescent="0.25">
      <c r="A13025" s="287"/>
    </row>
    <row r="13026" spans="1:1" x14ac:dyDescent="0.25">
      <c r="A13026" s="287"/>
    </row>
    <row r="13027" spans="1:1" x14ac:dyDescent="0.25">
      <c r="A13027" s="287"/>
    </row>
    <row r="13028" spans="1:1" x14ac:dyDescent="0.25">
      <c r="A13028" s="287"/>
    </row>
    <row r="13029" spans="1:1" x14ac:dyDescent="0.25">
      <c r="A13029" s="287"/>
    </row>
    <row r="13030" spans="1:1" x14ac:dyDescent="0.25">
      <c r="A13030" s="287"/>
    </row>
    <row r="13031" spans="1:1" x14ac:dyDescent="0.25">
      <c r="A13031" s="287"/>
    </row>
    <row r="13032" spans="1:1" x14ac:dyDescent="0.25">
      <c r="A13032" s="287"/>
    </row>
    <row r="13033" spans="1:1" x14ac:dyDescent="0.25">
      <c r="A13033" s="287"/>
    </row>
    <row r="13034" spans="1:1" x14ac:dyDescent="0.25">
      <c r="A13034" s="287"/>
    </row>
    <row r="13035" spans="1:1" x14ac:dyDescent="0.25">
      <c r="A13035" s="287"/>
    </row>
    <row r="13036" spans="1:1" x14ac:dyDescent="0.25">
      <c r="A13036" s="287"/>
    </row>
    <row r="13037" spans="1:1" x14ac:dyDescent="0.25">
      <c r="A13037" s="287"/>
    </row>
    <row r="13038" spans="1:1" x14ac:dyDescent="0.25">
      <c r="A13038" s="287"/>
    </row>
    <row r="13039" spans="1:1" x14ac:dyDescent="0.25">
      <c r="A13039" s="287"/>
    </row>
    <row r="13040" spans="1:1" x14ac:dyDescent="0.25">
      <c r="A13040" s="287"/>
    </row>
    <row r="13041" spans="1:1" x14ac:dyDescent="0.25">
      <c r="A13041" s="287"/>
    </row>
    <row r="13042" spans="1:1" x14ac:dyDescent="0.25">
      <c r="A13042" s="287"/>
    </row>
    <row r="13043" spans="1:1" x14ac:dyDescent="0.25">
      <c r="A13043" s="287"/>
    </row>
    <row r="13044" spans="1:1" x14ac:dyDescent="0.25">
      <c r="A13044" s="287"/>
    </row>
    <row r="13045" spans="1:1" x14ac:dyDescent="0.25">
      <c r="A13045" s="287"/>
    </row>
    <row r="13046" spans="1:1" x14ac:dyDescent="0.25">
      <c r="A13046" s="287"/>
    </row>
    <row r="13047" spans="1:1" x14ac:dyDescent="0.25">
      <c r="A13047" s="287"/>
    </row>
    <row r="13048" spans="1:1" x14ac:dyDescent="0.25">
      <c r="A13048" s="287"/>
    </row>
    <row r="13049" spans="1:1" x14ac:dyDescent="0.25">
      <c r="A13049" s="287"/>
    </row>
    <row r="13050" spans="1:1" x14ac:dyDescent="0.25">
      <c r="A13050" s="287"/>
    </row>
    <row r="13051" spans="1:1" x14ac:dyDescent="0.25">
      <c r="A13051" s="287"/>
    </row>
    <row r="13052" spans="1:1" x14ac:dyDescent="0.25">
      <c r="A13052" s="287"/>
    </row>
    <row r="13053" spans="1:1" x14ac:dyDescent="0.25">
      <c r="A13053" s="287"/>
    </row>
    <row r="13054" spans="1:1" x14ac:dyDescent="0.25">
      <c r="A13054" s="287"/>
    </row>
    <row r="13055" spans="1:1" x14ac:dyDescent="0.25">
      <c r="A13055" s="287"/>
    </row>
    <row r="13056" spans="1:1" x14ac:dyDescent="0.25">
      <c r="A13056" s="287"/>
    </row>
    <row r="13057" spans="1:1" x14ac:dyDescent="0.25">
      <c r="A13057" s="287"/>
    </row>
    <row r="13058" spans="1:1" x14ac:dyDescent="0.25">
      <c r="A13058" s="287"/>
    </row>
    <row r="13059" spans="1:1" x14ac:dyDescent="0.25">
      <c r="A13059" s="287"/>
    </row>
    <row r="13060" spans="1:1" x14ac:dyDescent="0.25">
      <c r="A13060" s="287"/>
    </row>
    <row r="13061" spans="1:1" x14ac:dyDescent="0.25">
      <c r="A13061" s="287"/>
    </row>
    <row r="13062" spans="1:1" x14ac:dyDescent="0.25">
      <c r="A13062" s="287"/>
    </row>
    <row r="13063" spans="1:1" x14ac:dyDescent="0.25">
      <c r="A13063" s="287"/>
    </row>
    <row r="13064" spans="1:1" x14ac:dyDescent="0.25">
      <c r="A13064" s="287"/>
    </row>
    <row r="13065" spans="1:1" x14ac:dyDescent="0.25">
      <c r="A13065" s="287"/>
    </row>
    <row r="13066" spans="1:1" x14ac:dyDescent="0.25">
      <c r="A13066" s="287"/>
    </row>
    <row r="13067" spans="1:1" x14ac:dyDescent="0.25">
      <c r="A13067" s="287"/>
    </row>
    <row r="13068" spans="1:1" x14ac:dyDescent="0.25">
      <c r="A13068" s="287"/>
    </row>
    <row r="13069" spans="1:1" x14ac:dyDescent="0.25">
      <c r="A13069" s="287"/>
    </row>
    <row r="13070" spans="1:1" x14ac:dyDescent="0.25">
      <c r="A13070" s="287"/>
    </row>
    <row r="13071" spans="1:1" x14ac:dyDescent="0.25">
      <c r="A13071" s="287"/>
    </row>
    <row r="13072" spans="1:1" x14ac:dyDescent="0.25">
      <c r="A13072" s="287"/>
    </row>
    <row r="13073" spans="1:1" x14ac:dyDescent="0.25">
      <c r="A13073" s="287"/>
    </row>
    <row r="13074" spans="1:1" x14ac:dyDescent="0.25">
      <c r="A13074" s="287"/>
    </row>
    <row r="13075" spans="1:1" x14ac:dyDescent="0.25">
      <c r="A13075" s="287"/>
    </row>
    <row r="13076" spans="1:1" x14ac:dyDescent="0.25">
      <c r="A13076" s="287"/>
    </row>
    <row r="13077" spans="1:1" x14ac:dyDescent="0.25">
      <c r="A13077" s="287"/>
    </row>
    <row r="13078" spans="1:1" x14ac:dyDescent="0.25">
      <c r="A13078" s="287"/>
    </row>
    <row r="13079" spans="1:1" x14ac:dyDescent="0.25">
      <c r="A13079" s="287"/>
    </row>
    <row r="13080" spans="1:1" x14ac:dyDescent="0.25">
      <c r="A13080" s="287"/>
    </row>
    <row r="13081" spans="1:1" x14ac:dyDescent="0.25">
      <c r="A13081" s="287"/>
    </row>
    <row r="13082" spans="1:1" x14ac:dyDescent="0.25">
      <c r="A13082" s="287"/>
    </row>
    <row r="13083" spans="1:1" x14ac:dyDescent="0.25">
      <c r="A13083" s="287"/>
    </row>
    <row r="13084" spans="1:1" x14ac:dyDescent="0.25">
      <c r="A13084" s="287"/>
    </row>
    <row r="13085" spans="1:1" x14ac:dyDescent="0.25">
      <c r="A13085" s="287"/>
    </row>
    <row r="13086" spans="1:1" x14ac:dyDescent="0.25">
      <c r="A13086" s="287"/>
    </row>
    <row r="13087" spans="1:1" x14ac:dyDescent="0.25">
      <c r="A13087" s="287"/>
    </row>
    <row r="13088" spans="1:1" x14ac:dyDescent="0.25">
      <c r="A13088" s="287"/>
    </row>
    <row r="13089" spans="1:1" x14ac:dyDescent="0.25">
      <c r="A13089" s="287"/>
    </row>
    <row r="13090" spans="1:1" x14ac:dyDescent="0.25">
      <c r="A13090" s="287"/>
    </row>
    <row r="13091" spans="1:1" x14ac:dyDescent="0.25">
      <c r="A13091" s="287"/>
    </row>
    <row r="13092" spans="1:1" x14ac:dyDescent="0.25">
      <c r="A13092" s="287"/>
    </row>
    <row r="13093" spans="1:1" x14ac:dyDescent="0.25">
      <c r="A13093" s="287"/>
    </row>
    <row r="13094" spans="1:1" x14ac:dyDescent="0.25">
      <c r="A13094" s="287"/>
    </row>
    <row r="13095" spans="1:1" x14ac:dyDescent="0.25">
      <c r="A13095" s="287"/>
    </row>
    <row r="13096" spans="1:1" x14ac:dyDescent="0.25">
      <c r="A13096" s="287"/>
    </row>
    <row r="13097" spans="1:1" x14ac:dyDescent="0.25">
      <c r="A13097" s="287"/>
    </row>
    <row r="13098" spans="1:1" x14ac:dyDescent="0.25">
      <c r="A13098" s="287"/>
    </row>
    <row r="13099" spans="1:1" x14ac:dyDescent="0.25">
      <c r="A13099" s="287"/>
    </row>
    <row r="13100" spans="1:1" x14ac:dyDescent="0.25">
      <c r="A13100" s="287"/>
    </row>
    <row r="13101" spans="1:1" x14ac:dyDescent="0.25">
      <c r="A13101" s="287"/>
    </row>
    <row r="13102" spans="1:1" x14ac:dyDescent="0.25">
      <c r="A13102" s="287"/>
    </row>
    <row r="13103" spans="1:1" x14ac:dyDescent="0.25">
      <c r="A13103" s="287"/>
    </row>
    <row r="13104" spans="1:1" x14ac:dyDescent="0.25">
      <c r="A13104" s="287"/>
    </row>
    <row r="13105" spans="1:1" x14ac:dyDescent="0.25">
      <c r="A13105" s="287"/>
    </row>
    <row r="13106" spans="1:1" x14ac:dyDescent="0.25">
      <c r="A13106" s="287"/>
    </row>
    <row r="13107" spans="1:1" x14ac:dyDescent="0.25">
      <c r="A13107" s="287"/>
    </row>
    <row r="13108" spans="1:1" x14ac:dyDescent="0.25">
      <c r="A13108" s="287"/>
    </row>
    <row r="13109" spans="1:1" x14ac:dyDescent="0.25">
      <c r="A13109" s="287"/>
    </row>
    <row r="13110" spans="1:1" x14ac:dyDescent="0.25">
      <c r="A13110" s="287"/>
    </row>
    <row r="13111" spans="1:1" x14ac:dyDescent="0.25">
      <c r="A13111" s="287"/>
    </row>
    <row r="13112" spans="1:1" x14ac:dyDescent="0.25">
      <c r="A13112" s="287"/>
    </row>
    <row r="13113" spans="1:1" x14ac:dyDescent="0.25">
      <c r="A13113" s="287"/>
    </row>
    <row r="13114" spans="1:1" x14ac:dyDescent="0.25">
      <c r="A13114" s="287"/>
    </row>
    <row r="13115" spans="1:1" x14ac:dyDescent="0.25">
      <c r="A13115" s="287"/>
    </row>
    <row r="13116" spans="1:1" x14ac:dyDescent="0.25">
      <c r="A13116" s="287"/>
    </row>
    <row r="13117" spans="1:1" x14ac:dyDescent="0.25">
      <c r="A13117" s="287"/>
    </row>
    <row r="13118" spans="1:1" x14ac:dyDescent="0.25">
      <c r="A13118" s="287"/>
    </row>
    <row r="13119" spans="1:1" x14ac:dyDescent="0.25">
      <c r="A13119" s="287"/>
    </row>
    <row r="13120" spans="1:1" x14ac:dyDescent="0.25">
      <c r="A13120" s="287"/>
    </row>
    <row r="13121" spans="1:1" x14ac:dyDescent="0.25">
      <c r="A13121" s="287"/>
    </row>
    <row r="13122" spans="1:1" x14ac:dyDescent="0.25">
      <c r="A13122" s="287"/>
    </row>
    <row r="13123" spans="1:1" x14ac:dyDescent="0.25">
      <c r="A13123" s="287"/>
    </row>
    <row r="13124" spans="1:1" x14ac:dyDescent="0.25">
      <c r="A13124" s="287"/>
    </row>
    <row r="13125" spans="1:1" x14ac:dyDescent="0.25">
      <c r="A13125" s="287"/>
    </row>
    <row r="13126" spans="1:1" x14ac:dyDescent="0.25">
      <c r="A13126" s="287"/>
    </row>
    <row r="13127" spans="1:1" x14ac:dyDescent="0.25">
      <c r="A13127" s="287"/>
    </row>
    <row r="13128" spans="1:1" x14ac:dyDescent="0.25">
      <c r="A13128" s="287"/>
    </row>
    <row r="13129" spans="1:1" x14ac:dyDescent="0.25">
      <c r="A13129" s="287"/>
    </row>
    <row r="13130" spans="1:1" x14ac:dyDescent="0.25">
      <c r="A13130" s="287"/>
    </row>
    <row r="13131" spans="1:1" x14ac:dyDescent="0.25">
      <c r="A13131" s="287"/>
    </row>
    <row r="13132" spans="1:1" x14ac:dyDescent="0.25">
      <c r="A13132" s="287"/>
    </row>
    <row r="13133" spans="1:1" x14ac:dyDescent="0.25">
      <c r="A13133" s="287"/>
    </row>
    <row r="13134" spans="1:1" x14ac:dyDescent="0.25">
      <c r="A13134" s="287"/>
    </row>
    <row r="13135" spans="1:1" x14ac:dyDescent="0.25">
      <c r="A13135" s="287"/>
    </row>
    <row r="13136" spans="1:1" x14ac:dyDescent="0.25">
      <c r="A13136" s="287"/>
    </row>
    <row r="13137" spans="1:1" x14ac:dyDescent="0.25">
      <c r="A13137" s="287"/>
    </row>
    <row r="13138" spans="1:1" x14ac:dyDescent="0.25">
      <c r="A13138" s="287"/>
    </row>
    <row r="13139" spans="1:1" x14ac:dyDescent="0.25">
      <c r="A13139" s="287"/>
    </row>
    <row r="13140" spans="1:1" x14ac:dyDescent="0.25">
      <c r="A13140" s="287"/>
    </row>
    <row r="13141" spans="1:1" x14ac:dyDescent="0.25">
      <c r="A13141" s="287"/>
    </row>
    <row r="13142" spans="1:1" x14ac:dyDescent="0.25">
      <c r="A13142" s="287"/>
    </row>
    <row r="13143" spans="1:1" x14ac:dyDescent="0.25">
      <c r="A13143" s="287"/>
    </row>
    <row r="13144" spans="1:1" x14ac:dyDescent="0.25">
      <c r="A13144" s="287"/>
    </row>
    <row r="13145" spans="1:1" x14ac:dyDescent="0.25">
      <c r="A13145" s="287"/>
    </row>
    <row r="13146" spans="1:1" x14ac:dyDescent="0.25">
      <c r="A13146" s="287"/>
    </row>
    <row r="13147" spans="1:1" x14ac:dyDescent="0.25">
      <c r="A13147" s="287"/>
    </row>
    <row r="13148" spans="1:1" x14ac:dyDescent="0.25">
      <c r="A13148" s="287"/>
    </row>
    <row r="13149" spans="1:1" x14ac:dyDescent="0.25">
      <c r="A13149" s="287"/>
    </row>
    <row r="13150" spans="1:1" x14ac:dyDescent="0.25">
      <c r="A13150" s="287"/>
    </row>
    <row r="13151" spans="1:1" x14ac:dyDescent="0.25">
      <c r="A13151" s="287"/>
    </row>
    <row r="13152" spans="1:1" x14ac:dyDescent="0.25">
      <c r="A13152" s="287"/>
    </row>
    <row r="13153" spans="1:1" x14ac:dyDescent="0.25">
      <c r="A13153" s="287"/>
    </row>
    <row r="13154" spans="1:1" x14ac:dyDescent="0.25">
      <c r="A13154" s="287"/>
    </row>
    <row r="13155" spans="1:1" x14ac:dyDescent="0.25">
      <c r="A13155" s="287"/>
    </row>
    <row r="13156" spans="1:1" x14ac:dyDescent="0.25">
      <c r="A13156" s="287"/>
    </row>
    <row r="13157" spans="1:1" x14ac:dyDescent="0.25">
      <c r="A13157" s="287"/>
    </row>
    <row r="13158" spans="1:1" x14ac:dyDescent="0.25">
      <c r="A13158" s="287"/>
    </row>
    <row r="13159" spans="1:1" x14ac:dyDescent="0.25">
      <c r="A13159" s="287"/>
    </row>
    <row r="13160" spans="1:1" x14ac:dyDescent="0.25">
      <c r="A13160" s="287"/>
    </row>
    <row r="13161" spans="1:1" x14ac:dyDescent="0.25">
      <c r="A13161" s="287"/>
    </row>
    <row r="13162" spans="1:1" x14ac:dyDescent="0.25">
      <c r="A13162" s="287"/>
    </row>
    <row r="13163" spans="1:1" x14ac:dyDescent="0.25">
      <c r="A13163" s="287"/>
    </row>
    <row r="13164" spans="1:1" x14ac:dyDescent="0.25">
      <c r="A13164" s="287"/>
    </row>
    <row r="13165" spans="1:1" x14ac:dyDescent="0.25">
      <c r="A13165" s="287"/>
    </row>
    <row r="13166" spans="1:1" x14ac:dyDescent="0.25">
      <c r="A13166" s="287"/>
    </row>
    <row r="13167" spans="1:1" x14ac:dyDescent="0.25">
      <c r="A13167" s="287"/>
    </row>
    <row r="13168" spans="1:1" x14ac:dyDescent="0.25">
      <c r="A13168" s="287"/>
    </row>
    <row r="13169" spans="1:1" x14ac:dyDescent="0.25">
      <c r="A13169" s="287"/>
    </row>
    <row r="13170" spans="1:1" x14ac:dyDescent="0.25">
      <c r="A13170" s="287"/>
    </row>
    <row r="13171" spans="1:1" x14ac:dyDescent="0.25">
      <c r="A13171" s="287"/>
    </row>
    <row r="13172" spans="1:1" x14ac:dyDescent="0.25">
      <c r="A13172" s="287"/>
    </row>
    <row r="13173" spans="1:1" x14ac:dyDescent="0.25">
      <c r="A13173" s="287"/>
    </row>
    <row r="13174" spans="1:1" x14ac:dyDescent="0.25">
      <c r="A13174" s="287"/>
    </row>
    <row r="13175" spans="1:1" x14ac:dyDescent="0.25">
      <c r="A13175" s="287"/>
    </row>
    <row r="13176" spans="1:1" x14ac:dyDescent="0.25">
      <c r="A13176" s="287"/>
    </row>
    <row r="13177" spans="1:1" x14ac:dyDescent="0.25">
      <c r="A13177" s="287"/>
    </row>
    <row r="13178" spans="1:1" x14ac:dyDescent="0.25">
      <c r="A13178" s="287"/>
    </row>
    <row r="13179" spans="1:1" x14ac:dyDescent="0.25">
      <c r="A13179" s="287"/>
    </row>
    <row r="13180" spans="1:1" x14ac:dyDescent="0.25">
      <c r="A13180" s="287"/>
    </row>
    <row r="13181" spans="1:1" x14ac:dyDescent="0.25">
      <c r="A13181" s="287"/>
    </row>
    <row r="13182" spans="1:1" x14ac:dyDescent="0.25">
      <c r="A13182" s="287"/>
    </row>
    <row r="13183" spans="1:1" x14ac:dyDescent="0.25">
      <c r="A13183" s="287"/>
    </row>
    <row r="13184" spans="1:1" x14ac:dyDescent="0.25">
      <c r="A13184" s="287"/>
    </row>
    <row r="13185" spans="1:1" x14ac:dyDescent="0.25">
      <c r="A13185" s="287"/>
    </row>
    <row r="13186" spans="1:1" x14ac:dyDescent="0.25">
      <c r="A13186" s="287"/>
    </row>
    <row r="13187" spans="1:1" x14ac:dyDescent="0.25">
      <c r="A13187" s="287"/>
    </row>
    <row r="13188" spans="1:1" x14ac:dyDescent="0.25">
      <c r="A13188" s="287"/>
    </row>
    <row r="13189" spans="1:1" x14ac:dyDescent="0.25">
      <c r="A13189" s="287"/>
    </row>
    <row r="13190" spans="1:1" x14ac:dyDescent="0.25">
      <c r="A13190" s="287"/>
    </row>
    <row r="13191" spans="1:1" x14ac:dyDescent="0.25">
      <c r="A13191" s="287"/>
    </row>
    <row r="13192" spans="1:1" x14ac:dyDescent="0.25">
      <c r="A13192" s="287"/>
    </row>
    <row r="13193" spans="1:1" x14ac:dyDescent="0.25">
      <c r="A13193" s="287"/>
    </row>
    <row r="13194" spans="1:1" x14ac:dyDescent="0.25">
      <c r="A13194" s="287"/>
    </row>
    <row r="13195" spans="1:1" x14ac:dyDescent="0.25">
      <c r="A13195" s="287"/>
    </row>
    <row r="13196" spans="1:1" x14ac:dyDescent="0.25">
      <c r="A13196" s="287"/>
    </row>
    <row r="13197" spans="1:1" x14ac:dyDescent="0.25">
      <c r="A13197" s="287"/>
    </row>
    <row r="13198" spans="1:1" x14ac:dyDescent="0.25">
      <c r="A13198" s="287"/>
    </row>
    <row r="13199" spans="1:1" x14ac:dyDescent="0.25">
      <c r="A13199" s="287"/>
    </row>
    <row r="13200" spans="1:1" x14ac:dyDescent="0.25">
      <c r="A13200" s="287"/>
    </row>
    <row r="13201" spans="1:1" x14ac:dyDescent="0.25">
      <c r="A13201" s="287"/>
    </row>
    <row r="13202" spans="1:1" x14ac:dyDescent="0.25">
      <c r="A13202" s="287"/>
    </row>
    <row r="13203" spans="1:1" x14ac:dyDescent="0.25">
      <c r="A13203" s="287"/>
    </row>
    <row r="13204" spans="1:1" x14ac:dyDescent="0.25">
      <c r="A13204" s="287"/>
    </row>
    <row r="13205" spans="1:1" x14ac:dyDescent="0.25">
      <c r="A13205" s="287"/>
    </row>
    <row r="13206" spans="1:1" x14ac:dyDescent="0.25">
      <c r="A13206" s="287"/>
    </row>
    <row r="13207" spans="1:1" x14ac:dyDescent="0.25">
      <c r="A13207" s="287"/>
    </row>
    <row r="13208" spans="1:1" x14ac:dyDescent="0.25">
      <c r="A13208" s="287"/>
    </row>
    <row r="13209" spans="1:1" x14ac:dyDescent="0.25">
      <c r="A13209" s="287"/>
    </row>
    <row r="13210" spans="1:1" x14ac:dyDescent="0.25">
      <c r="A13210" s="287"/>
    </row>
    <row r="13211" spans="1:1" x14ac:dyDescent="0.25">
      <c r="A13211" s="287"/>
    </row>
    <row r="13212" spans="1:1" x14ac:dyDescent="0.25">
      <c r="A13212" s="287"/>
    </row>
    <row r="13213" spans="1:1" x14ac:dyDescent="0.25">
      <c r="A13213" s="287"/>
    </row>
    <row r="13214" spans="1:1" x14ac:dyDescent="0.25">
      <c r="A13214" s="287"/>
    </row>
    <row r="13215" spans="1:1" x14ac:dyDescent="0.25">
      <c r="A13215" s="287"/>
    </row>
    <row r="13216" spans="1:1" x14ac:dyDescent="0.25">
      <c r="A13216" s="287"/>
    </row>
    <row r="13217" spans="1:1" x14ac:dyDescent="0.25">
      <c r="A13217" s="287"/>
    </row>
    <row r="13218" spans="1:1" x14ac:dyDescent="0.25">
      <c r="A13218" s="287"/>
    </row>
    <row r="13219" spans="1:1" x14ac:dyDescent="0.25">
      <c r="A13219" s="287"/>
    </row>
    <row r="13220" spans="1:1" x14ac:dyDescent="0.25">
      <c r="A13220" s="287"/>
    </row>
    <row r="13221" spans="1:1" x14ac:dyDescent="0.25">
      <c r="A13221" s="287"/>
    </row>
    <row r="13222" spans="1:1" x14ac:dyDescent="0.25">
      <c r="A13222" s="287"/>
    </row>
    <row r="13223" spans="1:1" x14ac:dyDescent="0.25">
      <c r="A13223" s="287"/>
    </row>
    <row r="13224" spans="1:1" x14ac:dyDescent="0.25">
      <c r="A13224" s="287"/>
    </row>
    <row r="13225" spans="1:1" x14ac:dyDescent="0.25">
      <c r="A13225" s="287"/>
    </row>
    <row r="13226" spans="1:1" x14ac:dyDescent="0.25">
      <c r="A13226" s="287"/>
    </row>
    <row r="13227" spans="1:1" x14ac:dyDescent="0.25">
      <c r="A13227" s="287"/>
    </row>
    <row r="13228" spans="1:1" x14ac:dyDescent="0.25">
      <c r="A13228" s="287"/>
    </row>
    <row r="13229" spans="1:1" x14ac:dyDescent="0.25">
      <c r="A13229" s="287"/>
    </row>
    <row r="13230" spans="1:1" x14ac:dyDescent="0.25">
      <c r="A13230" s="287"/>
    </row>
    <row r="13231" spans="1:1" x14ac:dyDescent="0.25">
      <c r="A13231" s="287"/>
    </row>
    <row r="13232" spans="1:1" x14ac:dyDescent="0.25">
      <c r="A13232" s="287"/>
    </row>
    <row r="13233" spans="1:1" x14ac:dyDescent="0.25">
      <c r="A13233" s="287"/>
    </row>
    <row r="13234" spans="1:1" x14ac:dyDescent="0.25">
      <c r="A13234" s="287"/>
    </row>
    <row r="13235" spans="1:1" x14ac:dyDescent="0.25">
      <c r="A13235" s="287"/>
    </row>
    <row r="13236" spans="1:1" x14ac:dyDescent="0.25">
      <c r="A13236" s="287"/>
    </row>
    <row r="13237" spans="1:1" x14ac:dyDescent="0.25">
      <c r="A13237" s="287"/>
    </row>
    <row r="13238" spans="1:1" x14ac:dyDescent="0.25">
      <c r="A13238" s="287"/>
    </row>
    <row r="13239" spans="1:1" x14ac:dyDescent="0.25">
      <c r="A13239" s="287"/>
    </row>
    <row r="13240" spans="1:1" x14ac:dyDescent="0.25">
      <c r="A13240" s="287"/>
    </row>
    <row r="13241" spans="1:1" x14ac:dyDescent="0.25">
      <c r="A13241" s="287"/>
    </row>
    <row r="13242" spans="1:1" x14ac:dyDescent="0.25">
      <c r="A13242" s="287"/>
    </row>
    <row r="13243" spans="1:1" x14ac:dyDescent="0.25">
      <c r="A13243" s="287"/>
    </row>
    <row r="13244" spans="1:1" x14ac:dyDescent="0.25">
      <c r="A13244" s="287"/>
    </row>
    <row r="13245" spans="1:1" x14ac:dyDescent="0.25">
      <c r="A13245" s="287"/>
    </row>
    <row r="13246" spans="1:1" x14ac:dyDescent="0.25">
      <c r="A13246" s="287"/>
    </row>
    <row r="13247" spans="1:1" x14ac:dyDescent="0.25">
      <c r="A13247" s="287"/>
    </row>
    <row r="13248" spans="1:1" x14ac:dyDescent="0.25">
      <c r="A13248" s="287"/>
    </row>
    <row r="13249" spans="1:1" x14ac:dyDescent="0.25">
      <c r="A13249" s="287"/>
    </row>
    <row r="13250" spans="1:1" x14ac:dyDescent="0.25">
      <c r="A13250" s="287"/>
    </row>
    <row r="13251" spans="1:1" x14ac:dyDescent="0.25">
      <c r="A13251" s="287"/>
    </row>
    <row r="13252" spans="1:1" x14ac:dyDescent="0.25">
      <c r="A13252" s="287"/>
    </row>
    <row r="13253" spans="1:1" x14ac:dyDescent="0.25">
      <c r="A13253" s="287"/>
    </row>
    <row r="13254" spans="1:1" x14ac:dyDescent="0.25">
      <c r="A13254" s="287"/>
    </row>
    <row r="13255" spans="1:1" x14ac:dyDescent="0.25">
      <c r="A13255" s="287"/>
    </row>
    <row r="13256" spans="1:1" x14ac:dyDescent="0.25">
      <c r="A13256" s="287"/>
    </row>
    <row r="13257" spans="1:1" x14ac:dyDescent="0.25">
      <c r="A13257" s="287"/>
    </row>
    <row r="13258" spans="1:1" x14ac:dyDescent="0.25">
      <c r="A13258" s="287"/>
    </row>
    <row r="13259" spans="1:1" x14ac:dyDescent="0.25">
      <c r="A13259" s="287"/>
    </row>
    <row r="13260" spans="1:1" x14ac:dyDescent="0.25">
      <c r="A13260" s="287"/>
    </row>
    <row r="13261" spans="1:1" x14ac:dyDescent="0.25">
      <c r="A13261" s="287"/>
    </row>
    <row r="13262" spans="1:1" x14ac:dyDescent="0.25">
      <c r="A13262" s="287"/>
    </row>
    <row r="13263" spans="1:1" x14ac:dyDescent="0.25">
      <c r="A13263" s="287"/>
    </row>
    <row r="13264" spans="1:1" x14ac:dyDescent="0.25">
      <c r="A13264" s="287"/>
    </row>
    <row r="13265" spans="1:1" x14ac:dyDescent="0.25">
      <c r="A13265" s="287"/>
    </row>
    <row r="13266" spans="1:1" x14ac:dyDescent="0.25">
      <c r="A13266" s="287"/>
    </row>
    <row r="13267" spans="1:1" x14ac:dyDescent="0.25">
      <c r="A13267" s="287"/>
    </row>
    <row r="13268" spans="1:1" x14ac:dyDescent="0.25">
      <c r="A13268" s="287"/>
    </row>
    <row r="13269" spans="1:1" x14ac:dyDescent="0.25">
      <c r="A13269" s="287"/>
    </row>
    <row r="13270" spans="1:1" x14ac:dyDescent="0.25">
      <c r="A13270" s="287"/>
    </row>
    <row r="13271" spans="1:1" x14ac:dyDescent="0.25">
      <c r="A13271" s="287"/>
    </row>
    <row r="13272" spans="1:1" x14ac:dyDescent="0.25">
      <c r="A13272" s="287"/>
    </row>
    <row r="13273" spans="1:1" x14ac:dyDescent="0.25">
      <c r="A13273" s="287"/>
    </row>
    <row r="13274" spans="1:1" x14ac:dyDescent="0.25">
      <c r="A13274" s="287"/>
    </row>
    <row r="13275" spans="1:1" x14ac:dyDescent="0.25">
      <c r="A13275" s="287"/>
    </row>
    <row r="13276" spans="1:1" x14ac:dyDescent="0.25">
      <c r="A13276" s="287"/>
    </row>
    <row r="13277" spans="1:1" x14ac:dyDescent="0.25">
      <c r="A13277" s="287"/>
    </row>
    <row r="13278" spans="1:1" x14ac:dyDescent="0.25">
      <c r="A13278" s="287"/>
    </row>
    <row r="13279" spans="1:1" x14ac:dyDescent="0.25">
      <c r="A13279" s="287"/>
    </row>
    <row r="13280" spans="1:1" x14ac:dyDescent="0.25">
      <c r="A13280" s="287"/>
    </row>
    <row r="13281" spans="1:1" x14ac:dyDescent="0.25">
      <c r="A13281" s="287"/>
    </row>
    <row r="13282" spans="1:1" x14ac:dyDescent="0.25">
      <c r="A13282" s="287"/>
    </row>
    <row r="13283" spans="1:1" x14ac:dyDescent="0.25">
      <c r="A13283" s="287"/>
    </row>
    <row r="13284" spans="1:1" x14ac:dyDescent="0.25">
      <c r="A13284" s="287"/>
    </row>
    <row r="13285" spans="1:1" x14ac:dyDescent="0.25">
      <c r="A13285" s="287"/>
    </row>
    <row r="13286" spans="1:1" x14ac:dyDescent="0.25">
      <c r="A13286" s="287"/>
    </row>
    <row r="13287" spans="1:1" x14ac:dyDescent="0.25">
      <c r="A13287" s="287"/>
    </row>
    <row r="13288" spans="1:1" x14ac:dyDescent="0.25">
      <c r="A13288" s="287"/>
    </row>
    <row r="13289" spans="1:1" x14ac:dyDescent="0.25">
      <c r="A13289" s="287"/>
    </row>
    <row r="13290" spans="1:1" x14ac:dyDescent="0.25">
      <c r="A13290" s="287"/>
    </row>
    <row r="13291" spans="1:1" x14ac:dyDescent="0.25">
      <c r="A13291" s="287"/>
    </row>
    <row r="13292" spans="1:1" x14ac:dyDescent="0.25">
      <c r="A13292" s="287"/>
    </row>
    <row r="13293" spans="1:1" x14ac:dyDescent="0.25">
      <c r="A13293" s="287"/>
    </row>
    <row r="13294" spans="1:1" x14ac:dyDescent="0.25">
      <c r="A13294" s="287"/>
    </row>
    <row r="13295" spans="1:1" x14ac:dyDescent="0.25">
      <c r="A13295" s="287"/>
    </row>
    <row r="13296" spans="1:1" x14ac:dyDescent="0.25">
      <c r="A13296" s="287"/>
    </row>
    <row r="13297" spans="1:1" x14ac:dyDescent="0.25">
      <c r="A13297" s="287"/>
    </row>
    <row r="13298" spans="1:1" x14ac:dyDescent="0.25">
      <c r="A13298" s="287"/>
    </row>
    <row r="13299" spans="1:1" x14ac:dyDescent="0.25">
      <c r="A13299" s="287"/>
    </row>
    <row r="13300" spans="1:1" x14ac:dyDescent="0.25">
      <c r="A13300" s="287"/>
    </row>
    <row r="13301" spans="1:1" x14ac:dyDescent="0.25">
      <c r="A13301" s="287"/>
    </row>
    <row r="13302" spans="1:1" x14ac:dyDescent="0.25">
      <c r="A13302" s="287"/>
    </row>
    <row r="13303" spans="1:1" x14ac:dyDescent="0.25">
      <c r="A13303" s="287"/>
    </row>
    <row r="13304" spans="1:1" x14ac:dyDescent="0.25">
      <c r="A13304" s="287"/>
    </row>
    <row r="13305" spans="1:1" x14ac:dyDescent="0.25">
      <c r="A13305" s="287"/>
    </row>
    <row r="13306" spans="1:1" x14ac:dyDescent="0.25">
      <c r="A13306" s="287"/>
    </row>
    <row r="13307" spans="1:1" x14ac:dyDescent="0.25">
      <c r="A13307" s="287"/>
    </row>
    <row r="13308" spans="1:1" x14ac:dyDescent="0.25">
      <c r="A13308" s="287"/>
    </row>
    <row r="13309" spans="1:1" x14ac:dyDescent="0.25">
      <c r="A13309" s="287"/>
    </row>
    <row r="13310" spans="1:1" x14ac:dyDescent="0.25">
      <c r="A13310" s="287"/>
    </row>
    <row r="13311" spans="1:1" x14ac:dyDescent="0.25">
      <c r="A13311" s="287"/>
    </row>
    <row r="13312" spans="1:1" x14ac:dyDescent="0.25">
      <c r="A13312" s="287"/>
    </row>
    <row r="13313" spans="1:1" x14ac:dyDescent="0.25">
      <c r="A13313" s="287"/>
    </row>
    <row r="13314" spans="1:1" x14ac:dyDescent="0.25">
      <c r="A13314" s="287"/>
    </row>
    <row r="13315" spans="1:1" x14ac:dyDescent="0.25">
      <c r="A13315" s="287"/>
    </row>
    <row r="13316" spans="1:1" x14ac:dyDescent="0.25">
      <c r="A13316" s="287"/>
    </row>
    <row r="13317" spans="1:1" x14ac:dyDescent="0.25">
      <c r="A13317" s="287"/>
    </row>
    <row r="13318" spans="1:1" x14ac:dyDescent="0.25">
      <c r="A13318" s="287"/>
    </row>
    <row r="13319" spans="1:1" x14ac:dyDescent="0.25">
      <c r="A13319" s="287"/>
    </row>
    <row r="13320" spans="1:1" x14ac:dyDescent="0.25">
      <c r="A13320" s="287"/>
    </row>
    <row r="13321" spans="1:1" x14ac:dyDescent="0.25">
      <c r="A13321" s="287"/>
    </row>
    <row r="13322" spans="1:1" x14ac:dyDescent="0.25">
      <c r="A13322" s="287"/>
    </row>
    <row r="13323" spans="1:1" x14ac:dyDescent="0.25">
      <c r="A13323" s="287"/>
    </row>
    <row r="13324" spans="1:1" x14ac:dyDescent="0.25">
      <c r="A13324" s="287"/>
    </row>
    <row r="13325" spans="1:1" x14ac:dyDescent="0.25">
      <c r="A13325" s="287"/>
    </row>
    <row r="13326" spans="1:1" x14ac:dyDescent="0.25">
      <c r="A13326" s="287"/>
    </row>
    <row r="13327" spans="1:1" x14ac:dyDescent="0.25">
      <c r="A13327" s="287"/>
    </row>
    <row r="13328" spans="1:1" x14ac:dyDescent="0.25">
      <c r="A13328" s="287"/>
    </row>
    <row r="13329" spans="1:1" x14ac:dyDescent="0.25">
      <c r="A13329" s="287"/>
    </row>
    <row r="13330" spans="1:1" x14ac:dyDescent="0.25">
      <c r="A13330" s="287"/>
    </row>
    <row r="13331" spans="1:1" x14ac:dyDescent="0.25">
      <c r="A13331" s="287"/>
    </row>
    <row r="13332" spans="1:1" x14ac:dyDescent="0.25">
      <c r="A13332" s="287"/>
    </row>
    <row r="13333" spans="1:1" x14ac:dyDescent="0.25">
      <c r="A13333" s="287"/>
    </row>
    <row r="13334" spans="1:1" x14ac:dyDescent="0.25">
      <c r="A13334" s="287"/>
    </row>
    <row r="13335" spans="1:1" x14ac:dyDescent="0.25">
      <c r="A13335" s="287"/>
    </row>
    <row r="13336" spans="1:1" x14ac:dyDescent="0.25">
      <c r="A13336" s="287"/>
    </row>
    <row r="13337" spans="1:1" x14ac:dyDescent="0.25">
      <c r="A13337" s="287"/>
    </row>
    <row r="13338" spans="1:1" x14ac:dyDescent="0.25">
      <c r="A13338" s="287"/>
    </row>
    <row r="13339" spans="1:1" x14ac:dyDescent="0.25">
      <c r="A13339" s="287"/>
    </row>
    <row r="13340" spans="1:1" x14ac:dyDescent="0.25">
      <c r="A13340" s="287"/>
    </row>
    <row r="13341" spans="1:1" x14ac:dyDescent="0.25">
      <c r="A13341" s="287"/>
    </row>
    <row r="13342" spans="1:1" x14ac:dyDescent="0.25">
      <c r="A13342" s="287"/>
    </row>
    <row r="13343" spans="1:1" x14ac:dyDescent="0.25">
      <c r="A13343" s="287"/>
    </row>
    <row r="13344" spans="1:1" x14ac:dyDescent="0.25">
      <c r="A13344" s="287"/>
    </row>
    <row r="13345" spans="1:1" x14ac:dyDescent="0.25">
      <c r="A13345" s="287"/>
    </row>
    <row r="13346" spans="1:1" x14ac:dyDescent="0.25">
      <c r="A13346" s="287"/>
    </row>
    <row r="13347" spans="1:1" x14ac:dyDescent="0.25">
      <c r="A13347" s="287"/>
    </row>
    <row r="13348" spans="1:1" x14ac:dyDescent="0.25">
      <c r="A13348" s="287"/>
    </row>
    <row r="13349" spans="1:1" x14ac:dyDescent="0.25">
      <c r="A13349" s="287"/>
    </row>
    <row r="13350" spans="1:1" x14ac:dyDescent="0.25">
      <c r="A13350" s="287"/>
    </row>
    <row r="13351" spans="1:1" x14ac:dyDescent="0.25">
      <c r="A13351" s="287"/>
    </row>
    <row r="13352" spans="1:1" x14ac:dyDescent="0.25">
      <c r="A13352" s="287"/>
    </row>
    <row r="13353" spans="1:1" x14ac:dyDescent="0.25">
      <c r="A13353" s="287"/>
    </row>
    <row r="13354" spans="1:1" x14ac:dyDescent="0.25">
      <c r="A13354" s="287"/>
    </row>
    <row r="13355" spans="1:1" x14ac:dyDescent="0.25">
      <c r="A13355" s="287"/>
    </row>
    <row r="13356" spans="1:1" x14ac:dyDescent="0.25">
      <c r="A13356" s="287"/>
    </row>
    <row r="13357" spans="1:1" x14ac:dyDescent="0.25">
      <c r="A13357" s="287"/>
    </row>
    <row r="13358" spans="1:1" x14ac:dyDescent="0.25">
      <c r="A13358" s="287"/>
    </row>
    <row r="13359" spans="1:1" x14ac:dyDescent="0.25">
      <c r="A13359" s="287"/>
    </row>
    <row r="13360" spans="1:1" x14ac:dyDescent="0.25">
      <c r="A13360" s="287"/>
    </row>
    <row r="13361" spans="1:1" x14ac:dyDescent="0.25">
      <c r="A13361" s="287"/>
    </row>
    <row r="13362" spans="1:1" x14ac:dyDescent="0.25">
      <c r="A13362" s="287"/>
    </row>
    <row r="13363" spans="1:1" x14ac:dyDescent="0.25">
      <c r="A13363" s="287"/>
    </row>
    <row r="13364" spans="1:1" x14ac:dyDescent="0.25">
      <c r="A13364" s="287"/>
    </row>
    <row r="13365" spans="1:1" x14ac:dyDescent="0.25">
      <c r="A13365" s="287"/>
    </row>
    <row r="13366" spans="1:1" x14ac:dyDescent="0.25">
      <c r="A13366" s="287"/>
    </row>
    <row r="13367" spans="1:1" x14ac:dyDescent="0.25">
      <c r="A13367" s="287"/>
    </row>
    <row r="13368" spans="1:1" x14ac:dyDescent="0.25">
      <c r="A13368" s="287"/>
    </row>
    <row r="13369" spans="1:1" x14ac:dyDescent="0.25">
      <c r="A13369" s="287"/>
    </row>
    <row r="13370" spans="1:1" x14ac:dyDescent="0.25">
      <c r="A13370" s="287"/>
    </row>
    <row r="13371" spans="1:1" x14ac:dyDescent="0.25">
      <c r="A13371" s="287"/>
    </row>
    <row r="13372" spans="1:1" x14ac:dyDescent="0.25">
      <c r="A13372" s="287"/>
    </row>
    <row r="13373" spans="1:1" x14ac:dyDescent="0.25">
      <c r="A13373" s="287"/>
    </row>
    <row r="13374" spans="1:1" x14ac:dyDescent="0.25">
      <c r="A13374" s="287"/>
    </row>
    <row r="13375" spans="1:1" x14ac:dyDescent="0.25">
      <c r="A13375" s="287"/>
    </row>
    <row r="13376" spans="1:1" x14ac:dyDescent="0.25">
      <c r="A13376" s="287"/>
    </row>
    <row r="13377" spans="1:1" x14ac:dyDescent="0.25">
      <c r="A13377" s="287"/>
    </row>
    <row r="13378" spans="1:1" x14ac:dyDescent="0.25">
      <c r="A13378" s="287"/>
    </row>
    <row r="13379" spans="1:1" x14ac:dyDescent="0.25">
      <c r="A13379" s="287"/>
    </row>
    <row r="13380" spans="1:1" x14ac:dyDescent="0.25">
      <c r="A13380" s="287"/>
    </row>
    <row r="13381" spans="1:1" x14ac:dyDescent="0.25">
      <c r="A13381" s="287"/>
    </row>
    <row r="13382" spans="1:1" x14ac:dyDescent="0.25">
      <c r="A13382" s="287"/>
    </row>
    <row r="13383" spans="1:1" x14ac:dyDescent="0.25">
      <c r="A13383" s="287"/>
    </row>
    <row r="13384" spans="1:1" x14ac:dyDescent="0.25">
      <c r="A13384" s="287"/>
    </row>
    <row r="13385" spans="1:1" x14ac:dyDescent="0.25">
      <c r="A13385" s="287"/>
    </row>
    <row r="13386" spans="1:1" x14ac:dyDescent="0.25">
      <c r="A13386" s="287"/>
    </row>
    <row r="13387" spans="1:1" x14ac:dyDescent="0.25">
      <c r="A13387" s="287"/>
    </row>
    <row r="13388" spans="1:1" x14ac:dyDescent="0.25">
      <c r="A13388" s="287"/>
    </row>
    <row r="13389" spans="1:1" x14ac:dyDescent="0.25">
      <c r="A13389" s="287"/>
    </row>
    <row r="13390" spans="1:1" x14ac:dyDescent="0.25">
      <c r="A13390" s="287"/>
    </row>
    <row r="13391" spans="1:1" x14ac:dyDescent="0.25">
      <c r="A13391" s="287"/>
    </row>
    <row r="13392" spans="1:1" x14ac:dyDescent="0.25">
      <c r="A13392" s="287"/>
    </row>
    <row r="13393" spans="1:1" x14ac:dyDescent="0.25">
      <c r="A13393" s="287"/>
    </row>
    <row r="13394" spans="1:1" x14ac:dyDescent="0.25">
      <c r="A13394" s="287"/>
    </row>
    <row r="13395" spans="1:1" x14ac:dyDescent="0.25">
      <c r="A13395" s="287"/>
    </row>
    <row r="13396" spans="1:1" x14ac:dyDescent="0.25">
      <c r="A13396" s="287"/>
    </row>
    <row r="13397" spans="1:1" x14ac:dyDescent="0.25">
      <c r="A13397" s="287"/>
    </row>
    <row r="13398" spans="1:1" x14ac:dyDescent="0.25">
      <c r="A13398" s="287"/>
    </row>
    <row r="13399" spans="1:1" x14ac:dyDescent="0.25">
      <c r="A13399" s="287"/>
    </row>
    <row r="13400" spans="1:1" x14ac:dyDescent="0.25">
      <c r="A13400" s="287"/>
    </row>
    <row r="13401" spans="1:1" x14ac:dyDescent="0.25">
      <c r="A13401" s="287"/>
    </row>
    <row r="13402" spans="1:1" x14ac:dyDescent="0.25">
      <c r="A13402" s="287"/>
    </row>
    <row r="13403" spans="1:1" x14ac:dyDescent="0.25">
      <c r="A13403" s="287"/>
    </row>
    <row r="13404" spans="1:1" x14ac:dyDescent="0.25">
      <c r="A13404" s="287"/>
    </row>
    <row r="13405" spans="1:1" x14ac:dyDescent="0.25">
      <c r="A13405" s="287"/>
    </row>
    <row r="13406" spans="1:1" x14ac:dyDescent="0.25">
      <c r="A13406" s="287"/>
    </row>
    <row r="13407" spans="1:1" x14ac:dyDescent="0.25">
      <c r="A13407" s="287"/>
    </row>
    <row r="13408" spans="1:1" x14ac:dyDescent="0.25">
      <c r="A13408" s="287"/>
    </row>
    <row r="13409" spans="1:1" x14ac:dyDescent="0.25">
      <c r="A13409" s="287"/>
    </row>
    <row r="13410" spans="1:1" x14ac:dyDescent="0.25">
      <c r="A13410" s="287"/>
    </row>
    <row r="13411" spans="1:1" x14ac:dyDescent="0.25">
      <c r="A13411" s="287"/>
    </row>
    <row r="13412" spans="1:1" x14ac:dyDescent="0.25">
      <c r="A13412" s="287"/>
    </row>
    <row r="13413" spans="1:1" x14ac:dyDescent="0.25">
      <c r="A13413" s="287"/>
    </row>
    <row r="13414" spans="1:1" x14ac:dyDescent="0.25">
      <c r="A13414" s="287"/>
    </row>
    <row r="13415" spans="1:1" x14ac:dyDescent="0.25">
      <c r="A13415" s="287"/>
    </row>
    <row r="13416" spans="1:1" x14ac:dyDescent="0.25">
      <c r="A13416" s="287"/>
    </row>
    <row r="13417" spans="1:1" x14ac:dyDescent="0.25">
      <c r="A13417" s="287"/>
    </row>
    <row r="13418" spans="1:1" x14ac:dyDescent="0.25">
      <c r="A13418" s="287"/>
    </row>
    <row r="13419" spans="1:1" x14ac:dyDescent="0.25">
      <c r="A13419" s="287"/>
    </row>
    <row r="13420" spans="1:1" x14ac:dyDescent="0.25">
      <c r="A13420" s="287"/>
    </row>
    <row r="13421" spans="1:1" x14ac:dyDescent="0.25">
      <c r="A13421" s="287"/>
    </row>
    <row r="13422" spans="1:1" x14ac:dyDescent="0.25">
      <c r="A13422" s="287"/>
    </row>
    <row r="13423" spans="1:1" x14ac:dyDescent="0.25">
      <c r="A13423" s="287"/>
    </row>
    <row r="13424" spans="1:1" x14ac:dyDescent="0.25">
      <c r="A13424" s="287"/>
    </row>
    <row r="13425" spans="1:1" x14ac:dyDescent="0.25">
      <c r="A13425" s="287"/>
    </row>
    <row r="13426" spans="1:1" x14ac:dyDescent="0.25">
      <c r="A13426" s="287"/>
    </row>
    <row r="13427" spans="1:1" x14ac:dyDescent="0.25">
      <c r="A13427" s="287"/>
    </row>
    <row r="13428" spans="1:1" x14ac:dyDescent="0.25">
      <c r="A13428" s="287"/>
    </row>
    <row r="13429" spans="1:1" x14ac:dyDescent="0.25">
      <c r="A13429" s="287"/>
    </row>
    <row r="13430" spans="1:1" x14ac:dyDescent="0.25">
      <c r="A13430" s="287"/>
    </row>
    <row r="13431" spans="1:1" x14ac:dyDescent="0.25">
      <c r="A13431" s="287"/>
    </row>
    <row r="13432" spans="1:1" x14ac:dyDescent="0.25">
      <c r="A13432" s="287"/>
    </row>
    <row r="13433" spans="1:1" x14ac:dyDescent="0.25">
      <c r="A13433" s="287"/>
    </row>
    <row r="13434" spans="1:1" x14ac:dyDescent="0.25">
      <c r="A13434" s="287"/>
    </row>
    <row r="13435" spans="1:1" x14ac:dyDescent="0.25">
      <c r="A13435" s="287"/>
    </row>
    <row r="13436" spans="1:1" x14ac:dyDescent="0.25">
      <c r="A13436" s="287"/>
    </row>
    <row r="13437" spans="1:1" x14ac:dyDescent="0.25">
      <c r="A13437" s="287"/>
    </row>
    <row r="13438" spans="1:1" x14ac:dyDescent="0.25">
      <c r="A13438" s="287"/>
    </row>
    <row r="13439" spans="1:1" x14ac:dyDescent="0.25">
      <c r="A13439" s="287"/>
    </row>
    <row r="13440" spans="1:1" x14ac:dyDescent="0.25">
      <c r="A13440" s="287"/>
    </row>
    <row r="13441" spans="1:1" x14ac:dyDescent="0.25">
      <c r="A13441" s="287"/>
    </row>
    <row r="13442" spans="1:1" x14ac:dyDescent="0.25">
      <c r="A13442" s="287"/>
    </row>
    <row r="13443" spans="1:1" x14ac:dyDescent="0.25">
      <c r="A13443" s="287"/>
    </row>
    <row r="13444" spans="1:1" x14ac:dyDescent="0.25">
      <c r="A13444" s="287"/>
    </row>
    <row r="13445" spans="1:1" x14ac:dyDescent="0.25">
      <c r="A13445" s="287"/>
    </row>
    <row r="13446" spans="1:1" x14ac:dyDescent="0.25">
      <c r="A13446" s="287"/>
    </row>
    <row r="13447" spans="1:1" x14ac:dyDescent="0.25">
      <c r="A13447" s="287"/>
    </row>
    <row r="13448" spans="1:1" x14ac:dyDescent="0.25">
      <c r="A13448" s="287"/>
    </row>
    <row r="13449" spans="1:1" x14ac:dyDescent="0.25">
      <c r="A13449" s="287"/>
    </row>
    <row r="13450" spans="1:1" x14ac:dyDescent="0.25">
      <c r="A13450" s="287"/>
    </row>
    <row r="13451" spans="1:1" x14ac:dyDescent="0.25">
      <c r="A13451" s="287"/>
    </row>
    <row r="13452" spans="1:1" x14ac:dyDescent="0.25">
      <c r="A13452" s="287"/>
    </row>
    <row r="13453" spans="1:1" x14ac:dyDescent="0.25">
      <c r="A13453" s="287"/>
    </row>
    <row r="13454" spans="1:1" x14ac:dyDescent="0.25">
      <c r="A13454" s="287"/>
    </row>
    <row r="13455" spans="1:1" x14ac:dyDescent="0.25">
      <c r="A13455" s="287"/>
    </row>
    <row r="13456" spans="1:1" x14ac:dyDescent="0.25">
      <c r="A13456" s="287"/>
    </row>
    <row r="13457" spans="1:1" x14ac:dyDescent="0.25">
      <c r="A13457" s="287"/>
    </row>
    <row r="13458" spans="1:1" x14ac:dyDescent="0.25">
      <c r="A13458" s="287"/>
    </row>
    <row r="13459" spans="1:1" x14ac:dyDescent="0.25">
      <c r="A13459" s="287"/>
    </row>
    <row r="13460" spans="1:1" x14ac:dyDescent="0.25">
      <c r="A13460" s="287"/>
    </row>
    <row r="13461" spans="1:1" x14ac:dyDescent="0.25">
      <c r="A13461" s="287"/>
    </row>
    <row r="13462" spans="1:1" x14ac:dyDescent="0.25">
      <c r="A13462" s="287"/>
    </row>
    <row r="13463" spans="1:1" x14ac:dyDescent="0.25">
      <c r="A13463" s="287"/>
    </row>
    <row r="13464" spans="1:1" x14ac:dyDescent="0.25">
      <c r="A13464" s="287"/>
    </row>
    <row r="13465" spans="1:1" x14ac:dyDescent="0.25">
      <c r="A13465" s="287"/>
    </row>
    <row r="13466" spans="1:1" x14ac:dyDescent="0.25">
      <c r="A13466" s="287"/>
    </row>
    <row r="13467" spans="1:1" x14ac:dyDescent="0.25">
      <c r="A13467" s="287"/>
    </row>
    <row r="13468" spans="1:1" x14ac:dyDescent="0.25">
      <c r="A13468" s="287"/>
    </row>
    <row r="13469" spans="1:1" x14ac:dyDescent="0.25">
      <c r="A13469" s="287"/>
    </row>
    <row r="13470" spans="1:1" x14ac:dyDescent="0.25">
      <c r="A13470" s="287"/>
    </row>
    <row r="13471" spans="1:1" x14ac:dyDescent="0.25">
      <c r="A13471" s="287"/>
    </row>
    <row r="13472" spans="1:1" x14ac:dyDescent="0.25">
      <c r="A13472" s="287"/>
    </row>
    <row r="13473" spans="1:1" x14ac:dyDescent="0.25">
      <c r="A13473" s="287"/>
    </row>
    <row r="13474" spans="1:1" x14ac:dyDescent="0.25">
      <c r="A13474" s="287"/>
    </row>
    <row r="13475" spans="1:1" x14ac:dyDescent="0.25">
      <c r="A13475" s="287"/>
    </row>
    <row r="13476" spans="1:1" x14ac:dyDescent="0.25">
      <c r="A13476" s="287"/>
    </row>
    <row r="13477" spans="1:1" x14ac:dyDescent="0.25">
      <c r="A13477" s="287"/>
    </row>
    <row r="13478" spans="1:1" x14ac:dyDescent="0.25">
      <c r="A13478" s="287"/>
    </row>
    <row r="13479" spans="1:1" x14ac:dyDescent="0.25">
      <c r="A13479" s="287"/>
    </row>
    <row r="13480" spans="1:1" x14ac:dyDescent="0.25">
      <c r="A13480" s="287"/>
    </row>
    <row r="13481" spans="1:1" x14ac:dyDescent="0.25">
      <c r="A13481" s="287"/>
    </row>
    <row r="13482" spans="1:1" x14ac:dyDescent="0.25">
      <c r="A13482" s="287"/>
    </row>
    <row r="13483" spans="1:1" x14ac:dyDescent="0.25">
      <c r="A13483" s="287"/>
    </row>
    <row r="13484" spans="1:1" x14ac:dyDescent="0.25">
      <c r="A13484" s="287"/>
    </row>
    <row r="13485" spans="1:1" x14ac:dyDescent="0.25">
      <c r="A13485" s="287"/>
    </row>
    <row r="13486" spans="1:1" x14ac:dyDescent="0.25">
      <c r="A13486" s="287"/>
    </row>
    <row r="13487" spans="1:1" x14ac:dyDescent="0.25">
      <c r="A13487" s="287"/>
    </row>
    <row r="13488" spans="1:1" x14ac:dyDescent="0.25">
      <c r="A13488" s="287"/>
    </row>
    <row r="13489" spans="1:1" x14ac:dyDescent="0.25">
      <c r="A13489" s="287"/>
    </row>
    <row r="13490" spans="1:1" x14ac:dyDescent="0.25">
      <c r="A13490" s="287"/>
    </row>
    <row r="13491" spans="1:1" x14ac:dyDescent="0.25">
      <c r="A13491" s="287"/>
    </row>
    <row r="13492" spans="1:1" x14ac:dyDescent="0.25">
      <c r="A13492" s="287"/>
    </row>
    <row r="13493" spans="1:1" x14ac:dyDescent="0.25">
      <c r="A13493" s="287"/>
    </row>
    <row r="13494" spans="1:1" x14ac:dyDescent="0.25">
      <c r="A13494" s="287"/>
    </row>
    <row r="13495" spans="1:1" x14ac:dyDescent="0.25">
      <c r="A13495" s="287"/>
    </row>
    <row r="13496" spans="1:1" x14ac:dyDescent="0.25">
      <c r="A13496" s="287"/>
    </row>
    <row r="13497" spans="1:1" x14ac:dyDescent="0.25">
      <c r="A13497" s="287"/>
    </row>
    <row r="13498" spans="1:1" x14ac:dyDescent="0.25">
      <c r="A13498" s="287"/>
    </row>
    <row r="13499" spans="1:1" x14ac:dyDescent="0.25">
      <c r="A13499" s="287"/>
    </row>
    <row r="13500" spans="1:1" x14ac:dyDescent="0.25">
      <c r="A13500" s="287"/>
    </row>
    <row r="13501" spans="1:1" x14ac:dyDescent="0.25">
      <c r="A13501" s="287"/>
    </row>
    <row r="13502" spans="1:1" x14ac:dyDescent="0.25">
      <c r="A13502" s="287"/>
    </row>
    <row r="13503" spans="1:1" x14ac:dyDescent="0.25">
      <c r="A13503" s="287"/>
    </row>
    <row r="13504" spans="1:1" x14ac:dyDescent="0.25">
      <c r="A13504" s="287"/>
    </row>
    <row r="13505" spans="1:1" x14ac:dyDescent="0.25">
      <c r="A13505" s="287"/>
    </row>
    <row r="13506" spans="1:1" x14ac:dyDescent="0.25">
      <c r="A13506" s="287"/>
    </row>
    <row r="13507" spans="1:1" x14ac:dyDescent="0.25">
      <c r="A13507" s="287"/>
    </row>
    <row r="13508" spans="1:1" x14ac:dyDescent="0.25">
      <c r="A13508" s="287"/>
    </row>
    <row r="13509" spans="1:1" x14ac:dyDescent="0.25">
      <c r="A13509" s="287"/>
    </row>
    <row r="13510" spans="1:1" x14ac:dyDescent="0.25">
      <c r="A13510" s="287"/>
    </row>
    <row r="13511" spans="1:1" x14ac:dyDescent="0.25">
      <c r="A13511" s="287"/>
    </row>
    <row r="13512" spans="1:1" x14ac:dyDescent="0.25">
      <c r="A13512" s="287"/>
    </row>
    <row r="13513" spans="1:1" x14ac:dyDescent="0.25">
      <c r="A13513" s="287"/>
    </row>
    <row r="13514" spans="1:1" x14ac:dyDescent="0.25">
      <c r="A13514" s="287"/>
    </row>
    <row r="13515" spans="1:1" x14ac:dyDescent="0.25">
      <c r="A13515" s="287"/>
    </row>
    <row r="13516" spans="1:1" x14ac:dyDescent="0.25">
      <c r="A13516" s="287"/>
    </row>
    <row r="13517" spans="1:1" x14ac:dyDescent="0.25">
      <c r="A13517" s="287"/>
    </row>
    <row r="13518" spans="1:1" x14ac:dyDescent="0.25">
      <c r="A13518" s="287"/>
    </row>
    <row r="13519" spans="1:1" x14ac:dyDescent="0.25">
      <c r="A13519" s="287"/>
    </row>
    <row r="13520" spans="1:1" x14ac:dyDescent="0.25">
      <c r="A13520" s="287"/>
    </row>
    <row r="13521" spans="1:1" x14ac:dyDescent="0.25">
      <c r="A13521" s="287"/>
    </row>
    <row r="13522" spans="1:1" x14ac:dyDescent="0.25">
      <c r="A13522" s="287"/>
    </row>
    <row r="13523" spans="1:1" x14ac:dyDescent="0.25">
      <c r="A13523" s="287"/>
    </row>
    <row r="13524" spans="1:1" x14ac:dyDescent="0.25">
      <c r="A13524" s="287"/>
    </row>
    <row r="13525" spans="1:1" x14ac:dyDescent="0.25">
      <c r="A13525" s="287"/>
    </row>
    <row r="13526" spans="1:1" x14ac:dyDescent="0.25">
      <c r="A13526" s="287"/>
    </row>
    <row r="13527" spans="1:1" x14ac:dyDescent="0.25">
      <c r="A13527" s="287"/>
    </row>
    <row r="13528" spans="1:1" x14ac:dyDescent="0.25">
      <c r="A13528" s="287"/>
    </row>
    <row r="13529" spans="1:1" x14ac:dyDescent="0.25">
      <c r="A13529" s="287"/>
    </row>
    <row r="13530" spans="1:1" x14ac:dyDescent="0.25">
      <c r="A13530" s="287"/>
    </row>
    <row r="13531" spans="1:1" x14ac:dyDescent="0.25">
      <c r="A13531" s="287"/>
    </row>
    <row r="13532" spans="1:1" x14ac:dyDescent="0.25">
      <c r="A13532" s="287"/>
    </row>
    <row r="13533" spans="1:1" x14ac:dyDescent="0.25">
      <c r="A13533" s="287"/>
    </row>
    <row r="13534" spans="1:1" x14ac:dyDescent="0.25">
      <c r="A13534" s="287"/>
    </row>
    <row r="13535" spans="1:1" x14ac:dyDescent="0.25">
      <c r="A13535" s="287"/>
    </row>
    <row r="13536" spans="1:1" x14ac:dyDescent="0.25">
      <c r="A13536" s="287"/>
    </row>
    <row r="13537" spans="1:1" x14ac:dyDescent="0.25">
      <c r="A13537" s="287"/>
    </row>
    <row r="13538" spans="1:1" x14ac:dyDescent="0.25">
      <c r="A13538" s="287"/>
    </row>
    <row r="13539" spans="1:1" x14ac:dyDescent="0.25">
      <c r="A13539" s="287"/>
    </row>
    <row r="13540" spans="1:1" x14ac:dyDescent="0.25">
      <c r="A13540" s="287"/>
    </row>
    <row r="13541" spans="1:1" x14ac:dyDescent="0.25">
      <c r="A13541" s="287"/>
    </row>
    <row r="13542" spans="1:1" x14ac:dyDescent="0.25">
      <c r="A13542" s="287"/>
    </row>
    <row r="13543" spans="1:1" x14ac:dyDescent="0.25">
      <c r="A13543" s="287"/>
    </row>
    <row r="13544" spans="1:1" x14ac:dyDescent="0.25">
      <c r="A13544" s="287"/>
    </row>
    <row r="13545" spans="1:1" x14ac:dyDescent="0.25">
      <c r="A13545" s="287"/>
    </row>
    <row r="13546" spans="1:1" x14ac:dyDescent="0.25">
      <c r="A13546" s="287"/>
    </row>
    <row r="13547" spans="1:1" x14ac:dyDescent="0.25">
      <c r="A13547" s="287"/>
    </row>
    <row r="13548" spans="1:1" x14ac:dyDescent="0.25">
      <c r="A13548" s="287"/>
    </row>
    <row r="13549" spans="1:1" x14ac:dyDescent="0.25">
      <c r="A13549" s="287"/>
    </row>
    <row r="13550" spans="1:1" x14ac:dyDescent="0.25">
      <c r="A13550" s="287"/>
    </row>
    <row r="13551" spans="1:1" x14ac:dyDescent="0.25">
      <c r="A13551" s="287"/>
    </row>
    <row r="13552" spans="1:1" x14ac:dyDescent="0.25">
      <c r="A13552" s="287"/>
    </row>
    <row r="13553" spans="1:1" x14ac:dyDescent="0.25">
      <c r="A13553" s="287"/>
    </row>
    <row r="13554" spans="1:1" x14ac:dyDescent="0.25">
      <c r="A13554" s="287"/>
    </row>
    <row r="13555" spans="1:1" x14ac:dyDescent="0.25">
      <c r="A13555" s="287"/>
    </row>
    <row r="13556" spans="1:1" x14ac:dyDescent="0.25">
      <c r="A13556" s="287"/>
    </row>
    <row r="13557" spans="1:1" x14ac:dyDescent="0.25">
      <c r="A13557" s="287"/>
    </row>
    <row r="13558" spans="1:1" x14ac:dyDescent="0.25">
      <c r="A13558" s="287"/>
    </row>
    <row r="13559" spans="1:1" x14ac:dyDescent="0.25">
      <c r="A13559" s="287"/>
    </row>
    <row r="13560" spans="1:1" x14ac:dyDescent="0.25">
      <c r="A13560" s="287"/>
    </row>
    <row r="13561" spans="1:1" x14ac:dyDescent="0.25">
      <c r="A13561" s="287"/>
    </row>
    <row r="13562" spans="1:1" x14ac:dyDescent="0.25">
      <c r="A13562" s="287"/>
    </row>
    <row r="13563" spans="1:1" x14ac:dyDescent="0.25">
      <c r="A13563" s="287"/>
    </row>
    <row r="13564" spans="1:1" x14ac:dyDescent="0.25">
      <c r="A13564" s="287"/>
    </row>
    <row r="13565" spans="1:1" x14ac:dyDescent="0.25">
      <c r="A13565" s="287"/>
    </row>
    <row r="13566" spans="1:1" x14ac:dyDescent="0.25">
      <c r="A13566" s="287"/>
    </row>
    <row r="13567" spans="1:1" x14ac:dyDescent="0.25">
      <c r="A13567" s="287"/>
    </row>
    <row r="13568" spans="1:1" x14ac:dyDescent="0.25">
      <c r="A13568" s="287"/>
    </row>
    <row r="13569" spans="1:1" x14ac:dyDescent="0.25">
      <c r="A13569" s="287"/>
    </row>
    <row r="13570" spans="1:1" x14ac:dyDescent="0.25">
      <c r="A13570" s="287"/>
    </row>
    <row r="13571" spans="1:1" x14ac:dyDescent="0.25">
      <c r="A13571" s="287"/>
    </row>
    <row r="13572" spans="1:1" x14ac:dyDescent="0.25">
      <c r="A13572" s="287"/>
    </row>
    <row r="13573" spans="1:1" x14ac:dyDescent="0.25">
      <c r="A13573" s="287"/>
    </row>
    <row r="13574" spans="1:1" x14ac:dyDescent="0.25">
      <c r="A13574" s="287"/>
    </row>
    <row r="13575" spans="1:1" x14ac:dyDescent="0.25">
      <c r="A13575" s="287"/>
    </row>
    <row r="13576" spans="1:1" x14ac:dyDescent="0.25">
      <c r="A13576" s="287"/>
    </row>
    <row r="13577" spans="1:1" x14ac:dyDescent="0.25">
      <c r="A13577" s="287"/>
    </row>
    <row r="13578" spans="1:1" x14ac:dyDescent="0.25">
      <c r="A13578" s="287"/>
    </row>
    <row r="13579" spans="1:1" x14ac:dyDescent="0.25">
      <c r="A13579" s="287"/>
    </row>
    <row r="13580" spans="1:1" x14ac:dyDescent="0.25">
      <c r="A13580" s="287"/>
    </row>
    <row r="13581" spans="1:1" x14ac:dyDescent="0.25">
      <c r="A13581" s="287"/>
    </row>
    <row r="13582" spans="1:1" x14ac:dyDescent="0.25">
      <c r="A13582" s="287"/>
    </row>
    <row r="13583" spans="1:1" x14ac:dyDescent="0.25">
      <c r="A13583" s="287"/>
    </row>
    <row r="13584" spans="1:1" x14ac:dyDescent="0.25">
      <c r="A13584" s="287"/>
    </row>
    <row r="13585" spans="1:1" x14ac:dyDescent="0.25">
      <c r="A13585" s="287"/>
    </row>
    <row r="13586" spans="1:1" x14ac:dyDescent="0.25">
      <c r="A13586" s="287"/>
    </row>
    <row r="13587" spans="1:1" x14ac:dyDescent="0.25">
      <c r="A13587" s="287"/>
    </row>
    <row r="13588" spans="1:1" x14ac:dyDescent="0.25">
      <c r="A13588" s="287"/>
    </row>
    <row r="13589" spans="1:1" x14ac:dyDescent="0.25">
      <c r="A13589" s="287"/>
    </row>
    <row r="13590" spans="1:1" x14ac:dyDescent="0.25">
      <c r="A13590" s="287"/>
    </row>
    <row r="13591" spans="1:1" x14ac:dyDescent="0.25">
      <c r="A13591" s="287"/>
    </row>
    <row r="13592" spans="1:1" x14ac:dyDescent="0.25">
      <c r="A13592" s="287"/>
    </row>
    <row r="13593" spans="1:1" x14ac:dyDescent="0.25">
      <c r="A13593" s="287"/>
    </row>
    <row r="13594" spans="1:1" x14ac:dyDescent="0.25">
      <c r="A13594" s="287"/>
    </row>
    <row r="13595" spans="1:1" x14ac:dyDescent="0.25">
      <c r="A13595" s="287"/>
    </row>
    <row r="13596" spans="1:1" x14ac:dyDescent="0.25">
      <c r="A13596" s="287"/>
    </row>
    <row r="13597" spans="1:1" x14ac:dyDescent="0.25">
      <c r="A13597" s="287"/>
    </row>
    <row r="13598" spans="1:1" x14ac:dyDescent="0.25">
      <c r="A13598" s="287"/>
    </row>
    <row r="13599" spans="1:1" x14ac:dyDescent="0.25">
      <c r="A13599" s="287"/>
    </row>
    <row r="13600" spans="1:1" x14ac:dyDescent="0.25">
      <c r="A13600" s="287"/>
    </row>
    <row r="13601" spans="1:1" x14ac:dyDescent="0.25">
      <c r="A13601" s="287"/>
    </row>
    <row r="13602" spans="1:1" x14ac:dyDescent="0.25">
      <c r="A13602" s="287"/>
    </row>
    <row r="13603" spans="1:1" x14ac:dyDescent="0.25">
      <c r="A13603" s="287"/>
    </row>
    <row r="13604" spans="1:1" x14ac:dyDescent="0.25">
      <c r="A13604" s="287"/>
    </row>
    <row r="13605" spans="1:1" x14ac:dyDescent="0.25">
      <c r="A13605" s="287"/>
    </row>
    <row r="13606" spans="1:1" x14ac:dyDescent="0.25">
      <c r="A13606" s="287"/>
    </row>
    <row r="13607" spans="1:1" x14ac:dyDescent="0.25">
      <c r="A13607" s="287"/>
    </row>
    <row r="13608" spans="1:1" x14ac:dyDescent="0.25">
      <c r="A13608" s="287"/>
    </row>
    <row r="13609" spans="1:1" x14ac:dyDescent="0.25">
      <c r="A13609" s="287"/>
    </row>
    <row r="13610" spans="1:1" x14ac:dyDescent="0.25">
      <c r="A13610" s="287"/>
    </row>
    <row r="13611" spans="1:1" x14ac:dyDescent="0.25">
      <c r="A13611" s="287"/>
    </row>
    <row r="13612" spans="1:1" x14ac:dyDescent="0.25">
      <c r="A13612" s="287"/>
    </row>
    <row r="13613" spans="1:1" x14ac:dyDescent="0.25">
      <c r="A13613" s="287"/>
    </row>
    <row r="13614" spans="1:1" x14ac:dyDescent="0.25">
      <c r="A13614" s="287"/>
    </row>
    <row r="13615" spans="1:1" x14ac:dyDescent="0.25">
      <c r="A13615" s="287"/>
    </row>
    <row r="13616" spans="1:1" x14ac:dyDescent="0.25">
      <c r="A13616" s="287"/>
    </row>
    <row r="13617" spans="1:1" x14ac:dyDescent="0.25">
      <c r="A13617" s="287"/>
    </row>
    <row r="13618" spans="1:1" x14ac:dyDescent="0.25">
      <c r="A13618" s="287"/>
    </row>
    <row r="13619" spans="1:1" x14ac:dyDescent="0.25">
      <c r="A13619" s="287"/>
    </row>
    <row r="13620" spans="1:1" x14ac:dyDescent="0.25">
      <c r="A13620" s="287"/>
    </row>
    <row r="13621" spans="1:1" x14ac:dyDescent="0.25">
      <c r="A13621" s="287"/>
    </row>
    <row r="13622" spans="1:1" x14ac:dyDescent="0.25">
      <c r="A13622" s="287"/>
    </row>
    <row r="13623" spans="1:1" x14ac:dyDescent="0.25">
      <c r="A13623" s="287"/>
    </row>
    <row r="13624" spans="1:1" x14ac:dyDescent="0.25">
      <c r="A13624" s="287"/>
    </row>
    <row r="13625" spans="1:1" x14ac:dyDescent="0.25">
      <c r="A13625" s="287"/>
    </row>
    <row r="13626" spans="1:1" x14ac:dyDescent="0.25">
      <c r="A13626" s="287"/>
    </row>
    <row r="13627" spans="1:1" x14ac:dyDescent="0.25">
      <c r="A13627" s="287"/>
    </row>
    <row r="13628" spans="1:1" x14ac:dyDescent="0.25">
      <c r="A13628" s="287"/>
    </row>
    <row r="13629" spans="1:1" x14ac:dyDescent="0.25">
      <c r="A13629" s="287"/>
    </row>
    <row r="13630" spans="1:1" x14ac:dyDescent="0.25">
      <c r="A13630" s="287"/>
    </row>
    <row r="13631" spans="1:1" x14ac:dyDescent="0.25">
      <c r="A13631" s="287"/>
    </row>
    <row r="13632" spans="1:1" x14ac:dyDescent="0.25">
      <c r="A13632" s="287"/>
    </row>
    <row r="13633" spans="1:1" x14ac:dyDescent="0.25">
      <c r="A13633" s="287"/>
    </row>
    <row r="13634" spans="1:1" x14ac:dyDescent="0.25">
      <c r="A13634" s="287"/>
    </row>
    <row r="13635" spans="1:1" x14ac:dyDescent="0.25">
      <c r="A13635" s="287"/>
    </row>
    <row r="13636" spans="1:1" x14ac:dyDescent="0.25">
      <c r="A13636" s="287"/>
    </row>
    <row r="13637" spans="1:1" x14ac:dyDescent="0.25">
      <c r="A13637" s="287"/>
    </row>
    <row r="13638" spans="1:1" x14ac:dyDescent="0.25">
      <c r="A13638" s="287"/>
    </row>
    <row r="13639" spans="1:1" x14ac:dyDescent="0.25">
      <c r="A13639" s="287"/>
    </row>
    <row r="13640" spans="1:1" x14ac:dyDescent="0.25">
      <c r="A13640" s="287"/>
    </row>
    <row r="13641" spans="1:1" x14ac:dyDescent="0.25">
      <c r="A13641" s="287"/>
    </row>
    <row r="13642" spans="1:1" x14ac:dyDescent="0.25">
      <c r="A13642" s="287"/>
    </row>
    <row r="13643" spans="1:1" x14ac:dyDescent="0.25">
      <c r="A13643" s="287"/>
    </row>
    <row r="13644" spans="1:1" x14ac:dyDescent="0.25">
      <c r="A13644" s="287"/>
    </row>
    <row r="13645" spans="1:1" x14ac:dyDescent="0.25">
      <c r="A13645" s="287"/>
    </row>
    <row r="13646" spans="1:1" x14ac:dyDescent="0.25">
      <c r="A13646" s="287"/>
    </row>
    <row r="13647" spans="1:1" x14ac:dyDescent="0.25">
      <c r="A13647" s="287"/>
    </row>
    <row r="13648" spans="1:1" x14ac:dyDescent="0.25">
      <c r="A13648" s="287"/>
    </row>
    <row r="13649" spans="1:1" x14ac:dyDescent="0.25">
      <c r="A13649" s="287"/>
    </row>
    <row r="13650" spans="1:1" x14ac:dyDescent="0.25">
      <c r="A13650" s="287"/>
    </row>
    <row r="13651" spans="1:1" x14ac:dyDescent="0.25">
      <c r="A13651" s="287"/>
    </row>
    <row r="13652" spans="1:1" x14ac:dyDescent="0.25">
      <c r="A13652" s="287"/>
    </row>
    <row r="13653" spans="1:1" x14ac:dyDescent="0.25">
      <c r="A13653" s="287"/>
    </row>
    <row r="13654" spans="1:1" x14ac:dyDescent="0.25">
      <c r="A13654" s="287"/>
    </row>
    <row r="13655" spans="1:1" x14ac:dyDescent="0.25">
      <c r="A13655" s="287"/>
    </row>
    <row r="13656" spans="1:1" x14ac:dyDescent="0.25">
      <c r="A13656" s="287"/>
    </row>
    <row r="13657" spans="1:1" x14ac:dyDescent="0.25">
      <c r="A13657" s="287"/>
    </row>
    <row r="13658" spans="1:1" x14ac:dyDescent="0.25">
      <c r="A13658" s="287"/>
    </row>
    <row r="13659" spans="1:1" x14ac:dyDescent="0.25">
      <c r="A13659" s="287"/>
    </row>
    <row r="13660" spans="1:1" x14ac:dyDescent="0.25">
      <c r="A13660" s="287"/>
    </row>
    <row r="13661" spans="1:1" x14ac:dyDescent="0.25">
      <c r="A13661" s="287"/>
    </row>
    <row r="13662" spans="1:1" x14ac:dyDescent="0.25">
      <c r="A13662" s="287"/>
    </row>
    <row r="13663" spans="1:1" x14ac:dyDescent="0.25">
      <c r="A13663" s="287"/>
    </row>
    <row r="13664" spans="1:1" x14ac:dyDescent="0.25">
      <c r="A13664" s="287"/>
    </row>
    <row r="13665" spans="1:1" x14ac:dyDescent="0.25">
      <c r="A13665" s="287"/>
    </row>
    <row r="13666" spans="1:1" x14ac:dyDescent="0.25">
      <c r="A13666" s="287"/>
    </row>
    <row r="13667" spans="1:1" x14ac:dyDescent="0.25">
      <c r="A13667" s="287"/>
    </row>
    <row r="13668" spans="1:1" x14ac:dyDescent="0.25">
      <c r="A13668" s="287"/>
    </row>
    <row r="13669" spans="1:1" x14ac:dyDescent="0.25">
      <c r="A13669" s="287"/>
    </row>
    <row r="13670" spans="1:1" x14ac:dyDescent="0.25">
      <c r="A13670" s="287"/>
    </row>
    <row r="13671" spans="1:1" x14ac:dyDescent="0.25">
      <c r="A13671" s="287"/>
    </row>
    <row r="13672" spans="1:1" x14ac:dyDescent="0.25">
      <c r="A13672" s="287"/>
    </row>
    <row r="13673" spans="1:1" x14ac:dyDescent="0.25">
      <c r="A13673" s="287"/>
    </row>
    <row r="13674" spans="1:1" x14ac:dyDescent="0.25">
      <c r="A13674" s="287"/>
    </row>
    <row r="13675" spans="1:1" x14ac:dyDescent="0.25">
      <c r="A13675" s="287"/>
    </row>
    <row r="13676" spans="1:1" x14ac:dyDescent="0.25">
      <c r="A13676" s="287"/>
    </row>
    <row r="13677" spans="1:1" x14ac:dyDescent="0.25">
      <c r="A13677" s="287"/>
    </row>
    <row r="13678" spans="1:1" x14ac:dyDescent="0.25">
      <c r="A13678" s="287"/>
    </row>
    <row r="13679" spans="1:1" x14ac:dyDescent="0.25">
      <c r="A13679" s="287"/>
    </row>
    <row r="13680" spans="1:1" x14ac:dyDescent="0.25">
      <c r="A13680" s="287"/>
    </row>
    <row r="13681" spans="1:1" x14ac:dyDescent="0.25">
      <c r="A13681" s="287"/>
    </row>
    <row r="13682" spans="1:1" x14ac:dyDescent="0.25">
      <c r="A13682" s="287"/>
    </row>
    <row r="13683" spans="1:1" x14ac:dyDescent="0.25">
      <c r="A13683" s="287"/>
    </row>
    <row r="13684" spans="1:1" x14ac:dyDescent="0.25">
      <c r="A13684" s="287"/>
    </row>
    <row r="13685" spans="1:1" x14ac:dyDescent="0.25">
      <c r="A13685" s="287"/>
    </row>
    <row r="13686" spans="1:1" x14ac:dyDescent="0.25">
      <c r="A13686" s="287"/>
    </row>
    <row r="13687" spans="1:1" x14ac:dyDescent="0.25">
      <c r="A13687" s="287"/>
    </row>
    <row r="13688" spans="1:1" x14ac:dyDescent="0.25">
      <c r="A13688" s="287"/>
    </row>
    <row r="13689" spans="1:1" x14ac:dyDescent="0.25">
      <c r="A13689" s="287"/>
    </row>
    <row r="13690" spans="1:1" x14ac:dyDescent="0.25">
      <c r="A13690" s="287"/>
    </row>
    <row r="13691" spans="1:1" x14ac:dyDescent="0.25">
      <c r="A13691" s="287"/>
    </row>
    <row r="13692" spans="1:1" x14ac:dyDescent="0.25">
      <c r="A13692" s="287"/>
    </row>
    <row r="13693" spans="1:1" x14ac:dyDescent="0.25">
      <c r="A13693" s="287"/>
    </row>
    <row r="13694" spans="1:1" x14ac:dyDescent="0.25">
      <c r="A13694" s="287"/>
    </row>
    <row r="13695" spans="1:1" x14ac:dyDescent="0.25">
      <c r="A13695" s="287"/>
    </row>
    <row r="13696" spans="1:1" x14ac:dyDescent="0.25">
      <c r="A13696" s="287"/>
    </row>
    <row r="13697" spans="1:1" x14ac:dyDescent="0.25">
      <c r="A13697" s="287"/>
    </row>
    <row r="13698" spans="1:1" x14ac:dyDescent="0.25">
      <c r="A13698" s="287"/>
    </row>
    <row r="13699" spans="1:1" x14ac:dyDescent="0.25">
      <c r="A13699" s="287"/>
    </row>
    <row r="13700" spans="1:1" x14ac:dyDescent="0.25">
      <c r="A13700" s="287"/>
    </row>
    <row r="13701" spans="1:1" x14ac:dyDescent="0.25">
      <c r="A13701" s="287"/>
    </row>
    <row r="13702" spans="1:1" x14ac:dyDescent="0.25">
      <c r="A13702" s="287"/>
    </row>
    <row r="13703" spans="1:1" x14ac:dyDescent="0.25">
      <c r="A13703" s="287"/>
    </row>
    <row r="13704" spans="1:1" x14ac:dyDescent="0.25">
      <c r="A13704" s="287"/>
    </row>
    <row r="13705" spans="1:1" x14ac:dyDescent="0.25">
      <c r="A13705" s="287"/>
    </row>
    <row r="13706" spans="1:1" x14ac:dyDescent="0.25">
      <c r="A13706" s="287"/>
    </row>
    <row r="13707" spans="1:1" x14ac:dyDescent="0.25">
      <c r="A13707" s="287"/>
    </row>
    <row r="13708" spans="1:1" x14ac:dyDescent="0.25">
      <c r="A13708" s="287"/>
    </row>
    <row r="13709" spans="1:1" x14ac:dyDescent="0.25">
      <c r="A13709" s="287"/>
    </row>
    <row r="13710" spans="1:1" x14ac:dyDescent="0.25">
      <c r="A13710" s="287"/>
    </row>
    <row r="13711" spans="1:1" x14ac:dyDescent="0.25">
      <c r="A13711" s="287"/>
    </row>
    <row r="13712" spans="1:1" x14ac:dyDescent="0.25">
      <c r="A13712" s="287"/>
    </row>
    <row r="13713" spans="1:1" x14ac:dyDescent="0.25">
      <c r="A13713" s="287"/>
    </row>
    <row r="13714" spans="1:1" x14ac:dyDescent="0.25">
      <c r="A13714" s="287"/>
    </row>
    <row r="13715" spans="1:1" x14ac:dyDescent="0.25">
      <c r="A13715" s="287"/>
    </row>
    <row r="13716" spans="1:1" x14ac:dyDescent="0.25">
      <c r="A13716" s="287"/>
    </row>
    <row r="13717" spans="1:1" x14ac:dyDescent="0.25">
      <c r="A13717" s="287"/>
    </row>
    <row r="13718" spans="1:1" x14ac:dyDescent="0.25">
      <c r="A13718" s="287"/>
    </row>
    <row r="13719" spans="1:1" x14ac:dyDescent="0.25">
      <c r="A13719" s="287"/>
    </row>
    <row r="13720" spans="1:1" x14ac:dyDescent="0.25">
      <c r="A13720" s="287"/>
    </row>
    <row r="13721" spans="1:1" x14ac:dyDescent="0.25">
      <c r="A13721" s="287"/>
    </row>
    <row r="13722" spans="1:1" x14ac:dyDescent="0.25">
      <c r="A13722" s="287"/>
    </row>
    <row r="13723" spans="1:1" x14ac:dyDescent="0.25">
      <c r="A13723" s="287"/>
    </row>
    <row r="13724" spans="1:1" x14ac:dyDescent="0.25">
      <c r="A13724" s="287"/>
    </row>
    <row r="13725" spans="1:1" x14ac:dyDescent="0.25">
      <c r="A13725" s="287"/>
    </row>
    <row r="13726" spans="1:1" x14ac:dyDescent="0.25">
      <c r="A13726" s="287"/>
    </row>
    <row r="13727" spans="1:1" x14ac:dyDescent="0.25">
      <c r="A13727" s="287"/>
    </row>
    <row r="13728" spans="1:1" x14ac:dyDescent="0.25">
      <c r="A13728" s="287"/>
    </row>
    <row r="13729" spans="1:1" x14ac:dyDescent="0.25">
      <c r="A13729" s="287"/>
    </row>
    <row r="13730" spans="1:1" x14ac:dyDescent="0.25">
      <c r="A13730" s="287"/>
    </row>
    <row r="13731" spans="1:1" x14ac:dyDescent="0.25">
      <c r="A13731" s="287"/>
    </row>
    <row r="13732" spans="1:1" x14ac:dyDescent="0.25">
      <c r="A13732" s="287"/>
    </row>
    <row r="13733" spans="1:1" x14ac:dyDescent="0.25">
      <c r="A13733" s="287"/>
    </row>
    <row r="13734" spans="1:1" x14ac:dyDescent="0.25">
      <c r="A13734" s="287"/>
    </row>
    <row r="13735" spans="1:1" x14ac:dyDescent="0.25">
      <c r="A13735" s="287"/>
    </row>
    <row r="13736" spans="1:1" x14ac:dyDescent="0.25">
      <c r="A13736" s="287"/>
    </row>
    <row r="13737" spans="1:1" x14ac:dyDescent="0.25">
      <c r="A13737" s="287"/>
    </row>
    <row r="13738" spans="1:1" x14ac:dyDescent="0.25">
      <c r="A13738" s="287"/>
    </row>
    <row r="13739" spans="1:1" x14ac:dyDescent="0.25">
      <c r="A13739" s="287"/>
    </row>
    <row r="13740" spans="1:1" x14ac:dyDescent="0.25">
      <c r="A13740" s="287"/>
    </row>
    <row r="13741" spans="1:1" x14ac:dyDescent="0.25">
      <c r="A13741" s="287"/>
    </row>
    <row r="13742" spans="1:1" x14ac:dyDescent="0.25">
      <c r="A13742" s="287"/>
    </row>
    <row r="13743" spans="1:1" x14ac:dyDescent="0.25">
      <c r="A13743" s="287"/>
    </row>
    <row r="13744" spans="1:1" x14ac:dyDescent="0.25">
      <c r="A13744" s="287"/>
    </row>
    <row r="13745" spans="1:1" x14ac:dyDescent="0.25">
      <c r="A13745" s="287"/>
    </row>
    <row r="13746" spans="1:1" x14ac:dyDescent="0.25">
      <c r="A13746" s="287"/>
    </row>
    <row r="13747" spans="1:1" x14ac:dyDescent="0.25">
      <c r="A13747" s="287"/>
    </row>
    <row r="13748" spans="1:1" x14ac:dyDescent="0.25">
      <c r="A13748" s="287"/>
    </row>
    <row r="13749" spans="1:1" x14ac:dyDescent="0.25">
      <c r="A13749" s="287"/>
    </row>
    <row r="13750" spans="1:1" x14ac:dyDescent="0.25">
      <c r="A13750" s="287"/>
    </row>
    <row r="13751" spans="1:1" x14ac:dyDescent="0.25">
      <c r="A13751" s="287"/>
    </row>
    <row r="13752" spans="1:1" x14ac:dyDescent="0.25">
      <c r="A13752" s="287"/>
    </row>
    <row r="13753" spans="1:1" x14ac:dyDescent="0.25">
      <c r="A13753" s="287"/>
    </row>
    <row r="13754" spans="1:1" x14ac:dyDescent="0.25">
      <c r="A13754" s="287"/>
    </row>
    <row r="13755" spans="1:1" x14ac:dyDescent="0.25">
      <c r="A13755" s="287"/>
    </row>
    <row r="13756" spans="1:1" x14ac:dyDescent="0.25">
      <c r="A13756" s="287"/>
    </row>
    <row r="13757" spans="1:1" x14ac:dyDescent="0.25">
      <c r="A13757" s="287"/>
    </row>
    <row r="13758" spans="1:1" x14ac:dyDescent="0.25">
      <c r="A13758" s="287"/>
    </row>
    <row r="13759" spans="1:1" x14ac:dyDescent="0.25">
      <c r="A13759" s="287"/>
    </row>
    <row r="13760" spans="1:1" x14ac:dyDescent="0.25">
      <c r="A13760" s="287"/>
    </row>
    <row r="13761" spans="1:1" x14ac:dyDescent="0.25">
      <c r="A13761" s="287"/>
    </row>
    <row r="13762" spans="1:1" x14ac:dyDescent="0.25">
      <c r="A13762" s="287"/>
    </row>
    <row r="13763" spans="1:1" x14ac:dyDescent="0.25">
      <c r="A13763" s="287"/>
    </row>
    <row r="13764" spans="1:1" x14ac:dyDescent="0.25">
      <c r="A13764" s="287"/>
    </row>
    <row r="13765" spans="1:1" x14ac:dyDescent="0.25">
      <c r="A13765" s="287"/>
    </row>
    <row r="13766" spans="1:1" x14ac:dyDescent="0.25">
      <c r="A13766" s="287"/>
    </row>
    <row r="13767" spans="1:1" x14ac:dyDescent="0.25">
      <c r="A13767" s="287"/>
    </row>
    <row r="13768" spans="1:1" x14ac:dyDescent="0.25">
      <c r="A13768" s="287"/>
    </row>
    <row r="13769" spans="1:1" x14ac:dyDescent="0.25">
      <c r="A13769" s="287"/>
    </row>
    <row r="13770" spans="1:1" x14ac:dyDescent="0.25">
      <c r="A13770" s="287"/>
    </row>
    <row r="13771" spans="1:1" x14ac:dyDescent="0.25">
      <c r="A13771" s="287"/>
    </row>
    <row r="13772" spans="1:1" x14ac:dyDescent="0.25">
      <c r="A13772" s="287"/>
    </row>
    <row r="13773" spans="1:1" x14ac:dyDescent="0.25">
      <c r="A13773" s="287"/>
    </row>
    <row r="13774" spans="1:1" x14ac:dyDescent="0.25">
      <c r="A13774" s="287"/>
    </row>
    <row r="13775" spans="1:1" x14ac:dyDescent="0.25">
      <c r="A13775" s="287"/>
    </row>
    <row r="13776" spans="1:1" x14ac:dyDescent="0.25">
      <c r="A13776" s="287"/>
    </row>
    <row r="13777" spans="1:1" x14ac:dyDescent="0.25">
      <c r="A13777" s="287"/>
    </row>
    <row r="13778" spans="1:1" x14ac:dyDescent="0.25">
      <c r="A13778" s="287"/>
    </row>
    <row r="13779" spans="1:1" x14ac:dyDescent="0.25">
      <c r="A13779" s="287"/>
    </row>
    <row r="13780" spans="1:1" x14ac:dyDescent="0.25">
      <c r="A13780" s="287"/>
    </row>
    <row r="13781" spans="1:1" x14ac:dyDescent="0.25">
      <c r="A13781" s="287"/>
    </row>
    <row r="13782" spans="1:1" x14ac:dyDescent="0.25">
      <c r="A13782" s="287"/>
    </row>
    <row r="13783" spans="1:1" x14ac:dyDescent="0.25">
      <c r="A13783" s="287"/>
    </row>
    <row r="13784" spans="1:1" x14ac:dyDescent="0.25">
      <c r="A13784" s="287"/>
    </row>
    <row r="13785" spans="1:1" x14ac:dyDescent="0.25">
      <c r="A13785" s="287"/>
    </row>
    <row r="13786" spans="1:1" x14ac:dyDescent="0.25">
      <c r="A13786" s="287"/>
    </row>
    <row r="13787" spans="1:1" x14ac:dyDescent="0.25">
      <c r="A13787" s="287"/>
    </row>
    <row r="13788" spans="1:1" x14ac:dyDescent="0.25">
      <c r="A13788" s="287"/>
    </row>
    <row r="13789" spans="1:1" x14ac:dyDescent="0.25">
      <c r="A13789" s="287"/>
    </row>
    <row r="13790" spans="1:1" x14ac:dyDescent="0.25">
      <c r="A13790" s="287"/>
    </row>
    <row r="13791" spans="1:1" x14ac:dyDescent="0.25">
      <c r="A13791" s="287"/>
    </row>
    <row r="13792" spans="1:1" x14ac:dyDescent="0.25">
      <c r="A13792" s="287"/>
    </row>
    <row r="13793" spans="1:1" x14ac:dyDescent="0.25">
      <c r="A13793" s="287"/>
    </row>
    <row r="13794" spans="1:1" x14ac:dyDescent="0.25">
      <c r="A13794" s="287"/>
    </row>
    <row r="13795" spans="1:1" x14ac:dyDescent="0.25">
      <c r="A13795" s="287"/>
    </row>
    <row r="13796" spans="1:1" x14ac:dyDescent="0.25">
      <c r="A13796" s="287"/>
    </row>
    <row r="13797" spans="1:1" x14ac:dyDescent="0.25">
      <c r="A13797" s="287"/>
    </row>
    <row r="13798" spans="1:1" x14ac:dyDescent="0.25">
      <c r="A13798" s="287"/>
    </row>
    <row r="13799" spans="1:1" x14ac:dyDescent="0.25">
      <c r="A13799" s="287"/>
    </row>
    <row r="13800" spans="1:1" x14ac:dyDescent="0.25">
      <c r="A13800" s="287"/>
    </row>
    <row r="13801" spans="1:1" x14ac:dyDescent="0.25">
      <c r="A13801" s="287"/>
    </row>
    <row r="13802" spans="1:1" x14ac:dyDescent="0.25">
      <c r="A13802" s="287"/>
    </row>
    <row r="13803" spans="1:1" x14ac:dyDescent="0.25">
      <c r="A13803" s="287"/>
    </row>
    <row r="13804" spans="1:1" x14ac:dyDescent="0.25">
      <c r="A13804" s="287"/>
    </row>
    <row r="13805" spans="1:1" x14ac:dyDescent="0.25">
      <c r="A13805" s="287"/>
    </row>
    <row r="13806" spans="1:1" x14ac:dyDescent="0.25">
      <c r="A13806" s="287"/>
    </row>
    <row r="13807" spans="1:1" x14ac:dyDescent="0.25">
      <c r="A13807" s="287"/>
    </row>
    <row r="13808" spans="1:1" x14ac:dyDescent="0.25">
      <c r="A13808" s="287"/>
    </row>
    <row r="13809" spans="1:1" x14ac:dyDescent="0.25">
      <c r="A13809" s="287"/>
    </row>
    <row r="13810" spans="1:1" x14ac:dyDescent="0.25">
      <c r="A13810" s="287"/>
    </row>
    <row r="13811" spans="1:1" x14ac:dyDescent="0.25">
      <c r="A13811" s="287"/>
    </row>
    <row r="13812" spans="1:1" x14ac:dyDescent="0.25">
      <c r="A13812" s="287"/>
    </row>
    <row r="13813" spans="1:1" x14ac:dyDescent="0.25">
      <c r="A13813" s="287"/>
    </row>
    <row r="13814" spans="1:1" x14ac:dyDescent="0.25">
      <c r="A13814" s="287"/>
    </row>
    <row r="13815" spans="1:1" x14ac:dyDescent="0.25">
      <c r="A13815" s="287"/>
    </row>
    <row r="13816" spans="1:1" x14ac:dyDescent="0.25">
      <c r="A13816" s="287"/>
    </row>
    <row r="13817" spans="1:1" x14ac:dyDescent="0.25">
      <c r="A13817" s="287"/>
    </row>
    <row r="13818" spans="1:1" x14ac:dyDescent="0.25">
      <c r="A13818" s="287"/>
    </row>
    <row r="13819" spans="1:1" x14ac:dyDescent="0.25">
      <c r="A13819" s="287"/>
    </row>
    <row r="13820" spans="1:1" x14ac:dyDescent="0.25">
      <c r="A13820" s="287"/>
    </row>
    <row r="13821" spans="1:1" x14ac:dyDescent="0.25">
      <c r="A13821" s="287"/>
    </row>
    <row r="13822" spans="1:1" x14ac:dyDescent="0.25">
      <c r="A13822" s="287"/>
    </row>
    <row r="13823" spans="1:1" x14ac:dyDescent="0.25">
      <c r="A13823" s="287"/>
    </row>
    <row r="13824" spans="1:1" x14ac:dyDescent="0.25">
      <c r="A13824" s="287"/>
    </row>
    <row r="13825" spans="1:1" x14ac:dyDescent="0.25">
      <c r="A13825" s="287"/>
    </row>
    <row r="13826" spans="1:1" x14ac:dyDescent="0.25">
      <c r="A13826" s="287"/>
    </row>
    <row r="13827" spans="1:1" x14ac:dyDescent="0.25">
      <c r="A13827" s="287"/>
    </row>
    <row r="13828" spans="1:1" x14ac:dyDescent="0.25">
      <c r="A13828" s="287"/>
    </row>
    <row r="13829" spans="1:1" x14ac:dyDescent="0.25">
      <c r="A13829" s="287"/>
    </row>
    <row r="13830" spans="1:1" x14ac:dyDescent="0.25">
      <c r="A13830" s="287"/>
    </row>
    <row r="13831" spans="1:1" x14ac:dyDescent="0.25">
      <c r="A13831" s="287"/>
    </row>
    <row r="13832" spans="1:1" x14ac:dyDescent="0.25">
      <c r="A13832" s="287"/>
    </row>
    <row r="13833" spans="1:1" x14ac:dyDescent="0.25">
      <c r="A13833" s="287"/>
    </row>
    <row r="13834" spans="1:1" x14ac:dyDescent="0.25">
      <c r="A13834" s="287"/>
    </row>
    <row r="13835" spans="1:1" x14ac:dyDescent="0.25">
      <c r="A13835" s="287"/>
    </row>
    <row r="13836" spans="1:1" x14ac:dyDescent="0.25">
      <c r="A13836" s="287"/>
    </row>
    <row r="13837" spans="1:1" x14ac:dyDescent="0.25">
      <c r="A13837" s="287"/>
    </row>
    <row r="13838" spans="1:1" x14ac:dyDescent="0.25">
      <c r="A13838" s="287"/>
    </row>
    <row r="13839" spans="1:1" x14ac:dyDescent="0.25">
      <c r="A13839" s="287"/>
    </row>
    <row r="13840" spans="1:1" x14ac:dyDescent="0.25">
      <c r="A13840" s="287"/>
    </row>
    <row r="13841" spans="1:1" x14ac:dyDescent="0.25">
      <c r="A13841" s="287"/>
    </row>
    <row r="13842" spans="1:1" x14ac:dyDescent="0.25">
      <c r="A13842" s="287"/>
    </row>
    <row r="13843" spans="1:1" x14ac:dyDescent="0.25">
      <c r="A13843" s="287"/>
    </row>
    <row r="13844" spans="1:1" x14ac:dyDescent="0.25">
      <c r="A13844" s="287"/>
    </row>
    <row r="13845" spans="1:1" x14ac:dyDescent="0.25">
      <c r="A13845" s="287"/>
    </row>
    <row r="13846" spans="1:1" x14ac:dyDescent="0.25">
      <c r="A13846" s="287"/>
    </row>
    <row r="13847" spans="1:1" x14ac:dyDescent="0.25">
      <c r="A13847" s="287"/>
    </row>
    <row r="13848" spans="1:1" x14ac:dyDescent="0.25">
      <c r="A13848" s="287"/>
    </row>
    <row r="13849" spans="1:1" x14ac:dyDescent="0.25">
      <c r="A13849" s="287"/>
    </row>
    <row r="13850" spans="1:1" x14ac:dyDescent="0.25">
      <c r="A13850" s="287"/>
    </row>
    <row r="13851" spans="1:1" x14ac:dyDescent="0.25">
      <c r="A13851" s="287"/>
    </row>
    <row r="13852" spans="1:1" x14ac:dyDescent="0.25">
      <c r="A13852" s="287"/>
    </row>
    <row r="13853" spans="1:1" x14ac:dyDescent="0.25">
      <c r="A13853" s="287"/>
    </row>
    <row r="13854" spans="1:1" x14ac:dyDescent="0.25">
      <c r="A13854" s="287"/>
    </row>
    <row r="13855" spans="1:1" x14ac:dyDescent="0.25">
      <c r="A13855" s="287"/>
    </row>
    <row r="13856" spans="1:1" x14ac:dyDescent="0.25">
      <c r="A13856" s="287"/>
    </row>
    <row r="13857" spans="1:1" x14ac:dyDescent="0.25">
      <c r="A13857" s="287"/>
    </row>
    <row r="13858" spans="1:1" x14ac:dyDescent="0.25">
      <c r="A13858" s="287"/>
    </row>
    <row r="13859" spans="1:1" x14ac:dyDescent="0.25">
      <c r="A13859" s="287"/>
    </row>
    <row r="13860" spans="1:1" x14ac:dyDescent="0.25">
      <c r="A13860" s="287"/>
    </row>
    <row r="13861" spans="1:1" x14ac:dyDescent="0.25">
      <c r="A13861" s="287"/>
    </row>
    <row r="13862" spans="1:1" x14ac:dyDescent="0.25">
      <c r="A13862" s="287"/>
    </row>
    <row r="13863" spans="1:1" x14ac:dyDescent="0.25">
      <c r="A13863" s="287"/>
    </row>
    <row r="13864" spans="1:1" x14ac:dyDescent="0.25">
      <c r="A13864" s="287"/>
    </row>
    <row r="13865" spans="1:1" x14ac:dyDescent="0.25">
      <c r="A13865" s="287"/>
    </row>
    <row r="13866" spans="1:1" x14ac:dyDescent="0.25">
      <c r="A13866" s="287"/>
    </row>
    <row r="13867" spans="1:1" x14ac:dyDescent="0.25">
      <c r="A13867" s="287"/>
    </row>
    <row r="13868" spans="1:1" x14ac:dyDescent="0.25">
      <c r="A13868" s="287"/>
    </row>
    <row r="13869" spans="1:1" x14ac:dyDescent="0.25">
      <c r="A13869" s="287"/>
    </row>
    <row r="13870" spans="1:1" x14ac:dyDescent="0.25">
      <c r="A13870" s="287"/>
    </row>
    <row r="13871" spans="1:1" x14ac:dyDescent="0.25">
      <c r="A13871" s="287"/>
    </row>
    <row r="13872" spans="1:1" x14ac:dyDescent="0.25">
      <c r="A13872" s="287"/>
    </row>
    <row r="13873" spans="1:1" x14ac:dyDescent="0.25">
      <c r="A13873" s="287"/>
    </row>
    <row r="13874" spans="1:1" x14ac:dyDescent="0.25">
      <c r="A13874" s="287"/>
    </row>
    <row r="13875" spans="1:1" x14ac:dyDescent="0.25">
      <c r="A13875" s="287"/>
    </row>
    <row r="13876" spans="1:1" x14ac:dyDescent="0.25">
      <c r="A13876" s="287"/>
    </row>
    <row r="13877" spans="1:1" x14ac:dyDescent="0.25">
      <c r="A13877" s="287"/>
    </row>
    <row r="13878" spans="1:1" x14ac:dyDescent="0.25">
      <c r="A13878" s="287"/>
    </row>
    <row r="13879" spans="1:1" x14ac:dyDescent="0.25">
      <c r="A13879" s="287"/>
    </row>
    <row r="13880" spans="1:1" x14ac:dyDescent="0.25">
      <c r="A13880" s="287"/>
    </row>
    <row r="13881" spans="1:1" x14ac:dyDescent="0.25">
      <c r="A13881" s="287"/>
    </row>
    <row r="13882" spans="1:1" x14ac:dyDescent="0.25">
      <c r="A13882" s="287"/>
    </row>
    <row r="13883" spans="1:1" x14ac:dyDescent="0.25">
      <c r="A13883" s="287"/>
    </row>
    <row r="13884" spans="1:1" x14ac:dyDescent="0.25">
      <c r="A13884" s="287"/>
    </row>
    <row r="13885" spans="1:1" x14ac:dyDescent="0.25">
      <c r="A13885" s="287"/>
    </row>
    <row r="13886" spans="1:1" x14ac:dyDescent="0.25">
      <c r="A13886" s="287"/>
    </row>
    <row r="13887" spans="1:1" x14ac:dyDescent="0.25">
      <c r="A13887" s="287"/>
    </row>
    <row r="13888" spans="1:1" x14ac:dyDescent="0.25">
      <c r="A13888" s="287"/>
    </row>
    <row r="13889" spans="1:1" x14ac:dyDescent="0.25">
      <c r="A13889" s="287"/>
    </row>
    <row r="13890" spans="1:1" x14ac:dyDescent="0.25">
      <c r="A13890" s="287"/>
    </row>
    <row r="13891" spans="1:1" x14ac:dyDescent="0.25">
      <c r="A13891" s="287"/>
    </row>
    <row r="13892" spans="1:1" x14ac:dyDescent="0.25">
      <c r="A13892" s="287"/>
    </row>
    <row r="13893" spans="1:1" x14ac:dyDescent="0.25">
      <c r="A13893" s="287"/>
    </row>
    <row r="13894" spans="1:1" x14ac:dyDescent="0.25">
      <c r="A13894" s="287"/>
    </row>
    <row r="13895" spans="1:1" x14ac:dyDescent="0.25">
      <c r="A13895" s="287"/>
    </row>
    <row r="13896" spans="1:1" x14ac:dyDescent="0.25">
      <c r="A13896" s="287"/>
    </row>
    <row r="13897" spans="1:1" x14ac:dyDescent="0.25">
      <c r="A13897" s="287"/>
    </row>
    <row r="13898" spans="1:1" x14ac:dyDescent="0.25">
      <c r="A13898" s="287"/>
    </row>
    <row r="13899" spans="1:1" x14ac:dyDescent="0.25">
      <c r="A13899" s="287"/>
    </row>
    <row r="13900" spans="1:1" x14ac:dyDescent="0.25">
      <c r="A13900" s="287"/>
    </row>
    <row r="13901" spans="1:1" x14ac:dyDescent="0.25">
      <c r="A13901" s="287"/>
    </row>
    <row r="13902" spans="1:1" x14ac:dyDescent="0.25">
      <c r="A13902" s="287"/>
    </row>
    <row r="13903" spans="1:1" x14ac:dyDescent="0.25">
      <c r="A13903" s="287"/>
    </row>
    <row r="13904" spans="1:1" x14ac:dyDescent="0.25">
      <c r="A13904" s="287"/>
    </row>
    <row r="13905" spans="1:1" x14ac:dyDescent="0.25">
      <c r="A13905" s="287"/>
    </row>
    <row r="13906" spans="1:1" x14ac:dyDescent="0.25">
      <c r="A13906" s="287"/>
    </row>
    <row r="13907" spans="1:1" x14ac:dyDescent="0.25">
      <c r="A13907" s="287"/>
    </row>
    <row r="13908" spans="1:1" x14ac:dyDescent="0.25">
      <c r="A13908" s="287"/>
    </row>
    <row r="13909" spans="1:1" x14ac:dyDescent="0.25">
      <c r="A13909" s="287"/>
    </row>
    <row r="13910" spans="1:1" x14ac:dyDescent="0.25">
      <c r="A13910" s="287"/>
    </row>
    <row r="13911" spans="1:1" x14ac:dyDescent="0.25">
      <c r="A13911" s="287"/>
    </row>
    <row r="13912" spans="1:1" x14ac:dyDescent="0.25">
      <c r="A13912" s="287"/>
    </row>
    <row r="13913" spans="1:1" x14ac:dyDescent="0.25">
      <c r="A13913" s="287"/>
    </row>
    <row r="13914" spans="1:1" x14ac:dyDescent="0.25">
      <c r="A13914" s="287"/>
    </row>
    <row r="13915" spans="1:1" x14ac:dyDescent="0.25">
      <c r="A13915" s="287"/>
    </row>
    <row r="13916" spans="1:1" x14ac:dyDescent="0.25">
      <c r="A13916" s="287"/>
    </row>
    <row r="13917" spans="1:1" x14ac:dyDescent="0.25">
      <c r="A13917" s="287"/>
    </row>
    <row r="13918" spans="1:1" x14ac:dyDescent="0.25">
      <c r="A13918" s="287"/>
    </row>
    <row r="13919" spans="1:1" x14ac:dyDescent="0.25">
      <c r="A13919" s="287"/>
    </row>
    <row r="13920" spans="1:1" x14ac:dyDescent="0.25">
      <c r="A13920" s="287"/>
    </row>
    <row r="13921" spans="1:1" x14ac:dyDescent="0.25">
      <c r="A13921" s="287"/>
    </row>
    <row r="13922" spans="1:1" x14ac:dyDescent="0.25">
      <c r="A13922" s="287"/>
    </row>
    <row r="13923" spans="1:1" x14ac:dyDescent="0.25">
      <c r="A13923" s="287"/>
    </row>
    <row r="13924" spans="1:1" x14ac:dyDescent="0.25">
      <c r="A13924" s="287"/>
    </row>
    <row r="13925" spans="1:1" x14ac:dyDescent="0.25">
      <c r="A13925" s="287"/>
    </row>
    <row r="13926" spans="1:1" x14ac:dyDescent="0.25">
      <c r="A13926" s="287"/>
    </row>
    <row r="13927" spans="1:1" x14ac:dyDescent="0.25">
      <c r="A13927" s="287"/>
    </row>
    <row r="13928" spans="1:1" x14ac:dyDescent="0.25">
      <c r="A13928" s="287"/>
    </row>
    <row r="13929" spans="1:1" x14ac:dyDescent="0.25">
      <c r="A13929" s="287"/>
    </row>
    <row r="13930" spans="1:1" x14ac:dyDescent="0.25">
      <c r="A13930" s="287"/>
    </row>
    <row r="13931" spans="1:1" x14ac:dyDescent="0.25">
      <c r="A13931" s="287"/>
    </row>
    <row r="13932" spans="1:1" x14ac:dyDescent="0.25">
      <c r="A13932" s="287"/>
    </row>
    <row r="13933" spans="1:1" x14ac:dyDescent="0.25">
      <c r="A13933" s="287"/>
    </row>
    <row r="13934" spans="1:1" x14ac:dyDescent="0.25">
      <c r="A13934" s="287"/>
    </row>
    <row r="13935" spans="1:1" x14ac:dyDescent="0.25">
      <c r="A13935" s="287"/>
    </row>
    <row r="13936" spans="1:1" x14ac:dyDescent="0.25">
      <c r="A13936" s="287"/>
    </row>
    <row r="13937" spans="1:1" x14ac:dyDescent="0.25">
      <c r="A13937" s="287"/>
    </row>
    <row r="13938" spans="1:1" x14ac:dyDescent="0.25">
      <c r="A13938" s="287"/>
    </row>
    <row r="13939" spans="1:1" x14ac:dyDescent="0.25">
      <c r="A13939" s="287"/>
    </row>
    <row r="13940" spans="1:1" x14ac:dyDescent="0.25">
      <c r="A13940" s="287"/>
    </row>
    <row r="13941" spans="1:1" x14ac:dyDescent="0.25">
      <c r="A13941" s="287"/>
    </row>
    <row r="13942" spans="1:1" x14ac:dyDescent="0.25">
      <c r="A13942" s="287"/>
    </row>
    <row r="13943" spans="1:1" x14ac:dyDescent="0.25">
      <c r="A13943" s="287"/>
    </row>
    <row r="13944" spans="1:1" x14ac:dyDescent="0.25">
      <c r="A13944" s="287"/>
    </row>
    <row r="13945" spans="1:1" x14ac:dyDescent="0.25">
      <c r="A13945" s="287"/>
    </row>
    <row r="13946" spans="1:1" x14ac:dyDescent="0.25">
      <c r="A13946" s="287"/>
    </row>
    <row r="13947" spans="1:1" x14ac:dyDescent="0.25">
      <c r="A13947" s="287"/>
    </row>
    <row r="13948" spans="1:1" x14ac:dyDescent="0.25">
      <c r="A13948" s="287"/>
    </row>
    <row r="13949" spans="1:1" x14ac:dyDescent="0.25">
      <c r="A13949" s="287"/>
    </row>
    <row r="13950" spans="1:1" x14ac:dyDescent="0.25">
      <c r="A13950" s="287"/>
    </row>
    <row r="13951" spans="1:1" x14ac:dyDescent="0.25">
      <c r="A13951" s="287"/>
    </row>
    <row r="13952" spans="1:1" x14ac:dyDescent="0.25">
      <c r="A13952" s="287"/>
    </row>
    <row r="13953" spans="1:1" x14ac:dyDescent="0.25">
      <c r="A13953" s="287"/>
    </row>
    <row r="13954" spans="1:1" x14ac:dyDescent="0.25">
      <c r="A13954" s="287"/>
    </row>
    <row r="13955" spans="1:1" x14ac:dyDescent="0.25">
      <c r="A13955" s="287"/>
    </row>
    <row r="13956" spans="1:1" x14ac:dyDescent="0.25">
      <c r="A13956" s="287"/>
    </row>
    <row r="13957" spans="1:1" x14ac:dyDescent="0.25">
      <c r="A13957" s="287"/>
    </row>
    <row r="13958" spans="1:1" x14ac:dyDescent="0.25">
      <c r="A13958" s="287"/>
    </row>
    <row r="13959" spans="1:1" x14ac:dyDescent="0.25">
      <c r="A13959" s="287"/>
    </row>
    <row r="13960" spans="1:1" x14ac:dyDescent="0.25">
      <c r="A13960" s="287"/>
    </row>
    <row r="13961" spans="1:1" x14ac:dyDescent="0.25">
      <c r="A13961" s="287"/>
    </row>
    <row r="13962" spans="1:1" x14ac:dyDescent="0.25">
      <c r="A13962" s="287"/>
    </row>
    <row r="13963" spans="1:1" x14ac:dyDescent="0.25">
      <c r="A13963" s="287"/>
    </row>
    <row r="13964" spans="1:1" x14ac:dyDescent="0.25">
      <c r="A13964" s="287"/>
    </row>
    <row r="13965" spans="1:1" x14ac:dyDescent="0.25">
      <c r="A13965" s="287"/>
    </row>
    <row r="13966" spans="1:1" x14ac:dyDescent="0.25">
      <c r="A13966" s="287"/>
    </row>
    <row r="13967" spans="1:1" x14ac:dyDescent="0.25">
      <c r="A13967" s="287"/>
    </row>
    <row r="13968" spans="1:1" x14ac:dyDescent="0.25">
      <c r="A13968" s="287"/>
    </row>
    <row r="13969" spans="1:1" x14ac:dyDescent="0.25">
      <c r="A13969" s="287"/>
    </row>
    <row r="13970" spans="1:1" x14ac:dyDescent="0.25">
      <c r="A13970" s="287"/>
    </row>
    <row r="13971" spans="1:1" x14ac:dyDescent="0.25">
      <c r="A13971" s="287"/>
    </row>
    <row r="13972" spans="1:1" x14ac:dyDescent="0.25">
      <c r="A13972" s="287"/>
    </row>
    <row r="13973" spans="1:1" x14ac:dyDescent="0.25">
      <c r="A13973" s="287"/>
    </row>
    <row r="13974" spans="1:1" x14ac:dyDescent="0.25">
      <c r="A13974" s="287"/>
    </row>
    <row r="13975" spans="1:1" x14ac:dyDescent="0.25">
      <c r="A13975" s="287"/>
    </row>
    <row r="13976" spans="1:1" x14ac:dyDescent="0.25">
      <c r="A13976" s="287"/>
    </row>
    <row r="13977" spans="1:1" x14ac:dyDescent="0.25">
      <c r="A13977" s="287"/>
    </row>
    <row r="13978" spans="1:1" x14ac:dyDescent="0.25">
      <c r="A13978" s="287"/>
    </row>
    <row r="13979" spans="1:1" x14ac:dyDescent="0.25">
      <c r="A13979" s="287"/>
    </row>
    <row r="13980" spans="1:1" x14ac:dyDescent="0.25">
      <c r="A13980" s="287"/>
    </row>
    <row r="13981" spans="1:1" x14ac:dyDescent="0.25">
      <c r="A13981" s="287"/>
    </row>
    <row r="13982" spans="1:1" x14ac:dyDescent="0.25">
      <c r="A13982" s="287"/>
    </row>
    <row r="13983" spans="1:1" x14ac:dyDescent="0.25">
      <c r="A13983" s="287"/>
    </row>
    <row r="13984" spans="1:1" x14ac:dyDescent="0.25">
      <c r="A13984" s="287"/>
    </row>
    <row r="13985" spans="1:1" x14ac:dyDescent="0.25">
      <c r="A13985" s="287"/>
    </row>
    <row r="13986" spans="1:1" x14ac:dyDescent="0.25">
      <c r="A13986" s="287"/>
    </row>
    <row r="13987" spans="1:1" x14ac:dyDescent="0.25">
      <c r="A13987" s="287"/>
    </row>
    <row r="13988" spans="1:1" x14ac:dyDescent="0.25">
      <c r="A13988" s="287"/>
    </row>
    <row r="13989" spans="1:1" x14ac:dyDescent="0.25">
      <c r="A13989" s="287"/>
    </row>
    <row r="13990" spans="1:1" x14ac:dyDescent="0.25">
      <c r="A13990" s="287"/>
    </row>
    <row r="13991" spans="1:1" x14ac:dyDescent="0.25">
      <c r="A13991" s="287"/>
    </row>
    <row r="13992" spans="1:1" x14ac:dyDescent="0.25">
      <c r="A13992" s="287"/>
    </row>
    <row r="13993" spans="1:1" x14ac:dyDescent="0.25">
      <c r="A13993" s="287"/>
    </row>
    <row r="13994" spans="1:1" x14ac:dyDescent="0.25">
      <c r="A13994" s="287"/>
    </row>
    <row r="13995" spans="1:1" x14ac:dyDescent="0.25">
      <c r="A13995" s="287"/>
    </row>
    <row r="13996" spans="1:1" x14ac:dyDescent="0.25">
      <c r="A13996" s="287"/>
    </row>
    <row r="13997" spans="1:1" x14ac:dyDescent="0.25">
      <c r="A13997" s="287"/>
    </row>
    <row r="13998" spans="1:1" x14ac:dyDescent="0.25">
      <c r="A13998" s="287"/>
    </row>
    <row r="13999" spans="1:1" x14ac:dyDescent="0.25">
      <c r="A13999" s="287"/>
    </row>
    <row r="14000" spans="1:1" x14ac:dyDescent="0.25">
      <c r="A14000" s="287"/>
    </row>
    <row r="14001" spans="1:1" x14ac:dyDescent="0.25">
      <c r="A14001" s="287"/>
    </row>
    <row r="14002" spans="1:1" x14ac:dyDescent="0.25">
      <c r="A14002" s="287"/>
    </row>
    <row r="14003" spans="1:1" x14ac:dyDescent="0.25">
      <c r="A14003" s="287"/>
    </row>
    <row r="14004" spans="1:1" x14ac:dyDescent="0.25">
      <c r="A14004" s="287"/>
    </row>
    <row r="14005" spans="1:1" x14ac:dyDescent="0.25">
      <c r="A14005" s="287"/>
    </row>
    <row r="14006" spans="1:1" x14ac:dyDescent="0.25">
      <c r="A14006" s="287"/>
    </row>
    <row r="14007" spans="1:1" x14ac:dyDescent="0.25">
      <c r="A14007" s="287"/>
    </row>
    <row r="14008" spans="1:1" x14ac:dyDescent="0.25">
      <c r="A14008" s="287"/>
    </row>
    <row r="14009" spans="1:1" x14ac:dyDescent="0.25">
      <c r="A14009" s="287"/>
    </row>
    <row r="14010" spans="1:1" x14ac:dyDescent="0.25">
      <c r="A14010" s="287"/>
    </row>
    <row r="14011" spans="1:1" x14ac:dyDescent="0.25">
      <c r="A14011" s="287"/>
    </row>
    <row r="14012" spans="1:1" x14ac:dyDescent="0.25">
      <c r="A14012" s="287"/>
    </row>
    <row r="14013" spans="1:1" x14ac:dyDescent="0.25">
      <c r="A14013" s="287"/>
    </row>
    <row r="14014" spans="1:1" x14ac:dyDescent="0.25">
      <c r="A14014" s="287"/>
    </row>
    <row r="14015" spans="1:1" x14ac:dyDescent="0.25">
      <c r="A14015" s="287"/>
    </row>
    <row r="14016" spans="1:1" x14ac:dyDescent="0.25">
      <c r="A14016" s="287"/>
    </row>
    <row r="14017" spans="1:1" x14ac:dyDescent="0.25">
      <c r="A14017" s="287"/>
    </row>
    <row r="14018" spans="1:1" x14ac:dyDescent="0.25">
      <c r="A14018" s="287"/>
    </row>
    <row r="14019" spans="1:1" x14ac:dyDescent="0.25">
      <c r="A14019" s="287"/>
    </row>
    <row r="14020" spans="1:1" x14ac:dyDescent="0.25">
      <c r="A14020" s="287"/>
    </row>
    <row r="14021" spans="1:1" x14ac:dyDescent="0.25">
      <c r="A14021" s="287"/>
    </row>
    <row r="14022" spans="1:1" x14ac:dyDescent="0.25">
      <c r="A14022" s="287"/>
    </row>
    <row r="14023" spans="1:1" x14ac:dyDescent="0.25">
      <c r="A14023" s="287"/>
    </row>
    <row r="14024" spans="1:1" x14ac:dyDescent="0.25">
      <c r="A14024" s="287"/>
    </row>
    <row r="14025" spans="1:1" x14ac:dyDescent="0.25">
      <c r="A14025" s="287"/>
    </row>
    <row r="14026" spans="1:1" x14ac:dyDescent="0.25">
      <c r="A14026" s="287"/>
    </row>
    <row r="14027" spans="1:1" x14ac:dyDescent="0.25">
      <c r="A14027" s="287"/>
    </row>
    <row r="14028" spans="1:1" x14ac:dyDescent="0.25">
      <c r="A14028" s="287"/>
    </row>
    <row r="14029" spans="1:1" x14ac:dyDescent="0.25">
      <c r="A14029" s="287"/>
    </row>
    <row r="14030" spans="1:1" x14ac:dyDescent="0.25">
      <c r="A14030" s="287"/>
    </row>
    <row r="14031" spans="1:1" x14ac:dyDescent="0.25">
      <c r="A14031" s="287"/>
    </row>
    <row r="14032" spans="1:1" x14ac:dyDescent="0.25">
      <c r="A14032" s="287"/>
    </row>
    <row r="14033" spans="1:1" x14ac:dyDescent="0.25">
      <c r="A14033" s="287"/>
    </row>
    <row r="14034" spans="1:1" x14ac:dyDescent="0.25">
      <c r="A14034" s="287"/>
    </row>
    <row r="14035" spans="1:1" x14ac:dyDescent="0.25">
      <c r="A14035" s="287"/>
    </row>
    <row r="14036" spans="1:1" x14ac:dyDescent="0.25">
      <c r="A14036" s="287"/>
    </row>
    <row r="14037" spans="1:1" x14ac:dyDescent="0.25">
      <c r="A14037" s="287"/>
    </row>
    <row r="14038" spans="1:1" x14ac:dyDescent="0.25">
      <c r="A14038" s="287"/>
    </row>
    <row r="14039" spans="1:1" x14ac:dyDescent="0.25">
      <c r="A14039" s="287"/>
    </row>
    <row r="14040" spans="1:1" x14ac:dyDescent="0.25">
      <c r="A14040" s="287"/>
    </row>
    <row r="14041" spans="1:1" x14ac:dyDescent="0.25">
      <c r="A14041" s="287"/>
    </row>
    <row r="14042" spans="1:1" x14ac:dyDescent="0.25">
      <c r="A14042" s="287"/>
    </row>
    <row r="14043" spans="1:1" x14ac:dyDescent="0.25">
      <c r="A14043" s="287"/>
    </row>
    <row r="14044" spans="1:1" x14ac:dyDescent="0.25">
      <c r="A14044" s="287"/>
    </row>
    <row r="14045" spans="1:1" x14ac:dyDescent="0.25">
      <c r="A14045" s="287"/>
    </row>
    <row r="14046" spans="1:1" x14ac:dyDescent="0.25">
      <c r="A14046" s="287"/>
    </row>
    <row r="14047" spans="1:1" x14ac:dyDescent="0.25">
      <c r="A14047" s="287"/>
    </row>
    <row r="14048" spans="1:1" x14ac:dyDescent="0.25">
      <c r="A14048" s="287"/>
    </row>
    <row r="14049" spans="1:1" x14ac:dyDescent="0.25">
      <c r="A14049" s="287"/>
    </row>
    <row r="14050" spans="1:1" x14ac:dyDescent="0.25">
      <c r="A14050" s="287"/>
    </row>
    <row r="14051" spans="1:1" x14ac:dyDescent="0.25">
      <c r="A14051" s="287"/>
    </row>
    <row r="14052" spans="1:1" x14ac:dyDescent="0.25">
      <c r="A14052" s="287"/>
    </row>
    <row r="14053" spans="1:1" x14ac:dyDescent="0.25">
      <c r="A14053" s="287"/>
    </row>
    <row r="14054" spans="1:1" x14ac:dyDescent="0.25">
      <c r="A14054" s="287"/>
    </row>
    <row r="14055" spans="1:1" x14ac:dyDescent="0.25">
      <c r="A14055" s="287"/>
    </row>
    <row r="14056" spans="1:1" x14ac:dyDescent="0.25">
      <c r="A14056" s="287"/>
    </row>
    <row r="14057" spans="1:1" x14ac:dyDescent="0.25">
      <c r="A14057" s="287"/>
    </row>
    <row r="14058" spans="1:1" x14ac:dyDescent="0.25">
      <c r="A14058" s="287"/>
    </row>
    <row r="14059" spans="1:1" x14ac:dyDescent="0.25">
      <c r="A14059" s="287"/>
    </row>
    <row r="14060" spans="1:1" x14ac:dyDescent="0.25">
      <c r="A14060" s="287"/>
    </row>
    <row r="14061" spans="1:1" x14ac:dyDescent="0.25">
      <c r="A14061" s="287"/>
    </row>
    <row r="14062" spans="1:1" x14ac:dyDescent="0.25">
      <c r="A14062" s="287"/>
    </row>
    <row r="14063" spans="1:1" x14ac:dyDescent="0.25">
      <c r="A14063" s="287"/>
    </row>
    <row r="14064" spans="1:1" x14ac:dyDescent="0.25">
      <c r="A14064" s="287"/>
    </row>
    <row r="14065" spans="1:1" x14ac:dyDescent="0.25">
      <c r="A14065" s="287"/>
    </row>
    <row r="14066" spans="1:1" x14ac:dyDescent="0.25">
      <c r="A14066" s="287"/>
    </row>
    <row r="14067" spans="1:1" x14ac:dyDescent="0.25">
      <c r="A14067" s="287"/>
    </row>
    <row r="14068" spans="1:1" x14ac:dyDescent="0.25">
      <c r="A14068" s="287"/>
    </row>
    <row r="14069" spans="1:1" x14ac:dyDescent="0.25">
      <c r="A14069" s="287"/>
    </row>
    <row r="14070" spans="1:1" x14ac:dyDescent="0.25">
      <c r="A14070" s="287"/>
    </row>
    <row r="14071" spans="1:1" x14ac:dyDescent="0.25">
      <c r="A14071" s="287"/>
    </row>
    <row r="14072" spans="1:1" x14ac:dyDescent="0.25">
      <c r="A14072" s="287"/>
    </row>
    <row r="14073" spans="1:1" x14ac:dyDescent="0.25">
      <c r="A14073" s="287"/>
    </row>
    <row r="14074" spans="1:1" x14ac:dyDescent="0.25">
      <c r="A14074" s="287"/>
    </row>
    <row r="14075" spans="1:1" x14ac:dyDescent="0.25">
      <c r="A14075" s="287"/>
    </row>
    <row r="14076" spans="1:1" x14ac:dyDescent="0.25">
      <c r="A14076" s="287"/>
    </row>
    <row r="14077" spans="1:1" x14ac:dyDescent="0.25">
      <c r="A14077" s="287"/>
    </row>
    <row r="14078" spans="1:1" x14ac:dyDescent="0.25">
      <c r="A14078" s="287"/>
    </row>
    <row r="14079" spans="1:1" x14ac:dyDescent="0.25">
      <c r="A14079" s="287"/>
    </row>
    <row r="14080" spans="1:1" x14ac:dyDescent="0.25">
      <c r="A14080" s="287"/>
    </row>
    <row r="14081" spans="1:1" x14ac:dyDescent="0.25">
      <c r="A14081" s="287"/>
    </row>
    <row r="14082" spans="1:1" x14ac:dyDescent="0.25">
      <c r="A14082" s="287"/>
    </row>
    <row r="14083" spans="1:1" x14ac:dyDescent="0.25">
      <c r="A14083" s="287"/>
    </row>
    <row r="14084" spans="1:1" x14ac:dyDescent="0.25">
      <c r="A14084" s="287"/>
    </row>
    <row r="14085" spans="1:1" x14ac:dyDescent="0.25">
      <c r="A14085" s="287"/>
    </row>
    <row r="14086" spans="1:1" x14ac:dyDescent="0.25">
      <c r="A14086" s="287"/>
    </row>
    <row r="14087" spans="1:1" x14ac:dyDescent="0.25">
      <c r="A14087" s="287"/>
    </row>
    <row r="14088" spans="1:1" x14ac:dyDescent="0.25">
      <c r="A14088" s="287"/>
    </row>
    <row r="14089" spans="1:1" x14ac:dyDescent="0.25">
      <c r="A14089" s="287"/>
    </row>
    <row r="14090" spans="1:1" x14ac:dyDescent="0.25">
      <c r="A14090" s="287"/>
    </row>
    <row r="14091" spans="1:1" x14ac:dyDescent="0.25">
      <c r="A14091" s="287"/>
    </row>
    <row r="14092" spans="1:1" x14ac:dyDescent="0.25">
      <c r="A14092" s="287"/>
    </row>
    <row r="14093" spans="1:1" x14ac:dyDescent="0.25">
      <c r="A14093" s="287"/>
    </row>
    <row r="14094" spans="1:1" x14ac:dyDescent="0.25">
      <c r="A14094" s="287"/>
    </row>
    <row r="14095" spans="1:1" x14ac:dyDescent="0.25">
      <c r="A14095" s="287"/>
    </row>
    <row r="14096" spans="1:1" x14ac:dyDescent="0.25">
      <c r="A14096" s="287"/>
    </row>
    <row r="14097" spans="1:1" x14ac:dyDescent="0.25">
      <c r="A14097" s="287"/>
    </row>
    <row r="14098" spans="1:1" x14ac:dyDescent="0.25">
      <c r="A14098" s="287"/>
    </row>
    <row r="14099" spans="1:1" x14ac:dyDescent="0.25">
      <c r="A14099" s="287"/>
    </row>
    <row r="14100" spans="1:1" x14ac:dyDescent="0.25">
      <c r="A14100" s="287"/>
    </row>
    <row r="14101" spans="1:1" x14ac:dyDescent="0.25">
      <c r="A14101" s="287"/>
    </row>
    <row r="14102" spans="1:1" x14ac:dyDescent="0.25">
      <c r="A14102" s="287"/>
    </row>
    <row r="14103" spans="1:1" x14ac:dyDescent="0.25">
      <c r="A14103" s="287"/>
    </row>
    <row r="14104" spans="1:1" x14ac:dyDescent="0.25">
      <c r="A14104" s="287"/>
    </row>
    <row r="14105" spans="1:1" x14ac:dyDescent="0.25">
      <c r="A14105" s="287"/>
    </row>
    <row r="14106" spans="1:1" x14ac:dyDescent="0.25">
      <c r="A14106" s="287"/>
    </row>
    <row r="14107" spans="1:1" x14ac:dyDescent="0.25">
      <c r="A14107" s="287"/>
    </row>
    <row r="14108" spans="1:1" x14ac:dyDescent="0.25">
      <c r="A14108" s="287"/>
    </row>
    <row r="14109" spans="1:1" x14ac:dyDescent="0.25">
      <c r="A14109" s="287"/>
    </row>
    <row r="14110" spans="1:1" x14ac:dyDescent="0.25">
      <c r="A14110" s="287"/>
    </row>
    <row r="14111" spans="1:1" x14ac:dyDescent="0.25">
      <c r="A14111" s="287"/>
    </row>
    <row r="14112" spans="1:1" x14ac:dyDescent="0.25">
      <c r="A14112" s="287"/>
    </row>
    <row r="14113" spans="1:1" x14ac:dyDescent="0.25">
      <c r="A14113" s="287"/>
    </row>
    <row r="14114" spans="1:1" x14ac:dyDescent="0.25">
      <c r="A14114" s="287"/>
    </row>
    <row r="14115" spans="1:1" x14ac:dyDescent="0.25">
      <c r="A14115" s="287"/>
    </row>
    <row r="14116" spans="1:1" x14ac:dyDescent="0.25">
      <c r="A14116" s="287"/>
    </row>
    <row r="14117" spans="1:1" x14ac:dyDescent="0.25">
      <c r="A14117" s="287"/>
    </row>
    <row r="14118" spans="1:1" x14ac:dyDescent="0.25">
      <c r="A14118" s="287"/>
    </row>
    <row r="14119" spans="1:1" x14ac:dyDescent="0.25">
      <c r="A14119" s="287"/>
    </row>
    <row r="14120" spans="1:1" x14ac:dyDescent="0.25">
      <c r="A14120" s="287"/>
    </row>
    <row r="14121" spans="1:1" x14ac:dyDescent="0.25">
      <c r="A14121" s="287"/>
    </row>
    <row r="14122" spans="1:1" x14ac:dyDescent="0.25">
      <c r="A14122" s="287"/>
    </row>
    <row r="14123" spans="1:1" x14ac:dyDescent="0.25">
      <c r="A14123" s="287"/>
    </row>
    <row r="14124" spans="1:1" x14ac:dyDescent="0.25">
      <c r="A14124" s="287"/>
    </row>
    <row r="14125" spans="1:1" x14ac:dyDescent="0.25">
      <c r="A14125" s="287"/>
    </row>
    <row r="14126" spans="1:1" x14ac:dyDescent="0.25">
      <c r="A14126" s="287"/>
    </row>
    <row r="14127" spans="1:1" x14ac:dyDescent="0.25">
      <c r="A14127" s="287"/>
    </row>
    <row r="14128" spans="1:1" x14ac:dyDescent="0.25">
      <c r="A14128" s="287"/>
    </row>
    <row r="14129" spans="1:1" x14ac:dyDescent="0.25">
      <c r="A14129" s="287"/>
    </row>
    <row r="14130" spans="1:1" x14ac:dyDescent="0.25">
      <c r="A14130" s="287"/>
    </row>
    <row r="14131" spans="1:1" x14ac:dyDescent="0.25">
      <c r="A14131" s="287"/>
    </row>
    <row r="14132" spans="1:1" x14ac:dyDescent="0.25">
      <c r="A14132" s="287"/>
    </row>
    <row r="14133" spans="1:1" x14ac:dyDescent="0.25">
      <c r="A14133" s="287"/>
    </row>
    <row r="14134" spans="1:1" x14ac:dyDescent="0.25">
      <c r="A14134" s="287"/>
    </row>
    <row r="14135" spans="1:1" x14ac:dyDescent="0.25">
      <c r="A14135" s="287"/>
    </row>
    <row r="14136" spans="1:1" x14ac:dyDescent="0.25">
      <c r="A14136" s="287"/>
    </row>
    <row r="14137" spans="1:1" x14ac:dyDescent="0.25">
      <c r="A14137" s="287"/>
    </row>
    <row r="14138" spans="1:1" x14ac:dyDescent="0.25">
      <c r="A14138" s="287"/>
    </row>
    <row r="14139" spans="1:1" x14ac:dyDescent="0.25">
      <c r="A14139" s="287"/>
    </row>
    <row r="14140" spans="1:1" x14ac:dyDescent="0.25">
      <c r="A14140" s="287"/>
    </row>
    <row r="14141" spans="1:1" x14ac:dyDescent="0.25">
      <c r="A14141" s="287"/>
    </row>
    <row r="14142" spans="1:1" x14ac:dyDescent="0.25">
      <c r="A14142" s="287"/>
    </row>
    <row r="14143" spans="1:1" x14ac:dyDescent="0.25">
      <c r="A14143" s="287"/>
    </row>
    <row r="14144" spans="1:1" x14ac:dyDescent="0.25">
      <c r="A14144" s="287"/>
    </row>
    <row r="14145" spans="1:1" x14ac:dyDescent="0.25">
      <c r="A14145" s="287"/>
    </row>
    <row r="14146" spans="1:1" x14ac:dyDescent="0.25">
      <c r="A14146" s="287"/>
    </row>
    <row r="14147" spans="1:1" x14ac:dyDescent="0.25">
      <c r="A14147" s="287"/>
    </row>
    <row r="14148" spans="1:1" x14ac:dyDescent="0.25">
      <c r="A14148" s="287"/>
    </row>
    <row r="14149" spans="1:1" x14ac:dyDescent="0.25">
      <c r="A14149" s="287"/>
    </row>
    <row r="14150" spans="1:1" x14ac:dyDescent="0.25">
      <c r="A14150" s="287"/>
    </row>
    <row r="14151" spans="1:1" x14ac:dyDescent="0.25">
      <c r="A14151" s="287"/>
    </row>
    <row r="14152" spans="1:1" x14ac:dyDescent="0.25">
      <c r="A14152" s="287"/>
    </row>
    <row r="14153" spans="1:1" x14ac:dyDescent="0.25">
      <c r="A14153" s="287"/>
    </row>
    <row r="14154" spans="1:1" x14ac:dyDescent="0.25">
      <c r="A14154" s="287"/>
    </row>
    <row r="14155" spans="1:1" x14ac:dyDescent="0.25">
      <c r="A14155" s="287"/>
    </row>
    <row r="14156" spans="1:1" x14ac:dyDescent="0.25">
      <c r="A14156" s="287"/>
    </row>
    <row r="14157" spans="1:1" x14ac:dyDescent="0.25">
      <c r="A14157" s="287"/>
    </row>
    <row r="14158" spans="1:1" x14ac:dyDescent="0.25">
      <c r="A14158" s="287"/>
    </row>
    <row r="14159" spans="1:1" x14ac:dyDescent="0.25">
      <c r="A14159" s="287"/>
    </row>
    <row r="14160" spans="1:1" x14ac:dyDescent="0.25">
      <c r="A14160" s="287"/>
    </row>
    <row r="14161" spans="1:1" x14ac:dyDescent="0.25">
      <c r="A14161" s="287"/>
    </row>
    <row r="14162" spans="1:1" x14ac:dyDescent="0.25">
      <c r="A14162" s="287"/>
    </row>
    <row r="14163" spans="1:1" x14ac:dyDescent="0.25">
      <c r="A14163" s="287"/>
    </row>
    <row r="14164" spans="1:1" x14ac:dyDescent="0.25">
      <c r="A14164" s="287"/>
    </row>
    <row r="14165" spans="1:1" x14ac:dyDescent="0.25">
      <c r="A14165" s="287"/>
    </row>
    <row r="14166" spans="1:1" x14ac:dyDescent="0.25">
      <c r="A14166" s="287"/>
    </row>
    <row r="14167" spans="1:1" x14ac:dyDescent="0.25">
      <c r="A14167" s="287"/>
    </row>
    <row r="14168" spans="1:1" x14ac:dyDescent="0.25">
      <c r="A14168" s="287"/>
    </row>
    <row r="14169" spans="1:1" x14ac:dyDescent="0.25">
      <c r="A14169" s="287"/>
    </row>
    <row r="14170" spans="1:1" x14ac:dyDescent="0.25">
      <c r="A14170" s="287"/>
    </row>
    <row r="14171" spans="1:1" x14ac:dyDescent="0.25">
      <c r="A14171" s="287"/>
    </row>
    <row r="14172" spans="1:1" x14ac:dyDescent="0.25">
      <c r="A14172" s="287"/>
    </row>
    <row r="14173" spans="1:1" x14ac:dyDescent="0.25">
      <c r="A14173" s="287"/>
    </row>
    <row r="14174" spans="1:1" x14ac:dyDescent="0.25">
      <c r="A14174" s="287"/>
    </row>
    <row r="14175" spans="1:1" x14ac:dyDescent="0.25">
      <c r="A14175" s="287"/>
    </row>
    <row r="14176" spans="1:1" x14ac:dyDescent="0.25">
      <c r="A14176" s="287"/>
    </row>
    <row r="14177" spans="1:1" x14ac:dyDescent="0.25">
      <c r="A14177" s="287"/>
    </row>
    <row r="14178" spans="1:1" x14ac:dyDescent="0.25">
      <c r="A14178" s="287"/>
    </row>
    <row r="14179" spans="1:1" x14ac:dyDescent="0.25">
      <c r="A14179" s="287"/>
    </row>
    <row r="14180" spans="1:1" x14ac:dyDescent="0.25">
      <c r="A14180" s="287"/>
    </row>
    <row r="14181" spans="1:1" x14ac:dyDescent="0.25">
      <c r="A14181" s="287"/>
    </row>
    <row r="14182" spans="1:1" x14ac:dyDescent="0.25">
      <c r="A14182" s="287"/>
    </row>
    <row r="14183" spans="1:1" x14ac:dyDescent="0.25">
      <c r="A14183" s="287"/>
    </row>
    <row r="14184" spans="1:1" x14ac:dyDescent="0.25">
      <c r="A14184" s="287"/>
    </row>
    <row r="14185" spans="1:1" x14ac:dyDescent="0.25">
      <c r="A14185" s="287"/>
    </row>
    <row r="14186" spans="1:1" x14ac:dyDescent="0.25">
      <c r="A14186" s="287"/>
    </row>
    <row r="14187" spans="1:1" x14ac:dyDescent="0.25">
      <c r="A14187" s="287"/>
    </row>
    <row r="14188" spans="1:1" x14ac:dyDescent="0.25">
      <c r="A14188" s="287"/>
    </row>
    <row r="14189" spans="1:1" x14ac:dyDescent="0.25">
      <c r="A14189" s="287"/>
    </row>
    <row r="14190" spans="1:1" x14ac:dyDescent="0.25">
      <c r="A14190" s="287"/>
    </row>
    <row r="14191" spans="1:1" x14ac:dyDescent="0.25">
      <c r="A14191" s="287"/>
    </row>
    <row r="14192" spans="1:1" x14ac:dyDescent="0.25">
      <c r="A14192" s="287"/>
    </row>
    <row r="14193" spans="1:1" x14ac:dyDescent="0.25">
      <c r="A14193" s="287"/>
    </row>
    <row r="14194" spans="1:1" x14ac:dyDescent="0.25">
      <c r="A14194" s="287"/>
    </row>
    <row r="14195" spans="1:1" x14ac:dyDescent="0.25">
      <c r="A14195" s="287"/>
    </row>
    <row r="14196" spans="1:1" x14ac:dyDescent="0.25">
      <c r="A14196" s="287"/>
    </row>
    <row r="14197" spans="1:1" x14ac:dyDescent="0.25">
      <c r="A14197" s="287"/>
    </row>
    <row r="14198" spans="1:1" x14ac:dyDescent="0.25">
      <c r="A14198" s="287"/>
    </row>
    <row r="14199" spans="1:1" x14ac:dyDescent="0.25">
      <c r="A14199" s="287"/>
    </row>
    <row r="14200" spans="1:1" x14ac:dyDescent="0.25">
      <c r="A14200" s="287"/>
    </row>
    <row r="14201" spans="1:1" x14ac:dyDescent="0.25">
      <c r="A14201" s="287"/>
    </row>
    <row r="14202" spans="1:1" x14ac:dyDescent="0.25">
      <c r="A14202" s="287"/>
    </row>
    <row r="14203" spans="1:1" x14ac:dyDescent="0.25">
      <c r="A14203" s="287"/>
    </row>
    <row r="14204" spans="1:1" x14ac:dyDescent="0.25">
      <c r="A14204" s="287"/>
    </row>
    <row r="14205" spans="1:1" x14ac:dyDescent="0.25">
      <c r="A14205" s="287"/>
    </row>
    <row r="14206" spans="1:1" x14ac:dyDescent="0.25">
      <c r="A14206" s="287"/>
    </row>
    <row r="14207" spans="1:1" x14ac:dyDescent="0.25">
      <c r="A14207" s="287"/>
    </row>
    <row r="14208" spans="1:1" x14ac:dyDescent="0.25">
      <c r="A14208" s="287"/>
    </row>
    <row r="14209" spans="1:1" x14ac:dyDescent="0.25">
      <c r="A14209" s="287"/>
    </row>
    <row r="14210" spans="1:1" x14ac:dyDescent="0.25">
      <c r="A14210" s="287"/>
    </row>
    <row r="14211" spans="1:1" x14ac:dyDescent="0.25">
      <c r="A14211" s="287"/>
    </row>
    <row r="14212" spans="1:1" x14ac:dyDescent="0.25">
      <c r="A14212" s="287"/>
    </row>
    <row r="14213" spans="1:1" x14ac:dyDescent="0.25">
      <c r="A14213" s="287"/>
    </row>
    <row r="14214" spans="1:1" x14ac:dyDescent="0.25">
      <c r="A14214" s="287"/>
    </row>
    <row r="14215" spans="1:1" x14ac:dyDescent="0.25">
      <c r="A14215" s="287"/>
    </row>
    <row r="14216" spans="1:1" x14ac:dyDescent="0.25">
      <c r="A14216" s="287"/>
    </row>
    <row r="14217" spans="1:1" x14ac:dyDescent="0.25">
      <c r="A14217" s="287"/>
    </row>
    <row r="14218" spans="1:1" x14ac:dyDescent="0.25">
      <c r="A14218" s="287"/>
    </row>
    <row r="14219" spans="1:1" x14ac:dyDescent="0.25">
      <c r="A14219" s="287"/>
    </row>
    <row r="14220" spans="1:1" x14ac:dyDescent="0.25">
      <c r="A14220" s="287"/>
    </row>
    <row r="14221" spans="1:1" x14ac:dyDescent="0.25">
      <c r="A14221" s="287"/>
    </row>
    <row r="14222" spans="1:1" x14ac:dyDescent="0.25">
      <c r="A14222" s="287"/>
    </row>
    <row r="14223" spans="1:1" x14ac:dyDescent="0.25">
      <c r="A14223" s="287"/>
    </row>
    <row r="14224" spans="1:1" x14ac:dyDescent="0.25">
      <c r="A14224" s="287"/>
    </row>
    <row r="14225" spans="1:1" x14ac:dyDescent="0.25">
      <c r="A14225" s="287"/>
    </row>
    <row r="14226" spans="1:1" x14ac:dyDescent="0.25">
      <c r="A14226" s="287"/>
    </row>
    <row r="14227" spans="1:1" x14ac:dyDescent="0.25">
      <c r="A14227" s="287"/>
    </row>
    <row r="14228" spans="1:1" x14ac:dyDescent="0.25">
      <c r="A14228" s="287"/>
    </row>
    <row r="14229" spans="1:1" x14ac:dyDescent="0.25">
      <c r="A14229" s="287"/>
    </row>
    <row r="14230" spans="1:1" x14ac:dyDescent="0.25">
      <c r="A14230" s="287"/>
    </row>
    <row r="14231" spans="1:1" x14ac:dyDescent="0.25">
      <c r="A14231" s="287"/>
    </row>
    <row r="14232" spans="1:1" x14ac:dyDescent="0.25">
      <c r="A14232" s="287"/>
    </row>
    <row r="14233" spans="1:1" x14ac:dyDescent="0.25">
      <c r="A14233" s="287"/>
    </row>
    <row r="14234" spans="1:1" x14ac:dyDescent="0.25">
      <c r="A14234" s="287"/>
    </row>
    <row r="14235" spans="1:1" x14ac:dyDescent="0.25">
      <c r="A14235" s="287"/>
    </row>
    <row r="14236" spans="1:1" x14ac:dyDescent="0.25">
      <c r="A14236" s="287"/>
    </row>
    <row r="14237" spans="1:1" x14ac:dyDescent="0.25">
      <c r="A14237" s="287"/>
    </row>
    <row r="14238" spans="1:1" x14ac:dyDescent="0.25">
      <c r="A14238" s="287"/>
    </row>
    <row r="14239" spans="1:1" x14ac:dyDescent="0.25">
      <c r="A14239" s="287"/>
    </row>
    <row r="14240" spans="1:1" x14ac:dyDescent="0.25">
      <c r="A14240" s="287"/>
    </row>
    <row r="14241" spans="1:1" x14ac:dyDescent="0.25">
      <c r="A14241" s="287"/>
    </row>
    <row r="14242" spans="1:1" x14ac:dyDescent="0.25">
      <c r="A14242" s="287"/>
    </row>
    <row r="14243" spans="1:1" x14ac:dyDescent="0.25">
      <c r="A14243" s="287"/>
    </row>
    <row r="14244" spans="1:1" x14ac:dyDescent="0.25">
      <c r="A14244" s="287"/>
    </row>
    <row r="14245" spans="1:1" x14ac:dyDescent="0.25">
      <c r="A14245" s="287"/>
    </row>
    <row r="14246" spans="1:1" x14ac:dyDescent="0.25">
      <c r="A14246" s="287"/>
    </row>
    <row r="14247" spans="1:1" x14ac:dyDescent="0.25">
      <c r="A14247" s="287"/>
    </row>
    <row r="14248" spans="1:1" x14ac:dyDescent="0.25">
      <c r="A14248" s="287"/>
    </row>
    <row r="14249" spans="1:1" x14ac:dyDescent="0.25">
      <c r="A14249" s="287"/>
    </row>
    <row r="14250" spans="1:1" x14ac:dyDescent="0.25">
      <c r="A14250" s="287"/>
    </row>
    <row r="14251" spans="1:1" x14ac:dyDescent="0.25">
      <c r="A14251" s="287"/>
    </row>
    <row r="14252" spans="1:1" x14ac:dyDescent="0.25">
      <c r="A14252" s="287"/>
    </row>
    <row r="14253" spans="1:1" x14ac:dyDescent="0.25">
      <c r="A14253" s="287"/>
    </row>
    <row r="14254" spans="1:1" x14ac:dyDescent="0.25">
      <c r="A14254" s="287"/>
    </row>
    <row r="14255" spans="1:1" x14ac:dyDescent="0.25">
      <c r="A14255" s="287"/>
    </row>
    <row r="14256" spans="1:1" x14ac:dyDescent="0.25">
      <c r="A14256" s="287"/>
    </row>
    <row r="14257" spans="1:1" x14ac:dyDescent="0.25">
      <c r="A14257" s="287"/>
    </row>
    <row r="14258" spans="1:1" x14ac:dyDescent="0.25">
      <c r="A14258" s="287"/>
    </row>
    <row r="14259" spans="1:1" x14ac:dyDescent="0.25">
      <c r="A14259" s="287"/>
    </row>
    <row r="14260" spans="1:1" x14ac:dyDescent="0.25">
      <c r="A14260" s="287"/>
    </row>
    <row r="14261" spans="1:1" x14ac:dyDescent="0.25">
      <c r="A14261" s="287"/>
    </row>
    <row r="14262" spans="1:1" x14ac:dyDescent="0.25">
      <c r="A14262" s="287"/>
    </row>
    <row r="14263" spans="1:1" x14ac:dyDescent="0.25">
      <c r="A14263" s="287"/>
    </row>
    <row r="14264" spans="1:1" x14ac:dyDescent="0.25">
      <c r="A14264" s="287"/>
    </row>
    <row r="14265" spans="1:1" x14ac:dyDescent="0.25">
      <c r="A14265" s="287"/>
    </row>
    <row r="14266" spans="1:1" x14ac:dyDescent="0.25">
      <c r="A14266" s="287"/>
    </row>
    <row r="14267" spans="1:1" x14ac:dyDescent="0.25">
      <c r="A14267" s="287"/>
    </row>
    <row r="14268" spans="1:1" x14ac:dyDescent="0.25">
      <c r="A14268" s="287"/>
    </row>
    <row r="14269" spans="1:1" x14ac:dyDescent="0.25">
      <c r="A14269" s="287"/>
    </row>
    <row r="14270" spans="1:1" x14ac:dyDescent="0.25">
      <c r="A14270" s="287"/>
    </row>
    <row r="14271" spans="1:1" x14ac:dyDescent="0.25">
      <c r="A14271" s="287"/>
    </row>
    <row r="14272" spans="1:1" x14ac:dyDescent="0.25">
      <c r="A14272" s="287"/>
    </row>
    <row r="14273" spans="1:1" x14ac:dyDescent="0.25">
      <c r="A14273" s="287"/>
    </row>
    <row r="14274" spans="1:1" x14ac:dyDescent="0.25">
      <c r="A14274" s="287"/>
    </row>
    <row r="14275" spans="1:1" x14ac:dyDescent="0.25">
      <c r="A14275" s="287"/>
    </row>
    <row r="14276" spans="1:1" x14ac:dyDescent="0.25">
      <c r="A14276" s="287"/>
    </row>
    <row r="14277" spans="1:1" x14ac:dyDescent="0.25">
      <c r="A14277" s="287"/>
    </row>
    <row r="14278" spans="1:1" x14ac:dyDescent="0.25">
      <c r="A14278" s="287"/>
    </row>
    <row r="14279" spans="1:1" x14ac:dyDescent="0.25">
      <c r="A14279" s="287"/>
    </row>
    <row r="14280" spans="1:1" x14ac:dyDescent="0.25">
      <c r="A14280" s="287"/>
    </row>
    <row r="14281" spans="1:1" x14ac:dyDescent="0.25">
      <c r="A14281" s="287"/>
    </row>
    <row r="14282" spans="1:1" x14ac:dyDescent="0.25">
      <c r="A14282" s="287"/>
    </row>
    <row r="14283" spans="1:1" x14ac:dyDescent="0.25">
      <c r="A14283" s="287"/>
    </row>
    <row r="14284" spans="1:1" x14ac:dyDescent="0.25">
      <c r="A14284" s="287"/>
    </row>
    <row r="14285" spans="1:1" x14ac:dyDescent="0.25">
      <c r="A14285" s="287"/>
    </row>
    <row r="14286" spans="1:1" x14ac:dyDescent="0.25">
      <c r="A14286" s="287"/>
    </row>
    <row r="14287" spans="1:1" x14ac:dyDescent="0.25">
      <c r="A14287" s="287"/>
    </row>
    <row r="14288" spans="1:1" x14ac:dyDescent="0.25">
      <c r="A14288" s="287"/>
    </row>
    <row r="14289" spans="1:1" x14ac:dyDescent="0.25">
      <c r="A14289" s="287"/>
    </row>
    <row r="14290" spans="1:1" x14ac:dyDescent="0.25">
      <c r="A14290" s="287"/>
    </row>
    <row r="14291" spans="1:1" x14ac:dyDescent="0.25">
      <c r="A14291" s="287"/>
    </row>
    <row r="14292" spans="1:1" x14ac:dyDescent="0.25">
      <c r="A14292" s="287"/>
    </row>
    <row r="14293" spans="1:1" x14ac:dyDescent="0.25">
      <c r="A14293" s="287"/>
    </row>
    <row r="14294" spans="1:1" x14ac:dyDescent="0.25">
      <c r="A14294" s="287"/>
    </row>
    <row r="14295" spans="1:1" x14ac:dyDescent="0.25">
      <c r="A14295" s="287"/>
    </row>
    <row r="14296" spans="1:1" x14ac:dyDescent="0.25">
      <c r="A14296" s="287"/>
    </row>
    <row r="14297" spans="1:1" x14ac:dyDescent="0.25">
      <c r="A14297" s="287"/>
    </row>
    <row r="14298" spans="1:1" x14ac:dyDescent="0.25">
      <c r="A14298" s="287"/>
    </row>
    <row r="14299" spans="1:1" x14ac:dyDescent="0.25">
      <c r="A14299" s="287"/>
    </row>
    <row r="14300" spans="1:1" x14ac:dyDescent="0.25">
      <c r="A14300" s="287"/>
    </row>
    <row r="14301" spans="1:1" x14ac:dyDescent="0.25">
      <c r="A14301" s="287"/>
    </row>
    <row r="14302" spans="1:1" x14ac:dyDescent="0.25">
      <c r="A14302" s="287"/>
    </row>
    <row r="14303" spans="1:1" x14ac:dyDescent="0.25">
      <c r="A14303" s="287"/>
    </row>
    <row r="14304" spans="1:1" x14ac:dyDescent="0.25">
      <c r="A14304" s="287"/>
    </row>
    <row r="14305" spans="1:1" x14ac:dyDescent="0.25">
      <c r="A14305" s="287"/>
    </row>
    <row r="14306" spans="1:1" x14ac:dyDescent="0.25">
      <c r="A14306" s="287"/>
    </row>
    <row r="14307" spans="1:1" x14ac:dyDescent="0.25">
      <c r="A14307" s="287"/>
    </row>
    <row r="14308" spans="1:1" x14ac:dyDescent="0.25">
      <c r="A14308" s="287"/>
    </row>
    <row r="14309" spans="1:1" x14ac:dyDescent="0.25">
      <c r="A14309" s="287"/>
    </row>
    <row r="14310" spans="1:1" x14ac:dyDescent="0.25">
      <c r="A14310" s="287"/>
    </row>
    <row r="14311" spans="1:1" x14ac:dyDescent="0.25">
      <c r="A14311" s="287"/>
    </row>
    <row r="14312" spans="1:1" x14ac:dyDescent="0.25">
      <c r="A14312" s="287"/>
    </row>
    <row r="14313" spans="1:1" x14ac:dyDescent="0.25">
      <c r="A14313" s="287"/>
    </row>
    <row r="14314" spans="1:1" x14ac:dyDescent="0.25">
      <c r="A14314" s="287"/>
    </row>
    <row r="14315" spans="1:1" x14ac:dyDescent="0.25">
      <c r="A14315" s="287"/>
    </row>
    <row r="14316" spans="1:1" x14ac:dyDescent="0.25">
      <c r="A14316" s="287"/>
    </row>
    <row r="14317" spans="1:1" x14ac:dyDescent="0.25">
      <c r="A14317" s="287"/>
    </row>
    <row r="14318" spans="1:1" x14ac:dyDescent="0.25">
      <c r="A14318" s="287"/>
    </row>
    <row r="14319" spans="1:1" x14ac:dyDescent="0.25">
      <c r="A14319" s="287"/>
    </row>
    <row r="14320" spans="1:1" x14ac:dyDescent="0.25">
      <c r="A14320" s="287"/>
    </row>
    <row r="14321" spans="1:1" x14ac:dyDescent="0.25">
      <c r="A14321" s="287"/>
    </row>
    <row r="14322" spans="1:1" x14ac:dyDescent="0.25">
      <c r="A14322" s="287"/>
    </row>
    <row r="14323" spans="1:1" x14ac:dyDescent="0.25">
      <c r="A14323" s="287"/>
    </row>
    <row r="14324" spans="1:1" x14ac:dyDescent="0.25">
      <c r="A14324" s="287"/>
    </row>
    <row r="14325" spans="1:1" x14ac:dyDescent="0.25">
      <c r="A14325" s="287"/>
    </row>
    <row r="14326" spans="1:1" x14ac:dyDescent="0.25">
      <c r="A14326" s="287"/>
    </row>
    <row r="14327" spans="1:1" x14ac:dyDescent="0.25">
      <c r="A14327" s="287"/>
    </row>
    <row r="14328" spans="1:1" x14ac:dyDescent="0.25">
      <c r="A14328" s="287"/>
    </row>
    <row r="14329" spans="1:1" x14ac:dyDescent="0.25">
      <c r="A14329" s="287"/>
    </row>
    <row r="14330" spans="1:1" x14ac:dyDescent="0.25">
      <c r="A14330" s="287"/>
    </row>
    <row r="14331" spans="1:1" x14ac:dyDescent="0.25">
      <c r="A14331" s="287"/>
    </row>
    <row r="14332" spans="1:1" x14ac:dyDescent="0.25">
      <c r="A14332" s="287"/>
    </row>
    <row r="14333" spans="1:1" x14ac:dyDescent="0.25">
      <c r="A14333" s="287"/>
    </row>
    <row r="14334" spans="1:1" x14ac:dyDescent="0.25">
      <c r="A14334" s="287"/>
    </row>
    <row r="14335" spans="1:1" x14ac:dyDescent="0.25">
      <c r="A14335" s="287"/>
    </row>
    <row r="14336" spans="1:1" x14ac:dyDescent="0.25">
      <c r="A14336" s="287"/>
    </row>
    <row r="14337" spans="1:1" x14ac:dyDescent="0.25">
      <c r="A14337" s="287"/>
    </row>
    <row r="14338" spans="1:1" x14ac:dyDescent="0.25">
      <c r="A14338" s="287"/>
    </row>
    <row r="14339" spans="1:1" x14ac:dyDescent="0.25">
      <c r="A14339" s="287"/>
    </row>
    <row r="14340" spans="1:1" x14ac:dyDescent="0.25">
      <c r="A14340" s="287"/>
    </row>
    <row r="14341" spans="1:1" x14ac:dyDescent="0.25">
      <c r="A14341" s="287"/>
    </row>
    <row r="14342" spans="1:1" x14ac:dyDescent="0.25">
      <c r="A14342" s="287"/>
    </row>
    <row r="14343" spans="1:1" x14ac:dyDescent="0.25">
      <c r="A14343" s="287"/>
    </row>
    <row r="14344" spans="1:1" x14ac:dyDescent="0.25">
      <c r="A14344" s="287"/>
    </row>
    <row r="14345" spans="1:1" x14ac:dyDescent="0.25">
      <c r="A14345" s="287"/>
    </row>
    <row r="14346" spans="1:1" x14ac:dyDescent="0.25">
      <c r="A14346" s="287"/>
    </row>
    <row r="14347" spans="1:1" x14ac:dyDescent="0.25">
      <c r="A14347" s="287"/>
    </row>
    <row r="14348" spans="1:1" x14ac:dyDescent="0.25">
      <c r="A14348" s="287"/>
    </row>
    <row r="14349" spans="1:1" x14ac:dyDescent="0.25">
      <c r="A14349" s="287"/>
    </row>
    <row r="14350" spans="1:1" x14ac:dyDescent="0.25">
      <c r="A14350" s="287"/>
    </row>
    <row r="14351" spans="1:1" x14ac:dyDescent="0.25">
      <c r="A14351" s="287"/>
    </row>
    <row r="14352" spans="1:1" x14ac:dyDescent="0.25">
      <c r="A14352" s="287"/>
    </row>
    <row r="14353" spans="1:1" x14ac:dyDescent="0.25">
      <c r="A14353" s="287"/>
    </row>
    <row r="14354" spans="1:1" x14ac:dyDescent="0.25">
      <c r="A14354" s="287"/>
    </row>
    <row r="14355" spans="1:1" x14ac:dyDescent="0.25">
      <c r="A14355" s="287"/>
    </row>
    <row r="14356" spans="1:1" x14ac:dyDescent="0.25">
      <c r="A14356" s="287"/>
    </row>
    <row r="14357" spans="1:1" x14ac:dyDescent="0.25">
      <c r="A14357" s="287"/>
    </row>
    <row r="14358" spans="1:1" x14ac:dyDescent="0.25">
      <c r="A14358" s="287"/>
    </row>
    <row r="14359" spans="1:1" x14ac:dyDescent="0.25">
      <c r="A14359" s="287"/>
    </row>
    <row r="14360" spans="1:1" x14ac:dyDescent="0.25">
      <c r="A14360" s="287"/>
    </row>
    <row r="14361" spans="1:1" x14ac:dyDescent="0.25">
      <c r="A14361" s="287"/>
    </row>
    <row r="14362" spans="1:1" x14ac:dyDescent="0.25">
      <c r="A14362" s="287"/>
    </row>
    <row r="14363" spans="1:1" x14ac:dyDescent="0.25">
      <c r="A14363" s="287"/>
    </row>
    <row r="14364" spans="1:1" x14ac:dyDescent="0.25">
      <c r="A14364" s="287"/>
    </row>
    <row r="14365" spans="1:1" x14ac:dyDescent="0.25">
      <c r="A14365" s="287"/>
    </row>
    <row r="14366" spans="1:1" x14ac:dyDescent="0.25">
      <c r="A14366" s="287"/>
    </row>
    <row r="14367" spans="1:1" x14ac:dyDescent="0.25">
      <c r="A14367" s="287"/>
    </row>
    <row r="14368" spans="1:1" x14ac:dyDescent="0.25">
      <c r="A14368" s="287"/>
    </row>
    <row r="14369" spans="1:1" x14ac:dyDescent="0.25">
      <c r="A14369" s="287"/>
    </row>
    <row r="14370" spans="1:1" x14ac:dyDescent="0.25">
      <c r="A14370" s="287"/>
    </row>
    <row r="14371" spans="1:1" x14ac:dyDescent="0.25">
      <c r="A14371" s="287"/>
    </row>
    <row r="14372" spans="1:1" x14ac:dyDescent="0.25">
      <c r="A14372" s="287"/>
    </row>
    <row r="14373" spans="1:1" x14ac:dyDescent="0.25">
      <c r="A14373" s="287"/>
    </row>
    <row r="14374" spans="1:1" x14ac:dyDescent="0.25">
      <c r="A14374" s="287"/>
    </row>
    <row r="14375" spans="1:1" x14ac:dyDescent="0.25">
      <c r="A14375" s="287"/>
    </row>
    <row r="14376" spans="1:1" x14ac:dyDescent="0.25">
      <c r="A14376" s="287"/>
    </row>
    <row r="14377" spans="1:1" x14ac:dyDescent="0.25">
      <c r="A14377" s="287"/>
    </row>
    <row r="14378" spans="1:1" x14ac:dyDescent="0.25">
      <c r="A14378" s="287"/>
    </row>
    <row r="14379" spans="1:1" x14ac:dyDescent="0.25">
      <c r="A14379" s="287"/>
    </row>
    <row r="14380" spans="1:1" x14ac:dyDescent="0.25">
      <c r="A14380" s="287"/>
    </row>
    <row r="14381" spans="1:1" x14ac:dyDescent="0.25">
      <c r="A14381" s="287"/>
    </row>
    <row r="14382" spans="1:1" x14ac:dyDescent="0.25">
      <c r="A14382" s="287"/>
    </row>
    <row r="14383" spans="1:1" x14ac:dyDescent="0.25">
      <c r="A14383" s="287"/>
    </row>
    <row r="14384" spans="1:1" x14ac:dyDescent="0.25">
      <c r="A14384" s="287"/>
    </row>
    <row r="14385" spans="1:1" x14ac:dyDescent="0.25">
      <c r="A14385" s="287"/>
    </row>
    <row r="14386" spans="1:1" x14ac:dyDescent="0.25">
      <c r="A14386" s="287"/>
    </row>
    <row r="14387" spans="1:1" x14ac:dyDescent="0.25">
      <c r="A14387" s="287"/>
    </row>
    <row r="14388" spans="1:1" x14ac:dyDescent="0.25">
      <c r="A14388" s="287"/>
    </row>
    <row r="14389" spans="1:1" x14ac:dyDescent="0.25">
      <c r="A14389" s="287"/>
    </row>
    <row r="14390" spans="1:1" x14ac:dyDescent="0.25">
      <c r="A14390" s="287"/>
    </row>
    <row r="14391" spans="1:1" x14ac:dyDescent="0.25">
      <c r="A14391" s="287"/>
    </row>
    <row r="14392" spans="1:1" x14ac:dyDescent="0.25">
      <c r="A14392" s="287"/>
    </row>
    <row r="14393" spans="1:1" x14ac:dyDescent="0.25">
      <c r="A14393" s="287"/>
    </row>
    <row r="14394" spans="1:1" x14ac:dyDescent="0.25">
      <c r="A14394" s="287"/>
    </row>
    <row r="14395" spans="1:1" x14ac:dyDescent="0.25">
      <c r="A14395" s="287"/>
    </row>
    <row r="14396" spans="1:1" x14ac:dyDescent="0.25">
      <c r="A14396" s="287"/>
    </row>
    <row r="14397" spans="1:1" x14ac:dyDescent="0.25">
      <c r="A14397" s="287"/>
    </row>
    <row r="14398" spans="1:1" x14ac:dyDescent="0.25">
      <c r="A14398" s="287"/>
    </row>
    <row r="14399" spans="1:1" x14ac:dyDescent="0.25">
      <c r="A14399" s="287"/>
    </row>
    <row r="14400" spans="1:1" x14ac:dyDescent="0.25">
      <c r="A14400" s="287"/>
    </row>
    <row r="14401" spans="1:1" x14ac:dyDescent="0.25">
      <c r="A14401" s="287"/>
    </row>
    <row r="14402" spans="1:1" x14ac:dyDescent="0.25">
      <c r="A14402" s="287"/>
    </row>
    <row r="14403" spans="1:1" x14ac:dyDescent="0.25">
      <c r="A14403" s="287"/>
    </row>
    <row r="14404" spans="1:1" x14ac:dyDescent="0.25">
      <c r="A14404" s="287"/>
    </row>
    <row r="14405" spans="1:1" x14ac:dyDescent="0.25">
      <c r="A14405" s="287"/>
    </row>
    <row r="14406" spans="1:1" x14ac:dyDescent="0.25">
      <c r="A14406" s="287"/>
    </row>
    <row r="14407" spans="1:1" x14ac:dyDescent="0.25">
      <c r="A14407" s="287"/>
    </row>
    <row r="14408" spans="1:1" x14ac:dyDescent="0.25">
      <c r="A14408" s="287"/>
    </row>
    <row r="14409" spans="1:1" x14ac:dyDescent="0.25">
      <c r="A14409" s="287"/>
    </row>
    <row r="14410" spans="1:1" x14ac:dyDescent="0.25">
      <c r="A14410" s="287"/>
    </row>
    <row r="14411" spans="1:1" x14ac:dyDescent="0.25">
      <c r="A14411" s="287"/>
    </row>
    <row r="14412" spans="1:1" x14ac:dyDescent="0.25">
      <c r="A14412" s="287"/>
    </row>
    <row r="14413" spans="1:1" x14ac:dyDescent="0.25">
      <c r="A14413" s="287"/>
    </row>
    <row r="14414" spans="1:1" x14ac:dyDescent="0.25">
      <c r="A14414" s="287"/>
    </row>
    <row r="14415" spans="1:1" x14ac:dyDescent="0.25">
      <c r="A14415" s="287"/>
    </row>
    <row r="14416" spans="1:1" x14ac:dyDescent="0.25">
      <c r="A14416" s="287"/>
    </row>
    <row r="14417" spans="1:1" x14ac:dyDescent="0.25">
      <c r="A14417" s="287"/>
    </row>
    <row r="14418" spans="1:1" x14ac:dyDescent="0.25">
      <c r="A14418" s="287"/>
    </row>
    <row r="14419" spans="1:1" x14ac:dyDescent="0.25">
      <c r="A14419" s="287"/>
    </row>
    <row r="14420" spans="1:1" x14ac:dyDescent="0.25">
      <c r="A14420" s="287"/>
    </row>
    <row r="14421" spans="1:1" x14ac:dyDescent="0.25">
      <c r="A14421" s="287"/>
    </row>
    <row r="14422" spans="1:1" x14ac:dyDescent="0.25">
      <c r="A14422" s="287"/>
    </row>
    <row r="14423" spans="1:1" x14ac:dyDescent="0.25">
      <c r="A14423" s="287"/>
    </row>
    <row r="14424" spans="1:1" x14ac:dyDescent="0.25">
      <c r="A14424" s="287"/>
    </row>
    <row r="14425" spans="1:1" x14ac:dyDescent="0.25">
      <c r="A14425" s="287"/>
    </row>
    <row r="14426" spans="1:1" x14ac:dyDescent="0.25">
      <c r="A14426" s="287"/>
    </row>
    <row r="14427" spans="1:1" x14ac:dyDescent="0.25">
      <c r="A14427" s="287"/>
    </row>
    <row r="14428" spans="1:1" x14ac:dyDescent="0.25">
      <c r="A14428" s="287"/>
    </row>
    <row r="14429" spans="1:1" x14ac:dyDescent="0.25">
      <c r="A14429" s="287"/>
    </row>
    <row r="14430" spans="1:1" x14ac:dyDescent="0.25">
      <c r="A14430" s="287"/>
    </row>
    <row r="14431" spans="1:1" x14ac:dyDescent="0.25">
      <c r="A14431" s="287"/>
    </row>
    <row r="14432" spans="1:1" x14ac:dyDescent="0.25">
      <c r="A14432" s="287"/>
    </row>
    <row r="14433" spans="1:1" x14ac:dyDescent="0.25">
      <c r="A14433" s="287"/>
    </row>
    <row r="14434" spans="1:1" x14ac:dyDescent="0.25">
      <c r="A14434" s="287"/>
    </row>
    <row r="14435" spans="1:1" x14ac:dyDescent="0.25">
      <c r="A14435" s="287"/>
    </row>
    <row r="14436" spans="1:1" x14ac:dyDescent="0.25">
      <c r="A14436" s="287"/>
    </row>
    <row r="14437" spans="1:1" x14ac:dyDescent="0.25">
      <c r="A14437" s="287"/>
    </row>
    <row r="14438" spans="1:1" x14ac:dyDescent="0.25">
      <c r="A14438" s="287"/>
    </row>
    <row r="14439" spans="1:1" x14ac:dyDescent="0.25">
      <c r="A14439" s="287"/>
    </row>
    <row r="14440" spans="1:1" x14ac:dyDescent="0.25">
      <c r="A14440" s="287"/>
    </row>
    <row r="14441" spans="1:1" x14ac:dyDescent="0.25">
      <c r="A14441" s="287"/>
    </row>
    <row r="14442" spans="1:1" x14ac:dyDescent="0.25">
      <c r="A14442" s="287"/>
    </row>
    <row r="14443" spans="1:1" x14ac:dyDescent="0.25">
      <c r="A14443" s="287"/>
    </row>
    <row r="14444" spans="1:1" x14ac:dyDescent="0.25">
      <c r="A14444" s="287"/>
    </row>
    <row r="14445" spans="1:1" x14ac:dyDescent="0.25">
      <c r="A14445" s="287"/>
    </row>
    <row r="14446" spans="1:1" x14ac:dyDescent="0.25">
      <c r="A14446" s="287"/>
    </row>
    <row r="14447" spans="1:1" x14ac:dyDescent="0.25">
      <c r="A14447" s="287"/>
    </row>
    <row r="14448" spans="1:1" x14ac:dyDescent="0.25">
      <c r="A14448" s="287"/>
    </row>
    <row r="14449" spans="1:1" x14ac:dyDescent="0.25">
      <c r="A14449" s="287"/>
    </row>
    <row r="14450" spans="1:1" x14ac:dyDescent="0.25">
      <c r="A14450" s="287"/>
    </row>
    <row r="14451" spans="1:1" x14ac:dyDescent="0.25">
      <c r="A14451" s="287"/>
    </row>
    <row r="14452" spans="1:1" x14ac:dyDescent="0.25">
      <c r="A14452" s="287"/>
    </row>
    <row r="14453" spans="1:1" x14ac:dyDescent="0.25">
      <c r="A14453" s="287"/>
    </row>
    <row r="14454" spans="1:1" x14ac:dyDescent="0.25">
      <c r="A14454" s="287"/>
    </row>
    <row r="14455" spans="1:1" x14ac:dyDescent="0.25">
      <c r="A14455" s="287"/>
    </row>
    <row r="14456" spans="1:1" x14ac:dyDescent="0.25">
      <c r="A14456" s="287"/>
    </row>
    <row r="14457" spans="1:1" x14ac:dyDescent="0.25">
      <c r="A14457" s="287"/>
    </row>
    <row r="14458" spans="1:1" x14ac:dyDescent="0.25">
      <c r="A14458" s="287"/>
    </row>
    <row r="14459" spans="1:1" x14ac:dyDescent="0.25">
      <c r="A14459" s="287"/>
    </row>
    <row r="14460" spans="1:1" x14ac:dyDescent="0.25">
      <c r="A14460" s="287"/>
    </row>
    <row r="14461" spans="1:1" x14ac:dyDescent="0.25">
      <c r="A14461" s="287"/>
    </row>
    <row r="14462" spans="1:1" x14ac:dyDescent="0.25">
      <c r="A14462" s="287"/>
    </row>
    <row r="14463" spans="1:1" x14ac:dyDescent="0.25">
      <c r="A14463" s="287"/>
    </row>
    <row r="14464" spans="1:1" x14ac:dyDescent="0.25">
      <c r="A14464" s="287"/>
    </row>
    <row r="14465" spans="1:1" x14ac:dyDescent="0.25">
      <c r="A14465" s="287"/>
    </row>
    <row r="14466" spans="1:1" x14ac:dyDescent="0.25">
      <c r="A14466" s="287"/>
    </row>
    <row r="14467" spans="1:1" x14ac:dyDescent="0.25">
      <c r="A14467" s="287"/>
    </row>
    <row r="14468" spans="1:1" x14ac:dyDescent="0.25">
      <c r="A14468" s="287"/>
    </row>
    <row r="14469" spans="1:1" x14ac:dyDescent="0.25">
      <c r="A14469" s="287"/>
    </row>
    <row r="14470" spans="1:1" x14ac:dyDescent="0.25">
      <c r="A14470" s="287"/>
    </row>
    <row r="14471" spans="1:1" x14ac:dyDescent="0.25">
      <c r="A14471" s="287"/>
    </row>
    <row r="14472" spans="1:1" x14ac:dyDescent="0.25">
      <c r="A14472" s="287"/>
    </row>
    <row r="14473" spans="1:1" x14ac:dyDescent="0.25">
      <c r="A14473" s="287"/>
    </row>
    <row r="14474" spans="1:1" x14ac:dyDescent="0.25">
      <c r="A14474" s="287"/>
    </row>
    <row r="14475" spans="1:1" x14ac:dyDescent="0.25">
      <c r="A14475" s="287"/>
    </row>
    <row r="14476" spans="1:1" x14ac:dyDescent="0.25">
      <c r="A14476" s="287"/>
    </row>
    <row r="14477" spans="1:1" x14ac:dyDescent="0.25">
      <c r="A14477" s="287"/>
    </row>
    <row r="14478" spans="1:1" x14ac:dyDescent="0.25">
      <c r="A14478" s="287"/>
    </row>
    <row r="14479" spans="1:1" x14ac:dyDescent="0.25">
      <c r="A14479" s="287"/>
    </row>
    <row r="14480" spans="1:1" x14ac:dyDescent="0.25">
      <c r="A14480" s="287"/>
    </row>
    <row r="14481" spans="1:1" x14ac:dyDescent="0.25">
      <c r="A14481" s="287"/>
    </row>
    <row r="14482" spans="1:1" x14ac:dyDescent="0.25">
      <c r="A14482" s="287"/>
    </row>
    <row r="14483" spans="1:1" x14ac:dyDescent="0.25">
      <c r="A14483" s="287"/>
    </row>
    <row r="14484" spans="1:1" x14ac:dyDescent="0.25">
      <c r="A14484" s="287"/>
    </row>
    <row r="14485" spans="1:1" x14ac:dyDescent="0.25">
      <c r="A14485" s="287"/>
    </row>
    <row r="14486" spans="1:1" x14ac:dyDescent="0.25">
      <c r="A14486" s="287"/>
    </row>
    <row r="14487" spans="1:1" x14ac:dyDescent="0.25">
      <c r="A14487" s="287"/>
    </row>
    <row r="14488" spans="1:1" x14ac:dyDescent="0.25">
      <c r="A14488" s="287"/>
    </row>
    <row r="14489" spans="1:1" x14ac:dyDescent="0.25">
      <c r="A14489" s="287"/>
    </row>
    <row r="14490" spans="1:1" x14ac:dyDescent="0.25">
      <c r="A14490" s="287"/>
    </row>
    <row r="14491" spans="1:1" x14ac:dyDescent="0.25">
      <c r="A14491" s="287"/>
    </row>
    <row r="14492" spans="1:1" x14ac:dyDescent="0.25">
      <c r="A14492" s="287"/>
    </row>
    <row r="14493" spans="1:1" x14ac:dyDescent="0.25">
      <c r="A14493" s="287"/>
    </row>
    <row r="14494" spans="1:1" x14ac:dyDescent="0.25">
      <c r="A14494" s="287"/>
    </row>
    <row r="14495" spans="1:1" x14ac:dyDescent="0.25">
      <c r="A14495" s="287"/>
    </row>
    <row r="14496" spans="1:1" x14ac:dyDescent="0.25">
      <c r="A14496" s="287"/>
    </row>
    <row r="14497" spans="1:1" x14ac:dyDescent="0.25">
      <c r="A14497" s="287"/>
    </row>
    <row r="14498" spans="1:1" x14ac:dyDescent="0.25">
      <c r="A14498" s="287"/>
    </row>
    <row r="14499" spans="1:1" x14ac:dyDescent="0.25">
      <c r="A14499" s="287"/>
    </row>
    <row r="14500" spans="1:1" x14ac:dyDescent="0.25">
      <c r="A14500" s="287"/>
    </row>
    <row r="14501" spans="1:1" x14ac:dyDescent="0.25">
      <c r="A14501" s="287"/>
    </row>
    <row r="14502" spans="1:1" x14ac:dyDescent="0.25">
      <c r="A14502" s="287"/>
    </row>
    <row r="14503" spans="1:1" x14ac:dyDescent="0.25">
      <c r="A14503" s="287"/>
    </row>
    <row r="14504" spans="1:1" x14ac:dyDescent="0.25">
      <c r="A14504" s="287"/>
    </row>
    <row r="14505" spans="1:1" x14ac:dyDescent="0.25">
      <c r="A14505" s="287"/>
    </row>
    <row r="14506" spans="1:1" x14ac:dyDescent="0.25">
      <c r="A14506" s="287"/>
    </row>
    <row r="14507" spans="1:1" x14ac:dyDescent="0.25">
      <c r="A14507" s="287"/>
    </row>
    <row r="14508" spans="1:1" x14ac:dyDescent="0.25">
      <c r="A14508" s="287"/>
    </row>
    <row r="14509" spans="1:1" x14ac:dyDescent="0.25">
      <c r="A14509" s="287"/>
    </row>
    <row r="14510" spans="1:1" x14ac:dyDescent="0.25">
      <c r="A14510" s="287"/>
    </row>
    <row r="14511" spans="1:1" x14ac:dyDescent="0.25">
      <c r="A14511" s="287"/>
    </row>
    <row r="14512" spans="1:1" x14ac:dyDescent="0.25">
      <c r="A14512" s="287"/>
    </row>
    <row r="14513" spans="1:1" x14ac:dyDescent="0.25">
      <c r="A14513" s="287"/>
    </row>
    <row r="14514" spans="1:1" x14ac:dyDescent="0.25">
      <c r="A14514" s="287"/>
    </row>
    <row r="14515" spans="1:1" x14ac:dyDescent="0.25">
      <c r="A14515" s="287"/>
    </row>
    <row r="14516" spans="1:1" x14ac:dyDescent="0.25">
      <c r="A14516" s="287"/>
    </row>
    <row r="14517" spans="1:1" x14ac:dyDescent="0.25">
      <c r="A14517" s="287"/>
    </row>
    <row r="14518" spans="1:1" x14ac:dyDescent="0.25">
      <c r="A14518" s="287"/>
    </row>
    <row r="14519" spans="1:1" x14ac:dyDescent="0.25">
      <c r="A14519" s="287"/>
    </row>
    <row r="14520" spans="1:1" x14ac:dyDescent="0.25">
      <c r="A14520" s="287"/>
    </row>
    <row r="14521" spans="1:1" x14ac:dyDescent="0.25">
      <c r="A14521" s="287"/>
    </row>
    <row r="14522" spans="1:1" x14ac:dyDescent="0.25">
      <c r="A14522" s="287"/>
    </row>
    <row r="14523" spans="1:1" x14ac:dyDescent="0.25">
      <c r="A14523" s="287"/>
    </row>
    <row r="14524" spans="1:1" x14ac:dyDescent="0.25">
      <c r="A14524" s="287"/>
    </row>
    <row r="14525" spans="1:1" x14ac:dyDescent="0.25">
      <c r="A14525" s="287"/>
    </row>
    <row r="14526" spans="1:1" x14ac:dyDescent="0.25">
      <c r="A14526" s="287"/>
    </row>
    <row r="14527" spans="1:1" x14ac:dyDescent="0.25">
      <c r="A14527" s="287"/>
    </row>
    <row r="14528" spans="1:1" x14ac:dyDescent="0.25">
      <c r="A14528" s="287"/>
    </row>
    <row r="14529" spans="1:1" x14ac:dyDescent="0.25">
      <c r="A14529" s="287"/>
    </row>
    <row r="14530" spans="1:1" x14ac:dyDescent="0.25">
      <c r="A14530" s="287"/>
    </row>
    <row r="14531" spans="1:1" x14ac:dyDescent="0.25">
      <c r="A14531" s="287"/>
    </row>
    <row r="14532" spans="1:1" x14ac:dyDescent="0.25">
      <c r="A14532" s="287"/>
    </row>
    <row r="14533" spans="1:1" x14ac:dyDescent="0.25">
      <c r="A14533" s="287"/>
    </row>
    <row r="14534" spans="1:1" x14ac:dyDescent="0.25">
      <c r="A14534" s="287"/>
    </row>
    <row r="14535" spans="1:1" x14ac:dyDescent="0.25">
      <c r="A14535" s="287"/>
    </row>
    <row r="14536" spans="1:1" x14ac:dyDescent="0.25">
      <c r="A14536" s="287"/>
    </row>
    <row r="14537" spans="1:1" x14ac:dyDescent="0.25">
      <c r="A14537" s="287"/>
    </row>
    <row r="14538" spans="1:1" x14ac:dyDescent="0.25">
      <c r="A14538" s="287"/>
    </row>
    <row r="14539" spans="1:1" x14ac:dyDescent="0.25">
      <c r="A14539" s="287"/>
    </row>
    <row r="14540" spans="1:1" x14ac:dyDescent="0.25">
      <c r="A14540" s="287"/>
    </row>
    <row r="14541" spans="1:1" x14ac:dyDescent="0.25">
      <c r="A14541" s="287"/>
    </row>
    <row r="14542" spans="1:1" x14ac:dyDescent="0.25">
      <c r="A14542" s="287"/>
    </row>
    <row r="14543" spans="1:1" x14ac:dyDescent="0.25">
      <c r="A14543" s="287"/>
    </row>
    <row r="14544" spans="1:1" x14ac:dyDescent="0.25">
      <c r="A14544" s="287"/>
    </row>
    <row r="14545" spans="1:1" x14ac:dyDescent="0.25">
      <c r="A14545" s="287"/>
    </row>
    <row r="14546" spans="1:1" x14ac:dyDescent="0.25">
      <c r="A14546" s="287"/>
    </row>
    <row r="14547" spans="1:1" x14ac:dyDescent="0.25">
      <c r="A14547" s="287"/>
    </row>
    <row r="14548" spans="1:1" x14ac:dyDescent="0.25">
      <c r="A14548" s="287"/>
    </row>
    <row r="14549" spans="1:1" x14ac:dyDescent="0.25">
      <c r="A14549" s="287"/>
    </row>
    <row r="14550" spans="1:1" x14ac:dyDescent="0.25">
      <c r="A14550" s="287"/>
    </row>
    <row r="14551" spans="1:1" x14ac:dyDescent="0.25">
      <c r="A14551" s="287"/>
    </row>
    <row r="14552" spans="1:1" x14ac:dyDescent="0.25">
      <c r="A14552" s="287"/>
    </row>
    <row r="14553" spans="1:1" x14ac:dyDescent="0.25">
      <c r="A14553" s="287"/>
    </row>
    <row r="14554" spans="1:1" x14ac:dyDescent="0.25">
      <c r="A14554" s="287"/>
    </row>
    <row r="14555" spans="1:1" x14ac:dyDescent="0.25">
      <c r="A14555" s="287"/>
    </row>
    <row r="14556" spans="1:1" x14ac:dyDescent="0.25">
      <c r="A14556" s="287"/>
    </row>
    <row r="14557" spans="1:1" x14ac:dyDescent="0.25">
      <c r="A14557" s="287"/>
    </row>
    <row r="14558" spans="1:1" x14ac:dyDescent="0.25">
      <c r="A14558" s="287"/>
    </row>
    <row r="14559" spans="1:1" x14ac:dyDescent="0.25">
      <c r="A14559" s="287"/>
    </row>
    <row r="14560" spans="1:1" x14ac:dyDescent="0.25">
      <c r="A14560" s="287"/>
    </row>
    <row r="14561" spans="1:1" x14ac:dyDescent="0.25">
      <c r="A14561" s="287"/>
    </row>
    <row r="14562" spans="1:1" x14ac:dyDescent="0.25">
      <c r="A14562" s="287"/>
    </row>
    <row r="14563" spans="1:1" x14ac:dyDescent="0.25">
      <c r="A14563" s="287"/>
    </row>
    <row r="14564" spans="1:1" x14ac:dyDescent="0.25">
      <c r="A14564" s="287"/>
    </row>
    <row r="14565" spans="1:1" x14ac:dyDescent="0.25">
      <c r="A14565" s="287"/>
    </row>
    <row r="14566" spans="1:1" x14ac:dyDescent="0.25">
      <c r="A14566" s="287"/>
    </row>
    <row r="14567" spans="1:1" x14ac:dyDescent="0.25">
      <c r="A14567" s="287"/>
    </row>
    <row r="14568" spans="1:1" x14ac:dyDescent="0.25">
      <c r="A14568" s="287"/>
    </row>
    <row r="14569" spans="1:1" x14ac:dyDescent="0.25">
      <c r="A14569" s="287"/>
    </row>
    <row r="14570" spans="1:1" x14ac:dyDescent="0.25">
      <c r="A14570" s="287"/>
    </row>
    <row r="14571" spans="1:1" x14ac:dyDescent="0.25">
      <c r="A14571" s="287"/>
    </row>
    <row r="14572" spans="1:1" x14ac:dyDescent="0.25">
      <c r="A14572" s="287"/>
    </row>
    <row r="14573" spans="1:1" x14ac:dyDescent="0.25">
      <c r="A14573" s="287"/>
    </row>
    <row r="14574" spans="1:1" x14ac:dyDescent="0.25">
      <c r="A14574" s="287"/>
    </row>
    <row r="14575" spans="1:1" x14ac:dyDescent="0.25">
      <c r="A14575" s="287"/>
    </row>
    <row r="14576" spans="1:1" x14ac:dyDescent="0.25">
      <c r="A14576" s="287"/>
    </row>
    <row r="14577" spans="1:1" x14ac:dyDescent="0.25">
      <c r="A14577" s="287"/>
    </row>
    <row r="14578" spans="1:1" x14ac:dyDescent="0.25">
      <c r="A14578" s="287"/>
    </row>
    <row r="14579" spans="1:1" x14ac:dyDescent="0.25">
      <c r="A14579" s="287"/>
    </row>
    <row r="14580" spans="1:1" x14ac:dyDescent="0.25">
      <c r="A14580" s="287"/>
    </row>
    <row r="14581" spans="1:1" x14ac:dyDescent="0.25">
      <c r="A14581" s="287"/>
    </row>
    <row r="14582" spans="1:1" x14ac:dyDescent="0.25">
      <c r="A14582" s="287"/>
    </row>
    <row r="14583" spans="1:1" x14ac:dyDescent="0.25">
      <c r="A14583" s="287"/>
    </row>
    <row r="14584" spans="1:1" x14ac:dyDescent="0.25">
      <c r="A14584" s="287"/>
    </row>
    <row r="14585" spans="1:1" x14ac:dyDescent="0.25">
      <c r="A14585" s="287"/>
    </row>
    <row r="14586" spans="1:1" x14ac:dyDescent="0.25">
      <c r="A14586" s="287"/>
    </row>
    <row r="14587" spans="1:1" x14ac:dyDescent="0.25">
      <c r="A14587" s="287"/>
    </row>
    <row r="14588" spans="1:1" x14ac:dyDescent="0.25">
      <c r="A14588" s="287"/>
    </row>
    <row r="14589" spans="1:1" x14ac:dyDescent="0.25">
      <c r="A14589" s="287"/>
    </row>
    <row r="14590" spans="1:1" x14ac:dyDescent="0.25">
      <c r="A14590" s="287"/>
    </row>
    <row r="14591" spans="1:1" x14ac:dyDescent="0.25">
      <c r="A14591" s="287"/>
    </row>
    <row r="14592" spans="1:1" x14ac:dyDescent="0.25">
      <c r="A14592" s="287"/>
    </row>
    <row r="14593" spans="1:1" x14ac:dyDescent="0.25">
      <c r="A14593" s="287"/>
    </row>
    <row r="14594" spans="1:1" x14ac:dyDescent="0.25">
      <c r="A14594" s="287"/>
    </row>
    <row r="14595" spans="1:1" x14ac:dyDescent="0.25">
      <c r="A14595" s="287"/>
    </row>
    <row r="14596" spans="1:1" x14ac:dyDescent="0.25">
      <c r="A14596" s="287"/>
    </row>
    <row r="14597" spans="1:1" x14ac:dyDescent="0.25">
      <c r="A14597" s="287"/>
    </row>
    <row r="14598" spans="1:1" x14ac:dyDescent="0.25">
      <c r="A14598" s="287"/>
    </row>
    <row r="14599" spans="1:1" x14ac:dyDescent="0.25">
      <c r="A14599" s="287"/>
    </row>
    <row r="14600" spans="1:1" x14ac:dyDescent="0.25">
      <c r="A14600" s="287"/>
    </row>
    <row r="14601" spans="1:1" x14ac:dyDescent="0.25">
      <c r="A14601" s="287"/>
    </row>
    <row r="14602" spans="1:1" x14ac:dyDescent="0.25">
      <c r="A14602" s="287"/>
    </row>
    <row r="14603" spans="1:1" x14ac:dyDescent="0.25">
      <c r="A14603" s="287"/>
    </row>
    <row r="14604" spans="1:1" x14ac:dyDescent="0.25">
      <c r="A14604" s="287"/>
    </row>
    <row r="14605" spans="1:1" x14ac:dyDescent="0.25">
      <c r="A14605" s="287"/>
    </row>
    <row r="14606" spans="1:1" x14ac:dyDescent="0.25">
      <c r="A14606" s="287"/>
    </row>
    <row r="14607" spans="1:1" x14ac:dyDescent="0.25">
      <c r="A14607" s="287"/>
    </row>
    <row r="14608" spans="1:1" x14ac:dyDescent="0.25">
      <c r="A14608" s="287"/>
    </row>
    <row r="14609" spans="1:1" x14ac:dyDescent="0.25">
      <c r="A14609" s="287"/>
    </row>
    <row r="14610" spans="1:1" x14ac:dyDescent="0.25">
      <c r="A14610" s="287"/>
    </row>
    <row r="14611" spans="1:1" x14ac:dyDescent="0.25">
      <c r="A14611" s="287"/>
    </row>
    <row r="14612" spans="1:1" x14ac:dyDescent="0.25">
      <c r="A14612" s="287"/>
    </row>
    <row r="14613" spans="1:1" x14ac:dyDescent="0.25">
      <c r="A14613" s="287"/>
    </row>
    <row r="14614" spans="1:1" x14ac:dyDescent="0.25">
      <c r="A14614" s="287"/>
    </row>
    <row r="14615" spans="1:1" x14ac:dyDescent="0.25">
      <c r="A14615" s="287"/>
    </row>
    <row r="14616" spans="1:1" x14ac:dyDescent="0.25">
      <c r="A14616" s="287"/>
    </row>
    <row r="14617" spans="1:1" x14ac:dyDescent="0.25">
      <c r="A14617" s="287"/>
    </row>
    <row r="14618" spans="1:1" x14ac:dyDescent="0.25">
      <c r="A14618" s="287"/>
    </row>
    <row r="14619" spans="1:1" x14ac:dyDescent="0.25">
      <c r="A14619" s="287"/>
    </row>
    <row r="14620" spans="1:1" x14ac:dyDescent="0.25">
      <c r="A14620" s="287"/>
    </row>
    <row r="14621" spans="1:1" x14ac:dyDescent="0.25">
      <c r="A14621" s="287"/>
    </row>
    <row r="14622" spans="1:1" x14ac:dyDescent="0.25">
      <c r="A14622" s="287"/>
    </row>
    <row r="14623" spans="1:1" x14ac:dyDescent="0.25">
      <c r="A14623" s="287"/>
    </row>
    <row r="14624" spans="1:1" x14ac:dyDescent="0.25">
      <c r="A14624" s="287"/>
    </row>
    <row r="14625" spans="1:1" x14ac:dyDescent="0.25">
      <c r="A14625" s="287"/>
    </row>
    <row r="14626" spans="1:1" x14ac:dyDescent="0.25">
      <c r="A14626" s="287"/>
    </row>
    <row r="14627" spans="1:1" x14ac:dyDescent="0.25">
      <c r="A14627" s="287"/>
    </row>
    <row r="14628" spans="1:1" x14ac:dyDescent="0.25">
      <c r="A14628" s="287"/>
    </row>
    <row r="14629" spans="1:1" x14ac:dyDescent="0.25">
      <c r="A14629" s="287"/>
    </row>
    <row r="14630" spans="1:1" x14ac:dyDescent="0.25">
      <c r="A14630" s="287"/>
    </row>
    <row r="14631" spans="1:1" x14ac:dyDescent="0.25">
      <c r="A14631" s="287"/>
    </row>
    <row r="14632" spans="1:1" x14ac:dyDescent="0.25">
      <c r="A14632" s="287"/>
    </row>
    <row r="14633" spans="1:1" x14ac:dyDescent="0.25">
      <c r="A14633" s="287"/>
    </row>
    <row r="14634" spans="1:1" x14ac:dyDescent="0.25">
      <c r="A14634" s="287"/>
    </row>
    <row r="14635" spans="1:1" x14ac:dyDescent="0.25">
      <c r="A14635" s="287"/>
    </row>
    <row r="14636" spans="1:1" x14ac:dyDescent="0.25">
      <c r="A14636" s="287"/>
    </row>
    <row r="14637" spans="1:1" x14ac:dyDescent="0.25">
      <c r="A14637" s="287"/>
    </row>
    <row r="14638" spans="1:1" x14ac:dyDescent="0.25">
      <c r="A14638" s="287"/>
    </row>
    <row r="14639" spans="1:1" x14ac:dyDescent="0.25">
      <c r="A14639" s="287"/>
    </row>
    <row r="14640" spans="1:1" x14ac:dyDescent="0.25">
      <c r="A14640" s="287"/>
    </row>
    <row r="14641" spans="1:1" x14ac:dyDescent="0.25">
      <c r="A14641" s="287"/>
    </row>
    <row r="14642" spans="1:1" x14ac:dyDescent="0.25">
      <c r="A14642" s="287"/>
    </row>
    <row r="14643" spans="1:1" x14ac:dyDescent="0.25">
      <c r="A14643" s="287"/>
    </row>
    <row r="14644" spans="1:1" x14ac:dyDescent="0.25">
      <c r="A14644" s="287"/>
    </row>
    <row r="14645" spans="1:1" x14ac:dyDescent="0.25">
      <c r="A14645" s="287"/>
    </row>
    <row r="14646" spans="1:1" x14ac:dyDescent="0.25">
      <c r="A14646" s="287"/>
    </row>
    <row r="14647" spans="1:1" x14ac:dyDescent="0.25">
      <c r="A14647" s="287"/>
    </row>
    <row r="14648" spans="1:1" x14ac:dyDescent="0.25">
      <c r="A14648" s="287"/>
    </row>
    <row r="14649" spans="1:1" x14ac:dyDescent="0.25">
      <c r="A14649" s="287"/>
    </row>
    <row r="14650" spans="1:1" x14ac:dyDescent="0.25">
      <c r="A14650" s="287"/>
    </row>
    <row r="14651" spans="1:1" x14ac:dyDescent="0.25">
      <c r="A14651" s="287"/>
    </row>
    <row r="14652" spans="1:1" x14ac:dyDescent="0.25">
      <c r="A14652" s="287"/>
    </row>
    <row r="14653" spans="1:1" x14ac:dyDescent="0.25">
      <c r="A14653" s="287"/>
    </row>
    <row r="14654" spans="1:1" x14ac:dyDescent="0.25">
      <c r="A14654" s="287"/>
    </row>
    <row r="14655" spans="1:1" x14ac:dyDescent="0.25">
      <c r="A14655" s="287"/>
    </row>
    <row r="14656" spans="1:1" x14ac:dyDescent="0.25">
      <c r="A14656" s="287"/>
    </row>
    <row r="14657" spans="1:1" x14ac:dyDescent="0.25">
      <c r="A14657" s="287"/>
    </row>
    <row r="14658" spans="1:1" x14ac:dyDescent="0.25">
      <c r="A14658" s="287"/>
    </row>
    <row r="14659" spans="1:1" x14ac:dyDescent="0.25">
      <c r="A14659" s="287"/>
    </row>
    <row r="14660" spans="1:1" x14ac:dyDescent="0.25">
      <c r="A14660" s="287"/>
    </row>
    <row r="14661" spans="1:1" x14ac:dyDescent="0.25">
      <c r="A14661" s="287"/>
    </row>
    <row r="14662" spans="1:1" x14ac:dyDescent="0.25">
      <c r="A14662" s="287"/>
    </row>
    <row r="14663" spans="1:1" x14ac:dyDescent="0.25">
      <c r="A14663" s="287"/>
    </row>
    <row r="14664" spans="1:1" x14ac:dyDescent="0.25">
      <c r="A14664" s="287"/>
    </row>
    <row r="14665" spans="1:1" x14ac:dyDescent="0.25">
      <c r="A14665" s="287"/>
    </row>
    <row r="14666" spans="1:1" x14ac:dyDescent="0.25">
      <c r="A14666" s="287"/>
    </row>
    <row r="14667" spans="1:1" x14ac:dyDescent="0.25">
      <c r="A14667" s="287"/>
    </row>
    <row r="14668" spans="1:1" x14ac:dyDescent="0.25">
      <c r="A14668" s="287"/>
    </row>
    <row r="14669" spans="1:1" x14ac:dyDescent="0.25">
      <c r="A14669" s="287"/>
    </row>
    <row r="14670" spans="1:1" x14ac:dyDescent="0.25">
      <c r="A14670" s="287"/>
    </row>
    <row r="14671" spans="1:1" x14ac:dyDescent="0.25">
      <c r="A14671" s="287"/>
    </row>
    <row r="14672" spans="1:1" x14ac:dyDescent="0.25">
      <c r="A14672" s="287"/>
    </row>
    <row r="14673" spans="1:1" x14ac:dyDescent="0.25">
      <c r="A14673" s="287"/>
    </row>
    <row r="14674" spans="1:1" x14ac:dyDescent="0.25">
      <c r="A14674" s="287"/>
    </row>
    <row r="14675" spans="1:1" x14ac:dyDescent="0.25">
      <c r="A14675" s="287"/>
    </row>
    <row r="14676" spans="1:1" x14ac:dyDescent="0.25">
      <c r="A14676" s="287"/>
    </row>
    <row r="14677" spans="1:1" x14ac:dyDescent="0.25">
      <c r="A14677" s="287"/>
    </row>
    <row r="14678" spans="1:1" x14ac:dyDescent="0.25">
      <c r="A14678" s="287"/>
    </row>
    <row r="14679" spans="1:1" x14ac:dyDescent="0.25">
      <c r="A14679" s="287"/>
    </row>
    <row r="14680" spans="1:1" x14ac:dyDescent="0.25">
      <c r="A14680" s="287"/>
    </row>
    <row r="14681" spans="1:1" x14ac:dyDescent="0.25">
      <c r="A14681" s="287"/>
    </row>
    <row r="14682" spans="1:1" x14ac:dyDescent="0.25">
      <c r="A14682" s="287"/>
    </row>
    <row r="14683" spans="1:1" x14ac:dyDescent="0.25">
      <c r="A14683" s="287"/>
    </row>
    <row r="14684" spans="1:1" x14ac:dyDescent="0.25">
      <c r="A14684" s="287"/>
    </row>
    <row r="14685" spans="1:1" x14ac:dyDescent="0.25">
      <c r="A14685" s="287"/>
    </row>
    <row r="14686" spans="1:1" x14ac:dyDescent="0.25">
      <c r="A14686" s="287"/>
    </row>
    <row r="14687" spans="1:1" x14ac:dyDescent="0.25">
      <c r="A14687" s="287"/>
    </row>
    <row r="14688" spans="1:1" x14ac:dyDescent="0.25">
      <c r="A14688" s="287"/>
    </row>
    <row r="14689" spans="1:1" x14ac:dyDescent="0.25">
      <c r="A14689" s="287"/>
    </row>
    <row r="14690" spans="1:1" x14ac:dyDescent="0.25">
      <c r="A14690" s="287"/>
    </row>
    <row r="14691" spans="1:1" x14ac:dyDescent="0.25">
      <c r="A14691" s="287"/>
    </row>
    <row r="14692" spans="1:1" x14ac:dyDescent="0.25">
      <c r="A14692" s="287"/>
    </row>
    <row r="14693" spans="1:1" x14ac:dyDescent="0.25">
      <c r="A14693" s="287"/>
    </row>
    <row r="14694" spans="1:1" x14ac:dyDescent="0.25">
      <c r="A14694" s="287"/>
    </row>
    <row r="14695" spans="1:1" x14ac:dyDescent="0.25">
      <c r="A14695" s="287"/>
    </row>
    <row r="14696" spans="1:1" x14ac:dyDescent="0.25">
      <c r="A14696" s="287"/>
    </row>
    <row r="14697" spans="1:1" x14ac:dyDescent="0.25">
      <c r="A14697" s="287"/>
    </row>
    <row r="14698" spans="1:1" x14ac:dyDescent="0.25">
      <c r="A14698" s="287"/>
    </row>
    <row r="14699" spans="1:1" x14ac:dyDescent="0.25">
      <c r="A14699" s="287"/>
    </row>
    <row r="14700" spans="1:1" x14ac:dyDescent="0.25">
      <c r="A14700" s="287"/>
    </row>
    <row r="14701" spans="1:1" x14ac:dyDescent="0.25">
      <c r="A14701" s="287"/>
    </row>
    <row r="14702" spans="1:1" x14ac:dyDescent="0.25">
      <c r="A14702" s="287"/>
    </row>
    <row r="14703" spans="1:1" x14ac:dyDescent="0.25">
      <c r="A14703" s="287"/>
    </row>
    <row r="14704" spans="1:1" x14ac:dyDescent="0.25">
      <c r="A14704" s="287"/>
    </row>
    <row r="14705" spans="1:1" x14ac:dyDescent="0.25">
      <c r="A14705" s="287"/>
    </row>
    <row r="14706" spans="1:1" x14ac:dyDescent="0.25">
      <c r="A14706" s="287"/>
    </row>
    <row r="14707" spans="1:1" x14ac:dyDescent="0.25">
      <c r="A14707" s="287"/>
    </row>
    <row r="14708" spans="1:1" x14ac:dyDescent="0.25">
      <c r="A14708" s="287"/>
    </row>
    <row r="14709" spans="1:1" x14ac:dyDescent="0.25">
      <c r="A14709" s="287"/>
    </row>
    <row r="14710" spans="1:1" x14ac:dyDescent="0.25">
      <c r="A14710" s="287"/>
    </row>
    <row r="14711" spans="1:1" x14ac:dyDescent="0.25">
      <c r="A14711" s="287"/>
    </row>
    <row r="14712" spans="1:1" x14ac:dyDescent="0.25">
      <c r="A14712" s="287"/>
    </row>
    <row r="14713" spans="1:1" x14ac:dyDescent="0.25">
      <c r="A14713" s="287"/>
    </row>
    <row r="14714" spans="1:1" x14ac:dyDescent="0.25">
      <c r="A14714" s="287"/>
    </row>
    <row r="14715" spans="1:1" x14ac:dyDescent="0.25">
      <c r="A14715" s="287"/>
    </row>
    <row r="14716" spans="1:1" x14ac:dyDescent="0.25">
      <c r="A14716" s="287"/>
    </row>
    <row r="14717" spans="1:1" x14ac:dyDescent="0.25">
      <c r="A14717" s="287"/>
    </row>
    <row r="14718" spans="1:1" x14ac:dyDescent="0.25">
      <c r="A14718" s="287"/>
    </row>
    <row r="14719" spans="1:1" x14ac:dyDescent="0.25">
      <c r="A14719" s="287"/>
    </row>
    <row r="14720" spans="1:1" x14ac:dyDescent="0.25">
      <c r="A14720" s="287"/>
    </row>
    <row r="14721" spans="1:1" x14ac:dyDescent="0.25">
      <c r="A14721" s="287"/>
    </row>
    <row r="14722" spans="1:1" x14ac:dyDescent="0.25">
      <c r="A14722" s="287"/>
    </row>
    <row r="14723" spans="1:1" x14ac:dyDescent="0.25">
      <c r="A14723" s="287"/>
    </row>
    <row r="14724" spans="1:1" x14ac:dyDescent="0.25">
      <c r="A14724" s="287"/>
    </row>
    <row r="14725" spans="1:1" x14ac:dyDescent="0.25">
      <c r="A14725" s="287"/>
    </row>
    <row r="14726" spans="1:1" x14ac:dyDescent="0.25">
      <c r="A14726" s="287"/>
    </row>
    <row r="14727" spans="1:1" x14ac:dyDescent="0.25">
      <c r="A14727" s="287"/>
    </row>
    <row r="14728" spans="1:1" x14ac:dyDescent="0.25">
      <c r="A14728" s="287"/>
    </row>
    <row r="14729" spans="1:1" x14ac:dyDescent="0.25">
      <c r="A14729" s="287"/>
    </row>
    <row r="14730" spans="1:1" x14ac:dyDescent="0.25">
      <c r="A14730" s="287"/>
    </row>
    <row r="14731" spans="1:1" x14ac:dyDescent="0.25">
      <c r="A14731" s="287"/>
    </row>
    <row r="14732" spans="1:1" x14ac:dyDescent="0.25">
      <c r="A14732" s="287"/>
    </row>
    <row r="14733" spans="1:1" x14ac:dyDescent="0.25">
      <c r="A14733" s="287"/>
    </row>
    <row r="14734" spans="1:1" x14ac:dyDescent="0.25">
      <c r="A14734" s="287"/>
    </row>
    <row r="14735" spans="1:1" x14ac:dyDescent="0.25">
      <c r="A14735" s="287"/>
    </row>
    <row r="14736" spans="1:1" x14ac:dyDescent="0.25">
      <c r="A14736" s="287"/>
    </row>
    <row r="14737" spans="1:1" x14ac:dyDescent="0.25">
      <c r="A14737" s="287"/>
    </row>
    <row r="14738" spans="1:1" x14ac:dyDescent="0.25">
      <c r="A14738" s="287"/>
    </row>
    <row r="14739" spans="1:1" x14ac:dyDescent="0.25">
      <c r="A14739" s="287"/>
    </row>
    <row r="14740" spans="1:1" x14ac:dyDescent="0.25">
      <c r="A14740" s="287"/>
    </row>
    <row r="14741" spans="1:1" x14ac:dyDescent="0.25">
      <c r="A14741" s="287"/>
    </row>
    <row r="14742" spans="1:1" x14ac:dyDescent="0.25">
      <c r="A14742" s="287"/>
    </row>
    <row r="14743" spans="1:1" x14ac:dyDescent="0.25">
      <c r="A14743" s="287"/>
    </row>
    <row r="14744" spans="1:1" x14ac:dyDescent="0.25">
      <c r="A14744" s="287"/>
    </row>
    <row r="14745" spans="1:1" x14ac:dyDescent="0.25">
      <c r="A14745" s="287"/>
    </row>
    <row r="14746" spans="1:1" x14ac:dyDescent="0.25">
      <c r="A14746" s="287"/>
    </row>
    <row r="14747" spans="1:1" x14ac:dyDescent="0.25">
      <c r="A14747" s="287"/>
    </row>
    <row r="14748" spans="1:1" x14ac:dyDescent="0.25">
      <c r="A14748" s="287"/>
    </row>
    <row r="14749" spans="1:1" x14ac:dyDescent="0.25">
      <c r="A14749" s="287"/>
    </row>
    <row r="14750" spans="1:1" x14ac:dyDescent="0.25">
      <c r="A14750" s="287"/>
    </row>
    <row r="14751" spans="1:1" x14ac:dyDescent="0.25">
      <c r="A14751" s="287"/>
    </row>
    <row r="14752" spans="1:1" x14ac:dyDescent="0.25">
      <c r="A14752" s="287"/>
    </row>
    <row r="14753" spans="1:1" x14ac:dyDescent="0.25">
      <c r="A14753" s="287"/>
    </row>
    <row r="14754" spans="1:1" x14ac:dyDescent="0.25">
      <c r="A14754" s="287"/>
    </row>
    <row r="14755" spans="1:1" x14ac:dyDescent="0.25">
      <c r="A14755" s="287"/>
    </row>
    <row r="14756" spans="1:1" x14ac:dyDescent="0.25">
      <c r="A14756" s="287"/>
    </row>
    <row r="14757" spans="1:1" x14ac:dyDescent="0.25">
      <c r="A14757" s="287"/>
    </row>
    <row r="14758" spans="1:1" x14ac:dyDescent="0.25">
      <c r="A14758" s="287"/>
    </row>
    <row r="14759" spans="1:1" x14ac:dyDescent="0.25">
      <c r="A14759" s="287"/>
    </row>
    <row r="14760" spans="1:1" x14ac:dyDescent="0.25">
      <c r="A14760" s="287"/>
    </row>
    <row r="14761" spans="1:1" x14ac:dyDescent="0.25">
      <c r="A14761" s="287"/>
    </row>
    <row r="14762" spans="1:1" x14ac:dyDescent="0.25">
      <c r="A14762" s="287"/>
    </row>
    <row r="14763" spans="1:1" x14ac:dyDescent="0.25">
      <c r="A14763" s="287"/>
    </row>
    <row r="14764" spans="1:1" x14ac:dyDescent="0.25">
      <c r="A14764" s="287"/>
    </row>
    <row r="14765" spans="1:1" x14ac:dyDescent="0.25">
      <c r="A14765" s="287"/>
    </row>
    <row r="14766" spans="1:1" x14ac:dyDescent="0.25">
      <c r="A14766" s="287"/>
    </row>
    <row r="14767" spans="1:1" x14ac:dyDescent="0.25">
      <c r="A14767" s="287"/>
    </row>
    <row r="14768" spans="1:1" x14ac:dyDescent="0.25">
      <c r="A14768" s="287"/>
    </row>
    <row r="14769" spans="1:1" x14ac:dyDescent="0.25">
      <c r="A14769" s="287"/>
    </row>
    <row r="14770" spans="1:1" x14ac:dyDescent="0.25">
      <c r="A14770" s="287"/>
    </row>
    <row r="14771" spans="1:1" x14ac:dyDescent="0.25">
      <c r="A14771" s="287"/>
    </row>
    <row r="14772" spans="1:1" x14ac:dyDescent="0.25">
      <c r="A14772" s="287"/>
    </row>
    <row r="14773" spans="1:1" x14ac:dyDescent="0.25">
      <c r="A14773" s="287"/>
    </row>
    <row r="14774" spans="1:1" x14ac:dyDescent="0.25">
      <c r="A14774" s="287"/>
    </row>
    <row r="14775" spans="1:1" x14ac:dyDescent="0.25">
      <c r="A14775" s="287"/>
    </row>
    <row r="14776" spans="1:1" x14ac:dyDescent="0.25">
      <c r="A14776" s="287"/>
    </row>
    <row r="14777" spans="1:1" x14ac:dyDescent="0.25">
      <c r="A14777" s="287"/>
    </row>
    <row r="14778" spans="1:1" x14ac:dyDescent="0.25">
      <c r="A14778" s="287"/>
    </row>
    <row r="14779" spans="1:1" x14ac:dyDescent="0.25">
      <c r="A14779" s="287"/>
    </row>
    <row r="14780" spans="1:1" x14ac:dyDescent="0.25">
      <c r="A14780" s="287"/>
    </row>
    <row r="14781" spans="1:1" x14ac:dyDescent="0.25">
      <c r="A14781" s="287"/>
    </row>
    <row r="14782" spans="1:1" x14ac:dyDescent="0.25">
      <c r="A14782" s="287"/>
    </row>
    <row r="14783" spans="1:1" x14ac:dyDescent="0.25">
      <c r="A14783" s="287"/>
    </row>
    <row r="14784" spans="1:1" x14ac:dyDescent="0.25">
      <c r="A14784" s="287"/>
    </row>
    <row r="14785" spans="1:1" x14ac:dyDescent="0.25">
      <c r="A14785" s="287"/>
    </row>
    <row r="14786" spans="1:1" x14ac:dyDescent="0.25">
      <c r="A14786" s="287"/>
    </row>
    <row r="14787" spans="1:1" x14ac:dyDescent="0.25">
      <c r="A14787" s="287"/>
    </row>
    <row r="14788" spans="1:1" x14ac:dyDescent="0.25">
      <c r="A14788" s="287"/>
    </row>
    <row r="14789" spans="1:1" x14ac:dyDescent="0.25">
      <c r="A14789" s="287"/>
    </row>
    <row r="14790" spans="1:1" x14ac:dyDescent="0.25">
      <c r="A14790" s="287"/>
    </row>
    <row r="14791" spans="1:1" x14ac:dyDescent="0.25">
      <c r="A14791" s="287"/>
    </row>
    <row r="14792" spans="1:1" x14ac:dyDescent="0.25">
      <c r="A14792" s="287"/>
    </row>
    <row r="14793" spans="1:1" x14ac:dyDescent="0.25">
      <c r="A14793" s="287"/>
    </row>
    <row r="14794" spans="1:1" x14ac:dyDescent="0.25">
      <c r="A14794" s="287"/>
    </row>
    <row r="14795" spans="1:1" x14ac:dyDescent="0.25">
      <c r="A14795" s="287"/>
    </row>
    <row r="14796" spans="1:1" x14ac:dyDescent="0.25">
      <c r="A14796" s="287"/>
    </row>
    <row r="14797" spans="1:1" x14ac:dyDescent="0.25">
      <c r="A14797" s="287"/>
    </row>
    <row r="14798" spans="1:1" x14ac:dyDescent="0.25">
      <c r="A14798" s="287"/>
    </row>
    <row r="14799" spans="1:1" x14ac:dyDescent="0.25">
      <c r="A14799" s="287"/>
    </row>
    <row r="14800" spans="1:1" x14ac:dyDescent="0.25">
      <c r="A14800" s="287"/>
    </row>
    <row r="14801" spans="1:1" x14ac:dyDescent="0.25">
      <c r="A14801" s="287"/>
    </row>
    <row r="14802" spans="1:1" x14ac:dyDescent="0.25">
      <c r="A14802" s="287"/>
    </row>
    <row r="14803" spans="1:1" x14ac:dyDescent="0.25">
      <c r="A14803" s="287"/>
    </row>
    <row r="14804" spans="1:1" x14ac:dyDescent="0.25">
      <c r="A14804" s="287"/>
    </row>
    <row r="14805" spans="1:1" x14ac:dyDescent="0.25">
      <c r="A14805" s="287"/>
    </row>
    <row r="14806" spans="1:1" x14ac:dyDescent="0.25">
      <c r="A14806" s="287"/>
    </row>
    <row r="14807" spans="1:1" x14ac:dyDescent="0.25">
      <c r="A14807" s="287"/>
    </row>
    <row r="14808" spans="1:1" x14ac:dyDescent="0.25">
      <c r="A14808" s="287"/>
    </row>
    <row r="14809" spans="1:1" x14ac:dyDescent="0.25">
      <c r="A14809" s="287"/>
    </row>
    <row r="14810" spans="1:1" x14ac:dyDescent="0.25">
      <c r="A14810" s="287"/>
    </row>
    <row r="14811" spans="1:1" x14ac:dyDescent="0.25">
      <c r="A14811" s="287"/>
    </row>
    <row r="14812" spans="1:1" x14ac:dyDescent="0.25">
      <c r="A14812" s="287"/>
    </row>
    <row r="14813" spans="1:1" x14ac:dyDescent="0.25">
      <c r="A14813" s="287"/>
    </row>
    <row r="14814" spans="1:1" x14ac:dyDescent="0.25">
      <c r="A14814" s="287"/>
    </row>
    <row r="14815" spans="1:1" x14ac:dyDescent="0.25">
      <c r="A14815" s="287"/>
    </row>
    <row r="14816" spans="1:1" x14ac:dyDescent="0.25">
      <c r="A14816" s="287"/>
    </row>
    <row r="14817" spans="1:1" x14ac:dyDescent="0.25">
      <c r="A14817" s="287"/>
    </row>
    <row r="14818" spans="1:1" x14ac:dyDescent="0.25">
      <c r="A14818" s="287"/>
    </row>
    <row r="14819" spans="1:1" x14ac:dyDescent="0.25">
      <c r="A14819" s="287"/>
    </row>
    <row r="14820" spans="1:1" x14ac:dyDescent="0.25">
      <c r="A14820" s="287"/>
    </row>
    <row r="14821" spans="1:1" x14ac:dyDescent="0.25">
      <c r="A14821" s="287"/>
    </row>
    <row r="14822" spans="1:1" x14ac:dyDescent="0.25">
      <c r="A14822" s="287"/>
    </row>
    <row r="14823" spans="1:1" x14ac:dyDescent="0.25">
      <c r="A14823" s="287"/>
    </row>
    <row r="14824" spans="1:1" x14ac:dyDescent="0.25">
      <c r="A14824" s="287"/>
    </row>
    <row r="14825" spans="1:1" x14ac:dyDescent="0.25">
      <c r="A14825" s="287"/>
    </row>
    <row r="14826" spans="1:1" x14ac:dyDescent="0.25">
      <c r="A14826" s="287"/>
    </row>
    <row r="14827" spans="1:1" x14ac:dyDescent="0.25">
      <c r="A14827" s="287"/>
    </row>
    <row r="14828" spans="1:1" x14ac:dyDescent="0.25">
      <c r="A14828" s="287"/>
    </row>
    <row r="14829" spans="1:1" x14ac:dyDescent="0.25">
      <c r="A14829" s="287"/>
    </row>
    <row r="14830" spans="1:1" x14ac:dyDescent="0.25">
      <c r="A14830" s="287"/>
    </row>
    <row r="14831" spans="1:1" x14ac:dyDescent="0.25">
      <c r="A14831" s="287"/>
    </row>
    <row r="14832" spans="1:1" x14ac:dyDescent="0.25">
      <c r="A14832" s="287"/>
    </row>
    <row r="14833" spans="1:1" x14ac:dyDescent="0.25">
      <c r="A14833" s="287"/>
    </row>
    <row r="14834" spans="1:1" x14ac:dyDescent="0.25">
      <c r="A14834" s="287"/>
    </row>
    <row r="14835" spans="1:1" x14ac:dyDescent="0.25">
      <c r="A14835" s="287"/>
    </row>
    <row r="14836" spans="1:1" x14ac:dyDescent="0.25">
      <c r="A14836" s="287"/>
    </row>
    <row r="14837" spans="1:1" x14ac:dyDescent="0.25">
      <c r="A14837" s="287"/>
    </row>
    <row r="14838" spans="1:1" x14ac:dyDescent="0.25">
      <c r="A14838" s="287"/>
    </row>
    <row r="14839" spans="1:1" x14ac:dyDescent="0.25">
      <c r="A14839" s="287"/>
    </row>
    <row r="14840" spans="1:1" x14ac:dyDescent="0.25">
      <c r="A14840" s="287"/>
    </row>
    <row r="14841" spans="1:1" x14ac:dyDescent="0.25">
      <c r="A14841" s="287"/>
    </row>
    <row r="14842" spans="1:1" x14ac:dyDescent="0.25">
      <c r="A14842" s="287"/>
    </row>
    <row r="14843" spans="1:1" x14ac:dyDescent="0.25">
      <c r="A14843" s="287"/>
    </row>
    <row r="14844" spans="1:1" x14ac:dyDescent="0.25">
      <c r="A14844" s="287"/>
    </row>
    <row r="14845" spans="1:1" x14ac:dyDescent="0.25">
      <c r="A14845" s="287"/>
    </row>
    <row r="14846" spans="1:1" x14ac:dyDescent="0.25">
      <c r="A14846" s="287"/>
    </row>
    <row r="14847" spans="1:1" x14ac:dyDescent="0.25">
      <c r="A14847" s="287"/>
    </row>
    <row r="14848" spans="1:1" x14ac:dyDescent="0.25">
      <c r="A14848" s="287"/>
    </row>
    <row r="14849" spans="1:1" x14ac:dyDescent="0.25">
      <c r="A14849" s="287"/>
    </row>
    <row r="14850" spans="1:1" x14ac:dyDescent="0.25">
      <c r="A14850" s="287"/>
    </row>
    <row r="14851" spans="1:1" x14ac:dyDescent="0.25">
      <c r="A14851" s="287"/>
    </row>
    <row r="14852" spans="1:1" x14ac:dyDescent="0.25">
      <c r="A14852" s="287"/>
    </row>
    <row r="14853" spans="1:1" x14ac:dyDescent="0.25">
      <c r="A14853" s="287"/>
    </row>
    <row r="14854" spans="1:1" x14ac:dyDescent="0.25">
      <c r="A14854" s="287"/>
    </row>
    <row r="14855" spans="1:1" x14ac:dyDescent="0.25">
      <c r="A14855" s="287"/>
    </row>
    <row r="14856" spans="1:1" x14ac:dyDescent="0.25">
      <c r="A14856" s="287"/>
    </row>
    <row r="14857" spans="1:1" x14ac:dyDescent="0.25">
      <c r="A14857" s="287"/>
    </row>
    <row r="14858" spans="1:1" x14ac:dyDescent="0.25">
      <c r="A14858" s="287"/>
    </row>
    <row r="14859" spans="1:1" x14ac:dyDescent="0.25">
      <c r="A14859" s="287"/>
    </row>
    <row r="14860" spans="1:1" x14ac:dyDescent="0.25">
      <c r="A14860" s="287"/>
    </row>
    <row r="14861" spans="1:1" x14ac:dyDescent="0.25">
      <c r="A14861" s="287"/>
    </row>
    <row r="14862" spans="1:1" x14ac:dyDescent="0.25">
      <c r="A14862" s="287"/>
    </row>
    <row r="14863" spans="1:1" x14ac:dyDescent="0.25">
      <c r="A14863" s="287"/>
    </row>
    <row r="14864" spans="1:1" x14ac:dyDescent="0.25">
      <c r="A14864" s="287"/>
    </row>
    <row r="14865" spans="1:1" x14ac:dyDescent="0.25">
      <c r="A14865" s="287"/>
    </row>
    <row r="14866" spans="1:1" x14ac:dyDescent="0.25">
      <c r="A14866" s="287"/>
    </row>
    <row r="14867" spans="1:1" x14ac:dyDescent="0.25">
      <c r="A14867" s="287"/>
    </row>
    <row r="14868" spans="1:1" x14ac:dyDescent="0.25">
      <c r="A14868" s="287"/>
    </row>
    <row r="14869" spans="1:1" x14ac:dyDescent="0.25">
      <c r="A14869" s="287"/>
    </row>
    <row r="14870" spans="1:1" x14ac:dyDescent="0.25">
      <c r="A14870" s="287"/>
    </row>
    <row r="14871" spans="1:1" x14ac:dyDescent="0.25">
      <c r="A14871" s="287"/>
    </row>
    <row r="14872" spans="1:1" x14ac:dyDescent="0.25">
      <c r="A14872" s="287"/>
    </row>
    <row r="14873" spans="1:1" x14ac:dyDescent="0.25">
      <c r="A14873" s="287"/>
    </row>
    <row r="14874" spans="1:1" x14ac:dyDescent="0.25">
      <c r="A14874" s="287"/>
    </row>
    <row r="14875" spans="1:1" x14ac:dyDescent="0.25">
      <c r="A14875" s="287"/>
    </row>
    <row r="14876" spans="1:1" x14ac:dyDescent="0.25">
      <c r="A14876" s="287"/>
    </row>
    <row r="14877" spans="1:1" x14ac:dyDescent="0.25">
      <c r="A14877" s="287"/>
    </row>
    <row r="14878" spans="1:1" x14ac:dyDescent="0.25">
      <c r="A14878" s="287"/>
    </row>
    <row r="14879" spans="1:1" x14ac:dyDescent="0.25">
      <c r="A14879" s="287"/>
    </row>
    <row r="14880" spans="1:1" x14ac:dyDescent="0.25">
      <c r="A14880" s="287"/>
    </row>
    <row r="14881" spans="1:1" x14ac:dyDescent="0.25">
      <c r="A14881" s="287"/>
    </row>
    <row r="14882" spans="1:1" x14ac:dyDescent="0.25">
      <c r="A14882" s="287"/>
    </row>
    <row r="14883" spans="1:1" x14ac:dyDescent="0.25">
      <c r="A14883" s="287"/>
    </row>
    <row r="14884" spans="1:1" x14ac:dyDescent="0.25">
      <c r="A14884" s="287"/>
    </row>
    <row r="14885" spans="1:1" x14ac:dyDescent="0.25">
      <c r="A14885" s="287"/>
    </row>
    <row r="14886" spans="1:1" x14ac:dyDescent="0.25">
      <c r="A14886" s="287"/>
    </row>
    <row r="14887" spans="1:1" x14ac:dyDescent="0.25">
      <c r="A14887" s="287"/>
    </row>
    <row r="14888" spans="1:1" x14ac:dyDescent="0.25">
      <c r="A14888" s="287"/>
    </row>
    <row r="14889" spans="1:1" x14ac:dyDescent="0.25">
      <c r="A14889" s="287"/>
    </row>
    <row r="14890" spans="1:1" x14ac:dyDescent="0.25">
      <c r="A14890" s="287"/>
    </row>
    <row r="14891" spans="1:1" x14ac:dyDescent="0.25">
      <c r="A14891" s="287"/>
    </row>
    <row r="14892" spans="1:1" x14ac:dyDescent="0.25">
      <c r="A14892" s="287"/>
    </row>
    <row r="14893" spans="1:1" x14ac:dyDescent="0.25">
      <c r="A14893" s="287"/>
    </row>
    <row r="14894" spans="1:1" x14ac:dyDescent="0.25">
      <c r="A14894" s="287"/>
    </row>
    <row r="14895" spans="1:1" x14ac:dyDescent="0.25">
      <c r="A14895" s="287"/>
    </row>
    <row r="14896" spans="1:1" x14ac:dyDescent="0.25">
      <c r="A14896" s="287"/>
    </row>
    <row r="14897" spans="1:1" x14ac:dyDescent="0.25">
      <c r="A14897" s="287"/>
    </row>
    <row r="14898" spans="1:1" x14ac:dyDescent="0.25">
      <c r="A14898" s="287"/>
    </row>
    <row r="14899" spans="1:1" x14ac:dyDescent="0.25">
      <c r="A14899" s="287"/>
    </row>
    <row r="14900" spans="1:1" x14ac:dyDescent="0.25">
      <c r="A14900" s="287"/>
    </row>
    <row r="14901" spans="1:1" x14ac:dyDescent="0.25">
      <c r="A14901" s="287"/>
    </row>
    <row r="14902" spans="1:1" x14ac:dyDescent="0.25">
      <c r="A14902" s="287"/>
    </row>
    <row r="14903" spans="1:1" x14ac:dyDescent="0.25">
      <c r="A14903" s="287"/>
    </row>
    <row r="14904" spans="1:1" x14ac:dyDescent="0.25">
      <c r="A14904" s="287"/>
    </row>
    <row r="14905" spans="1:1" x14ac:dyDescent="0.25">
      <c r="A14905" s="287"/>
    </row>
    <row r="14906" spans="1:1" x14ac:dyDescent="0.25">
      <c r="A14906" s="287"/>
    </row>
    <row r="14907" spans="1:1" x14ac:dyDescent="0.25">
      <c r="A14907" s="287"/>
    </row>
    <row r="14908" spans="1:1" x14ac:dyDescent="0.25">
      <c r="A14908" s="287"/>
    </row>
    <row r="14909" spans="1:1" x14ac:dyDescent="0.25">
      <c r="A14909" s="287"/>
    </row>
    <row r="14910" spans="1:1" x14ac:dyDescent="0.25">
      <c r="A14910" s="287"/>
    </row>
    <row r="14911" spans="1:1" x14ac:dyDescent="0.25">
      <c r="A14911" s="287"/>
    </row>
    <row r="14912" spans="1:1" x14ac:dyDescent="0.25">
      <c r="A14912" s="287"/>
    </row>
    <row r="14913" spans="1:1" x14ac:dyDescent="0.25">
      <c r="A14913" s="287"/>
    </row>
    <row r="14914" spans="1:1" x14ac:dyDescent="0.25">
      <c r="A14914" s="287"/>
    </row>
    <row r="14915" spans="1:1" x14ac:dyDescent="0.25">
      <c r="A14915" s="287"/>
    </row>
    <row r="14916" spans="1:1" x14ac:dyDescent="0.25">
      <c r="A14916" s="287"/>
    </row>
    <row r="14917" spans="1:1" x14ac:dyDescent="0.25">
      <c r="A14917" s="287"/>
    </row>
    <row r="14918" spans="1:1" x14ac:dyDescent="0.25">
      <c r="A14918" s="287"/>
    </row>
    <row r="14919" spans="1:1" x14ac:dyDescent="0.25">
      <c r="A14919" s="287"/>
    </row>
    <row r="14920" spans="1:1" x14ac:dyDescent="0.25">
      <c r="A14920" s="287"/>
    </row>
    <row r="14921" spans="1:1" x14ac:dyDescent="0.25">
      <c r="A14921" s="287"/>
    </row>
    <row r="14922" spans="1:1" x14ac:dyDescent="0.25">
      <c r="A14922" s="287"/>
    </row>
    <row r="14923" spans="1:1" x14ac:dyDescent="0.25">
      <c r="A14923" s="287"/>
    </row>
    <row r="14924" spans="1:1" x14ac:dyDescent="0.25">
      <c r="A14924" s="287"/>
    </row>
    <row r="14925" spans="1:1" x14ac:dyDescent="0.25">
      <c r="A14925" s="287"/>
    </row>
    <row r="14926" spans="1:1" x14ac:dyDescent="0.25">
      <c r="A14926" s="287"/>
    </row>
    <row r="14927" spans="1:1" x14ac:dyDescent="0.25">
      <c r="A14927" s="287"/>
    </row>
    <row r="14928" spans="1:1" x14ac:dyDescent="0.25">
      <c r="A14928" s="287"/>
    </row>
    <row r="14929" spans="1:1" x14ac:dyDescent="0.25">
      <c r="A14929" s="287"/>
    </row>
    <row r="14930" spans="1:1" x14ac:dyDescent="0.25">
      <c r="A14930" s="287"/>
    </row>
    <row r="14931" spans="1:1" x14ac:dyDescent="0.25">
      <c r="A14931" s="287"/>
    </row>
    <row r="14932" spans="1:1" x14ac:dyDescent="0.25">
      <c r="A14932" s="287"/>
    </row>
    <row r="14933" spans="1:1" x14ac:dyDescent="0.25">
      <c r="A14933" s="287"/>
    </row>
    <row r="14934" spans="1:1" x14ac:dyDescent="0.25">
      <c r="A14934" s="287"/>
    </row>
    <row r="14935" spans="1:1" x14ac:dyDescent="0.25">
      <c r="A14935" s="287"/>
    </row>
    <row r="14936" spans="1:1" x14ac:dyDescent="0.25">
      <c r="A14936" s="287"/>
    </row>
    <row r="14937" spans="1:1" x14ac:dyDescent="0.25">
      <c r="A14937" s="287"/>
    </row>
    <row r="14938" spans="1:1" x14ac:dyDescent="0.25">
      <c r="A14938" s="287"/>
    </row>
    <row r="14939" spans="1:1" x14ac:dyDescent="0.25">
      <c r="A14939" s="287"/>
    </row>
    <row r="14940" spans="1:1" x14ac:dyDescent="0.25">
      <c r="A14940" s="287"/>
    </row>
    <row r="14941" spans="1:1" x14ac:dyDescent="0.25">
      <c r="A14941" s="287"/>
    </row>
    <row r="14942" spans="1:1" x14ac:dyDescent="0.25">
      <c r="A14942" s="287"/>
    </row>
    <row r="14943" spans="1:1" x14ac:dyDescent="0.25">
      <c r="A14943" s="287"/>
    </row>
    <row r="14944" spans="1:1" x14ac:dyDescent="0.25">
      <c r="A14944" s="287"/>
    </row>
    <row r="14945" spans="1:1" x14ac:dyDescent="0.25">
      <c r="A14945" s="287"/>
    </row>
    <row r="14946" spans="1:1" x14ac:dyDescent="0.25">
      <c r="A14946" s="287"/>
    </row>
    <row r="14947" spans="1:1" x14ac:dyDescent="0.25">
      <c r="A14947" s="287"/>
    </row>
    <row r="14948" spans="1:1" x14ac:dyDescent="0.25">
      <c r="A14948" s="287"/>
    </row>
    <row r="14949" spans="1:1" x14ac:dyDescent="0.25">
      <c r="A14949" s="287"/>
    </row>
    <row r="14950" spans="1:1" x14ac:dyDescent="0.25">
      <c r="A14950" s="287"/>
    </row>
    <row r="14951" spans="1:1" x14ac:dyDescent="0.25">
      <c r="A14951" s="287"/>
    </row>
    <row r="14952" spans="1:1" x14ac:dyDescent="0.25">
      <c r="A14952" s="287"/>
    </row>
    <row r="14953" spans="1:1" x14ac:dyDescent="0.25">
      <c r="A14953" s="287"/>
    </row>
    <row r="14954" spans="1:1" x14ac:dyDescent="0.25">
      <c r="A14954" s="287"/>
    </row>
    <row r="14955" spans="1:1" x14ac:dyDescent="0.25">
      <c r="A14955" s="287"/>
    </row>
    <row r="14956" spans="1:1" x14ac:dyDescent="0.25">
      <c r="A14956" s="287"/>
    </row>
    <row r="14957" spans="1:1" x14ac:dyDescent="0.25">
      <c r="A14957" s="287"/>
    </row>
    <row r="14958" spans="1:1" x14ac:dyDescent="0.25">
      <c r="A14958" s="287"/>
    </row>
    <row r="14959" spans="1:1" x14ac:dyDescent="0.25">
      <c r="A14959" s="287"/>
    </row>
    <row r="14960" spans="1:1" x14ac:dyDescent="0.25">
      <c r="A14960" s="287"/>
    </row>
    <row r="14961" spans="1:1" x14ac:dyDescent="0.25">
      <c r="A14961" s="287"/>
    </row>
    <row r="14962" spans="1:1" x14ac:dyDescent="0.25">
      <c r="A14962" s="287"/>
    </row>
    <row r="14963" spans="1:1" x14ac:dyDescent="0.25">
      <c r="A14963" s="287"/>
    </row>
    <row r="14964" spans="1:1" x14ac:dyDescent="0.25">
      <c r="A14964" s="287"/>
    </row>
    <row r="14965" spans="1:1" x14ac:dyDescent="0.25">
      <c r="A14965" s="287"/>
    </row>
    <row r="14966" spans="1:1" x14ac:dyDescent="0.25">
      <c r="A14966" s="287"/>
    </row>
    <row r="14967" spans="1:1" x14ac:dyDescent="0.25">
      <c r="A14967" s="287"/>
    </row>
    <row r="14968" spans="1:1" x14ac:dyDescent="0.25">
      <c r="A14968" s="287"/>
    </row>
    <row r="14969" spans="1:1" x14ac:dyDescent="0.25">
      <c r="A14969" s="287"/>
    </row>
    <row r="14970" spans="1:1" x14ac:dyDescent="0.25">
      <c r="A14970" s="287"/>
    </row>
    <row r="14971" spans="1:1" x14ac:dyDescent="0.25">
      <c r="A14971" s="287"/>
    </row>
    <row r="14972" spans="1:1" x14ac:dyDescent="0.25">
      <c r="A14972" s="287"/>
    </row>
    <row r="14973" spans="1:1" x14ac:dyDescent="0.25">
      <c r="A14973" s="287"/>
    </row>
    <row r="14974" spans="1:1" x14ac:dyDescent="0.25">
      <c r="A14974" s="287"/>
    </row>
    <row r="14975" spans="1:1" x14ac:dyDescent="0.25">
      <c r="A14975" s="287"/>
    </row>
    <row r="14976" spans="1:1" x14ac:dyDescent="0.25">
      <c r="A14976" s="287"/>
    </row>
    <row r="14977" spans="1:1" x14ac:dyDescent="0.25">
      <c r="A14977" s="287"/>
    </row>
    <row r="14978" spans="1:1" x14ac:dyDescent="0.25">
      <c r="A14978" s="287"/>
    </row>
    <row r="14979" spans="1:1" x14ac:dyDescent="0.25">
      <c r="A14979" s="287"/>
    </row>
    <row r="14980" spans="1:1" x14ac:dyDescent="0.25">
      <c r="A14980" s="287"/>
    </row>
    <row r="14981" spans="1:1" x14ac:dyDescent="0.25">
      <c r="A14981" s="287"/>
    </row>
    <row r="14982" spans="1:1" x14ac:dyDescent="0.25">
      <c r="A14982" s="287"/>
    </row>
    <row r="14983" spans="1:1" x14ac:dyDescent="0.25">
      <c r="A14983" s="287"/>
    </row>
    <row r="14984" spans="1:1" x14ac:dyDescent="0.25">
      <c r="A14984" s="287"/>
    </row>
    <row r="14985" spans="1:1" x14ac:dyDescent="0.25">
      <c r="A14985" s="287"/>
    </row>
    <row r="14986" spans="1:1" x14ac:dyDescent="0.25">
      <c r="A14986" s="287"/>
    </row>
    <row r="14987" spans="1:1" x14ac:dyDescent="0.25">
      <c r="A14987" s="287"/>
    </row>
    <row r="14988" spans="1:1" x14ac:dyDescent="0.25">
      <c r="A14988" s="287"/>
    </row>
    <row r="14989" spans="1:1" x14ac:dyDescent="0.25">
      <c r="A14989" s="287"/>
    </row>
    <row r="14990" spans="1:1" x14ac:dyDescent="0.25">
      <c r="A14990" s="287"/>
    </row>
    <row r="14991" spans="1:1" x14ac:dyDescent="0.25">
      <c r="A14991" s="287"/>
    </row>
    <row r="14992" spans="1:1" x14ac:dyDescent="0.25">
      <c r="A14992" s="287"/>
    </row>
    <row r="14993" spans="1:1" x14ac:dyDescent="0.25">
      <c r="A14993" s="287"/>
    </row>
    <row r="14994" spans="1:1" x14ac:dyDescent="0.25">
      <c r="A14994" s="287"/>
    </row>
    <row r="14995" spans="1:1" x14ac:dyDescent="0.25">
      <c r="A14995" s="287"/>
    </row>
    <row r="14996" spans="1:1" x14ac:dyDescent="0.25">
      <c r="A14996" s="287"/>
    </row>
    <row r="14997" spans="1:1" x14ac:dyDescent="0.25">
      <c r="A14997" s="287"/>
    </row>
    <row r="14998" spans="1:1" x14ac:dyDescent="0.25">
      <c r="A14998" s="287"/>
    </row>
    <row r="14999" spans="1:1" x14ac:dyDescent="0.25">
      <c r="A14999" s="287"/>
    </row>
    <row r="15000" spans="1:1" x14ac:dyDescent="0.25">
      <c r="A15000" s="287"/>
    </row>
    <row r="15001" spans="1:1" x14ac:dyDescent="0.25">
      <c r="A15001" s="287"/>
    </row>
    <row r="15002" spans="1:1" x14ac:dyDescent="0.25">
      <c r="A15002" s="287"/>
    </row>
    <row r="15003" spans="1:1" x14ac:dyDescent="0.25">
      <c r="A15003" s="287"/>
    </row>
    <row r="15004" spans="1:1" x14ac:dyDescent="0.25">
      <c r="A15004" s="287"/>
    </row>
    <row r="15005" spans="1:1" x14ac:dyDescent="0.25">
      <c r="A15005" s="287"/>
    </row>
    <row r="15006" spans="1:1" x14ac:dyDescent="0.25">
      <c r="A15006" s="287"/>
    </row>
    <row r="15007" spans="1:1" x14ac:dyDescent="0.25">
      <c r="A15007" s="287"/>
    </row>
    <row r="15008" spans="1:1" x14ac:dyDescent="0.25">
      <c r="A15008" s="287"/>
    </row>
    <row r="15009" spans="1:1" x14ac:dyDescent="0.25">
      <c r="A15009" s="287"/>
    </row>
    <row r="15010" spans="1:1" x14ac:dyDescent="0.25">
      <c r="A15010" s="287"/>
    </row>
    <row r="15011" spans="1:1" x14ac:dyDescent="0.25">
      <c r="A15011" s="287"/>
    </row>
    <row r="15012" spans="1:1" x14ac:dyDescent="0.25">
      <c r="A15012" s="287"/>
    </row>
    <row r="15013" spans="1:1" x14ac:dyDescent="0.25">
      <c r="A15013" s="287"/>
    </row>
    <row r="15014" spans="1:1" x14ac:dyDescent="0.25">
      <c r="A15014" s="287"/>
    </row>
    <row r="15015" spans="1:1" x14ac:dyDescent="0.25">
      <c r="A15015" s="287"/>
    </row>
    <row r="15016" spans="1:1" x14ac:dyDescent="0.25">
      <c r="A15016" s="287"/>
    </row>
    <row r="15017" spans="1:1" x14ac:dyDescent="0.25">
      <c r="A15017" s="287"/>
    </row>
    <row r="15018" spans="1:1" x14ac:dyDescent="0.25">
      <c r="A15018" s="287"/>
    </row>
    <row r="15019" spans="1:1" x14ac:dyDescent="0.25">
      <c r="A15019" s="287"/>
    </row>
    <row r="15020" spans="1:1" x14ac:dyDescent="0.25">
      <c r="A15020" s="287"/>
    </row>
    <row r="15021" spans="1:1" x14ac:dyDescent="0.25">
      <c r="A15021" s="287"/>
    </row>
    <row r="15022" spans="1:1" x14ac:dyDescent="0.25">
      <c r="A15022" s="287"/>
    </row>
    <row r="15023" spans="1:1" x14ac:dyDescent="0.25">
      <c r="A15023" s="287"/>
    </row>
    <row r="15024" spans="1:1" x14ac:dyDescent="0.25">
      <c r="A15024" s="287"/>
    </row>
    <row r="15025" spans="1:1" x14ac:dyDescent="0.25">
      <c r="A15025" s="287"/>
    </row>
    <row r="15026" spans="1:1" x14ac:dyDescent="0.25">
      <c r="A15026" s="287"/>
    </row>
    <row r="15027" spans="1:1" x14ac:dyDescent="0.25">
      <c r="A15027" s="287"/>
    </row>
    <row r="15028" spans="1:1" x14ac:dyDescent="0.25">
      <c r="A15028" s="287"/>
    </row>
    <row r="15029" spans="1:1" x14ac:dyDescent="0.25">
      <c r="A15029" s="287"/>
    </row>
    <row r="15030" spans="1:1" x14ac:dyDescent="0.25">
      <c r="A15030" s="287"/>
    </row>
    <row r="15031" spans="1:1" x14ac:dyDescent="0.25">
      <c r="A15031" s="287"/>
    </row>
    <row r="15032" spans="1:1" x14ac:dyDescent="0.25">
      <c r="A15032" s="287"/>
    </row>
    <row r="15033" spans="1:1" x14ac:dyDescent="0.25">
      <c r="A15033" s="287"/>
    </row>
    <row r="15034" spans="1:1" x14ac:dyDescent="0.25">
      <c r="A15034" s="287"/>
    </row>
    <row r="15035" spans="1:1" x14ac:dyDescent="0.25">
      <c r="A15035" s="287"/>
    </row>
    <row r="15036" spans="1:1" x14ac:dyDescent="0.25">
      <c r="A15036" s="287"/>
    </row>
    <row r="15037" spans="1:1" x14ac:dyDescent="0.25">
      <c r="A15037" s="287"/>
    </row>
    <row r="15038" spans="1:1" x14ac:dyDescent="0.25">
      <c r="A15038" s="287"/>
    </row>
    <row r="15039" spans="1:1" x14ac:dyDescent="0.25">
      <c r="A15039" s="287"/>
    </row>
    <row r="15040" spans="1:1" x14ac:dyDescent="0.25">
      <c r="A15040" s="287"/>
    </row>
    <row r="15041" spans="1:1" x14ac:dyDescent="0.25">
      <c r="A15041" s="287"/>
    </row>
    <row r="15042" spans="1:1" x14ac:dyDescent="0.25">
      <c r="A15042" s="287"/>
    </row>
    <row r="15043" spans="1:1" x14ac:dyDescent="0.25">
      <c r="A15043" s="287"/>
    </row>
    <row r="15044" spans="1:1" x14ac:dyDescent="0.25">
      <c r="A15044" s="287"/>
    </row>
    <row r="15045" spans="1:1" x14ac:dyDescent="0.25">
      <c r="A15045" s="287"/>
    </row>
    <row r="15046" spans="1:1" x14ac:dyDescent="0.25">
      <c r="A15046" s="287"/>
    </row>
    <row r="15047" spans="1:1" x14ac:dyDescent="0.25">
      <c r="A15047" s="287"/>
    </row>
    <row r="15048" spans="1:1" x14ac:dyDescent="0.25">
      <c r="A15048" s="287"/>
    </row>
    <row r="15049" spans="1:1" x14ac:dyDescent="0.25">
      <c r="A15049" s="287"/>
    </row>
    <row r="15050" spans="1:1" x14ac:dyDescent="0.25">
      <c r="A15050" s="287"/>
    </row>
    <row r="15051" spans="1:1" x14ac:dyDescent="0.25">
      <c r="A15051" s="287"/>
    </row>
    <row r="15052" spans="1:1" x14ac:dyDescent="0.25">
      <c r="A15052" s="287"/>
    </row>
    <row r="15053" spans="1:1" x14ac:dyDescent="0.25">
      <c r="A15053" s="287"/>
    </row>
    <row r="15054" spans="1:1" x14ac:dyDescent="0.25">
      <c r="A15054" s="287"/>
    </row>
    <row r="15055" spans="1:1" x14ac:dyDescent="0.25">
      <c r="A15055" s="287"/>
    </row>
    <row r="15056" spans="1:1" x14ac:dyDescent="0.25">
      <c r="A15056" s="287"/>
    </row>
    <row r="15057" spans="1:1" x14ac:dyDescent="0.25">
      <c r="A15057" s="287"/>
    </row>
    <row r="15058" spans="1:1" x14ac:dyDescent="0.25">
      <c r="A15058" s="287"/>
    </row>
    <row r="15059" spans="1:1" x14ac:dyDescent="0.25">
      <c r="A15059" s="287"/>
    </row>
    <row r="15060" spans="1:1" x14ac:dyDescent="0.25">
      <c r="A15060" s="287"/>
    </row>
    <row r="15061" spans="1:1" x14ac:dyDescent="0.25">
      <c r="A15061" s="287"/>
    </row>
    <row r="15062" spans="1:1" x14ac:dyDescent="0.25">
      <c r="A15062" s="287"/>
    </row>
    <row r="15063" spans="1:1" x14ac:dyDescent="0.25">
      <c r="A15063" s="287"/>
    </row>
    <row r="15064" spans="1:1" x14ac:dyDescent="0.25">
      <c r="A15064" s="287"/>
    </row>
    <row r="15065" spans="1:1" x14ac:dyDescent="0.25">
      <c r="A15065" s="287"/>
    </row>
    <row r="15066" spans="1:1" x14ac:dyDescent="0.25">
      <c r="A15066" s="287"/>
    </row>
    <row r="15067" spans="1:1" x14ac:dyDescent="0.25">
      <c r="A15067" s="287"/>
    </row>
    <row r="15068" spans="1:1" x14ac:dyDescent="0.25">
      <c r="A15068" s="287"/>
    </row>
    <row r="15069" spans="1:1" x14ac:dyDescent="0.25">
      <c r="A15069" s="287"/>
    </row>
    <row r="15070" spans="1:1" x14ac:dyDescent="0.25">
      <c r="A15070" s="287"/>
    </row>
    <row r="15071" spans="1:1" x14ac:dyDescent="0.25">
      <c r="A15071" s="287"/>
    </row>
    <row r="15072" spans="1:1" x14ac:dyDescent="0.25">
      <c r="A15072" s="287"/>
    </row>
    <row r="15073" spans="1:1" x14ac:dyDescent="0.25">
      <c r="A15073" s="287"/>
    </row>
    <row r="15074" spans="1:1" x14ac:dyDescent="0.25">
      <c r="A15074" s="287"/>
    </row>
    <row r="15075" spans="1:1" x14ac:dyDescent="0.25">
      <c r="A15075" s="287"/>
    </row>
    <row r="15076" spans="1:1" x14ac:dyDescent="0.25">
      <c r="A15076" s="287"/>
    </row>
    <row r="15077" spans="1:1" x14ac:dyDescent="0.25">
      <c r="A15077" s="287"/>
    </row>
    <row r="15078" spans="1:1" x14ac:dyDescent="0.25">
      <c r="A15078" s="287"/>
    </row>
    <row r="15079" spans="1:1" x14ac:dyDescent="0.25">
      <c r="A15079" s="287"/>
    </row>
    <row r="15080" spans="1:1" x14ac:dyDescent="0.25">
      <c r="A15080" s="287"/>
    </row>
    <row r="15081" spans="1:1" x14ac:dyDescent="0.25">
      <c r="A15081" s="287"/>
    </row>
    <row r="15082" spans="1:1" x14ac:dyDescent="0.25">
      <c r="A15082" s="287"/>
    </row>
    <row r="15083" spans="1:1" x14ac:dyDescent="0.25">
      <c r="A15083" s="287"/>
    </row>
    <row r="15084" spans="1:1" x14ac:dyDescent="0.25">
      <c r="A15084" s="287"/>
    </row>
    <row r="15085" spans="1:1" x14ac:dyDescent="0.25">
      <c r="A15085" s="287"/>
    </row>
    <row r="15086" spans="1:1" x14ac:dyDescent="0.25">
      <c r="A15086" s="287"/>
    </row>
    <row r="15087" spans="1:1" x14ac:dyDescent="0.25">
      <c r="A15087" s="287"/>
    </row>
    <row r="15088" spans="1:1" x14ac:dyDescent="0.25">
      <c r="A15088" s="287"/>
    </row>
    <row r="15089" spans="1:1" x14ac:dyDescent="0.25">
      <c r="A15089" s="287"/>
    </row>
    <row r="15090" spans="1:1" x14ac:dyDescent="0.25">
      <c r="A15090" s="287"/>
    </row>
    <row r="15091" spans="1:1" x14ac:dyDescent="0.25">
      <c r="A15091" s="287"/>
    </row>
    <row r="15092" spans="1:1" x14ac:dyDescent="0.25">
      <c r="A15092" s="287"/>
    </row>
    <row r="15093" spans="1:1" x14ac:dyDescent="0.25">
      <c r="A15093" s="287"/>
    </row>
    <row r="15094" spans="1:1" x14ac:dyDescent="0.25">
      <c r="A15094" s="287"/>
    </row>
    <row r="15095" spans="1:1" x14ac:dyDescent="0.25">
      <c r="A15095" s="287"/>
    </row>
    <row r="15096" spans="1:1" x14ac:dyDescent="0.25">
      <c r="A15096" s="287"/>
    </row>
    <row r="15097" spans="1:1" x14ac:dyDescent="0.25">
      <c r="A15097" s="287"/>
    </row>
    <row r="15098" spans="1:1" x14ac:dyDescent="0.25">
      <c r="A15098" s="287"/>
    </row>
    <row r="15099" spans="1:1" x14ac:dyDescent="0.25">
      <c r="A15099" s="287"/>
    </row>
    <row r="15100" spans="1:1" x14ac:dyDescent="0.25">
      <c r="A15100" s="287"/>
    </row>
    <row r="15101" spans="1:1" x14ac:dyDescent="0.25">
      <c r="A15101" s="287"/>
    </row>
    <row r="15102" spans="1:1" x14ac:dyDescent="0.25">
      <c r="A15102" s="287"/>
    </row>
    <row r="15103" spans="1:1" x14ac:dyDescent="0.25">
      <c r="A15103" s="287"/>
    </row>
    <row r="15104" spans="1:1" x14ac:dyDescent="0.25">
      <c r="A15104" s="287"/>
    </row>
    <row r="15105" spans="1:1" x14ac:dyDescent="0.25">
      <c r="A15105" s="287"/>
    </row>
    <row r="15106" spans="1:1" x14ac:dyDescent="0.25">
      <c r="A15106" s="287"/>
    </row>
    <row r="15107" spans="1:1" x14ac:dyDescent="0.25">
      <c r="A15107" s="287"/>
    </row>
    <row r="15108" spans="1:1" x14ac:dyDescent="0.25">
      <c r="A15108" s="287"/>
    </row>
    <row r="15109" spans="1:1" x14ac:dyDescent="0.25">
      <c r="A15109" s="287"/>
    </row>
    <row r="15110" spans="1:1" x14ac:dyDescent="0.25">
      <c r="A15110" s="287"/>
    </row>
    <row r="15111" spans="1:1" x14ac:dyDescent="0.25">
      <c r="A15111" s="287"/>
    </row>
    <row r="15112" spans="1:1" x14ac:dyDescent="0.25">
      <c r="A15112" s="287"/>
    </row>
    <row r="15113" spans="1:1" x14ac:dyDescent="0.25">
      <c r="A15113" s="287"/>
    </row>
    <row r="15114" spans="1:1" x14ac:dyDescent="0.25">
      <c r="A15114" s="287"/>
    </row>
    <row r="15115" spans="1:1" x14ac:dyDescent="0.25">
      <c r="A15115" s="287"/>
    </row>
    <row r="15116" spans="1:1" x14ac:dyDescent="0.25">
      <c r="A15116" s="287"/>
    </row>
    <row r="15117" spans="1:1" x14ac:dyDescent="0.25">
      <c r="A15117" s="287"/>
    </row>
    <row r="15118" spans="1:1" x14ac:dyDescent="0.25">
      <c r="A15118" s="287"/>
    </row>
    <row r="15119" spans="1:1" x14ac:dyDescent="0.25">
      <c r="A15119" s="287"/>
    </row>
    <row r="15120" spans="1:1" x14ac:dyDescent="0.25">
      <c r="A15120" s="287"/>
    </row>
    <row r="15121" spans="1:1" x14ac:dyDescent="0.25">
      <c r="A15121" s="287"/>
    </row>
    <row r="15122" spans="1:1" x14ac:dyDescent="0.25">
      <c r="A15122" s="287"/>
    </row>
    <row r="15123" spans="1:1" x14ac:dyDescent="0.25">
      <c r="A15123" s="287"/>
    </row>
    <row r="15124" spans="1:1" x14ac:dyDescent="0.25">
      <c r="A15124" s="287"/>
    </row>
    <row r="15125" spans="1:1" x14ac:dyDescent="0.25">
      <c r="A15125" s="287"/>
    </row>
    <row r="15126" spans="1:1" x14ac:dyDescent="0.25">
      <c r="A15126" s="287"/>
    </row>
    <row r="15127" spans="1:1" x14ac:dyDescent="0.25">
      <c r="A15127" s="287"/>
    </row>
    <row r="15128" spans="1:1" x14ac:dyDescent="0.25">
      <c r="A15128" s="287"/>
    </row>
    <row r="15129" spans="1:1" x14ac:dyDescent="0.25">
      <c r="A15129" s="287"/>
    </row>
    <row r="15130" spans="1:1" x14ac:dyDescent="0.25">
      <c r="A15130" s="287"/>
    </row>
    <row r="15131" spans="1:1" x14ac:dyDescent="0.25">
      <c r="A15131" s="287"/>
    </row>
    <row r="15132" spans="1:1" x14ac:dyDescent="0.25">
      <c r="A15132" s="287"/>
    </row>
    <row r="15133" spans="1:1" x14ac:dyDescent="0.25">
      <c r="A15133" s="287"/>
    </row>
    <row r="15134" spans="1:1" x14ac:dyDescent="0.25">
      <c r="A15134" s="287"/>
    </row>
    <row r="15135" spans="1:1" x14ac:dyDescent="0.25">
      <c r="A15135" s="287"/>
    </row>
    <row r="15136" spans="1:1" x14ac:dyDescent="0.25">
      <c r="A15136" s="287"/>
    </row>
    <row r="15137" spans="1:1" x14ac:dyDescent="0.25">
      <c r="A15137" s="287"/>
    </row>
    <row r="15138" spans="1:1" x14ac:dyDescent="0.25">
      <c r="A15138" s="287"/>
    </row>
    <row r="15139" spans="1:1" x14ac:dyDescent="0.25">
      <c r="A15139" s="287"/>
    </row>
    <row r="15140" spans="1:1" x14ac:dyDescent="0.25">
      <c r="A15140" s="287"/>
    </row>
    <row r="15141" spans="1:1" x14ac:dyDescent="0.25">
      <c r="A15141" s="287"/>
    </row>
    <row r="15142" spans="1:1" x14ac:dyDescent="0.25">
      <c r="A15142" s="287"/>
    </row>
    <row r="15143" spans="1:1" x14ac:dyDescent="0.25">
      <c r="A15143" s="287"/>
    </row>
    <row r="15144" spans="1:1" x14ac:dyDescent="0.25">
      <c r="A15144" s="287"/>
    </row>
    <row r="15145" spans="1:1" x14ac:dyDescent="0.25">
      <c r="A15145" s="287"/>
    </row>
    <row r="15146" spans="1:1" x14ac:dyDescent="0.25">
      <c r="A15146" s="287"/>
    </row>
    <row r="15147" spans="1:1" x14ac:dyDescent="0.25">
      <c r="A15147" s="287"/>
    </row>
    <row r="15148" spans="1:1" x14ac:dyDescent="0.25">
      <c r="A15148" s="287"/>
    </row>
    <row r="15149" spans="1:1" x14ac:dyDescent="0.25">
      <c r="A15149" s="287"/>
    </row>
    <row r="15150" spans="1:1" x14ac:dyDescent="0.25">
      <c r="A15150" s="287"/>
    </row>
    <row r="15151" spans="1:1" x14ac:dyDescent="0.25">
      <c r="A15151" s="287"/>
    </row>
    <row r="15152" spans="1:1" x14ac:dyDescent="0.25">
      <c r="A15152" s="287"/>
    </row>
    <row r="15153" spans="1:1" x14ac:dyDescent="0.25">
      <c r="A15153" s="287"/>
    </row>
    <row r="15154" spans="1:1" x14ac:dyDescent="0.25">
      <c r="A15154" s="287"/>
    </row>
    <row r="15155" spans="1:1" x14ac:dyDescent="0.25">
      <c r="A15155" s="287"/>
    </row>
    <row r="15156" spans="1:1" x14ac:dyDescent="0.25">
      <c r="A15156" s="287"/>
    </row>
    <row r="15157" spans="1:1" x14ac:dyDescent="0.25">
      <c r="A15157" s="287"/>
    </row>
    <row r="15158" spans="1:1" x14ac:dyDescent="0.25">
      <c r="A15158" s="287"/>
    </row>
    <row r="15159" spans="1:1" x14ac:dyDescent="0.25">
      <c r="A15159" s="287"/>
    </row>
    <row r="15160" spans="1:1" x14ac:dyDescent="0.25">
      <c r="A15160" s="287"/>
    </row>
    <row r="15161" spans="1:1" x14ac:dyDescent="0.25">
      <c r="A15161" s="287"/>
    </row>
    <row r="15162" spans="1:1" x14ac:dyDescent="0.25">
      <c r="A15162" s="287"/>
    </row>
    <row r="15163" spans="1:1" x14ac:dyDescent="0.25">
      <c r="A15163" s="287"/>
    </row>
    <row r="15164" spans="1:1" x14ac:dyDescent="0.25">
      <c r="A15164" s="287"/>
    </row>
    <row r="15165" spans="1:1" x14ac:dyDescent="0.25">
      <c r="A15165" s="287"/>
    </row>
    <row r="15166" spans="1:1" x14ac:dyDescent="0.25">
      <c r="A15166" s="287"/>
    </row>
    <row r="15167" spans="1:1" x14ac:dyDescent="0.25">
      <c r="A15167" s="287"/>
    </row>
    <row r="15168" spans="1:1" x14ac:dyDescent="0.25">
      <c r="A15168" s="287"/>
    </row>
    <row r="15169" spans="1:1" x14ac:dyDescent="0.25">
      <c r="A15169" s="287"/>
    </row>
    <row r="15170" spans="1:1" x14ac:dyDescent="0.25">
      <c r="A15170" s="287"/>
    </row>
    <row r="15171" spans="1:1" x14ac:dyDescent="0.25">
      <c r="A15171" s="287"/>
    </row>
    <row r="15172" spans="1:1" x14ac:dyDescent="0.25">
      <c r="A15172" s="287"/>
    </row>
    <row r="15173" spans="1:1" x14ac:dyDescent="0.25">
      <c r="A15173" s="287"/>
    </row>
    <row r="15174" spans="1:1" x14ac:dyDescent="0.25">
      <c r="A15174" s="287"/>
    </row>
    <row r="15175" spans="1:1" x14ac:dyDescent="0.25">
      <c r="A15175" s="287"/>
    </row>
    <row r="15176" spans="1:1" x14ac:dyDescent="0.25">
      <c r="A15176" s="287"/>
    </row>
    <row r="15177" spans="1:1" x14ac:dyDescent="0.25">
      <c r="A15177" s="287"/>
    </row>
    <row r="15178" spans="1:1" x14ac:dyDescent="0.25">
      <c r="A15178" s="287"/>
    </row>
    <row r="15179" spans="1:1" x14ac:dyDescent="0.25">
      <c r="A15179" s="287"/>
    </row>
    <row r="15180" spans="1:1" x14ac:dyDescent="0.25">
      <c r="A15180" s="287"/>
    </row>
    <row r="15181" spans="1:1" x14ac:dyDescent="0.25">
      <c r="A15181" s="287"/>
    </row>
    <row r="15182" spans="1:1" x14ac:dyDescent="0.25">
      <c r="A15182" s="287"/>
    </row>
    <row r="15183" spans="1:1" x14ac:dyDescent="0.25">
      <c r="A15183" s="287"/>
    </row>
    <row r="15184" spans="1:1" x14ac:dyDescent="0.25">
      <c r="A15184" s="287"/>
    </row>
    <row r="15185" spans="1:1" x14ac:dyDescent="0.25">
      <c r="A15185" s="287"/>
    </row>
    <row r="15186" spans="1:1" x14ac:dyDescent="0.25">
      <c r="A15186" s="287"/>
    </row>
    <row r="15187" spans="1:1" x14ac:dyDescent="0.25">
      <c r="A15187" s="287"/>
    </row>
    <row r="15188" spans="1:1" x14ac:dyDescent="0.25">
      <c r="A15188" s="287"/>
    </row>
    <row r="15189" spans="1:1" x14ac:dyDescent="0.25">
      <c r="A15189" s="287"/>
    </row>
    <row r="15190" spans="1:1" x14ac:dyDescent="0.25">
      <c r="A15190" s="287"/>
    </row>
    <row r="15191" spans="1:1" x14ac:dyDescent="0.25">
      <c r="A15191" s="287"/>
    </row>
    <row r="15192" spans="1:1" x14ac:dyDescent="0.25">
      <c r="A15192" s="287"/>
    </row>
    <row r="15193" spans="1:1" x14ac:dyDescent="0.25">
      <c r="A15193" s="287"/>
    </row>
    <row r="15194" spans="1:1" x14ac:dyDescent="0.25">
      <c r="A15194" s="287"/>
    </row>
    <row r="15195" spans="1:1" x14ac:dyDescent="0.25">
      <c r="A15195" s="287"/>
    </row>
    <row r="15196" spans="1:1" x14ac:dyDescent="0.25">
      <c r="A15196" s="287"/>
    </row>
    <row r="15197" spans="1:1" x14ac:dyDescent="0.25">
      <c r="A15197" s="287"/>
    </row>
    <row r="15198" spans="1:1" x14ac:dyDescent="0.25">
      <c r="A15198" s="287"/>
    </row>
    <row r="15199" spans="1:1" x14ac:dyDescent="0.25">
      <c r="A15199" s="287"/>
    </row>
    <row r="15200" spans="1:1" x14ac:dyDescent="0.25">
      <c r="A15200" s="287"/>
    </row>
    <row r="15201" spans="1:1" x14ac:dyDescent="0.25">
      <c r="A15201" s="287"/>
    </row>
    <row r="15202" spans="1:1" x14ac:dyDescent="0.25">
      <c r="A15202" s="287"/>
    </row>
    <row r="15203" spans="1:1" x14ac:dyDescent="0.25">
      <c r="A15203" s="287"/>
    </row>
    <row r="15204" spans="1:1" x14ac:dyDescent="0.25">
      <c r="A15204" s="287"/>
    </row>
    <row r="15205" spans="1:1" x14ac:dyDescent="0.25">
      <c r="A15205" s="287"/>
    </row>
    <row r="15206" spans="1:1" x14ac:dyDescent="0.25">
      <c r="A15206" s="287"/>
    </row>
    <row r="15207" spans="1:1" x14ac:dyDescent="0.25">
      <c r="A15207" s="287"/>
    </row>
    <row r="15208" spans="1:1" x14ac:dyDescent="0.25">
      <c r="A15208" s="287"/>
    </row>
    <row r="15209" spans="1:1" x14ac:dyDescent="0.25">
      <c r="A15209" s="287"/>
    </row>
    <row r="15210" spans="1:1" x14ac:dyDescent="0.25">
      <c r="A15210" s="287"/>
    </row>
    <row r="15211" spans="1:1" x14ac:dyDescent="0.25">
      <c r="A15211" s="287"/>
    </row>
    <row r="15212" spans="1:1" x14ac:dyDescent="0.25">
      <c r="A15212" s="287"/>
    </row>
    <row r="15213" spans="1:1" x14ac:dyDescent="0.25">
      <c r="A15213" s="287"/>
    </row>
    <row r="15214" spans="1:1" x14ac:dyDescent="0.25">
      <c r="A15214" s="287"/>
    </row>
    <row r="15215" spans="1:1" x14ac:dyDescent="0.25">
      <c r="A15215" s="287"/>
    </row>
    <row r="15216" spans="1:1" x14ac:dyDescent="0.25">
      <c r="A15216" s="287"/>
    </row>
    <row r="15217" spans="1:1" x14ac:dyDescent="0.25">
      <c r="A15217" s="287"/>
    </row>
    <row r="15218" spans="1:1" x14ac:dyDescent="0.25">
      <c r="A15218" s="287"/>
    </row>
    <row r="15219" spans="1:1" x14ac:dyDescent="0.25">
      <c r="A15219" s="287"/>
    </row>
    <row r="15220" spans="1:1" x14ac:dyDescent="0.25">
      <c r="A15220" s="287"/>
    </row>
    <row r="15221" spans="1:1" x14ac:dyDescent="0.25">
      <c r="A15221" s="287"/>
    </row>
    <row r="15222" spans="1:1" x14ac:dyDescent="0.25">
      <c r="A15222" s="287"/>
    </row>
    <row r="15223" spans="1:1" x14ac:dyDescent="0.25">
      <c r="A15223" s="287"/>
    </row>
    <row r="15224" spans="1:1" x14ac:dyDescent="0.25">
      <c r="A15224" s="287"/>
    </row>
    <row r="15225" spans="1:1" x14ac:dyDescent="0.25">
      <c r="A15225" s="287"/>
    </row>
    <row r="15226" spans="1:1" x14ac:dyDescent="0.25">
      <c r="A15226" s="287"/>
    </row>
    <row r="15227" spans="1:1" x14ac:dyDescent="0.25">
      <c r="A15227" s="287"/>
    </row>
    <row r="15228" spans="1:1" x14ac:dyDescent="0.25">
      <c r="A15228" s="287"/>
    </row>
    <row r="15229" spans="1:1" x14ac:dyDescent="0.25">
      <c r="A15229" s="287"/>
    </row>
    <row r="15230" spans="1:1" x14ac:dyDescent="0.25">
      <c r="A15230" s="287"/>
    </row>
    <row r="15231" spans="1:1" x14ac:dyDescent="0.25">
      <c r="A15231" s="287"/>
    </row>
    <row r="15232" spans="1:1" x14ac:dyDescent="0.25">
      <c r="A15232" s="287"/>
    </row>
    <row r="15233" spans="1:1" x14ac:dyDescent="0.25">
      <c r="A15233" s="287"/>
    </row>
    <row r="15234" spans="1:1" x14ac:dyDescent="0.25">
      <c r="A15234" s="287"/>
    </row>
    <row r="15235" spans="1:1" x14ac:dyDescent="0.25">
      <c r="A15235" s="287"/>
    </row>
    <row r="15236" spans="1:1" x14ac:dyDescent="0.25">
      <c r="A15236" s="287"/>
    </row>
    <row r="15237" spans="1:1" x14ac:dyDescent="0.25">
      <c r="A15237" s="287"/>
    </row>
    <row r="15238" spans="1:1" x14ac:dyDescent="0.25">
      <c r="A15238" s="287"/>
    </row>
    <row r="15239" spans="1:1" x14ac:dyDescent="0.25">
      <c r="A15239" s="287"/>
    </row>
    <row r="15240" spans="1:1" x14ac:dyDescent="0.25">
      <c r="A15240" s="287"/>
    </row>
    <row r="15241" spans="1:1" x14ac:dyDescent="0.25">
      <c r="A15241" s="287"/>
    </row>
    <row r="15242" spans="1:1" x14ac:dyDescent="0.25">
      <c r="A15242" s="287"/>
    </row>
    <row r="15243" spans="1:1" x14ac:dyDescent="0.25">
      <c r="A15243" s="287"/>
    </row>
    <row r="15244" spans="1:1" x14ac:dyDescent="0.25">
      <c r="A15244" s="287"/>
    </row>
    <row r="15245" spans="1:1" x14ac:dyDescent="0.25">
      <c r="A15245" s="287"/>
    </row>
    <row r="15246" spans="1:1" x14ac:dyDescent="0.25">
      <c r="A15246" s="287"/>
    </row>
    <row r="15247" spans="1:1" x14ac:dyDescent="0.25">
      <c r="A15247" s="287"/>
    </row>
    <row r="15248" spans="1:1" x14ac:dyDescent="0.25">
      <c r="A15248" s="287"/>
    </row>
    <row r="15249" spans="1:1" x14ac:dyDescent="0.25">
      <c r="A15249" s="287"/>
    </row>
    <row r="15250" spans="1:1" x14ac:dyDescent="0.25">
      <c r="A15250" s="287"/>
    </row>
    <row r="15251" spans="1:1" x14ac:dyDescent="0.25">
      <c r="A15251" s="287"/>
    </row>
    <row r="15252" spans="1:1" x14ac:dyDescent="0.25">
      <c r="A15252" s="287"/>
    </row>
    <row r="15253" spans="1:1" x14ac:dyDescent="0.25">
      <c r="A15253" s="287"/>
    </row>
    <row r="15254" spans="1:1" x14ac:dyDescent="0.25">
      <c r="A15254" s="287"/>
    </row>
    <row r="15255" spans="1:1" x14ac:dyDescent="0.25">
      <c r="A15255" s="287"/>
    </row>
    <row r="15256" spans="1:1" x14ac:dyDescent="0.25">
      <c r="A15256" s="287"/>
    </row>
    <row r="15257" spans="1:1" x14ac:dyDescent="0.25">
      <c r="A15257" s="287"/>
    </row>
    <row r="15258" spans="1:1" x14ac:dyDescent="0.25">
      <c r="A15258" s="287"/>
    </row>
    <row r="15259" spans="1:1" x14ac:dyDescent="0.25">
      <c r="A15259" s="287"/>
    </row>
    <row r="15260" spans="1:1" x14ac:dyDescent="0.25">
      <c r="A15260" s="287"/>
    </row>
    <row r="15261" spans="1:1" x14ac:dyDescent="0.25">
      <c r="A15261" s="287"/>
    </row>
    <row r="15262" spans="1:1" x14ac:dyDescent="0.25">
      <c r="A15262" s="287"/>
    </row>
    <row r="15263" spans="1:1" x14ac:dyDescent="0.25">
      <c r="A15263" s="287"/>
    </row>
    <row r="15264" spans="1:1" x14ac:dyDescent="0.25">
      <c r="A15264" s="287"/>
    </row>
    <row r="15265" spans="1:1" x14ac:dyDescent="0.25">
      <c r="A15265" s="287"/>
    </row>
    <row r="15266" spans="1:1" x14ac:dyDescent="0.25">
      <c r="A15266" s="287"/>
    </row>
    <row r="15267" spans="1:1" x14ac:dyDescent="0.25">
      <c r="A15267" s="287"/>
    </row>
    <row r="15268" spans="1:1" x14ac:dyDescent="0.25">
      <c r="A15268" s="287"/>
    </row>
    <row r="15269" spans="1:1" x14ac:dyDescent="0.25">
      <c r="A15269" s="287"/>
    </row>
    <row r="15270" spans="1:1" x14ac:dyDescent="0.25">
      <c r="A15270" s="287"/>
    </row>
    <row r="15271" spans="1:1" x14ac:dyDescent="0.25">
      <c r="A15271" s="287"/>
    </row>
    <row r="15272" spans="1:1" x14ac:dyDescent="0.25">
      <c r="A15272" s="287"/>
    </row>
    <row r="15273" spans="1:1" x14ac:dyDescent="0.25">
      <c r="A15273" s="287"/>
    </row>
    <row r="15274" spans="1:1" x14ac:dyDescent="0.25">
      <c r="A15274" s="287"/>
    </row>
    <row r="15275" spans="1:1" x14ac:dyDescent="0.25">
      <c r="A15275" s="287"/>
    </row>
    <row r="15276" spans="1:1" x14ac:dyDescent="0.25">
      <c r="A15276" s="287"/>
    </row>
    <row r="15277" spans="1:1" x14ac:dyDescent="0.25">
      <c r="A15277" s="287"/>
    </row>
    <row r="15278" spans="1:1" x14ac:dyDescent="0.25">
      <c r="A15278" s="287"/>
    </row>
    <row r="15279" spans="1:1" x14ac:dyDescent="0.25">
      <c r="A15279" s="287"/>
    </row>
    <row r="15280" spans="1:1" x14ac:dyDescent="0.25">
      <c r="A15280" s="287"/>
    </row>
    <row r="15281" spans="1:1" x14ac:dyDescent="0.25">
      <c r="A15281" s="287"/>
    </row>
    <row r="15282" spans="1:1" x14ac:dyDescent="0.25">
      <c r="A15282" s="287"/>
    </row>
    <row r="15283" spans="1:1" x14ac:dyDescent="0.25">
      <c r="A15283" s="287"/>
    </row>
    <row r="15284" spans="1:1" x14ac:dyDescent="0.25">
      <c r="A15284" s="287"/>
    </row>
    <row r="15285" spans="1:1" x14ac:dyDescent="0.25">
      <c r="A15285" s="287"/>
    </row>
    <row r="15286" spans="1:1" x14ac:dyDescent="0.25">
      <c r="A15286" s="287"/>
    </row>
    <row r="15287" spans="1:1" x14ac:dyDescent="0.25">
      <c r="A15287" s="287"/>
    </row>
    <row r="15288" spans="1:1" x14ac:dyDescent="0.25">
      <c r="A15288" s="287"/>
    </row>
    <row r="15289" spans="1:1" x14ac:dyDescent="0.25">
      <c r="A15289" s="287"/>
    </row>
    <row r="15290" spans="1:1" x14ac:dyDescent="0.25">
      <c r="A15290" s="287"/>
    </row>
    <row r="15291" spans="1:1" x14ac:dyDescent="0.25">
      <c r="A15291" s="287"/>
    </row>
    <row r="15292" spans="1:1" x14ac:dyDescent="0.25">
      <c r="A15292" s="287"/>
    </row>
    <row r="15293" spans="1:1" x14ac:dyDescent="0.25">
      <c r="A15293" s="287"/>
    </row>
    <row r="15294" spans="1:1" x14ac:dyDescent="0.25">
      <c r="A15294" s="287"/>
    </row>
    <row r="15295" spans="1:1" x14ac:dyDescent="0.25">
      <c r="A15295" s="287"/>
    </row>
    <row r="15296" spans="1:1" x14ac:dyDescent="0.25">
      <c r="A15296" s="287"/>
    </row>
    <row r="15297" spans="1:1" x14ac:dyDescent="0.25">
      <c r="A15297" s="287"/>
    </row>
    <row r="15298" spans="1:1" x14ac:dyDescent="0.25">
      <c r="A15298" s="287"/>
    </row>
    <row r="15299" spans="1:1" x14ac:dyDescent="0.25">
      <c r="A15299" s="287"/>
    </row>
    <row r="15300" spans="1:1" x14ac:dyDescent="0.25">
      <c r="A15300" s="287"/>
    </row>
    <row r="15301" spans="1:1" x14ac:dyDescent="0.25">
      <c r="A15301" s="287"/>
    </row>
    <row r="15302" spans="1:1" x14ac:dyDescent="0.25">
      <c r="A15302" s="287"/>
    </row>
    <row r="15303" spans="1:1" x14ac:dyDescent="0.25">
      <c r="A15303" s="287"/>
    </row>
    <row r="15304" spans="1:1" x14ac:dyDescent="0.25">
      <c r="A15304" s="287"/>
    </row>
    <row r="15305" spans="1:1" x14ac:dyDescent="0.25">
      <c r="A15305" s="287"/>
    </row>
    <row r="15306" spans="1:1" x14ac:dyDescent="0.25">
      <c r="A15306" s="287"/>
    </row>
    <row r="15307" spans="1:1" x14ac:dyDescent="0.25">
      <c r="A15307" s="287"/>
    </row>
    <row r="15308" spans="1:1" x14ac:dyDescent="0.25">
      <c r="A15308" s="287"/>
    </row>
    <row r="15309" spans="1:1" x14ac:dyDescent="0.25">
      <c r="A15309" s="287"/>
    </row>
    <row r="15310" spans="1:1" x14ac:dyDescent="0.25">
      <c r="A15310" s="287"/>
    </row>
    <row r="15311" spans="1:1" x14ac:dyDescent="0.25">
      <c r="A15311" s="287"/>
    </row>
    <row r="15312" spans="1:1" x14ac:dyDescent="0.25">
      <c r="A15312" s="287"/>
    </row>
    <row r="15313" spans="1:1" x14ac:dyDescent="0.25">
      <c r="A15313" s="287"/>
    </row>
    <row r="15314" spans="1:1" x14ac:dyDescent="0.25">
      <c r="A15314" s="287"/>
    </row>
    <row r="15315" spans="1:1" x14ac:dyDescent="0.25">
      <c r="A15315" s="287"/>
    </row>
    <row r="15316" spans="1:1" x14ac:dyDescent="0.25">
      <c r="A15316" s="287"/>
    </row>
    <row r="15317" spans="1:1" x14ac:dyDescent="0.25">
      <c r="A15317" s="287"/>
    </row>
    <row r="15318" spans="1:1" x14ac:dyDescent="0.25">
      <c r="A15318" s="287"/>
    </row>
    <row r="15319" spans="1:1" x14ac:dyDescent="0.25">
      <c r="A15319" s="287"/>
    </row>
    <row r="15320" spans="1:1" x14ac:dyDescent="0.25">
      <c r="A15320" s="287"/>
    </row>
    <row r="15321" spans="1:1" x14ac:dyDescent="0.25">
      <c r="A15321" s="287"/>
    </row>
    <row r="15322" spans="1:1" x14ac:dyDescent="0.25">
      <c r="A15322" s="287"/>
    </row>
    <row r="15323" spans="1:1" x14ac:dyDescent="0.25">
      <c r="A15323" s="287"/>
    </row>
    <row r="15324" spans="1:1" x14ac:dyDescent="0.25">
      <c r="A15324" s="287"/>
    </row>
    <row r="15325" spans="1:1" x14ac:dyDescent="0.25">
      <c r="A15325" s="287"/>
    </row>
    <row r="15326" spans="1:1" x14ac:dyDescent="0.25">
      <c r="A15326" s="287"/>
    </row>
    <row r="15327" spans="1:1" x14ac:dyDescent="0.25">
      <c r="A15327" s="287"/>
    </row>
    <row r="15328" spans="1:1" x14ac:dyDescent="0.25">
      <c r="A15328" s="287"/>
    </row>
    <row r="15329" spans="1:1" x14ac:dyDescent="0.25">
      <c r="A15329" s="287"/>
    </row>
    <row r="15330" spans="1:1" x14ac:dyDescent="0.25">
      <c r="A15330" s="287"/>
    </row>
    <row r="15331" spans="1:1" x14ac:dyDescent="0.25">
      <c r="A15331" s="287"/>
    </row>
    <row r="15332" spans="1:1" x14ac:dyDescent="0.25">
      <c r="A15332" s="287"/>
    </row>
    <row r="15333" spans="1:1" x14ac:dyDescent="0.25">
      <c r="A15333" s="287"/>
    </row>
    <row r="15334" spans="1:1" x14ac:dyDescent="0.25">
      <c r="A15334" s="287"/>
    </row>
    <row r="15335" spans="1:1" x14ac:dyDescent="0.25">
      <c r="A15335" s="287"/>
    </row>
    <row r="15336" spans="1:1" x14ac:dyDescent="0.25">
      <c r="A15336" s="287"/>
    </row>
    <row r="15337" spans="1:1" x14ac:dyDescent="0.25">
      <c r="A15337" s="287"/>
    </row>
    <row r="15338" spans="1:1" x14ac:dyDescent="0.25">
      <c r="A15338" s="287"/>
    </row>
    <row r="15339" spans="1:1" x14ac:dyDescent="0.25">
      <c r="A15339" s="287"/>
    </row>
    <row r="15340" spans="1:1" x14ac:dyDescent="0.25">
      <c r="A15340" s="287"/>
    </row>
    <row r="15341" spans="1:1" x14ac:dyDescent="0.25">
      <c r="A15341" s="287"/>
    </row>
    <row r="15342" spans="1:1" x14ac:dyDescent="0.25">
      <c r="A15342" s="287"/>
    </row>
    <row r="15343" spans="1:1" x14ac:dyDescent="0.25">
      <c r="A15343" s="287"/>
    </row>
    <row r="15344" spans="1:1" x14ac:dyDescent="0.25">
      <c r="A15344" s="287"/>
    </row>
    <row r="15345" spans="1:1" x14ac:dyDescent="0.25">
      <c r="A15345" s="287"/>
    </row>
    <row r="15346" spans="1:1" x14ac:dyDescent="0.25">
      <c r="A15346" s="287"/>
    </row>
    <row r="15347" spans="1:1" x14ac:dyDescent="0.25">
      <c r="A15347" s="287"/>
    </row>
    <row r="15348" spans="1:1" x14ac:dyDescent="0.25">
      <c r="A15348" s="287"/>
    </row>
    <row r="15349" spans="1:1" x14ac:dyDescent="0.25">
      <c r="A15349" s="287"/>
    </row>
    <row r="15350" spans="1:1" x14ac:dyDescent="0.25">
      <c r="A15350" s="287"/>
    </row>
    <row r="15351" spans="1:1" x14ac:dyDescent="0.25">
      <c r="A15351" s="287"/>
    </row>
    <row r="15352" spans="1:1" x14ac:dyDescent="0.25">
      <c r="A15352" s="287"/>
    </row>
    <row r="15353" spans="1:1" x14ac:dyDescent="0.25">
      <c r="A15353" s="287"/>
    </row>
    <row r="15354" spans="1:1" x14ac:dyDescent="0.25">
      <c r="A15354" s="287"/>
    </row>
    <row r="15355" spans="1:1" x14ac:dyDescent="0.25">
      <c r="A15355" s="287"/>
    </row>
    <row r="15356" spans="1:1" x14ac:dyDescent="0.25">
      <c r="A15356" s="287"/>
    </row>
    <row r="15357" spans="1:1" x14ac:dyDescent="0.25">
      <c r="A15357" s="287"/>
    </row>
    <row r="15358" spans="1:1" x14ac:dyDescent="0.25">
      <c r="A15358" s="287"/>
    </row>
    <row r="15359" spans="1:1" x14ac:dyDescent="0.25">
      <c r="A15359" s="287"/>
    </row>
    <row r="15360" spans="1:1" x14ac:dyDescent="0.25">
      <c r="A15360" s="287"/>
    </row>
    <row r="15361" spans="1:1" x14ac:dyDescent="0.25">
      <c r="A15361" s="287"/>
    </row>
    <row r="15362" spans="1:1" x14ac:dyDescent="0.25">
      <c r="A15362" s="287"/>
    </row>
    <row r="15363" spans="1:1" x14ac:dyDescent="0.25">
      <c r="A15363" s="287"/>
    </row>
    <row r="15364" spans="1:1" x14ac:dyDescent="0.25">
      <c r="A15364" s="287"/>
    </row>
    <row r="15365" spans="1:1" x14ac:dyDescent="0.25">
      <c r="A15365" s="287"/>
    </row>
    <row r="15366" spans="1:1" x14ac:dyDescent="0.25">
      <c r="A15366" s="287"/>
    </row>
    <row r="15367" spans="1:1" x14ac:dyDescent="0.25">
      <c r="A15367" s="287"/>
    </row>
    <row r="15368" spans="1:1" x14ac:dyDescent="0.25">
      <c r="A15368" s="287"/>
    </row>
    <row r="15369" spans="1:1" x14ac:dyDescent="0.25">
      <c r="A15369" s="287"/>
    </row>
    <row r="15370" spans="1:1" x14ac:dyDescent="0.25">
      <c r="A15370" s="287"/>
    </row>
    <row r="15371" spans="1:1" x14ac:dyDescent="0.25">
      <c r="A15371" s="287"/>
    </row>
    <row r="15372" spans="1:1" x14ac:dyDescent="0.25">
      <c r="A15372" s="287"/>
    </row>
    <row r="15373" spans="1:1" x14ac:dyDescent="0.25">
      <c r="A15373" s="287"/>
    </row>
    <row r="15374" spans="1:1" x14ac:dyDescent="0.25">
      <c r="A15374" s="287"/>
    </row>
    <row r="15375" spans="1:1" x14ac:dyDescent="0.25">
      <c r="A15375" s="287"/>
    </row>
    <row r="15376" spans="1:1" x14ac:dyDescent="0.25">
      <c r="A15376" s="287"/>
    </row>
    <row r="15377" spans="1:1" x14ac:dyDescent="0.25">
      <c r="A15377" s="287"/>
    </row>
    <row r="15378" spans="1:1" x14ac:dyDescent="0.25">
      <c r="A15378" s="287"/>
    </row>
    <row r="15379" spans="1:1" x14ac:dyDescent="0.25">
      <c r="A15379" s="287"/>
    </row>
    <row r="15380" spans="1:1" x14ac:dyDescent="0.25">
      <c r="A15380" s="287"/>
    </row>
    <row r="15381" spans="1:1" x14ac:dyDescent="0.25">
      <c r="A15381" s="287"/>
    </row>
    <row r="15382" spans="1:1" x14ac:dyDescent="0.25">
      <c r="A15382" s="287"/>
    </row>
    <row r="15383" spans="1:1" x14ac:dyDescent="0.25">
      <c r="A15383" s="287"/>
    </row>
    <row r="15384" spans="1:1" x14ac:dyDescent="0.25">
      <c r="A15384" s="287"/>
    </row>
    <row r="15385" spans="1:1" x14ac:dyDescent="0.25">
      <c r="A15385" s="287"/>
    </row>
    <row r="15386" spans="1:1" x14ac:dyDescent="0.25">
      <c r="A15386" s="287"/>
    </row>
    <row r="15387" spans="1:1" x14ac:dyDescent="0.25">
      <c r="A15387" s="287"/>
    </row>
    <row r="15388" spans="1:1" x14ac:dyDescent="0.25">
      <c r="A15388" s="287"/>
    </row>
    <row r="15389" spans="1:1" x14ac:dyDescent="0.25">
      <c r="A15389" s="287"/>
    </row>
    <row r="15390" spans="1:1" x14ac:dyDescent="0.25">
      <c r="A15390" s="287"/>
    </row>
    <row r="15391" spans="1:1" x14ac:dyDescent="0.25">
      <c r="A15391" s="287"/>
    </row>
    <row r="15392" spans="1:1" x14ac:dyDescent="0.25">
      <c r="A15392" s="287"/>
    </row>
    <row r="15393" spans="1:1" x14ac:dyDescent="0.25">
      <c r="A15393" s="287"/>
    </row>
    <row r="15394" spans="1:1" x14ac:dyDescent="0.25">
      <c r="A15394" s="287"/>
    </row>
    <row r="15395" spans="1:1" x14ac:dyDescent="0.25">
      <c r="A15395" s="287"/>
    </row>
    <row r="15396" spans="1:1" x14ac:dyDescent="0.25">
      <c r="A15396" s="287"/>
    </row>
    <row r="15397" spans="1:1" x14ac:dyDescent="0.25">
      <c r="A15397" s="287"/>
    </row>
    <row r="15398" spans="1:1" x14ac:dyDescent="0.25">
      <c r="A15398" s="287"/>
    </row>
    <row r="15399" spans="1:1" x14ac:dyDescent="0.25">
      <c r="A15399" s="287"/>
    </row>
    <row r="15400" spans="1:1" x14ac:dyDescent="0.25">
      <c r="A15400" s="287"/>
    </row>
    <row r="15401" spans="1:1" x14ac:dyDescent="0.25">
      <c r="A15401" s="287"/>
    </row>
    <row r="15402" spans="1:1" x14ac:dyDescent="0.25">
      <c r="A15402" s="287"/>
    </row>
    <row r="15403" spans="1:1" x14ac:dyDescent="0.25">
      <c r="A15403" s="287"/>
    </row>
    <row r="15404" spans="1:1" x14ac:dyDescent="0.25">
      <c r="A15404" s="287"/>
    </row>
    <row r="15405" spans="1:1" x14ac:dyDescent="0.25">
      <c r="A15405" s="287"/>
    </row>
    <row r="15406" spans="1:1" x14ac:dyDescent="0.25">
      <c r="A15406" s="287"/>
    </row>
    <row r="15407" spans="1:1" x14ac:dyDescent="0.25">
      <c r="A15407" s="287"/>
    </row>
    <row r="15408" spans="1:1" x14ac:dyDescent="0.25">
      <c r="A15408" s="287"/>
    </row>
    <row r="15409" spans="1:1" x14ac:dyDescent="0.25">
      <c r="A15409" s="287"/>
    </row>
    <row r="15410" spans="1:1" x14ac:dyDescent="0.25">
      <c r="A15410" s="287"/>
    </row>
    <row r="15411" spans="1:1" x14ac:dyDescent="0.25">
      <c r="A15411" s="287"/>
    </row>
    <row r="15412" spans="1:1" x14ac:dyDescent="0.25">
      <c r="A15412" s="287"/>
    </row>
    <row r="15413" spans="1:1" x14ac:dyDescent="0.25">
      <c r="A15413" s="287"/>
    </row>
    <row r="15414" spans="1:1" x14ac:dyDescent="0.25">
      <c r="A15414" s="287"/>
    </row>
    <row r="15415" spans="1:1" x14ac:dyDescent="0.25">
      <c r="A15415" s="287"/>
    </row>
    <row r="15416" spans="1:1" x14ac:dyDescent="0.25">
      <c r="A15416" s="287"/>
    </row>
    <row r="15417" spans="1:1" x14ac:dyDescent="0.25">
      <c r="A15417" s="287"/>
    </row>
    <row r="15418" spans="1:1" x14ac:dyDescent="0.25">
      <c r="A15418" s="287"/>
    </row>
    <row r="15419" spans="1:1" x14ac:dyDescent="0.25">
      <c r="A15419" s="287"/>
    </row>
    <row r="15420" spans="1:1" x14ac:dyDescent="0.25">
      <c r="A15420" s="287"/>
    </row>
    <row r="15421" spans="1:1" x14ac:dyDescent="0.25">
      <c r="A15421" s="287"/>
    </row>
    <row r="15422" spans="1:1" x14ac:dyDescent="0.25">
      <c r="A15422" s="287"/>
    </row>
    <row r="15423" spans="1:1" x14ac:dyDescent="0.25">
      <c r="A15423" s="287"/>
    </row>
    <row r="15424" spans="1:1" x14ac:dyDescent="0.25">
      <c r="A15424" s="287"/>
    </row>
    <row r="15425" spans="1:1" x14ac:dyDescent="0.25">
      <c r="A15425" s="287"/>
    </row>
    <row r="15426" spans="1:1" x14ac:dyDescent="0.25">
      <c r="A15426" s="287"/>
    </row>
    <row r="15427" spans="1:1" x14ac:dyDescent="0.25">
      <c r="A15427" s="287"/>
    </row>
    <row r="15428" spans="1:1" x14ac:dyDescent="0.25">
      <c r="A15428" s="287"/>
    </row>
    <row r="15429" spans="1:1" x14ac:dyDescent="0.25">
      <c r="A15429" s="287"/>
    </row>
    <row r="15430" spans="1:1" x14ac:dyDescent="0.25">
      <c r="A15430" s="287"/>
    </row>
    <row r="15431" spans="1:1" x14ac:dyDescent="0.25">
      <c r="A15431" s="287"/>
    </row>
    <row r="15432" spans="1:1" x14ac:dyDescent="0.25">
      <c r="A15432" s="287"/>
    </row>
    <row r="15433" spans="1:1" x14ac:dyDescent="0.25">
      <c r="A15433" s="287"/>
    </row>
    <row r="15434" spans="1:1" x14ac:dyDescent="0.25">
      <c r="A15434" s="287"/>
    </row>
    <row r="15435" spans="1:1" x14ac:dyDescent="0.25">
      <c r="A15435" s="287"/>
    </row>
    <row r="15436" spans="1:1" x14ac:dyDescent="0.25">
      <c r="A15436" s="287"/>
    </row>
    <row r="15437" spans="1:1" x14ac:dyDescent="0.25">
      <c r="A15437" s="287"/>
    </row>
    <row r="15438" spans="1:1" x14ac:dyDescent="0.25">
      <c r="A15438" s="287"/>
    </row>
    <row r="15439" spans="1:1" x14ac:dyDescent="0.25">
      <c r="A15439" s="287"/>
    </row>
    <row r="15440" spans="1:1" x14ac:dyDescent="0.25">
      <c r="A15440" s="287"/>
    </row>
    <row r="15441" spans="1:1" x14ac:dyDescent="0.25">
      <c r="A15441" s="287"/>
    </row>
    <row r="15442" spans="1:1" x14ac:dyDescent="0.25">
      <c r="A15442" s="287"/>
    </row>
    <row r="15443" spans="1:1" x14ac:dyDescent="0.25">
      <c r="A15443" s="287"/>
    </row>
    <row r="15444" spans="1:1" x14ac:dyDescent="0.25">
      <c r="A15444" s="287"/>
    </row>
    <row r="15445" spans="1:1" x14ac:dyDescent="0.25">
      <c r="A15445" s="287"/>
    </row>
    <row r="15446" spans="1:1" x14ac:dyDescent="0.25">
      <c r="A15446" s="287"/>
    </row>
    <row r="15447" spans="1:1" x14ac:dyDescent="0.25">
      <c r="A15447" s="287"/>
    </row>
    <row r="15448" spans="1:1" x14ac:dyDescent="0.25">
      <c r="A15448" s="287"/>
    </row>
    <row r="15449" spans="1:1" x14ac:dyDescent="0.25">
      <c r="A15449" s="287"/>
    </row>
    <row r="15450" spans="1:1" x14ac:dyDescent="0.25">
      <c r="A15450" s="287"/>
    </row>
    <row r="15451" spans="1:1" x14ac:dyDescent="0.25">
      <c r="A15451" s="287"/>
    </row>
    <row r="15452" spans="1:1" x14ac:dyDescent="0.25">
      <c r="A15452" s="287"/>
    </row>
    <row r="15453" spans="1:1" x14ac:dyDescent="0.25">
      <c r="A15453" s="287"/>
    </row>
    <row r="15454" spans="1:1" x14ac:dyDescent="0.25">
      <c r="A15454" s="287"/>
    </row>
    <row r="15455" spans="1:1" x14ac:dyDescent="0.25">
      <c r="A15455" s="287"/>
    </row>
    <row r="15456" spans="1:1" x14ac:dyDescent="0.25">
      <c r="A15456" s="287"/>
    </row>
    <row r="15457" spans="1:1" x14ac:dyDescent="0.25">
      <c r="A15457" s="287"/>
    </row>
    <row r="15458" spans="1:1" x14ac:dyDescent="0.25">
      <c r="A15458" s="287"/>
    </row>
    <row r="15459" spans="1:1" x14ac:dyDescent="0.25">
      <c r="A15459" s="287"/>
    </row>
    <row r="15460" spans="1:1" x14ac:dyDescent="0.25">
      <c r="A15460" s="287"/>
    </row>
    <row r="15461" spans="1:1" x14ac:dyDescent="0.25">
      <c r="A15461" s="287"/>
    </row>
    <row r="15462" spans="1:1" x14ac:dyDescent="0.25">
      <c r="A15462" s="287"/>
    </row>
    <row r="15463" spans="1:1" x14ac:dyDescent="0.25">
      <c r="A15463" s="287"/>
    </row>
    <row r="15464" spans="1:1" x14ac:dyDescent="0.25">
      <c r="A15464" s="287"/>
    </row>
    <row r="15465" spans="1:1" x14ac:dyDescent="0.25">
      <c r="A15465" s="287"/>
    </row>
    <row r="15466" spans="1:1" x14ac:dyDescent="0.25">
      <c r="A15466" s="287"/>
    </row>
    <row r="15467" spans="1:1" x14ac:dyDescent="0.25">
      <c r="A15467" s="287"/>
    </row>
    <row r="15468" spans="1:1" x14ac:dyDescent="0.25">
      <c r="A15468" s="287"/>
    </row>
    <row r="15469" spans="1:1" x14ac:dyDescent="0.25">
      <c r="A15469" s="287"/>
    </row>
    <row r="15470" spans="1:1" x14ac:dyDescent="0.25">
      <c r="A15470" s="287"/>
    </row>
    <row r="15471" spans="1:1" x14ac:dyDescent="0.25">
      <c r="A15471" s="287"/>
    </row>
    <row r="15472" spans="1:1" x14ac:dyDescent="0.25">
      <c r="A15472" s="287"/>
    </row>
    <row r="15473" spans="1:1" x14ac:dyDescent="0.25">
      <c r="A15473" s="287"/>
    </row>
    <row r="15474" spans="1:1" x14ac:dyDescent="0.25">
      <c r="A15474" s="287"/>
    </row>
    <row r="15475" spans="1:1" x14ac:dyDescent="0.25">
      <c r="A15475" s="287"/>
    </row>
    <row r="15476" spans="1:1" x14ac:dyDescent="0.25">
      <c r="A15476" s="287"/>
    </row>
    <row r="15477" spans="1:1" x14ac:dyDescent="0.25">
      <c r="A15477" s="287"/>
    </row>
    <row r="15478" spans="1:1" x14ac:dyDescent="0.25">
      <c r="A15478" s="287"/>
    </row>
    <row r="15479" spans="1:1" x14ac:dyDescent="0.25">
      <c r="A15479" s="287"/>
    </row>
    <row r="15480" spans="1:1" x14ac:dyDescent="0.25">
      <c r="A15480" s="287"/>
    </row>
    <row r="15481" spans="1:1" x14ac:dyDescent="0.25">
      <c r="A15481" s="287"/>
    </row>
    <row r="15482" spans="1:1" x14ac:dyDescent="0.25">
      <c r="A15482" s="287"/>
    </row>
    <row r="15483" spans="1:1" x14ac:dyDescent="0.25">
      <c r="A15483" s="287"/>
    </row>
    <row r="15484" spans="1:1" x14ac:dyDescent="0.25">
      <c r="A15484" s="287"/>
    </row>
    <row r="15485" spans="1:1" x14ac:dyDescent="0.25">
      <c r="A15485" s="287"/>
    </row>
    <row r="15486" spans="1:1" x14ac:dyDescent="0.25">
      <c r="A15486" s="287"/>
    </row>
    <row r="15487" spans="1:1" x14ac:dyDescent="0.25">
      <c r="A15487" s="287"/>
    </row>
    <row r="15488" spans="1:1" x14ac:dyDescent="0.25">
      <c r="A15488" s="287"/>
    </row>
    <row r="15489" spans="1:1" x14ac:dyDescent="0.25">
      <c r="A15489" s="287"/>
    </row>
    <row r="15490" spans="1:1" x14ac:dyDescent="0.25">
      <c r="A15490" s="287"/>
    </row>
    <row r="15491" spans="1:1" x14ac:dyDescent="0.25">
      <c r="A15491" s="287"/>
    </row>
    <row r="15492" spans="1:1" x14ac:dyDescent="0.25">
      <c r="A15492" s="287"/>
    </row>
    <row r="15493" spans="1:1" x14ac:dyDescent="0.25">
      <c r="A15493" s="287"/>
    </row>
    <row r="15494" spans="1:1" x14ac:dyDescent="0.25">
      <c r="A15494" s="287"/>
    </row>
    <row r="15495" spans="1:1" x14ac:dyDescent="0.25">
      <c r="A15495" s="287"/>
    </row>
    <row r="15496" spans="1:1" x14ac:dyDescent="0.25">
      <c r="A15496" s="287"/>
    </row>
    <row r="15497" spans="1:1" x14ac:dyDescent="0.25">
      <c r="A15497" s="287"/>
    </row>
    <row r="15498" spans="1:1" x14ac:dyDescent="0.25">
      <c r="A15498" s="287"/>
    </row>
    <row r="15499" spans="1:1" x14ac:dyDescent="0.25">
      <c r="A15499" s="287"/>
    </row>
    <row r="15500" spans="1:1" x14ac:dyDescent="0.25">
      <c r="A15500" s="287"/>
    </row>
    <row r="15501" spans="1:1" x14ac:dyDescent="0.25">
      <c r="A15501" s="287"/>
    </row>
    <row r="15502" spans="1:1" x14ac:dyDescent="0.25">
      <c r="A15502" s="287"/>
    </row>
    <row r="15503" spans="1:1" x14ac:dyDescent="0.25">
      <c r="A15503" s="287"/>
    </row>
    <row r="15504" spans="1:1" x14ac:dyDescent="0.25">
      <c r="A15504" s="287"/>
    </row>
    <row r="15505" spans="1:1" x14ac:dyDescent="0.25">
      <c r="A15505" s="287"/>
    </row>
    <row r="15506" spans="1:1" x14ac:dyDescent="0.25">
      <c r="A15506" s="287"/>
    </row>
    <row r="15507" spans="1:1" x14ac:dyDescent="0.25">
      <c r="A15507" s="287"/>
    </row>
    <row r="15508" spans="1:1" x14ac:dyDescent="0.25">
      <c r="A15508" s="287"/>
    </row>
    <row r="15509" spans="1:1" x14ac:dyDescent="0.25">
      <c r="A15509" s="287"/>
    </row>
    <row r="15510" spans="1:1" x14ac:dyDescent="0.25">
      <c r="A15510" s="287"/>
    </row>
    <row r="15511" spans="1:1" x14ac:dyDescent="0.25">
      <c r="A15511" s="287"/>
    </row>
    <row r="15512" spans="1:1" x14ac:dyDescent="0.25">
      <c r="A15512" s="287"/>
    </row>
    <row r="15513" spans="1:1" x14ac:dyDescent="0.25">
      <c r="A15513" s="287"/>
    </row>
    <row r="15514" spans="1:1" x14ac:dyDescent="0.25">
      <c r="A15514" s="287"/>
    </row>
    <row r="15515" spans="1:1" x14ac:dyDescent="0.25">
      <c r="A15515" s="287"/>
    </row>
    <row r="15516" spans="1:1" x14ac:dyDescent="0.25">
      <c r="A15516" s="287"/>
    </row>
    <row r="15517" spans="1:1" x14ac:dyDescent="0.25">
      <c r="A15517" s="287"/>
    </row>
    <row r="15518" spans="1:1" x14ac:dyDescent="0.25">
      <c r="A15518" s="287"/>
    </row>
    <row r="15519" spans="1:1" x14ac:dyDescent="0.25">
      <c r="A15519" s="287"/>
    </row>
    <row r="15520" spans="1:1" x14ac:dyDescent="0.25">
      <c r="A15520" s="287"/>
    </row>
    <row r="15521" spans="1:1" x14ac:dyDescent="0.25">
      <c r="A15521" s="287"/>
    </row>
    <row r="15522" spans="1:1" x14ac:dyDescent="0.25">
      <c r="A15522" s="287"/>
    </row>
    <row r="15523" spans="1:1" x14ac:dyDescent="0.25">
      <c r="A15523" s="287"/>
    </row>
    <row r="15524" spans="1:1" x14ac:dyDescent="0.25">
      <c r="A15524" s="287"/>
    </row>
    <row r="15525" spans="1:1" x14ac:dyDescent="0.25">
      <c r="A15525" s="287"/>
    </row>
    <row r="15526" spans="1:1" x14ac:dyDescent="0.25">
      <c r="A15526" s="287"/>
    </row>
    <row r="15527" spans="1:1" x14ac:dyDescent="0.25">
      <c r="A15527" s="287"/>
    </row>
    <row r="15528" spans="1:1" x14ac:dyDescent="0.25">
      <c r="A15528" s="287"/>
    </row>
    <row r="15529" spans="1:1" x14ac:dyDescent="0.25">
      <c r="A15529" s="287"/>
    </row>
    <row r="15530" spans="1:1" x14ac:dyDescent="0.25">
      <c r="A15530" s="287"/>
    </row>
    <row r="15531" spans="1:1" x14ac:dyDescent="0.25">
      <c r="A15531" s="287"/>
    </row>
    <row r="15532" spans="1:1" x14ac:dyDescent="0.25">
      <c r="A15532" s="287"/>
    </row>
    <row r="15533" spans="1:1" x14ac:dyDescent="0.25">
      <c r="A15533" s="287"/>
    </row>
    <row r="15534" spans="1:1" x14ac:dyDescent="0.25">
      <c r="A15534" s="287"/>
    </row>
    <row r="15535" spans="1:1" x14ac:dyDescent="0.25">
      <c r="A15535" s="287"/>
    </row>
    <row r="15536" spans="1:1" x14ac:dyDescent="0.25">
      <c r="A15536" s="287"/>
    </row>
    <row r="15537" spans="1:1" x14ac:dyDescent="0.25">
      <c r="A15537" s="287"/>
    </row>
    <row r="15538" spans="1:1" x14ac:dyDescent="0.25">
      <c r="A15538" s="287"/>
    </row>
    <row r="15539" spans="1:1" x14ac:dyDescent="0.25">
      <c r="A15539" s="287"/>
    </row>
    <row r="15540" spans="1:1" x14ac:dyDescent="0.25">
      <c r="A15540" s="287"/>
    </row>
    <row r="15541" spans="1:1" x14ac:dyDescent="0.25">
      <c r="A15541" s="287"/>
    </row>
    <row r="15542" spans="1:1" x14ac:dyDescent="0.25">
      <c r="A15542" s="287"/>
    </row>
    <row r="15543" spans="1:1" x14ac:dyDescent="0.25">
      <c r="A15543" s="287"/>
    </row>
    <row r="15544" spans="1:1" x14ac:dyDescent="0.25">
      <c r="A15544" s="287"/>
    </row>
    <row r="15545" spans="1:1" x14ac:dyDescent="0.25">
      <c r="A15545" s="287"/>
    </row>
    <row r="15546" spans="1:1" x14ac:dyDescent="0.25">
      <c r="A15546" s="287"/>
    </row>
    <row r="15547" spans="1:1" x14ac:dyDescent="0.25">
      <c r="A15547" s="287"/>
    </row>
    <row r="15548" spans="1:1" x14ac:dyDescent="0.25">
      <c r="A15548" s="287"/>
    </row>
    <row r="15549" spans="1:1" x14ac:dyDescent="0.25">
      <c r="A15549" s="287"/>
    </row>
    <row r="15550" spans="1:1" x14ac:dyDescent="0.25">
      <c r="A15550" s="287"/>
    </row>
    <row r="15551" spans="1:1" x14ac:dyDescent="0.25">
      <c r="A15551" s="287"/>
    </row>
    <row r="15552" spans="1:1" x14ac:dyDescent="0.25">
      <c r="A15552" s="287"/>
    </row>
    <row r="15553" spans="1:1" x14ac:dyDescent="0.25">
      <c r="A15553" s="287"/>
    </row>
    <row r="15554" spans="1:1" x14ac:dyDescent="0.25">
      <c r="A15554" s="287"/>
    </row>
    <row r="15555" spans="1:1" x14ac:dyDescent="0.25">
      <c r="A15555" s="287"/>
    </row>
    <row r="15556" spans="1:1" x14ac:dyDescent="0.25">
      <c r="A15556" s="287"/>
    </row>
    <row r="15557" spans="1:1" x14ac:dyDescent="0.25">
      <c r="A15557" s="287"/>
    </row>
    <row r="15558" spans="1:1" x14ac:dyDescent="0.25">
      <c r="A15558" s="287"/>
    </row>
    <row r="15559" spans="1:1" x14ac:dyDescent="0.25">
      <c r="A15559" s="287"/>
    </row>
    <row r="15560" spans="1:1" x14ac:dyDescent="0.25">
      <c r="A15560" s="287"/>
    </row>
    <row r="15561" spans="1:1" x14ac:dyDescent="0.25">
      <c r="A15561" s="287"/>
    </row>
    <row r="15562" spans="1:1" x14ac:dyDescent="0.25">
      <c r="A15562" s="287"/>
    </row>
    <row r="15563" spans="1:1" x14ac:dyDescent="0.25">
      <c r="A15563" s="287"/>
    </row>
    <row r="15564" spans="1:1" x14ac:dyDescent="0.25">
      <c r="A15564" s="287"/>
    </row>
    <row r="15565" spans="1:1" x14ac:dyDescent="0.25">
      <c r="A15565" s="287"/>
    </row>
    <row r="15566" spans="1:1" x14ac:dyDescent="0.25">
      <c r="A15566" s="287"/>
    </row>
    <row r="15567" spans="1:1" x14ac:dyDescent="0.25">
      <c r="A15567" s="287"/>
    </row>
    <row r="15568" spans="1:1" x14ac:dyDescent="0.25">
      <c r="A15568" s="287"/>
    </row>
    <row r="15569" spans="1:1" x14ac:dyDescent="0.25">
      <c r="A15569" s="287"/>
    </row>
    <row r="15570" spans="1:1" x14ac:dyDescent="0.25">
      <c r="A15570" s="287"/>
    </row>
    <row r="15571" spans="1:1" x14ac:dyDescent="0.25">
      <c r="A15571" s="287"/>
    </row>
    <row r="15572" spans="1:1" x14ac:dyDescent="0.25">
      <c r="A15572" s="287"/>
    </row>
    <row r="15573" spans="1:1" x14ac:dyDescent="0.25">
      <c r="A15573" s="287"/>
    </row>
    <row r="15574" spans="1:1" x14ac:dyDescent="0.25">
      <c r="A15574" s="287"/>
    </row>
    <row r="15575" spans="1:1" x14ac:dyDescent="0.25">
      <c r="A15575" s="287"/>
    </row>
    <row r="15576" spans="1:1" x14ac:dyDescent="0.25">
      <c r="A15576" s="287"/>
    </row>
    <row r="15577" spans="1:1" x14ac:dyDescent="0.25">
      <c r="A15577" s="287"/>
    </row>
    <row r="15578" spans="1:1" x14ac:dyDescent="0.25">
      <c r="A15578" s="287"/>
    </row>
    <row r="15579" spans="1:1" x14ac:dyDescent="0.25">
      <c r="A15579" s="287"/>
    </row>
    <row r="15580" spans="1:1" x14ac:dyDescent="0.25">
      <c r="A15580" s="287"/>
    </row>
    <row r="15581" spans="1:1" x14ac:dyDescent="0.25">
      <c r="A15581" s="287"/>
    </row>
    <row r="15582" spans="1:1" x14ac:dyDescent="0.25">
      <c r="A15582" s="287"/>
    </row>
    <row r="15583" spans="1:1" x14ac:dyDescent="0.25">
      <c r="A15583" s="287"/>
    </row>
    <row r="15584" spans="1:1" x14ac:dyDescent="0.25">
      <c r="A15584" s="287"/>
    </row>
    <row r="15585" spans="1:1" x14ac:dyDescent="0.25">
      <c r="A15585" s="287"/>
    </row>
    <row r="15586" spans="1:1" x14ac:dyDescent="0.25">
      <c r="A15586" s="287"/>
    </row>
    <row r="15587" spans="1:1" x14ac:dyDescent="0.25">
      <c r="A15587" s="287"/>
    </row>
    <row r="15588" spans="1:1" x14ac:dyDescent="0.25">
      <c r="A15588" s="287"/>
    </row>
    <row r="15589" spans="1:1" x14ac:dyDescent="0.25">
      <c r="A15589" s="287"/>
    </row>
    <row r="15590" spans="1:1" x14ac:dyDescent="0.25">
      <c r="A15590" s="287"/>
    </row>
    <row r="15591" spans="1:1" x14ac:dyDescent="0.25">
      <c r="A15591" s="287"/>
    </row>
    <row r="15592" spans="1:1" x14ac:dyDescent="0.25">
      <c r="A15592" s="287"/>
    </row>
    <row r="15593" spans="1:1" x14ac:dyDescent="0.25">
      <c r="A15593" s="287"/>
    </row>
    <row r="15594" spans="1:1" x14ac:dyDescent="0.25">
      <c r="A15594" s="287"/>
    </row>
    <row r="15595" spans="1:1" x14ac:dyDescent="0.25">
      <c r="A15595" s="287"/>
    </row>
    <row r="15596" spans="1:1" x14ac:dyDescent="0.25">
      <c r="A15596" s="287"/>
    </row>
    <row r="15597" spans="1:1" x14ac:dyDescent="0.25">
      <c r="A15597" s="287"/>
    </row>
    <row r="15598" spans="1:1" x14ac:dyDescent="0.25">
      <c r="A15598" s="287"/>
    </row>
    <row r="15599" spans="1:1" x14ac:dyDescent="0.25">
      <c r="A15599" s="287"/>
    </row>
    <row r="15600" spans="1:1" x14ac:dyDescent="0.25">
      <c r="A15600" s="287"/>
    </row>
    <row r="15601" spans="1:1" x14ac:dyDescent="0.25">
      <c r="A15601" s="287"/>
    </row>
    <row r="15602" spans="1:1" x14ac:dyDescent="0.25">
      <c r="A15602" s="287"/>
    </row>
    <row r="15603" spans="1:1" x14ac:dyDescent="0.25">
      <c r="A15603" s="287"/>
    </row>
    <row r="15604" spans="1:1" x14ac:dyDescent="0.25">
      <c r="A15604" s="287"/>
    </row>
    <row r="15605" spans="1:1" x14ac:dyDescent="0.25">
      <c r="A15605" s="287"/>
    </row>
    <row r="15606" spans="1:1" x14ac:dyDescent="0.25">
      <c r="A15606" s="287"/>
    </row>
    <row r="15607" spans="1:1" x14ac:dyDescent="0.25">
      <c r="A15607" s="287"/>
    </row>
    <row r="15608" spans="1:1" x14ac:dyDescent="0.25">
      <c r="A15608" s="287"/>
    </row>
    <row r="15609" spans="1:1" x14ac:dyDescent="0.25">
      <c r="A15609" s="287"/>
    </row>
    <row r="15610" spans="1:1" x14ac:dyDescent="0.25">
      <c r="A15610" s="287"/>
    </row>
    <row r="15611" spans="1:1" x14ac:dyDescent="0.25">
      <c r="A15611" s="287"/>
    </row>
    <row r="15612" spans="1:1" x14ac:dyDescent="0.25">
      <c r="A15612" s="287"/>
    </row>
    <row r="15613" spans="1:1" x14ac:dyDescent="0.25">
      <c r="A15613" s="287"/>
    </row>
    <row r="15614" spans="1:1" x14ac:dyDescent="0.25">
      <c r="A15614" s="287"/>
    </row>
    <row r="15615" spans="1:1" x14ac:dyDescent="0.25">
      <c r="A15615" s="287"/>
    </row>
    <row r="15616" spans="1:1" x14ac:dyDescent="0.25">
      <c r="A15616" s="287"/>
    </row>
    <row r="15617" spans="1:1" x14ac:dyDescent="0.25">
      <c r="A15617" s="287"/>
    </row>
    <row r="15618" spans="1:1" x14ac:dyDescent="0.25">
      <c r="A15618" s="287"/>
    </row>
    <row r="15619" spans="1:1" x14ac:dyDescent="0.25">
      <c r="A15619" s="287"/>
    </row>
    <row r="15620" spans="1:1" x14ac:dyDescent="0.25">
      <c r="A15620" s="287"/>
    </row>
    <row r="15621" spans="1:1" x14ac:dyDescent="0.25">
      <c r="A15621" s="287"/>
    </row>
    <row r="15622" spans="1:1" x14ac:dyDescent="0.25">
      <c r="A15622" s="287"/>
    </row>
    <row r="15623" spans="1:1" x14ac:dyDescent="0.25">
      <c r="A15623" s="287"/>
    </row>
    <row r="15624" spans="1:1" x14ac:dyDescent="0.25">
      <c r="A15624" s="287"/>
    </row>
    <row r="15625" spans="1:1" x14ac:dyDescent="0.25">
      <c r="A15625" s="287"/>
    </row>
    <row r="15626" spans="1:1" x14ac:dyDescent="0.25">
      <c r="A15626" s="287"/>
    </row>
    <row r="15627" spans="1:1" x14ac:dyDescent="0.25">
      <c r="A15627" s="287"/>
    </row>
    <row r="15628" spans="1:1" x14ac:dyDescent="0.25">
      <c r="A15628" s="287"/>
    </row>
    <row r="15629" spans="1:1" x14ac:dyDescent="0.25">
      <c r="A15629" s="287"/>
    </row>
    <row r="15630" spans="1:1" x14ac:dyDescent="0.25">
      <c r="A15630" s="287"/>
    </row>
    <row r="15631" spans="1:1" x14ac:dyDescent="0.25">
      <c r="A15631" s="287"/>
    </row>
    <row r="15632" spans="1:1" x14ac:dyDescent="0.25">
      <c r="A15632" s="287"/>
    </row>
    <row r="15633" spans="1:1" x14ac:dyDescent="0.25">
      <c r="A15633" s="287"/>
    </row>
    <row r="15634" spans="1:1" x14ac:dyDescent="0.25">
      <c r="A15634" s="287"/>
    </row>
    <row r="15635" spans="1:1" x14ac:dyDescent="0.25">
      <c r="A15635" s="287"/>
    </row>
    <row r="15636" spans="1:1" x14ac:dyDescent="0.25">
      <c r="A15636" s="287"/>
    </row>
    <row r="15637" spans="1:1" x14ac:dyDescent="0.25">
      <c r="A15637" s="287"/>
    </row>
    <row r="15638" spans="1:1" x14ac:dyDescent="0.25">
      <c r="A15638" s="287"/>
    </row>
    <row r="15639" spans="1:1" x14ac:dyDescent="0.25">
      <c r="A15639" s="287"/>
    </row>
    <row r="15640" spans="1:1" x14ac:dyDescent="0.25">
      <c r="A15640" s="287"/>
    </row>
    <row r="15641" spans="1:1" x14ac:dyDescent="0.25">
      <c r="A15641" s="287"/>
    </row>
    <row r="15642" spans="1:1" x14ac:dyDescent="0.25">
      <c r="A15642" s="287"/>
    </row>
    <row r="15643" spans="1:1" x14ac:dyDescent="0.25">
      <c r="A15643" s="287"/>
    </row>
    <row r="15644" spans="1:1" x14ac:dyDescent="0.25">
      <c r="A15644" s="287"/>
    </row>
    <row r="15645" spans="1:1" x14ac:dyDescent="0.25">
      <c r="A15645" s="287"/>
    </row>
    <row r="15646" spans="1:1" x14ac:dyDescent="0.25">
      <c r="A15646" s="287"/>
    </row>
    <row r="15647" spans="1:1" x14ac:dyDescent="0.25">
      <c r="A15647" s="287"/>
    </row>
    <row r="15648" spans="1:1" x14ac:dyDescent="0.25">
      <c r="A15648" s="287"/>
    </row>
    <row r="15649" spans="1:1" x14ac:dyDescent="0.25">
      <c r="A15649" s="287"/>
    </row>
    <row r="15650" spans="1:1" x14ac:dyDescent="0.25">
      <c r="A15650" s="287"/>
    </row>
    <row r="15651" spans="1:1" x14ac:dyDescent="0.25">
      <c r="A15651" s="287"/>
    </row>
    <row r="15652" spans="1:1" x14ac:dyDescent="0.25">
      <c r="A15652" s="287"/>
    </row>
    <row r="15653" spans="1:1" x14ac:dyDescent="0.25">
      <c r="A15653" s="287"/>
    </row>
    <row r="15654" spans="1:1" x14ac:dyDescent="0.25">
      <c r="A15654" s="287"/>
    </row>
    <row r="15655" spans="1:1" x14ac:dyDescent="0.25">
      <c r="A15655" s="287"/>
    </row>
    <row r="15656" spans="1:1" x14ac:dyDescent="0.25">
      <c r="A15656" s="287"/>
    </row>
    <row r="15657" spans="1:1" x14ac:dyDescent="0.25">
      <c r="A15657" s="287"/>
    </row>
    <row r="15658" spans="1:1" x14ac:dyDescent="0.25">
      <c r="A15658" s="287"/>
    </row>
    <row r="15659" spans="1:1" x14ac:dyDescent="0.25">
      <c r="A15659" s="287"/>
    </row>
    <row r="15660" spans="1:1" x14ac:dyDescent="0.25">
      <c r="A15660" s="287"/>
    </row>
    <row r="15661" spans="1:1" x14ac:dyDescent="0.25">
      <c r="A15661" s="287"/>
    </row>
    <row r="15662" spans="1:1" x14ac:dyDescent="0.25">
      <c r="A15662" s="287"/>
    </row>
    <row r="15663" spans="1:1" x14ac:dyDescent="0.25">
      <c r="A15663" s="287"/>
    </row>
    <row r="15664" spans="1:1" x14ac:dyDescent="0.25">
      <c r="A15664" s="287"/>
    </row>
    <row r="15665" spans="1:1" x14ac:dyDescent="0.25">
      <c r="A15665" s="287"/>
    </row>
    <row r="15666" spans="1:1" x14ac:dyDescent="0.25">
      <c r="A15666" s="287"/>
    </row>
    <row r="15667" spans="1:1" x14ac:dyDescent="0.25">
      <c r="A15667" s="287"/>
    </row>
    <row r="15668" spans="1:1" x14ac:dyDescent="0.25">
      <c r="A15668" s="287"/>
    </row>
    <row r="15669" spans="1:1" x14ac:dyDescent="0.25">
      <c r="A15669" s="287"/>
    </row>
    <row r="15670" spans="1:1" x14ac:dyDescent="0.25">
      <c r="A15670" s="287"/>
    </row>
    <row r="15671" spans="1:1" x14ac:dyDescent="0.25">
      <c r="A15671" s="287"/>
    </row>
    <row r="15672" spans="1:1" x14ac:dyDescent="0.25">
      <c r="A15672" s="287"/>
    </row>
    <row r="15673" spans="1:1" x14ac:dyDescent="0.25">
      <c r="A15673" s="287"/>
    </row>
    <row r="15674" spans="1:1" x14ac:dyDescent="0.25">
      <c r="A15674" s="287"/>
    </row>
    <row r="15675" spans="1:1" x14ac:dyDescent="0.25">
      <c r="A15675" s="287"/>
    </row>
    <row r="15676" spans="1:1" x14ac:dyDescent="0.25">
      <c r="A15676" s="287"/>
    </row>
    <row r="15677" spans="1:1" x14ac:dyDescent="0.25">
      <c r="A15677" s="287"/>
    </row>
    <row r="15678" spans="1:1" x14ac:dyDescent="0.25">
      <c r="A15678" s="287"/>
    </row>
    <row r="15679" spans="1:1" x14ac:dyDescent="0.25">
      <c r="A15679" s="287"/>
    </row>
    <row r="15680" spans="1:1" x14ac:dyDescent="0.25">
      <c r="A15680" s="287"/>
    </row>
    <row r="15681" spans="1:1" x14ac:dyDescent="0.25">
      <c r="A15681" s="287"/>
    </row>
    <row r="15682" spans="1:1" x14ac:dyDescent="0.25">
      <c r="A15682" s="287"/>
    </row>
    <row r="15683" spans="1:1" x14ac:dyDescent="0.25">
      <c r="A15683" s="287"/>
    </row>
    <row r="15684" spans="1:1" x14ac:dyDescent="0.25">
      <c r="A15684" s="287"/>
    </row>
    <row r="15685" spans="1:1" x14ac:dyDescent="0.25">
      <c r="A15685" s="287"/>
    </row>
    <row r="15686" spans="1:1" x14ac:dyDescent="0.25">
      <c r="A15686" s="287"/>
    </row>
    <row r="15687" spans="1:1" x14ac:dyDescent="0.25">
      <c r="A15687" s="287"/>
    </row>
    <row r="15688" spans="1:1" x14ac:dyDescent="0.25">
      <c r="A15688" s="287"/>
    </row>
    <row r="15689" spans="1:1" x14ac:dyDescent="0.25">
      <c r="A15689" s="287"/>
    </row>
    <row r="15690" spans="1:1" x14ac:dyDescent="0.25">
      <c r="A15690" s="287"/>
    </row>
    <row r="15691" spans="1:1" x14ac:dyDescent="0.25">
      <c r="A15691" s="287"/>
    </row>
    <row r="15692" spans="1:1" x14ac:dyDescent="0.25">
      <c r="A15692" s="287"/>
    </row>
    <row r="15693" spans="1:1" x14ac:dyDescent="0.25">
      <c r="A15693" s="287"/>
    </row>
    <row r="15694" spans="1:1" x14ac:dyDescent="0.25">
      <c r="A15694" s="287"/>
    </row>
    <row r="15695" spans="1:1" x14ac:dyDescent="0.25">
      <c r="A15695" s="287"/>
    </row>
    <row r="15696" spans="1:1" x14ac:dyDescent="0.25">
      <c r="A15696" s="287"/>
    </row>
    <row r="15697" spans="1:1" x14ac:dyDescent="0.25">
      <c r="A15697" s="287"/>
    </row>
    <row r="15698" spans="1:1" x14ac:dyDescent="0.25">
      <c r="A15698" s="287"/>
    </row>
    <row r="15699" spans="1:1" x14ac:dyDescent="0.25">
      <c r="A15699" s="287"/>
    </row>
    <row r="15700" spans="1:1" x14ac:dyDescent="0.25">
      <c r="A15700" s="287"/>
    </row>
    <row r="15701" spans="1:1" x14ac:dyDescent="0.25">
      <c r="A15701" s="287"/>
    </row>
    <row r="15702" spans="1:1" x14ac:dyDescent="0.25">
      <c r="A15702" s="287"/>
    </row>
    <row r="15703" spans="1:1" x14ac:dyDescent="0.25">
      <c r="A15703" s="287"/>
    </row>
    <row r="15704" spans="1:1" x14ac:dyDescent="0.25">
      <c r="A15704" s="287"/>
    </row>
    <row r="15705" spans="1:1" x14ac:dyDescent="0.25">
      <c r="A15705" s="287"/>
    </row>
    <row r="15706" spans="1:1" x14ac:dyDescent="0.25">
      <c r="A15706" s="287"/>
    </row>
    <row r="15707" spans="1:1" x14ac:dyDescent="0.25">
      <c r="A15707" s="287"/>
    </row>
    <row r="15708" spans="1:1" x14ac:dyDescent="0.25">
      <c r="A15708" s="287"/>
    </row>
    <row r="15709" spans="1:1" x14ac:dyDescent="0.25">
      <c r="A15709" s="287"/>
    </row>
    <row r="15710" spans="1:1" x14ac:dyDescent="0.25">
      <c r="A15710" s="287"/>
    </row>
    <row r="15711" spans="1:1" x14ac:dyDescent="0.25">
      <c r="A15711" s="287"/>
    </row>
    <row r="15712" spans="1:1" x14ac:dyDescent="0.25">
      <c r="A15712" s="287"/>
    </row>
    <row r="15713" spans="1:1" x14ac:dyDescent="0.25">
      <c r="A15713" s="287"/>
    </row>
    <row r="15714" spans="1:1" x14ac:dyDescent="0.25">
      <c r="A15714" s="287"/>
    </row>
    <row r="15715" spans="1:1" x14ac:dyDescent="0.25">
      <c r="A15715" s="287"/>
    </row>
    <row r="15716" spans="1:1" x14ac:dyDescent="0.25">
      <c r="A15716" s="287"/>
    </row>
    <row r="15717" spans="1:1" x14ac:dyDescent="0.25">
      <c r="A15717" s="287"/>
    </row>
    <row r="15718" spans="1:1" x14ac:dyDescent="0.25">
      <c r="A15718" s="287"/>
    </row>
    <row r="15719" spans="1:1" x14ac:dyDescent="0.25">
      <c r="A15719" s="287"/>
    </row>
    <row r="15720" spans="1:1" x14ac:dyDescent="0.25">
      <c r="A15720" s="287"/>
    </row>
    <row r="15721" spans="1:1" x14ac:dyDescent="0.25">
      <c r="A15721" s="287"/>
    </row>
    <row r="15722" spans="1:1" x14ac:dyDescent="0.25">
      <c r="A15722" s="287"/>
    </row>
    <row r="15723" spans="1:1" x14ac:dyDescent="0.25">
      <c r="A15723" s="287"/>
    </row>
    <row r="15724" spans="1:1" x14ac:dyDescent="0.25">
      <c r="A15724" s="287"/>
    </row>
    <row r="15725" spans="1:1" x14ac:dyDescent="0.25">
      <c r="A15725" s="287"/>
    </row>
    <row r="15726" spans="1:1" x14ac:dyDescent="0.25">
      <c r="A15726" s="287"/>
    </row>
    <row r="15727" spans="1:1" x14ac:dyDescent="0.25">
      <c r="A15727" s="287"/>
    </row>
    <row r="15728" spans="1:1" x14ac:dyDescent="0.25">
      <c r="A15728" s="287"/>
    </row>
    <row r="15729" spans="1:1" x14ac:dyDescent="0.25">
      <c r="A15729" s="287"/>
    </row>
    <row r="15730" spans="1:1" x14ac:dyDescent="0.25">
      <c r="A15730" s="287"/>
    </row>
    <row r="15731" spans="1:1" x14ac:dyDescent="0.25">
      <c r="A15731" s="287"/>
    </row>
    <row r="15732" spans="1:1" x14ac:dyDescent="0.25">
      <c r="A15732" s="287"/>
    </row>
    <row r="15733" spans="1:1" x14ac:dyDescent="0.25">
      <c r="A15733" s="287"/>
    </row>
    <row r="15734" spans="1:1" x14ac:dyDescent="0.25">
      <c r="A15734" s="287"/>
    </row>
    <row r="15735" spans="1:1" x14ac:dyDescent="0.25">
      <c r="A15735" s="287"/>
    </row>
    <row r="15736" spans="1:1" x14ac:dyDescent="0.25">
      <c r="A15736" s="287"/>
    </row>
    <row r="15737" spans="1:1" x14ac:dyDescent="0.25">
      <c r="A15737" s="287"/>
    </row>
    <row r="15738" spans="1:1" x14ac:dyDescent="0.25">
      <c r="A15738" s="287"/>
    </row>
    <row r="15739" spans="1:1" x14ac:dyDescent="0.25">
      <c r="A15739" s="287"/>
    </row>
    <row r="15740" spans="1:1" x14ac:dyDescent="0.25">
      <c r="A15740" s="287"/>
    </row>
    <row r="15741" spans="1:1" x14ac:dyDescent="0.25">
      <c r="A15741" s="287"/>
    </row>
    <row r="15742" spans="1:1" x14ac:dyDescent="0.25">
      <c r="A15742" s="287"/>
    </row>
    <row r="15743" spans="1:1" x14ac:dyDescent="0.25">
      <c r="A15743" s="287"/>
    </row>
    <row r="15744" spans="1:1" x14ac:dyDescent="0.25">
      <c r="A15744" s="287"/>
    </row>
    <row r="15745" spans="1:1" x14ac:dyDescent="0.25">
      <c r="A15745" s="287"/>
    </row>
    <row r="15746" spans="1:1" x14ac:dyDescent="0.25">
      <c r="A15746" s="287"/>
    </row>
    <row r="15747" spans="1:1" x14ac:dyDescent="0.25">
      <c r="A15747" s="287"/>
    </row>
    <row r="15748" spans="1:1" x14ac:dyDescent="0.25">
      <c r="A15748" s="287"/>
    </row>
    <row r="15749" spans="1:1" x14ac:dyDescent="0.25">
      <c r="A15749" s="287"/>
    </row>
    <row r="15750" spans="1:1" x14ac:dyDescent="0.25">
      <c r="A15750" s="287"/>
    </row>
    <row r="15751" spans="1:1" x14ac:dyDescent="0.25">
      <c r="A15751" s="287"/>
    </row>
    <row r="15752" spans="1:1" x14ac:dyDescent="0.25">
      <c r="A15752" s="287"/>
    </row>
    <row r="15753" spans="1:1" x14ac:dyDescent="0.25">
      <c r="A15753" s="287"/>
    </row>
    <row r="15754" spans="1:1" x14ac:dyDescent="0.25">
      <c r="A15754" s="287"/>
    </row>
    <row r="15755" spans="1:1" x14ac:dyDescent="0.25">
      <c r="A15755" s="287"/>
    </row>
    <row r="15756" spans="1:1" x14ac:dyDescent="0.25">
      <c r="A15756" s="287"/>
    </row>
    <row r="15757" spans="1:1" x14ac:dyDescent="0.25">
      <c r="A15757" s="287"/>
    </row>
    <row r="15758" spans="1:1" x14ac:dyDescent="0.25">
      <c r="A15758" s="287"/>
    </row>
    <row r="15759" spans="1:1" x14ac:dyDescent="0.25">
      <c r="A15759" s="287"/>
    </row>
    <row r="15760" spans="1:1" x14ac:dyDescent="0.25">
      <c r="A15760" s="287"/>
    </row>
    <row r="15761" spans="1:1" x14ac:dyDescent="0.25">
      <c r="A15761" s="287"/>
    </row>
    <row r="15762" spans="1:1" x14ac:dyDescent="0.25">
      <c r="A15762" s="287"/>
    </row>
    <row r="15763" spans="1:1" x14ac:dyDescent="0.25">
      <c r="A15763" s="287"/>
    </row>
    <row r="15764" spans="1:1" x14ac:dyDescent="0.25">
      <c r="A15764" s="287"/>
    </row>
    <row r="15765" spans="1:1" x14ac:dyDescent="0.25">
      <c r="A15765" s="287"/>
    </row>
    <row r="15766" spans="1:1" x14ac:dyDescent="0.25">
      <c r="A15766" s="287"/>
    </row>
    <row r="15767" spans="1:1" x14ac:dyDescent="0.25">
      <c r="A15767" s="287"/>
    </row>
    <row r="15768" spans="1:1" x14ac:dyDescent="0.25">
      <c r="A15768" s="287"/>
    </row>
    <row r="15769" spans="1:1" x14ac:dyDescent="0.25">
      <c r="A15769" s="287"/>
    </row>
    <row r="15770" spans="1:1" x14ac:dyDescent="0.25">
      <c r="A15770" s="287"/>
    </row>
    <row r="15771" spans="1:1" x14ac:dyDescent="0.25">
      <c r="A15771" s="287"/>
    </row>
    <row r="15772" spans="1:1" x14ac:dyDescent="0.25">
      <c r="A15772" s="287"/>
    </row>
    <row r="15773" spans="1:1" x14ac:dyDescent="0.25">
      <c r="A15773" s="287"/>
    </row>
    <row r="15774" spans="1:1" x14ac:dyDescent="0.25">
      <c r="A15774" s="287"/>
    </row>
    <row r="15775" spans="1:1" x14ac:dyDescent="0.25">
      <c r="A15775" s="287"/>
    </row>
    <row r="15776" spans="1:1" x14ac:dyDescent="0.25">
      <c r="A15776" s="287"/>
    </row>
    <row r="15777" spans="1:1" x14ac:dyDescent="0.25">
      <c r="A15777" s="287"/>
    </row>
    <row r="15778" spans="1:1" x14ac:dyDescent="0.25">
      <c r="A15778" s="287"/>
    </row>
    <row r="15779" spans="1:1" x14ac:dyDescent="0.25">
      <c r="A15779" s="287"/>
    </row>
    <row r="15780" spans="1:1" x14ac:dyDescent="0.25">
      <c r="A15780" s="287"/>
    </row>
    <row r="15781" spans="1:1" x14ac:dyDescent="0.25">
      <c r="A15781" s="287"/>
    </row>
    <row r="15782" spans="1:1" x14ac:dyDescent="0.25">
      <c r="A15782" s="287"/>
    </row>
    <row r="15783" spans="1:1" x14ac:dyDescent="0.25">
      <c r="A15783" s="287"/>
    </row>
    <row r="15784" spans="1:1" x14ac:dyDescent="0.25">
      <c r="A15784" s="287"/>
    </row>
    <row r="15785" spans="1:1" x14ac:dyDescent="0.25">
      <c r="A15785" s="287"/>
    </row>
    <row r="15786" spans="1:1" x14ac:dyDescent="0.25">
      <c r="A15786" s="287"/>
    </row>
    <row r="15787" spans="1:1" x14ac:dyDescent="0.25">
      <c r="A15787" s="287"/>
    </row>
    <row r="15788" spans="1:1" x14ac:dyDescent="0.25">
      <c r="A15788" s="287"/>
    </row>
    <row r="15789" spans="1:1" x14ac:dyDescent="0.25">
      <c r="A15789" s="287"/>
    </row>
    <row r="15790" spans="1:1" x14ac:dyDescent="0.25">
      <c r="A15790" s="287"/>
    </row>
    <row r="15791" spans="1:1" x14ac:dyDescent="0.25">
      <c r="A15791" s="287"/>
    </row>
    <row r="15792" spans="1:1" x14ac:dyDescent="0.25">
      <c r="A15792" s="287"/>
    </row>
    <row r="15793" spans="1:1" x14ac:dyDescent="0.25">
      <c r="A15793" s="287"/>
    </row>
    <row r="15794" spans="1:1" x14ac:dyDescent="0.25">
      <c r="A15794" s="287"/>
    </row>
    <row r="15795" spans="1:1" x14ac:dyDescent="0.25">
      <c r="A15795" s="287"/>
    </row>
    <row r="15796" spans="1:1" x14ac:dyDescent="0.25">
      <c r="A15796" s="287"/>
    </row>
    <row r="15797" spans="1:1" x14ac:dyDescent="0.25">
      <c r="A15797" s="287"/>
    </row>
    <row r="15798" spans="1:1" x14ac:dyDescent="0.25">
      <c r="A15798" s="287"/>
    </row>
    <row r="15799" spans="1:1" x14ac:dyDescent="0.25">
      <c r="A15799" s="287"/>
    </row>
    <row r="15800" spans="1:1" x14ac:dyDescent="0.25">
      <c r="A15800" s="287"/>
    </row>
    <row r="15801" spans="1:1" x14ac:dyDescent="0.25">
      <c r="A15801" s="287"/>
    </row>
    <row r="15802" spans="1:1" x14ac:dyDescent="0.25">
      <c r="A15802" s="287"/>
    </row>
    <row r="15803" spans="1:1" x14ac:dyDescent="0.25">
      <c r="A15803" s="287"/>
    </row>
    <row r="15804" spans="1:1" x14ac:dyDescent="0.25">
      <c r="A15804" s="287"/>
    </row>
    <row r="15805" spans="1:1" x14ac:dyDescent="0.25">
      <c r="A15805" s="287"/>
    </row>
    <row r="15806" spans="1:1" x14ac:dyDescent="0.25">
      <c r="A15806" s="287"/>
    </row>
    <row r="15807" spans="1:1" x14ac:dyDescent="0.25">
      <c r="A15807" s="287"/>
    </row>
    <row r="15808" spans="1:1" x14ac:dyDescent="0.25">
      <c r="A15808" s="287"/>
    </row>
    <row r="15809" spans="1:1" x14ac:dyDescent="0.25">
      <c r="A15809" s="287"/>
    </row>
    <row r="15810" spans="1:1" x14ac:dyDescent="0.25">
      <c r="A15810" s="287"/>
    </row>
    <row r="15811" spans="1:1" x14ac:dyDescent="0.25">
      <c r="A15811" s="287"/>
    </row>
    <row r="15812" spans="1:1" x14ac:dyDescent="0.25">
      <c r="A15812" s="287"/>
    </row>
    <row r="15813" spans="1:1" x14ac:dyDescent="0.25">
      <c r="A15813" s="287"/>
    </row>
    <row r="15814" spans="1:1" x14ac:dyDescent="0.25">
      <c r="A15814" s="287"/>
    </row>
    <row r="15815" spans="1:1" x14ac:dyDescent="0.25">
      <c r="A15815" s="287"/>
    </row>
    <row r="15816" spans="1:1" x14ac:dyDescent="0.25">
      <c r="A15816" s="287"/>
    </row>
    <row r="15817" spans="1:1" x14ac:dyDescent="0.25">
      <c r="A15817" s="287"/>
    </row>
    <row r="15818" spans="1:1" x14ac:dyDescent="0.25">
      <c r="A15818" s="287"/>
    </row>
    <row r="15819" spans="1:1" x14ac:dyDescent="0.25">
      <c r="A15819" s="287"/>
    </row>
    <row r="15820" spans="1:1" x14ac:dyDescent="0.25">
      <c r="A15820" s="287"/>
    </row>
    <row r="15821" spans="1:1" x14ac:dyDescent="0.25">
      <c r="A15821" s="287"/>
    </row>
    <row r="15822" spans="1:1" x14ac:dyDescent="0.25">
      <c r="A15822" s="287"/>
    </row>
    <row r="15823" spans="1:1" x14ac:dyDescent="0.25">
      <c r="A15823" s="287"/>
    </row>
    <row r="15824" spans="1:1" x14ac:dyDescent="0.25">
      <c r="A15824" s="287"/>
    </row>
    <row r="15825" spans="1:1" x14ac:dyDescent="0.25">
      <c r="A15825" s="287"/>
    </row>
    <row r="15826" spans="1:1" x14ac:dyDescent="0.25">
      <c r="A15826" s="287"/>
    </row>
    <row r="15827" spans="1:1" x14ac:dyDescent="0.25">
      <c r="A15827" s="287"/>
    </row>
    <row r="15828" spans="1:1" x14ac:dyDescent="0.25">
      <c r="A15828" s="287"/>
    </row>
    <row r="15829" spans="1:1" x14ac:dyDescent="0.25">
      <c r="A15829" s="287"/>
    </row>
    <row r="15830" spans="1:1" x14ac:dyDescent="0.25">
      <c r="A15830" s="287"/>
    </row>
    <row r="15831" spans="1:1" x14ac:dyDescent="0.25">
      <c r="A15831" s="287"/>
    </row>
    <row r="15832" spans="1:1" x14ac:dyDescent="0.25">
      <c r="A15832" s="287"/>
    </row>
    <row r="15833" spans="1:1" x14ac:dyDescent="0.25">
      <c r="A15833" s="287"/>
    </row>
    <row r="15834" spans="1:1" x14ac:dyDescent="0.25">
      <c r="A15834" s="287"/>
    </row>
    <row r="15835" spans="1:1" x14ac:dyDescent="0.25">
      <c r="A15835" s="287"/>
    </row>
    <row r="15836" spans="1:1" x14ac:dyDescent="0.25">
      <c r="A15836" s="287"/>
    </row>
    <row r="15837" spans="1:1" x14ac:dyDescent="0.25">
      <c r="A15837" s="287"/>
    </row>
    <row r="15838" spans="1:1" x14ac:dyDescent="0.25">
      <c r="A15838" s="287"/>
    </row>
    <row r="15839" spans="1:1" x14ac:dyDescent="0.25">
      <c r="A15839" s="287"/>
    </row>
    <row r="15840" spans="1:1" x14ac:dyDescent="0.25">
      <c r="A15840" s="287"/>
    </row>
    <row r="15841" spans="1:1" x14ac:dyDescent="0.25">
      <c r="A15841" s="287"/>
    </row>
    <row r="15842" spans="1:1" x14ac:dyDescent="0.25">
      <c r="A15842" s="287"/>
    </row>
    <row r="15843" spans="1:1" x14ac:dyDescent="0.25">
      <c r="A15843" s="287"/>
    </row>
    <row r="15844" spans="1:1" x14ac:dyDescent="0.25">
      <c r="A15844" s="287"/>
    </row>
    <row r="15845" spans="1:1" x14ac:dyDescent="0.25">
      <c r="A15845" s="287"/>
    </row>
    <row r="15846" spans="1:1" x14ac:dyDescent="0.25">
      <c r="A15846" s="287"/>
    </row>
    <row r="15847" spans="1:1" x14ac:dyDescent="0.25">
      <c r="A15847" s="287"/>
    </row>
    <row r="15848" spans="1:1" x14ac:dyDescent="0.25">
      <c r="A15848" s="287"/>
    </row>
    <row r="15849" spans="1:1" x14ac:dyDescent="0.25">
      <c r="A15849" s="287"/>
    </row>
    <row r="15850" spans="1:1" x14ac:dyDescent="0.25">
      <c r="A15850" s="287"/>
    </row>
    <row r="15851" spans="1:1" x14ac:dyDescent="0.25">
      <c r="A15851" s="287"/>
    </row>
    <row r="15852" spans="1:1" x14ac:dyDescent="0.25">
      <c r="A15852" s="287"/>
    </row>
    <row r="15853" spans="1:1" x14ac:dyDescent="0.25">
      <c r="A15853" s="287"/>
    </row>
    <row r="15854" spans="1:1" x14ac:dyDescent="0.25">
      <c r="A15854" s="287"/>
    </row>
    <row r="15855" spans="1:1" x14ac:dyDescent="0.25">
      <c r="A15855" s="287"/>
    </row>
    <row r="15856" spans="1:1" x14ac:dyDescent="0.25">
      <c r="A15856" s="287"/>
    </row>
    <row r="15857" spans="1:1" x14ac:dyDescent="0.25">
      <c r="A15857" s="287"/>
    </row>
    <row r="15858" spans="1:1" x14ac:dyDescent="0.25">
      <c r="A15858" s="287"/>
    </row>
    <row r="15859" spans="1:1" x14ac:dyDescent="0.25">
      <c r="A15859" s="287"/>
    </row>
    <row r="15860" spans="1:1" x14ac:dyDescent="0.25">
      <c r="A15860" s="287"/>
    </row>
    <row r="15861" spans="1:1" x14ac:dyDescent="0.25">
      <c r="A15861" s="287"/>
    </row>
    <row r="15862" spans="1:1" x14ac:dyDescent="0.25">
      <c r="A15862" s="287"/>
    </row>
    <row r="15863" spans="1:1" x14ac:dyDescent="0.25">
      <c r="A15863" s="287"/>
    </row>
    <row r="15864" spans="1:1" x14ac:dyDescent="0.25">
      <c r="A15864" s="287"/>
    </row>
    <row r="15865" spans="1:1" x14ac:dyDescent="0.25">
      <c r="A15865" s="287"/>
    </row>
    <row r="15866" spans="1:1" x14ac:dyDescent="0.25">
      <c r="A15866" s="287"/>
    </row>
    <row r="15867" spans="1:1" x14ac:dyDescent="0.25">
      <c r="A15867" s="287"/>
    </row>
    <row r="15868" spans="1:1" x14ac:dyDescent="0.25">
      <c r="A15868" s="287"/>
    </row>
    <row r="15869" spans="1:1" x14ac:dyDescent="0.25">
      <c r="A15869" s="287"/>
    </row>
    <row r="15870" spans="1:1" x14ac:dyDescent="0.25">
      <c r="A15870" s="287"/>
    </row>
    <row r="15871" spans="1:1" x14ac:dyDescent="0.25">
      <c r="A15871" s="287"/>
    </row>
    <row r="15872" spans="1:1" x14ac:dyDescent="0.25">
      <c r="A15872" s="287"/>
    </row>
    <row r="15873" spans="1:1" x14ac:dyDescent="0.25">
      <c r="A15873" s="287"/>
    </row>
    <row r="15874" spans="1:1" x14ac:dyDescent="0.25">
      <c r="A15874" s="287"/>
    </row>
    <row r="15875" spans="1:1" x14ac:dyDescent="0.25">
      <c r="A15875" s="287"/>
    </row>
    <row r="15876" spans="1:1" x14ac:dyDescent="0.25">
      <c r="A15876" s="287"/>
    </row>
    <row r="15877" spans="1:1" x14ac:dyDescent="0.25">
      <c r="A15877" s="287"/>
    </row>
    <row r="15878" spans="1:1" x14ac:dyDescent="0.25">
      <c r="A15878" s="287"/>
    </row>
    <row r="15879" spans="1:1" x14ac:dyDescent="0.25">
      <c r="A15879" s="287"/>
    </row>
    <row r="15880" spans="1:1" x14ac:dyDescent="0.25">
      <c r="A15880" s="287"/>
    </row>
    <row r="15881" spans="1:1" x14ac:dyDescent="0.25">
      <c r="A15881" s="287"/>
    </row>
    <row r="15882" spans="1:1" x14ac:dyDescent="0.25">
      <c r="A15882" s="287"/>
    </row>
    <row r="15883" spans="1:1" x14ac:dyDescent="0.25">
      <c r="A15883" s="287"/>
    </row>
    <row r="15884" spans="1:1" x14ac:dyDescent="0.25">
      <c r="A15884" s="287"/>
    </row>
    <row r="15885" spans="1:1" x14ac:dyDescent="0.25">
      <c r="A15885" s="287"/>
    </row>
    <row r="15886" spans="1:1" x14ac:dyDescent="0.25">
      <c r="A15886" s="287"/>
    </row>
    <row r="15887" spans="1:1" x14ac:dyDescent="0.25">
      <c r="A15887" s="287"/>
    </row>
    <row r="15888" spans="1:1" x14ac:dyDescent="0.25">
      <c r="A15888" s="287"/>
    </row>
    <row r="15889" spans="1:1" x14ac:dyDescent="0.25">
      <c r="A15889" s="287"/>
    </row>
    <row r="15890" spans="1:1" x14ac:dyDescent="0.25">
      <c r="A15890" s="287"/>
    </row>
    <row r="15891" spans="1:1" x14ac:dyDescent="0.25">
      <c r="A15891" s="287"/>
    </row>
    <row r="15892" spans="1:1" x14ac:dyDescent="0.25">
      <c r="A15892" s="287"/>
    </row>
    <row r="15893" spans="1:1" x14ac:dyDescent="0.25">
      <c r="A15893" s="287"/>
    </row>
    <row r="15894" spans="1:1" x14ac:dyDescent="0.25">
      <c r="A15894" s="287"/>
    </row>
    <row r="15895" spans="1:1" x14ac:dyDescent="0.25">
      <c r="A15895" s="287"/>
    </row>
    <row r="15896" spans="1:1" x14ac:dyDescent="0.25">
      <c r="A15896" s="287"/>
    </row>
    <row r="15897" spans="1:1" x14ac:dyDescent="0.25">
      <c r="A15897" s="287"/>
    </row>
    <row r="15898" spans="1:1" x14ac:dyDescent="0.25">
      <c r="A15898" s="287"/>
    </row>
    <row r="15899" spans="1:1" x14ac:dyDescent="0.25">
      <c r="A15899" s="287"/>
    </row>
    <row r="15900" spans="1:1" x14ac:dyDescent="0.25">
      <c r="A15900" s="287"/>
    </row>
    <row r="15901" spans="1:1" x14ac:dyDescent="0.25">
      <c r="A15901" s="287"/>
    </row>
    <row r="15902" spans="1:1" x14ac:dyDescent="0.25">
      <c r="A15902" s="287"/>
    </row>
    <row r="15903" spans="1:1" x14ac:dyDescent="0.25">
      <c r="A15903" s="287"/>
    </row>
    <row r="15904" spans="1:1" x14ac:dyDescent="0.25">
      <c r="A15904" s="287"/>
    </row>
    <row r="15905" spans="1:1" x14ac:dyDescent="0.25">
      <c r="A15905" s="287"/>
    </row>
    <row r="15906" spans="1:1" x14ac:dyDescent="0.25">
      <c r="A15906" s="287"/>
    </row>
    <row r="15907" spans="1:1" x14ac:dyDescent="0.25">
      <c r="A15907" s="287"/>
    </row>
    <row r="15908" spans="1:1" x14ac:dyDescent="0.25">
      <c r="A15908" s="287"/>
    </row>
    <row r="15909" spans="1:1" x14ac:dyDescent="0.25">
      <c r="A15909" s="287"/>
    </row>
    <row r="15910" spans="1:1" x14ac:dyDescent="0.25">
      <c r="A15910" s="287"/>
    </row>
    <row r="15911" spans="1:1" x14ac:dyDescent="0.25">
      <c r="A15911" s="287"/>
    </row>
    <row r="15912" spans="1:1" x14ac:dyDescent="0.25">
      <c r="A15912" s="287"/>
    </row>
    <row r="15913" spans="1:1" x14ac:dyDescent="0.25">
      <c r="A15913" s="287"/>
    </row>
    <row r="15914" spans="1:1" x14ac:dyDescent="0.25">
      <c r="A15914" s="287"/>
    </row>
    <row r="15915" spans="1:1" x14ac:dyDescent="0.25">
      <c r="A15915" s="287"/>
    </row>
    <row r="15916" spans="1:1" x14ac:dyDescent="0.25">
      <c r="A15916" s="287"/>
    </row>
    <row r="15917" spans="1:1" x14ac:dyDescent="0.25">
      <c r="A15917" s="287"/>
    </row>
    <row r="15918" spans="1:1" x14ac:dyDescent="0.25">
      <c r="A15918" s="287"/>
    </row>
    <row r="15919" spans="1:1" x14ac:dyDescent="0.25">
      <c r="A15919" s="287"/>
    </row>
    <row r="15920" spans="1:1" x14ac:dyDescent="0.25">
      <c r="A15920" s="287"/>
    </row>
    <row r="15921" spans="1:1" x14ac:dyDescent="0.25">
      <c r="A15921" s="287"/>
    </row>
    <row r="15922" spans="1:1" x14ac:dyDescent="0.25">
      <c r="A15922" s="287"/>
    </row>
    <row r="15923" spans="1:1" x14ac:dyDescent="0.25">
      <c r="A15923" s="287"/>
    </row>
    <row r="15924" spans="1:1" x14ac:dyDescent="0.25">
      <c r="A15924" s="287"/>
    </row>
    <row r="15925" spans="1:1" x14ac:dyDescent="0.25">
      <c r="A15925" s="287"/>
    </row>
    <row r="15926" spans="1:1" x14ac:dyDescent="0.25">
      <c r="A15926" s="287"/>
    </row>
    <row r="15927" spans="1:1" x14ac:dyDescent="0.25">
      <c r="A15927" s="287"/>
    </row>
    <row r="15928" spans="1:1" x14ac:dyDescent="0.25">
      <c r="A15928" s="287"/>
    </row>
    <row r="15929" spans="1:1" x14ac:dyDescent="0.25">
      <c r="A15929" s="287"/>
    </row>
    <row r="15930" spans="1:1" x14ac:dyDescent="0.25">
      <c r="A15930" s="287"/>
    </row>
    <row r="15931" spans="1:1" x14ac:dyDescent="0.25">
      <c r="A15931" s="287"/>
    </row>
    <row r="15932" spans="1:1" x14ac:dyDescent="0.25">
      <c r="A15932" s="287"/>
    </row>
    <row r="15933" spans="1:1" x14ac:dyDescent="0.25">
      <c r="A15933" s="287"/>
    </row>
    <row r="15934" spans="1:1" x14ac:dyDescent="0.25">
      <c r="A15934" s="287"/>
    </row>
    <row r="15935" spans="1:1" x14ac:dyDescent="0.25">
      <c r="A15935" s="287"/>
    </row>
    <row r="15936" spans="1:1" x14ac:dyDescent="0.25">
      <c r="A15936" s="287"/>
    </row>
    <row r="15937" spans="1:1" x14ac:dyDescent="0.25">
      <c r="A15937" s="287"/>
    </row>
    <row r="15938" spans="1:1" x14ac:dyDescent="0.25">
      <c r="A15938" s="287"/>
    </row>
    <row r="15939" spans="1:1" x14ac:dyDescent="0.25">
      <c r="A15939" s="287"/>
    </row>
    <row r="15940" spans="1:1" x14ac:dyDescent="0.25">
      <c r="A15940" s="287"/>
    </row>
    <row r="15941" spans="1:1" x14ac:dyDescent="0.25">
      <c r="A15941" s="287"/>
    </row>
    <row r="15942" spans="1:1" x14ac:dyDescent="0.25">
      <c r="A15942" s="287"/>
    </row>
    <row r="15943" spans="1:1" x14ac:dyDescent="0.25">
      <c r="A15943" s="287"/>
    </row>
    <row r="15944" spans="1:1" x14ac:dyDescent="0.25">
      <c r="A15944" s="287"/>
    </row>
    <row r="15945" spans="1:1" x14ac:dyDescent="0.25">
      <c r="A15945" s="287"/>
    </row>
    <row r="15946" spans="1:1" x14ac:dyDescent="0.25">
      <c r="A15946" s="287"/>
    </row>
    <row r="15947" spans="1:1" x14ac:dyDescent="0.25">
      <c r="A15947" s="287"/>
    </row>
    <row r="15948" spans="1:1" x14ac:dyDescent="0.25">
      <c r="A15948" s="287"/>
    </row>
    <row r="15949" spans="1:1" x14ac:dyDescent="0.25">
      <c r="A15949" s="287"/>
    </row>
    <row r="15950" spans="1:1" x14ac:dyDescent="0.25">
      <c r="A15950" s="287"/>
    </row>
    <row r="15951" spans="1:1" x14ac:dyDescent="0.25">
      <c r="A15951" s="287"/>
    </row>
    <row r="15952" spans="1:1" x14ac:dyDescent="0.25">
      <c r="A15952" s="287"/>
    </row>
    <row r="15953" spans="1:1" x14ac:dyDescent="0.25">
      <c r="A15953" s="287"/>
    </row>
    <row r="15954" spans="1:1" x14ac:dyDescent="0.25">
      <c r="A15954" s="287"/>
    </row>
    <row r="15955" spans="1:1" x14ac:dyDescent="0.25">
      <c r="A15955" s="287"/>
    </row>
    <row r="15956" spans="1:1" x14ac:dyDescent="0.25">
      <c r="A15956" s="287"/>
    </row>
    <row r="15957" spans="1:1" x14ac:dyDescent="0.25">
      <c r="A15957" s="287"/>
    </row>
    <row r="15958" spans="1:1" x14ac:dyDescent="0.25">
      <c r="A15958" s="287"/>
    </row>
    <row r="15959" spans="1:1" x14ac:dyDescent="0.25">
      <c r="A15959" s="287"/>
    </row>
    <row r="15960" spans="1:1" x14ac:dyDescent="0.25">
      <c r="A15960" s="287"/>
    </row>
    <row r="15961" spans="1:1" x14ac:dyDescent="0.25">
      <c r="A15961" s="287"/>
    </row>
    <row r="15962" spans="1:1" x14ac:dyDescent="0.25">
      <c r="A15962" s="287"/>
    </row>
    <row r="15963" spans="1:1" x14ac:dyDescent="0.25">
      <c r="A15963" s="287"/>
    </row>
    <row r="15964" spans="1:1" x14ac:dyDescent="0.25">
      <c r="A15964" s="287"/>
    </row>
    <row r="15965" spans="1:1" x14ac:dyDescent="0.25">
      <c r="A15965" s="287"/>
    </row>
    <row r="15966" spans="1:1" x14ac:dyDescent="0.25">
      <c r="A15966" s="287"/>
    </row>
    <row r="15967" spans="1:1" x14ac:dyDescent="0.25">
      <c r="A15967" s="287"/>
    </row>
    <row r="15968" spans="1:1" x14ac:dyDescent="0.25">
      <c r="A15968" s="287"/>
    </row>
    <row r="15969" spans="1:1" x14ac:dyDescent="0.25">
      <c r="A15969" s="287"/>
    </row>
    <row r="15970" spans="1:1" x14ac:dyDescent="0.25">
      <c r="A15970" s="287"/>
    </row>
    <row r="15971" spans="1:1" x14ac:dyDescent="0.25">
      <c r="A15971" s="287"/>
    </row>
    <row r="15972" spans="1:1" x14ac:dyDescent="0.25">
      <c r="A15972" s="287"/>
    </row>
    <row r="15973" spans="1:1" x14ac:dyDescent="0.25">
      <c r="A15973" s="287"/>
    </row>
    <row r="15974" spans="1:1" x14ac:dyDescent="0.25">
      <c r="A15974" s="287"/>
    </row>
    <row r="15975" spans="1:1" x14ac:dyDescent="0.25">
      <c r="A15975" s="287"/>
    </row>
    <row r="15976" spans="1:1" x14ac:dyDescent="0.25">
      <c r="A15976" s="287"/>
    </row>
    <row r="15977" spans="1:1" x14ac:dyDescent="0.25">
      <c r="A15977" s="287"/>
    </row>
    <row r="15978" spans="1:1" x14ac:dyDescent="0.25">
      <c r="A15978" s="287"/>
    </row>
    <row r="15979" spans="1:1" x14ac:dyDescent="0.25">
      <c r="A15979" s="287"/>
    </row>
    <row r="15980" spans="1:1" x14ac:dyDescent="0.25">
      <c r="A15980" s="287"/>
    </row>
    <row r="15981" spans="1:1" x14ac:dyDescent="0.25">
      <c r="A15981" s="287"/>
    </row>
    <row r="15982" spans="1:1" x14ac:dyDescent="0.25">
      <c r="A15982" s="287"/>
    </row>
    <row r="15983" spans="1:1" x14ac:dyDescent="0.25">
      <c r="A15983" s="287"/>
    </row>
    <row r="15984" spans="1:1" x14ac:dyDescent="0.25">
      <c r="A15984" s="287"/>
    </row>
    <row r="15985" spans="1:1" x14ac:dyDescent="0.25">
      <c r="A15985" s="287"/>
    </row>
    <row r="15986" spans="1:1" x14ac:dyDescent="0.25">
      <c r="A15986" s="287"/>
    </row>
    <row r="15987" spans="1:1" x14ac:dyDescent="0.25">
      <c r="A15987" s="287"/>
    </row>
    <row r="15988" spans="1:1" x14ac:dyDescent="0.25">
      <c r="A15988" s="287"/>
    </row>
    <row r="15989" spans="1:1" x14ac:dyDescent="0.25">
      <c r="A15989" s="287"/>
    </row>
    <row r="15990" spans="1:1" x14ac:dyDescent="0.25">
      <c r="A15990" s="287"/>
    </row>
    <row r="15991" spans="1:1" x14ac:dyDescent="0.25">
      <c r="A15991" s="287"/>
    </row>
    <row r="15992" spans="1:1" x14ac:dyDescent="0.25">
      <c r="A15992" s="287"/>
    </row>
    <row r="15993" spans="1:1" x14ac:dyDescent="0.25">
      <c r="A15993" s="287"/>
    </row>
    <row r="15994" spans="1:1" x14ac:dyDescent="0.25">
      <c r="A15994" s="287"/>
    </row>
    <row r="15995" spans="1:1" x14ac:dyDescent="0.25">
      <c r="A15995" s="287"/>
    </row>
    <row r="15996" spans="1:1" x14ac:dyDescent="0.25">
      <c r="A15996" s="287"/>
    </row>
    <row r="15997" spans="1:1" x14ac:dyDescent="0.25">
      <c r="A15997" s="287"/>
    </row>
    <row r="15998" spans="1:1" x14ac:dyDescent="0.25">
      <c r="A15998" s="287"/>
    </row>
    <row r="15999" spans="1:1" x14ac:dyDescent="0.25">
      <c r="A15999" s="287"/>
    </row>
    <row r="16000" spans="1:1" x14ac:dyDescent="0.25">
      <c r="A16000" s="287"/>
    </row>
    <row r="16001" spans="1:1" x14ac:dyDescent="0.25">
      <c r="A16001" s="287"/>
    </row>
    <row r="16002" spans="1:1" x14ac:dyDescent="0.25">
      <c r="A16002" s="287"/>
    </row>
    <row r="16003" spans="1:1" x14ac:dyDescent="0.25">
      <c r="A16003" s="287"/>
    </row>
    <row r="16004" spans="1:1" x14ac:dyDescent="0.25">
      <c r="A16004" s="287"/>
    </row>
    <row r="16005" spans="1:1" x14ac:dyDescent="0.25">
      <c r="A16005" s="287"/>
    </row>
    <row r="16006" spans="1:1" x14ac:dyDescent="0.25">
      <c r="A16006" s="287"/>
    </row>
    <row r="16007" spans="1:1" x14ac:dyDescent="0.25">
      <c r="A16007" s="287"/>
    </row>
    <row r="16008" spans="1:1" x14ac:dyDescent="0.25">
      <c r="A16008" s="287"/>
    </row>
    <row r="16009" spans="1:1" x14ac:dyDescent="0.25">
      <c r="A16009" s="287"/>
    </row>
    <row r="16010" spans="1:1" x14ac:dyDescent="0.25">
      <c r="A16010" s="287"/>
    </row>
    <row r="16011" spans="1:1" x14ac:dyDescent="0.25">
      <c r="A16011" s="287"/>
    </row>
    <row r="16012" spans="1:1" x14ac:dyDescent="0.25">
      <c r="A16012" s="287"/>
    </row>
    <row r="16013" spans="1:1" x14ac:dyDescent="0.25">
      <c r="A16013" s="287"/>
    </row>
    <row r="16014" spans="1:1" x14ac:dyDescent="0.25">
      <c r="A16014" s="287"/>
    </row>
    <row r="16015" spans="1:1" x14ac:dyDescent="0.25">
      <c r="A16015" s="287"/>
    </row>
    <row r="16016" spans="1:1" x14ac:dyDescent="0.25">
      <c r="A16016" s="287"/>
    </row>
    <row r="16017" spans="1:1" x14ac:dyDescent="0.25">
      <c r="A16017" s="287"/>
    </row>
    <row r="16018" spans="1:1" x14ac:dyDescent="0.25">
      <c r="A16018" s="287"/>
    </row>
    <row r="16019" spans="1:1" x14ac:dyDescent="0.25">
      <c r="A16019" s="287"/>
    </row>
    <row r="16020" spans="1:1" x14ac:dyDescent="0.25">
      <c r="A16020" s="287"/>
    </row>
    <row r="16021" spans="1:1" x14ac:dyDescent="0.25">
      <c r="A16021" s="287"/>
    </row>
    <row r="16022" spans="1:1" x14ac:dyDescent="0.25">
      <c r="A16022" s="287"/>
    </row>
    <row r="16023" spans="1:1" x14ac:dyDescent="0.25">
      <c r="A16023" s="287"/>
    </row>
    <row r="16024" spans="1:1" x14ac:dyDescent="0.25">
      <c r="A16024" s="287"/>
    </row>
    <row r="16025" spans="1:1" x14ac:dyDescent="0.25">
      <c r="A16025" s="287"/>
    </row>
    <row r="16026" spans="1:1" x14ac:dyDescent="0.25">
      <c r="A16026" s="287"/>
    </row>
    <row r="16027" spans="1:1" x14ac:dyDescent="0.25">
      <c r="A16027" s="287"/>
    </row>
    <row r="16028" spans="1:1" x14ac:dyDescent="0.25">
      <c r="A16028" s="287"/>
    </row>
    <row r="16029" spans="1:1" x14ac:dyDescent="0.25">
      <c r="A16029" s="287"/>
    </row>
    <row r="16030" spans="1:1" x14ac:dyDescent="0.25">
      <c r="A16030" s="287"/>
    </row>
    <row r="16031" spans="1:1" x14ac:dyDescent="0.25">
      <c r="A16031" s="287"/>
    </row>
    <row r="16032" spans="1:1" x14ac:dyDescent="0.25">
      <c r="A16032" s="287"/>
    </row>
    <row r="16033" spans="1:1" x14ac:dyDescent="0.25">
      <c r="A16033" s="287"/>
    </row>
    <row r="16034" spans="1:1" x14ac:dyDescent="0.25">
      <c r="A16034" s="287"/>
    </row>
    <row r="16035" spans="1:1" x14ac:dyDescent="0.25">
      <c r="A16035" s="287"/>
    </row>
    <row r="16036" spans="1:1" x14ac:dyDescent="0.25">
      <c r="A16036" s="287"/>
    </row>
    <row r="16037" spans="1:1" x14ac:dyDescent="0.25">
      <c r="A16037" s="287"/>
    </row>
    <row r="16038" spans="1:1" x14ac:dyDescent="0.25">
      <c r="A16038" s="287"/>
    </row>
    <row r="16039" spans="1:1" x14ac:dyDescent="0.25">
      <c r="A16039" s="287"/>
    </row>
    <row r="16040" spans="1:1" x14ac:dyDescent="0.25">
      <c r="A16040" s="287"/>
    </row>
    <row r="16041" spans="1:1" x14ac:dyDescent="0.25">
      <c r="A16041" s="287"/>
    </row>
    <row r="16042" spans="1:1" x14ac:dyDescent="0.25">
      <c r="A16042" s="287"/>
    </row>
    <row r="16043" spans="1:1" x14ac:dyDescent="0.25">
      <c r="A16043" s="287"/>
    </row>
    <row r="16044" spans="1:1" x14ac:dyDescent="0.25">
      <c r="A16044" s="287"/>
    </row>
    <row r="16045" spans="1:1" x14ac:dyDescent="0.25">
      <c r="A16045" s="287"/>
    </row>
    <row r="16046" spans="1:1" x14ac:dyDescent="0.25">
      <c r="A16046" s="287"/>
    </row>
    <row r="16047" spans="1:1" x14ac:dyDescent="0.25">
      <c r="A16047" s="287"/>
    </row>
    <row r="16048" spans="1:1" x14ac:dyDescent="0.25">
      <c r="A16048" s="287"/>
    </row>
    <row r="16049" spans="1:1" x14ac:dyDescent="0.25">
      <c r="A16049" s="287"/>
    </row>
    <row r="16050" spans="1:1" x14ac:dyDescent="0.25">
      <c r="A16050" s="287"/>
    </row>
    <row r="16051" spans="1:1" x14ac:dyDescent="0.25">
      <c r="A16051" s="287"/>
    </row>
    <row r="16052" spans="1:1" x14ac:dyDescent="0.25">
      <c r="A16052" s="287"/>
    </row>
    <row r="16053" spans="1:1" x14ac:dyDescent="0.25">
      <c r="A16053" s="287"/>
    </row>
    <row r="16054" spans="1:1" x14ac:dyDescent="0.25">
      <c r="A16054" s="287"/>
    </row>
    <row r="16055" spans="1:1" x14ac:dyDescent="0.25">
      <c r="A16055" s="287"/>
    </row>
    <row r="16056" spans="1:1" x14ac:dyDescent="0.25">
      <c r="A16056" s="287"/>
    </row>
    <row r="16057" spans="1:1" x14ac:dyDescent="0.25">
      <c r="A16057" s="287"/>
    </row>
    <row r="16058" spans="1:1" x14ac:dyDescent="0.25">
      <c r="A16058" s="287"/>
    </row>
    <row r="16059" spans="1:1" x14ac:dyDescent="0.25">
      <c r="A16059" s="287"/>
    </row>
    <row r="16060" spans="1:1" x14ac:dyDescent="0.25">
      <c r="A16060" s="287"/>
    </row>
    <row r="16061" spans="1:1" x14ac:dyDescent="0.25">
      <c r="A16061" s="287"/>
    </row>
    <row r="16062" spans="1:1" x14ac:dyDescent="0.25">
      <c r="A16062" s="287"/>
    </row>
    <row r="16063" spans="1:1" x14ac:dyDescent="0.25">
      <c r="A16063" s="287"/>
    </row>
    <row r="16064" spans="1:1" x14ac:dyDescent="0.25">
      <c r="A16064" s="287"/>
    </row>
    <row r="16065" spans="1:1" x14ac:dyDescent="0.25">
      <c r="A16065" s="287"/>
    </row>
    <row r="16066" spans="1:1" x14ac:dyDescent="0.25">
      <c r="A16066" s="287"/>
    </row>
    <row r="16067" spans="1:1" x14ac:dyDescent="0.25">
      <c r="A16067" s="287"/>
    </row>
    <row r="16068" spans="1:1" x14ac:dyDescent="0.25">
      <c r="A16068" s="287"/>
    </row>
    <row r="16069" spans="1:1" x14ac:dyDescent="0.25">
      <c r="A16069" s="287"/>
    </row>
    <row r="16070" spans="1:1" x14ac:dyDescent="0.25">
      <c r="A16070" s="287"/>
    </row>
    <row r="16071" spans="1:1" x14ac:dyDescent="0.25">
      <c r="A16071" s="287"/>
    </row>
    <row r="16072" spans="1:1" x14ac:dyDescent="0.25">
      <c r="A16072" s="287"/>
    </row>
    <row r="16073" spans="1:1" x14ac:dyDescent="0.25">
      <c r="A16073" s="287"/>
    </row>
    <row r="16074" spans="1:1" x14ac:dyDescent="0.25">
      <c r="A16074" s="287"/>
    </row>
    <row r="16075" spans="1:1" x14ac:dyDescent="0.25">
      <c r="A16075" s="287"/>
    </row>
    <row r="16076" spans="1:1" x14ac:dyDescent="0.25">
      <c r="A16076" s="287"/>
    </row>
    <row r="16077" spans="1:1" x14ac:dyDescent="0.25">
      <c r="A16077" s="287"/>
    </row>
    <row r="16078" spans="1:1" x14ac:dyDescent="0.25">
      <c r="A16078" s="287"/>
    </row>
    <row r="16079" spans="1:1" x14ac:dyDescent="0.25">
      <c r="A16079" s="287"/>
    </row>
    <row r="16080" spans="1:1" x14ac:dyDescent="0.25">
      <c r="A16080" s="287"/>
    </row>
    <row r="16081" spans="1:1" x14ac:dyDescent="0.25">
      <c r="A16081" s="287"/>
    </row>
    <row r="16082" spans="1:1" x14ac:dyDescent="0.25">
      <c r="A16082" s="287"/>
    </row>
    <row r="16083" spans="1:1" x14ac:dyDescent="0.25">
      <c r="A16083" s="287"/>
    </row>
    <row r="16084" spans="1:1" x14ac:dyDescent="0.25">
      <c r="A16084" s="287"/>
    </row>
    <row r="16085" spans="1:1" x14ac:dyDescent="0.25">
      <c r="A16085" s="287"/>
    </row>
    <row r="16086" spans="1:1" x14ac:dyDescent="0.25">
      <c r="A16086" s="287"/>
    </row>
    <row r="16087" spans="1:1" x14ac:dyDescent="0.25">
      <c r="A16087" s="287"/>
    </row>
    <row r="16088" spans="1:1" x14ac:dyDescent="0.25">
      <c r="A16088" s="287"/>
    </row>
    <row r="16089" spans="1:1" x14ac:dyDescent="0.25">
      <c r="A16089" s="287"/>
    </row>
    <row r="16090" spans="1:1" x14ac:dyDescent="0.25">
      <c r="A16090" s="287"/>
    </row>
    <row r="16091" spans="1:1" x14ac:dyDescent="0.25">
      <c r="A16091" s="287"/>
    </row>
    <row r="16092" spans="1:1" x14ac:dyDescent="0.25">
      <c r="A16092" s="287"/>
    </row>
    <row r="16093" spans="1:1" x14ac:dyDescent="0.25">
      <c r="A16093" s="287"/>
    </row>
    <row r="16094" spans="1:1" x14ac:dyDescent="0.25">
      <c r="A16094" s="287"/>
    </row>
    <row r="16095" spans="1:1" x14ac:dyDescent="0.25">
      <c r="A16095" s="287"/>
    </row>
    <row r="16096" spans="1:1" x14ac:dyDescent="0.25">
      <c r="A16096" s="287"/>
    </row>
    <row r="16097" spans="1:1" x14ac:dyDescent="0.25">
      <c r="A16097" s="287"/>
    </row>
    <row r="16098" spans="1:1" x14ac:dyDescent="0.25">
      <c r="A16098" s="287"/>
    </row>
    <row r="16099" spans="1:1" x14ac:dyDescent="0.25">
      <c r="A16099" s="287"/>
    </row>
    <row r="16100" spans="1:1" x14ac:dyDescent="0.25">
      <c r="A16100" s="287"/>
    </row>
    <row r="16101" spans="1:1" x14ac:dyDescent="0.25">
      <c r="A16101" s="287"/>
    </row>
    <row r="16102" spans="1:1" x14ac:dyDescent="0.25">
      <c r="A16102" s="287"/>
    </row>
    <row r="16103" spans="1:1" x14ac:dyDescent="0.25">
      <c r="A16103" s="287"/>
    </row>
    <row r="16104" spans="1:1" x14ac:dyDescent="0.25">
      <c r="A16104" s="287"/>
    </row>
    <row r="16105" spans="1:1" x14ac:dyDescent="0.25">
      <c r="A16105" s="287"/>
    </row>
    <row r="16106" spans="1:1" x14ac:dyDescent="0.25">
      <c r="A16106" s="287"/>
    </row>
    <row r="16107" spans="1:1" x14ac:dyDescent="0.25">
      <c r="A16107" s="287"/>
    </row>
    <row r="16108" spans="1:1" x14ac:dyDescent="0.25">
      <c r="A16108" s="287"/>
    </row>
    <row r="16109" spans="1:1" x14ac:dyDescent="0.25">
      <c r="A16109" s="287"/>
    </row>
    <row r="16110" spans="1:1" x14ac:dyDescent="0.25">
      <c r="A16110" s="287"/>
    </row>
    <row r="16111" spans="1:1" x14ac:dyDescent="0.25">
      <c r="A16111" s="287"/>
    </row>
    <row r="16112" spans="1:1" x14ac:dyDescent="0.25">
      <c r="A16112" s="287"/>
    </row>
    <row r="16113" spans="1:1" x14ac:dyDescent="0.25">
      <c r="A16113" s="287"/>
    </row>
    <row r="16114" spans="1:1" x14ac:dyDescent="0.25">
      <c r="A16114" s="287"/>
    </row>
    <row r="16115" spans="1:1" x14ac:dyDescent="0.25">
      <c r="A16115" s="287"/>
    </row>
    <row r="16116" spans="1:1" x14ac:dyDescent="0.25">
      <c r="A16116" s="287"/>
    </row>
    <row r="16117" spans="1:1" x14ac:dyDescent="0.25">
      <c r="A16117" s="287"/>
    </row>
    <row r="16118" spans="1:1" x14ac:dyDescent="0.25">
      <c r="A16118" s="287"/>
    </row>
    <row r="16119" spans="1:1" x14ac:dyDescent="0.25">
      <c r="A16119" s="287"/>
    </row>
    <row r="16120" spans="1:1" x14ac:dyDescent="0.25">
      <c r="A16120" s="287"/>
    </row>
    <row r="16121" spans="1:1" x14ac:dyDescent="0.25">
      <c r="A16121" s="287"/>
    </row>
    <row r="16122" spans="1:1" x14ac:dyDescent="0.25">
      <c r="A16122" s="287"/>
    </row>
    <row r="16123" spans="1:1" x14ac:dyDescent="0.25">
      <c r="A16123" s="287"/>
    </row>
    <row r="16124" spans="1:1" x14ac:dyDescent="0.25">
      <c r="A16124" s="287"/>
    </row>
    <row r="16125" spans="1:1" x14ac:dyDescent="0.25">
      <c r="A16125" s="287"/>
    </row>
    <row r="16126" spans="1:1" x14ac:dyDescent="0.25">
      <c r="A16126" s="287"/>
    </row>
    <row r="16127" spans="1:1" x14ac:dyDescent="0.25">
      <c r="A16127" s="287"/>
    </row>
    <row r="16128" spans="1:1" x14ac:dyDescent="0.25">
      <c r="A16128" s="287"/>
    </row>
    <row r="16129" spans="1:1" x14ac:dyDescent="0.25">
      <c r="A16129" s="287"/>
    </row>
    <row r="16130" spans="1:1" x14ac:dyDescent="0.25">
      <c r="A16130" s="287"/>
    </row>
    <row r="16131" spans="1:1" x14ac:dyDescent="0.25">
      <c r="A16131" s="287"/>
    </row>
    <row r="16132" spans="1:1" x14ac:dyDescent="0.25">
      <c r="A16132" s="287"/>
    </row>
    <row r="16133" spans="1:1" x14ac:dyDescent="0.25">
      <c r="A16133" s="287"/>
    </row>
    <row r="16134" spans="1:1" x14ac:dyDescent="0.25">
      <c r="A16134" s="287"/>
    </row>
    <row r="16135" spans="1:1" x14ac:dyDescent="0.25">
      <c r="A16135" s="287"/>
    </row>
    <row r="16136" spans="1:1" x14ac:dyDescent="0.25">
      <c r="A16136" s="287"/>
    </row>
    <row r="16137" spans="1:1" x14ac:dyDescent="0.25">
      <c r="A16137" s="287"/>
    </row>
    <row r="16138" spans="1:1" x14ac:dyDescent="0.25">
      <c r="A16138" s="287"/>
    </row>
    <row r="16139" spans="1:1" x14ac:dyDescent="0.25">
      <c r="A16139" s="287"/>
    </row>
    <row r="16140" spans="1:1" x14ac:dyDescent="0.25">
      <c r="A16140" s="287"/>
    </row>
    <row r="16141" spans="1:1" x14ac:dyDescent="0.25">
      <c r="A16141" s="287"/>
    </row>
    <row r="16142" spans="1:1" x14ac:dyDescent="0.25">
      <c r="A16142" s="287"/>
    </row>
    <row r="16143" spans="1:1" x14ac:dyDescent="0.25">
      <c r="A16143" s="287"/>
    </row>
    <row r="16144" spans="1:1" x14ac:dyDescent="0.25">
      <c r="A16144" s="287"/>
    </row>
    <row r="16145" spans="1:1" x14ac:dyDescent="0.25">
      <c r="A16145" s="287"/>
    </row>
    <row r="16146" spans="1:1" x14ac:dyDescent="0.25">
      <c r="A16146" s="287"/>
    </row>
    <row r="16147" spans="1:1" x14ac:dyDescent="0.25">
      <c r="A16147" s="287"/>
    </row>
    <row r="16148" spans="1:1" x14ac:dyDescent="0.25">
      <c r="A16148" s="287"/>
    </row>
    <row r="16149" spans="1:1" x14ac:dyDescent="0.25">
      <c r="A16149" s="287"/>
    </row>
    <row r="16150" spans="1:1" x14ac:dyDescent="0.25">
      <c r="A16150" s="287"/>
    </row>
    <row r="16151" spans="1:1" x14ac:dyDescent="0.25">
      <c r="A16151" s="287"/>
    </row>
    <row r="16152" spans="1:1" x14ac:dyDescent="0.25">
      <c r="A16152" s="287"/>
    </row>
    <row r="16153" spans="1:1" x14ac:dyDescent="0.25">
      <c r="A16153" s="287"/>
    </row>
    <row r="16154" spans="1:1" x14ac:dyDescent="0.25">
      <c r="A16154" s="287"/>
    </row>
    <row r="16155" spans="1:1" x14ac:dyDescent="0.25">
      <c r="A16155" s="287"/>
    </row>
    <row r="16156" spans="1:1" x14ac:dyDescent="0.25">
      <c r="A16156" s="287"/>
    </row>
    <row r="16157" spans="1:1" x14ac:dyDescent="0.25">
      <c r="A16157" s="287"/>
    </row>
    <row r="16158" spans="1:1" x14ac:dyDescent="0.25">
      <c r="A16158" s="287"/>
    </row>
    <row r="16159" spans="1:1" x14ac:dyDescent="0.25">
      <c r="A16159" s="287"/>
    </row>
    <row r="16160" spans="1:1" x14ac:dyDescent="0.25">
      <c r="A16160" s="287"/>
    </row>
    <row r="16161" spans="1:1" x14ac:dyDescent="0.25">
      <c r="A16161" s="287"/>
    </row>
    <row r="16162" spans="1:1" x14ac:dyDescent="0.25">
      <c r="A16162" s="287"/>
    </row>
    <row r="16163" spans="1:1" x14ac:dyDescent="0.25">
      <c r="A16163" s="287"/>
    </row>
    <row r="16164" spans="1:1" x14ac:dyDescent="0.25">
      <c r="A16164" s="287"/>
    </row>
    <row r="16165" spans="1:1" x14ac:dyDescent="0.25">
      <c r="A16165" s="287"/>
    </row>
    <row r="16166" spans="1:1" x14ac:dyDescent="0.25">
      <c r="A16166" s="287"/>
    </row>
    <row r="16167" spans="1:1" x14ac:dyDescent="0.25">
      <c r="A16167" s="287"/>
    </row>
    <row r="16168" spans="1:1" x14ac:dyDescent="0.25">
      <c r="A16168" s="287"/>
    </row>
    <row r="16169" spans="1:1" x14ac:dyDescent="0.25">
      <c r="A16169" s="287"/>
    </row>
    <row r="16170" spans="1:1" x14ac:dyDescent="0.25">
      <c r="A16170" s="287"/>
    </row>
    <row r="16171" spans="1:1" x14ac:dyDescent="0.25">
      <c r="A16171" s="287"/>
    </row>
    <row r="16172" spans="1:1" x14ac:dyDescent="0.25">
      <c r="A16172" s="287"/>
    </row>
    <row r="16173" spans="1:1" x14ac:dyDescent="0.25">
      <c r="A16173" s="287"/>
    </row>
    <row r="16174" spans="1:1" x14ac:dyDescent="0.25">
      <c r="A16174" s="287"/>
    </row>
    <row r="16175" spans="1:1" x14ac:dyDescent="0.25">
      <c r="A16175" s="287"/>
    </row>
    <row r="16176" spans="1:1" x14ac:dyDescent="0.25">
      <c r="A16176" s="287"/>
    </row>
    <row r="16177" spans="1:1" x14ac:dyDescent="0.25">
      <c r="A16177" s="287"/>
    </row>
    <row r="16178" spans="1:1" x14ac:dyDescent="0.25">
      <c r="A16178" s="287"/>
    </row>
    <row r="16179" spans="1:1" x14ac:dyDescent="0.25">
      <c r="A16179" s="287"/>
    </row>
    <row r="16180" spans="1:1" x14ac:dyDescent="0.25">
      <c r="A16180" s="287"/>
    </row>
    <row r="16181" spans="1:1" x14ac:dyDescent="0.25">
      <c r="A16181" s="287"/>
    </row>
    <row r="16182" spans="1:1" x14ac:dyDescent="0.25">
      <c r="A16182" s="287"/>
    </row>
    <row r="16183" spans="1:1" x14ac:dyDescent="0.25">
      <c r="A16183" s="287"/>
    </row>
    <row r="16184" spans="1:1" x14ac:dyDescent="0.25">
      <c r="A16184" s="287"/>
    </row>
    <row r="16185" spans="1:1" x14ac:dyDescent="0.25">
      <c r="A16185" s="287"/>
    </row>
    <row r="16186" spans="1:1" x14ac:dyDescent="0.25">
      <c r="A16186" s="287"/>
    </row>
    <row r="16187" spans="1:1" x14ac:dyDescent="0.25">
      <c r="A16187" s="287"/>
    </row>
    <row r="16188" spans="1:1" x14ac:dyDescent="0.25">
      <c r="A16188" s="287"/>
    </row>
    <row r="16189" spans="1:1" x14ac:dyDescent="0.25">
      <c r="A16189" s="287"/>
    </row>
    <row r="16190" spans="1:1" x14ac:dyDescent="0.25">
      <c r="A16190" s="287"/>
    </row>
    <row r="16191" spans="1:1" x14ac:dyDescent="0.25">
      <c r="A16191" s="287"/>
    </row>
    <row r="16192" spans="1:1" x14ac:dyDescent="0.25">
      <c r="A16192" s="287"/>
    </row>
    <row r="16193" spans="1:1" x14ac:dyDescent="0.25">
      <c r="A16193" s="287"/>
    </row>
    <row r="16194" spans="1:1" x14ac:dyDescent="0.25">
      <c r="A16194" s="287"/>
    </row>
    <row r="16195" spans="1:1" x14ac:dyDescent="0.25">
      <c r="A16195" s="287"/>
    </row>
    <row r="16196" spans="1:1" x14ac:dyDescent="0.25">
      <c r="A16196" s="287"/>
    </row>
    <row r="16197" spans="1:1" x14ac:dyDescent="0.25">
      <c r="A16197" s="287"/>
    </row>
    <row r="16198" spans="1:1" x14ac:dyDescent="0.25">
      <c r="A16198" s="287"/>
    </row>
    <row r="16199" spans="1:1" x14ac:dyDescent="0.25">
      <c r="A16199" s="287"/>
    </row>
    <row r="16200" spans="1:1" x14ac:dyDescent="0.25">
      <c r="A16200" s="287"/>
    </row>
    <row r="16201" spans="1:1" x14ac:dyDescent="0.25">
      <c r="A16201" s="287"/>
    </row>
    <row r="16202" spans="1:1" x14ac:dyDescent="0.25">
      <c r="A16202" s="287"/>
    </row>
    <row r="16203" spans="1:1" x14ac:dyDescent="0.25">
      <c r="A16203" s="287"/>
    </row>
    <row r="16204" spans="1:1" x14ac:dyDescent="0.25">
      <c r="A16204" s="287"/>
    </row>
    <row r="16205" spans="1:1" x14ac:dyDescent="0.25">
      <c r="A16205" s="287"/>
    </row>
    <row r="16206" spans="1:1" x14ac:dyDescent="0.25">
      <c r="A16206" s="287"/>
    </row>
    <row r="16207" spans="1:1" x14ac:dyDescent="0.25">
      <c r="A16207" s="287"/>
    </row>
    <row r="16208" spans="1:1" x14ac:dyDescent="0.25">
      <c r="A16208" s="287"/>
    </row>
    <row r="16209" spans="1:1" x14ac:dyDescent="0.25">
      <c r="A16209" s="287"/>
    </row>
    <row r="16210" spans="1:1" x14ac:dyDescent="0.25">
      <c r="A16210" s="287"/>
    </row>
    <row r="16211" spans="1:1" x14ac:dyDescent="0.25">
      <c r="A16211" s="287"/>
    </row>
    <row r="16212" spans="1:1" x14ac:dyDescent="0.25">
      <c r="A16212" s="287"/>
    </row>
    <row r="16213" spans="1:1" x14ac:dyDescent="0.25">
      <c r="A16213" s="287"/>
    </row>
    <row r="16214" spans="1:1" x14ac:dyDescent="0.25">
      <c r="A16214" s="287"/>
    </row>
    <row r="16215" spans="1:1" x14ac:dyDescent="0.25">
      <c r="A16215" s="287"/>
    </row>
    <row r="16216" spans="1:1" x14ac:dyDescent="0.25">
      <c r="A16216" s="287"/>
    </row>
    <row r="16217" spans="1:1" x14ac:dyDescent="0.25">
      <c r="A16217" s="287"/>
    </row>
    <row r="16218" spans="1:1" x14ac:dyDescent="0.25">
      <c r="A16218" s="287"/>
    </row>
    <row r="16219" spans="1:1" x14ac:dyDescent="0.25">
      <c r="A16219" s="287"/>
    </row>
    <row r="16220" spans="1:1" x14ac:dyDescent="0.25">
      <c r="A16220" s="287"/>
    </row>
    <row r="16221" spans="1:1" x14ac:dyDescent="0.25">
      <c r="A16221" s="287"/>
    </row>
    <row r="16222" spans="1:1" x14ac:dyDescent="0.25">
      <c r="A16222" s="287"/>
    </row>
    <row r="16223" spans="1:1" x14ac:dyDescent="0.25">
      <c r="A16223" s="287"/>
    </row>
    <row r="16224" spans="1:1" x14ac:dyDescent="0.25">
      <c r="A16224" s="287"/>
    </row>
    <row r="16225" spans="1:1" x14ac:dyDescent="0.25">
      <c r="A16225" s="287"/>
    </row>
    <row r="16226" spans="1:1" x14ac:dyDescent="0.25">
      <c r="A16226" s="287"/>
    </row>
    <row r="16227" spans="1:1" x14ac:dyDescent="0.25">
      <c r="A16227" s="287"/>
    </row>
    <row r="16228" spans="1:1" x14ac:dyDescent="0.25">
      <c r="A16228" s="287"/>
    </row>
    <row r="16229" spans="1:1" x14ac:dyDescent="0.25">
      <c r="A16229" s="287"/>
    </row>
    <row r="16230" spans="1:1" x14ac:dyDescent="0.25">
      <c r="A16230" s="287"/>
    </row>
    <row r="16231" spans="1:1" x14ac:dyDescent="0.25">
      <c r="A16231" s="287"/>
    </row>
    <row r="16232" spans="1:1" x14ac:dyDescent="0.25">
      <c r="A16232" s="287"/>
    </row>
    <row r="16233" spans="1:1" x14ac:dyDescent="0.25">
      <c r="A16233" s="287"/>
    </row>
    <row r="16234" spans="1:1" x14ac:dyDescent="0.25">
      <c r="A16234" s="287"/>
    </row>
    <row r="16235" spans="1:1" x14ac:dyDescent="0.25">
      <c r="A16235" s="287"/>
    </row>
    <row r="16236" spans="1:1" x14ac:dyDescent="0.25">
      <c r="A16236" s="287"/>
    </row>
    <row r="16237" spans="1:1" x14ac:dyDescent="0.25">
      <c r="A16237" s="287"/>
    </row>
    <row r="16238" spans="1:1" x14ac:dyDescent="0.25">
      <c r="A16238" s="287"/>
    </row>
    <row r="16239" spans="1:1" x14ac:dyDescent="0.25">
      <c r="A16239" s="287"/>
    </row>
    <row r="16240" spans="1:1" x14ac:dyDescent="0.25">
      <c r="A16240" s="287"/>
    </row>
    <row r="16241" spans="1:1" x14ac:dyDescent="0.25">
      <c r="A16241" s="287"/>
    </row>
    <row r="16242" spans="1:1" x14ac:dyDescent="0.25">
      <c r="A16242" s="287"/>
    </row>
    <row r="16243" spans="1:1" x14ac:dyDescent="0.25">
      <c r="A16243" s="287"/>
    </row>
    <row r="16244" spans="1:1" x14ac:dyDescent="0.25">
      <c r="A16244" s="287"/>
    </row>
    <row r="16245" spans="1:1" x14ac:dyDescent="0.25">
      <c r="A16245" s="287"/>
    </row>
    <row r="16246" spans="1:1" x14ac:dyDescent="0.25">
      <c r="A16246" s="287"/>
    </row>
    <row r="16247" spans="1:1" x14ac:dyDescent="0.25">
      <c r="A16247" s="287"/>
    </row>
    <row r="16248" spans="1:1" x14ac:dyDescent="0.25">
      <c r="A16248" s="287"/>
    </row>
    <row r="16249" spans="1:1" x14ac:dyDescent="0.25">
      <c r="A16249" s="287"/>
    </row>
    <row r="16250" spans="1:1" x14ac:dyDescent="0.25">
      <c r="A16250" s="287"/>
    </row>
    <row r="16251" spans="1:1" x14ac:dyDescent="0.25">
      <c r="A16251" s="287"/>
    </row>
    <row r="16252" spans="1:1" x14ac:dyDescent="0.25">
      <c r="A16252" s="287"/>
    </row>
    <row r="16253" spans="1:1" x14ac:dyDescent="0.25">
      <c r="A16253" s="287"/>
    </row>
    <row r="16254" spans="1:1" x14ac:dyDescent="0.25">
      <c r="A16254" s="287"/>
    </row>
    <row r="16255" spans="1:1" x14ac:dyDescent="0.25">
      <c r="A16255" s="287"/>
    </row>
    <row r="16256" spans="1:1" x14ac:dyDescent="0.25">
      <c r="A16256" s="287"/>
    </row>
    <row r="16257" spans="1:1" x14ac:dyDescent="0.25">
      <c r="A16257" s="287"/>
    </row>
    <row r="16258" spans="1:1" x14ac:dyDescent="0.25">
      <c r="A16258" s="287"/>
    </row>
    <row r="16259" spans="1:1" x14ac:dyDescent="0.25">
      <c r="A16259" s="287"/>
    </row>
    <row r="16260" spans="1:1" x14ac:dyDescent="0.25">
      <c r="A16260" s="287"/>
    </row>
    <row r="16261" spans="1:1" x14ac:dyDescent="0.25">
      <c r="A16261" s="287"/>
    </row>
    <row r="16262" spans="1:1" x14ac:dyDescent="0.25">
      <c r="A16262" s="287"/>
    </row>
    <row r="16263" spans="1:1" x14ac:dyDescent="0.25">
      <c r="A16263" s="287"/>
    </row>
    <row r="16264" spans="1:1" x14ac:dyDescent="0.25">
      <c r="A16264" s="287"/>
    </row>
    <row r="16265" spans="1:1" x14ac:dyDescent="0.25">
      <c r="A16265" s="287"/>
    </row>
    <row r="16266" spans="1:1" x14ac:dyDescent="0.25">
      <c r="A16266" s="287"/>
    </row>
    <row r="16267" spans="1:1" x14ac:dyDescent="0.25">
      <c r="A16267" s="287"/>
    </row>
    <row r="16268" spans="1:1" x14ac:dyDescent="0.25">
      <c r="A16268" s="287"/>
    </row>
    <row r="16269" spans="1:1" x14ac:dyDescent="0.25">
      <c r="A16269" s="287"/>
    </row>
    <row r="16270" spans="1:1" x14ac:dyDescent="0.25">
      <c r="A16270" s="287"/>
    </row>
    <row r="16271" spans="1:1" x14ac:dyDescent="0.25">
      <c r="A16271" s="287"/>
    </row>
    <row r="16272" spans="1:1" x14ac:dyDescent="0.25">
      <c r="A16272" s="287"/>
    </row>
    <row r="16273" spans="1:1" x14ac:dyDescent="0.25">
      <c r="A16273" s="287"/>
    </row>
    <row r="16274" spans="1:1" x14ac:dyDescent="0.25">
      <c r="A16274" s="287"/>
    </row>
    <row r="16275" spans="1:1" x14ac:dyDescent="0.25">
      <c r="A16275" s="287"/>
    </row>
    <row r="16276" spans="1:1" x14ac:dyDescent="0.25">
      <c r="A16276" s="287"/>
    </row>
    <row r="16277" spans="1:1" x14ac:dyDescent="0.25">
      <c r="A16277" s="287"/>
    </row>
    <row r="16278" spans="1:1" x14ac:dyDescent="0.25">
      <c r="A16278" s="287"/>
    </row>
    <row r="16279" spans="1:1" x14ac:dyDescent="0.25">
      <c r="A16279" s="287"/>
    </row>
    <row r="16280" spans="1:1" x14ac:dyDescent="0.25">
      <c r="A16280" s="287"/>
    </row>
    <row r="16281" spans="1:1" x14ac:dyDescent="0.25">
      <c r="A16281" s="287"/>
    </row>
    <row r="16282" spans="1:1" x14ac:dyDescent="0.25">
      <c r="A16282" s="287"/>
    </row>
    <row r="16283" spans="1:1" x14ac:dyDescent="0.25">
      <c r="A16283" s="287"/>
    </row>
    <row r="16284" spans="1:1" x14ac:dyDescent="0.25">
      <c r="A16284" s="287"/>
    </row>
    <row r="16285" spans="1:1" x14ac:dyDescent="0.25">
      <c r="A16285" s="287"/>
    </row>
    <row r="16286" spans="1:1" x14ac:dyDescent="0.25">
      <c r="A16286" s="287"/>
    </row>
    <row r="16287" spans="1:1" x14ac:dyDescent="0.25">
      <c r="A16287" s="287"/>
    </row>
    <row r="16288" spans="1:1" x14ac:dyDescent="0.25">
      <c r="A16288" s="287"/>
    </row>
    <row r="16289" spans="1:1" x14ac:dyDescent="0.25">
      <c r="A16289" s="287"/>
    </row>
    <row r="16290" spans="1:1" x14ac:dyDescent="0.25">
      <c r="A16290" s="287"/>
    </row>
    <row r="16291" spans="1:1" x14ac:dyDescent="0.25">
      <c r="A16291" s="287"/>
    </row>
    <row r="16292" spans="1:1" x14ac:dyDescent="0.25">
      <c r="A16292" s="287"/>
    </row>
    <row r="16293" spans="1:1" x14ac:dyDescent="0.25">
      <c r="A16293" s="287"/>
    </row>
    <row r="16294" spans="1:1" x14ac:dyDescent="0.25">
      <c r="A16294" s="287"/>
    </row>
    <row r="16295" spans="1:1" x14ac:dyDescent="0.25">
      <c r="A16295" s="287"/>
    </row>
    <row r="16296" spans="1:1" x14ac:dyDescent="0.25">
      <c r="A16296" s="287"/>
    </row>
    <row r="16297" spans="1:1" x14ac:dyDescent="0.25">
      <c r="A16297" s="287"/>
    </row>
    <row r="16298" spans="1:1" x14ac:dyDescent="0.25">
      <c r="A16298" s="287"/>
    </row>
    <row r="16299" spans="1:1" x14ac:dyDescent="0.25">
      <c r="A16299" s="287"/>
    </row>
    <row r="16300" spans="1:1" x14ac:dyDescent="0.25">
      <c r="A16300" s="287"/>
    </row>
    <row r="16301" spans="1:1" x14ac:dyDescent="0.25">
      <c r="A16301" s="287"/>
    </row>
    <row r="16302" spans="1:1" x14ac:dyDescent="0.25">
      <c r="A16302" s="287"/>
    </row>
    <row r="16303" spans="1:1" x14ac:dyDescent="0.25">
      <c r="A16303" s="287"/>
    </row>
    <row r="16304" spans="1:1" x14ac:dyDescent="0.25">
      <c r="A16304" s="287"/>
    </row>
    <row r="16305" spans="1:1" x14ac:dyDescent="0.25">
      <c r="A16305" s="287"/>
    </row>
    <row r="16306" spans="1:1" x14ac:dyDescent="0.25">
      <c r="A16306" s="287"/>
    </row>
    <row r="16307" spans="1:1" x14ac:dyDescent="0.25">
      <c r="A16307" s="287"/>
    </row>
    <row r="16308" spans="1:1" x14ac:dyDescent="0.25">
      <c r="A16308" s="287"/>
    </row>
    <row r="16309" spans="1:1" x14ac:dyDescent="0.25">
      <c r="A16309" s="287"/>
    </row>
    <row r="16310" spans="1:1" x14ac:dyDescent="0.25">
      <c r="A16310" s="287"/>
    </row>
    <row r="16311" spans="1:1" x14ac:dyDescent="0.25">
      <c r="A16311" s="287"/>
    </row>
    <row r="16312" spans="1:1" x14ac:dyDescent="0.25">
      <c r="A16312" s="287"/>
    </row>
    <row r="16313" spans="1:1" x14ac:dyDescent="0.25">
      <c r="A16313" s="287"/>
    </row>
    <row r="16314" spans="1:1" x14ac:dyDescent="0.25">
      <c r="A16314" s="287"/>
    </row>
    <row r="16315" spans="1:1" x14ac:dyDescent="0.25">
      <c r="A16315" s="287"/>
    </row>
    <row r="16316" spans="1:1" x14ac:dyDescent="0.25">
      <c r="A16316" s="287"/>
    </row>
    <row r="16317" spans="1:1" x14ac:dyDescent="0.25">
      <c r="A16317" s="287"/>
    </row>
    <row r="16318" spans="1:1" x14ac:dyDescent="0.25">
      <c r="A16318" s="287"/>
    </row>
    <row r="16319" spans="1:1" x14ac:dyDescent="0.25">
      <c r="A16319" s="287"/>
    </row>
    <row r="16320" spans="1:1" x14ac:dyDescent="0.25">
      <c r="A16320" s="287"/>
    </row>
    <row r="16321" spans="1:1" x14ac:dyDescent="0.25">
      <c r="A16321" s="287"/>
    </row>
    <row r="16322" spans="1:1" x14ac:dyDescent="0.25">
      <c r="A16322" s="287"/>
    </row>
    <row r="16323" spans="1:1" x14ac:dyDescent="0.25">
      <c r="A16323" s="287"/>
    </row>
    <row r="16324" spans="1:1" x14ac:dyDescent="0.25">
      <c r="A16324" s="287"/>
    </row>
    <row r="16325" spans="1:1" x14ac:dyDescent="0.25">
      <c r="A16325" s="287"/>
    </row>
    <row r="16326" spans="1:1" x14ac:dyDescent="0.25">
      <c r="A16326" s="287"/>
    </row>
    <row r="16327" spans="1:1" x14ac:dyDescent="0.25">
      <c r="A16327" s="287"/>
    </row>
    <row r="16328" spans="1:1" x14ac:dyDescent="0.25">
      <c r="A16328" s="287"/>
    </row>
    <row r="16329" spans="1:1" x14ac:dyDescent="0.25">
      <c r="A16329" s="287"/>
    </row>
    <row r="16330" spans="1:1" x14ac:dyDescent="0.25">
      <c r="A16330" s="287"/>
    </row>
    <row r="16331" spans="1:1" x14ac:dyDescent="0.25">
      <c r="A16331" s="287"/>
    </row>
    <row r="16332" spans="1:1" x14ac:dyDescent="0.25">
      <c r="A16332" s="287"/>
    </row>
    <row r="16333" spans="1:1" x14ac:dyDescent="0.25">
      <c r="A16333" s="287"/>
    </row>
    <row r="16334" spans="1:1" x14ac:dyDescent="0.25">
      <c r="A16334" s="287"/>
    </row>
    <row r="16335" spans="1:1" x14ac:dyDescent="0.25">
      <c r="A16335" s="287"/>
    </row>
    <row r="16336" spans="1:1" x14ac:dyDescent="0.25">
      <c r="A16336" s="287"/>
    </row>
    <row r="16337" spans="1:1" x14ac:dyDescent="0.25">
      <c r="A16337" s="287"/>
    </row>
    <row r="16338" spans="1:1" x14ac:dyDescent="0.25">
      <c r="A16338" s="287"/>
    </row>
    <row r="16339" spans="1:1" x14ac:dyDescent="0.25">
      <c r="A16339" s="287"/>
    </row>
    <row r="16340" spans="1:1" x14ac:dyDescent="0.25">
      <c r="A16340" s="287"/>
    </row>
    <row r="16341" spans="1:1" x14ac:dyDescent="0.25">
      <c r="A16341" s="287"/>
    </row>
    <row r="16342" spans="1:1" x14ac:dyDescent="0.25">
      <c r="A16342" s="287"/>
    </row>
    <row r="16343" spans="1:1" x14ac:dyDescent="0.25">
      <c r="A16343" s="287"/>
    </row>
    <row r="16344" spans="1:1" x14ac:dyDescent="0.25">
      <c r="A16344" s="287"/>
    </row>
    <row r="16345" spans="1:1" x14ac:dyDescent="0.25">
      <c r="A16345" s="287"/>
    </row>
    <row r="16346" spans="1:1" x14ac:dyDescent="0.25">
      <c r="A16346" s="287"/>
    </row>
    <row r="16347" spans="1:1" x14ac:dyDescent="0.25">
      <c r="A16347" s="287"/>
    </row>
    <row r="16348" spans="1:1" x14ac:dyDescent="0.25">
      <c r="A16348" s="287"/>
    </row>
    <row r="16349" spans="1:1" x14ac:dyDescent="0.25">
      <c r="A16349" s="287"/>
    </row>
    <row r="16350" spans="1:1" x14ac:dyDescent="0.25">
      <c r="A16350" s="287"/>
    </row>
    <row r="16351" spans="1:1" x14ac:dyDescent="0.25">
      <c r="A16351" s="287"/>
    </row>
    <row r="16352" spans="1:1" x14ac:dyDescent="0.25">
      <c r="A16352" s="287"/>
    </row>
    <row r="16353" spans="1:1" x14ac:dyDescent="0.25">
      <c r="A16353" s="287"/>
    </row>
    <row r="16354" spans="1:1" x14ac:dyDescent="0.25">
      <c r="A16354" s="287"/>
    </row>
    <row r="16355" spans="1:1" x14ac:dyDescent="0.25">
      <c r="A16355" s="287"/>
    </row>
    <row r="16356" spans="1:1" x14ac:dyDescent="0.25">
      <c r="A16356" s="287"/>
    </row>
    <row r="16357" spans="1:1" x14ac:dyDescent="0.25">
      <c r="A16357" s="287"/>
    </row>
    <row r="16358" spans="1:1" x14ac:dyDescent="0.25">
      <c r="A16358" s="287"/>
    </row>
    <row r="16359" spans="1:1" x14ac:dyDescent="0.25">
      <c r="A16359" s="287"/>
    </row>
    <row r="16360" spans="1:1" x14ac:dyDescent="0.25">
      <c r="A16360" s="287"/>
    </row>
    <row r="16361" spans="1:1" x14ac:dyDescent="0.25">
      <c r="A16361" s="287"/>
    </row>
    <row r="16362" spans="1:1" x14ac:dyDescent="0.25">
      <c r="A16362" s="287"/>
    </row>
    <row r="16363" spans="1:1" x14ac:dyDescent="0.25">
      <c r="A16363" s="287"/>
    </row>
    <row r="16364" spans="1:1" x14ac:dyDescent="0.25">
      <c r="A16364" s="287"/>
    </row>
    <row r="16365" spans="1:1" x14ac:dyDescent="0.25">
      <c r="A16365" s="287"/>
    </row>
    <row r="16366" spans="1:1" x14ac:dyDescent="0.25">
      <c r="A16366" s="287"/>
    </row>
    <row r="16367" spans="1:1" x14ac:dyDescent="0.25">
      <c r="A16367" s="287"/>
    </row>
    <row r="16368" spans="1:1" x14ac:dyDescent="0.25">
      <c r="A16368" s="287"/>
    </row>
    <row r="16369" spans="1:1" x14ac:dyDescent="0.25">
      <c r="A16369" s="287"/>
    </row>
    <row r="16370" spans="1:1" x14ac:dyDescent="0.25">
      <c r="A16370" s="287"/>
    </row>
    <row r="16371" spans="1:1" x14ac:dyDescent="0.25">
      <c r="A16371" s="287"/>
    </row>
    <row r="16372" spans="1:1" x14ac:dyDescent="0.25">
      <c r="A16372" s="287"/>
    </row>
    <row r="16373" spans="1:1" x14ac:dyDescent="0.25">
      <c r="A16373" s="287"/>
    </row>
    <row r="16374" spans="1:1" x14ac:dyDescent="0.25">
      <c r="A16374" s="287"/>
    </row>
    <row r="16375" spans="1:1" x14ac:dyDescent="0.25">
      <c r="A16375" s="287"/>
    </row>
    <row r="16376" spans="1:1" x14ac:dyDescent="0.25">
      <c r="A16376" s="287"/>
    </row>
    <row r="16377" spans="1:1" x14ac:dyDescent="0.25">
      <c r="A16377" s="287"/>
    </row>
    <row r="16378" spans="1:1" x14ac:dyDescent="0.25">
      <c r="A16378" s="287"/>
    </row>
    <row r="16379" spans="1:1" x14ac:dyDescent="0.25">
      <c r="A16379" s="287"/>
    </row>
    <row r="16380" spans="1:1" x14ac:dyDescent="0.25">
      <c r="A16380" s="287"/>
    </row>
    <row r="16381" spans="1:1" x14ac:dyDescent="0.25">
      <c r="A16381" s="287"/>
    </row>
    <row r="16382" spans="1:1" x14ac:dyDescent="0.25">
      <c r="A16382" s="287"/>
    </row>
    <row r="16383" spans="1:1" x14ac:dyDescent="0.25">
      <c r="A16383" s="287"/>
    </row>
    <row r="16384" spans="1:1" x14ac:dyDescent="0.25">
      <c r="A16384" s="28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88DFE-E8C3-4604-BF79-2B8180E7B214}">
  <dimension ref="A1:B45"/>
  <sheetViews>
    <sheetView topLeftCell="A34" workbookViewId="0">
      <selection activeCell="A37" sqref="A37"/>
    </sheetView>
  </sheetViews>
  <sheetFormatPr baseColWidth="10" defaultRowHeight="15" x14ac:dyDescent="0.25"/>
  <sheetData>
    <row r="1" spans="1:2" x14ac:dyDescent="0.25">
      <c r="A1" s="436" t="s">
        <v>403</v>
      </c>
      <c r="B1" s="436" t="s">
        <v>404</v>
      </c>
    </row>
    <row r="2" spans="1:2" x14ac:dyDescent="0.25">
      <c r="A2" s="292" t="s">
        <v>225</v>
      </c>
      <c r="B2" s="284" t="s">
        <v>72</v>
      </c>
    </row>
    <row r="3" spans="1:2" x14ac:dyDescent="0.25">
      <c r="A3" s="292" t="s">
        <v>379</v>
      </c>
      <c r="B3" s="284" t="s">
        <v>6</v>
      </c>
    </row>
    <row r="4" spans="1:2" x14ac:dyDescent="0.25">
      <c r="A4" s="292" t="s">
        <v>380</v>
      </c>
      <c r="B4" s="284" t="s">
        <v>69</v>
      </c>
    </row>
    <row r="5" spans="1:2" x14ac:dyDescent="0.25">
      <c r="A5" s="292" t="s">
        <v>226</v>
      </c>
      <c r="B5" s="284" t="s">
        <v>163</v>
      </c>
    </row>
    <row r="6" spans="1:2" x14ac:dyDescent="0.25">
      <c r="A6" s="292" t="s">
        <v>396</v>
      </c>
      <c r="B6" s="284" t="s">
        <v>8</v>
      </c>
    </row>
    <row r="7" spans="1:2" x14ac:dyDescent="0.25">
      <c r="A7" s="292" t="s">
        <v>381</v>
      </c>
      <c r="B7" s="284" t="s">
        <v>88</v>
      </c>
    </row>
    <row r="8" spans="1:2" x14ac:dyDescent="0.25">
      <c r="A8" s="292" t="s">
        <v>407</v>
      </c>
      <c r="B8" s="284" t="s">
        <v>7</v>
      </c>
    </row>
    <row r="9" spans="1:2" x14ac:dyDescent="0.25">
      <c r="A9" s="292" t="s">
        <v>383</v>
      </c>
      <c r="B9" s="284" t="s">
        <v>9</v>
      </c>
    </row>
    <row r="10" spans="1:2" x14ac:dyDescent="0.25">
      <c r="A10" s="292" t="s">
        <v>384</v>
      </c>
      <c r="B10" s="284" t="s">
        <v>104</v>
      </c>
    </row>
    <row r="11" spans="1:2" ht="28.5" x14ac:dyDescent="0.25">
      <c r="A11" s="292" t="s">
        <v>385</v>
      </c>
      <c r="B11" s="284" t="s">
        <v>98</v>
      </c>
    </row>
    <row r="12" spans="1:2" x14ac:dyDescent="0.25">
      <c r="A12" s="292" t="s">
        <v>228</v>
      </c>
      <c r="B12" s="284" t="s">
        <v>89</v>
      </c>
    </row>
    <row r="13" spans="1:2" x14ac:dyDescent="0.25">
      <c r="A13" s="292" t="s">
        <v>229</v>
      </c>
      <c r="B13" s="284" t="s">
        <v>55</v>
      </c>
    </row>
    <row r="14" spans="1:2" ht="28.5" x14ac:dyDescent="0.25">
      <c r="A14" s="292" t="s">
        <v>386</v>
      </c>
      <c r="B14" s="284" t="s">
        <v>224</v>
      </c>
    </row>
    <row r="15" spans="1:2" x14ac:dyDescent="0.25">
      <c r="A15" s="292" t="s">
        <v>230</v>
      </c>
      <c r="B15" s="284" t="s">
        <v>164</v>
      </c>
    </row>
    <row r="16" spans="1:2" x14ac:dyDescent="0.25">
      <c r="A16" s="292" t="s">
        <v>231</v>
      </c>
      <c r="B16" s="284" t="s">
        <v>108</v>
      </c>
    </row>
    <row r="17" spans="1:2" x14ac:dyDescent="0.25">
      <c r="A17" s="292" t="s">
        <v>232</v>
      </c>
      <c r="B17" s="284" t="s">
        <v>53</v>
      </c>
    </row>
    <row r="18" spans="1:2" x14ac:dyDescent="0.25">
      <c r="A18" s="292" t="s">
        <v>233</v>
      </c>
      <c r="B18" s="284" t="s">
        <v>77</v>
      </c>
    </row>
    <row r="19" spans="1:2" x14ac:dyDescent="0.25">
      <c r="A19" s="292" t="s">
        <v>234</v>
      </c>
      <c r="B19" s="284" t="s">
        <v>71</v>
      </c>
    </row>
    <row r="20" spans="1:2" x14ac:dyDescent="0.25">
      <c r="A20" s="292" t="s">
        <v>235</v>
      </c>
      <c r="B20" s="284" t="s">
        <v>165</v>
      </c>
    </row>
    <row r="21" spans="1:2" x14ac:dyDescent="0.25">
      <c r="A21" s="292" t="s">
        <v>236</v>
      </c>
      <c r="B21" s="284" t="s">
        <v>90</v>
      </c>
    </row>
    <row r="22" spans="1:2" x14ac:dyDescent="0.25">
      <c r="A22" s="292" t="s">
        <v>237</v>
      </c>
      <c r="B22" s="284" t="s">
        <v>54</v>
      </c>
    </row>
    <row r="23" spans="1:2" x14ac:dyDescent="0.25">
      <c r="A23" s="292" t="s">
        <v>387</v>
      </c>
      <c r="B23" s="284" t="s">
        <v>102</v>
      </c>
    </row>
    <row r="24" spans="1:2" x14ac:dyDescent="0.25">
      <c r="A24" s="292" t="s">
        <v>388</v>
      </c>
      <c r="B24" s="284" t="s">
        <v>5</v>
      </c>
    </row>
    <row r="25" spans="1:2" x14ac:dyDescent="0.25">
      <c r="A25" s="292" t="s">
        <v>389</v>
      </c>
      <c r="B25" s="284" t="s">
        <v>70</v>
      </c>
    </row>
    <row r="26" spans="1:2" ht="28.5" x14ac:dyDescent="0.25">
      <c r="A26" s="292" t="s">
        <v>390</v>
      </c>
      <c r="B26" s="284" t="s">
        <v>94</v>
      </c>
    </row>
    <row r="27" spans="1:2" x14ac:dyDescent="0.25">
      <c r="A27" s="292" t="s">
        <v>238</v>
      </c>
      <c r="B27" s="284" t="s">
        <v>166</v>
      </c>
    </row>
    <row r="28" spans="1:2" x14ac:dyDescent="0.25">
      <c r="A28" s="292" t="s">
        <v>239</v>
      </c>
      <c r="B28" s="284" t="s">
        <v>78</v>
      </c>
    </row>
    <row r="29" spans="1:2" x14ac:dyDescent="0.25">
      <c r="A29" s="292" t="s">
        <v>391</v>
      </c>
      <c r="B29" s="284" t="s">
        <v>73</v>
      </c>
    </row>
    <row r="30" spans="1:2" ht="28.5" x14ac:dyDescent="0.25">
      <c r="A30" s="292" t="s">
        <v>240</v>
      </c>
      <c r="B30" s="284" t="s">
        <v>167</v>
      </c>
    </row>
    <row r="31" spans="1:2" x14ac:dyDescent="0.25">
      <c r="A31" s="292" t="s">
        <v>241</v>
      </c>
      <c r="B31" s="284" t="s">
        <v>168</v>
      </c>
    </row>
    <row r="32" spans="1:2" x14ac:dyDescent="0.25">
      <c r="A32" s="292" t="s">
        <v>392</v>
      </c>
      <c r="B32" s="284" t="s">
        <v>169</v>
      </c>
    </row>
    <row r="33" spans="1:2" x14ac:dyDescent="0.25">
      <c r="A33" s="292" t="s">
        <v>393</v>
      </c>
      <c r="B33" s="284" t="s">
        <v>170</v>
      </c>
    </row>
    <row r="34" spans="1:2" x14ac:dyDescent="0.25">
      <c r="A34" s="292" t="s">
        <v>242</v>
      </c>
      <c r="B34" s="284" t="s">
        <v>91</v>
      </c>
    </row>
    <row r="35" spans="1:2" x14ac:dyDescent="0.25">
      <c r="A35" s="292" t="s">
        <v>394</v>
      </c>
      <c r="B35" s="284" t="s">
        <v>171</v>
      </c>
    </row>
    <row r="36" spans="1:2" x14ac:dyDescent="0.25">
      <c r="A36" s="292" t="s">
        <v>227</v>
      </c>
      <c r="B36" s="284" t="s">
        <v>186</v>
      </c>
    </row>
    <row r="37" spans="1:2" x14ac:dyDescent="0.25">
      <c r="A37" s="292" t="s">
        <v>408</v>
      </c>
      <c r="B37" s="284" t="s">
        <v>208</v>
      </c>
    </row>
    <row r="38" spans="1:2" x14ac:dyDescent="0.25">
      <c r="A38" s="292" t="s">
        <v>397</v>
      </c>
      <c r="B38" s="284" t="s">
        <v>107</v>
      </c>
    </row>
    <row r="39" spans="1:2" x14ac:dyDescent="0.25">
      <c r="A39" s="292" t="s">
        <v>398</v>
      </c>
      <c r="B39" s="284" t="s">
        <v>195</v>
      </c>
    </row>
    <row r="40" spans="1:2" x14ac:dyDescent="0.25">
      <c r="A40" s="292" t="s">
        <v>405</v>
      </c>
      <c r="B40" s="284" t="s">
        <v>374</v>
      </c>
    </row>
    <row r="41" spans="1:2" x14ac:dyDescent="0.25">
      <c r="A41" s="292" t="s">
        <v>399</v>
      </c>
      <c r="B41" s="284" t="s">
        <v>370</v>
      </c>
    </row>
    <row r="42" spans="1:2" x14ac:dyDescent="0.25">
      <c r="A42" s="292" t="s">
        <v>406</v>
      </c>
      <c r="B42" s="284" t="s">
        <v>371</v>
      </c>
    </row>
    <row r="43" spans="1:2" x14ac:dyDescent="0.25">
      <c r="A43" s="292" t="s">
        <v>401</v>
      </c>
      <c r="B43" s="284" t="s">
        <v>372</v>
      </c>
    </row>
    <row r="44" spans="1:2" x14ac:dyDescent="0.25">
      <c r="A44" s="292" t="s">
        <v>402</v>
      </c>
      <c r="B44" s="284" t="s">
        <v>373</v>
      </c>
    </row>
    <row r="45" spans="1:2" x14ac:dyDescent="0.25">
      <c r="A45" s="292" t="s">
        <v>400</v>
      </c>
      <c r="B45" s="284" t="s">
        <v>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45"/>
  <sheetViews>
    <sheetView topLeftCell="A87" workbookViewId="0">
      <selection activeCell="B7" sqref="B7"/>
    </sheetView>
  </sheetViews>
  <sheetFormatPr baseColWidth="10" defaultColWidth="11.42578125" defaultRowHeight="15" x14ac:dyDescent="0.25"/>
  <cols>
    <col min="1" max="1" width="11.42578125" style="140"/>
    <col min="2" max="2" width="14.85546875" style="140" customWidth="1"/>
    <col min="3" max="5" width="12.7109375" style="140" customWidth="1"/>
    <col min="6" max="6" width="11.42578125" style="138"/>
    <col min="7" max="16384" width="11.42578125" style="145"/>
  </cols>
  <sheetData>
    <row r="1" spans="1:6" ht="14.25" thickBot="1" x14ac:dyDescent="0.3">
      <c r="A1" s="139"/>
      <c r="F1" s="34"/>
    </row>
    <row r="2" spans="1:6" ht="14.25" thickBot="1" x14ac:dyDescent="0.3">
      <c r="E2" s="79">
        <v>0.877</v>
      </c>
      <c r="F2" s="140"/>
    </row>
    <row r="3" spans="1:6" ht="14.25" x14ac:dyDescent="0.25">
      <c r="A3" s="448" t="s">
        <v>2</v>
      </c>
      <c r="B3" s="450" t="s">
        <v>118</v>
      </c>
      <c r="C3" s="450"/>
      <c r="D3" s="450"/>
      <c r="E3" s="450"/>
      <c r="F3" s="140"/>
    </row>
    <row r="4" spans="1:6" s="148" customFormat="1" ht="28.5" x14ac:dyDescent="0.25">
      <c r="A4" s="449"/>
      <c r="B4" s="146" t="s">
        <v>50</v>
      </c>
      <c r="C4" s="147" t="s">
        <v>22</v>
      </c>
      <c r="D4" s="248"/>
      <c r="E4" s="214" t="s">
        <v>23</v>
      </c>
      <c r="F4" s="246" t="s">
        <v>64</v>
      </c>
    </row>
    <row r="5" spans="1:6" s="148" customFormat="1" ht="42.75" x14ac:dyDescent="0.25">
      <c r="A5" s="449"/>
      <c r="B5" s="146" t="s">
        <v>25</v>
      </c>
      <c r="C5" s="146" t="s">
        <v>52</v>
      </c>
      <c r="D5" s="149" t="s">
        <v>136</v>
      </c>
      <c r="E5" s="146" t="s">
        <v>110</v>
      </c>
      <c r="F5" s="249" t="s">
        <v>110</v>
      </c>
    </row>
    <row r="6" spans="1:6" s="148" customFormat="1" ht="13.7" x14ac:dyDescent="0.25">
      <c r="A6" s="141"/>
      <c r="B6" s="151" t="s">
        <v>41</v>
      </c>
      <c r="C6" s="151" t="s">
        <v>47</v>
      </c>
      <c r="D6" s="151"/>
      <c r="E6" s="153"/>
      <c r="F6" s="240" t="s">
        <v>36</v>
      </c>
    </row>
    <row r="7" spans="1:6" s="158" customFormat="1" thickBot="1" x14ac:dyDescent="0.3">
      <c r="A7" s="142"/>
      <c r="B7" s="154" t="s">
        <v>3</v>
      </c>
      <c r="C7" s="155" t="s">
        <v>3</v>
      </c>
      <c r="D7" s="155"/>
      <c r="E7" s="156" t="s">
        <v>36</v>
      </c>
      <c r="F7" s="240" t="s">
        <v>3</v>
      </c>
    </row>
    <row r="8" spans="1:6" ht="13.7" hidden="1" x14ac:dyDescent="0.25">
      <c r="A8" s="143">
        <v>1882</v>
      </c>
      <c r="B8" s="159"/>
      <c r="C8" s="446"/>
      <c r="D8" s="259"/>
      <c r="E8" s="159"/>
      <c r="F8" s="240"/>
    </row>
    <row r="9" spans="1:6" ht="13.7" hidden="1" x14ac:dyDescent="0.25">
      <c r="A9" s="143">
        <v>1883</v>
      </c>
      <c r="B9" s="159"/>
      <c r="C9" s="447"/>
      <c r="D9" s="250"/>
      <c r="E9" s="159"/>
      <c r="F9" s="133"/>
    </row>
    <row r="10" spans="1:6" ht="14.25" hidden="1" x14ac:dyDescent="0.25">
      <c r="A10" s="143">
        <v>1884</v>
      </c>
      <c r="B10" s="159"/>
      <c r="C10" s="447"/>
      <c r="D10" s="250"/>
      <c r="E10" s="159"/>
    </row>
    <row r="11" spans="1:6" ht="14.25" hidden="1" x14ac:dyDescent="0.25">
      <c r="A11" s="143">
        <v>1885</v>
      </c>
      <c r="B11" s="159"/>
      <c r="C11" s="447"/>
      <c r="D11" s="250"/>
      <c r="E11" s="159"/>
    </row>
    <row r="12" spans="1:6" ht="14.25" hidden="1" x14ac:dyDescent="0.25">
      <c r="A12" s="143">
        <v>1886</v>
      </c>
      <c r="B12" s="159"/>
      <c r="C12" s="159"/>
      <c r="D12" s="159"/>
      <c r="E12" s="159"/>
    </row>
    <row r="13" spans="1:6" ht="14.25" hidden="1" x14ac:dyDescent="0.25">
      <c r="A13" s="143">
        <v>1887</v>
      </c>
      <c r="B13" s="159"/>
      <c r="C13" s="159"/>
      <c r="D13" s="159"/>
      <c r="E13" s="159"/>
    </row>
    <row r="14" spans="1:6" ht="14.25" hidden="1" x14ac:dyDescent="0.25">
      <c r="A14" s="143">
        <v>1888</v>
      </c>
      <c r="B14" s="159"/>
      <c r="C14" s="159"/>
      <c r="D14" s="159"/>
      <c r="E14" s="159"/>
    </row>
    <row r="15" spans="1:6" ht="14.25" hidden="1" x14ac:dyDescent="0.25">
      <c r="A15" s="143">
        <v>1889</v>
      </c>
      <c r="B15" s="159"/>
      <c r="C15" s="159"/>
      <c r="D15" s="159"/>
      <c r="E15" s="159"/>
    </row>
    <row r="16" spans="1:6" ht="14.25" hidden="1" x14ac:dyDescent="0.25">
      <c r="A16" s="143">
        <v>1890</v>
      </c>
      <c r="B16" s="159"/>
      <c r="C16" s="159"/>
      <c r="D16" s="159"/>
      <c r="E16" s="159"/>
    </row>
    <row r="17" spans="1:6" ht="14.25" hidden="1" x14ac:dyDescent="0.25">
      <c r="A17" s="143">
        <v>1891</v>
      </c>
      <c r="B17" s="159"/>
      <c r="C17" s="159"/>
      <c r="D17" s="159"/>
      <c r="E17" s="159"/>
    </row>
    <row r="18" spans="1:6" ht="14.25" hidden="1" x14ac:dyDescent="0.25">
      <c r="A18" s="143">
        <v>1892</v>
      </c>
      <c r="B18" s="159"/>
      <c r="C18" s="159"/>
      <c r="D18" s="159"/>
      <c r="E18" s="159"/>
    </row>
    <row r="19" spans="1:6" ht="14.25" hidden="1" x14ac:dyDescent="0.25">
      <c r="A19" s="143">
        <v>1893</v>
      </c>
      <c r="B19" s="159"/>
      <c r="C19" s="159"/>
      <c r="D19" s="159"/>
      <c r="E19" s="159"/>
    </row>
    <row r="20" spans="1:6" ht="14.25" hidden="1" x14ac:dyDescent="0.25">
      <c r="A20" s="143">
        <v>1894</v>
      </c>
      <c r="B20" s="159"/>
      <c r="C20" s="159"/>
      <c r="D20" s="159"/>
      <c r="E20" s="159"/>
    </row>
    <row r="21" spans="1:6" ht="14.25" hidden="1" x14ac:dyDescent="0.25">
      <c r="A21" s="143">
        <v>1895</v>
      </c>
      <c r="B21" s="159"/>
      <c r="C21" s="159"/>
      <c r="D21" s="159"/>
      <c r="E21" s="159"/>
    </row>
    <row r="22" spans="1:6" ht="14.25" hidden="1" x14ac:dyDescent="0.25">
      <c r="A22" s="143">
        <v>1896</v>
      </c>
      <c r="B22" s="159"/>
      <c r="C22" s="159"/>
      <c r="D22" s="159"/>
      <c r="E22" s="159"/>
    </row>
    <row r="23" spans="1:6" ht="14.25" hidden="1" x14ac:dyDescent="0.25">
      <c r="A23" s="143">
        <v>1897</v>
      </c>
      <c r="B23" s="159"/>
      <c r="C23" s="159"/>
      <c r="D23" s="159"/>
      <c r="E23" s="159"/>
    </row>
    <row r="24" spans="1:6" ht="13.7" hidden="1" x14ac:dyDescent="0.25">
      <c r="A24" s="143">
        <v>1898</v>
      </c>
      <c r="B24" s="159"/>
      <c r="C24" s="159"/>
      <c r="D24" s="159"/>
      <c r="E24" s="159"/>
      <c r="F24" s="159"/>
    </row>
    <row r="25" spans="1:6" ht="13.7" hidden="1" x14ac:dyDescent="0.25">
      <c r="A25" s="143">
        <v>1899</v>
      </c>
      <c r="B25" s="159"/>
      <c r="C25" s="159"/>
      <c r="D25" s="159"/>
      <c r="E25" s="159"/>
      <c r="F25" s="159"/>
    </row>
    <row r="26" spans="1:6" ht="13.7" hidden="1" x14ac:dyDescent="0.25">
      <c r="A26" s="143">
        <v>1900</v>
      </c>
      <c r="B26" s="159"/>
      <c r="C26" s="159"/>
      <c r="D26" s="159"/>
      <c r="E26" s="159"/>
      <c r="F26" s="159"/>
    </row>
    <row r="27" spans="1:6" ht="13.7" hidden="1" x14ac:dyDescent="0.25">
      <c r="A27" s="143">
        <v>1901</v>
      </c>
      <c r="B27" s="159"/>
      <c r="C27" s="159"/>
      <c r="D27" s="159"/>
      <c r="E27" s="159"/>
      <c r="F27" s="159"/>
    </row>
    <row r="28" spans="1:6" ht="13.7" hidden="1" x14ac:dyDescent="0.25">
      <c r="A28" s="143">
        <v>1902</v>
      </c>
      <c r="B28" s="159"/>
      <c r="C28" s="159"/>
      <c r="D28" s="159"/>
      <c r="E28" s="159"/>
      <c r="F28" s="159"/>
    </row>
    <row r="29" spans="1:6" ht="13.7" hidden="1" x14ac:dyDescent="0.25">
      <c r="A29" s="143">
        <v>1903</v>
      </c>
      <c r="B29" s="159"/>
      <c r="C29" s="159"/>
      <c r="D29" s="159"/>
      <c r="E29" s="159"/>
      <c r="F29" s="159"/>
    </row>
    <row r="30" spans="1:6" ht="13.7" hidden="1" x14ac:dyDescent="0.25">
      <c r="A30" s="143">
        <v>1904</v>
      </c>
      <c r="B30" s="159"/>
      <c r="C30" s="159"/>
      <c r="D30" s="159"/>
      <c r="E30" s="159"/>
      <c r="F30" s="159"/>
    </row>
    <row r="31" spans="1:6" ht="13.7" hidden="1" x14ac:dyDescent="0.25">
      <c r="A31" s="143">
        <v>1905</v>
      </c>
      <c r="B31" s="159"/>
      <c r="C31" s="159"/>
      <c r="D31" s="159"/>
      <c r="E31" s="159"/>
      <c r="F31" s="159"/>
    </row>
    <row r="32" spans="1:6" ht="13.7" hidden="1" x14ac:dyDescent="0.25">
      <c r="A32" s="143">
        <v>1906</v>
      </c>
      <c r="B32" s="159"/>
      <c r="C32" s="159"/>
      <c r="D32" s="159"/>
      <c r="E32" s="159"/>
      <c r="F32" s="159"/>
    </row>
    <row r="33" spans="1:6" ht="13.7" hidden="1" x14ac:dyDescent="0.25">
      <c r="A33" s="143">
        <v>1907</v>
      </c>
      <c r="B33" s="159"/>
      <c r="C33" s="159"/>
      <c r="D33" s="159"/>
      <c r="E33" s="159"/>
      <c r="F33" s="159"/>
    </row>
    <row r="34" spans="1:6" ht="13.7" hidden="1" x14ac:dyDescent="0.25">
      <c r="A34" s="143">
        <v>1908</v>
      </c>
      <c r="B34" s="159"/>
      <c r="C34" s="159"/>
      <c r="D34" s="159"/>
      <c r="E34" s="159"/>
      <c r="F34" s="159"/>
    </row>
    <row r="35" spans="1:6" ht="13.7" hidden="1" x14ac:dyDescent="0.25">
      <c r="A35" s="143">
        <v>1909</v>
      </c>
      <c r="B35" s="159"/>
      <c r="C35" s="159"/>
      <c r="D35" s="159"/>
      <c r="E35" s="159"/>
      <c r="F35" s="159"/>
    </row>
    <row r="36" spans="1:6" ht="13.7" hidden="1" x14ac:dyDescent="0.25">
      <c r="A36" s="143">
        <v>1910</v>
      </c>
      <c r="B36" s="159"/>
      <c r="C36" s="159"/>
      <c r="D36" s="159"/>
      <c r="E36" s="159"/>
      <c r="F36" s="159"/>
    </row>
    <row r="37" spans="1:6" ht="13.7" hidden="1" x14ac:dyDescent="0.25">
      <c r="A37" s="143">
        <v>1911</v>
      </c>
      <c r="B37" s="159"/>
      <c r="C37" s="159"/>
      <c r="D37" s="159"/>
      <c r="E37" s="159"/>
      <c r="F37" s="159"/>
    </row>
    <row r="38" spans="1:6" ht="13.7" hidden="1" x14ac:dyDescent="0.25">
      <c r="A38" s="143">
        <v>1912</v>
      </c>
      <c r="B38" s="159"/>
      <c r="C38" s="159"/>
      <c r="D38" s="159"/>
      <c r="E38" s="159"/>
      <c r="F38" s="159"/>
    </row>
    <row r="39" spans="1:6" ht="13.7" hidden="1" x14ac:dyDescent="0.25">
      <c r="A39" s="143">
        <v>1913</v>
      </c>
      <c r="B39" s="159"/>
      <c r="C39" s="159"/>
      <c r="D39" s="159"/>
      <c r="E39" s="159"/>
      <c r="F39" s="159"/>
    </row>
    <row r="40" spans="1:6" ht="13.7" hidden="1" x14ac:dyDescent="0.25">
      <c r="A40" s="143">
        <v>1914</v>
      </c>
      <c r="B40" s="159"/>
      <c r="C40" s="159"/>
      <c r="D40" s="159"/>
      <c r="E40" s="159"/>
      <c r="F40" s="159"/>
    </row>
    <row r="41" spans="1:6" ht="13.7" hidden="1" x14ac:dyDescent="0.25">
      <c r="A41" s="143">
        <v>1915</v>
      </c>
      <c r="B41" s="159"/>
      <c r="C41" s="159"/>
      <c r="D41" s="159"/>
      <c r="E41" s="159"/>
      <c r="F41" s="164" t="e">
        <f t="shared" ref="F41:F80" si="0">(B41*1000000)/(D41*1000)/12</f>
        <v>#DIV/0!</v>
      </c>
    </row>
    <row r="42" spans="1:6" ht="13.7" hidden="1" x14ac:dyDescent="0.25">
      <c r="A42" s="143">
        <v>1916</v>
      </c>
      <c r="B42" s="159"/>
      <c r="C42" s="159"/>
      <c r="D42" s="159"/>
      <c r="E42" s="159"/>
      <c r="F42" s="164" t="e">
        <f t="shared" si="0"/>
        <v>#DIV/0!</v>
      </c>
    </row>
    <row r="43" spans="1:6" ht="13.7" hidden="1" x14ac:dyDescent="0.25">
      <c r="A43" s="143">
        <v>1917</v>
      </c>
      <c r="B43" s="159"/>
      <c r="C43" s="159"/>
      <c r="D43" s="159"/>
      <c r="E43" s="159"/>
      <c r="F43" s="164" t="e">
        <f t="shared" si="0"/>
        <v>#DIV/0!</v>
      </c>
    </row>
    <row r="44" spans="1:6" ht="13.7" hidden="1" x14ac:dyDescent="0.25">
      <c r="A44" s="143">
        <v>1918</v>
      </c>
      <c r="B44" s="159"/>
      <c r="C44" s="159"/>
      <c r="D44" s="159"/>
      <c r="E44" s="159"/>
      <c r="F44" s="164" t="e">
        <f t="shared" si="0"/>
        <v>#DIV/0!</v>
      </c>
    </row>
    <row r="45" spans="1:6" ht="13.7" hidden="1" x14ac:dyDescent="0.25">
      <c r="A45" s="143">
        <v>1919</v>
      </c>
      <c r="B45" s="159"/>
      <c r="C45" s="159"/>
      <c r="D45" s="159"/>
      <c r="E45" s="159"/>
      <c r="F45" s="164" t="e">
        <f t="shared" si="0"/>
        <v>#DIV/0!</v>
      </c>
    </row>
    <row r="46" spans="1:6" ht="13.7" hidden="1" x14ac:dyDescent="0.25">
      <c r="A46" s="143">
        <v>1920</v>
      </c>
      <c r="B46" s="159"/>
      <c r="C46" s="159"/>
      <c r="D46" s="159"/>
      <c r="E46" s="159"/>
      <c r="F46" s="164" t="e">
        <f t="shared" si="0"/>
        <v>#DIV/0!</v>
      </c>
    </row>
    <row r="47" spans="1:6" ht="13.7" hidden="1" x14ac:dyDescent="0.25">
      <c r="A47" s="143">
        <v>1921</v>
      </c>
      <c r="B47" s="159"/>
      <c r="C47" s="159"/>
      <c r="D47" s="159"/>
      <c r="E47" s="159"/>
      <c r="F47" s="164" t="e">
        <f t="shared" si="0"/>
        <v>#DIV/0!</v>
      </c>
    </row>
    <row r="48" spans="1:6" ht="13.7" hidden="1" x14ac:dyDescent="0.25">
      <c r="A48" s="143">
        <v>1922</v>
      </c>
      <c r="B48" s="159"/>
      <c r="C48" s="159"/>
      <c r="D48" s="159"/>
      <c r="E48" s="159"/>
      <c r="F48" s="164" t="e">
        <f t="shared" si="0"/>
        <v>#DIV/0!</v>
      </c>
    </row>
    <row r="49" spans="1:6" ht="13.7" hidden="1" x14ac:dyDescent="0.25">
      <c r="A49" s="143">
        <v>1923</v>
      </c>
      <c r="B49" s="159"/>
      <c r="C49" s="159"/>
      <c r="D49" s="159"/>
      <c r="E49" s="159"/>
      <c r="F49" s="164" t="e">
        <f t="shared" si="0"/>
        <v>#DIV/0!</v>
      </c>
    </row>
    <row r="50" spans="1:6" ht="13.7" hidden="1" x14ac:dyDescent="0.25">
      <c r="A50" s="143">
        <v>1924</v>
      </c>
      <c r="B50" s="159"/>
      <c r="C50" s="159"/>
      <c r="D50" s="159"/>
      <c r="E50" s="159"/>
      <c r="F50" s="164" t="e">
        <f t="shared" si="0"/>
        <v>#DIV/0!</v>
      </c>
    </row>
    <row r="51" spans="1:6" ht="13.7" hidden="1" x14ac:dyDescent="0.25">
      <c r="A51" s="143">
        <v>1925</v>
      </c>
      <c r="B51" s="159"/>
      <c r="C51" s="159"/>
      <c r="D51" s="159"/>
      <c r="E51" s="159"/>
      <c r="F51" s="164" t="e">
        <f t="shared" si="0"/>
        <v>#DIV/0!</v>
      </c>
    </row>
    <row r="52" spans="1:6" ht="13.7" hidden="1" x14ac:dyDescent="0.25">
      <c r="A52" s="143">
        <v>1926</v>
      </c>
      <c r="B52" s="159"/>
      <c r="C52" s="159"/>
      <c r="D52" s="159"/>
      <c r="E52" s="159"/>
      <c r="F52" s="164" t="e">
        <f t="shared" si="0"/>
        <v>#DIV/0!</v>
      </c>
    </row>
    <row r="53" spans="1:6" ht="13.7" hidden="1" x14ac:dyDescent="0.25">
      <c r="A53" s="143">
        <v>1927</v>
      </c>
      <c r="B53" s="159"/>
      <c r="C53" s="159"/>
      <c r="D53" s="159"/>
      <c r="E53" s="159"/>
      <c r="F53" s="164" t="e">
        <f t="shared" si="0"/>
        <v>#DIV/0!</v>
      </c>
    </row>
    <row r="54" spans="1:6" ht="13.7" hidden="1" x14ac:dyDescent="0.25">
      <c r="A54" s="143">
        <v>1928</v>
      </c>
      <c r="B54" s="159"/>
      <c r="C54" s="159"/>
      <c r="D54" s="159"/>
      <c r="E54" s="159"/>
      <c r="F54" s="164" t="e">
        <f t="shared" si="0"/>
        <v>#DIV/0!</v>
      </c>
    </row>
    <row r="55" spans="1:6" ht="13.7" hidden="1" x14ac:dyDescent="0.25">
      <c r="A55" s="143">
        <v>1929</v>
      </c>
      <c r="B55" s="159"/>
      <c r="C55" s="159"/>
      <c r="D55" s="159"/>
      <c r="E55" s="159"/>
      <c r="F55" s="164" t="e">
        <f t="shared" si="0"/>
        <v>#DIV/0!</v>
      </c>
    </row>
    <row r="56" spans="1:6" ht="13.7" hidden="1" x14ac:dyDescent="0.25">
      <c r="A56" s="143">
        <v>1930</v>
      </c>
      <c r="B56" s="159"/>
      <c r="C56" s="159"/>
      <c r="D56" s="159"/>
      <c r="E56" s="159"/>
      <c r="F56" s="164" t="e">
        <f t="shared" si="0"/>
        <v>#DIV/0!</v>
      </c>
    </row>
    <row r="57" spans="1:6" ht="13.7" hidden="1" x14ac:dyDescent="0.25">
      <c r="A57" s="143">
        <v>1931</v>
      </c>
      <c r="B57" s="159"/>
      <c r="C57" s="159"/>
      <c r="D57" s="159"/>
      <c r="E57" s="159"/>
      <c r="F57" s="164" t="e">
        <f t="shared" si="0"/>
        <v>#DIV/0!</v>
      </c>
    </row>
    <row r="58" spans="1:6" ht="13.7" hidden="1" x14ac:dyDescent="0.25">
      <c r="A58" s="143">
        <v>1932</v>
      </c>
      <c r="B58" s="159"/>
      <c r="C58" s="159"/>
      <c r="D58" s="159"/>
      <c r="E58" s="159"/>
      <c r="F58" s="164" t="e">
        <f t="shared" si="0"/>
        <v>#DIV/0!</v>
      </c>
    </row>
    <row r="59" spans="1:6" ht="13.7" hidden="1" x14ac:dyDescent="0.25">
      <c r="A59" s="143">
        <v>1933</v>
      </c>
      <c r="B59" s="159"/>
      <c r="C59" s="159"/>
      <c r="D59" s="159"/>
      <c r="E59" s="159"/>
      <c r="F59" s="164" t="e">
        <f t="shared" si="0"/>
        <v>#DIV/0!</v>
      </c>
    </row>
    <row r="60" spans="1:6" ht="13.7" hidden="1" x14ac:dyDescent="0.25">
      <c r="A60" s="143">
        <v>1934</v>
      </c>
      <c r="B60" s="159"/>
      <c r="C60" s="159"/>
      <c r="D60" s="159"/>
      <c r="E60" s="159"/>
      <c r="F60" s="164" t="e">
        <f t="shared" si="0"/>
        <v>#DIV/0!</v>
      </c>
    </row>
    <row r="61" spans="1:6" ht="13.7" hidden="1" x14ac:dyDescent="0.25">
      <c r="A61" s="143">
        <v>1935</v>
      </c>
      <c r="B61" s="159"/>
      <c r="C61" s="159"/>
      <c r="D61" s="159"/>
      <c r="E61" s="159"/>
      <c r="F61" s="164" t="e">
        <f t="shared" si="0"/>
        <v>#DIV/0!</v>
      </c>
    </row>
    <row r="62" spans="1:6" ht="13.7" hidden="1" x14ac:dyDescent="0.25">
      <c r="A62" s="143">
        <v>1936</v>
      </c>
      <c r="B62" s="159"/>
      <c r="C62" s="159"/>
      <c r="D62" s="159"/>
      <c r="E62" s="159"/>
      <c r="F62" s="164" t="e">
        <f t="shared" si="0"/>
        <v>#DIV/0!</v>
      </c>
    </row>
    <row r="63" spans="1:6" ht="13.7" hidden="1" x14ac:dyDescent="0.25">
      <c r="A63" s="143">
        <v>1937</v>
      </c>
      <c r="B63" s="159"/>
      <c r="C63" s="159"/>
      <c r="D63" s="159"/>
      <c r="E63" s="159"/>
      <c r="F63" s="164" t="e">
        <f t="shared" si="0"/>
        <v>#DIV/0!</v>
      </c>
    </row>
    <row r="64" spans="1:6" ht="13.7" hidden="1" x14ac:dyDescent="0.25">
      <c r="A64" s="143">
        <v>1938</v>
      </c>
      <c r="B64" s="159"/>
      <c r="C64" s="159"/>
      <c r="D64" s="159"/>
      <c r="E64" s="159"/>
      <c r="F64" s="164" t="e">
        <f t="shared" si="0"/>
        <v>#DIV/0!</v>
      </c>
    </row>
    <row r="65" spans="1:6" ht="13.7" hidden="1" x14ac:dyDescent="0.25">
      <c r="A65" s="143">
        <v>1939</v>
      </c>
      <c r="B65" s="159"/>
      <c r="C65" s="159"/>
      <c r="D65" s="159"/>
      <c r="E65" s="159"/>
      <c r="F65" s="164" t="e">
        <f t="shared" si="0"/>
        <v>#DIV/0!</v>
      </c>
    </row>
    <row r="66" spans="1:6" ht="13.7" hidden="1" x14ac:dyDescent="0.25">
      <c r="A66" s="143">
        <v>1940</v>
      </c>
      <c r="B66" s="159"/>
      <c r="C66" s="159"/>
      <c r="D66" s="159"/>
      <c r="E66" s="159"/>
      <c r="F66" s="164" t="e">
        <f t="shared" si="0"/>
        <v>#DIV/0!</v>
      </c>
    </row>
    <row r="67" spans="1:6" ht="13.7" hidden="1" x14ac:dyDescent="0.25">
      <c r="A67" s="143">
        <v>1941</v>
      </c>
      <c r="B67" s="159"/>
      <c r="C67" s="159"/>
      <c r="D67" s="159"/>
      <c r="E67" s="159"/>
      <c r="F67" s="164" t="e">
        <f t="shared" si="0"/>
        <v>#DIV/0!</v>
      </c>
    </row>
    <row r="68" spans="1:6" ht="13.7" hidden="1" x14ac:dyDescent="0.25">
      <c r="A68" s="143">
        <v>1942</v>
      </c>
      <c r="B68" s="159"/>
      <c r="C68" s="159"/>
      <c r="D68" s="159"/>
      <c r="E68" s="159"/>
      <c r="F68" s="164" t="e">
        <f t="shared" si="0"/>
        <v>#DIV/0!</v>
      </c>
    </row>
    <row r="69" spans="1:6" ht="13.7" hidden="1" x14ac:dyDescent="0.25">
      <c r="A69" s="143">
        <v>1943</v>
      </c>
      <c r="B69" s="159"/>
      <c r="C69" s="159"/>
      <c r="D69" s="159"/>
      <c r="E69" s="159"/>
      <c r="F69" s="164" t="e">
        <f t="shared" si="0"/>
        <v>#DIV/0!</v>
      </c>
    </row>
    <row r="70" spans="1:6" ht="13.7" hidden="1" x14ac:dyDescent="0.25">
      <c r="A70" s="143">
        <v>1944</v>
      </c>
      <c r="B70" s="159"/>
      <c r="C70" s="159"/>
      <c r="D70" s="159"/>
      <c r="E70" s="159"/>
      <c r="F70" s="164" t="e">
        <f t="shared" si="0"/>
        <v>#DIV/0!</v>
      </c>
    </row>
    <row r="71" spans="1:6" ht="13.7" hidden="1" x14ac:dyDescent="0.25">
      <c r="A71" s="143">
        <v>1945</v>
      </c>
      <c r="B71" s="159"/>
      <c r="C71" s="159"/>
      <c r="D71" s="159"/>
      <c r="E71" s="159"/>
      <c r="F71" s="164" t="e">
        <f t="shared" si="0"/>
        <v>#DIV/0!</v>
      </c>
    </row>
    <row r="72" spans="1:6" ht="13.7" hidden="1" x14ac:dyDescent="0.25">
      <c r="A72" s="143">
        <v>1946</v>
      </c>
      <c r="B72" s="159"/>
      <c r="C72" s="159"/>
      <c r="D72" s="159"/>
      <c r="E72" s="159"/>
      <c r="F72" s="164" t="e">
        <f t="shared" si="0"/>
        <v>#DIV/0!</v>
      </c>
    </row>
    <row r="73" spans="1:6" ht="13.7" hidden="1" x14ac:dyDescent="0.25">
      <c r="A73" s="143">
        <v>1947</v>
      </c>
      <c r="B73" s="159"/>
      <c r="C73" s="159"/>
      <c r="D73" s="159"/>
      <c r="E73" s="159"/>
      <c r="F73" s="164" t="e">
        <f t="shared" si="0"/>
        <v>#DIV/0!</v>
      </c>
    </row>
    <row r="74" spans="1:6" ht="13.7" hidden="1" x14ac:dyDescent="0.25">
      <c r="A74" s="143">
        <v>1948</v>
      </c>
      <c r="B74" s="159"/>
      <c r="C74" s="159"/>
      <c r="D74" s="159"/>
      <c r="E74" s="159"/>
      <c r="F74" s="164" t="e">
        <f t="shared" si="0"/>
        <v>#DIV/0!</v>
      </c>
    </row>
    <row r="75" spans="1:6" ht="13.7" hidden="1" x14ac:dyDescent="0.25">
      <c r="A75" s="143">
        <v>1949</v>
      </c>
      <c r="B75" s="159"/>
      <c r="C75" s="159"/>
      <c r="D75" s="159"/>
      <c r="E75" s="159"/>
      <c r="F75" s="164" t="e">
        <f t="shared" si="0"/>
        <v>#DIV/0!</v>
      </c>
    </row>
    <row r="76" spans="1:6" ht="13.7" hidden="1" x14ac:dyDescent="0.25">
      <c r="A76" s="143">
        <v>1950</v>
      </c>
      <c r="B76" s="159"/>
      <c r="C76" s="159"/>
      <c r="D76" s="159"/>
      <c r="E76" s="159"/>
      <c r="F76" s="164" t="e">
        <f t="shared" si="0"/>
        <v>#DIV/0!</v>
      </c>
    </row>
    <row r="77" spans="1:6" ht="13.7" hidden="1" x14ac:dyDescent="0.25">
      <c r="A77" s="143">
        <v>1951</v>
      </c>
      <c r="B77" s="159"/>
      <c r="C77" s="159"/>
      <c r="D77" s="159"/>
      <c r="E77" s="159"/>
      <c r="F77" s="164" t="e">
        <f t="shared" si="0"/>
        <v>#DIV/0!</v>
      </c>
    </row>
    <row r="78" spans="1:6" ht="13.7" hidden="1" x14ac:dyDescent="0.25">
      <c r="A78" s="143">
        <v>1952</v>
      </c>
      <c r="B78" s="159"/>
      <c r="C78" s="159"/>
      <c r="D78" s="159"/>
      <c r="E78" s="159"/>
      <c r="F78" s="164" t="e">
        <f t="shared" si="0"/>
        <v>#DIV/0!</v>
      </c>
    </row>
    <row r="79" spans="1:6" ht="13.7" hidden="1" x14ac:dyDescent="0.25">
      <c r="A79" s="143">
        <v>1953</v>
      </c>
      <c r="B79" s="159"/>
      <c r="C79" s="159"/>
      <c r="D79" s="159"/>
      <c r="E79" s="159"/>
      <c r="F79" s="164" t="e">
        <f t="shared" si="0"/>
        <v>#DIV/0!</v>
      </c>
    </row>
    <row r="80" spans="1:6" ht="13.7" hidden="1" x14ac:dyDescent="0.25">
      <c r="A80" s="143">
        <v>1954</v>
      </c>
      <c r="B80" s="159"/>
      <c r="C80" s="159"/>
      <c r="D80" s="159"/>
      <c r="E80" s="159"/>
      <c r="F80" s="164" t="e">
        <f t="shared" si="0"/>
        <v>#DIV/0!</v>
      </c>
    </row>
    <row r="81" spans="1:6" ht="13.7" x14ac:dyDescent="0.25">
      <c r="A81" s="143">
        <v>1955</v>
      </c>
      <c r="B81" s="159"/>
      <c r="C81" s="159"/>
      <c r="D81" s="159"/>
      <c r="E81" s="159"/>
      <c r="F81" s="159"/>
    </row>
    <row r="82" spans="1:6" ht="13.7" x14ac:dyDescent="0.25">
      <c r="A82" s="143">
        <v>1956</v>
      </c>
      <c r="B82" s="159"/>
      <c r="C82" s="159"/>
      <c r="D82" s="159"/>
      <c r="E82" s="159"/>
      <c r="F82" s="159"/>
    </row>
    <row r="83" spans="1:6" ht="13.7" x14ac:dyDescent="0.25">
      <c r="A83" s="143">
        <v>1957</v>
      </c>
      <c r="B83" s="159"/>
      <c r="C83" s="159"/>
      <c r="D83" s="159"/>
      <c r="E83" s="159"/>
      <c r="F83" s="159"/>
    </row>
    <row r="84" spans="1:6" ht="13.7" x14ac:dyDescent="0.25">
      <c r="A84" s="143">
        <v>1958</v>
      </c>
      <c r="B84" s="159"/>
      <c r="C84" s="159"/>
      <c r="D84" s="159"/>
      <c r="E84" s="159"/>
      <c r="F84" s="159"/>
    </row>
    <row r="85" spans="1:6" ht="13.7" x14ac:dyDescent="0.25">
      <c r="A85" s="143">
        <v>1959</v>
      </c>
      <c r="B85" s="159"/>
      <c r="C85" s="159"/>
      <c r="D85" s="159"/>
      <c r="E85" s="159"/>
      <c r="F85" s="159"/>
    </row>
    <row r="86" spans="1:6" ht="13.7" x14ac:dyDescent="0.25">
      <c r="A86" s="143">
        <v>1960</v>
      </c>
      <c r="B86" s="159"/>
      <c r="C86" s="159"/>
      <c r="D86" s="159"/>
      <c r="E86" s="159"/>
      <c r="F86" s="159"/>
    </row>
    <row r="87" spans="1:6" ht="13.7" x14ac:dyDescent="0.25">
      <c r="A87" s="143">
        <v>1961</v>
      </c>
      <c r="B87" s="159"/>
      <c r="C87" s="159"/>
      <c r="D87" s="159"/>
      <c r="E87" s="159"/>
      <c r="F87" s="159"/>
    </row>
    <row r="88" spans="1:6" ht="13.7" x14ac:dyDescent="0.25">
      <c r="A88" s="143">
        <v>1962</v>
      </c>
      <c r="B88" s="159"/>
      <c r="C88" s="162">
        <f>[1]Hoja1!N10</f>
        <v>28357.410000000003</v>
      </c>
      <c r="D88" s="162">
        <f t="shared" ref="D88:D115" si="1">D89*C88/C89</f>
        <v>28357.623151106072</v>
      </c>
      <c r="E88" s="159"/>
      <c r="F88" s="159"/>
    </row>
    <row r="89" spans="1:6" ht="13.7" x14ac:dyDescent="0.25">
      <c r="A89" s="143">
        <v>1963</v>
      </c>
      <c r="B89" s="159"/>
      <c r="C89" s="162">
        <f>[1]Hoja1!N11</f>
        <v>28568.32</v>
      </c>
      <c r="D89" s="162">
        <f t="shared" si="1"/>
        <v>28568.534736430673</v>
      </c>
      <c r="E89" s="159"/>
      <c r="F89" s="159"/>
    </row>
    <row r="90" spans="1:6" ht="13.7" x14ac:dyDescent="0.25">
      <c r="A90" s="143">
        <v>1964</v>
      </c>
      <c r="B90" s="159"/>
      <c r="C90" s="162">
        <f>[1]Hoja1!N12</f>
        <v>28752.879999999997</v>
      </c>
      <c r="D90" s="162">
        <f t="shared" si="1"/>
        <v>28753.096123693053</v>
      </c>
      <c r="E90" s="159"/>
      <c r="F90" s="159"/>
    </row>
    <row r="91" spans="1:6" ht="13.7" x14ac:dyDescent="0.25">
      <c r="A91" s="143">
        <v>1965</v>
      </c>
      <c r="B91" s="159"/>
      <c r="C91" s="162">
        <f>[1]Hoja1!N13</f>
        <v>29051.379999999997</v>
      </c>
      <c r="D91" s="162">
        <f t="shared" si="1"/>
        <v>29051.598367396029</v>
      </c>
      <c r="E91" s="159"/>
      <c r="F91" s="159"/>
    </row>
    <row r="92" spans="1:6" ht="13.7" x14ac:dyDescent="0.25">
      <c r="A92" s="143">
        <v>1966</v>
      </c>
      <c r="B92" s="159"/>
      <c r="C92" s="162">
        <f>[1]Hoja1!N14</f>
        <v>29016.93</v>
      </c>
      <c r="D92" s="162">
        <f t="shared" si="1"/>
        <v>29017.148108449404</v>
      </c>
      <c r="E92" s="159"/>
      <c r="F92" s="159"/>
    </row>
    <row r="93" spans="1:6" ht="13.7" x14ac:dyDescent="0.25">
      <c r="A93" s="143">
        <v>1967</v>
      </c>
      <c r="B93" s="159"/>
      <c r="C93" s="162">
        <f>[1]Hoja1!N15</f>
        <v>28045.879999999997</v>
      </c>
      <c r="D93" s="162">
        <f t="shared" si="1"/>
        <v>28046.09080946189</v>
      </c>
      <c r="E93" s="159"/>
      <c r="F93" s="159"/>
    </row>
    <row r="94" spans="1:6" ht="13.7" x14ac:dyDescent="0.25">
      <c r="A94" s="143">
        <v>1968</v>
      </c>
      <c r="B94" s="159"/>
      <c r="C94" s="162">
        <f>[1]Hoja1!N16</f>
        <v>28194.720000000001</v>
      </c>
      <c r="D94" s="162">
        <f t="shared" si="1"/>
        <v>28194.931928231577</v>
      </c>
      <c r="E94" s="159"/>
      <c r="F94" s="159"/>
    </row>
    <row r="95" spans="1:6" ht="15" customHeight="1" x14ac:dyDescent="0.25">
      <c r="A95" s="143">
        <v>1969</v>
      </c>
      <c r="B95" s="159"/>
      <c r="C95" s="162">
        <f>[1]Hoja1!N17</f>
        <v>28868.339999999997</v>
      </c>
      <c r="D95" s="162">
        <f t="shared" si="1"/>
        <v>28868.556991558868</v>
      </c>
      <c r="E95" s="159"/>
      <c r="F95" s="159"/>
    </row>
    <row r="96" spans="1:6" ht="15" customHeight="1" x14ac:dyDescent="0.25">
      <c r="A96" s="143">
        <v>1970</v>
      </c>
      <c r="B96" s="163">
        <v>205869.4216</v>
      </c>
      <c r="C96" s="162">
        <f>[1]Hoja1!N18</f>
        <v>29200.022403955027</v>
      </c>
      <c r="D96" s="162">
        <f t="shared" si="1"/>
        <v>29200.241888635494</v>
      </c>
      <c r="E96" s="164">
        <f t="shared" ref="E96:E141" si="2">B96*1000000/12/C96/1000</f>
        <v>587.52643734306355</v>
      </c>
      <c r="F96" s="164">
        <f>(B96*1000000)/(C96*1000)/12</f>
        <v>587.52643734306355</v>
      </c>
    </row>
    <row r="97" spans="1:6" ht="15" customHeight="1" x14ac:dyDescent="0.25">
      <c r="A97" s="143">
        <v>1971</v>
      </c>
      <c r="B97" s="163">
        <v>233343.9932</v>
      </c>
      <c r="C97" s="162">
        <f>[1]Hoja1!N19</f>
        <v>29365.725613357183</v>
      </c>
      <c r="D97" s="162">
        <f t="shared" si="1"/>
        <v>29365.946343561212</v>
      </c>
      <c r="E97" s="164">
        <f t="shared" si="2"/>
        <v>662.17784033989051</v>
      </c>
      <c r="F97" s="164">
        <f t="shared" ref="F97:F143" si="3">(B97*1000000)/(D97*1000)/12</f>
        <v>662.17286305606342</v>
      </c>
    </row>
    <row r="98" spans="1:6" ht="15" customHeight="1" x14ac:dyDescent="0.25">
      <c r="A98" s="143">
        <v>1972</v>
      </c>
      <c r="B98" s="163">
        <v>258707.71350000001</v>
      </c>
      <c r="C98" s="162">
        <f>[1]Hoja1!N20</f>
        <v>29250.795047152369</v>
      </c>
      <c r="D98" s="162">
        <f t="shared" si="1"/>
        <v>29251.014913470124</v>
      </c>
      <c r="E98" s="164">
        <f t="shared" si="2"/>
        <v>737.03897929088305</v>
      </c>
      <c r="F98" s="164">
        <f t="shared" si="3"/>
        <v>737.03343931058168</v>
      </c>
    </row>
    <row r="99" spans="1:6" ht="15" customHeight="1" x14ac:dyDescent="0.25">
      <c r="A99" s="143">
        <v>1973</v>
      </c>
      <c r="B99" s="163">
        <v>294446.99349999998</v>
      </c>
      <c r="C99" s="162">
        <f>[1]Hoja1!N21</f>
        <v>29470.617219704389</v>
      </c>
      <c r="D99" s="162">
        <f t="shared" si="1"/>
        <v>29470.838738335919</v>
      </c>
      <c r="E99" s="164">
        <f t="shared" si="2"/>
        <v>832.60046016027957</v>
      </c>
      <c r="F99" s="164">
        <f t="shared" si="3"/>
        <v>832.59420188863066</v>
      </c>
    </row>
    <row r="100" spans="1:6" ht="15" customHeight="1" x14ac:dyDescent="0.25">
      <c r="A100" s="143">
        <v>1974</v>
      </c>
      <c r="B100" s="163">
        <v>325707.69510000001</v>
      </c>
      <c r="C100" s="162">
        <f>[1]Hoja1!N22</f>
        <v>29054.405738804042</v>
      </c>
      <c r="D100" s="162">
        <f t="shared" si="1"/>
        <v>29054.624128943316</v>
      </c>
      <c r="E100" s="164">
        <f t="shared" si="2"/>
        <v>934.18905790076747</v>
      </c>
      <c r="F100" s="164">
        <f t="shared" si="3"/>
        <v>934.18203603472784</v>
      </c>
    </row>
    <row r="101" spans="1:6" ht="15" customHeight="1" x14ac:dyDescent="0.25">
      <c r="A101" s="143">
        <v>1975</v>
      </c>
      <c r="B101" s="163">
        <v>340338.46279999998</v>
      </c>
      <c r="C101" s="162">
        <f>[1]Hoja1!N23</f>
        <v>28214.177571959415</v>
      </c>
      <c r="D101" s="162">
        <f t="shared" si="1"/>
        <v>28214.389646445634</v>
      </c>
      <c r="E101" s="164">
        <f t="shared" si="2"/>
        <v>1005.2229413503695</v>
      </c>
      <c r="F101" s="164">
        <f t="shared" si="3"/>
        <v>1005.2153855555607</v>
      </c>
    </row>
    <row r="102" spans="1:6" ht="15" customHeight="1" x14ac:dyDescent="0.25">
      <c r="A102" s="143">
        <v>1976</v>
      </c>
      <c r="B102" s="163">
        <v>367857.70850000001</v>
      </c>
      <c r="C102" s="162">
        <f>[1]Hoja1!N24</f>
        <v>27961.996140484953</v>
      </c>
      <c r="D102" s="162">
        <f t="shared" si="1"/>
        <v>27962.206319426023</v>
      </c>
      <c r="E102" s="164">
        <f t="shared" si="2"/>
        <v>1096.3025989865905</v>
      </c>
      <c r="F102" s="164">
        <f t="shared" si="3"/>
        <v>1096.2943585882215</v>
      </c>
    </row>
    <row r="103" spans="1:6" ht="15" customHeight="1" x14ac:dyDescent="0.25">
      <c r="A103" s="143">
        <v>1977</v>
      </c>
      <c r="B103" s="163">
        <v>394930.21309999999</v>
      </c>
      <c r="C103" s="162">
        <f>[1]Hoja1!N25</f>
        <v>27911.775467589065</v>
      </c>
      <c r="D103" s="162">
        <f t="shared" si="1"/>
        <v>27911.985269041783</v>
      </c>
      <c r="E103" s="164">
        <f t="shared" si="2"/>
        <v>1179.1027457168568</v>
      </c>
      <c r="F103" s="164">
        <f t="shared" si="3"/>
        <v>1179.0938829481724</v>
      </c>
    </row>
    <row r="104" spans="1:6" ht="15" customHeight="1" x14ac:dyDescent="0.25">
      <c r="A104" s="143">
        <v>1978</v>
      </c>
      <c r="B104" s="163">
        <v>421622.98790000001</v>
      </c>
      <c r="C104" s="162">
        <f>[1]Hoja1!N26</f>
        <v>28084.740536269655</v>
      </c>
      <c r="D104" s="162">
        <f t="shared" si="1"/>
        <v>28084.951637830378</v>
      </c>
      <c r="E104" s="164">
        <f t="shared" si="2"/>
        <v>1251.0441015572756</v>
      </c>
      <c r="F104" s="164">
        <f t="shared" si="3"/>
        <v>1251.0346980387728</v>
      </c>
    </row>
    <row r="105" spans="1:6" ht="15" customHeight="1" x14ac:dyDescent="0.25">
      <c r="A105" s="143">
        <v>1979</v>
      </c>
      <c r="B105" s="163">
        <v>456535.79710000003</v>
      </c>
      <c r="C105" s="162">
        <f>[1]Hoja1!N27</f>
        <v>28461.891493806535</v>
      </c>
      <c r="D105" s="162">
        <f t="shared" si="1"/>
        <v>28462.105430257459</v>
      </c>
      <c r="E105" s="164">
        <f t="shared" si="2"/>
        <v>1336.6873303769028</v>
      </c>
      <c r="F105" s="164">
        <f t="shared" si="3"/>
        <v>1336.6772831179551</v>
      </c>
    </row>
    <row r="106" spans="1:6" ht="15" customHeight="1" x14ac:dyDescent="0.25">
      <c r="A106" s="143">
        <v>1980</v>
      </c>
      <c r="B106" s="163">
        <v>496251.07209999999</v>
      </c>
      <c r="C106" s="162">
        <f>[1]Hoja1!N28</f>
        <v>30180.639999999999</v>
      </c>
      <c r="D106" s="162">
        <f t="shared" si="1"/>
        <v>30180.866855583707</v>
      </c>
      <c r="E106" s="164">
        <f t="shared" si="2"/>
        <v>1370.2246210926387</v>
      </c>
      <c r="F106" s="164">
        <f t="shared" si="3"/>
        <v>1370.2143217494252</v>
      </c>
    </row>
    <row r="107" spans="1:6" ht="15" customHeight="1" x14ac:dyDescent="0.25">
      <c r="A107" s="143">
        <v>1981</v>
      </c>
      <c r="B107" s="163">
        <v>520430.92869999999</v>
      </c>
      <c r="C107" s="162">
        <f>[1]Hoja1!N29</f>
        <v>29951.410000000003</v>
      </c>
      <c r="D107" s="162">
        <f t="shared" si="1"/>
        <v>29951.635132555122</v>
      </c>
      <c r="E107" s="164">
        <f t="shared" si="2"/>
        <v>1447.9867244424663</v>
      </c>
      <c r="F107" s="164">
        <f t="shared" si="3"/>
        <v>1447.9758405975738</v>
      </c>
    </row>
    <row r="108" spans="1:6" ht="15" customHeight="1" x14ac:dyDescent="0.25">
      <c r="A108" s="143">
        <v>1982</v>
      </c>
      <c r="B108" s="163">
        <v>536759.31229999999</v>
      </c>
      <c r="C108" s="162">
        <f>[1]Hoja1!N30</f>
        <v>29452.54</v>
      </c>
      <c r="D108" s="162">
        <f t="shared" si="1"/>
        <v>29452.761382752429</v>
      </c>
      <c r="E108" s="164">
        <f t="shared" si="2"/>
        <v>1518.7125691592869</v>
      </c>
      <c r="F108" s="164">
        <f t="shared" si="3"/>
        <v>1518.7011537010101</v>
      </c>
    </row>
    <row r="109" spans="1:6" ht="15" customHeight="1" x14ac:dyDescent="0.25">
      <c r="A109" s="143">
        <v>1983</v>
      </c>
      <c r="B109" s="163">
        <v>548676.12849999999</v>
      </c>
      <c r="C109" s="162">
        <f>[1]Hoja1!N31</f>
        <v>29023.29</v>
      </c>
      <c r="D109" s="162">
        <f t="shared" si="1"/>
        <v>29023.508156254935</v>
      </c>
      <c r="E109" s="164">
        <f t="shared" si="2"/>
        <v>1575.3903402520298</v>
      </c>
      <c r="F109" s="164">
        <f t="shared" si="3"/>
        <v>1575.3784987732242</v>
      </c>
    </row>
    <row r="110" spans="1:6" ht="15" customHeight="1" x14ac:dyDescent="0.25">
      <c r="A110" s="143">
        <v>1984</v>
      </c>
      <c r="B110" s="163">
        <v>570153.20209999999</v>
      </c>
      <c r="C110" s="162">
        <f>[1]Hoja1!N32</f>
        <v>29076.853713393499</v>
      </c>
      <c r="D110" s="162">
        <f t="shared" si="1"/>
        <v>29077.072272265057</v>
      </c>
      <c r="E110" s="164">
        <f t="shared" si="2"/>
        <v>1634.0408529063493</v>
      </c>
      <c r="F110" s="164">
        <f t="shared" si="3"/>
        <v>1634.0285705788322</v>
      </c>
    </row>
    <row r="111" spans="1:6" ht="15" customHeight="1" x14ac:dyDescent="0.25">
      <c r="A111" s="143">
        <v>1985</v>
      </c>
      <c r="B111" s="163">
        <v>592948.16170000006</v>
      </c>
      <c r="C111" s="162">
        <f>[1]Hoja1!N33</f>
        <v>29277.319529938475</v>
      </c>
      <c r="D111" s="162">
        <f t="shared" si="1"/>
        <v>29277.539595629962</v>
      </c>
      <c r="E111" s="164">
        <f t="shared" si="2"/>
        <v>1687.7346560980466</v>
      </c>
      <c r="F111" s="164">
        <f t="shared" si="3"/>
        <v>1687.7219701791043</v>
      </c>
    </row>
    <row r="112" spans="1:6" ht="15" customHeight="1" x14ac:dyDescent="0.25">
      <c r="A112" s="143">
        <v>1986</v>
      </c>
      <c r="B112" s="163">
        <v>624476.90780000004</v>
      </c>
      <c r="C112" s="162">
        <f>[1]Hoja1!N34</f>
        <v>29589.002435171431</v>
      </c>
      <c r="D112" s="162">
        <f t="shared" si="1"/>
        <v>29589.224843656422</v>
      </c>
      <c r="E112" s="164">
        <f t="shared" si="2"/>
        <v>1758.7528484843008</v>
      </c>
      <c r="F112" s="164">
        <f t="shared" si="3"/>
        <v>1758.7396287545319</v>
      </c>
    </row>
    <row r="113" spans="1:6" ht="15" customHeight="1" x14ac:dyDescent="0.25">
      <c r="A113" s="143">
        <v>1987</v>
      </c>
      <c r="B113" s="163">
        <v>652833.79280000005</v>
      </c>
      <c r="C113" s="162">
        <f>[1]Hoja1!N35</f>
        <v>29822.538415982151</v>
      </c>
      <c r="D113" s="162">
        <f t="shared" si="1"/>
        <v>29822.762579862032</v>
      </c>
      <c r="E113" s="164">
        <f t="shared" si="2"/>
        <v>1824.2181570134799</v>
      </c>
      <c r="F113" s="164">
        <f t="shared" si="3"/>
        <v>1824.2044452113378</v>
      </c>
    </row>
    <row r="114" spans="1:6" ht="15" customHeight="1" x14ac:dyDescent="0.25">
      <c r="A114" s="143">
        <v>1988</v>
      </c>
      <c r="B114" s="163">
        <v>680274.85880000005</v>
      </c>
      <c r="C114" s="162">
        <f>[1]Hoja1!N36</f>
        <v>31339.079147284581</v>
      </c>
      <c r="D114" s="162">
        <f t="shared" si="1"/>
        <v>31339.314710383722</v>
      </c>
      <c r="E114" s="164">
        <f t="shared" si="2"/>
        <v>1808.9099331937011</v>
      </c>
      <c r="F114" s="164">
        <f t="shared" si="3"/>
        <v>1808.8963364563806</v>
      </c>
    </row>
    <row r="115" spans="1:6" ht="15" customHeight="1" x14ac:dyDescent="0.25">
      <c r="A115" s="143">
        <v>1989</v>
      </c>
      <c r="B115" s="163">
        <v>711747.76229999994</v>
      </c>
      <c r="C115" s="162">
        <f>[1]Hoja1!N37</f>
        <v>31695.241649653082</v>
      </c>
      <c r="D115" s="162">
        <f t="shared" si="1"/>
        <v>31695.479889880753</v>
      </c>
      <c r="E115" s="164">
        <f t="shared" si="2"/>
        <v>1871.3317973913979</v>
      </c>
      <c r="F115" s="164">
        <f t="shared" si="3"/>
        <v>1871.3177314578641</v>
      </c>
    </row>
    <row r="116" spans="1:6" ht="15" customHeight="1" x14ac:dyDescent="0.25">
      <c r="A116" s="143">
        <v>1990</v>
      </c>
      <c r="B116" s="163">
        <v>770103.30550000002</v>
      </c>
      <c r="C116" s="162">
        <f>[1]Hoja1!N38</f>
        <v>33674.475147090059</v>
      </c>
      <c r="D116" s="162">
        <f>D117*C116/C117</f>
        <v>33674.728264410143</v>
      </c>
      <c r="E116" s="164">
        <f t="shared" si="2"/>
        <v>1905.7542895031274</v>
      </c>
      <c r="F116" s="164">
        <f t="shared" si="3"/>
        <v>1905.7399648316789</v>
      </c>
    </row>
    <row r="117" spans="1:6" ht="15" customHeight="1" x14ac:dyDescent="0.25">
      <c r="A117" s="143">
        <v>1991</v>
      </c>
      <c r="B117" s="163">
        <v>853459</v>
      </c>
      <c r="C117" s="162">
        <f>[1]Hoja1!N39</f>
        <v>33259.75</v>
      </c>
      <c r="D117" s="162">
        <v>33260</v>
      </c>
      <c r="E117" s="164">
        <f t="shared" si="2"/>
        <v>2138.3679472435401</v>
      </c>
      <c r="F117" s="164">
        <f t="shared" si="3"/>
        <v>2138.3518741230705</v>
      </c>
    </row>
    <row r="118" spans="1:6" ht="15" customHeight="1" x14ac:dyDescent="0.25">
      <c r="A118" s="143">
        <v>1992</v>
      </c>
      <c r="B118" s="163">
        <v>926427</v>
      </c>
      <c r="C118" s="162">
        <f>[1]Hoja1!N40</f>
        <v>32731.75</v>
      </c>
      <c r="D118" s="162">
        <v>32732</v>
      </c>
      <c r="E118" s="164">
        <f t="shared" si="2"/>
        <v>2358.6349645222144</v>
      </c>
      <c r="F118" s="164">
        <f t="shared" si="3"/>
        <v>2358.6169497739215</v>
      </c>
    </row>
    <row r="119" spans="1:6" ht="15" customHeight="1" x14ac:dyDescent="0.25">
      <c r="A119" s="143">
        <v>1993</v>
      </c>
      <c r="B119" s="163">
        <v>948855</v>
      </c>
      <c r="C119" s="162">
        <f>[1]Hoja1!N41</f>
        <v>32256.5</v>
      </c>
      <c r="D119" s="162">
        <v>32257</v>
      </c>
      <c r="E119" s="164">
        <f t="shared" si="2"/>
        <v>2451.3276393905103</v>
      </c>
      <c r="F119" s="164">
        <f t="shared" si="3"/>
        <v>2451.2896425582044</v>
      </c>
    </row>
    <row r="120" spans="1:6" ht="15" customHeight="1" x14ac:dyDescent="0.25">
      <c r="A120" s="143">
        <v>1994</v>
      </c>
      <c r="B120" s="163">
        <v>974663</v>
      </c>
      <c r="C120" s="162">
        <f>[1]Hoja1!N42</f>
        <v>31961</v>
      </c>
      <c r="D120" s="162">
        <v>31961</v>
      </c>
      <c r="E120" s="164">
        <f t="shared" si="2"/>
        <v>2541.2820833724436</v>
      </c>
      <c r="F120" s="164">
        <f t="shared" si="3"/>
        <v>2541.2820833724436</v>
      </c>
    </row>
    <row r="121" spans="1:6" ht="15" customHeight="1" x14ac:dyDescent="0.25">
      <c r="A121" s="143">
        <v>1995</v>
      </c>
      <c r="B121" s="163">
        <v>1011385</v>
      </c>
      <c r="C121" s="162">
        <f>[1]Hoja1!N43</f>
        <v>31949</v>
      </c>
      <c r="D121" s="162">
        <v>31949</v>
      </c>
      <c r="E121" s="164">
        <f t="shared" si="2"/>
        <v>2638.0194476613769</v>
      </c>
      <c r="F121" s="164">
        <f t="shared" si="3"/>
        <v>2638.0194476613769</v>
      </c>
    </row>
    <row r="122" spans="1:6" ht="15" customHeight="1" x14ac:dyDescent="0.25">
      <c r="A122" s="143">
        <v>1996</v>
      </c>
      <c r="B122" s="163">
        <v>1020661</v>
      </c>
      <c r="C122" s="162">
        <f>[1]Hoja1!N44</f>
        <v>31803.75</v>
      </c>
      <c r="D122" s="162">
        <v>31804</v>
      </c>
      <c r="E122" s="164">
        <f t="shared" si="2"/>
        <v>2674.3727809875668</v>
      </c>
      <c r="F122" s="164">
        <f t="shared" si="3"/>
        <v>2674.3517586886346</v>
      </c>
    </row>
    <row r="123" spans="1:6" ht="15" customHeight="1" x14ac:dyDescent="0.25">
      <c r="A123" s="143">
        <v>1997</v>
      </c>
      <c r="B123" s="163">
        <v>1024739</v>
      </c>
      <c r="C123" s="162">
        <f>[1]Hoja1!N45</f>
        <v>31643</v>
      </c>
      <c r="D123" s="162">
        <v>31643</v>
      </c>
      <c r="E123" s="164">
        <f t="shared" si="2"/>
        <v>2698.6985009849468</v>
      </c>
      <c r="F123" s="164">
        <f t="shared" si="3"/>
        <v>2698.6985009849463</v>
      </c>
    </row>
    <row r="124" spans="1:6" ht="15" customHeight="1" x14ac:dyDescent="0.25">
      <c r="A124" s="143">
        <v>1998</v>
      </c>
      <c r="B124" s="163">
        <v>1046887</v>
      </c>
      <c r="C124" s="162">
        <f>[1]Hoja1!N46</f>
        <v>32099.25</v>
      </c>
      <c r="D124" s="162">
        <v>32097</v>
      </c>
      <c r="E124" s="164">
        <f t="shared" si="2"/>
        <v>2717.8386826275791</v>
      </c>
      <c r="F124" s="164">
        <f t="shared" si="3"/>
        <v>2718.0292031446347</v>
      </c>
    </row>
    <row r="125" spans="1:6" ht="15" customHeight="1" x14ac:dyDescent="0.25">
      <c r="A125" s="143">
        <v>1999</v>
      </c>
      <c r="B125" s="163">
        <v>1077083</v>
      </c>
      <c r="C125" s="162">
        <f>[1]Hoja1!N47</f>
        <v>32136.379999999997</v>
      </c>
      <c r="D125" s="162">
        <v>32137</v>
      </c>
      <c r="E125" s="164">
        <f t="shared" si="2"/>
        <v>2793.0002279866831</v>
      </c>
      <c r="F125" s="164">
        <f t="shared" si="3"/>
        <v>2792.9463442968122</v>
      </c>
    </row>
    <row r="126" spans="1:6" ht="15" customHeight="1" x14ac:dyDescent="0.25">
      <c r="A126" s="143">
        <v>2000</v>
      </c>
      <c r="B126" s="163">
        <v>1120347</v>
      </c>
      <c r="C126" s="162">
        <f>[1]Hoja1!N48</f>
        <v>32265.5</v>
      </c>
      <c r="D126" s="162">
        <v>32266</v>
      </c>
      <c r="E126" s="164">
        <f t="shared" si="2"/>
        <v>2893.5627837783391</v>
      </c>
      <c r="F126" s="164">
        <f t="shared" si="3"/>
        <v>2893.517944585632</v>
      </c>
    </row>
    <row r="127" spans="1:6" ht="15" customHeight="1" x14ac:dyDescent="0.25">
      <c r="A127" s="143">
        <v>2001</v>
      </c>
      <c r="B127" s="163">
        <v>1138370</v>
      </c>
      <c r="C127" s="162">
        <f>[1]Hoja1!N49</f>
        <v>32294.18</v>
      </c>
      <c r="D127" s="162">
        <v>32298</v>
      </c>
      <c r="E127" s="164">
        <f t="shared" si="2"/>
        <v>2937.5003999688697</v>
      </c>
      <c r="F127" s="164">
        <f t="shared" si="3"/>
        <v>2937.1529712882116</v>
      </c>
    </row>
    <row r="128" spans="1:6" ht="15" customHeight="1" x14ac:dyDescent="0.25">
      <c r="A128" s="143">
        <v>2002</v>
      </c>
      <c r="B128" s="163">
        <v>1145070</v>
      </c>
      <c r="C128" s="162">
        <f>[1]Hoja1!N50</f>
        <v>32035.379999999997</v>
      </c>
      <c r="D128" s="162">
        <v>31990</v>
      </c>
      <c r="E128" s="164">
        <f t="shared" si="2"/>
        <v>2978.6598442097461</v>
      </c>
      <c r="F128" s="164">
        <f t="shared" si="3"/>
        <v>2982.8852766489526</v>
      </c>
    </row>
    <row r="129" spans="1:6" ht="15" customHeight="1" x14ac:dyDescent="0.25">
      <c r="A129" s="143">
        <v>2003</v>
      </c>
      <c r="B129" s="163">
        <v>1148715</v>
      </c>
      <c r="C129" s="162">
        <f>[1]Hoja1!N51</f>
        <v>31678.58</v>
      </c>
      <c r="D129" s="162">
        <v>31540</v>
      </c>
      <c r="E129" s="164">
        <f t="shared" si="2"/>
        <v>3021.7973785441141</v>
      </c>
      <c r="F129" s="164">
        <f>(B129*1000000)/(D129*1000)/12</f>
        <v>3035.0745085605581</v>
      </c>
    </row>
    <row r="130" spans="1:6" ht="15" customHeight="1" x14ac:dyDescent="0.25">
      <c r="A130" s="143">
        <v>2004</v>
      </c>
      <c r="B130" s="163">
        <v>1152296</v>
      </c>
      <c r="C130" s="162">
        <f>[1]Hoja1!N52</f>
        <v>31557.68</v>
      </c>
      <c r="D130" s="162">
        <v>31285</v>
      </c>
      <c r="E130" s="164">
        <f t="shared" si="2"/>
        <v>3042.8303559281503</v>
      </c>
      <c r="F130" s="164">
        <f t="shared" si="3"/>
        <v>3069.3516594747216</v>
      </c>
    </row>
    <row r="131" spans="1:6" ht="15" customHeight="1" x14ac:dyDescent="0.25">
      <c r="A131" s="143">
        <v>2005</v>
      </c>
      <c r="B131" s="163">
        <v>1150761</v>
      </c>
      <c r="C131" s="162">
        <f>[1]Hoja1!N53</f>
        <v>31865.654999999999</v>
      </c>
      <c r="D131" s="162">
        <v>31849.03</v>
      </c>
      <c r="E131" s="164">
        <f t="shared" si="2"/>
        <v>3009.4077777469192</v>
      </c>
      <c r="F131" s="164">
        <f t="shared" si="3"/>
        <v>3010.9786703080122</v>
      </c>
    </row>
    <row r="132" spans="1:6" ht="15" customHeight="1" x14ac:dyDescent="0.25">
      <c r="A132" s="143">
        <v>2006</v>
      </c>
      <c r="B132" s="163">
        <v>1170728</v>
      </c>
      <c r="C132" s="162">
        <f>[1]Hoja1!N54</f>
        <v>32660.025000000001</v>
      </c>
      <c r="D132" s="162">
        <v>32641.72</v>
      </c>
      <c r="E132" s="164">
        <f t="shared" si="2"/>
        <v>2987.1583584723735</v>
      </c>
      <c r="F132" s="164">
        <f t="shared" si="3"/>
        <v>2988.8335132666621</v>
      </c>
    </row>
    <row r="133" spans="1:6" ht="15" customHeight="1" x14ac:dyDescent="0.25">
      <c r="A133" s="144">
        <v>2007</v>
      </c>
      <c r="B133" s="163">
        <v>1204279</v>
      </c>
      <c r="C133" s="162">
        <f>[1]Hoja1!N55</f>
        <v>33433</v>
      </c>
      <c r="D133" s="162">
        <v>33413.75</v>
      </c>
      <c r="E133" s="164">
        <f t="shared" si="2"/>
        <v>3001.7223501729827</v>
      </c>
      <c r="F133" s="164">
        <f t="shared" si="3"/>
        <v>3003.4516728392755</v>
      </c>
    </row>
    <row r="134" spans="1:6" ht="15" customHeight="1" x14ac:dyDescent="0.25">
      <c r="A134" s="144">
        <v>2008</v>
      </c>
      <c r="B134" s="163">
        <v>1250708</v>
      </c>
      <c r="C134" s="162">
        <f>[1]Hoja1!N56</f>
        <v>34049.505000000005</v>
      </c>
      <c r="D134" s="162">
        <v>34026.480000000003</v>
      </c>
      <c r="E134" s="164">
        <f t="shared" si="2"/>
        <v>3061.0038726456278</v>
      </c>
      <c r="F134" s="164">
        <f t="shared" si="3"/>
        <v>3063.0751892839539</v>
      </c>
    </row>
    <row r="135" spans="1:6" ht="15" customHeight="1" x14ac:dyDescent="0.25">
      <c r="A135" s="144">
        <v>2009</v>
      </c>
      <c r="B135" s="163">
        <v>1256914</v>
      </c>
      <c r="C135" s="162">
        <f>[1]Hoja1!N57</f>
        <v>34012.025000000001</v>
      </c>
      <c r="D135" s="162">
        <v>33984.75</v>
      </c>
      <c r="E135" s="164">
        <f t="shared" si="2"/>
        <v>3079.5823927958809</v>
      </c>
      <c r="F135" s="164">
        <f t="shared" si="3"/>
        <v>3082.0539604773712</v>
      </c>
    </row>
    <row r="136" spans="1:6" ht="15" customHeight="1" x14ac:dyDescent="0.25">
      <c r="A136" s="141">
        <v>2010</v>
      </c>
      <c r="B136" s="163">
        <v>1293606</v>
      </c>
      <c r="C136" s="162">
        <f>[1]Hoja1!N58</f>
        <v>33597.004999999997</v>
      </c>
      <c r="D136" s="162">
        <v>33568.65</v>
      </c>
      <c r="E136" s="164">
        <f t="shared" si="2"/>
        <v>3208.6342220087772</v>
      </c>
      <c r="F136" s="164">
        <f t="shared" si="3"/>
        <v>3211.3445134075992</v>
      </c>
    </row>
    <row r="137" spans="1:6" ht="15" customHeight="1" x14ac:dyDescent="0.25">
      <c r="A137" s="141">
        <f>A136+1</f>
        <v>2011</v>
      </c>
      <c r="B137" s="163">
        <v>1349842</v>
      </c>
      <c r="C137" s="162">
        <f>[1]Hoja1!N59</f>
        <v>34262.33</v>
      </c>
      <c r="D137" s="162">
        <v>34226.75</v>
      </c>
      <c r="E137" s="164">
        <f t="shared" si="2"/>
        <v>3283.1051867556384</v>
      </c>
      <c r="F137" s="164">
        <f>(B137*1000000)/(D137*1000)/12</f>
        <v>3286.5180986606479</v>
      </c>
    </row>
    <row r="138" spans="1:6" ht="15" customHeight="1" x14ac:dyDescent="0.25">
      <c r="A138" s="141">
        <f>A137+1</f>
        <v>2012</v>
      </c>
      <c r="B138" s="163">
        <v>1403513</v>
      </c>
      <c r="C138" s="162">
        <f>[1]Hoja1!N60</f>
        <v>34598.455000000002</v>
      </c>
      <c r="D138" s="162">
        <v>34556.32</v>
      </c>
      <c r="E138" s="164">
        <f t="shared" si="2"/>
        <v>3380.4809106842104</v>
      </c>
      <c r="F138" s="164">
        <f t="shared" si="3"/>
        <v>3384.6027779192536</v>
      </c>
    </row>
    <row r="139" spans="1:6" ht="15" customHeight="1" x14ac:dyDescent="0.25">
      <c r="A139" s="141">
        <f>A138+1</f>
        <v>2013</v>
      </c>
      <c r="B139" s="163">
        <v>1444171</v>
      </c>
      <c r="C139" s="162">
        <f>[1]Hoja1!N61</f>
        <v>35105.375</v>
      </c>
      <c r="D139" s="162">
        <v>35053.35</v>
      </c>
      <c r="E139" s="164">
        <f t="shared" si="2"/>
        <v>3428.181107119161</v>
      </c>
      <c r="F139" s="164">
        <f t="shared" si="3"/>
        <v>3433.2690979131335</v>
      </c>
    </row>
    <row r="140" spans="1:6" ht="15" customHeight="1" x14ac:dyDescent="0.25">
      <c r="A140" s="141">
        <f>A139+1</f>
        <v>2014</v>
      </c>
      <c r="B140" s="163">
        <v>1501769</v>
      </c>
      <c r="C140" s="162">
        <f>[1]Hoja1!N62</f>
        <v>35503.044999999998</v>
      </c>
      <c r="D140" s="162">
        <v>35442.400000000001</v>
      </c>
      <c r="E140" s="164">
        <f t="shared" si="2"/>
        <v>3524.9769890629568</v>
      </c>
      <c r="F140" s="164">
        <f t="shared" si="3"/>
        <v>3531.0085283916064</v>
      </c>
    </row>
    <row r="141" spans="1:6" ht="15" customHeight="1" x14ac:dyDescent="0.25">
      <c r="A141" s="141">
        <v>2015</v>
      </c>
      <c r="B141" s="163">
        <v>1562005</v>
      </c>
      <c r="C141" s="162">
        <f>[1]Hoja1!N63</f>
        <v>35886.950000000004</v>
      </c>
      <c r="D141" s="162">
        <v>35819.230000000003</v>
      </c>
      <c r="E141" s="164">
        <f t="shared" si="2"/>
        <v>3627.1425499612897</v>
      </c>
      <c r="F141" s="164">
        <f t="shared" si="3"/>
        <v>3634.0000422491867</v>
      </c>
    </row>
    <row r="142" spans="1:6" ht="14.25" x14ac:dyDescent="0.25">
      <c r="A142" s="141">
        <f>A141+1</f>
        <v>2016</v>
      </c>
      <c r="B142" s="163">
        <v>1622780</v>
      </c>
      <c r="C142" s="162">
        <f>[1]Hoja1!N64</f>
        <v>36965.350000000006</v>
      </c>
      <c r="D142" s="162">
        <v>36892.480000000003</v>
      </c>
      <c r="E142" s="164">
        <f>B142*1000000/12/C142/1000</f>
        <v>3658.3358920358291</v>
      </c>
      <c r="F142" s="164">
        <f t="shared" si="3"/>
        <v>3665.5618344623799</v>
      </c>
    </row>
    <row r="143" spans="1:6" ht="14.25" x14ac:dyDescent="0.25">
      <c r="A143" s="328">
        <f>A142+1</f>
        <v>2017</v>
      </c>
      <c r="B143" s="163">
        <v>1693037</v>
      </c>
      <c r="C143" s="162"/>
      <c r="D143" s="162">
        <v>37335.300000000003</v>
      </c>
      <c r="E143" s="164"/>
      <c r="F143" s="164">
        <f t="shared" si="3"/>
        <v>3778.9013793023405</v>
      </c>
    </row>
    <row r="144" spans="1:6" ht="14.25" x14ac:dyDescent="0.25">
      <c r="A144" s="328">
        <f>A143+1</f>
        <v>2018</v>
      </c>
      <c r="B144" s="163">
        <v>1770255</v>
      </c>
      <c r="C144" s="162"/>
      <c r="D144" s="162">
        <v>37683.82</v>
      </c>
      <c r="E144" s="164"/>
      <c r="F144" s="164">
        <f>(B144*1000000)/(D144*1000)/12</f>
        <v>3914.7106105485059</v>
      </c>
    </row>
    <row r="145" spans="1:6" ht="14.25" x14ac:dyDescent="0.25">
      <c r="A145" s="328">
        <f>A144+1</f>
        <v>2019</v>
      </c>
      <c r="B145" s="163">
        <v>1848107</v>
      </c>
      <c r="C145" s="162"/>
      <c r="D145" s="162"/>
      <c r="E145" s="164"/>
      <c r="F145" s="164"/>
    </row>
  </sheetData>
  <mergeCells count="3">
    <mergeCell ref="C8:C11"/>
    <mergeCell ref="A3:A5"/>
    <mergeCell ref="B3:E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92"/>
  <sheetViews>
    <sheetView zoomScale="90" zoomScaleNormal="90" workbookViewId="0">
      <pane xSplit="1" ySplit="7" topLeftCell="B77" activePane="bottomRight" state="frozen"/>
      <selection pane="topRight" activeCell="B1" sqref="B1"/>
      <selection pane="bottomLeft" activeCell="A11" sqref="A11"/>
      <selection pane="bottomRight" activeCell="B7" sqref="B7"/>
    </sheetView>
  </sheetViews>
  <sheetFormatPr baseColWidth="10" defaultColWidth="10.7109375" defaultRowHeight="15" customHeight="1" x14ac:dyDescent="0.25"/>
  <cols>
    <col min="1" max="1" width="11.42578125" style="25"/>
    <col min="2" max="2" width="12.42578125" style="34" bestFit="1" customWidth="1"/>
    <col min="3" max="3" width="12.42578125" style="34" customWidth="1"/>
    <col min="4" max="4" width="11.140625" style="25" bestFit="1" customWidth="1"/>
    <col min="5" max="6" width="14.85546875" style="25" customWidth="1"/>
    <col min="7" max="244" width="11.42578125" style="22"/>
    <col min="245" max="245" width="14.85546875" style="22" customWidth="1"/>
    <col min="246" max="246" width="12.7109375" style="22" customWidth="1"/>
    <col min="247" max="247" width="14.85546875" style="22" customWidth="1"/>
    <col min="248" max="248" width="14.5703125" style="22" customWidth="1"/>
    <col min="249" max="249" width="16.42578125" style="22" customWidth="1"/>
    <col min="250" max="252" width="12.7109375" style="22" customWidth="1"/>
    <col min="253" max="253" width="13.140625" style="22" customWidth="1"/>
    <col min="254" max="254" width="12" style="22" customWidth="1"/>
    <col min="255" max="260" width="12.7109375" style="22" customWidth="1"/>
    <col min="261" max="500" width="11.42578125" style="22"/>
    <col min="501" max="501" width="14.85546875" style="22" customWidth="1"/>
    <col min="502" max="502" width="12.7109375" style="22" customWidth="1"/>
    <col min="503" max="503" width="14.85546875" style="22" customWidth="1"/>
    <col min="504" max="504" width="14.5703125" style="22" customWidth="1"/>
    <col min="505" max="505" width="16.42578125" style="22" customWidth="1"/>
    <col min="506" max="508" width="12.7109375" style="22" customWidth="1"/>
    <col min="509" max="509" width="13.140625" style="22" customWidth="1"/>
    <col min="510" max="510" width="12" style="22" customWidth="1"/>
    <col min="511" max="516" width="12.7109375" style="22" customWidth="1"/>
    <col min="517" max="756" width="11.42578125" style="22"/>
    <col min="757" max="757" width="14.85546875" style="22" customWidth="1"/>
    <col min="758" max="758" width="12.7109375" style="22" customWidth="1"/>
    <col min="759" max="759" width="14.85546875" style="22" customWidth="1"/>
    <col min="760" max="760" width="14.5703125" style="22" customWidth="1"/>
    <col min="761" max="761" width="16.42578125" style="22" customWidth="1"/>
    <col min="762" max="764" width="12.7109375" style="22" customWidth="1"/>
    <col min="765" max="765" width="13.140625" style="22" customWidth="1"/>
    <col min="766" max="766" width="12" style="22" customWidth="1"/>
    <col min="767" max="772" width="12.7109375" style="22" customWidth="1"/>
    <col min="773" max="1012" width="11.42578125" style="22"/>
    <col min="1013" max="1013" width="14.85546875" style="22" customWidth="1"/>
    <col min="1014" max="1014" width="12.7109375" style="22" customWidth="1"/>
    <col min="1015" max="1015" width="14.85546875" style="22" customWidth="1"/>
    <col min="1016" max="1016" width="14.5703125" style="22" customWidth="1"/>
    <col min="1017" max="1017" width="16.42578125" style="22" customWidth="1"/>
    <col min="1018" max="1020" width="12.7109375" style="22" customWidth="1"/>
    <col min="1021" max="1021" width="13.140625" style="22" customWidth="1"/>
    <col min="1022" max="1022" width="12" style="22" customWidth="1"/>
    <col min="1023" max="1028" width="12.7109375" style="22" customWidth="1"/>
    <col min="1029" max="1268" width="11.42578125" style="22"/>
    <col min="1269" max="1269" width="14.85546875" style="22" customWidth="1"/>
    <col min="1270" max="1270" width="12.7109375" style="22" customWidth="1"/>
    <col min="1271" max="1271" width="14.85546875" style="22" customWidth="1"/>
    <col min="1272" max="1272" width="14.5703125" style="22" customWidth="1"/>
    <col min="1273" max="1273" width="16.42578125" style="22" customWidth="1"/>
    <col min="1274" max="1276" width="12.7109375" style="22" customWidth="1"/>
    <col min="1277" max="1277" width="13.140625" style="22" customWidth="1"/>
    <col min="1278" max="1278" width="12" style="22" customWidth="1"/>
    <col min="1279" max="1284" width="12.7109375" style="22" customWidth="1"/>
    <col min="1285" max="1524" width="11.42578125" style="22"/>
    <col min="1525" max="1525" width="14.85546875" style="22" customWidth="1"/>
    <col min="1526" max="1526" width="12.7109375" style="22" customWidth="1"/>
    <col min="1527" max="1527" width="14.85546875" style="22" customWidth="1"/>
    <col min="1528" max="1528" width="14.5703125" style="22" customWidth="1"/>
    <col min="1529" max="1529" width="16.42578125" style="22" customWidth="1"/>
    <col min="1530" max="1532" width="12.7109375" style="22" customWidth="1"/>
    <col min="1533" max="1533" width="13.140625" style="22" customWidth="1"/>
    <col min="1534" max="1534" width="12" style="22" customWidth="1"/>
    <col min="1535" max="1540" width="12.7109375" style="22" customWidth="1"/>
    <col min="1541" max="1780" width="11.42578125" style="22"/>
    <col min="1781" max="1781" width="14.85546875" style="22" customWidth="1"/>
    <col min="1782" max="1782" width="12.7109375" style="22" customWidth="1"/>
    <col min="1783" max="1783" width="14.85546875" style="22" customWidth="1"/>
    <col min="1784" max="1784" width="14.5703125" style="22" customWidth="1"/>
    <col min="1785" max="1785" width="16.42578125" style="22" customWidth="1"/>
    <col min="1786" max="1788" width="12.7109375" style="22" customWidth="1"/>
    <col min="1789" max="1789" width="13.140625" style="22" customWidth="1"/>
    <col min="1790" max="1790" width="12" style="22" customWidth="1"/>
    <col min="1791" max="1796" width="12.7109375" style="22" customWidth="1"/>
    <col min="1797" max="2036" width="11.42578125" style="22"/>
    <col min="2037" max="2037" width="14.85546875" style="22" customWidth="1"/>
    <col min="2038" max="2038" width="12.7109375" style="22" customWidth="1"/>
    <col min="2039" max="2039" width="14.85546875" style="22" customWidth="1"/>
    <col min="2040" max="2040" width="14.5703125" style="22" customWidth="1"/>
    <col min="2041" max="2041" width="16.42578125" style="22" customWidth="1"/>
    <col min="2042" max="2044" width="12.7109375" style="22" customWidth="1"/>
    <col min="2045" max="2045" width="13.140625" style="22" customWidth="1"/>
    <col min="2046" max="2046" width="12" style="22" customWidth="1"/>
    <col min="2047" max="2052" width="12.7109375" style="22" customWidth="1"/>
    <col min="2053" max="2292" width="11.42578125" style="22"/>
    <col min="2293" max="2293" width="14.85546875" style="22" customWidth="1"/>
    <col min="2294" max="2294" width="12.7109375" style="22" customWidth="1"/>
    <col min="2295" max="2295" width="14.85546875" style="22" customWidth="1"/>
    <col min="2296" max="2296" width="14.5703125" style="22" customWidth="1"/>
    <col min="2297" max="2297" width="16.42578125" style="22" customWidth="1"/>
    <col min="2298" max="2300" width="12.7109375" style="22" customWidth="1"/>
    <col min="2301" max="2301" width="13.140625" style="22" customWidth="1"/>
    <col min="2302" max="2302" width="12" style="22" customWidth="1"/>
    <col min="2303" max="2308" width="12.7109375" style="22" customWidth="1"/>
    <col min="2309" max="2548" width="11.42578125" style="22"/>
    <col min="2549" max="2549" width="14.85546875" style="22" customWidth="1"/>
    <col min="2550" max="2550" width="12.7109375" style="22" customWidth="1"/>
    <col min="2551" max="2551" width="14.85546875" style="22" customWidth="1"/>
    <col min="2552" max="2552" width="14.5703125" style="22" customWidth="1"/>
    <col min="2553" max="2553" width="16.42578125" style="22" customWidth="1"/>
    <col min="2554" max="2556" width="12.7109375" style="22" customWidth="1"/>
    <col min="2557" max="2557" width="13.140625" style="22" customWidth="1"/>
    <col min="2558" max="2558" width="12" style="22" customWidth="1"/>
    <col min="2559" max="2564" width="12.7109375" style="22" customWidth="1"/>
    <col min="2565" max="2804" width="11.42578125" style="22"/>
    <col min="2805" max="2805" width="14.85546875" style="22" customWidth="1"/>
    <col min="2806" max="2806" width="12.7109375" style="22" customWidth="1"/>
    <col min="2807" max="2807" width="14.85546875" style="22" customWidth="1"/>
    <col min="2808" max="2808" width="14.5703125" style="22" customWidth="1"/>
    <col min="2809" max="2809" width="16.42578125" style="22" customWidth="1"/>
    <col min="2810" max="2812" width="12.7109375" style="22" customWidth="1"/>
    <col min="2813" max="2813" width="13.140625" style="22" customWidth="1"/>
    <col min="2814" max="2814" width="12" style="22" customWidth="1"/>
    <col min="2815" max="2820" width="12.7109375" style="22" customWidth="1"/>
    <col min="2821" max="3060" width="11.42578125" style="22"/>
    <col min="3061" max="3061" width="14.85546875" style="22" customWidth="1"/>
    <col min="3062" max="3062" width="12.7109375" style="22" customWidth="1"/>
    <col min="3063" max="3063" width="14.85546875" style="22" customWidth="1"/>
    <col min="3064" max="3064" width="14.5703125" style="22" customWidth="1"/>
    <col min="3065" max="3065" width="16.42578125" style="22" customWidth="1"/>
    <col min="3066" max="3068" width="12.7109375" style="22" customWidth="1"/>
    <col min="3069" max="3069" width="13.140625" style="22" customWidth="1"/>
    <col min="3070" max="3070" width="12" style="22" customWidth="1"/>
    <col min="3071" max="3076" width="12.7109375" style="22" customWidth="1"/>
    <col min="3077" max="3316" width="11.42578125" style="22"/>
    <col min="3317" max="3317" width="14.85546875" style="22" customWidth="1"/>
    <col min="3318" max="3318" width="12.7109375" style="22" customWidth="1"/>
    <col min="3319" max="3319" width="14.85546875" style="22" customWidth="1"/>
    <col min="3320" max="3320" width="14.5703125" style="22" customWidth="1"/>
    <col min="3321" max="3321" width="16.42578125" style="22" customWidth="1"/>
    <col min="3322" max="3324" width="12.7109375" style="22" customWidth="1"/>
    <col min="3325" max="3325" width="13.140625" style="22" customWidth="1"/>
    <col min="3326" max="3326" width="12" style="22" customWidth="1"/>
    <col min="3327" max="3332" width="12.7109375" style="22" customWidth="1"/>
    <col min="3333" max="3572" width="11.42578125" style="22"/>
    <col min="3573" max="3573" width="14.85546875" style="22" customWidth="1"/>
    <col min="3574" max="3574" width="12.7109375" style="22" customWidth="1"/>
    <col min="3575" max="3575" width="14.85546875" style="22" customWidth="1"/>
    <col min="3576" max="3576" width="14.5703125" style="22" customWidth="1"/>
    <col min="3577" max="3577" width="16.42578125" style="22" customWidth="1"/>
    <col min="3578" max="3580" width="12.7109375" style="22" customWidth="1"/>
    <col min="3581" max="3581" width="13.140625" style="22" customWidth="1"/>
    <col min="3582" max="3582" width="12" style="22" customWidth="1"/>
    <col min="3583" max="3588" width="12.7109375" style="22" customWidth="1"/>
    <col min="3589" max="3828" width="11.42578125" style="22"/>
    <col min="3829" max="3829" width="14.85546875" style="22" customWidth="1"/>
    <col min="3830" max="3830" width="12.7109375" style="22" customWidth="1"/>
    <col min="3831" max="3831" width="14.85546875" style="22" customWidth="1"/>
    <col min="3832" max="3832" width="14.5703125" style="22" customWidth="1"/>
    <col min="3833" max="3833" width="16.42578125" style="22" customWidth="1"/>
    <col min="3834" max="3836" width="12.7109375" style="22" customWidth="1"/>
    <col min="3837" max="3837" width="13.140625" style="22" customWidth="1"/>
    <col min="3838" max="3838" width="12" style="22" customWidth="1"/>
    <col min="3839" max="3844" width="12.7109375" style="22" customWidth="1"/>
    <col min="3845" max="4084" width="11.42578125" style="22"/>
    <col min="4085" max="4085" width="14.85546875" style="22" customWidth="1"/>
    <col min="4086" max="4086" width="12.7109375" style="22" customWidth="1"/>
    <col min="4087" max="4087" width="14.85546875" style="22" customWidth="1"/>
    <col min="4088" max="4088" width="14.5703125" style="22" customWidth="1"/>
    <col min="4089" max="4089" width="16.42578125" style="22" customWidth="1"/>
    <col min="4090" max="4092" width="12.7109375" style="22" customWidth="1"/>
    <col min="4093" max="4093" width="13.140625" style="22" customWidth="1"/>
    <col min="4094" max="4094" width="12" style="22" customWidth="1"/>
    <col min="4095" max="4100" width="12.7109375" style="22" customWidth="1"/>
    <col min="4101" max="4340" width="11.42578125" style="22"/>
    <col min="4341" max="4341" width="14.85546875" style="22" customWidth="1"/>
    <col min="4342" max="4342" width="12.7109375" style="22" customWidth="1"/>
    <col min="4343" max="4343" width="14.85546875" style="22" customWidth="1"/>
    <col min="4344" max="4344" width="14.5703125" style="22" customWidth="1"/>
    <col min="4345" max="4345" width="16.42578125" style="22" customWidth="1"/>
    <col min="4346" max="4348" width="12.7109375" style="22" customWidth="1"/>
    <col min="4349" max="4349" width="13.140625" style="22" customWidth="1"/>
    <col min="4350" max="4350" width="12" style="22" customWidth="1"/>
    <col min="4351" max="4356" width="12.7109375" style="22" customWidth="1"/>
    <col min="4357" max="4596" width="11.42578125" style="22"/>
    <col min="4597" max="4597" width="14.85546875" style="22" customWidth="1"/>
    <col min="4598" max="4598" width="12.7109375" style="22" customWidth="1"/>
    <col min="4599" max="4599" width="14.85546875" style="22" customWidth="1"/>
    <col min="4600" max="4600" width="14.5703125" style="22" customWidth="1"/>
    <col min="4601" max="4601" width="16.42578125" style="22" customWidth="1"/>
    <col min="4602" max="4604" width="12.7109375" style="22" customWidth="1"/>
    <col min="4605" max="4605" width="13.140625" style="22" customWidth="1"/>
    <col min="4606" max="4606" width="12" style="22" customWidth="1"/>
    <col min="4607" max="4612" width="12.7109375" style="22" customWidth="1"/>
    <col min="4613" max="4852" width="11.42578125" style="22"/>
    <col min="4853" max="4853" width="14.85546875" style="22" customWidth="1"/>
    <col min="4854" max="4854" width="12.7109375" style="22" customWidth="1"/>
    <col min="4855" max="4855" width="14.85546875" style="22" customWidth="1"/>
    <col min="4856" max="4856" width="14.5703125" style="22" customWidth="1"/>
    <col min="4857" max="4857" width="16.42578125" style="22" customWidth="1"/>
    <col min="4858" max="4860" width="12.7109375" style="22" customWidth="1"/>
    <col min="4861" max="4861" width="13.140625" style="22" customWidth="1"/>
    <col min="4862" max="4862" width="12" style="22" customWidth="1"/>
    <col min="4863" max="4868" width="12.7109375" style="22" customWidth="1"/>
    <col min="4869" max="5108" width="11.42578125" style="22"/>
    <col min="5109" max="5109" width="14.85546875" style="22" customWidth="1"/>
    <col min="5110" max="5110" width="12.7109375" style="22" customWidth="1"/>
    <col min="5111" max="5111" width="14.85546875" style="22" customWidth="1"/>
    <col min="5112" max="5112" width="14.5703125" style="22" customWidth="1"/>
    <col min="5113" max="5113" width="16.42578125" style="22" customWidth="1"/>
    <col min="5114" max="5116" width="12.7109375" style="22" customWidth="1"/>
    <col min="5117" max="5117" width="13.140625" style="22" customWidth="1"/>
    <col min="5118" max="5118" width="12" style="22" customWidth="1"/>
    <col min="5119" max="5124" width="12.7109375" style="22" customWidth="1"/>
    <col min="5125" max="5364" width="11.42578125" style="22"/>
    <col min="5365" max="5365" width="14.85546875" style="22" customWidth="1"/>
    <col min="5366" max="5366" width="12.7109375" style="22" customWidth="1"/>
    <col min="5367" max="5367" width="14.85546875" style="22" customWidth="1"/>
    <col min="5368" max="5368" width="14.5703125" style="22" customWidth="1"/>
    <col min="5369" max="5369" width="16.42578125" style="22" customWidth="1"/>
    <col min="5370" max="5372" width="12.7109375" style="22" customWidth="1"/>
    <col min="5373" max="5373" width="13.140625" style="22" customWidth="1"/>
    <col min="5374" max="5374" width="12" style="22" customWidth="1"/>
    <col min="5375" max="5380" width="12.7109375" style="22" customWidth="1"/>
    <col min="5381" max="5620" width="11.42578125" style="22"/>
    <col min="5621" max="5621" width="14.85546875" style="22" customWidth="1"/>
    <col min="5622" max="5622" width="12.7109375" style="22" customWidth="1"/>
    <col min="5623" max="5623" width="14.85546875" style="22" customWidth="1"/>
    <col min="5624" max="5624" width="14.5703125" style="22" customWidth="1"/>
    <col min="5625" max="5625" width="16.42578125" style="22" customWidth="1"/>
    <col min="5626" max="5628" width="12.7109375" style="22" customWidth="1"/>
    <col min="5629" max="5629" width="13.140625" style="22" customWidth="1"/>
    <col min="5630" max="5630" width="12" style="22" customWidth="1"/>
    <col min="5631" max="5636" width="12.7109375" style="22" customWidth="1"/>
    <col min="5637" max="5876" width="11.42578125" style="22"/>
    <col min="5877" max="5877" width="14.85546875" style="22" customWidth="1"/>
    <col min="5878" max="5878" width="12.7109375" style="22" customWidth="1"/>
    <col min="5879" max="5879" width="14.85546875" style="22" customWidth="1"/>
    <col min="5880" max="5880" width="14.5703125" style="22" customWidth="1"/>
    <col min="5881" max="5881" width="16.42578125" style="22" customWidth="1"/>
    <col min="5882" max="5884" width="12.7109375" style="22" customWidth="1"/>
    <col min="5885" max="5885" width="13.140625" style="22" customWidth="1"/>
    <col min="5886" max="5886" width="12" style="22" customWidth="1"/>
    <col min="5887" max="5892" width="12.7109375" style="22" customWidth="1"/>
    <col min="5893" max="6132" width="11.42578125" style="22"/>
    <col min="6133" max="6133" width="14.85546875" style="22" customWidth="1"/>
    <col min="6134" max="6134" width="12.7109375" style="22" customWidth="1"/>
    <col min="6135" max="6135" width="14.85546875" style="22" customWidth="1"/>
    <col min="6136" max="6136" width="14.5703125" style="22" customWidth="1"/>
    <col min="6137" max="6137" width="16.42578125" style="22" customWidth="1"/>
    <col min="6138" max="6140" width="12.7109375" style="22" customWidth="1"/>
    <col min="6141" max="6141" width="13.140625" style="22" customWidth="1"/>
    <col min="6142" max="6142" width="12" style="22" customWidth="1"/>
    <col min="6143" max="6148" width="12.7109375" style="22" customWidth="1"/>
    <col min="6149" max="6388" width="11.42578125" style="22"/>
    <col min="6389" max="6389" width="14.85546875" style="22" customWidth="1"/>
    <col min="6390" max="6390" width="12.7109375" style="22" customWidth="1"/>
    <col min="6391" max="6391" width="14.85546875" style="22" customWidth="1"/>
    <col min="6392" max="6392" width="14.5703125" style="22" customWidth="1"/>
    <col min="6393" max="6393" width="16.42578125" style="22" customWidth="1"/>
    <col min="6394" max="6396" width="12.7109375" style="22" customWidth="1"/>
    <col min="6397" max="6397" width="13.140625" style="22" customWidth="1"/>
    <col min="6398" max="6398" width="12" style="22" customWidth="1"/>
    <col min="6399" max="6404" width="12.7109375" style="22" customWidth="1"/>
    <col min="6405" max="6644" width="11.42578125" style="22"/>
    <col min="6645" max="6645" width="14.85546875" style="22" customWidth="1"/>
    <col min="6646" max="6646" width="12.7109375" style="22" customWidth="1"/>
    <col min="6647" max="6647" width="14.85546875" style="22" customWidth="1"/>
    <col min="6648" max="6648" width="14.5703125" style="22" customWidth="1"/>
    <col min="6649" max="6649" width="16.42578125" style="22" customWidth="1"/>
    <col min="6650" max="6652" width="12.7109375" style="22" customWidth="1"/>
    <col min="6653" max="6653" width="13.140625" style="22" customWidth="1"/>
    <col min="6654" max="6654" width="12" style="22" customWidth="1"/>
    <col min="6655" max="6660" width="12.7109375" style="22" customWidth="1"/>
    <col min="6661" max="6900" width="11.42578125" style="22"/>
    <col min="6901" max="6901" width="14.85546875" style="22" customWidth="1"/>
    <col min="6902" max="6902" width="12.7109375" style="22" customWidth="1"/>
    <col min="6903" max="6903" width="14.85546875" style="22" customWidth="1"/>
    <col min="6904" max="6904" width="14.5703125" style="22" customWidth="1"/>
    <col min="6905" max="6905" width="16.42578125" style="22" customWidth="1"/>
    <col min="6906" max="6908" width="12.7109375" style="22" customWidth="1"/>
    <col min="6909" max="6909" width="13.140625" style="22" customWidth="1"/>
    <col min="6910" max="6910" width="12" style="22" customWidth="1"/>
    <col min="6911" max="6916" width="12.7109375" style="22" customWidth="1"/>
    <col min="6917" max="7156" width="11.42578125" style="22"/>
    <col min="7157" max="7157" width="14.85546875" style="22" customWidth="1"/>
    <col min="7158" max="7158" width="12.7109375" style="22" customWidth="1"/>
    <col min="7159" max="7159" width="14.85546875" style="22" customWidth="1"/>
    <col min="7160" max="7160" width="14.5703125" style="22" customWidth="1"/>
    <col min="7161" max="7161" width="16.42578125" style="22" customWidth="1"/>
    <col min="7162" max="7164" width="12.7109375" style="22" customWidth="1"/>
    <col min="7165" max="7165" width="13.140625" style="22" customWidth="1"/>
    <col min="7166" max="7166" width="12" style="22" customWidth="1"/>
    <col min="7167" max="7172" width="12.7109375" style="22" customWidth="1"/>
    <col min="7173" max="7412" width="11.42578125" style="22"/>
    <col min="7413" max="7413" width="14.85546875" style="22" customWidth="1"/>
    <col min="7414" max="7414" width="12.7109375" style="22" customWidth="1"/>
    <col min="7415" max="7415" width="14.85546875" style="22" customWidth="1"/>
    <col min="7416" max="7416" width="14.5703125" style="22" customWidth="1"/>
    <col min="7417" max="7417" width="16.42578125" style="22" customWidth="1"/>
    <col min="7418" max="7420" width="12.7109375" style="22" customWidth="1"/>
    <col min="7421" max="7421" width="13.140625" style="22" customWidth="1"/>
    <col min="7422" max="7422" width="12" style="22" customWidth="1"/>
    <col min="7423" max="7428" width="12.7109375" style="22" customWidth="1"/>
    <col min="7429" max="7668" width="11.42578125" style="22"/>
    <col min="7669" max="7669" width="14.85546875" style="22" customWidth="1"/>
    <col min="7670" max="7670" width="12.7109375" style="22" customWidth="1"/>
    <col min="7671" max="7671" width="14.85546875" style="22" customWidth="1"/>
    <col min="7672" max="7672" width="14.5703125" style="22" customWidth="1"/>
    <col min="7673" max="7673" width="16.42578125" style="22" customWidth="1"/>
    <col min="7674" max="7676" width="12.7109375" style="22" customWidth="1"/>
    <col min="7677" max="7677" width="13.140625" style="22" customWidth="1"/>
    <col min="7678" max="7678" width="12" style="22" customWidth="1"/>
    <col min="7679" max="7684" width="12.7109375" style="22" customWidth="1"/>
    <col min="7685" max="7924" width="11.42578125" style="22"/>
    <col min="7925" max="7925" width="14.85546875" style="22" customWidth="1"/>
    <col min="7926" max="7926" width="12.7109375" style="22" customWidth="1"/>
    <col min="7927" max="7927" width="14.85546875" style="22" customWidth="1"/>
    <col min="7928" max="7928" width="14.5703125" style="22" customWidth="1"/>
    <col min="7929" max="7929" width="16.42578125" style="22" customWidth="1"/>
    <col min="7930" max="7932" width="12.7109375" style="22" customWidth="1"/>
    <col min="7933" max="7933" width="13.140625" style="22" customWidth="1"/>
    <col min="7934" max="7934" width="12" style="22" customWidth="1"/>
    <col min="7935" max="7940" width="12.7109375" style="22" customWidth="1"/>
    <col min="7941" max="8180" width="11.42578125" style="22"/>
    <col min="8181" max="8181" width="14.85546875" style="22" customWidth="1"/>
    <col min="8182" max="8182" width="12.7109375" style="22" customWidth="1"/>
    <col min="8183" max="8183" width="14.85546875" style="22" customWidth="1"/>
    <col min="8184" max="8184" width="14.5703125" style="22" customWidth="1"/>
    <col min="8185" max="8185" width="16.42578125" style="22" customWidth="1"/>
    <col min="8186" max="8188" width="12.7109375" style="22" customWidth="1"/>
    <col min="8189" max="8189" width="13.140625" style="22" customWidth="1"/>
    <col min="8190" max="8190" width="12" style="22" customWidth="1"/>
    <col min="8191" max="8196" width="12.7109375" style="22" customWidth="1"/>
    <col min="8197" max="8436" width="11.42578125" style="22"/>
    <col min="8437" max="8437" width="14.85546875" style="22" customWidth="1"/>
    <col min="8438" max="8438" width="12.7109375" style="22" customWidth="1"/>
    <col min="8439" max="8439" width="14.85546875" style="22" customWidth="1"/>
    <col min="8440" max="8440" width="14.5703125" style="22" customWidth="1"/>
    <col min="8441" max="8441" width="16.42578125" style="22" customWidth="1"/>
    <col min="8442" max="8444" width="12.7109375" style="22" customWidth="1"/>
    <col min="8445" max="8445" width="13.140625" style="22" customWidth="1"/>
    <col min="8446" max="8446" width="12" style="22" customWidth="1"/>
    <col min="8447" max="8452" width="12.7109375" style="22" customWidth="1"/>
    <col min="8453" max="8692" width="11.42578125" style="22"/>
    <col min="8693" max="8693" width="14.85546875" style="22" customWidth="1"/>
    <col min="8694" max="8694" width="12.7109375" style="22" customWidth="1"/>
    <col min="8695" max="8695" width="14.85546875" style="22" customWidth="1"/>
    <col min="8696" max="8696" width="14.5703125" style="22" customWidth="1"/>
    <col min="8697" max="8697" width="16.42578125" style="22" customWidth="1"/>
    <col min="8698" max="8700" width="12.7109375" style="22" customWidth="1"/>
    <col min="8701" max="8701" width="13.140625" style="22" customWidth="1"/>
    <col min="8702" max="8702" width="12" style="22" customWidth="1"/>
    <col min="8703" max="8708" width="12.7109375" style="22" customWidth="1"/>
    <col min="8709" max="8948" width="11.42578125" style="22"/>
    <col min="8949" max="8949" width="14.85546875" style="22" customWidth="1"/>
    <col min="8950" max="8950" width="12.7109375" style="22" customWidth="1"/>
    <col min="8951" max="8951" width="14.85546875" style="22" customWidth="1"/>
    <col min="8952" max="8952" width="14.5703125" style="22" customWidth="1"/>
    <col min="8953" max="8953" width="16.42578125" style="22" customWidth="1"/>
    <col min="8954" max="8956" width="12.7109375" style="22" customWidth="1"/>
    <col min="8957" max="8957" width="13.140625" style="22" customWidth="1"/>
    <col min="8958" max="8958" width="12" style="22" customWidth="1"/>
    <col min="8959" max="8964" width="12.7109375" style="22" customWidth="1"/>
    <col min="8965" max="9204" width="11.42578125" style="22"/>
    <col min="9205" max="9205" width="14.85546875" style="22" customWidth="1"/>
    <col min="9206" max="9206" width="12.7109375" style="22" customWidth="1"/>
    <col min="9207" max="9207" width="14.85546875" style="22" customWidth="1"/>
    <col min="9208" max="9208" width="14.5703125" style="22" customWidth="1"/>
    <col min="9209" max="9209" width="16.42578125" style="22" customWidth="1"/>
    <col min="9210" max="9212" width="12.7109375" style="22" customWidth="1"/>
    <col min="9213" max="9213" width="13.140625" style="22" customWidth="1"/>
    <col min="9214" max="9214" width="12" style="22" customWidth="1"/>
    <col min="9215" max="9220" width="12.7109375" style="22" customWidth="1"/>
    <col min="9221" max="9460" width="11.42578125" style="22"/>
    <col min="9461" max="9461" width="14.85546875" style="22" customWidth="1"/>
    <col min="9462" max="9462" width="12.7109375" style="22" customWidth="1"/>
    <col min="9463" max="9463" width="14.85546875" style="22" customWidth="1"/>
    <col min="9464" max="9464" width="14.5703125" style="22" customWidth="1"/>
    <col min="9465" max="9465" width="16.42578125" style="22" customWidth="1"/>
    <col min="9466" max="9468" width="12.7109375" style="22" customWidth="1"/>
    <col min="9469" max="9469" width="13.140625" style="22" customWidth="1"/>
    <col min="9470" max="9470" width="12" style="22" customWidth="1"/>
    <col min="9471" max="9476" width="12.7109375" style="22" customWidth="1"/>
    <col min="9477" max="9716" width="11.42578125" style="22"/>
    <col min="9717" max="9717" width="14.85546875" style="22" customWidth="1"/>
    <col min="9718" max="9718" width="12.7109375" style="22" customWidth="1"/>
    <col min="9719" max="9719" width="14.85546875" style="22" customWidth="1"/>
    <col min="9720" max="9720" width="14.5703125" style="22" customWidth="1"/>
    <col min="9721" max="9721" width="16.42578125" style="22" customWidth="1"/>
    <col min="9722" max="9724" width="12.7109375" style="22" customWidth="1"/>
    <col min="9725" max="9725" width="13.140625" style="22" customWidth="1"/>
    <col min="9726" max="9726" width="12" style="22" customWidth="1"/>
    <col min="9727" max="9732" width="12.7109375" style="22" customWidth="1"/>
    <col min="9733" max="9972" width="11.42578125" style="22"/>
    <col min="9973" max="9973" width="14.85546875" style="22" customWidth="1"/>
    <col min="9974" max="9974" width="12.7109375" style="22" customWidth="1"/>
    <col min="9975" max="9975" width="14.85546875" style="22" customWidth="1"/>
    <col min="9976" max="9976" width="14.5703125" style="22" customWidth="1"/>
    <col min="9977" max="9977" width="16.42578125" style="22" customWidth="1"/>
    <col min="9978" max="9980" width="12.7109375" style="22" customWidth="1"/>
    <col min="9981" max="9981" width="13.140625" style="22" customWidth="1"/>
    <col min="9982" max="9982" width="12" style="22" customWidth="1"/>
    <col min="9983" max="9988" width="12.7109375" style="22" customWidth="1"/>
    <col min="9989" max="10228" width="11.42578125" style="22"/>
    <col min="10229" max="10229" width="14.85546875" style="22" customWidth="1"/>
    <col min="10230" max="10230" width="12.7109375" style="22" customWidth="1"/>
    <col min="10231" max="10231" width="14.85546875" style="22" customWidth="1"/>
    <col min="10232" max="10232" width="14.5703125" style="22" customWidth="1"/>
    <col min="10233" max="10233" width="16.42578125" style="22" customWidth="1"/>
    <col min="10234" max="10236" width="12.7109375" style="22" customWidth="1"/>
    <col min="10237" max="10237" width="13.140625" style="22" customWidth="1"/>
    <col min="10238" max="10238" width="12" style="22" customWidth="1"/>
    <col min="10239" max="10244" width="12.7109375" style="22" customWidth="1"/>
    <col min="10245" max="10484" width="11.42578125" style="22"/>
    <col min="10485" max="10485" width="14.85546875" style="22" customWidth="1"/>
    <col min="10486" max="10486" width="12.7109375" style="22" customWidth="1"/>
    <col min="10487" max="10487" width="14.85546875" style="22" customWidth="1"/>
    <col min="10488" max="10488" width="14.5703125" style="22" customWidth="1"/>
    <col min="10489" max="10489" width="16.42578125" style="22" customWidth="1"/>
    <col min="10490" max="10492" width="12.7109375" style="22" customWidth="1"/>
    <col min="10493" max="10493" width="13.140625" style="22" customWidth="1"/>
    <col min="10494" max="10494" width="12" style="22" customWidth="1"/>
    <col min="10495" max="10500" width="12.7109375" style="22" customWidth="1"/>
    <col min="10501" max="10740" width="11.42578125" style="22"/>
    <col min="10741" max="10741" width="14.85546875" style="22" customWidth="1"/>
    <col min="10742" max="10742" width="12.7109375" style="22" customWidth="1"/>
    <col min="10743" max="10743" width="14.85546875" style="22" customWidth="1"/>
    <col min="10744" max="10744" width="14.5703125" style="22" customWidth="1"/>
    <col min="10745" max="10745" width="16.42578125" style="22" customWidth="1"/>
    <col min="10746" max="10748" width="12.7109375" style="22" customWidth="1"/>
    <col min="10749" max="10749" width="13.140625" style="22" customWidth="1"/>
    <col min="10750" max="10750" width="12" style="22" customWidth="1"/>
    <col min="10751" max="10756" width="12.7109375" style="22" customWidth="1"/>
    <col min="10757" max="10996" width="11.42578125" style="22"/>
    <col min="10997" max="10997" width="14.85546875" style="22" customWidth="1"/>
    <col min="10998" max="10998" width="12.7109375" style="22" customWidth="1"/>
    <col min="10999" max="10999" width="14.85546875" style="22" customWidth="1"/>
    <col min="11000" max="11000" width="14.5703125" style="22" customWidth="1"/>
    <col min="11001" max="11001" width="16.42578125" style="22" customWidth="1"/>
    <col min="11002" max="11004" width="12.7109375" style="22" customWidth="1"/>
    <col min="11005" max="11005" width="13.140625" style="22" customWidth="1"/>
    <col min="11006" max="11006" width="12" style="22" customWidth="1"/>
    <col min="11007" max="11012" width="12.7109375" style="22" customWidth="1"/>
    <col min="11013" max="11252" width="11.42578125" style="22"/>
    <col min="11253" max="11253" width="14.85546875" style="22" customWidth="1"/>
    <col min="11254" max="11254" width="12.7109375" style="22" customWidth="1"/>
    <col min="11255" max="11255" width="14.85546875" style="22" customWidth="1"/>
    <col min="11256" max="11256" width="14.5703125" style="22" customWidth="1"/>
    <col min="11257" max="11257" width="16.42578125" style="22" customWidth="1"/>
    <col min="11258" max="11260" width="12.7109375" style="22" customWidth="1"/>
    <col min="11261" max="11261" width="13.140625" style="22" customWidth="1"/>
    <col min="11262" max="11262" width="12" style="22" customWidth="1"/>
    <col min="11263" max="11268" width="12.7109375" style="22" customWidth="1"/>
    <col min="11269" max="11508" width="11.42578125" style="22"/>
    <col min="11509" max="11509" width="14.85546875" style="22" customWidth="1"/>
    <col min="11510" max="11510" width="12.7109375" style="22" customWidth="1"/>
    <col min="11511" max="11511" width="14.85546875" style="22" customWidth="1"/>
    <col min="11512" max="11512" width="14.5703125" style="22" customWidth="1"/>
    <col min="11513" max="11513" width="16.42578125" style="22" customWidth="1"/>
    <col min="11514" max="11516" width="12.7109375" style="22" customWidth="1"/>
    <col min="11517" max="11517" width="13.140625" style="22" customWidth="1"/>
    <col min="11518" max="11518" width="12" style="22" customWidth="1"/>
    <col min="11519" max="11524" width="12.7109375" style="22" customWidth="1"/>
    <col min="11525" max="11764" width="11.42578125" style="22"/>
    <col min="11765" max="11765" width="14.85546875" style="22" customWidth="1"/>
    <col min="11766" max="11766" width="12.7109375" style="22" customWidth="1"/>
    <col min="11767" max="11767" width="14.85546875" style="22" customWidth="1"/>
    <col min="11768" max="11768" width="14.5703125" style="22" customWidth="1"/>
    <col min="11769" max="11769" width="16.42578125" style="22" customWidth="1"/>
    <col min="11770" max="11772" width="12.7109375" style="22" customWidth="1"/>
    <col min="11773" max="11773" width="13.140625" style="22" customWidth="1"/>
    <col min="11774" max="11774" width="12" style="22" customWidth="1"/>
    <col min="11775" max="11780" width="12.7109375" style="22" customWidth="1"/>
    <col min="11781" max="12020" width="11.42578125" style="22"/>
    <col min="12021" max="12021" width="14.85546875" style="22" customWidth="1"/>
    <col min="12022" max="12022" width="12.7109375" style="22" customWidth="1"/>
    <col min="12023" max="12023" width="14.85546875" style="22" customWidth="1"/>
    <col min="12024" max="12024" width="14.5703125" style="22" customWidth="1"/>
    <col min="12025" max="12025" width="16.42578125" style="22" customWidth="1"/>
    <col min="12026" max="12028" width="12.7109375" style="22" customWidth="1"/>
    <col min="12029" max="12029" width="13.140625" style="22" customWidth="1"/>
    <col min="12030" max="12030" width="12" style="22" customWidth="1"/>
    <col min="12031" max="12036" width="12.7109375" style="22" customWidth="1"/>
    <col min="12037" max="12276" width="11.42578125" style="22"/>
    <col min="12277" max="12277" width="14.85546875" style="22" customWidth="1"/>
    <col min="12278" max="12278" width="12.7109375" style="22" customWidth="1"/>
    <col min="12279" max="12279" width="14.85546875" style="22" customWidth="1"/>
    <col min="12280" max="12280" width="14.5703125" style="22" customWidth="1"/>
    <col min="12281" max="12281" width="16.42578125" style="22" customWidth="1"/>
    <col min="12282" max="12284" width="12.7109375" style="22" customWidth="1"/>
    <col min="12285" max="12285" width="13.140625" style="22" customWidth="1"/>
    <col min="12286" max="12286" width="12" style="22" customWidth="1"/>
    <col min="12287" max="12292" width="12.7109375" style="22" customWidth="1"/>
    <col min="12293" max="12532" width="11.42578125" style="22"/>
    <col min="12533" max="12533" width="14.85546875" style="22" customWidth="1"/>
    <col min="12534" max="12534" width="12.7109375" style="22" customWidth="1"/>
    <col min="12535" max="12535" width="14.85546875" style="22" customWidth="1"/>
    <col min="12536" max="12536" width="14.5703125" style="22" customWidth="1"/>
    <col min="12537" max="12537" width="16.42578125" style="22" customWidth="1"/>
    <col min="12538" max="12540" width="12.7109375" style="22" customWidth="1"/>
    <col min="12541" max="12541" width="13.140625" style="22" customWidth="1"/>
    <col min="12542" max="12542" width="12" style="22" customWidth="1"/>
    <col min="12543" max="12548" width="12.7109375" style="22" customWidth="1"/>
    <col min="12549" max="12788" width="11.42578125" style="22"/>
    <col min="12789" max="12789" width="14.85546875" style="22" customWidth="1"/>
    <col min="12790" max="12790" width="12.7109375" style="22" customWidth="1"/>
    <col min="12791" max="12791" width="14.85546875" style="22" customWidth="1"/>
    <col min="12792" max="12792" width="14.5703125" style="22" customWidth="1"/>
    <col min="12793" max="12793" width="16.42578125" style="22" customWidth="1"/>
    <col min="12794" max="12796" width="12.7109375" style="22" customWidth="1"/>
    <col min="12797" max="12797" width="13.140625" style="22" customWidth="1"/>
    <col min="12798" max="12798" width="12" style="22" customWidth="1"/>
    <col min="12799" max="12804" width="12.7109375" style="22" customWidth="1"/>
    <col min="12805" max="13044" width="11.42578125" style="22"/>
    <col min="13045" max="13045" width="14.85546875" style="22" customWidth="1"/>
    <col min="13046" max="13046" width="12.7109375" style="22" customWidth="1"/>
    <col min="13047" max="13047" width="14.85546875" style="22" customWidth="1"/>
    <col min="13048" max="13048" width="14.5703125" style="22" customWidth="1"/>
    <col min="13049" max="13049" width="16.42578125" style="22" customWidth="1"/>
    <col min="13050" max="13052" width="12.7109375" style="22" customWidth="1"/>
    <col min="13053" max="13053" width="13.140625" style="22" customWidth="1"/>
    <col min="13054" max="13054" width="12" style="22" customWidth="1"/>
    <col min="13055" max="13060" width="12.7109375" style="22" customWidth="1"/>
    <col min="13061" max="13300" width="11.42578125" style="22"/>
    <col min="13301" max="13301" width="14.85546875" style="22" customWidth="1"/>
    <col min="13302" max="13302" width="12.7109375" style="22" customWidth="1"/>
    <col min="13303" max="13303" width="14.85546875" style="22" customWidth="1"/>
    <col min="13304" max="13304" width="14.5703125" style="22" customWidth="1"/>
    <col min="13305" max="13305" width="16.42578125" style="22" customWidth="1"/>
    <col min="13306" max="13308" width="12.7109375" style="22" customWidth="1"/>
    <col min="13309" max="13309" width="13.140625" style="22" customWidth="1"/>
    <col min="13310" max="13310" width="12" style="22" customWidth="1"/>
    <col min="13311" max="13316" width="12.7109375" style="22" customWidth="1"/>
    <col min="13317" max="13556" width="11.42578125" style="22"/>
    <col min="13557" max="13557" width="14.85546875" style="22" customWidth="1"/>
    <col min="13558" max="13558" width="12.7109375" style="22" customWidth="1"/>
    <col min="13559" max="13559" width="14.85546875" style="22" customWidth="1"/>
    <col min="13560" max="13560" width="14.5703125" style="22" customWidth="1"/>
    <col min="13561" max="13561" width="16.42578125" style="22" customWidth="1"/>
    <col min="13562" max="13564" width="12.7109375" style="22" customWidth="1"/>
    <col min="13565" max="13565" width="13.140625" style="22" customWidth="1"/>
    <col min="13566" max="13566" width="12" style="22" customWidth="1"/>
    <col min="13567" max="13572" width="12.7109375" style="22" customWidth="1"/>
    <col min="13573" max="13812" width="11.42578125" style="22"/>
    <col min="13813" max="13813" width="14.85546875" style="22" customWidth="1"/>
    <col min="13814" max="13814" width="12.7109375" style="22" customWidth="1"/>
    <col min="13815" max="13815" width="14.85546875" style="22" customWidth="1"/>
    <col min="13816" max="13816" width="14.5703125" style="22" customWidth="1"/>
    <col min="13817" max="13817" width="16.42578125" style="22" customWidth="1"/>
    <col min="13818" max="13820" width="12.7109375" style="22" customWidth="1"/>
    <col min="13821" max="13821" width="13.140625" style="22" customWidth="1"/>
    <col min="13822" max="13822" width="12" style="22" customWidth="1"/>
    <col min="13823" max="13828" width="12.7109375" style="22" customWidth="1"/>
    <col min="13829" max="14068" width="11.42578125" style="22"/>
    <col min="14069" max="14069" width="14.85546875" style="22" customWidth="1"/>
    <col min="14070" max="14070" width="12.7109375" style="22" customWidth="1"/>
    <col min="14071" max="14071" width="14.85546875" style="22" customWidth="1"/>
    <col min="14072" max="14072" width="14.5703125" style="22" customWidth="1"/>
    <col min="14073" max="14073" width="16.42578125" style="22" customWidth="1"/>
    <col min="14074" max="14076" width="12.7109375" style="22" customWidth="1"/>
    <col min="14077" max="14077" width="13.140625" style="22" customWidth="1"/>
    <col min="14078" max="14078" width="12" style="22" customWidth="1"/>
    <col min="14079" max="14084" width="12.7109375" style="22" customWidth="1"/>
    <col min="14085" max="14324" width="11.42578125" style="22"/>
    <col min="14325" max="14325" width="14.85546875" style="22" customWidth="1"/>
    <col min="14326" max="14326" width="12.7109375" style="22" customWidth="1"/>
    <col min="14327" max="14327" width="14.85546875" style="22" customWidth="1"/>
    <col min="14328" max="14328" width="14.5703125" style="22" customWidth="1"/>
    <col min="14329" max="14329" width="16.42578125" style="22" customWidth="1"/>
    <col min="14330" max="14332" width="12.7109375" style="22" customWidth="1"/>
    <col min="14333" max="14333" width="13.140625" style="22" customWidth="1"/>
    <col min="14334" max="14334" width="12" style="22" customWidth="1"/>
    <col min="14335" max="14340" width="12.7109375" style="22" customWidth="1"/>
    <col min="14341" max="14580" width="11.42578125" style="22"/>
    <col min="14581" max="14581" width="14.85546875" style="22" customWidth="1"/>
    <col min="14582" max="14582" width="12.7109375" style="22" customWidth="1"/>
    <col min="14583" max="14583" width="14.85546875" style="22" customWidth="1"/>
    <col min="14584" max="14584" width="14.5703125" style="22" customWidth="1"/>
    <col min="14585" max="14585" width="16.42578125" style="22" customWidth="1"/>
    <col min="14586" max="14588" width="12.7109375" style="22" customWidth="1"/>
    <col min="14589" max="14589" width="13.140625" style="22" customWidth="1"/>
    <col min="14590" max="14590" width="12" style="22" customWidth="1"/>
    <col min="14591" max="14596" width="12.7109375" style="22" customWidth="1"/>
    <col min="14597" max="14836" width="11.42578125" style="22"/>
    <col min="14837" max="14837" width="14.85546875" style="22" customWidth="1"/>
    <col min="14838" max="14838" width="12.7109375" style="22" customWidth="1"/>
    <col min="14839" max="14839" width="14.85546875" style="22" customWidth="1"/>
    <col min="14840" max="14840" width="14.5703125" style="22" customWidth="1"/>
    <col min="14841" max="14841" width="16.42578125" style="22" customWidth="1"/>
    <col min="14842" max="14844" width="12.7109375" style="22" customWidth="1"/>
    <col min="14845" max="14845" width="13.140625" style="22" customWidth="1"/>
    <col min="14846" max="14846" width="12" style="22" customWidth="1"/>
    <col min="14847" max="14852" width="12.7109375" style="22" customWidth="1"/>
    <col min="14853" max="15092" width="11.42578125" style="22"/>
    <col min="15093" max="15093" width="14.85546875" style="22" customWidth="1"/>
    <col min="15094" max="15094" width="12.7109375" style="22" customWidth="1"/>
    <col min="15095" max="15095" width="14.85546875" style="22" customWidth="1"/>
    <col min="15096" max="15096" width="14.5703125" style="22" customWidth="1"/>
    <col min="15097" max="15097" width="16.42578125" style="22" customWidth="1"/>
    <col min="15098" max="15100" width="12.7109375" style="22" customWidth="1"/>
    <col min="15101" max="15101" width="13.140625" style="22" customWidth="1"/>
    <col min="15102" max="15102" width="12" style="22" customWidth="1"/>
    <col min="15103" max="15108" width="12.7109375" style="22" customWidth="1"/>
    <col min="15109" max="15348" width="11.42578125" style="22"/>
    <col min="15349" max="15349" width="14.85546875" style="22" customWidth="1"/>
    <col min="15350" max="15350" width="12.7109375" style="22" customWidth="1"/>
    <col min="15351" max="15351" width="14.85546875" style="22" customWidth="1"/>
    <col min="15352" max="15352" width="14.5703125" style="22" customWidth="1"/>
    <col min="15353" max="15353" width="16.42578125" style="22" customWidth="1"/>
    <col min="15354" max="15356" width="12.7109375" style="22" customWidth="1"/>
    <col min="15357" max="15357" width="13.140625" style="22" customWidth="1"/>
    <col min="15358" max="15358" width="12" style="22" customWidth="1"/>
    <col min="15359" max="15364" width="12.7109375" style="22" customWidth="1"/>
    <col min="15365" max="15604" width="11.42578125" style="22"/>
    <col min="15605" max="15605" width="14.85546875" style="22" customWidth="1"/>
    <col min="15606" max="15606" width="12.7109375" style="22" customWidth="1"/>
    <col min="15607" max="15607" width="14.85546875" style="22" customWidth="1"/>
    <col min="15608" max="15608" width="14.5703125" style="22" customWidth="1"/>
    <col min="15609" max="15609" width="16.42578125" style="22" customWidth="1"/>
    <col min="15610" max="15612" width="12.7109375" style="22" customWidth="1"/>
    <col min="15613" max="15613" width="13.140625" style="22" customWidth="1"/>
    <col min="15614" max="15614" width="12" style="22" customWidth="1"/>
    <col min="15615" max="15620" width="12.7109375" style="22" customWidth="1"/>
    <col min="15621" max="15860" width="11.42578125" style="22"/>
    <col min="15861" max="15861" width="14.85546875" style="22" customWidth="1"/>
    <col min="15862" max="15862" width="12.7109375" style="22" customWidth="1"/>
    <col min="15863" max="15863" width="14.85546875" style="22" customWidth="1"/>
    <col min="15864" max="15864" width="14.5703125" style="22" customWidth="1"/>
    <col min="15865" max="15865" width="16.42578125" style="22" customWidth="1"/>
    <col min="15866" max="15868" width="12.7109375" style="22" customWidth="1"/>
    <col min="15869" max="15869" width="13.140625" style="22" customWidth="1"/>
    <col min="15870" max="15870" width="12" style="22" customWidth="1"/>
    <col min="15871" max="15876" width="12.7109375" style="22" customWidth="1"/>
    <col min="15877" max="16116" width="11.42578125" style="22"/>
    <col min="16117" max="16117" width="14.85546875" style="22" customWidth="1"/>
    <col min="16118" max="16118" width="12.7109375" style="22" customWidth="1"/>
    <col min="16119" max="16119" width="14.85546875" style="22" customWidth="1"/>
    <col min="16120" max="16120" width="14.5703125" style="22" customWidth="1"/>
    <col min="16121" max="16121" width="16.42578125" style="22" customWidth="1"/>
    <col min="16122" max="16124" width="12.7109375" style="22" customWidth="1"/>
    <col min="16125" max="16125" width="13.140625" style="22" customWidth="1"/>
    <col min="16126" max="16126" width="12" style="22" customWidth="1"/>
    <col min="16127" max="16132" width="12.7109375" style="22" customWidth="1"/>
    <col min="16133" max="16384" width="11.42578125" style="22"/>
  </cols>
  <sheetData>
    <row r="1" spans="1:6" ht="15" customHeight="1" thickBot="1" x14ac:dyDescent="0.3">
      <c r="A1" s="33"/>
      <c r="B1" s="451"/>
      <c r="C1" s="451"/>
      <c r="D1" s="451"/>
    </row>
    <row r="2" spans="1:6" ht="18" customHeight="1" thickBot="1" x14ac:dyDescent="0.3">
      <c r="A2" s="33"/>
      <c r="B2" s="451"/>
      <c r="C2" s="451"/>
      <c r="D2" s="451"/>
      <c r="E2" s="47">
        <v>1.2098808567525161</v>
      </c>
      <c r="F2" s="306"/>
    </row>
    <row r="3" spans="1:6" ht="15" customHeight="1" thickBot="1" x14ac:dyDescent="0.3"/>
    <row r="4" spans="1:6" ht="15" customHeight="1" x14ac:dyDescent="0.25">
      <c r="B4" s="452" t="s">
        <v>18</v>
      </c>
      <c r="C4" s="453"/>
      <c r="D4" s="453"/>
      <c r="E4" s="453"/>
      <c r="F4" s="192"/>
    </row>
    <row r="5" spans="1:6" ht="15" customHeight="1" x14ac:dyDescent="0.25">
      <c r="A5" s="35"/>
      <c r="B5" s="72"/>
      <c r="C5" s="114"/>
      <c r="D5" s="73"/>
      <c r="E5" s="73"/>
      <c r="F5" s="73"/>
    </row>
    <row r="6" spans="1:6" ht="15" customHeight="1" x14ac:dyDescent="0.25">
      <c r="A6" s="36"/>
      <c r="B6" s="454" t="s">
        <v>11</v>
      </c>
      <c r="C6" s="455"/>
      <c r="D6" s="456" t="s">
        <v>13</v>
      </c>
      <c r="E6" s="67" t="s">
        <v>19</v>
      </c>
      <c r="F6" s="199"/>
    </row>
    <row r="7" spans="1:6" ht="43.5" thickBot="1" x14ac:dyDescent="0.3">
      <c r="A7" s="37"/>
      <c r="B7" s="66" t="s">
        <v>59</v>
      </c>
      <c r="C7" s="110" t="s">
        <v>56</v>
      </c>
      <c r="D7" s="457"/>
      <c r="E7" s="65"/>
    </row>
    <row r="8" spans="1:6" ht="13.7" x14ac:dyDescent="0.25">
      <c r="A8" s="26">
        <v>1935</v>
      </c>
      <c r="B8" s="43">
        <f>'[2]Salario Real y Masa'!K5</f>
        <v>35330.016115448998</v>
      </c>
      <c r="C8" s="115">
        <f>'[3]WR, CL y Prod_Total_ARG'!G11</f>
        <v>3.4990000000000005E-10</v>
      </c>
      <c r="D8" s="28"/>
      <c r="E8" s="28"/>
    </row>
    <row r="9" spans="1:6" ht="15" customHeight="1" x14ac:dyDescent="0.25">
      <c r="A9" s="26">
        <v>1936</v>
      </c>
      <c r="B9" s="43">
        <f>'[2]Salario Real y Masa'!K6</f>
        <v>34960.780522794696</v>
      </c>
      <c r="C9" s="115">
        <f>'[3]WR, CL y Prod_Total_ARG'!G12</f>
        <v>3.7556033952199601E-10</v>
      </c>
      <c r="D9" s="28"/>
      <c r="E9" s="28"/>
    </row>
    <row r="10" spans="1:6" ht="15" customHeight="1" x14ac:dyDescent="0.25">
      <c r="A10" s="26">
        <v>1937</v>
      </c>
      <c r="B10" s="43">
        <f>'[2]Salario Real y Masa'!K7</f>
        <v>37147.602043726074</v>
      </c>
      <c r="C10" s="115">
        <f>'[3]WR, CL y Prod_Total_ARG'!G13</f>
        <v>4.0959530907832735E-10</v>
      </c>
      <c r="D10" s="28"/>
      <c r="E10" s="28"/>
    </row>
    <row r="11" spans="1:6" ht="15" customHeight="1" x14ac:dyDescent="0.25">
      <c r="A11" s="26">
        <v>1938</v>
      </c>
      <c r="B11" s="43">
        <f>'[2]Salario Real y Masa'!K8</f>
        <v>38740.478267001017</v>
      </c>
      <c r="C11" s="115">
        <f>'[3]WR, CL y Prod_Total_ARG'!G14</f>
        <v>4.2432643822488455E-10</v>
      </c>
      <c r="D11" s="28"/>
      <c r="E11" s="28"/>
    </row>
    <row r="12" spans="1:6" ht="15" customHeight="1" x14ac:dyDescent="0.25">
      <c r="A12" s="26">
        <v>1939</v>
      </c>
      <c r="B12" s="43">
        <f>'[2]Salario Real y Masa'!K9</f>
        <v>39285.117884622814</v>
      </c>
      <c r="C12" s="115">
        <f>'[3]WR, CL y Prod_Total_ARG'!G15</f>
        <v>4.3704953086126534E-10</v>
      </c>
      <c r="D12" s="28"/>
      <c r="E12" s="28"/>
    </row>
    <row r="13" spans="1:6" ht="15" customHeight="1" x14ac:dyDescent="0.25">
      <c r="A13" s="26">
        <v>1940</v>
      </c>
      <c r="B13" s="43">
        <f>'[2]Salario Real y Masa'!K10</f>
        <v>39041.203785460682</v>
      </c>
      <c r="C13" s="115">
        <f>'[3]WR, CL y Prod_Total_ARG'!G16</f>
        <v>4.4407369219478396E-10</v>
      </c>
      <c r="D13" s="44">
        <f>'[4]Salario Real y Masa'!F10</f>
        <v>3662500</v>
      </c>
      <c r="E13" s="29">
        <f>'[2]Salario Real y Masa'!O10</f>
        <v>1.0104065806479728E-11</v>
      </c>
    </row>
    <row r="14" spans="1:6" ht="15" customHeight="1" x14ac:dyDescent="0.25">
      <c r="A14" s="26">
        <v>1941</v>
      </c>
      <c r="B14" s="43">
        <f>'[2]Salario Real y Masa'!K11</f>
        <v>40772.240878356737</v>
      </c>
      <c r="C14" s="115">
        <f>'[3]WR, CL y Prod_Total_ARG'!G17</f>
        <v>4.7603686258285648E-10</v>
      </c>
      <c r="D14" s="44">
        <f>'[4]Salario Real y Masa'!F11</f>
        <v>3770000</v>
      </c>
      <c r="E14" s="29">
        <f>'[2]Salario Real y Masa'!O11</f>
        <v>1.0522477068586572E-11</v>
      </c>
    </row>
    <row r="15" spans="1:6" ht="15" customHeight="1" x14ac:dyDescent="0.25">
      <c r="A15" s="26">
        <v>1942</v>
      </c>
      <c r="B15" s="43">
        <f>'[2]Salario Real y Masa'!K12</f>
        <v>42239.549064303152</v>
      </c>
      <c r="C15" s="115">
        <f>'[3]WR, CL y Prod_Total_ARG'!G18</f>
        <v>5.2114189806569274E-10</v>
      </c>
      <c r="D15" s="44">
        <f>'[4]Salario Real y Masa'!F12</f>
        <v>3901400</v>
      </c>
      <c r="E15" s="29">
        <f>'[2]Salario Real y Masa'!O12</f>
        <v>1.1131514714070434E-11</v>
      </c>
    </row>
    <row r="16" spans="1:6" ht="15" customHeight="1" x14ac:dyDescent="0.25">
      <c r="A16" s="26">
        <v>1943</v>
      </c>
      <c r="B16" s="43">
        <f>'[2]Salario Real y Masa'!K13</f>
        <v>45162.67246756261</v>
      </c>
      <c r="C16" s="115">
        <f>'[3]WR, CL y Prod_Total_ARG'!G19</f>
        <v>5.6342164962957551E-10</v>
      </c>
      <c r="D16" s="44">
        <f>'[4]Salario Real y Masa'!F13</f>
        <v>4044400</v>
      </c>
      <c r="E16" s="29">
        <f>'[2]Salario Real y Masa'!O13</f>
        <v>1.1609090133467995E-11</v>
      </c>
    </row>
    <row r="17" spans="1:5" ht="15" customHeight="1" x14ac:dyDescent="0.25">
      <c r="A17" s="26">
        <v>1944</v>
      </c>
      <c r="B17" s="43">
        <f>'[2]Salario Real y Masa'!K14</f>
        <v>52797.272657673129</v>
      </c>
      <c r="C17" s="115">
        <f>'[3]WR, CL y Prod_Total_ARG'!G20</f>
        <v>6.5659918903627534E-10</v>
      </c>
      <c r="D17" s="44">
        <f>'[4]Salario Real y Masa'!F14</f>
        <v>4262000</v>
      </c>
      <c r="E17" s="29">
        <f>'[2]Salario Real y Masa'!O14</f>
        <v>1.2838244741050276E-11</v>
      </c>
    </row>
    <row r="18" spans="1:5" ht="15" customHeight="1" x14ac:dyDescent="0.25">
      <c r="A18" s="26">
        <v>1945</v>
      </c>
      <c r="B18" s="43">
        <f>'[2]Salario Real y Masa'!K15</f>
        <v>50259.749023331184</v>
      </c>
      <c r="C18" s="115">
        <f>'[3]WR, CL y Prod_Total_ARG'!G21</f>
        <v>7.4851182941375933E-10</v>
      </c>
      <c r="D18" s="44">
        <f>'[4]Salario Real y Masa'!F15</f>
        <v>4413900</v>
      </c>
      <c r="E18" s="29">
        <f>'[2]Salario Real y Masa'!O15</f>
        <v>1.4131717026774497E-11</v>
      </c>
    </row>
    <row r="19" spans="1:5" ht="15" customHeight="1" x14ac:dyDescent="0.25">
      <c r="A19" s="26">
        <v>1946</v>
      </c>
      <c r="B19" s="43">
        <f>'[2]Salario Real y Masa'!K16</f>
        <v>58176.031374386352</v>
      </c>
      <c r="C19" s="115">
        <f>'[3]WR, CL y Prod_Total_ARG'!G22</f>
        <v>1.019223010661453E-9</v>
      </c>
      <c r="D19" s="44">
        <f>'[4]Salario Real y Masa'!F16</f>
        <v>4596100</v>
      </c>
      <c r="E19" s="29">
        <f>'[2]Salario Real y Masa'!O16</f>
        <v>1.8479852676933577E-11</v>
      </c>
    </row>
    <row r="20" spans="1:5" ht="15" customHeight="1" x14ac:dyDescent="0.25">
      <c r="A20" s="26">
        <v>1947</v>
      </c>
      <c r="B20" s="43">
        <f>'[2]Salario Real y Masa'!K17</f>
        <v>72799.258895933905</v>
      </c>
      <c r="C20" s="115">
        <f>'[3]WR, CL y Prod_Total_ARG'!G23</f>
        <v>1.4487218869509815E-9</v>
      </c>
      <c r="D20" s="44">
        <f>'[4]Salario Real y Masa'!F17</f>
        <v>4757600</v>
      </c>
      <c r="E20" s="29">
        <f>'[2]Salario Real y Masa'!O17</f>
        <v>2.5375572539217629E-11</v>
      </c>
    </row>
    <row r="21" spans="1:5" ht="15" customHeight="1" x14ac:dyDescent="0.25">
      <c r="A21" s="26">
        <v>1948</v>
      </c>
      <c r="B21" s="43">
        <f>'[2]Salario Real y Masa'!K18</f>
        <v>87642.44662664934</v>
      </c>
      <c r="C21" s="115">
        <f>'[3]WR, CL y Prod_Total_ARG'!G24</f>
        <v>1.9724432347235532E-9</v>
      </c>
      <c r="D21" s="44">
        <f>'[4]Salario Real y Masa'!F18</f>
        <v>4887000</v>
      </c>
      <c r="E21" s="29">
        <f>'[2]Salario Real y Masa'!O18</f>
        <v>3.3634186527582584E-11</v>
      </c>
    </row>
    <row r="22" spans="1:5" ht="15" customHeight="1" x14ac:dyDescent="0.25">
      <c r="A22" s="26">
        <v>1949</v>
      </c>
      <c r="B22" s="43">
        <f>'[2]Salario Real y Masa'!K19</f>
        <v>89230.07798261194</v>
      </c>
      <c r="C22" s="115">
        <f>'[3]WR, CL y Prod_Total_ARG'!G25</f>
        <v>2.6319642656959508E-9</v>
      </c>
      <c r="D22" s="44">
        <f>'[4]Salario Real y Masa'!F19</f>
        <v>4995600</v>
      </c>
      <c r="E22" s="29">
        <f>'[2]Salario Real y Masa'!O19</f>
        <v>4.3904707237301343E-11</v>
      </c>
    </row>
    <row r="23" spans="1:5" ht="15" customHeight="1" x14ac:dyDescent="0.25">
      <c r="A23" s="26">
        <v>1950</v>
      </c>
      <c r="B23" s="43">
        <f>'[2]Salario Real y Masa'!K20</f>
        <v>84974.112007716874</v>
      </c>
      <c r="C23" s="115">
        <f>'[3]WR, CL y Prod_Total_ARG'!G26</f>
        <v>3.1470000000000004E-9</v>
      </c>
      <c r="D23" s="44">
        <f>'[4]Salario Real y Masa'!F20</f>
        <v>5066200</v>
      </c>
      <c r="E23" s="29">
        <f>'[2]Salario Real y Masa'!O20</f>
        <v>5.1764636216493637E-11</v>
      </c>
    </row>
    <row r="24" spans="1:5" ht="15" customHeight="1" x14ac:dyDescent="0.25">
      <c r="A24" s="26">
        <v>1951</v>
      </c>
      <c r="B24" s="43">
        <f>'[2]Salario Real y Masa'!K21</f>
        <v>83548.953374614997</v>
      </c>
      <c r="C24" s="115">
        <f>'[3]WR, CL y Prod_Total_ARG'!G27</f>
        <v>4.2290000000000002E-9</v>
      </c>
      <c r="D24" s="44">
        <f>'[4]Salario Real y Masa'!F21</f>
        <v>5289900</v>
      </c>
      <c r="E24" s="29">
        <f>'[2]Salario Real y Masa'!O21</f>
        <v>6.6620667057348279E-11</v>
      </c>
    </row>
    <row r="25" spans="1:5" ht="15" customHeight="1" x14ac:dyDescent="0.25">
      <c r="A25" s="26">
        <v>1952</v>
      </c>
      <c r="B25" s="43">
        <f>'[2]Salario Real y Masa'!K22</f>
        <v>74496.317316698958</v>
      </c>
      <c r="C25" s="115">
        <f>'[3]WR, CL y Prod_Total_ARG'!G28</f>
        <v>5.2309999999999998E-9</v>
      </c>
      <c r="D25" s="44">
        <f>'[4]Salario Real y Masa'!F22</f>
        <v>5079800</v>
      </c>
      <c r="E25" s="29">
        <f>'[2]Salario Real y Masa'!O22</f>
        <v>8.5813745948003197E-11</v>
      </c>
    </row>
    <row r="26" spans="1:5" ht="15" customHeight="1" x14ac:dyDescent="0.25">
      <c r="A26" s="26">
        <v>1953</v>
      </c>
      <c r="B26" s="43">
        <f>'[2]Salario Real y Masa'!K23</f>
        <v>82212.288372750583</v>
      </c>
      <c r="C26" s="115">
        <f>'[3]WR, CL y Prod_Total_ARG'!G29</f>
        <v>6.0019999999999997E-9</v>
      </c>
      <c r="D26" s="44">
        <f>'[4]Salario Real y Masa'!F23</f>
        <v>5278200</v>
      </c>
      <c r="E26" s="29">
        <f>'[2]Salario Real y Masa'!O23</f>
        <v>9.4760840185416746E-11</v>
      </c>
    </row>
    <row r="27" spans="1:5" ht="15" customHeight="1" x14ac:dyDescent="0.25">
      <c r="A27" s="26">
        <v>1954</v>
      </c>
      <c r="B27" s="43">
        <f>'[2]Salario Real y Masa'!K24</f>
        <v>90740.41428896178</v>
      </c>
      <c r="C27" s="115">
        <f>'[3]WR, CL y Prod_Total_ARG'!G30</f>
        <v>6.8759999999999998E-9</v>
      </c>
      <c r="D27" s="44">
        <f>'[4]Salario Real y Masa'!F24</f>
        <v>5326500</v>
      </c>
      <c r="E27" s="29">
        <f>'[2]Salario Real y Masa'!O24</f>
        <v>1.0757533089270629E-10</v>
      </c>
    </row>
    <row r="28" spans="1:5" ht="15" customHeight="1" x14ac:dyDescent="0.25">
      <c r="A28" s="26">
        <v>1955</v>
      </c>
      <c r="B28" s="43">
        <f>'[2]Salario Real y Masa'!K25</f>
        <v>89763.320784501324</v>
      </c>
      <c r="C28" s="115">
        <f>'[3]WR, CL y Prod_Total_ARG'!G31</f>
        <v>7.6399999999999993E-9</v>
      </c>
      <c r="D28" s="44">
        <f>'[4]Salario Real y Masa'!F25</f>
        <v>5413500</v>
      </c>
      <c r="E28" s="29">
        <f>'[2]Salario Real y Masa'!O25</f>
        <v>1.1760721652658475E-10</v>
      </c>
    </row>
    <row r="29" spans="1:5" ht="15" customHeight="1" x14ac:dyDescent="0.25">
      <c r="A29" s="26">
        <v>1956</v>
      </c>
      <c r="B29" s="43">
        <f>'[2]Salario Real y Masa'!K26</f>
        <v>96966.053753798435</v>
      </c>
      <c r="C29" s="115">
        <f>'[3]WR, CL y Prod_Total_ARG'!G32</f>
        <v>9.3600000000000008E-9</v>
      </c>
      <c r="D29" s="44">
        <f>'[4]Salario Real y Masa'!F26</f>
        <v>5469600</v>
      </c>
      <c r="E29" s="29">
        <f>'[2]Salario Real y Masa'!O26</f>
        <v>1.4260640631856077E-10</v>
      </c>
    </row>
    <row r="30" spans="1:5" ht="15" customHeight="1" x14ac:dyDescent="0.25">
      <c r="A30" s="26">
        <v>1957</v>
      </c>
      <c r="B30" s="43">
        <f>'[2]Salario Real y Masa'!K27</f>
        <v>95771.750611980184</v>
      </c>
      <c r="C30" s="115">
        <f>'[3]WR, CL y Prod_Total_ARG'!G33</f>
        <v>1.1529E-8</v>
      </c>
      <c r="D30" s="44">
        <f>'[4]Salario Real y Masa'!F27</f>
        <v>5604500</v>
      </c>
      <c r="E30" s="29">
        <f>'[2]Salario Real y Masa'!O27</f>
        <v>1.7142474797038098E-10</v>
      </c>
    </row>
    <row r="31" spans="1:5" ht="15" customHeight="1" x14ac:dyDescent="0.25">
      <c r="A31" s="26">
        <v>1958</v>
      </c>
      <c r="B31" s="43">
        <f>'[2]Salario Real y Masa'!K28</f>
        <v>107237.47088928791</v>
      </c>
      <c r="C31" s="115">
        <f>'[3]WR, CL y Prod_Total_ARG'!G34</f>
        <v>1.6986999999999999E-8</v>
      </c>
      <c r="D31" s="44">
        <f>'[4]Salario Real y Masa'!F28</f>
        <v>5753400</v>
      </c>
      <c r="E31" s="29">
        <f>'[2]Salario Real y Masa'!O28</f>
        <v>2.4604291954902024E-10</v>
      </c>
    </row>
    <row r="32" spans="1:5" ht="15" customHeight="1" x14ac:dyDescent="0.25">
      <c r="A32" s="26">
        <v>1959</v>
      </c>
      <c r="B32" s="43">
        <f>'[2]Salario Real y Masa'!K29</f>
        <v>80596.6069655803</v>
      </c>
      <c r="C32" s="115">
        <f>'[3]WR, CL y Prod_Total_ARG'!G35</f>
        <v>2.7281999999999996E-8</v>
      </c>
      <c r="D32" s="44">
        <f>'[4]Salario Real y Masa'!F29</f>
        <v>5623700</v>
      </c>
      <c r="E32" s="29">
        <f>'[2]Salario Real y Masa'!O29</f>
        <v>4.0427120934616E-10</v>
      </c>
    </row>
    <row r="33" spans="1:5" ht="15" customHeight="1" x14ac:dyDescent="0.25">
      <c r="A33" s="26">
        <v>1960</v>
      </c>
      <c r="B33" s="43">
        <f>'[2]Salario Real y Masa'!K30</f>
        <v>82056.472828234822</v>
      </c>
      <c r="C33" s="115">
        <f>'[3]WR, CL y Prod_Total_ARG'!G36</f>
        <v>3.5171999999999999E-8</v>
      </c>
      <c r="D33" s="44">
        <f>'[4]Salario Real y Masa'!F30</f>
        <v>5632800</v>
      </c>
      <c r="E33" s="29">
        <f>'[2]Salario Real y Masa'!O30</f>
        <v>5.2034512143161487E-10</v>
      </c>
    </row>
    <row r="34" spans="1:5" ht="15" customHeight="1" x14ac:dyDescent="0.25">
      <c r="A34" s="26">
        <v>1961</v>
      </c>
      <c r="B34" s="43">
        <f>'[2]Salario Real y Masa'!K31</f>
        <v>91625.123291169279</v>
      </c>
      <c r="C34" s="115">
        <f>'[3]WR, CL y Prod_Total_ARG'!G37</f>
        <v>4.4663263238817673E-8</v>
      </c>
      <c r="D34" s="44">
        <f>'[4]Salario Real y Masa'!F31</f>
        <v>5675700</v>
      </c>
      <c r="E34" s="29">
        <f>'[2]Salario Real y Masa'!O31</f>
        <v>6.5576732442426604E-10</v>
      </c>
    </row>
    <row r="35" spans="1:5" ht="15" customHeight="1" x14ac:dyDescent="0.25">
      <c r="A35" s="26">
        <v>1962</v>
      </c>
      <c r="B35" s="43">
        <f>'[2]Salario Real y Masa'!K32</f>
        <v>90053.449135894363</v>
      </c>
      <c r="C35" s="115">
        <f>'[3]WR, CL y Prod_Total_ARG'!G38</f>
        <v>5.5365881653621688E-8</v>
      </c>
      <c r="D35" s="44">
        <f>'[4]Salario Real y Masa'!F32</f>
        <v>5557800</v>
      </c>
      <c r="E35" s="29">
        <f>'[2]Salario Real y Masa'!O32</f>
        <v>8.3015284305573082E-10</v>
      </c>
    </row>
    <row r="36" spans="1:5" ht="15" customHeight="1" x14ac:dyDescent="0.25">
      <c r="A36" s="26">
        <v>1963</v>
      </c>
      <c r="B36" s="43">
        <f>'[2]Salario Real y Masa'!K33</f>
        <v>87885.721222868233</v>
      </c>
      <c r="C36" s="115">
        <f>'[3]WR, CL y Prod_Total_ARG'!G39</f>
        <v>6.8068274031682472E-8</v>
      </c>
      <c r="D36" s="44">
        <f>'[4]Salario Real y Masa'!F33</f>
        <v>5469200</v>
      </c>
      <c r="E36" s="29">
        <f>'[2]Salario Real y Masa'!O33</f>
        <v>1.0371455001292462E-9</v>
      </c>
    </row>
    <row r="37" spans="1:5" ht="15" customHeight="1" x14ac:dyDescent="0.25">
      <c r="A37" s="26">
        <v>1964</v>
      </c>
      <c r="B37" s="43">
        <f>'[2]Salario Real y Masa'!K34</f>
        <v>101415.49453694731</v>
      </c>
      <c r="C37" s="115">
        <f>'[3]WR, CL y Prod_Total_ARG'!G40</f>
        <v>9.5940956802025876E-8</v>
      </c>
      <c r="D37" s="44">
        <f>'[4]Salario Real y Masa'!F34</f>
        <v>5689200</v>
      </c>
      <c r="E37" s="29">
        <f>'[2]Salario Real y Masa'!O34</f>
        <v>1.4053082566093923E-9</v>
      </c>
    </row>
    <row r="38" spans="1:5" ht="15" customHeight="1" x14ac:dyDescent="0.25">
      <c r="A38" s="26">
        <v>1965</v>
      </c>
      <c r="B38" s="43">
        <f>'[2]Salario Real y Masa'!K35</f>
        <v>115693.88289126598</v>
      </c>
      <c r="C38" s="115">
        <f>'[3]WR, CL y Prod_Total_ARG'!G41</f>
        <v>1.4074562857403673E-7</v>
      </c>
      <c r="D38" s="44">
        <f>'[4]Salario Real y Masa'!F35</f>
        <v>5888700</v>
      </c>
      <c r="E38" s="29">
        <f>'[2]Salario Real y Masa'!O35</f>
        <v>1.9917473094519549E-9</v>
      </c>
    </row>
    <row r="39" spans="1:5" ht="15" customHeight="1" x14ac:dyDescent="0.25">
      <c r="A39" s="26">
        <v>1966</v>
      </c>
      <c r="B39" s="43">
        <f>'[2]Salario Real y Masa'!K36</f>
        <v>117519.8036211649</v>
      </c>
      <c r="C39" s="115">
        <f>'[3]WR, CL y Prod_Total_ARG'!G42</f>
        <v>1.8852113627710944E-7</v>
      </c>
      <c r="D39" s="44">
        <f>'[4]Salario Real y Masa'!F36</f>
        <v>5918200</v>
      </c>
      <c r="E39" s="29">
        <f>'[2]Salario Real y Masa'!O36</f>
        <v>2.6545393345542765E-9</v>
      </c>
    </row>
    <row r="40" spans="1:5" ht="15" customHeight="1" x14ac:dyDescent="0.25">
      <c r="A40" s="26">
        <v>1967</v>
      </c>
      <c r="B40" s="43">
        <f>'[2]Salario Real y Masa'!K37</f>
        <v>121498.22800705936</v>
      </c>
      <c r="C40" s="115">
        <f>'[3]WR, CL y Prod_Total_ARG'!G43</f>
        <v>2.518545156805764E-7</v>
      </c>
      <c r="D40" s="44">
        <f>'[4]Salario Real y Masa'!F37</f>
        <v>6143900</v>
      </c>
      <c r="E40" s="29">
        <f>'[2]Salario Real y Masa'!O37</f>
        <v>3.4160510924192614E-9</v>
      </c>
    </row>
    <row r="41" spans="1:5" ht="15" customHeight="1" x14ac:dyDescent="0.25">
      <c r="A41" s="26">
        <v>1968</v>
      </c>
      <c r="B41" s="43">
        <f>'[2]Salario Real y Masa'!K38</f>
        <v>118706.83508347617</v>
      </c>
      <c r="C41" s="115">
        <f>'[3]WR, CL y Prod_Total_ARG'!G44</f>
        <v>2.8599854184772963E-7</v>
      </c>
      <c r="D41" s="44">
        <f>'[4]Salario Real y Masa'!F38</f>
        <v>6245300</v>
      </c>
      <c r="E41" s="29">
        <f>'[2]Salario Real y Masa'!O38</f>
        <v>3.8161836614164464E-9</v>
      </c>
    </row>
    <row r="42" spans="1:5" ht="15" customHeight="1" x14ac:dyDescent="0.25">
      <c r="A42" s="26">
        <v>1969</v>
      </c>
      <c r="B42" s="43">
        <f>'[2]Salario Real y Masa'!K39</f>
        <v>130824.85425593649</v>
      </c>
      <c r="C42" s="115">
        <f>'[3]WR, CL y Prod_Total_ARG'!G45</f>
        <v>3.3907989691191417E-7</v>
      </c>
      <c r="D42" s="44">
        <f>'[4]Salario Real y Masa'!F39</f>
        <v>6556900</v>
      </c>
      <c r="E42" s="29">
        <f>'[2]Salario Real y Masa'!O39</f>
        <v>4.3094538693579047E-9</v>
      </c>
    </row>
    <row r="43" spans="1:5" ht="15" customHeight="1" x14ac:dyDescent="0.25">
      <c r="A43" s="26">
        <v>1970</v>
      </c>
      <c r="B43" s="43">
        <f>'[2]Salario Real y Masa'!K40</f>
        <v>140108.40261868166</v>
      </c>
      <c r="C43" s="115">
        <f>'[3]WR, CL y Prod_Total_ARG'!G46</f>
        <v>4.1245078868277078E-7</v>
      </c>
      <c r="D43" s="44">
        <f>'[4]Salario Real y Masa'!F40</f>
        <v>6751500</v>
      </c>
      <c r="E43" s="29">
        <f>'[2]Salario Real y Masa'!O40</f>
        <v>5.090853744634165E-9</v>
      </c>
    </row>
    <row r="44" spans="1:5" ht="15" customHeight="1" x14ac:dyDescent="0.25">
      <c r="A44" s="26">
        <v>1971</v>
      </c>
      <c r="B44" s="43">
        <f>'[2]Salario Real y Masa'!K41</f>
        <v>150904.49609867865</v>
      </c>
      <c r="C44" s="115">
        <f>'[3]WR, CL y Prod_Total_ARG'!G47</f>
        <v>5.9848455098092274E-7</v>
      </c>
      <c r="D44" s="44">
        <f>'[4]Salario Real y Masa'!F41</f>
        <v>6855100</v>
      </c>
      <c r="E44" s="29">
        <f>'[2]Salario Real y Masa'!O41</f>
        <v>7.2754172195509279E-9</v>
      </c>
    </row>
    <row r="45" spans="1:5" ht="15" customHeight="1" x14ac:dyDescent="0.25">
      <c r="A45" s="26">
        <v>1972</v>
      </c>
      <c r="B45" s="43">
        <f>'[2]Salario Real y Masa'!K42</f>
        <v>147027.83639772621</v>
      </c>
      <c r="C45" s="115">
        <f>'[3]WR, CL y Prod_Total_ARG'!G48</f>
        <v>9.2396533433598525E-7</v>
      </c>
      <c r="D45" s="44">
        <f>'[4]Salario Real y Masa'!F42</f>
        <v>7071000</v>
      </c>
      <c r="E45" s="29">
        <f>'[2]Salario Real y Masa'!O42</f>
        <v>1.0889140318860903E-8</v>
      </c>
    </row>
    <row r="46" spans="1:5" ht="15" customHeight="1" x14ac:dyDescent="0.25">
      <c r="A46" s="26">
        <v>1973</v>
      </c>
      <c r="B46" s="43">
        <f>'[2]Salario Real y Masa'!K43</f>
        <v>168451.5077698105</v>
      </c>
      <c r="C46" s="115">
        <f>'[3]WR, CL y Prod_Total_ARG'!G49</f>
        <v>1.696965510536797E-6</v>
      </c>
      <c r="D46" s="44">
        <f>'[4]Salario Real y Masa'!F43</f>
        <v>7364400</v>
      </c>
      <c r="E46" s="29">
        <f>'[2]Salario Real y Masa'!O43</f>
        <v>1.9202350842530704E-8</v>
      </c>
    </row>
    <row r="47" spans="1:5" ht="15" customHeight="1" x14ac:dyDescent="0.25">
      <c r="A47" s="26">
        <v>1974</v>
      </c>
      <c r="B47" s="43">
        <f>'[2]Salario Real y Masa'!K44</f>
        <v>203095.58518127157</v>
      </c>
      <c r="C47" s="115">
        <f>'[3]WR, CL y Prod_Total_ARG'!G50</f>
        <v>2.5414272735779069E-6</v>
      </c>
      <c r="D47" s="44">
        <f>'[4]Salario Real y Masa'!F44</f>
        <v>7617204.5684303045</v>
      </c>
      <c r="E47" s="29">
        <f>'[2]Salario Real y Masa'!O44</f>
        <v>2.7803586503274839E-8</v>
      </c>
    </row>
    <row r="48" spans="1:5" ht="15" customHeight="1" x14ac:dyDescent="0.25">
      <c r="A48" s="26">
        <v>1975</v>
      </c>
      <c r="B48" s="43">
        <f>'[2]Salario Real y Masa'!K45</f>
        <v>199041.31623965091</v>
      </c>
      <c r="C48" s="115">
        <f>'[3]WR, CL y Prod_Total_ARG'!G51</f>
        <v>7.0434982999999997E-6</v>
      </c>
      <c r="D48" s="44">
        <f>'[4]Salario Real y Masa'!F45</f>
        <v>7385259.9346800642</v>
      </c>
      <c r="E48" s="29">
        <f>'[2]Salario Real y Masa'!O45</f>
        <v>7.9476984812734849E-8</v>
      </c>
    </row>
    <row r="49" spans="1:5" ht="15" customHeight="1" x14ac:dyDescent="0.25">
      <c r="A49" s="26">
        <v>1976</v>
      </c>
      <c r="B49" s="43">
        <f>'[2]Salario Real y Masa'!K46</f>
        <v>127135.22131253687</v>
      </c>
      <c r="C49" s="115">
        <f>'[3]WR, CL y Prod_Total_ARG'!G52</f>
        <v>2.4474857299999999E-5</v>
      </c>
      <c r="D49" s="44">
        <f>'[4]Salario Real y Masa'!F46</f>
        <v>7235290.4269425971</v>
      </c>
      <c r="E49" s="29">
        <f>'[2]Salario Real y Masa'!O46</f>
        <v>2.818921316650622E-7</v>
      </c>
    </row>
    <row r="50" spans="1:5" ht="15" customHeight="1" x14ac:dyDescent="0.25">
      <c r="A50" s="26">
        <v>1977</v>
      </c>
      <c r="B50" s="43">
        <f>'[2]Salario Real y Masa'!K47</f>
        <v>113547.87824939082</v>
      </c>
      <c r="C50" s="115">
        <f>'[3]WR, CL y Prod_Total_ARG'!G53</f>
        <v>6.0338204400000002E-5</v>
      </c>
      <c r="D50" s="44">
        <f>'[4]Salario Real y Masa'!F47</f>
        <v>7491211.2076198431</v>
      </c>
      <c r="E50" s="29">
        <f>'[2]Salario Real y Masa'!O47</f>
        <v>6.7121104460190327E-7</v>
      </c>
    </row>
    <row r="51" spans="1:5" ht="15" customHeight="1" x14ac:dyDescent="0.25">
      <c r="A51" s="26">
        <v>1978</v>
      </c>
      <c r="B51" s="43">
        <f>'[2]Salario Real y Masa'!K48</f>
        <v>119418.32388666437</v>
      </c>
      <c r="C51" s="115">
        <f>'[3]WR, CL y Prod_Total_ARG'!G54</f>
        <v>1.7483154259999997E-4</v>
      </c>
      <c r="D51" s="44">
        <f>'[4]Salario Real y Masa'!F48</f>
        <v>7145447.7507080073</v>
      </c>
      <c r="E51" s="29">
        <f>'[2]Salario Real y Masa'!O48</f>
        <v>2.0389618292601838E-6</v>
      </c>
    </row>
    <row r="52" spans="1:5" ht="15" customHeight="1" x14ac:dyDescent="0.25">
      <c r="A52" s="26">
        <v>1979</v>
      </c>
      <c r="B52" s="43">
        <f>'[2]Salario Real y Masa'!K49</f>
        <v>134811.1046357906</v>
      </c>
      <c r="C52" s="115">
        <f>'[3]WR, CL y Prod_Total_ARG'!G55</f>
        <v>5.1218899999999992E-4</v>
      </c>
      <c r="D52" s="44">
        <f>'[4]Salario Real y Masa'!F49</f>
        <v>7427242.6563643841</v>
      </c>
      <c r="E52" s="29">
        <f>'[2]Salario Real y Masa'!O49</f>
        <v>5.7467378731853088E-6</v>
      </c>
    </row>
    <row r="53" spans="1:5" ht="15" customHeight="1" x14ac:dyDescent="0.25">
      <c r="A53" s="26">
        <v>1980</v>
      </c>
      <c r="B53" s="43">
        <f>'[2]Salario Real y Masa'!K50</f>
        <v>161177.49542784251</v>
      </c>
      <c r="C53" s="115">
        <f>'[3]WR, CL y Prod_Total_ARG'!G56</f>
        <v>1.2294059999999999E-3</v>
      </c>
      <c r="D53" s="44">
        <f>'[4]Salario Real y Masa'!F50</f>
        <v>7455000</v>
      </c>
      <c r="E53" s="29">
        <f>'[2]Salario Real y Masa'!O50</f>
        <v>1.3742521797451374E-5</v>
      </c>
    </row>
    <row r="54" spans="1:5" ht="15" customHeight="1" x14ac:dyDescent="0.25">
      <c r="A54" s="26">
        <v>1981</v>
      </c>
      <c r="B54" s="43">
        <f>'[2]Salario Real y Masa'!K51</f>
        <v>152864.50431259724</v>
      </c>
      <c r="C54" s="115">
        <f>'[3]WR, CL y Prod_Total_ARG'!G57</f>
        <v>2.3841919999999998E-3</v>
      </c>
      <c r="D54" s="44">
        <f>'[4]Salario Real y Masa'!F51</f>
        <v>7407400</v>
      </c>
      <c r="E54" s="29">
        <f>'[2]Salario Real y Masa'!O51</f>
        <v>2.6822186822186822E-5</v>
      </c>
    </row>
    <row r="55" spans="1:5" ht="15" customHeight="1" x14ac:dyDescent="0.25">
      <c r="A55" s="26">
        <v>1982</v>
      </c>
      <c r="B55" s="43">
        <f>'[2]Salario Real y Masa'!K52</f>
        <v>129774.8894915578</v>
      </c>
      <c r="C55" s="115">
        <f>'[3]WR, CL y Prod_Total_ARG'!G58</f>
        <v>5.3593169999999997E-3</v>
      </c>
      <c r="D55" s="44">
        <f>'[4]Salario Real y Masa'!F52</f>
        <v>7504200</v>
      </c>
      <c r="E55" s="29">
        <f>'[2]Salario Real y Masa'!O52</f>
        <v>5.9514638469123958E-5</v>
      </c>
    </row>
    <row r="56" spans="1:5" ht="15" customHeight="1" x14ac:dyDescent="0.25">
      <c r="A56" s="26">
        <v>1983</v>
      </c>
      <c r="B56" s="43">
        <f>'[2]Salario Real y Masa'!K53</f>
        <v>164942.95489625091</v>
      </c>
      <c r="C56" s="115">
        <f>'[3]WR, CL y Prod_Total_ARG'!G59</f>
        <v>3.0230109000000002E-2</v>
      </c>
      <c r="D56" s="44">
        <f>'[4]Salario Real y Masa'!F53</f>
        <v>7424000</v>
      </c>
      <c r="E56" s="29">
        <f>'[2]Salario Real y Masa'!O53</f>
        <v>3.3932863011853446E-4</v>
      </c>
    </row>
    <row r="57" spans="1:5" ht="15" customHeight="1" x14ac:dyDescent="0.25">
      <c r="A57" s="26">
        <v>1984</v>
      </c>
      <c r="B57" s="43">
        <f>'[2]Salario Real y Masa'!K54</f>
        <v>189896.38167686044</v>
      </c>
      <c r="C57" s="115">
        <f>'[3]WR, CL y Prod_Total_ARG'!G60</f>
        <v>0.25292845600000002</v>
      </c>
      <c r="D57" s="44">
        <f>'[4]Salario Real y Masa'!F54</f>
        <v>7773300</v>
      </c>
      <c r="E57" s="29">
        <f>'[2]Salario Real y Masa'!O54</f>
        <v>2.7115087972075357E-3</v>
      </c>
    </row>
    <row r="58" spans="1:5" ht="15" customHeight="1" x14ac:dyDescent="0.25">
      <c r="A58" s="26">
        <v>1985</v>
      </c>
      <c r="B58" s="43">
        <f>'[2]Salario Real y Masa'!K55</f>
        <v>167478.69493252513</v>
      </c>
      <c r="C58" s="115">
        <f>'[3]WR, CL y Prod_Total_ARG'!G61</f>
        <v>1.7225024550000001</v>
      </c>
      <c r="D58" s="44">
        <f>'[4]Salario Real y Masa'!F55</f>
        <v>7868100</v>
      </c>
      <c r="E58" s="29">
        <f>'[2]Salario Real y Masa'!O55</f>
        <v>1.8243524008337463E-2</v>
      </c>
    </row>
    <row r="59" spans="1:5" ht="15" customHeight="1" x14ac:dyDescent="0.25">
      <c r="A59" s="26">
        <v>1986</v>
      </c>
      <c r="B59" s="43">
        <f>'[2]Salario Real y Masa'!K56</f>
        <v>170956.02947162246</v>
      </c>
      <c r="C59" s="115">
        <f>'[3]WR, CL y Prod_Total_ARG'!G62</f>
        <v>3.3422956039999998</v>
      </c>
      <c r="D59" s="44">
        <f>'[4]Salario Real y Masa'!F56</f>
        <v>8161700</v>
      </c>
      <c r="E59" s="29">
        <f>'[2]Salario Real y Masa'!O56</f>
        <v>3.412581124847356E-2</v>
      </c>
    </row>
    <row r="60" spans="1:5" ht="15" customHeight="1" x14ac:dyDescent="0.25">
      <c r="A60" s="26">
        <v>1987</v>
      </c>
      <c r="B60" s="43">
        <f>'[2]Salario Real y Masa'!K57</f>
        <v>171496.76622921508</v>
      </c>
      <c r="C60" s="115">
        <f>'[3]WR, CL y Prod_Total_ARG'!G63</f>
        <v>7.7563447260000009</v>
      </c>
      <c r="D60" s="44">
        <f>'[4]Salario Real y Masa'!F57</f>
        <v>8339900</v>
      </c>
      <c r="E60" s="29">
        <f>'[2]Salario Real y Masa'!O57</f>
        <v>7.75023753881941E-2</v>
      </c>
    </row>
    <row r="61" spans="1:5" ht="15" customHeight="1" x14ac:dyDescent="0.25">
      <c r="A61" s="26">
        <v>1988</v>
      </c>
      <c r="B61" s="43">
        <f>'[2]Salario Real y Masa'!K58</f>
        <v>175315.51699652415</v>
      </c>
      <c r="C61" s="115">
        <f>'[3]WR, CL y Prod_Total_ARG'!G64</f>
        <v>35.122060634</v>
      </c>
      <c r="D61" s="44">
        <f>'[4]Salario Real y Masa'!F58</f>
        <v>8648800</v>
      </c>
      <c r="E61" s="29">
        <f>'[2]Salario Real y Masa'!O58</f>
        <v>0.33840976622961189</v>
      </c>
    </row>
    <row r="62" spans="1:5" ht="15" customHeight="1" x14ac:dyDescent="0.25">
      <c r="A62" s="26">
        <v>1989</v>
      </c>
      <c r="B62" s="43">
        <f>'[2]Salario Real y Masa'!K59</f>
        <v>134991.01625154342</v>
      </c>
      <c r="C62" s="115">
        <f>'[3]WR, CL y Prod_Total_ARG'!G65</f>
        <v>859.83884516600006</v>
      </c>
      <c r="D62" s="44">
        <f>'[4]Salario Real y Masa'!F59</f>
        <v>8495800</v>
      </c>
      <c r="E62" s="29">
        <f>'[2]Salario Real y Masa'!O59</f>
        <v>8.4339599681215045</v>
      </c>
    </row>
    <row r="63" spans="1:5" ht="15" customHeight="1" x14ac:dyDescent="0.25">
      <c r="A63" s="26">
        <v>1990</v>
      </c>
      <c r="B63" s="43">
        <f>'[2]Salario Real y Masa'!K60</f>
        <v>144169.16369893547</v>
      </c>
      <c r="C63" s="115">
        <f>'[3]WR, CL y Prod_Total_ARG'!G66</f>
        <v>22167.419759819</v>
      </c>
      <c r="D63" s="44">
        <f>'[4]Salario Real y Masa'!F60</f>
        <v>8455600</v>
      </c>
      <c r="E63" s="29">
        <f>'[2]Salario Real y Masa'!O60</f>
        <v>218.46882302674166</v>
      </c>
    </row>
    <row r="64" spans="1:5" ht="15" customHeight="1" x14ac:dyDescent="0.25">
      <c r="A64" s="26">
        <v>1991</v>
      </c>
      <c r="B64" s="43">
        <f>'[2]Salario Real y Masa'!K61</f>
        <v>144591.30776760043</v>
      </c>
      <c r="C64" s="115">
        <f>'[3]WR, CL y Prod_Total_ARG'!G67</f>
        <v>60398.94477450299</v>
      </c>
      <c r="D64" s="44">
        <f>'[4]Salario Real y Masa'!F61</f>
        <v>8789900</v>
      </c>
      <c r="E64" s="29">
        <f>'[2]Salario Real y Masa'!O61</f>
        <v>572.61691235113585</v>
      </c>
    </row>
    <row r="65" spans="1:5" ht="15" customHeight="1" x14ac:dyDescent="0.25">
      <c r="A65" s="26">
        <v>1992</v>
      </c>
      <c r="B65" s="43">
        <f>'[2]Salario Real y Masa'!K62</f>
        <v>155636.96600308953</v>
      </c>
      <c r="C65" s="115">
        <f>'[3]WR, CL y Prod_Total_ARG'!G68</f>
        <v>81201.151202634006</v>
      </c>
      <c r="D65" s="44">
        <f>'[4]Salario Real y Masa'!F62</f>
        <v>9147500</v>
      </c>
      <c r="E65" s="29">
        <f>'[2]Salario Real y Masa'!O62</f>
        <v>739.73901068264558</v>
      </c>
    </row>
    <row r="66" spans="1:5" ht="15" customHeight="1" x14ac:dyDescent="0.25">
      <c r="A66" s="26">
        <v>1993</v>
      </c>
      <c r="B66" s="43">
        <f>'[2]Salario Real y Masa'!K63</f>
        <v>161322.54561262738</v>
      </c>
      <c r="C66" s="115">
        <f>'[3]WR, CL y Prod_Total_ARG'!G69</f>
        <v>93098.959955486891</v>
      </c>
      <c r="D66" s="44">
        <f>'[4]Salario Real y Masa'!F63</f>
        <v>9247249.0152680036</v>
      </c>
      <c r="E66" s="29">
        <f>'[2]Salario Real y Masa'!O63</f>
        <v>838.97888443878912</v>
      </c>
    </row>
    <row r="67" spans="1:5" ht="15" customHeight="1" x14ac:dyDescent="0.25">
      <c r="A67" s="26">
        <v>1994</v>
      </c>
      <c r="B67" s="43">
        <f>'[2]Salario Real y Masa'!K64</f>
        <v>155616.70883411527</v>
      </c>
      <c r="C67" s="115">
        <f>'[3]WR, CL y Prod_Total_ARG'!G70</f>
        <v>93557.636801169007</v>
      </c>
      <c r="D67" s="44">
        <f>'[4]Salario Real y Masa'!F64</f>
        <v>9155034.0735902134</v>
      </c>
      <c r="E67" s="29">
        <f>'[2]Salario Real y Masa'!O64</f>
        <v>851.60466588774898</v>
      </c>
    </row>
    <row r="68" spans="1:5" ht="15" customHeight="1" x14ac:dyDescent="0.25">
      <c r="A68" s="26">
        <v>1995</v>
      </c>
      <c r="B68" s="43">
        <f>'[2]Salario Real y Masa'!K65</f>
        <v>147342.03939675551</v>
      </c>
      <c r="C68" s="115">
        <f>'[3]WR, CL y Prod_Total_ARG'!G71</f>
        <v>91573.50381870479</v>
      </c>
      <c r="D68" s="44">
        <f>'[4]Salario Real y Masa'!F65</f>
        <v>9003941.7486918848</v>
      </c>
      <c r="E68" s="29">
        <f>'[2]Salario Real y Masa'!O65</f>
        <v>847.53161795322228</v>
      </c>
    </row>
    <row r="69" spans="1:5" ht="15" customHeight="1" x14ac:dyDescent="0.25">
      <c r="A69" s="26">
        <v>1996</v>
      </c>
      <c r="B69" s="43">
        <f>'[2]Salario Real y Masa'!K66</f>
        <v>145189.36638703529</v>
      </c>
      <c r="C69" s="115">
        <f>'[3]WR, CL y Prod_Total_ARG'!G72</f>
        <v>90376.088145515459</v>
      </c>
      <c r="D69" s="44">
        <f>'[4]Salario Real y Masa'!F66</f>
        <v>9225077.883045394</v>
      </c>
      <c r="E69" s="29">
        <f>'[2]Salario Real y Masa'!O66</f>
        <v>816.39860110391817</v>
      </c>
    </row>
    <row r="70" spans="1:5" ht="15" customHeight="1" x14ac:dyDescent="0.25">
      <c r="A70" s="26">
        <v>1997</v>
      </c>
      <c r="B70" s="43">
        <f>'[2]Salario Real y Masa'!K67</f>
        <v>152689.95308934656</v>
      </c>
      <c r="C70" s="115">
        <f>'[3]WR, CL y Prod_Total_ARG'!G73</f>
        <v>95547.377737769857</v>
      </c>
      <c r="D70" s="44">
        <f>'[4]Salario Real y Masa'!F67</f>
        <v>9846944.8830223419</v>
      </c>
      <c r="E70" s="29">
        <f>'[2]Salario Real y Masa'!O67</f>
        <v>808.60424961611125</v>
      </c>
    </row>
    <row r="71" spans="1:5" ht="15" customHeight="1" x14ac:dyDescent="0.25">
      <c r="A71" s="26">
        <v>1998</v>
      </c>
      <c r="B71" s="43">
        <f>'[2]Salario Real y Masa'!K68</f>
        <v>159381.29079416688</v>
      </c>
      <c r="C71" s="115">
        <f>'[3]WR, CL y Prod_Total_ARG'!G74</f>
        <v>100656.76501802148</v>
      </c>
      <c r="D71" s="44">
        <f>'[4]Salario Real y Masa'!F68</f>
        <v>10289712.434703756</v>
      </c>
      <c r="E71" s="29">
        <f>'[2]Salario Real y Masa'!O68</f>
        <v>815.18932669212973</v>
      </c>
    </row>
    <row r="72" spans="1:5" ht="15" customHeight="1" x14ac:dyDescent="0.25">
      <c r="A72" s="26">
        <v>1999</v>
      </c>
      <c r="B72" s="43">
        <f>'[2]Salario Real y Masa'!K69</f>
        <v>163309.72544818802</v>
      </c>
      <c r="C72" s="115">
        <f>'[3]WR, CL y Prod_Total_ARG'!G75</f>
        <v>101934.47143988164</v>
      </c>
      <c r="D72" s="44">
        <f>'[4]Salario Real y Masa'!F69</f>
        <v>10445843.170291603</v>
      </c>
      <c r="E72" s="29">
        <f>'[2]Salario Real y Masa'!O69</f>
        <v>813.19804903979548</v>
      </c>
    </row>
    <row r="73" spans="1:5" ht="15" customHeight="1" x14ac:dyDescent="0.25">
      <c r="A73" s="26">
        <v>2000</v>
      </c>
      <c r="B73" s="43">
        <f>'[2]Salario Real y Masa'!K70</f>
        <v>164490.89368097667</v>
      </c>
      <c r="C73" s="115">
        <f>'[3]WR, CL y Prod_Total_ARG'!G76</f>
        <v>101707.53379887615</v>
      </c>
      <c r="D73" s="44">
        <f>'[4]Salario Real y Masa'!F70</f>
        <v>10458983.928421507</v>
      </c>
      <c r="E73" s="29">
        <f>'[2]Salario Real y Masa'!O70</f>
        <v>810.36818438367879</v>
      </c>
    </row>
    <row r="74" spans="1:5" ht="15" customHeight="1" x14ac:dyDescent="0.25">
      <c r="A74" s="26">
        <v>2001</v>
      </c>
      <c r="B74" s="43">
        <f>'[2]Salario Real y Masa'!K71</f>
        <v>163094.21903241097</v>
      </c>
      <c r="C74" s="115">
        <f>'[3]WR, CL y Prod_Total_ARG'!G77</f>
        <v>99769.450267198539</v>
      </c>
      <c r="D74" s="44">
        <f>'[4]Salario Real y Masa'!F71</f>
        <v>10201753.220444338</v>
      </c>
      <c r="E74" s="29">
        <f>'[2]Salario Real y Masa'!O71</f>
        <v>814.96980724238244</v>
      </c>
    </row>
    <row r="75" spans="1:5" ht="15" customHeight="1" x14ac:dyDescent="0.25">
      <c r="A75" s="26">
        <v>2002</v>
      </c>
      <c r="B75" s="43">
        <f>'[2]Salario Real y Masa'!K72</f>
        <v>122722.22898714576</v>
      </c>
      <c r="C75" s="115">
        <f>'[3]WR, CL y Prod_Total_ARG'!G78</f>
        <v>94492.961971297016</v>
      </c>
      <c r="D75" s="44">
        <f>'[4]Salario Real y Masa'!F72</f>
        <v>9471352.9826693013</v>
      </c>
      <c r="E75" s="29">
        <f>'[2]Salario Real y Masa'!O72</f>
        <v>831.39267557831499</v>
      </c>
    </row>
    <row r="76" spans="1:5" ht="15" customHeight="1" x14ac:dyDescent="0.25">
      <c r="A76" s="26">
        <v>2003</v>
      </c>
      <c r="B76" s="43">
        <f>'[2]Salario Real y Masa'!K73</f>
        <v>125741.75122460243</v>
      </c>
      <c r="C76" s="115">
        <f>'[3]WR, CL y Prod_Total_ARG'!G79</f>
        <v>109833.28784829167</v>
      </c>
      <c r="D76" s="44">
        <f>'[4]Salario Real y Masa'!F73</f>
        <v>9996675.3759441357</v>
      </c>
      <c r="E76" s="29">
        <f>'[2]Salario Real y Masa'!O73</f>
        <v>915.58179526192782</v>
      </c>
    </row>
    <row r="77" spans="1:5" ht="15" customHeight="1" x14ac:dyDescent="0.25">
      <c r="A77" s="26">
        <v>2004</v>
      </c>
      <c r="B77" s="43">
        <f>'[2]Salario Real y Masa'!K74</f>
        <v>148404.90450837955</v>
      </c>
      <c r="C77" s="115">
        <f>'[3]WR, CL y Prod_Total_ARG'!G80</f>
        <v>135353.5739320241</v>
      </c>
      <c r="D77" s="44">
        <f>'[4]Salario Real y Masa'!F74</f>
        <v>10895831.923128378</v>
      </c>
      <c r="E77" s="29">
        <f>'[2]Salario Real y Masa'!O74</f>
        <v>1035.2091124306564</v>
      </c>
    </row>
    <row r="78" spans="1:5" ht="15" customHeight="1" x14ac:dyDescent="0.25">
      <c r="A78" s="26">
        <v>2005</v>
      </c>
      <c r="B78" s="119">
        <f>'[2]Salario Real y Masa'!K75</f>
        <v>171364.66255540989</v>
      </c>
      <c r="C78" s="120">
        <f>'[3]WR, CL y Prod_Total_ARG'!G81</f>
        <v>171364.66255540989</v>
      </c>
      <c r="D78" s="44">
        <f>'[4]Salario Real y Masa'!F75</f>
        <v>11536753.622920303</v>
      </c>
      <c r="E78" s="45">
        <f>'[2]Salario Real y Masa'!O75</f>
        <v>1237.8168948596613</v>
      </c>
    </row>
    <row r="79" spans="1:5" ht="15" customHeight="1" x14ac:dyDescent="0.25">
      <c r="A79" s="26">
        <v>2006</v>
      </c>
      <c r="B79" s="43">
        <f>'[2]Salario Real y Masa'!K76</f>
        <v>203849.74141476367</v>
      </c>
      <c r="C79" s="115">
        <f>'[3]WR, CL y Prod_Total_ARG'!G82</f>
        <v>226062.10679989774</v>
      </c>
      <c r="D79" s="44">
        <f>'[4]Salario Real y Masa'!F76</f>
        <v>12298140.359867029</v>
      </c>
      <c r="E79" s="29">
        <f>'[2]Salario Real y Masa'!O76</f>
        <v>1531.8176853362215</v>
      </c>
    </row>
    <row r="80" spans="1:5" ht="15" customHeight="1" x14ac:dyDescent="0.25">
      <c r="A80" s="32">
        <v>2007</v>
      </c>
      <c r="B80" s="43">
        <f>'[2]Salario Real y Masa'!K77</f>
        <v>221010.13879005471</v>
      </c>
      <c r="C80" s="115">
        <f>'[3]WR, CL y Prod_Total_ARG'!G83</f>
        <v>288039.98613022821</v>
      </c>
      <c r="D80" s="44">
        <f>'[4]Salario Real y Masa'!F77</f>
        <v>12884894.15786415</v>
      </c>
      <c r="E80" s="29">
        <f>'[2]Salario Real y Masa'!O77</f>
        <v>1862.9048778696294</v>
      </c>
    </row>
    <row r="81" spans="1:8" ht="15" customHeight="1" x14ac:dyDescent="0.25">
      <c r="A81" s="32">
        <v>2008</v>
      </c>
      <c r="B81" s="43">
        <f>'[2]Salario Real y Masa'!K78</f>
        <v>236037.41484566321</v>
      </c>
      <c r="C81" s="115">
        <f>'[3]WR, CL y Prod_Total_ARG'!G84</f>
        <v>390868.63537146657</v>
      </c>
      <c r="D81" s="44">
        <f>'[4]Salario Real y Masa'!F78</f>
        <v>13174282.355364483</v>
      </c>
      <c r="E81" s="29">
        <f>'[2]Salario Real y Masa'!O78</f>
        <v>2472.4220570308548</v>
      </c>
    </row>
    <row r="82" spans="1:8" ht="15" customHeight="1" x14ac:dyDescent="0.25">
      <c r="A82" s="32">
        <v>2009</v>
      </c>
      <c r="B82" s="43">
        <f>'[2]Salario Real y Masa'!K79</f>
        <v>251895.27963255608</v>
      </c>
      <c r="C82" s="115">
        <f>'[3]WR, CL y Prod_Total_ARG'!G85</f>
        <v>477971.19130041747</v>
      </c>
      <c r="D82" s="44">
        <f>'[4]Salario Real y Masa'!F79</f>
        <v>13200027.55834472</v>
      </c>
      <c r="E82" s="29">
        <f>'[2]Salario Real y Masa'!O79</f>
        <v>3017.4885948013061</v>
      </c>
    </row>
    <row r="83" spans="1:8" ht="15" customHeight="1" x14ac:dyDescent="0.25">
      <c r="A83" s="26">
        <v>2010</v>
      </c>
      <c r="B83" s="43">
        <f>'[2]Salario Real y Masa'!K80</f>
        <v>261345.93476888735</v>
      </c>
      <c r="C83" s="115">
        <f>'[3]WR, CL y Prod_Total_ARG'!G86</f>
        <v>610405.93759181839</v>
      </c>
      <c r="D83" s="44">
        <f>'[4]Salario Real y Masa'!F80</f>
        <v>13503585.432410032</v>
      </c>
      <c r="E83" s="29">
        <f>'[2]Salario Real y Masa'!O80</f>
        <v>3766.9374345496644</v>
      </c>
    </row>
    <row r="84" spans="1:8" ht="15" customHeight="1" x14ac:dyDescent="0.25">
      <c r="A84" s="26">
        <v>2011</v>
      </c>
      <c r="B84" s="43">
        <f>'[2]Salario Real y Masa'!K81</f>
        <v>291417.7476150663</v>
      </c>
      <c r="C84" s="115">
        <f>'[3]WR, CL y Prod_Total_ARG'!G87</f>
        <v>840145.85786255484</v>
      </c>
      <c r="D84" s="44">
        <f>'[4]Salario Real y Masa'!F81</f>
        <v>13996728.436909908</v>
      </c>
      <c r="E84" s="29">
        <f>'[2]Salario Real y Masa'!O81</f>
        <v>5002.0370929863029</v>
      </c>
    </row>
    <row r="85" spans="1:8" ht="15" customHeight="1" x14ac:dyDescent="0.25">
      <c r="A85" s="26">
        <v>2012</v>
      </c>
      <c r="B85" s="43">
        <f>'[2]Salario Real y Masa'!K82</f>
        <v>305874.67390740203</v>
      </c>
      <c r="C85" s="115">
        <f>'[3]WR, CL y Prod_Total_ARG'!G88</f>
        <v>1090411.1531087721</v>
      </c>
      <c r="D85" s="44">
        <f>'[4]Salario Real y Masa'!F82</f>
        <v>14249671.569293391</v>
      </c>
      <c r="E85" s="29">
        <f>'[2]Salario Real y Masa'!O82</f>
        <v>6376.8203814751914</v>
      </c>
    </row>
    <row r="86" spans="1:8" ht="15" customHeight="1" x14ac:dyDescent="0.25">
      <c r="A86" s="26">
        <v>2013</v>
      </c>
      <c r="B86" s="43">
        <f>'[2]Salario Real y Masa'!K83</f>
        <v>318240.59868344234</v>
      </c>
      <c r="C86" s="115">
        <f>'[3]WR, CL y Prod_Total_ARG'!G89</f>
        <v>1423888.3152293658</v>
      </c>
      <c r="D86" s="44">
        <f>'[4]Salario Real y Masa'!F83</f>
        <v>14425896.612966454</v>
      </c>
      <c r="E86" s="29">
        <f>'[2]Salario Real y Masa'!O83</f>
        <v>8225.302231529522</v>
      </c>
    </row>
    <row r="87" spans="1:8" ht="15" customHeight="1" x14ac:dyDescent="0.25">
      <c r="A87" s="26">
        <v>2014</v>
      </c>
      <c r="B87" s="43">
        <f>'[2]Salario Real y Masa'!K84</f>
        <v>307102.0693255511</v>
      </c>
      <c r="C87" s="115">
        <f>'[3]WR, CL y Prod_Total_ARG'!G90</f>
        <v>1886570.1438180581</v>
      </c>
      <c r="D87" s="44">
        <f>'[4]Salario Real y Masa'!F84</f>
        <v>14475155.131261405</v>
      </c>
      <c r="E87" s="29">
        <f>'[2]Salario Real y Masa'!O84</f>
        <v>10860.966754820871</v>
      </c>
      <c r="G87" s="22" t="s">
        <v>176</v>
      </c>
    </row>
    <row r="88" spans="1:8" ht="15" customHeight="1" x14ac:dyDescent="0.25">
      <c r="A88" s="26">
        <v>2015</v>
      </c>
      <c r="B88" s="43">
        <f>'[2]Salario Real y Masa'!K85</f>
        <v>333410.02941355034</v>
      </c>
      <c r="C88" s="115">
        <f>'[3]WR, CL y Prod_Total_ARG'!G91</f>
        <v>2540219.8761757929</v>
      </c>
      <c r="D88" s="44">
        <f>'[4]Salario Real y Masa'!F85</f>
        <v>14772055.157115133</v>
      </c>
      <c r="E88" s="29">
        <f>'[2]Salario Real y Masa'!O85</f>
        <v>14330.097432607779</v>
      </c>
      <c r="G88" s="460" t="s">
        <v>0</v>
      </c>
      <c r="H88" s="458" t="s">
        <v>175</v>
      </c>
    </row>
    <row r="89" spans="1:8" ht="15" customHeight="1" x14ac:dyDescent="0.25">
      <c r="A89" s="32">
        <v>2016</v>
      </c>
      <c r="B89" s="43">
        <f>'[2]Salario Real y Masa'!K86</f>
        <v>318784.01541117998</v>
      </c>
      <c r="C89" s="115">
        <v>3601608</v>
      </c>
      <c r="D89" s="44">
        <f>'[4]Salario Real y Masa'!F86</f>
        <v>14927941.792129047</v>
      </c>
      <c r="E89" s="307">
        <f>(C89*1000000)/(D89)/12</f>
        <v>20105.517838919335</v>
      </c>
      <c r="G89" s="461"/>
      <c r="H89" s="459"/>
    </row>
    <row r="90" spans="1:8" ht="15" customHeight="1" x14ac:dyDescent="0.25">
      <c r="A90" s="32">
        <v>2017</v>
      </c>
      <c r="B90" s="43"/>
      <c r="C90" s="115">
        <v>4652698</v>
      </c>
      <c r="D90" s="305">
        <f>D89+D89*H90</f>
        <v>15111030.663662134</v>
      </c>
      <c r="E90" s="307">
        <f>(C90*1000000)/(D90)/12</f>
        <v>25658.397627747836</v>
      </c>
      <c r="G90" s="309">
        <v>25</v>
      </c>
      <c r="H90" s="308">
        <v>1.2264843612240117E-2</v>
      </c>
    </row>
    <row r="91" spans="1:8" ht="15" customHeight="1" x14ac:dyDescent="0.25">
      <c r="A91" s="32">
        <v>2018</v>
      </c>
      <c r="B91" s="43"/>
      <c r="C91" s="115">
        <v>5856964</v>
      </c>
      <c r="D91" s="305">
        <f>D90+D90*H91</f>
        <v>15124802.893123703</v>
      </c>
      <c r="E91" s="307">
        <f>(C91*1000000)/(D91)/12</f>
        <v>32270.194645328753</v>
      </c>
      <c r="G91" s="309">
        <v>47.1</v>
      </c>
      <c r="H91" s="308">
        <v>9.1140238995657263E-4</v>
      </c>
    </row>
    <row r="92" spans="1:8" ht="15" customHeight="1" x14ac:dyDescent="0.25">
      <c r="G92" s="309">
        <v>52.9</v>
      </c>
      <c r="H92" s="308"/>
    </row>
  </sheetData>
  <mergeCells count="6">
    <mergeCell ref="B1:D2"/>
    <mergeCell ref="B4:E4"/>
    <mergeCell ref="B6:C6"/>
    <mergeCell ref="D6:D7"/>
    <mergeCell ref="H88:H89"/>
    <mergeCell ref="G88:G89"/>
  </mergeCells>
  <hyperlinks>
    <hyperlink ref="B6" r:id="rId1" display="link" xr:uid="{00000000-0004-0000-0C00-000000000000}"/>
  </hyperlinks>
  <pageMargins left="0.7" right="0.7" top="0.75" bottom="0.75" header="0.3" footer="0.3"/>
  <pageSetup paperSize="9" orientation="portrait" horizontalDpi="200" verticalDpi="2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S93"/>
  <sheetViews>
    <sheetView topLeftCell="A23" workbookViewId="0">
      <selection activeCell="J8" sqref="B8:J25"/>
    </sheetView>
  </sheetViews>
  <sheetFormatPr baseColWidth="10" defaultColWidth="11.42578125" defaultRowHeight="13.5" x14ac:dyDescent="0.25"/>
  <cols>
    <col min="1" max="1" width="11.42578125" style="77"/>
    <col min="2" max="3" width="12.7109375" style="77" customWidth="1"/>
    <col min="4" max="4" width="12.7109375" style="140" customWidth="1"/>
    <col min="5" max="5" width="12.7109375" style="77" customWidth="1"/>
    <col min="6" max="6" width="0.140625" style="77" customWidth="1"/>
    <col min="7" max="9" width="12.7109375" style="77" hidden="1" customWidth="1"/>
    <col min="10" max="16384" width="11.42578125" style="78"/>
  </cols>
  <sheetData>
    <row r="1" spans="1:10" ht="13.7" x14ac:dyDescent="0.25">
      <c r="A1" s="76"/>
    </row>
    <row r="3" spans="1:10" ht="14.25" x14ac:dyDescent="0.25">
      <c r="A3" s="448" t="s">
        <v>2</v>
      </c>
      <c r="B3" s="449" t="s">
        <v>135</v>
      </c>
      <c r="C3" s="449"/>
      <c r="D3" s="449"/>
      <c r="E3" s="449"/>
      <c r="F3" s="80"/>
      <c r="G3" s="80"/>
      <c r="H3" s="80"/>
      <c r="I3" s="80"/>
    </row>
    <row r="4" spans="1:10" s="81" customFormat="1" ht="14.25" customHeight="1" x14ac:dyDescent="0.25">
      <c r="A4" s="449"/>
      <c r="B4" s="472" t="s">
        <v>63</v>
      </c>
      <c r="C4" s="445" t="s">
        <v>22</v>
      </c>
      <c r="D4" s="228"/>
      <c r="E4" s="210" t="s">
        <v>64</v>
      </c>
      <c r="F4" s="462" t="s">
        <v>24</v>
      </c>
      <c r="G4" s="462"/>
      <c r="H4" s="462"/>
      <c r="I4" s="462"/>
      <c r="J4" s="240" t="s">
        <v>64</v>
      </c>
    </row>
    <row r="5" spans="1:10" s="81" customFormat="1" ht="15" customHeight="1" x14ac:dyDescent="0.25">
      <c r="A5" s="449"/>
      <c r="B5" s="473"/>
      <c r="C5" s="445"/>
      <c r="D5" s="228"/>
      <c r="E5" s="215" t="s">
        <v>110</v>
      </c>
      <c r="F5" s="463" t="s">
        <v>27</v>
      </c>
      <c r="G5" s="466" t="s">
        <v>28</v>
      </c>
      <c r="H5" s="466" t="s">
        <v>29</v>
      </c>
      <c r="I5" s="466" t="s">
        <v>30</v>
      </c>
      <c r="J5" s="249" t="s">
        <v>110</v>
      </c>
    </row>
    <row r="6" spans="1:10" s="81" customFormat="1" ht="15" customHeight="1" x14ac:dyDescent="0.25">
      <c r="A6" s="449"/>
      <c r="B6" s="471" t="s">
        <v>3</v>
      </c>
      <c r="C6" s="471"/>
      <c r="D6" s="471"/>
      <c r="E6" s="122"/>
      <c r="F6" s="464"/>
      <c r="G6" s="467"/>
      <c r="H6" s="467"/>
      <c r="I6" s="467"/>
      <c r="J6" s="240" t="s">
        <v>3</v>
      </c>
    </row>
    <row r="7" spans="1:10" s="81" customFormat="1" ht="27" customHeight="1" x14ac:dyDescent="0.25">
      <c r="A7" s="124"/>
      <c r="B7" s="230" t="s">
        <v>65</v>
      </c>
      <c r="C7" s="469" t="s">
        <v>47</v>
      </c>
      <c r="D7" s="470"/>
      <c r="E7" s="122"/>
      <c r="F7" s="465"/>
      <c r="G7" s="468"/>
      <c r="H7" s="468"/>
      <c r="I7" s="468"/>
      <c r="J7" s="240" t="s">
        <v>146</v>
      </c>
    </row>
    <row r="8" spans="1:10" s="88" customFormat="1" ht="57.75" thickBot="1" x14ac:dyDescent="0.3">
      <c r="A8" s="14"/>
      <c r="B8" s="230" t="s">
        <v>67</v>
      </c>
      <c r="C8" s="134" t="s">
        <v>52</v>
      </c>
      <c r="D8" s="134" t="s">
        <v>43</v>
      </c>
      <c r="E8" s="134"/>
      <c r="F8" s="125" t="s">
        <v>37</v>
      </c>
      <c r="G8" s="11" t="s">
        <v>38</v>
      </c>
      <c r="H8" s="11" t="s">
        <v>39</v>
      </c>
      <c r="I8" s="11" t="s">
        <v>39</v>
      </c>
      <c r="J8" s="134"/>
    </row>
    <row r="9" spans="1:10" ht="14.25" hidden="1" customHeight="1" x14ac:dyDescent="0.25">
      <c r="A9" s="89">
        <v>1935</v>
      </c>
      <c r="B9" s="90"/>
      <c r="C9" s="90"/>
      <c r="D9" s="159"/>
      <c r="E9" s="90"/>
      <c r="F9" s="90"/>
      <c r="G9" s="90"/>
      <c r="H9" s="90"/>
      <c r="I9" s="90"/>
      <c r="J9" s="159"/>
    </row>
    <row r="10" spans="1:10" ht="13.7" hidden="1" x14ac:dyDescent="0.25">
      <c r="A10" s="89">
        <v>1936</v>
      </c>
      <c r="B10" s="90"/>
      <c r="C10" s="90"/>
      <c r="D10" s="159"/>
      <c r="E10" s="90"/>
      <c r="F10" s="90"/>
      <c r="G10" s="90"/>
      <c r="H10" s="90"/>
      <c r="I10" s="90"/>
      <c r="J10" s="159"/>
    </row>
    <row r="11" spans="1:10" ht="13.7" hidden="1" x14ac:dyDescent="0.25">
      <c r="A11" s="89">
        <v>1937</v>
      </c>
      <c r="B11" s="90"/>
      <c r="C11" s="90"/>
      <c r="D11" s="159"/>
      <c r="E11" s="90"/>
      <c r="F11" s="90"/>
      <c r="G11" s="90"/>
      <c r="H11" s="90"/>
      <c r="I11" s="90"/>
      <c r="J11" s="159"/>
    </row>
    <row r="12" spans="1:10" ht="13.7" hidden="1" x14ac:dyDescent="0.25">
      <c r="A12" s="89">
        <v>1938</v>
      </c>
      <c r="B12" s="90"/>
      <c r="C12" s="90"/>
      <c r="D12" s="159"/>
      <c r="E12" s="90"/>
      <c r="F12" s="90"/>
      <c r="G12" s="90"/>
      <c r="H12" s="90"/>
      <c r="I12" s="90"/>
      <c r="J12" s="159"/>
    </row>
    <row r="13" spans="1:10" ht="13.7" hidden="1" x14ac:dyDescent="0.25">
      <c r="A13" s="89">
        <v>1939</v>
      </c>
      <c r="B13" s="90"/>
      <c r="C13" s="90"/>
      <c r="D13" s="159"/>
      <c r="E13" s="90"/>
      <c r="F13" s="90"/>
      <c r="G13" s="90"/>
      <c r="H13" s="90"/>
      <c r="I13" s="90"/>
      <c r="J13" s="159"/>
    </row>
    <row r="14" spans="1:10" ht="13.7" hidden="1" x14ac:dyDescent="0.25">
      <c r="A14" s="89">
        <v>1940</v>
      </c>
      <c r="B14" s="90"/>
      <c r="C14" s="90"/>
      <c r="D14" s="159"/>
      <c r="E14" s="90"/>
      <c r="F14" s="90"/>
      <c r="G14" s="90"/>
      <c r="H14" s="90"/>
      <c r="I14" s="90"/>
      <c r="J14" s="159"/>
    </row>
    <row r="15" spans="1:10" ht="13.7" hidden="1" x14ac:dyDescent="0.25">
      <c r="A15" s="89">
        <v>1941</v>
      </c>
      <c r="B15" s="90"/>
      <c r="C15" s="90"/>
      <c r="D15" s="159"/>
      <c r="E15" s="90"/>
      <c r="F15" s="90"/>
      <c r="G15" s="90"/>
      <c r="H15" s="90"/>
      <c r="I15" s="90"/>
      <c r="J15" s="159"/>
    </row>
    <row r="16" spans="1:10" ht="13.7" hidden="1" x14ac:dyDescent="0.25">
      <c r="A16" s="89">
        <v>1942</v>
      </c>
      <c r="B16" s="90"/>
      <c r="C16" s="90"/>
      <c r="D16" s="159"/>
      <c r="E16" s="90"/>
      <c r="F16" s="90"/>
      <c r="G16" s="90"/>
      <c r="H16" s="90"/>
      <c r="I16" s="90"/>
      <c r="J16" s="159"/>
    </row>
    <row r="17" spans="1:10" ht="13.7" hidden="1" x14ac:dyDescent="0.25">
      <c r="A17" s="89">
        <v>1943</v>
      </c>
      <c r="B17" s="90"/>
      <c r="C17" s="90"/>
      <c r="D17" s="159"/>
      <c r="E17" s="90"/>
      <c r="F17" s="90"/>
      <c r="G17" s="90"/>
      <c r="H17" s="90"/>
      <c r="I17" s="90"/>
      <c r="J17" s="159"/>
    </row>
    <row r="18" spans="1:10" ht="13.7" hidden="1" x14ac:dyDescent="0.25">
      <c r="A18" s="89">
        <v>1944</v>
      </c>
      <c r="B18" s="90"/>
      <c r="C18" s="90"/>
      <c r="D18" s="159"/>
      <c r="E18" s="90"/>
      <c r="F18" s="90"/>
      <c r="G18" s="90"/>
      <c r="H18" s="90"/>
      <c r="I18" s="90"/>
      <c r="J18" s="159"/>
    </row>
    <row r="19" spans="1:10" ht="13.7" hidden="1" x14ac:dyDescent="0.25">
      <c r="A19" s="89">
        <v>1945</v>
      </c>
      <c r="B19" s="90"/>
      <c r="C19" s="90"/>
      <c r="D19" s="159"/>
      <c r="E19" s="90"/>
      <c r="F19" s="90"/>
      <c r="G19" s="90"/>
      <c r="H19" s="90"/>
      <c r="I19" s="90"/>
      <c r="J19" s="159"/>
    </row>
    <row r="20" spans="1:10" ht="13.7" hidden="1" x14ac:dyDescent="0.25">
      <c r="A20" s="89">
        <v>1946</v>
      </c>
      <c r="B20" s="90"/>
      <c r="C20" s="90"/>
      <c r="D20" s="159"/>
      <c r="E20" s="90"/>
      <c r="F20" s="90"/>
      <c r="G20" s="90"/>
      <c r="H20" s="90"/>
      <c r="I20" s="90"/>
      <c r="J20" s="159"/>
    </row>
    <row r="21" spans="1:10" ht="13.7" hidden="1" x14ac:dyDescent="0.25">
      <c r="A21" s="89">
        <v>1947</v>
      </c>
      <c r="B21" s="90"/>
      <c r="C21" s="90"/>
      <c r="D21" s="159"/>
      <c r="E21" s="90"/>
      <c r="F21" s="90"/>
      <c r="G21" s="90"/>
      <c r="H21" s="90"/>
      <c r="I21" s="90"/>
      <c r="J21" s="159"/>
    </row>
    <row r="22" spans="1:10" ht="13.7" hidden="1" x14ac:dyDescent="0.25">
      <c r="A22" s="89">
        <v>1948</v>
      </c>
      <c r="B22" s="90"/>
      <c r="C22" s="90"/>
      <c r="D22" s="159"/>
      <c r="E22" s="90"/>
      <c r="F22" s="90"/>
      <c r="G22" s="90"/>
      <c r="H22" s="90"/>
      <c r="I22" s="90"/>
      <c r="J22" s="159"/>
    </row>
    <row r="23" spans="1:10" ht="14.25" customHeight="1" x14ac:dyDescent="0.25">
      <c r="A23" s="89">
        <v>1949</v>
      </c>
      <c r="B23" s="229"/>
      <c r="C23" s="160"/>
      <c r="D23" s="160"/>
      <c r="E23" s="90"/>
      <c r="F23" s="90"/>
      <c r="G23" s="90"/>
      <c r="H23" s="90"/>
      <c r="I23" s="90"/>
      <c r="J23" s="159"/>
    </row>
    <row r="24" spans="1:10" ht="13.7" x14ac:dyDescent="0.25">
      <c r="A24" s="89">
        <v>1950</v>
      </c>
      <c r="B24" s="159"/>
      <c r="C24" s="159"/>
      <c r="D24" s="159"/>
      <c r="E24" s="90"/>
      <c r="F24" s="90"/>
      <c r="G24" s="90"/>
      <c r="H24" s="90"/>
      <c r="I24" s="90"/>
      <c r="J24" s="159"/>
    </row>
    <row r="25" spans="1:10" ht="13.7" x14ac:dyDescent="0.25">
      <c r="A25" s="89">
        <v>1951</v>
      </c>
      <c r="B25" s="159"/>
      <c r="C25" s="159"/>
      <c r="D25" s="159"/>
      <c r="E25" s="90"/>
      <c r="F25" s="90"/>
      <c r="G25" s="90"/>
      <c r="H25" s="90"/>
      <c r="I25" s="90"/>
      <c r="J25" s="159"/>
    </row>
    <row r="26" spans="1:10" ht="13.7" x14ac:dyDescent="0.25">
      <c r="A26" s="89">
        <v>1952</v>
      </c>
      <c r="B26" s="159"/>
      <c r="C26" s="159"/>
      <c r="D26" s="159"/>
      <c r="E26" s="90"/>
      <c r="F26" s="90"/>
      <c r="G26" s="90"/>
      <c r="H26" s="90"/>
      <c r="I26" s="90"/>
      <c r="J26" s="159"/>
    </row>
    <row r="27" spans="1:10" ht="13.7" x14ac:dyDescent="0.25">
      <c r="A27" s="89">
        <v>1953</v>
      </c>
      <c r="B27" s="90"/>
      <c r="C27" s="90"/>
      <c r="D27" s="159"/>
      <c r="E27" s="90"/>
      <c r="F27" s="90"/>
      <c r="G27" s="90"/>
      <c r="H27" s="90"/>
      <c r="I27" s="90"/>
      <c r="J27" s="159"/>
    </row>
    <row r="28" spans="1:10" ht="13.7" x14ac:dyDescent="0.25">
      <c r="A28" s="89">
        <v>1954</v>
      </c>
      <c r="B28" s="90"/>
      <c r="C28" s="90"/>
      <c r="D28" s="159"/>
      <c r="E28" s="90"/>
      <c r="F28" s="90"/>
      <c r="G28" s="90"/>
      <c r="H28" s="90"/>
      <c r="I28" s="90"/>
      <c r="J28" s="159"/>
    </row>
    <row r="29" spans="1:10" ht="13.7" x14ac:dyDescent="0.25">
      <c r="A29" s="89">
        <v>1955</v>
      </c>
      <c r="B29" s="90"/>
      <c r="C29" s="90"/>
      <c r="D29" s="159"/>
      <c r="E29" s="90"/>
      <c r="F29" s="90"/>
      <c r="G29" s="90"/>
      <c r="H29" s="90"/>
      <c r="I29" s="90"/>
      <c r="J29" s="159"/>
    </row>
    <row r="30" spans="1:10" ht="13.7" x14ac:dyDescent="0.25">
      <c r="A30" s="89">
        <v>1956</v>
      </c>
      <c r="B30" s="90"/>
      <c r="C30" s="90"/>
      <c r="D30" s="159">
        <v>2872</v>
      </c>
      <c r="E30" s="90"/>
      <c r="F30" s="90"/>
      <c r="G30" s="90"/>
      <c r="H30" s="90"/>
      <c r="I30" s="90"/>
      <c r="J30" s="159"/>
    </row>
    <row r="31" spans="1:10" ht="13.7" x14ac:dyDescent="0.25">
      <c r="A31" s="89">
        <v>1957</v>
      </c>
      <c r="B31" s="90"/>
      <c r="C31" s="90"/>
      <c r="D31" s="159">
        <v>2907</v>
      </c>
      <c r="E31" s="90"/>
      <c r="F31" s="90"/>
      <c r="G31" s="90"/>
      <c r="H31" s="90"/>
      <c r="I31" s="90"/>
      <c r="J31" s="159"/>
    </row>
    <row r="32" spans="1:10" ht="13.7" x14ac:dyDescent="0.25">
      <c r="A32" s="89">
        <v>1958</v>
      </c>
      <c r="B32" s="90"/>
      <c r="C32" s="90"/>
      <c r="D32" s="159">
        <v>2942</v>
      </c>
      <c r="E32" s="90"/>
      <c r="F32" s="90"/>
      <c r="G32" s="90"/>
      <c r="H32" s="90"/>
      <c r="I32" s="90"/>
      <c r="J32" s="159"/>
    </row>
    <row r="33" spans="1:71" ht="13.7" x14ac:dyDescent="0.25">
      <c r="A33" s="89">
        <v>1959</v>
      </c>
      <c r="B33" s="93">
        <f>'[5]OECD.Stat export'!H15</f>
        <v>7793</v>
      </c>
      <c r="C33" s="90"/>
      <c r="D33" s="159">
        <v>3005</v>
      </c>
      <c r="E33" s="90"/>
      <c r="F33" s="90"/>
      <c r="G33" s="90"/>
      <c r="H33" s="90"/>
      <c r="I33" s="90"/>
      <c r="J33" s="159"/>
    </row>
    <row r="34" spans="1:71" ht="13.7" x14ac:dyDescent="0.25">
      <c r="A34" s="89">
        <v>1960</v>
      </c>
      <c r="B34" s="93">
        <f>'[5]OECD.Stat export'!H16</f>
        <v>8391</v>
      </c>
      <c r="C34" s="90"/>
      <c r="D34" s="159">
        <v>3127</v>
      </c>
      <c r="E34" s="90"/>
      <c r="F34" s="90"/>
      <c r="G34" s="90"/>
      <c r="H34" s="90"/>
      <c r="I34" s="90"/>
      <c r="J34" s="159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/>
      <c r="AA34" s="145"/>
      <c r="AB34" s="145"/>
      <c r="AC34" s="145"/>
      <c r="AD34" s="145"/>
      <c r="AE34" s="145"/>
      <c r="AF34" s="145"/>
      <c r="AG34" s="145"/>
      <c r="AH34" s="145"/>
      <c r="AI34" s="145"/>
      <c r="AJ34" s="145"/>
      <c r="AK34" s="145"/>
      <c r="AL34" s="145"/>
      <c r="AM34" s="145"/>
      <c r="AN34" s="145"/>
      <c r="AO34" s="145"/>
      <c r="AP34" s="145"/>
      <c r="AQ34" s="145"/>
      <c r="AR34" s="145"/>
      <c r="AS34" s="145"/>
      <c r="AT34" s="145"/>
      <c r="AU34" s="145"/>
      <c r="AV34" s="145"/>
      <c r="AW34" s="145"/>
      <c r="AX34" s="145"/>
      <c r="AY34" s="145"/>
      <c r="AZ34" s="145"/>
      <c r="BA34" s="145"/>
      <c r="BB34" s="145"/>
      <c r="BC34" s="145"/>
      <c r="BD34" s="145"/>
      <c r="BE34" s="145"/>
      <c r="BF34" s="145"/>
      <c r="BG34" s="145"/>
      <c r="BH34" s="145"/>
      <c r="BI34" s="145"/>
      <c r="BJ34" s="145"/>
      <c r="BK34" s="145"/>
      <c r="BL34" s="145"/>
      <c r="BM34" s="145"/>
      <c r="BN34" s="145"/>
      <c r="BO34" s="145"/>
      <c r="BP34" s="145"/>
      <c r="BQ34" s="145"/>
      <c r="BR34" s="145"/>
      <c r="BS34" s="145"/>
    </row>
    <row r="35" spans="1:71" ht="13.7" x14ac:dyDescent="0.25">
      <c r="A35" s="89">
        <v>1961</v>
      </c>
      <c r="B35" s="93">
        <f>'[5]OECD.Stat export'!H17</f>
        <v>8661</v>
      </c>
      <c r="C35" s="90"/>
      <c r="D35" s="159">
        <v>3133</v>
      </c>
      <c r="E35" s="90"/>
      <c r="F35" s="90"/>
      <c r="G35" s="90"/>
      <c r="H35" s="90"/>
      <c r="I35" s="90"/>
      <c r="J35" s="159"/>
    </row>
    <row r="36" spans="1:71" ht="13.7" x14ac:dyDescent="0.25">
      <c r="A36" s="89">
        <v>1962</v>
      </c>
      <c r="B36" s="93">
        <f>'[5]OECD.Stat export'!H18</f>
        <v>9179</v>
      </c>
      <c r="C36" s="90"/>
      <c r="D36" s="159"/>
      <c r="E36" s="90"/>
      <c r="F36" s="90"/>
      <c r="G36" s="90"/>
      <c r="H36" s="90"/>
      <c r="I36" s="90"/>
      <c r="J36" s="159"/>
    </row>
    <row r="37" spans="1:71" ht="13.7" x14ac:dyDescent="0.25">
      <c r="A37" s="89">
        <v>1963</v>
      </c>
      <c r="B37" s="93">
        <f>'[5]OECD.Stat export'!H19</f>
        <v>10038</v>
      </c>
      <c r="C37" s="90"/>
      <c r="D37" s="159"/>
      <c r="E37" s="90"/>
      <c r="F37" s="90"/>
      <c r="G37" s="90"/>
      <c r="H37" s="90"/>
      <c r="I37" s="90"/>
      <c r="J37" s="159"/>
    </row>
    <row r="38" spans="1:71" ht="13.7" x14ac:dyDescent="0.25">
      <c r="A38" s="89">
        <v>1964</v>
      </c>
      <c r="B38" s="93">
        <f>'[5]OECD.Stat export'!H20</f>
        <v>11271</v>
      </c>
      <c r="C38" s="128">
        <f>'[6]OECD.Stat export'!J18</f>
        <v>3759.5</v>
      </c>
      <c r="D38" s="166">
        <v>3752</v>
      </c>
      <c r="E38" s="96">
        <f t="shared" ref="E38:E69" si="0">(B38*1000000)/(C38*1000)/12</f>
        <v>249.83375448862878</v>
      </c>
      <c r="F38" s="90"/>
      <c r="G38" s="90"/>
      <c r="H38" s="90"/>
      <c r="I38" s="90"/>
      <c r="J38" s="272">
        <f>(B38*1000000)/(D38*1000)/12</f>
        <v>250.33315565031981</v>
      </c>
    </row>
    <row r="39" spans="1:71" ht="13.7" x14ac:dyDescent="0.25">
      <c r="A39" s="89">
        <v>1965</v>
      </c>
      <c r="B39" s="93">
        <f>'[5]OECD.Stat export'!H21</f>
        <v>12213</v>
      </c>
      <c r="C39" s="128">
        <f>'[6]OECD.Stat export'!J19</f>
        <v>3888.25</v>
      </c>
      <c r="D39" s="166">
        <v>3889</v>
      </c>
      <c r="E39" s="96">
        <f t="shared" si="0"/>
        <v>261.75014466662384</v>
      </c>
      <c r="F39" s="90"/>
      <c r="G39" s="90"/>
      <c r="H39" s="90"/>
      <c r="I39" s="90"/>
      <c r="J39" s="272">
        <f t="shared" ref="J39:J92" si="1">(B39*1000000)/(D39*1000)/12</f>
        <v>261.69966572383646</v>
      </c>
    </row>
    <row r="40" spans="1:71" ht="13.7" x14ac:dyDescent="0.25">
      <c r="A40" s="89">
        <v>1966</v>
      </c>
      <c r="B40" s="93">
        <f>'[5]OECD.Stat export'!H22</f>
        <v>13367</v>
      </c>
      <c r="C40" s="128">
        <f>'[6]OECD.Stat export'!J20</f>
        <v>4038.1499999999996</v>
      </c>
      <c r="D40" s="166">
        <v>4077</v>
      </c>
      <c r="E40" s="96">
        <f t="shared" si="0"/>
        <v>275.84826385019545</v>
      </c>
      <c r="F40" s="90"/>
      <c r="G40" s="90"/>
      <c r="H40" s="90"/>
      <c r="I40" s="90"/>
      <c r="J40" s="272">
        <f t="shared" si="1"/>
        <v>273.21968767884886</v>
      </c>
    </row>
    <row r="41" spans="1:71" ht="13.7" x14ac:dyDescent="0.25">
      <c r="A41" s="89">
        <v>1967</v>
      </c>
      <c r="B41" s="93">
        <f>'[5]OECD.Stat export'!H23</f>
        <v>14566</v>
      </c>
      <c r="C41" s="128">
        <f>'[6]OECD.Stat export'!J21</f>
        <v>4200</v>
      </c>
      <c r="D41" s="166">
        <v>4205</v>
      </c>
      <c r="E41" s="96">
        <f t="shared" si="0"/>
        <v>289.00793650793651</v>
      </c>
      <c r="F41" s="90"/>
      <c r="G41" s="90"/>
      <c r="H41" s="90"/>
      <c r="I41" s="90"/>
      <c r="J41" s="272">
        <f t="shared" si="1"/>
        <v>288.66428854538248</v>
      </c>
    </row>
    <row r="42" spans="1:71" ht="13.7" x14ac:dyDescent="0.25">
      <c r="A42" s="89">
        <v>1968</v>
      </c>
      <c r="B42" s="93">
        <f>'[5]OECD.Stat export'!H24</f>
        <v>16116</v>
      </c>
      <c r="C42" s="128">
        <f>'[6]OECD.Stat export'!J22</f>
        <v>4320.2250000000004</v>
      </c>
      <c r="D42" s="166">
        <v>4330</v>
      </c>
      <c r="E42" s="96">
        <f t="shared" si="0"/>
        <v>310.86343882552416</v>
      </c>
      <c r="F42" s="90"/>
      <c r="G42" s="90"/>
      <c r="H42" s="90"/>
      <c r="I42" s="90"/>
      <c r="J42" s="272">
        <f t="shared" si="1"/>
        <v>310.16166281755198</v>
      </c>
    </row>
    <row r="43" spans="1:71" ht="13.7" x14ac:dyDescent="0.25">
      <c r="A43" s="89">
        <v>1969</v>
      </c>
      <c r="B43" s="93">
        <f>'[5]OECD.Stat export'!H25</f>
        <v>18134</v>
      </c>
      <c r="C43" s="128">
        <f>'[6]OECD.Stat export'!J23</f>
        <v>4465.6000000000004</v>
      </c>
      <c r="D43" s="166">
        <v>4461</v>
      </c>
      <c r="E43" s="96">
        <f t="shared" si="0"/>
        <v>338.40170787053626</v>
      </c>
      <c r="F43" s="90"/>
      <c r="G43" s="90"/>
      <c r="H43" s="90"/>
      <c r="I43" s="90"/>
      <c r="J43" s="272">
        <f t="shared" si="1"/>
        <v>338.75065381454084</v>
      </c>
    </row>
    <row r="44" spans="1:71" ht="13.7" x14ac:dyDescent="0.25">
      <c r="A44" s="89">
        <v>1970</v>
      </c>
      <c r="B44" s="93">
        <f>'[5]OECD.Stat export'!H26</f>
        <v>20826</v>
      </c>
      <c r="C44" s="128">
        <f>'[6]OECD.Stat export'!J24</f>
        <v>4640.4750000000004</v>
      </c>
      <c r="D44" s="166">
        <v>4648</v>
      </c>
      <c r="E44" s="96">
        <f t="shared" si="0"/>
        <v>373.9918866064358</v>
      </c>
      <c r="F44" s="90"/>
      <c r="G44" s="90"/>
      <c r="H44" s="90"/>
      <c r="I44" s="90"/>
      <c r="J44" s="272">
        <f t="shared" si="1"/>
        <v>373.38640275387269</v>
      </c>
    </row>
    <row r="45" spans="1:71" ht="13.7" x14ac:dyDescent="0.25">
      <c r="A45" s="89">
        <v>1971</v>
      </c>
      <c r="B45" s="93">
        <f>'[5]OECD.Stat export'!H27</f>
        <v>23270</v>
      </c>
      <c r="C45" s="128">
        <f>'[6]OECD.Stat export'!J25</f>
        <v>4760.6499999999996</v>
      </c>
      <c r="D45" s="166">
        <v>4760</v>
      </c>
      <c r="E45" s="96">
        <f t="shared" si="0"/>
        <v>407.3323320695003</v>
      </c>
      <c r="F45" s="90"/>
      <c r="G45" s="90"/>
      <c r="H45" s="90"/>
      <c r="I45" s="90"/>
      <c r="J45" s="272">
        <f t="shared" si="1"/>
        <v>407.3879551820728</v>
      </c>
    </row>
    <row r="46" spans="1:71" ht="14.25" x14ac:dyDescent="0.25">
      <c r="A46" s="89">
        <v>1972</v>
      </c>
      <c r="B46" s="93">
        <f>'[5]OECD.Stat export'!H28</f>
        <v>25962</v>
      </c>
      <c r="C46" s="128">
        <f>'[6]OECD.Stat export'!J26</f>
        <v>4826.3500000000004</v>
      </c>
      <c r="D46" s="166">
        <v>4835</v>
      </c>
      <c r="E46" s="96">
        <f t="shared" si="0"/>
        <v>448.26836014793793</v>
      </c>
      <c r="F46" s="90"/>
      <c r="G46" s="90"/>
      <c r="H46" s="90"/>
      <c r="I46" s="90"/>
      <c r="J46" s="272">
        <f t="shared" si="1"/>
        <v>447.46639089968977</v>
      </c>
    </row>
    <row r="47" spans="1:71" ht="14.25" x14ac:dyDescent="0.25">
      <c r="A47" s="89">
        <v>1973</v>
      </c>
      <c r="B47" s="93">
        <f>'[5]OECD.Stat export'!H29</f>
        <v>31766</v>
      </c>
      <c r="C47" s="128">
        <f>'[6]OECD.Stat export'!J27</f>
        <v>4978.05</v>
      </c>
      <c r="D47" s="166">
        <v>4997</v>
      </c>
      <c r="E47" s="96">
        <f t="shared" si="0"/>
        <v>531.76779394876837</v>
      </c>
      <c r="F47" s="90"/>
      <c r="G47" s="90"/>
      <c r="H47" s="90"/>
      <c r="I47" s="90"/>
      <c r="J47" s="272">
        <f t="shared" si="1"/>
        <v>529.75118404375962</v>
      </c>
    </row>
    <row r="48" spans="1:71" ht="14.25" x14ac:dyDescent="0.25">
      <c r="A48" s="89">
        <v>1974</v>
      </c>
      <c r="B48" s="93">
        <f>'[5]OECD.Stat export'!H30</f>
        <v>40982</v>
      </c>
      <c r="C48" s="128">
        <f>'[6]OECD.Stat export'!J28</f>
        <v>5061.1499999999996</v>
      </c>
      <c r="D48" s="166">
        <v>5025</v>
      </c>
      <c r="E48" s="96">
        <f t="shared" si="0"/>
        <v>674.7807645824895</v>
      </c>
      <c r="F48" s="90"/>
      <c r="G48" s="90"/>
      <c r="H48" s="90"/>
      <c r="I48" s="90"/>
      <c r="J48" s="272">
        <f t="shared" si="1"/>
        <v>679.63515754560524</v>
      </c>
    </row>
    <row r="49" spans="1:10" ht="14.25" x14ac:dyDescent="0.25">
      <c r="A49" s="89">
        <v>1975</v>
      </c>
      <c r="B49" s="93">
        <f>'[5]OECD.Stat export'!H31</f>
        <v>47344</v>
      </c>
      <c r="C49" s="128">
        <f>'[6]OECD.Stat export'!J29</f>
        <v>5026.375</v>
      </c>
      <c r="D49" s="166">
        <v>5001</v>
      </c>
      <c r="E49" s="96">
        <f t="shared" si="0"/>
        <v>784.92618106156681</v>
      </c>
      <c r="F49" s="90"/>
      <c r="G49" s="90"/>
      <c r="H49" s="90"/>
      <c r="I49" s="90"/>
      <c r="J49" s="272">
        <f t="shared" si="1"/>
        <v>788.90888488968869</v>
      </c>
    </row>
    <row r="50" spans="1:10" ht="14.25" x14ac:dyDescent="0.25">
      <c r="A50" s="89">
        <v>1976</v>
      </c>
      <c r="B50" s="93">
        <f>'[5]OECD.Stat export'!H32</f>
        <v>53397</v>
      </c>
      <c r="C50" s="128">
        <f>'[6]OECD.Stat export'!J30</f>
        <v>5050.9750000000004</v>
      </c>
      <c r="D50" s="166">
        <v>5002</v>
      </c>
      <c r="E50" s="96">
        <f t="shared" si="0"/>
        <v>880.96852587866704</v>
      </c>
      <c r="F50" s="90"/>
      <c r="G50" s="90"/>
      <c r="H50" s="90"/>
      <c r="I50" s="90"/>
      <c r="J50" s="272">
        <f t="shared" si="1"/>
        <v>889.5941623350659</v>
      </c>
    </row>
    <row r="51" spans="1:10" ht="14.25" x14ac:dyDescent="0.25">
      <c r="A51" s="89">
        <v>1977</v>
      </c>
      <c r="B51" s="93">
        <f>'[5]OECD.Stat export'!H33</f>
        <v>58516</v>
      </c>
      <c r="C51" s="128">
        <f>'[6]OECD.Stat export'!J31</f>
        <v>5047.05</v>
      </c>
      <c r="D51" s="166">
        <v>5074.75</v>
      </c>
      <c r="E51" s="96">
        <f t="shared" si="0"/>
        <v>966.17496029033464</v>
      </c>
      <c r="F51" s="90"/>
      <c r="G51" s="90"/>
      <c r="H51" s="90"/>
      <c r="I51" s="90"/>
      <c r="J51" s="272">
        <f t="shared" si="1"/>
        <v>960.90119381907152</v>
      </c>
    </row>
    <row r="52" spans="1:10" ht="14.25" x14ac:dyDescent="0.25">
      <c r="A52" s="89">
        <v>1978</v>
      </c>
      <c r="B52" s="93">
        <f>'[5]OECD.Stat export'!H34</f>
        <v>62867</v>
      </c>
      <c r="C52" s="128">
        <f>'[6]OECD.Stat export'!J32</f>
        <v>5054.2250000000004</v>
      </c>
      <c r="D52" s="166">
        <v>5082.8999999999996</v>
      </c>
      <c r="E52" s="96">
        <f t="shared" si="0"/>
        <v>1036.5420349641472</v>
      </c>
      <c r="F52" s="90"/>
      <c r="G52" s="90"/>
      <c r="H52" s="90"/>
      <c r="I52" s="90"/>
      <c r="J52" s="272">
        <f t="shared" si="1"/>
        <v>1030.6944198521842</v>
      </c>
    </row>
    <row r="53" spans="1:10" ht="14.25" x14ac:dyDescent="0.25">
      <c r="A53" s="89">
        <v>1979</v>
      </c>
      <c r="B53" s="93">
        <f>'[5]OECD.Stat export'!H35</f>
        <v>69990</v>
      </c>
      <c r="C53" s="128">
        <f>'[6]OECD.Stat export'!J33</f>
        <v>5138.1239999999998</v>
      </c>
      <c r="D53" s="166">
        <v>5125.8999999999996</v>
      </c>
      <c r="E53" s="96">
        <f t="shared" si="0"/>
        <v>1135.1419311795512</v>
      </c>
      <c r="F53" s="90"/>
      <c r="G53" s="90"/>
      <c r="H53" s="90"/>
      <c r="I53" s="90"/>
      <c r="J53" s="272">
        <f t="shared" si="1"/>
        <v>1137.8489631089176</v>
      </c>
    </row>
    <row r="54" spans="1:10" ht="14.25" x14ac:dyDescent="0.25">
      <c r="A54" s="89">
        <v>1980</v>
      </c>
      <c r="B54" s="93">
        <f>'[5]OECD.Stat export'!H36</f>
        <v>80897</v>
      </c>
      <c r="C54" s="128">
        <f>'[6]OECD.Stat export'!J34</f>
        <v>5277.77</v>
      </c>
      <c r="D54" s="166">
        <v>5269.5249999999996</v>
      </c>
      <c r="E54" s="96">
        <f t="shared" si="0"/>
        <v>1277.32293500222</v>
      </c>
      <c r="F54" s="90"/>
      <c r="G54" s="90"/>
      <c r="H54" s="90"/>
      <c r="I54" s="90"/>
      <c r="J54" s="272">
        <f t="shared" si="1"/>
        <v>1279.3215074730012</v>
      </c>
    </row>
    <row r="55" spans="1:10" ht="14.25" x14ac:dyDescent="0.25">
      <c r="A55" s="89">
        <v>1981</v>
      </c>
      <c r="B55" s="93">
        <f>'[5]OECD.Stat export'!H37</f>
        <v>93788</v>
      </c>
      <c r="C55" s="128">
        <f>'[6]OECD.Stat export'!J35</f>
        <v>5416.9570000000003</v>
      </c>
      <c r="D55" s="166">
        <v>5399.45</v>
      </c>
      <c r="E55" s="96">
        <f t="shared" si="0"/>
        <v>1442.8149728097651</v>
      </c>
      <c r="F55" s="90"/>
      <c r="G55" s="90"/>
      <c r="H55" s="90"/>
      <c r="I55" s="90"/>
      <c r="J55" s="272">
        <f t="shared" si="1"/>
        <v>1447.4931088660267</v>
      </c>
    </row>
    <row r="56" spans="1:10" ht="14.25" x14ac:dyDescent="0.25">
      <c r="A56" s="89">
        <v>1982</v>
      </c>
      <c r="B56" s="93">
        <f>'[5]OECD.Stat export'!H38</f>
        <v>103910</v>
      </c>
      <c r="C56" s="128">
        <f>'[6]OECD.Stat export'!J36</f>
        <v>5412.4920000000002</v>
      </c>
      <c r="D56" s="166">
        <v>5402.5749999999998</v>
      </c>
      <c r="E56" s="96">
        <f t="shared" si="0"/>
        <v>1599.8484000838553</v>
      </c>
      <c r="F56" s="90"/>
      <c r="G56" s="90"/>
      <c r="H56" s="90"/>
      <c r="I56" s="90"/>
      <c r="J56" s="272">
        <f t="shared" si="1"/>
        <v>1602.7850916769628</v>
      </c>
    </row>
    <row r="57" spans="1:10" ht="14.25" x14ac:dyDescent="0.25">
      <c r="A57" s="89">
        <v>1983</v>
      </c>
      <c r="B57" s="93">
        <f>'[5]OECD.Stat export'!H39</f>
        <v>110004</v>
      </c>
      <c r="C57" s="128">
        <f>'[6]OECD.Stat export'!J37</f>
        <v>5317.07</v>
      </c>
      <c r="D57" s="166">
        <v>5305.625</v>
      </c>
      <c r="E57" s="96">
        <f t="shared" si="0"/>
        <v>1724.0698354544891</v>
      </c>
      <c r="F57" s="90"/>
      <c r="G57" s="90"/>
      <c r="H57" s="90"/>
      <c r="I57" s="90"/>
      <c r="J57" s="272">
        <f t="shared" si="1"/>
        <v>1727.7889032866062</v>
      </c>
    </row>
    <row r="58" spans="1:10" ht="14.25" x14ac:dyDescent="0.25">
      <c r="A58" s="89">
        <v>1984</v>
      </c>
      <c r="B58" s="93">
        <f>'[5]OECD.Stat export'!H40</f>
        <v>120975</v>
      </c>
      <c r="C58" s="128">
        <f>'[6]OECD.Stat export'!J38</f>
        <v>5480.3540000000003</v>
      </c>
      <c r="D58" s="166">
        <v>5475.0690000000004</v>
      </c>
      <c r="E58" s="96">
        <f t="shared" si="0"/>
        <v>1839.5253299330664</v>
      </c>
      <c r="F58" s="90"/>
      <c r="G58" s="90"/>
      <c r="H58" s="90"/>
      <c r="I58" s="90"/>
      <c r="J58" s="272">
        <f t="shared" si="1"/>
        <v>1841.3009954760389</v>
      </c>
    </row>
    <row r="59" spans="1:10" ht="14.25" x14ac:dyDescent="0.25">
      <c r="A59" s="89">
        <v>1985</v>
      </c>
      <c r="B59" s="93">
        <f>'[5]OECD.Stat export'!H41</f>
        <v>133060</v>
      </c>
      <c r="C59" s="128">
        <f>'[6]OECD.Stat export'!J39</f>
        <v>5690.5039999999999</v>
      </c>
      <c r="D59" s="166">
        <v>5690.5029999999997</v>
      </c>
      <c r="E59" s="96">
        <f t="shared" si="0"/>
        <v>1948.5678831494245</v>
      </c>
      <c r="F59" s="90"/>
      <c r="G59" s="90"/>
      <c r="H59" s="90"/>
      <c r="I59" s="90"/>
      <c r="J59" s="272">
        <f t="shared" si="1"/>
        <v>1948.5682255739666</v>
      </c>
    </row>
    <row r="60" spans="1:10" ht="14.25" x14ac:dyDescent="0.25">
      <c r="A60" s="89">
        <v>1986</v>
      </c>
      <c r="B60" s="93">
        <f>'[5]OECD.Stat export'!H42</f>
        <v>144577</v>
      </c>
      <c r="C60" s="128">
        <f>'[6]OECD.Stat export'!J40</f>
        <v>5906.3339999999998</v>
      </c>
      <c r="D60" s="166">
        <v>5906.3339999999998</v>
      </c>
      <c r="E60" s="96">
        <f t="shared" si="0"/>
        <v>2039.8581139050609</v>
      </c>
      <c r="F60" s="90"/>
      <c r="G60" s="90"/>
      <c r="H60" s="90"/>
      <c r="I60" s="90"/>
      <c r="J60" s="272">
        <f t="shared" si="1"/>
        <v>2039.8581139050609</v>
      </c>
    </row>
    <row r="61" spans="1:10" ht="14.25" x14ac:dyDescent="0.25">
      <c r="A61" s="89">
        <v>1987</v>
      </c>
      <c r="B61" s="93">
        <f>'[5]OECD.Stat export'!H43</f>
        <v>158975</v>
      </c>
      <c r="C61" s="128">
        <f>'[6]OECD.Stat export'!J41</f>
        <v>6058.5769999999993</v>
      </c>
      <c r="D61" s="166">
        <v>6058.5770000000002</v>
      </c>
      <c r="E61" s="96">
        <f t="shared" si="0"/>
        <v>2186.6383255782125</v>
      </c>
      <c r="F61" s="90"/>
      <c r="G61" s="90"/>
      <c r="H61" s="90"/>
      <c r="I61" s="90"/>
      <c r="J61" s="272">
        <f t="shared" si="1"/>
        <v>2186.6383255782121</v>
      </c>
    </row>
    <row r="62" spans="1:10" ht="14.25" x14ac:dyDescent="0.25">
      <c r="A62" s="89">
        <v>1988</v>
      </c>
      <c r="B62" s="93">
        <f>'[5]OECD.Stat export'!H44</f>
        <v>177714</v>
      </c>
      <c r="C62" s="128">
        <f>'[6]OECD.Stat export'!J42</f>
        <v>6283.4520000000002</v>
      </c>
      <c r="D62" s="166">
        <v>6283.4520000000002</v>
      </c>
      <c r="E62" s="96">
        <f t="shared" si="0"/>
        <v>2356.9050897500292</v>
      </c>
      <c r="F62" s="90"/>
      <c r="G62" s="90"/>
      <c r="H62" s="90"/>
      <c r="I62" s="90"/>
      <c r="J62" s="272">
        <f t="shared" si="1"/>
        <v>2356.9050897500292</v>
      </c>
    </row>
    <row r="63" spans="1:10" ht="14.25" x14ac:dyDescent="0.25">
      <c r="A63" s="89">
        <v>1989</v>
      </c>
      <c r="B63" s="93">
        <f>'[5]OECD.Stat export'!H45</f>
        <v>199479</v>
      </c>
      <c r="C63" s="128">
        <f>'[6]OECD.Stat export'!J43</f>
        <v>6601.3330000000005</v>
      </c>
      <c r="D63" s="166">
        <v>6601.3320000000003</v>
      </c>
      <c r="E63" s="96">
        <f t="shared" si="0"/>
        <v>2518.1656492711395</v>
      </c>
      <c r="F63" s="90"/>
      <c r="G63" s="90"/>
      <c r="H63" s="90"/>
      <c r="I63" s="90"/>
      <c r="J63" s="272">
        <f t="shared" si="1"/>
        <v>2518.1660307344032</v>
      </c>
    </row>
    <row r="64" spans="1:10" ht="14.25" x14ac:dyDescent="0.25">
      <c r="A64" s="89">
        <v>1990</v>
      </c>
      <c r="B64" s="93">
        <f>'[5]OECD.Stat export'!H46</f>
        <v>207361</v>
      </c>
      <c r="C64" s="128">
        <f>'[6]OECD.Stat export'!J44</f>
        <v>6724.5020000000004</v>
      </c>
      <c r="D64" s="166">
        <v>6724.5020000000004</v>
      </c>
      <c r="E64" s="96">
        <f t="shared" si="0"/>
        <v>2569.7194131748838</v>
      </c>
      <c r="F64" s="98"/>
      <c r="G64" s="98"/>
      <c r="H64" s="98"/>
      <c r="I64" s="98"/>
      <c r="J64" s="272">
        <f t="shared" si="1"/>
        <v>2569.7194131748838</v>
      </c>
    </row>
    <row r="65" spans="1:10" ht="14.25" x14ac:dyDescent="0.25">
      <c r="A65" s="89">
        <v>1991</v>
      </c>
      <c r="B65" s="93">
        <f>'[5]OECD.Stat export'!H47</f>
        <v>210208</v>
      </c>
      <c r="C65" s="128">
        <f>'[6]OECD.Stat export'!J45</f>
        <v>6524.5529999999999</v>
      </c>
      <c r="D65" s="166">
        <v>6524.5529999999999</v>
      </c>
      <c r="E65" s="96">
        <f t="shared" si="0"/>
        <v>2684.8327131886786</v>
      </c>
      <c r="F65" s="98"/>
      <c r="G65" s="98"/>
      <c r="H65" s="98"/>
      <c r="I65" s="98"/>
      <c r="J65" s="272">
        <f t="shared" si="1"/>
        <v>2684.8327131886786</v>
      </c>
    </row>
    <row r="66" spans="1:10" ht="14.25" x14ac:dyDescent="0.25">
      <c r="A66" s="89">
        <v>1992</v>
      </c>
      <c r="B66" s="93">
        <f>'[5]OECD.Stat export'!H48</f>
        <v>218663</v>
      </c>
      <c r="C66" s="128">
        <f>'[6]OECD.Stat export'!J46</f>
        <v>6486.32</v>
      </c>
      <c r="D66" s="166">
        <v>6486.3190000000004</v>
      </c>
      <c r="E66" s="96">
        <f t="shared" si="0"/>
        <v>2809.2842577403931</v>
      </c>
      <c r="F66" s="98"/>
      <c r="G66" s="98"/>
      <c r="H66" s="98"/>
      <c r="I66" s="98"/>
      <c r="J66" s="272">
        <f t="shared" si="1"/>
        <v>2809.2846908495662</v>
      </c>
    </row>
    <row r="67" spans="1:10" ht="14.25" x14ac:dyDescent="0.25">
      <c r="A67" s="89">
        <v>1993</v>
      </c>
      <c r="B67" s="93">
        <f>'[5]OECD.Stat export'!H49</f>
        <v>227856</v>
      </c>
      <c r="C67" s="128">
        <f>'[6]OECD.Stat export'!J47</f>
        <v>6478.2310000000007</v>
      </c>
      <c r="D67" s="166">
        <v>6478.2309999999998</v>
      </c>
      <c r="E67" s="96">
        <f t="shared" si="0"/>
        <v>2931.0470713378386</v>
      </c>
      <c r="F67" s="98"/>
      <c r="G67" s="98"/>
      <c r="H67" s="98"/>
      <c r="I67" s="98"/>
      <c r="J67" s="272">
        <f t="shared" si="1"/>
        <v>2931.0470713378386</v>
      </c>
    </row>
    <row r="68" spans="1:10" ht="14.25" x14ac:dyDescent="0.25">
      <c r="A68" s="89">
        <v>1994</v>
      </c>
      <c r="B68" s="93">
        <f>'[5]OECD.Stat export'!H50</f>
        <v>241667</v>
      </c>
      <c r="C68" s="128">
        <f>'[6]OECD.Stat export'!J48</f>
        <v>6723.8769999999995</v>
      </c>
      <c r="D68" s="166">
        <v>6723.8770000000004</v>
      </c>
      <c r="E68" s="96">
        <f t="shared" si="0"/>
        <v>2995.1346026506239</v>
      </c>
      <c r="F68" s="98"/>
      <c r="G68" s="98"/>
      <c r="H68" s="98"/>
      <c r="I68" s="98"/>
      <c r="J68" s="272">
        <f t="shared" si="1"/>
        <v>2995.1346026506235</v>
      </c>
    </row>
    <row r="69" spans="1:10" ht="14.25" x14ac:dyDescent="0.25">
      <c r="A69" s="89">
        <v>1995</v>
      </c>
      <c r="B69" s="93">
        <f>'[5]OECD.Stat export'!H51</f>
        <v>258949</v>
      </c>
      <c r="C69" s="128">
        <f>'[6]OECD.Stat export'!J49</f>
        <v>6996.6469999999999</v>
      </c>
      <c r="D69" s="166">
        <v>6996.6480000000001</v>
      </c>
      <c r="E69" s="96">
        <f t="shared" si="0"/>
        <v>3084.2035239641696</v>
      </c>
      <c r="F69" s="98"/>
      <c r="G69" s="98"/>
      <c r="H69" s="98"/>
      <c r="I69" s="98"/>
      <c r="J69" s="272">
        <f t="shared" si="1"/>
        <v>3084.2030831525803</v>
      </c>
    </row>
    <row r="70" spans="1:10" ht="14.25" x14ac:dyDescent="0.25">
      <c r="A70" s="89">
        <v>1996</v>
      </c>
      <c r="B70" s="93">
        <f>'[5]OECD.Stat export'!H52</f>
        <v>277286</v>
      </c>
      <c r="C70" s="128">
        <f>'[6]OECD.Stat export'!J50</f>
        <v>7117.8729999999996</v>
      </c>
      <c r="D70" s="166">
        <v>7117.8720000000003</v>
      </c>
      <c r="E70" s="96">
        <f t="shared" ref="E70:E90" si="2">(B70*1000000)/(C70*1000)/12</f>
        <v>3246.3583807503542</v>
      </c>
      <c r="F70" s="98"/>
      <c r="G70" s="98"/>
      <c r="H70" s="98"/>
      <c r="I70" s="98"/>
      <c r="J70" s="272">
        <f t="shared" si="1"/>
        <v>3246.3588368358783</v>
      </c>
    </row>
    <row r="71" spans="1:10" ht="14.25" x14ac:dyDescent="0.25">
      <c r="A71" s="89">
        <v>1997</v>
      </c>
      <c r="B71" s="93">
        <f>'[5]OECD.Stat export'!H53</f>
        <v>289213</v>
      </c>
      <c r="C71" s="128">
        <f>'[6]OECD.Stat export'!J51</f>
        <v>7180.4289999999992</v>
      </c>
      <c r="D71" s="166">
        <v>7180.4290000000001</v>
      </c>
      <c r="E71" s="96">
        <f t="shared" si="2"/>
        <v>3356.4962947664185</v>
      </c>
      <c r="F71" s="98"/>
      <c r="G71" s="98"/>
      <c r="H71" s="98"/>
      <c r="I71" s="98"/>
      <c r="J71" s="272">
        <f t="shared" si="1"/>
        <v>3356.4962947664176</v>
      </c>
    </row>
    <row r="72" spans="1:10" ht="14.25" x14ac:dyDescent="0.25">
      <c r="A72" s="89">
        <v>1998</v>
      </c>
      <c r="B72" s="93">
        <f>'[5]OECD.Stat export'!H54</f>
        <v>307709</v>
      </c>
      <c r="C72" s="128">
        <f>'[6]OECD.Stat export'!J52</f>
        <v>7352.219000000001</v>
      </c>
      <c r="D72" s="166">
        <v>7352.2190000000001</v>
      </c>
      <c r="E72" s="96">
        <f t="shared" si="2"/>
        <v>3487.7112157114284</v>
      </c>
      <c r="F72" s="98"/>
      <c r="G72" s="98"/>
      <c r="H72" s="98"/>
      <c r="I72" s="98"/>
      <c r="J72" s="272">
        <f t="shared" si="1"/>
        <v>3487.7112157114293</v>
      </c>
    </row>
    <row r="73" spans="1:10" ht="14.25" x14ac:dyDescent="0.25">
      <c r="A73" s="89">
        <v>1999</v>
      </c>
      <c r="B73" s="93">
        <f>'[5]OECD.Stat export'!H55</f>
        <v>324662</v>
      </c>
      <c r="C73" s="128">
        <f>'[6]OECD.Stat export'!J53</f>
        <v>7487.1579999999994</v>
      </c>
      <c r="D73" s="166">
        <v>7487.1589999999997</v>
      </c>
      <c r="E73" s="96">
        <f t="shared" si="2"/>
        <v>3613.542904619706</v>
      </c>
      <c r="F73" s="98"/>
      <c r="G73" s="98"/>
      <c r="H73" s="98"/>
      <c r="I73" s="98"/>
      <c r="J73" s="272">
        <f t="shared" si="1"/>
        <v>3613.542421987655</v>
      </c>
    </row>
    <row r="74" spans="1:10" ht="14.25" x14ac:dyDescent="0.25">
      <c r="A74" s="89">
        <v>2000</v>
      </c>
      <c r="B74" s="93">
        <f>'[5]OECD.Stat export'!H56</f>
        <v>346524</v>
      </c>
      <c r="C74" s="128">
        <f>'[6]OECD.Stat export'!J54</f>
        <v>7697.8369999999995</v>
      </c>
      <c r="D74" s="166">
        <v>7697.8370000000004</v>
      </c>
      <c r="E74" s="96">
        <f t="shared" si="2"/>
        <v>3751.3135183298891</v>
      </c>
      <c r="F74" s="98"/>
      <c r="G74" s="98"/>
      <c r="H74" s="98"/>
      <c r="I74" s="98"/>
      <c r="J74" s="272">
        <f t="shared" si="1"/>
        <v>3751.3135183298891</v>
      </c>
    </row>
    <row r="75" spans="1:10" ht="15" customHeight="1" x14ac:dyDescent="0.25">
      <c r="A75" s="89">
        <v>2001</v>
      </c>
      <c r="B75" s="93">
        <f>'[5]OECD.Stat export'!H57</f>
        <v>364905</v>
      </c>
      <c r="C75" s="128">
        <f>'[6]OECD.Stat export'!J55</f>
        <v>7810.6049999999996</v>
      </c>
      <c r="D75" s="166">
        <v>7810.6040000000003</v>
      </c>
      <c r="E75" s="96">
        <f t="shared" si="2"/>
        <v>3893.264350200785</v>
      </c>
      <c r="F75" s="98"/>
      <c r="G75" s="98"/>
      <c r="H75" s="98"/>
      <c r="I75" s="98"/>
      <c r="J75" s="272">
        <f t="shared" si="1"/>
        <v>3893.2648486595917</v>
      </c>
    </row>
    <row r="76" spans="1:10" ht="15" customHeight="1" x14ac:dyDescent="0.25">
      <c r="A76" s="89">
        <v>2002</v>
      </c>
      <c r="B76" s="93">
        <f>'[5]OECD.Stat export'!H58</f>
        <v>387306</v>
      </c>
      <c r="C76" s="128">
        <f>'[6]OECD.Stat export'!J56</f>
        <v>7949.9049999999997</v>
      </c>
      <c r="D76" s="166">
        <v>7949.9040000000005</v>
      </c>
      <c r="E76" s="96">
        <f t="shared" si="2"/>
        <v>4059.8598348030573</v>
      </c>
      <c r="F76" s="98"/>
      <c r="G76" s="98"/>
      <c r="H76" s="98"/>
      <c r="I76" s="98"/>
      <c r="J76" s="272">
        <f t="shared" si="1"/>
        <v>4059.8603454834174</v>
      </c>
    </row>
    <row r="77" spans="1:10" ht="15" customHeight="1" x14ac:dyDescent="0.25">
      <c r="A77" s="89">
        <v>2003</v>
      </c>
      <c r="B77" s="93">
        <f>'[5]OECD.Stat export'!H59</f>
        <v>413486</v>
      </c>
      <c r="C77" s="128">
        <f>'[6]OECD.Stat export'!J57</f>
        <v>8162.8580000000002</v>
      </c>
      <c r="D77" s="166">
        <v>8162.8580000000002</v>
      </c>
      <c r="E77" s="96">
        <f t="shared" si="2"/>
        <v>4221.213534115951</v>
      </c>
      <c r="F77" s="98"/>
      <c r="G77" s="98"/>
      <c r="H77" s="98"/>
      <c r="I77" s="98"/>
      <c r="J77" s="272">
        <f t="shared" si="1"/>
        <v>4221.213534115951</v>
      </c>
    </row>
    <row r="78" spans="1:10" ht="15" customHeight="1" x14ac:dyDescent="0.25">
      <c r="A78" s="89">
        <v>2004</v>
      </c>
      <c r="B78" s="93">
        <f>'[5]OECD.Stat export'!H60</f>
        <v>445138</v>
      </c>
      <c r="C78" s="128">
        <f>'[6]OECD.Stat export'!J58</f>
        <v>8335.6870000000017</v>
      </c>
      <c r="D78" s="166">
        <v>8335.6859999999997</v>
      </c>
      <c r="E78" s="96">
        <f t="shared" si="2"/>
        <v>4450.1231072295932</v>
      </c>
      <c r="F78" s="98"/>
      <c r="G78" s="98"/>
      <c r="H78" s="98"/>
      <c r="I78" s="98"/>
      <c r="J78" s="272">
        <f t="shared" si="1"/>
        <v>4450.1236410936463</v>
      </c>
    </row>
    <row r="79" spans="1:10" ht="15" customHeight="1" x14ac:dyDescent="0.25">
      <c r="A79" s="89">
        <v>2005</v>
      </c>
      <c r="B79" s="93">
        <f>'[5]OECD.Stat export'!H61</f>
        <v>477521</v>
      </c>
      <c r="C79" s="128">
        <f>'[6]OECD.Stat export'!J59</f>
        <v>8635.9740000000002</v>
      </c>
      <c r="D79" s="166">
        <v>8635.9750000000004</v>
      </c>
      <c r="E79" s="96">
        <f t="shared" si="2"/>
        <v>4607.8666594719562</v>
      </c>
      <c r="F79" s="98"/>
      <c r="G79" s="98"/>
      <c r="H79" s="98"/>
      <c r="I79" s="98"/>
      <c r="J79" s="272">
        <f t="shared" si="1"/>
        <v>4607.8661259054907</v>
      </c>
    </row>
    <row r="80" spans="1:10" ht="15" customHeight="1" x14ac:dyDescent="0.25">
      <c r="A80" s="89">
        <v>2006</v>
      </c>
      <c r="B80" s="93">
        <f>'[5]OECD.Stat export'!H62</f>
        <v>521717</v>
      </c>
      <c r="C80" s="128">
        <f>'[6]OECD.Stat export'!J60</f>
        <v>8900.2899999999991</v>
      </c>
      <c r="D80" s="166">
        <v>8900.2870000000003</v>
      </c>
      <c r="E80" s="96">
        <f t="shared" si="2"/>
        <v>4884.8314680383082</v>
      </c>
      <c r="F80" s="98"/>
      <c r="G80" s="98"/>
      <c r="H80" s="98"/>
      <c r="I80" s="98"/>
      <c r="J80" s="272">
        <f t="shared" si="1"/>
        <v>4884.8331145576167</v>
      </c>
    </row>
    <row r="81" spans="1:10" ht="15" customHeight="1" x14ac:dyDescent="0.25">
      <c r="A81" s="99">
        <v>2007</v>
      </c>
      <c r="B81" s="93">
        <f>'[5]OECD.Stat export'!H63</f>
        <v>568055</v>
      </c>
      <c r="C81" s="128">
        <f>'[6]OECD.Stat export'!J61</f>
        <v>9214.76</v>
      </c>
      <c r="D81" s="166">
        <v>9214.76</v>
      </c>
      <c r="E81" s="96">
        <f t="shared" si="2"/>
        <v>5137.1838948238119</v>
      </c>
      <c r="F81" s="98"/>
      <c r="G81" s="98"/>
      <c r="H81" s="98"/>
      <c r="I81" s="98"/>
      <c r="J81" s="272">
        <f t="shared" si="1"/>
        <v>5137.1838948238119</v>
      </c>
    </row>
    <row r="82" spans="1:10" ht="15" customHeight="1" x14ac:dyDescent="0.25">
      <c r="A82" s="99">
        <v>2008</v>
      </c>
      <c r="B82" s="93">
        <f>'[5]OECD.Stat export'!H64</f>
        <v>591100</v>
      </c>
      <c r="C82" s="128">
        <f>'[6]OECD.Stat export'!J62</f>
        <v>9500.2860000000001</v>
      </c>
      <c r="D82" s="166">
        <v>9500.2860000000001</v>
      </c>
      <c r="E82" s="96">
        <f t="shared" si="2"/>
        <v>5184.931625567202</v>
      </c>
      <c r="F82" s="98"/>
      <c r="G82" s="98"/>
      <c r="H82" s="98"/>
      <c r="I82" s="98"/>
      <c r="J82" s="272">
        <f t="shared" si="1"/>
        <v>5184.931625567202</v>
      </c>
    </row>
    <row r="83" spans="1:10" ht="15" customHeight="1" x14ac:dyDescent="0.25">
      <c r="A83" s="99">
        <v>2009</v>
      </c>
      <c r="B83" s="93">
        <f>'[5]OECD.Stat export'!H65</f>
        <v>614167</v>
      </c>
      <c r="C83" s="128">
        <f>'[6]OECD.Stat export'!J63</f>
        <v>9560.6990000000005</v>
      </c>
      <c r="D83" s="166">
        <v>9560.6939999999995</v>
      </c>
      <c r="E83" s="96">
        <f t="shared" si="2"/>
        <v>5353.2260908259259</v>
      </c>
      <c r="F83" s="98"/>
      <c r="G83" s="98"/>
      <c r="H83" s="98"/>
      <c r="I83" s="98"/>
      <c r="J83" s="272">
        <f t="shared" si="1"/>
        <v>5353.2288904271318</v>
      </c>
    </row>
    <row r="84" spans="1:10" ht="15" customHeight="1" x14ac:dyDescent="0.25">
      <c r="A84" s="124">
        <v>2010</v>
      </c>
      <c r="B84" s="93">
        <f>'[5]OECD.Stat export'!H66</f>
        <v>669801</v>
      </c>
      <c r="C84" s="128">
        <f>'[6]OECD.Stat export'!J64</f>
        <v>9752.81</v>
      </c>
      <c r="D84" s="166">
        <v>9752.8130000000001</v>
      </c>
      <c r="E84" s="96">
        <f t="shared" si="2"/>
        <v>5723.1454319319246</v>
      </c>
      <c r="F84" s="98"/>
      <c r="G84" s="98"/>
      <c r="H84" s="98"/>
      <c r="I84" s="98"/>
      <c r="J84" s="272">
        <f t="shared" si="1"/>
        <v>5723.1436714720148</v>
      </c>
    </row>
    <row r="85" spans="1:10" ht="15" customHeight="1" x14ac:dyDescent="0.25">
      <c r="A85" s="124">
        <f>A84+1</f>
        <v>2011</v>
      </c>
      <c r="B85" s="93">
        <f>'[5]OECD.Stat export'!H67</f>
        <v>715652</v>
      </c>
      <c r="C85" s="128">
        <f>'[6]OECD.Stat export'!J65</f>
        <v>9974.2549999999992</v>
      </c>
      <c r="D85" s="166">
        <v>9971.8420000000006</v>
      </c>
      <c r="E85" s="96">
        <f t="shared" si="2"/>
        <v>5979.1600141230265</v>
      </c>
      <c r="F85" s="98"/>
      <c r="G85" s="98"/>
      <c r="H85" s="98"/>
      <c r="I85" s="98"/>
      <c r="J85" s="272">
        <f t="shared" si="1"/>
        <v>5980.606859461539</v>
      </c>
    </row>
    <row r="86" spans="1:10" ht="15" customHeight="1" x14ac:dyDescent="0.25">
      <c r="A86" s="124">
        <f>A85+1</f>
        <v>2012</v>
      </c>
      <c r="B86" s="93">
        <f>'[5]OECD.Stat export'!H68</f>
        <v>739661</v>
      </c>
      <c r="C86" s="128">
        <f>'[6]OECD.Stat export'!J66</f>
        <v>10178.087000000001</v>
      </c>
      <c r="D86" s="166">
        <v>10171.76</v>
      </c>
      <c r="E86" s="96">
        <f t="shared" si="2"/>
        <v>6055.9923163033154</v>
      </c>
      <c r="F86" s="98"/>
      <c r="G86" s="98"/>
      <c r="H86" s="98"/>
      <c r="I86" s="98"/>
      <c r="J86" s="272">
        <f t="shared" si="1"/>
        <v>6059.7592419273233</v>
      </c>
    </row>
    <row r="87" spans="1:10" ht="15" customHeight="1" x14ac:dyDescent="0.25">
      <c r="A87" s="124">
        <f>A86+1</f>
        <v>2013</v>
      </c>
      <c r="B87" s="93">
        <f>'[5]OECD.Stat export'!H69</f>
        <v>765782</v>
      </c>
      <c r="C87" s="128">
        <f>'[6]OECD.Stat export'!J67</f>
        <v>10310.587000000001</v>
      </c>
      <c r="D87" s="166">
        <v>10298.549999999999</v>
      </c>
      <c r="E87" s="96">
        <f t="shared" si="2"/>
        <v>6189.285504953953</v>
      </c>
      <c r="F87" s="98"/>
      <c r="G87" s="98"/>
      <c r="H87" s="98"/>
      <c r="I87" s="98"/>
      <c r="J87" s="272">
        <f t="shared" si="1"/>
        <v>6196.5195747621428</v>
      </c>
    </row>
    <row r="88" spans="1:10" ht="15" customHeight="1" x14ac:dyDescent="0.25">
      <c r="A88" s="124">
        <f>A87+1</f>
        <v>2014</v>
      </c>
      <c r="B88" s="162">
        <v>788124</v>
      </c>
      <c r="C88" s="128">
        <f>'[6]OECD.Stat export'!J68</f>
        <v>10381.718000000001</v>
      </c>
      <c r="D88" s="166">
        <v>10363.620000000001</v>
      </c>
      <c r="E88" s="96">
        <f t="shared" si="2"/>
        <v>6326.2169132315094</v>
      </c>
      <c r="F88" s="98"/>
      <c r="G88" s="98"/>
      <c r="H88" s="98"/>
      <c r="I88" s="98"/>
      <c r="J88" s="272">
        <f t="shared" si="1"/>
        <v>6337.2643921718472</v>
      </c>
    </row>
    <row r="89" spans="1:10" ht="15" customHeight="1" x14ac:dyDescent="0.25">
      <c r="A89" s="124">
        <v>2015</v>
      </c>
      <c r="B89" s="162">
        <v>813216</v>
      </c>
      <c r="C89" s="128">
        <f>'[6]OECD.Stat export'!J69</f>
        <v>10576.392</v>
      </c>
      <c r="D89" s="166">
        <v>10553.22</v>
      </c>
      <c r="E89" s="96">
        <f t="shared" si="2"/>
        <v>6407.4780889361891</v>
      </c>
      <c r="F89" s="90"/>
      <c r="G89" s="90"/>
      <c r="H89" s="90"/>
      <c r="I89" s="90"/>
      <c r="J89" s="272">
        <f t="shared" si="1"/>
        <v>6421.5471675943454</v>
      </c>
    </row>
    <row r="90" spans="1:10" ht="15" customHeight="1" x14ac:dyDescent="0.25">
      <c r="A90" s="124">
        <f>A89+1</f>
        <v>2016</v>
      </c>
      <c r="B90" s="162">
        <v>834968</v>
      </c>
      <c r="C90" s="128">
        <f>'[6]OECD.Stat export'!J70</f>
        <v>10784.762000000001</v>
      </c>
      <c r="D90" s="166">
        <v>10767.31</v>
      </c>
      <c r="E90" s="96">
        <f t="shared" si="2"/>
        <v>6451.7572725913342</v>
      </c>
      <c r="J90" s="272">
        <f t="shared" si="1"/>
        <v>6462.2144868743135</v>
      </c>
    </row>
    <row r="91" spans="1:10" ht="14.25" x14ac:dyDescent="0.25">
      <c r="A91" s="124">
        <f>A90+1</f>
        <v>2017</v>
      </c>
      <c r="B91" s="162">
        <v>872589</v>
      </c>
      <c r="C91" s="128">
        <f>'[6]OECD.Stat export'!J71</f>
        <v>11032.508886176298</v>
      </c>
      <c r="D91" s="166">
        <v>11033.01</v>
      </c>
      <c r="E91" s="96"/>
      <c r="F91" s="78"/>
      <c r="G91" s="78"/>
      <c r="H91" s="78"/>
      <c r="I91" s="78"/>
      <c r="J91" s="272">
        <f t="shared" si="1"/>
        <v>6590.744502180275</v>
      </c>
    </row>
    <row r="92" spans="1:10" ht="14.25" x14ac:dyDescent="0.25">
      <c r="A92" s="220">
        <v>2018</v>
      </c>
      <c r="B92" s="162">
        <v>912097</v>
      </c>
      <c r="D92" s="166">
        <v>11369.75</v>
      </c>
      <c r="J92" s="272">
        <f t="shared" si="1"/>
        <v>6685.1147416023514</v>
      </c>
    </row>
    <row r="93" spans="1:10" ht="14.25" x14ac:dyDescent="0.25">
      <c r="A93" s="220">
        <f>A92+1</f>
        <v>2019</v>
      </c>
    </row>
  </sheetData>
  <mergeCells count="11">
    <mergeCell ref="C7:D7"/>
    <mergeCell ref="A3:A6"/>
    <mergeCell ref="B3:E3"/>
    <mergeCell ref="C4:C5"/>
    <mergeCell ref="B6:D6"/>
    <mergeCell ref="B4:B5"/>
    <mergeCell ref="F4:I4"/>
    <mergeCell ref="F5:F7"/>
    <mergeCell ref="G5:G7"/>
    <mergeCell ref="H5:H7"/>
    <mergeCell ref="I5:I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93"/>
  <sheetViews>
    <sheetView workbookViewId="0">
      <selection activeCell="C7" sqref="C7:D7"/>
    </sheetView>
  </sheetViews>
  <sheetFormatPr baseColWidth="10" defaultColWidth="11.42578125" defaultRowHeight="15" x14ac:dyDescent="0.25"/>
  <cols>
    <col min="1" max="1" width="11.42578125" style="140"/>
    <col min="2" max="4" width="12.7109375" style="140" customWidth="1"/>
    <col min="5" max="5" width="11.42578125" style="145"/>
    <col min="6" max="6" width="0.140625" style="140" customWidth="1"/>
    <col min="7" max="9" width="12.7109375" style="140" hidden="1" customWidth="1"/>
    <col min="10" max="10" width="10.7109375" customWidth="1"/>
    <col min="11" max="16384" width="11.42578125" style="145"/>
  </cols>
  <sheetData>
    <row r="1" spans="1:9" ht="14.25" x14ac:dyDescent="0.25">
      <c r="A1" s="139"/>
    </row>
    <row r="3" spans="1:9" x14ac:dyDescent="0.25">
      <c r="A3" s="448" t="s">
        <v>2</v>
      </c>
      <c r="B3" s="474" t="s">
        <v>112</v>
      </c>
      <c r="C3" s="475"/>
      <c r="D3" s="475"/>
      <c r="E3" s="475"/>
      <c r="F3" s="80"/>
      <c r="G3" s="80"/>
      <c r="H3" s="80"/>
      <c r="I3" s="80"/>
    </row>
    <row r="4" spans="1:9" s="148" customFormat="1" ht="14.25" customHeight="1" x14ac:dyDescent="0.25">
      <c r="A4" s="449"/>
      <c r="B4" s="472" t="s">
        <v>63</v>
      </c>
      <c r="C4" s="476" t="s">
        <v>22</v>
      </c>
      <c r="D4" s="477"/>
      <c r="E4" s="240" t="s">
        <v>64</v>
      </c>
      <c r="F4" s="462" t="s">
        <v>24</v>
      </c>
      <c r="G4" s="462"/>
      <c r="H4" s="462"/>
      <c r="I4" s="462"/>
    </row>
    <row r="5" spans="1:9" s="148" customFormat="1" ht="15" customHeight="1" x14ac:dyDescent="0.25">
      <c r="A5" s="449"/>
      <c r="B5" s="473"/>
      <c r="C5" s="478"/>
      <c r="D5" s="479"/>
      <c r="E5" s="249" t="s">
        <v>110</v>
      </c>
      <c r="F5" s="463" t="s">
        <v>27</v>
      </c>
      <c r="G5" s="466" t="s">
        <v>28</v>
      </c>
      <c r="H5" s="466" t="s">
        <v>29</v>
      </c>
      <c r="I5" s="466" t="s">
        <v>30</v>
      </c>
    </row>
    <row r="6" spans="1:9" s="148" customFormat="1" ht="15" customHeight="1" x14ac:dyDescent="0.25">
      <c r="A6" s="449"/>
      <c r="B6" s="471" t="s">
        <v>3</v>
      </c>
      <c r="C6" s="471"/>
      <c r="D6" s="471"/>
      <c r="E6" s="240" t="s">
        <v>3</v>
      </c>
      <c r="F6" s="464"/>
      <c r="G6" s="467"/>
      <c r="H6" s="467"/>
      <c r="I6" s="467"/>
    </row>
    <row r="7" spans="1:9" s="148" customFormat="1" ht="27" customHeight="1" x14ac:dyDescent="0.25">
      <c r="A7" s="220"/>
      <c r="B7" s="230" t="s">
        <v>65</v>
      </c>
      <c r="C7" s="469" t="s">
        <v>47</v>
      </c>
      <c r="D7" s="470"/>
      <c r="E7" s="240" t="s">
        <v>146</v>
      </c>
      <c r="F7" s="465"/>
      <c r="G7" s="468"/>
      <c r="H7" s="468"/>
      <c r="I7" s="468"/>
    </row>
    <row r="8" spans="1:9" s="158" customFormat="1" ht="55.15" thickBot="1" x14ac:dyDescent="0.3">
      <c r="A8" s="142"/>
      <c r="B8" s="230" t="s">
        <v>74</v>
      </c>
      <c r="C8" s="134" t="s">
        <v>52</v>
      </c>
      <c r="D8" s="134" t="s">
        <v>43</v>
      </c>
      <c r="E8" s="134"/>
      <c r="F8" s="224" t="s">
        <v>37</v>
      </c>
      <c r="G8" s="156" t="s">
        <v>38</v>
      </c>
      <c r="H8" s="156" t="s">
        <v>39</v>
      </c>
      <c r="I8" s="156" t="s">
        <v>39</v>
      </c>
    </row>
    <row r="9" spans="1:9" ht="14.25" hidden="1" customHeight="1" x14ac:dyDescent="0.25">
      <c r="A9" s="143">
        <v>1935</v>
      </c>
      <c r="B9" s="159"/>
      <c r="C9" s="159"/>
      <c r="D9" s="159"/>
      <c r="E9" s="159"/>
      <c r="F9" s="159"/>
      <c r="G9" s="159"/>
      <c r="H9" s="159"/>
      <c r="I9" s="159"/>
    </row>
    <row r="10" spans="1:9" ht="14.25" hidden="1" x14ac:dyDescent="0.25">
      <c r="A10" s="143">
        <v>1936</v>
      </c>
      <c r="B10" s="159"/>
      <c r="C10" s="159"/>
      <c r="D10" s="159"/>
      <c r="E10" s="159"/>
      <c r="F10" s="159"/>
      <c r="G10" s="159"/>
      <c r="H10" s="159"/>
      <c r="I10" s="159"/>
    </row>
    <row r="11" spans="1:9" ht="14.25" hidden="1" x14ac:dyDescent="0.25">
      <c r="A11" s="143">
        <v>1937</v>
      </c>
      <c r="B11" s="159"/>
      <c r="C11" s="159"/>
      <c r="D11" s="159"/>
      <c r="E11" s="159"/>
      <c r="F11" s="159"/>
      <c r="G11" s="159"/>
      <c r="H11" s="159"/>
      <c r="I11" s="159"/>
    </row>
    <row r="12" spans="1:9" ht="14.25" hidden="1" x14ac:dyDescent="0.25">
      <c r="A12" s="143">
        <v>1938</v>
      </c>
      <c r="B12" s="159"/>
      <c r="C12" s="159"/>
      <c r="D12" s="159"/>
      <c r="E12" s="159"/>
      <c r="F12" s="159"/>
      <c r="G12" s="159"/>
      <c r="H12" s="159"/>
      <c r="I12" s="159"/>
    </row>
    <row r="13" spans="1:9" ht="14.25" hidden="1" x14ac:dyDescent="0.25">
      <c r="A13" s="143">
        <v>1939</v>
      </c>
      <c r="B13" s="159"/>
      <c r="C13" s="159"/>
      <c r="D13" s="159"/>
      <c r="E13" s="159"/>
      <c r="F13" s="159"/>
      <c r="G13" s="159"/>
      <c r="H13" s="159"/>
      <c r="I13" s="159"/>
    </row>
    <row r="14" spans="1:9" ht="14.25" hidden="1" x14ac:dyDescent="0.25">
      <c r="A14" s="143">
        <v>1940</v>
      </c>
      <c r="B14" s="159"/>
      <c r="C14" s="159"/>
      <c r="D14" s="159"/>
      <c r="E14" s="159"/>
      <c r="F14" s="159"/>
      <c r="G14" s="159"/>
      <c r="H14" s="159"/>
      <c r="I14" s="159"/>
    </row>
    <row r="15" spans="1:9" ht="14.25" hidden="1" x14ac:dyDescent="0.25">
      <c r="A15" s="143">
        <v>1941</v>
      </c>
      <c r="B15" s="159"/>
      <c r="C15" s="159"/>
      <c r="D15" s="159"/>
      <c r="E15" s="159"/>
      <c r="F15" s="159"/>
      <c r="G15" s="159"/>
      <c r="H15" s="159"/>
      <c r="I15" s="159"/>
    </row>
    <row r="16" spans="1:9" ht="14.25" hidden="1" x14ac:dyDescent="0.25">
      <c r="A16" s="143">
        <v>1942</v>
      </c>
      <c r="B16" s="159"/>
      <c r="C16" s="159"/>
      <c r="D16" s="159"/>
      <c r="E16" s="159"/>
      <c r="F16" s="159"/>
      <c r="G16" s="159"/>
      <c r="H16" s="159"/>
      <c r="I16" s="159"/>
    </row>
    <row r="17" spans="1:9" ht="14.25" hidden="1" x14ac:dyDescent="0.25">
      <c r="A17" s="143">
        <v>1943</v>
      </c>
      <c r="B17" s="159"/>
      <c r="C17" s="159"/>
      <c r="D17" s="159"/>
      <c r="E17" s="159"/>
      <c r="F17" s="159"/>
      <c r="G17" s="159"/>
      <c r="H17" s="159"/>
      <c r="I17" s="159"/>
    </row>
    <row r="18" spans="1:9" ht="14.25" hidden="1" x14ac:dyDescent="0.25">
      <c r="A18" s="143">
        <v>1944</v>
      </c>
      <c r="B18" s="159"/>
      <c r="C18" s="159"/>
      <c r="D18" s="159"/>
      <c r="E18" s="159"/>
      <c r="F18" s="159"/>
      <c r="G18" s="159"/>
      <c r="H18" s="159"/>
      <c r="I18" s="159"/>
    </row>
    <row r="19" spans="1:9" ht="14.25" hidden="1" x14ac:dyDescent="0.25">
      <c r="A19" s="143">
        <v>1945</v>
      </c>
      <c r="B19" s="159"/>
      <c r="C19" s="159"/>
      <c r="D19" s="159"/>
      <c r="E19" s="159"/>
      <c r="F19" s="159"/>
      <c r="G19" s="159"/>
      <c r="H19" s="159"/>
      <c r="I19" s="159"/>
    </row>
    <row r="20" spans="1:9" ht="14.25" hidden="1" x14ac:dyDescent="0.25">
      <c r="A20" s="143">
        <v>1946</v>
      </c>
      <c r="B20" s="159"/>
      <c r="C20" s="159"/>
      <c r="D20" s="159"/>
      <c r="E20" s="159"/>
      <c r="F20" s="159"/>
      <c r="G20" s="159"/>
      <c r="H20" s="159"/>
      <c r="I20" s="159"/>
    </row>
    <row r="21" spans="1:9" ht="14.25" hidden="1" x14ac:dyDescent="0.25">
      <c r="A21" s="143">
        <v>1947</v>
      </c>
      <c r="B21" s="159"/>
      <c r="C21" s="159"/>
      <c r="D21" s="159"/>
      <c r="E21" s="159"/>
      <c r="F21" s="159"/>
      <c r="G21" s="159"/>
      <c r="H21" s="159"/>
      <c r="I21" s="159"/>
    </row>
    <row r="22" spans="1:9" ht="14.25" hidden="1" x14ac:dyDescent="0.25">
      <c r="A22" s="143">
        <v>1948</v>
      </c>
      <c r="B22" s="159"/>
      <c r="C22" s="159"/>
      <c r="D22" s="159"/>
      <c r="E22" s="159"/>
      <c r="F22" s="159"/>
      <c r="G22" s="159"/>
      <c r="H22" s="159"/>
      <c r="I22" s="159"/>
    </row>
    <row r="23" spans="1:9" ht="14.25" customHeight="1" x14ac:dyDescent="0.25">
      <c r="A23" s="143">
        <v>1949</v>
      </c>
      <c r="B23" s="229"/>
      <c r="C23" s="160"/>
      <c r="D23" s="160"/>
      <c r="E23" s="159"/>
      <c r="F23" s="159"/>
      <c r="G23" s="159"/>
      <c r="H23" s="159"/>
      <c r="I23" s="159"/>
    </row>
    <row r="24" spans="1:9" ht="14.25" x14ac:dyDescent="0.25">
      <c r="A24" s="143">
        <v>1950</v>
      </c>
      <c r="B24" s="159"/>
      <c r="C24" s="159"/>
      <c r="D24" s="159"/>
      <c r="E24" s="159"/>
      <c r="F24" s="159"/>
      <c r="G24" s="159"/>
      <c r="H24" s="159"/>
      <c r="I24" s="159"/>
    </row>
    <row r="25" spans="1:9" ht="14.25" x14ac:dyDescent="0.25">
      <c r="A25" s="143">
        <v>1951</v>
      </c>
      <c r="B25" s="159"/>
      <c r="C25" s="159"/>
      <c r="D25" s="159"/>
      <c r="E25" s="159"/>
      <c r="F25" s="159"/>
      <c r="G25" s="159"/>
      <c r="H25" s="159"/>
      <c r="I25" s="159"/>
    </row>
    <row r="26" spans="1:9" ht="14.25" x14ac:dyDescent="0.25">
      <c r="A26" s="143">
        <v>1952</v>
      </c>
      <c r="B26" s="159"/>
      <c r="C26" s="159"/>
      <c r="D26" s="159"/>
      <c r="E26" s="159"/>
      <c r="F26" s="159"/>
      <c r="G26" s="159"/>
      <c r="H26" s="159"/>
      <c r="I26" s="159"/>
    </row>
    <row r="27" spans="1:9" ht="14.25" x14ac:dyDescent="0.25">
      <c r="A27" s="143">
        <v>1953</v>
      </c>
      <c r="B27" s="159"/>
      <c r="C27" s="159"/>
      <c r="D27" s="159"/>
      <c r="E27" s="159"/>
      <c r="F27" s="159"/>
      <c r="G27" s="159"/>
      <c r="H27" s="159"/>
      <c r="I27" s="159"/>
    </row>
    <row r="28" spans="1:9" ht="14.25" x14ac:dyDescent="0.25">
      <c r="A28" s="143">
        <v>1954</v>
      </c>
      <c r="B28" s="159"/>
      <c r="C28" s="159"/>
      <c r="D28" s="159"/>
      <c r="E28" s="159"/>
      <c r="F28" s="159"/>
      <c r="G28" s="159"/>
      <c r="H28" s="159"/>
      <c r="I28" s="159"/>
    </row>
    <row r="29" spans="1:9" ht="14.25" x14ac:dyDescent="0.25">
      <c r="A29" s="143">
        <v>1955</v>
      </c>
      <c r="B29" s="159"/>
      <c r="C29" s="159"/>
      <c r="D29" s="159"/>
      <c r="E29" s="159"/>
      <c r="F29" s="159"/>
      <c r="G29" s="159"/>
      <c r="H29" s="159"/>
      <c r="I29" s="159"/>
    </row>
    <row r="30" spans="1:9" ht="14.25" x14ac:dyDescent="0.25">
      <c r="A30" s="143">
        <v>1956</v>
      </c>
      <c r="B30" s="159"/>
      <c r="C30" s="159"/>
      <c r="D30" s="166">
        <v>2552</v>
      </c>
      <c r="E30" s="159"/>
      <c r="F30" s="159"/>
      <c r="G30" s="159"/>
      <c r="H30" s="159"/>
      <c r="I30" s="159"/>
    </row>
    <row r="31" spans="1:9" ht="14.25" x14ac:dyDescent="0.25">
      <c r="A31" s="143">
        <v>1957</v>
      </c>
      <c r="B31" s="159"/>
      <c r="C31" s="159"/>
      <c r="D31" s="166">
        <v>2607</v>
      </c>
      <c r="E31" s="159"/>
      <c r="F31" s="159"/>
      <c r="G31" s="159"/>
      <c r="H31" s="159"/>
      <c r="I31" s="159"/>
    </row>
    <row r="32" spans="1:9" ht="14.25" x14ac:dyDescent="0.25">
      <c r="A32" s="143">
        <v>1958</v>
      </c>
      <c r="B32" s="159"/>
      <c r="C32" s="159"/>
      <c r="D32" s="166">
        <v>2576</v>
      </c>
      <c r="E32" s="159"/>
      <c r="F32" s="159"/>
      <c r="G32" s="159"/>
      <c r="H32" s="159"/>
      <c r="I32" s="159"/>
    </row>
    <row r="33" spans="1:9" x14ac:dyDescent="0.25">
      <c r="A33" s="143">
        <v>1959</v>
      </c>
      <c r="B33" s="159"/>
      <c r="C33" s="159"/>
      <c r="D33" s="166">
        <v>2565</v>
      </c>
      <c r="E33" s="159"/>
      <c r="F33" s="159"/>
      <c r="G33" s="159"/>
      <c r="H33" s="159"/>
      <c r="I33" s="159"/>
    </row>
    <row r="34" spans="1:9" x14ac:dyDescent="0.25">
      <c r="A34" s="143">
        <v>1960</v>
      </c>
      <c r="B34" s="159"/>
      <c r="C34" s="159"/>
      <c r="D34" s="166">
        <v>2545</v>
      </c>
      <c r="E34" s="159"/>
      <c r="F34" s="159"/>
      <c r="G34" s="159"/>
      <c r="H34" s="159"/>
      <c r="I34" s="159"/>
    </row>
    <row r="35" spans="1:9" x14ac:dyDescent="0.25">
      <c r="A35" s="143">
        <v>1961</v>
      </c>
      <c r="B35" s="159"/>
      <c r="C35" s="159"/>
      <c r="D35" s="166">
        <v>2594</v>
      </c>
      <c r="E35" s="159"/>
      <c r="F35" s="159"/>
      <c r="G35" s="159"/>
      <c r="H35" s="159"/>
      <c r="I35" s="159"/>
    </row>
    <row r="36" spans="1:9" x14ac:dyDescent="0.25">
      <c r="A36" s="143">
        <v>1962</v>
      </c>
      <c r="B36" s="159"/>
      <c r="C36" s="159"/>
      <c r="D36" s="166">
        <v>2655</v>
      </c>
      <c r="E36" s="159"/>
      <c r="F36" s="159"/>
      <c r="G36" s="159"/>
      <c r="H36" s="159"/>
      <c r="I36" s="159"/>
    </row>
    <row r="37" spans="1:9" x14ac:dyDescent="0.25">
      <c r="A37" s="143">
        <v>1963</v>
      </c>
      <c r="B37" s="159"/>
      <c r="C37" s="159"/>
      <c r="D37" s="166">
        <v>2705</v>
      </c>
      <c r="E37" s="159"/>
      <c r="F37" s="159"/>
      <c r="G37" s="159"/>
      <c r="H37" s="159"/>
      <c r="I37" s="159"/>
    </row>
    <row r="38" spans="1:9" x14ac:dyDescent="0.25">
      <c r="A38" s="143">
        <v>1964</v>
      </c>
      <c r="B38" s="159"/>
      <c r="C38" s="166"/>
      <c r="D38" s="166">
        <v>2782</v>
      </c>
      <c r="E38" s="159"/>
      <c r="F38" s="159"/>
      <c r="G38" s="159"/>
      <c r="H38" s="159"/>
      <c r="I38" s="159"/>
    </row>
    <row r="39" spans="1:9" x14ac:dyDescent="0.25">
      <c r="A39" s="143">
        <v>1965</v>
      </c>
      <c r="B39" s="159"/>
      <c r="C39" s="166"/>
      <c r="D39" s="166">
        <v>2816</v>
      </c>
      <c r="E39" s="159"/>
      <c r="F39" s="159"/>
      <c r="G39" s="159"/>
      <c r="H39" s="159"/>
      <c r="I39" s="159"/>
    </row>
    <row r="40" spans="1:9" x14ac:dyDescent="0.25">
      <c r="A40" s="143">
        <v>1966</v>
      </c>
      <c r="B40" s="159"/>
      <c r="C40" s="166"/>
      <c r="D40" s="166">
        <v>2838</v>
      </c>
      <c r="E40" s="159"/>
      <c r="F40" s="159"/>
      <c r="G40" s="159"/>
      <c r="H40" s="159"/>
      <c r="I40" s="159"/>
    </row>
    <row r="41" spans="1:9" x14ac:dyDescent="0.25">
      <c r="A41" s="143">
        <v>1967</v>
      </c>
      <c r="B41" s="159"/>
      <c r="C41" s="166"/>
      <c r="D41" s="166">
        <v>2823</v>
      </c>
      <c r="E41" s="159"/>
      <c r="F41" s="159"/>
      <c r="G41" s="159"/>
      <c r="H41" s="159"/>
      <c r="I41" s="159"/>
    </row>
    <row r="42" spans="1:9" x14ac:dyDescent="0.25">
      <c r="A42" s="143">
        <v>1968</v>
      </c>
      <c r="B42" s="159"/>
      <c r="C42" s="166"/>
      <c r="D42" s="166">
        <v>2823</v>
      </c>
      <c r="E42" s="159"/>
      <c r="F42" s="159"/>
      <c r="G42" s="159"/>
      <c r="H42" s="159"/>
      <c r="I42" s="159"/>
    </row>
    <row r="43" spans="1:9" x14ac:dyDescent="0.25">
      <c r="A43" s="143">
        <v>1969</v>
      </c>
      <c r="B43" s="159"/>
      <c r="C43" s="166"/>
      <c r="D43" s="166">
        <v>2897</v>
      </c>
      <c r="E43" s="159"/>
      <c r="F43" s="159"/>
      <c r="G43" s="159"/>
      <c r="H43" s="159"/>
      <c r="I43" s="159"/>
    </row>
    <row r="44" spans="1:9" x14ac:dyDescent="0.25">
      <c r="A44" s="143">
        <v>1970</v>
      </c>
      <c r="B44" s="162">
        <v>15965.394899999999</v>
      </c>
      <c r="C44" s="166"/>
      <c r="D44" s="166">
        <v>2925</v>
      </c>
      <c r="E44" s="272">
        <f t="shared" ref="E44:E75" si="0">(B44*1000000)/(D44*1000)/12</f>
        <v>454.85455555555558</v>
      </c>
      <c r="F44" s="159"/>
      <c r="G44" s="159"/>
      <c r="H44" s="159"/>
      <c r="I44" s="159"/>
    </row>
    <row r="45" spans="1:9" x14ac:dyDescent="0.25">
      <c r="A45" s="143">
        <v>1971</v>
      </c>
      <c r="B45" s="162">
        <v>18175.151900000001</v>
      </c>
      <c r="C45" s="166"/>
      <c r="D45" s="166">
        <v>2972</v>
      </c>
      <c r="E45" s="272">
        <f t="shared" si="0"/>
        <v>509.62180069537908</v>
      </c>
      <c r="F45" s="159"/>
      <c r="G45" s="159"/>
      <c r="H45" s="159"/>
      <c r="I45" s="159"/>
    </row>
    <row r="46" spans="1:9" x14ac:dyDescent="0.25">
      <c r="A46" s="143">
        <v>1972</v>
      </c>
      <c r="B46" s="162">
        <v>20829.761600000002</v>
      </c>
      <c r="C46" s="166"/>
      <c r="D46" s="166">
        <v>2981</v>
      </c>
      <c r="E46" s="272">
        <f t="shared" si="0"/>
        <v>582.29234037794924</v>
      </c>
      <c r="F46" s="159"/>
      <c r="G46" s="159"/>
      <c r="H46" s="159"/>
      <c r="I46" s="159"/>
    </row>
    <row r="47" spans="1:9" x14ac:dyDescent="0.25">
      <c r="A47" s="143">
        <v>1973</v>
      </c>
      <c r="B47" s="162">
        <v>23976.902099999999</v>
      </c>
      <c r="C47" s="166"/>
      <c r="D47" s="166">
        <v>3028</v>
      </c>
      <c r="E47" s="272">
        <f t="shared" si="0"/>
        <v>659.86630614266846</v>
      </c>
      <c r="F47" s="159"/>
      <c r="G47" s="159"/>
      <c r="H47" s="159"/>
      <c r="I47" s="159"/>
    </row>
    <row r="48" spans="1:9" x14ac:dyDescent="0.25">
      <c r="A48" s="143">
        <v>1974</v>
      </c>
      <c r="B48" s="162">
        <v>28913.749800000001</v>
      </c>
      <c r="C48" s="166"/>
      <c r="D48" s="166">
        <v>3094</v>
      </c>
      <c r="E48" s="272">
        <f t="shared" si="0"/>
        <v>778.75861344537816</v>
      </c>
      <c r="F48" s="159"/>
      <c r="G48" s="159"/>
      <c r="H48" s="159"/>
      <c r="I48" s="159"/>
    </row>
    <row r="49" spans="1:9" x14ac:dyDescent="0.25">
      <c r="A49" s="143">
        <v>1975</v>
      </c>
      <c r="B49" s="162">
        <v>33196.9499</v>
      </c>
      <c r="C49" s="166"/>
      <c r="D49" s="166">
        <v>3048</v>
      </c>
      <c r="E49" s="272">
        <f t="shared" si="0"/>
        <v>907.61564687226598</v>
      </c>
      <c r="F49" s="159"/>
      <c r="G49" s="159"/>
      <c r="H49" s="159"/>
      <c r="I49" s="159"/>
    </row>
    <row r="50" spans="1:9" x14ac:dyDescent="0.25">
      <c r="A50" s="143">
        <v>1976</v>
      </c>
      <c r="B50" s="162">
        <v>38307.062100000003</v>
      </c>
      <c r="C50" s="166"/>
      <c r="D50" s="166">
        <v>3034</v>
      </c>
      <c r="E50" s="272">
        <f t="shared" si="0"/>
        <v>1052.1605718523401</v>
      </c>
      <c r="F50" s="159"/>
      <c r="G50" s="159"/>
      <c r="H50" s="159"/>
      <c r="I50" s="159"/>
    </row>
    <row r="51" spans="1:9" x14ac:dyDescent="0.25">
      <c r="A51" s="143">
        <v>1977</v>
      </c>
      <c r="B51" s="162">
        <v>41657.8747</v>
      </c>
      <c r="C51" s="166"/>
      <c r="D51" s="166">
        <v>3023</v>
      </c>
      <c r="E51" s="272">
        <f t="shared" si="0"/>
        <v>1148.3590996802293</v>
      </c>
      <c r="F51" s="159"/>
      <c r="G51" s="159"/>
      <c r="H51" s="159"/>
      <c r="I51" s="159"/>
    </row>
    <row r="52" spans="1:9" x14ac:dyDescent="0.25">
      <c r="A52" s="143">
        <v>1978</v>
      </c>
      <c r="B52" s="162">
        <v>44704.840300000003</v>
      </c>
      <c r="C52" s="166"/>
      <c r="D52" s="166">
        <v>3021</v>
      </c>
      <c r="E52" s="272">
        <f t="shared" si="0"/>
        <v>1233.1689368862408</v>
      </c>
      <c r="F52" s="159"/>
      <c r="G52" s="159"/>
      <c r="H52" s="159"/>
      <c r="I52" s="159"/>
    </row>
    <row r="53" spans="1:9" x14ac:dyDescent="0.25">
      <c r="A53" s="143">
        <v>1979</v>
      </c>
      <c r="B53" s="162">
        <v>47794.589500000002</v>
      </c>
      <c r="C53" s="166"/>
      <c r="D53" s="166">
        <v>3050</v>
      </c>
      <c r="E53" s="272">
        <f t="shared" si="0"/>
        <v>1305.8631010928962</v>
      </c>
      <c r="F53" s="159"/>
      <c r="G53" s="159"/>
      <c r="H53" s="159"/>
      <c r="I53" s="159"/>
    </row>
    <row r="54" spans="1:9" x14ac:dyDescent="0.25">
      <c r="A54" s="143">
        <v>1980</v>
      </c>
      <c r="B54" s="162">
        <v>50972.952899999997</v>
      </c>
      <c r="C54" s="166"/>
      <c r="D54" s="166">
        <v>3051</v>
      </c>
      <c r="E54" s="272">
        <f t="shared" si="0"/>
        <v>1392.2471566699442</v>
      </c>
      <c r="F54" s="159"/>
      <c r="G54" s="159"/>
      <c r="H54" s="159"/>
      <c r="I54" s="159"/>
    </row>
    <row r="55" spans="1:9" x14ac:dyDescent="0.25">
      <c r="A55" s="143">
        <v>1981</v>
      </c>
      <c r="B55" s="162">
        <v>53307.576500000003</v>
      </c>
      <c r="C55" s="166"/>
      <c r="D55" s="166">
        <v>2976</v>
      </c>
      <c r="E55" s="272">
        <f t="shared" si="0"/>
        <v>1492.7076752912187</v>
      </c>
      <c r="F55" s="159"/>
      <c r="G55" s="159"/>
      <c r="H55" s="159"/>
      <c r="I55" s="159"/>
    </row>
    <row r="56" spans="1:9" x14ac:dyDescent="0.25">
      <c r="A56" s="143">
        <v>1982</v>
      </c>
      <c r="B56" s="162">
        <v>56233.449099999998</v>
      </c>
      <c r="C56" s="166"/>
      <c r="D56" s="166">
        <v>2924</v>
      </c>
      <c r="E56" s="272">
        <f t="shared" si="0"/>
        <v>1602.6404782261743</v>
      </c>
      <c r="F56" s="159"/>
      <c r="G56" s="159"/>
      <c r="H56" s="159"/>
      <c r="I56" s="159"/>
    </row>
    <row r="57" spans="1:9" x14ac:dyDescent="0.25">
      <c r="A57" s="143">
        <v>1983</v>
      </c>
      <c r="B57" s="162">
        <v>58676.400900000001</v>
      </c>
      <c r="C57" s="166"/>
      <c r="D57" s="166">
        <v>2879</v>
      </c>
      <c r="E57" s="272">
        <f t="shared" si="0"/>
        <v>1698.4022490448071</v>
      </c>
      <c r="F57" s="159"/>
      <c r="G57" s="159"/>
      <c r="H57" s="159"/>
      <c r="I57" s="159"/>
    </row>
    <row r="58" spans="1:9" x14ac:dyDescent="0.25">
      <c r="A58" s="143">
        <v>1984</v>
      </c>
      <c r="B58" s="162">
        <v>62852.6031</v>
      </c>
      <c r="C58" s="166"/>
      <c r="D58" s="166">
        <v>2867</v>
      </c>
      <c r="E58" s="272">
        <f t="shared" si="0"/>
        <v>1826.8981252179981</v>
      </c>
      <c r="F58" s="159"/>
      <c r="G58" s="159"/>
      <c r="H58" s="159"/>
      <c r="I58" s="159"/>
    </row>
    <row r="59" spans="1:9" x14ac:dyDescent="0.25">
      <c r="A59" s="143">
        <v>1985</v>
      </c>
      <c r="B59" s="162">
        <v>66154.080799999996</v>
      </c>
      <c r="C59" s="166"/>
      <c r="D59" s="166">
        <v>2883</v>
      </c>
      <c r="E59" s="272">
        <f t="shared" si="0"/>
        <v>1912.1887154584344</v>
      </c>
      <c r="F59" s="159"/>
      <c r="G59" s="159"/>
      <c r="H59" s="159"/>
      <c r="I59" s="159"/>
    </row>
    <row r="60" spans="1:9" x14ac:dyDescent="0.25">
      <c r="A60" s="143">
        <v>1986</v>
      </c>
      <c r="B60" s="162">
        <v>68922.017000000007</v>
      </c>
      <c r="C60" s="166"/>
      <c r="D60" s="166">
        <v>2901</v>
      </c>
      <c r="E60" s="272">
        <f t="shared" si="0"/>
        <v>1979.8350281512121</v>
      </c>
      <c r="F60" s="159"/>
      <c r="G60" s="159"/>
      <c r="H60" s="159"/>
      <c r="I60" s="159"/>
    </row>
    <row r="61" spans="1:9" x14ac:dyDescent="0.25">
      <c r="A61" s="143">
        <v>1987</v>
      </c>
      <c r="B61" s="162">
        <v>70719.049499999994</v>
      </c>
      <c r="C61" s="166"/>
      <c r="D61" s="166">
        <v>2911</v>
      </c>
      <c r="E61" s="272">
        <f t="shared" si="0"/>
        <v>2024.4775420817589</v>
      </c>
      <c r="F61" s="159"/>
      <c r="G61" s="159"/>
      <c r="H61" s="159"/>
      <c r="I61" s="159"/>
    </row>
    <row r="62" spans="1:9" x14ac:dyDescent="0.25">
      <c r="A62" s="143">
        <v>1988</v>
      </c>
      <c r="B62" s="162">
        <v>73694.530299999999</v>
      </c>
      <c r="C62" s="166"/>
      <c r="D62" s="166">
        <v>2955</v>
      </c>
      <c r="E62" s="272">
        <f t="shared" si="0"/>
        <v>2078.2439452904682</v>
      </c>
      <c r="F62" s="159"/>
      <c r="G62" s="159"/>
      <c r="H62" s="159"/>
      <c r="I62" s="159"/>
    </row>
    <row r="63" spans="1:9" x14ac:dyDescent="0.25">
      <c r="A63" s="143">
        <v>1989</v>
      </c>
      <c r="B63" s="162">
        <v>79045.131299999994</v>
      </c>
      <c r="C63" s="166"/>
      <c r="D63" s="166">
        <v>3005</v>
      </c>
      <c r="E63" s="272">
        <f t="shared" si="0"/>
        <v>2192.0446838602329</v>
      </c>
      <c r="F63" s="159"/>
      <c r="G63" s="159"/>
      <c r="H63" s="159"/>
      <c r="I63" s="159"/>
    </row>
    <row r="64" spans="1:9" x14ac:dyDescent="0.25">
      <c r="A64" s="143">
        <v>1990</v>
      </c>
      <c r="B64" s="162">
        <v>85197.562999999995</v>
      </c>
      <c r="C64" s="166"/>
      <c r="D64" s="166">
        <v>3051</v>
      </c>
      <c r="E64" s="272">
        <f t="shared" si="0"/>
        <v>2327.0393040533158</v>
      </c>
      <c r="F64" s="165"/>
      <c r="G64" s="165"/>
      <c r="H64" s="165"/>
      <c r="I64" s="165"/>
    </row>
    <row r="65" spans="1:9" x14ac:dyDescent="0.25">
      <c r="A65" s="143">
        <v>1991</v>
      </c>
      <c r="B65" s="162">
        <v>91678.016499999998</v>
      </c>
      <c r="C65" s="166"/>
      <c r="D65" s="166">
        <v>3051</v>
      </c>
      <c r="E65" s="272">
        <f t="shared" si="0"/>
        <v>2504.0428411449798</v>
      </c>
      <c r="F65" s="165"/>
      <c r="G65" s="165"/>
      <c r="H65" s="165"/>
      <c r="I65" s="165"/>
    </row>
    <row r="66" spans="1:9" x14ac:dyDescent="0.25">
      <c r="A66" s="143">
        <v>1992</v>
      </c>
      <c r="B66" s="162">
        <v>96275.382400000002</v>
      </c>
      <c r="C66" s="166"/>
      <c r="D66" s="166">
        <v>3039</v>
      </c>
      <c r="E66" s="272">
        <f t="shared" si="0"/>
        <v>2639.9962268290005</v>
      </c>
      <c r="F66" s="165"/>
      <c r="G66" s="165"/>
      <c r="H66" s="165"/>
      <c r="I66" s="165"/>
    </row>
    <row r="67" spans="1:9" x14ac:dyDescent="0.25">
      <c r="A67" s="143">
        <v>1993</v>
      </c>
      <c r="B67" s="162">
        <v>99612.294599999994</v>
      </c>
      <c r="C67" s="166"/>
      <c r="D67" s="166">
        <v>2999.5</v>
      </c>
      <c r="E67" s="272">
        <f t="shared" si="0"/>
        <v>2767.4694282380401</v>
      </c>
      <c r="F67" s="165"/>
      <c r="G67" s="165"/>
      <c r="H67" s="165"/>
      <c r="I67" s="165"/>
    </row>
    <row r="68" spans="1:9" x14ac:dyDescent="0.25">
      <c r="A68" s="143">
        <v>1994</v>
      </c>
      <c r="B68" s="162">
        <v>103472.6241</v>
      </c>
      <c r="C68" s="166"/>
      <c r="D68" s="166">
        <v>2991.8</v>
      </c>
      <c r="E68" s="272">
        <f t="shared" si="0"/>
        <v>2882.1173457450363</v>
      </c>
      <c r="F68" s="165"/>
      <c r="G68" s="165"/>
      <c r="H68" s="165"/>
      <c r="I68" s="165"/>
    </row>
    <row r="69" spans="1:9" x14ac:dyDescent="0.25">
      <c r="A69" s="143">
        <v>1995</v>
      </c>
      <c r="B69" s="162">
        <v>106504.8</v>
      </c>
      <c r="C69" s="166"/>
      <c r="D69" s="166">
        <v>3016.9</v>
      </c>
      <c r="E69" s="272">
        <f t="shared" si="0"/>
        <v>2941.8939971493915</v>
      </c>
      <c r="F69" s="165"/>
      <c r="G69" s="165"/>
      <c r="H69" s="165"/>
      <c r="I69" s="165"/>
    </row>
    <row r="70" spans="1:9" x14ac:dyDescent="0.25">
      <c r="A70" s="143">
        <v>1996</v>
      </c>
      <c r="B70" s="162">
        <v>108639.5</v>
      </c>
      <c r="C70" s="166"/>
      <c r="D70" s="166">
        <v>3034.4</v>
      </c>
      <c r="E70" s="272">
        <f t="shared" si="0"/>
        <v>2983.5524870375252</v>
      </c>
      <c r="F70" s="165"/>
      <c r="G70" s="165"/>
      <c r="H70" s="165"/>
      <c r="I70" s="165"/>
    </row>
    <row r="71" spans="1:9" x14ac:dyDescent="0.25">
      <c r="A71" s="143">
        <v>1997</v>
      </c>
      <c r="B71" s="162">
        <v>112863.5</v>
      </c>
      <c r="C71" s="166"/>
      <c r="D71" s="166">
        <v>3062.3</v>
      </c>
      <c r="E71" s="272">
        <f t="shared" si="0"/>
        <v>3071.3162220117774</v>
      </c>
      <c r="F71" s="165"/>
      <c r="G71" s="165"/>
      <c r="H71" s="165"/>
      <c r="I71" s="165"/>
    </row>
    <row r="72" spans="1:9" x14ac:dyDescent="0.25">
      <c r="A72" s="143">
        <v>1998</v>
      </c>
      <c r="B72" s="162">
        <v>116876.5</v>
      </c>
      <c r="C72" s="166"/>
      <c r="D72" s="166">
        <v>3118</v>
      </c>
      <c r="E72" s="272">
        <f t="shared" si="0"/>
        <v>3123.7037630960017</v>
      </c>
      <c r="F72" s="165"/>
      <c r="G72" s="165"/>
      <c r="H72" s="165"/>
      <c r="I72" s="165"/>
    </row>
    <row r="73" spans="1:9" x14ac:dyDescent="0.25">
      <c r="A73" s="143">
        <v>1999</v>
      </c>
      <c r="B73" s="162">
        <v>122964.3</v>
      </c>
      <c r="C73" s="166"/>
      <c r="D73" s="166">
        <v>3346.2</v>
      </c>
      <c r="E73" s="272">
        <f t="shared" si="0"/>
        <v>3062.2870719024563</v>
      </c>
      <c r="F73" s="165"/>
      <c r="G73" s="165"/>
      <c r="H73" s="165"/>
      <c r="I73" s="165"/>
    </row>
    <row r="74" spans="1:9" x14ac:dyDescent="0.25">
      <c r="A74" s="143">
        <v>2000</v>
      </c>
      <c r="B74" s="162">
        <v>128563.6</v>
      </c>
      <c r="C74" s="166"/>
      <c r="D74" s="166">
        <v>3444.8249999999998</v>
      </c>
      <c r="E74" s="272">
        <f t="shared" si="0"/>
        <v>3110.0660652814972</v>
      </c>
      <c r="F74" s="165"/>
      <c r="G74" s="165"/>
      <c r="H74" s="165"/>
      <c r="I74" s="165"/>
    </row>
    <row r="75" spans="1:9" ht="15" customHeight="1" x14ac:dyDescent="0.25">
      <c r="A75" s="143">
        <v>2001</v>
      </c>
      <c r="B75" s="162">
        <v>135709.6</v>
      </c>
      <c r="C75" s="166"/>
      <c r="D75" s="166">
        <v>3440.2750000000001</v>
      </c>
      <c r="E75" s="272">
        <f t="shared" si="0"/>
        <v>3287.27596873312</v>
      </c>
      <c r="F75" s="165"/>
      <c r="G75" s="165"/>
      <c r="H75" s="165"/>
      <c r="I75" s="165"/>
    </row>
    <row r="76" spans="1:9" ht="15" customHeight="1" x14ac:dyDescent="0.25">
      <c r="A76" s="143">
        <v>2002</v>
      </c>
      <c r="B76" s="162">
        <v>141984.79999999999</v>
      </c>
      <c r="C76" s="166"/>
      <c r="D76" s="166">
        <v>3442.4749999999999</v>
      </c>
      <c r="E76" s="272">
        <f t="shared" ref="E76:E92" si="1">(B76*1000000)/(D76*1000)/12</f>
        <v>3437.081363457009</v>
      </c>
      <c r="F76" s="165"/>
      <c r="G76" s="165"/>
      <c r="H76" s="165"/>
      <c r="I76" s="165"/>
    </row>
    <row r="77" spans="1:9" ht="15" customHeight="1" x14ac:dyDescent="0.25">
      <c r="A77" s="143">
        <v>2003</v>
      </c>
      <c r="B77" s="162">
        <v>144668.6</v>
      </c>
      <c r="C77" s="166"/>
      <c r="D77" s="166">
        <v>3460.2</v>
      </c>
      <c r="E77" s="272">
        <f t="shared" si="1"/>
        <v>3484.1097817081863</v>
      </c>
      <c r="F77" s="165"/>
      <c r="G77" s="165"/>
      <c r="H77" s="165"/>
      <c r="I77" s="165"/>
    </row>
    <row r="78" spans="1:9" ht="15" customHeight="1" x14ac:dyDescent="0.25">
      <c r="A78" s="143">
        <v>2004</v>
      </c>
      <c r="B78" s="162">
        <v>148850.70000000001</v>
      </c>
      <c r="C78" s="166"/>
      <c r="D78" s="166">
        <v>3518.7</v>
      </c>
      <c r="E78" s="272">
        <f t="shared" si="1"/>
        <v>3525.229488163242</v>
      </c>
      <c r="F78" s="165"/>
      <c r="G78" s="165"/>
      <c r="H78" s="165"/>
      <c r="I78" s="165"/>
    </row>
    <row r="79" spans="1:9" ht="15" customHeight="1" x14ac:dyDescent="0.25">
      <c r="A79" s="143">
        <v>2005</v>
      </c>
      <c r="B79" s="162">
        <v>153985.4</v>
      </c>
      <c r="C79" s="166"/>
      <c r="D79" s="166">
        <v>3588.35</v>
      </c>
      <c r="E79" s="272">
        <f t="shared" si="1"/>
        <v>3576.0493448706693</v>
      </c>
      <c r="F79" s="165"/>
      <c r="G79" s="165"/>
      <c r="H79" s="165"/>
      <c r="I79" s="165"/>
    </row>
    <row r="80" spans="1:9" ht="15" customHeight="1" x14ac:dyDescent="0.25">
      <c r="A80" s="143">
        <v>2006</v>
      </c>
      <c r="B80" s="162">
        <v>161393.20000000001</v>
      </c>
      <c r="C80" s="166"/>
      <c r="D80" s="166">
        <v>3619.55</v>
      </c>
      <c r="E80" s="272">
        <f t="shared" si="1"/>
        <v>3715.7749812361576</v>
      </c>
      <c r="F80" s="165"/>
      <c r="G80" s="165"/>
      <c r="H80" s="165"/>
      <c r="I80" s="165"/>
    </row>
    <row r="81" spans="1:9" ht="15" customHeight="1" x14ac:dyDescent="0.25">
      <c r="A81" s="144">
        <v>2007</v>
      </c>
      <c r="B81" s="162">
        <v>170105.60000000001</v>
      </c>
      <c r="C81" s="166"/>
      <c r="D81" s="166">
        <v>3728.7</v>
      </c>
      <c r="E81" s="272">
        <f t="shared" si="1"/>
        <v>3801.7182038422684</v>
      </c>
      <c r="F81" s="165"/>
      <c r="G81" s="165"/>
      <c r="H81" s="165"/>
      <c r="I81" s="165"/>
    </row>
    <row r="82" spans="1:9" ht="15" customHeight="1" x14ac:dyDescent="0.25">
      <c r="A82" s="144">
        <v>2008</v>
      </c>
      <c r="B82" s="162">
        <v>179628.2</v>
      </c>
      <c r="C82" s="166"/>
      <c r="D82" s="166">
        <v>3810</v>
      </c>
      <c r="E82" s="272">
        <f t="shared" si="1"/>
        <v>3928.8757655293089</v>
      </c>
      <c r="F82" s="165"/>
      <c r="G82" s="165"/>
      <c r="H82" s="165"/>
      <c r="I82" s="165"/>
    </row>
    <row r="83" spans="1:9" ht="15" customHeight="1" x14ac:dyDescent="0.25">
      <c r="A83" s="144">
        <v>2009</v>
      </c>
      <c r="B83" s="162">
        <v>180905.7</v>
      </c>
      <c r="C83" s="166"/>
      <c r="D83" s="166">
        <v>3766.0250000000001</v>
      </c>
      <c r="E83" s="272">
        <f t="shared" si="1"/>
        <v>4003.02042604603</v>
      </c>
      <c r="F83" s="165"/>
      <c r="G83" s="165"/>
      <c r="H83" s="165"/>
      <c r="I83" s="165"/>
    </row>
    <row r="84" spans="1:9" ht="15" customHeight="1" x14ac:dyDescent="0.25">
      <c r="A84" s="220">
        <v>2010</v>
      </c>
      <c r="B84" s="162">
        <v>184711.1</v>
      </c>
      <c r="C84" s="166"/>
      <c r="D84" s="166">
        <v>3839.35</v>
      </c>
      <c r="E84" s="272">
        <f t="shared" si="1"/>
        <v>4009.1660480723731</v>
      </c>
      <c r="F84" s="165"/>
      <c r="G84" s="165"/>
      <c r="H84" s="165"/>
      <c r="I84" s="165"/>
    </row>
    <row r="85" spans="1:9" ht="15" customHeight="1" x14ac:dyDescent="0.25">
      <c r="A85" s="220">
        <f>A84+1</f>
        <v>2011</v>
      </c>
      <c r="B85" s="162">
        <v>193170.9</v>
      </c>
      <c r="C85" s="166"/>
      <c r="D85" s="166">
        <v>3861.25</v>
      </c>
      <c r="E85" s="272">
        <f t="shared" si="1"/>
        <v>4169.0061508578829</v>
      </c>
      <c r="F85" s="165"/>
      <c r="G85" s="165"/>
      <c r="H85" s="165"/>
      <c r="I85" s="165"/>
    </row>
    <row r="86" spans="1:9" ht="15" customHeight="1" x14ac:dyDescent="0.25">
      <c r="A86" s="220">
        <f>A85+1</f>
        <v>2012</v>
      </c>
      <c r="B86" s="162">
        <v>199806</v>
      </c>
      <c r="C86" s="166"/>
      <c r="D86" s="166">
        <v>3872.9250000000002</v>
      </c>
      <c r="E86" s="272">
        <f t="shared" si="1"/>
        <v>4299.2053809459258</v>
      </c>
      <c r="F86" s="165"/>
      <c r="G86" s="165"/>
      <c r="H86" s="165"/>
      <c r="I86" s="165"/>
    </row>
    <row r="87" spans="1:9" ht="15" customHeight="1" x14ac:dyDescent="0.25">
      <c r="A87" s="220">
        <f>A86+1</f>
        <v>2013</v>
      </c>
      <c r="B87" s="162">
        <v>203605.8</v>
      </c>
      <c r="C87" s="166"/>
      <c r="D87" s="166">
        <v>3844.2</v>
      </c>
      <c r="E87" s="272">
        <f t="shared" si="1"/>
        <v>4413.7011601893764</v>
      </c>
      <c r="F87" s="165"/>
      <c r="G87" s="165"/>
      <c r="H87" s="165"/>
      <c r="I87" s="165"/>
    </row>
    <row r="88" spans="1:9" ht="15" customHeight="1" x14ac:dyDescent="0.25">
      <c r="A88" s="220">
        <f>A87+1</f>
        <v>2014</v>
      </c>
      <c r="B88" s="162">
        <v>206201.2</v>
      </c>
      <c r="C88" s="166"/>
      <c r="D88" s="166">
        <v>3877.35</v>
      </c>
      <c r="E88" s="272">
        <f t="shared" si="1"/>
        <v>4431.7467686263381</v>
      </c>
      <c r="F88" s="165"/>
      <c r="G88" s="165"/>
      <c r="H88" s="165"/>
      <c r="I88" s="165"/>
    </row>
    <row r="89" spans="1:9" ht="15" customHeight="1" x14ac:dyDescent="0.25">
      <c r="A89" s="220">
        <v>2015</v>
      </c>
      <c r="B89" s="162">
        <v>208127.9</v>
      </c>
      <c r="C89" s="166"/>
      <c r="D89" s="166">
        <v>3857.9</v>
      </c>
      <c r="E89" s="272">
        <f t="shared" si="1"/>
        <v>4495.7079412806625</v>
      </c>
      <c r="F89" s="159"/>
      <c r="G89" s="159"/>
      <c r="H89" s="159"/>
      <c r="I89" s="159"/>
    </row>
    <row r="90" spans="1:9" ht="15" customHeight="1" x14ac:dyDescent="0.25">
      <c r="A90" s="220">
        <f>A89+1</f>
        <v>2016</v>
      </c>
      <c r="B90" s="162">
        <v>211814</v>
      </c>
      <c r="C90" s="166"/>
      <c r="D90" s="166">
        <v>3903.95</v>
      </c>
      <c r="E90" s="272">
        <f t="shared" si="1"/>
        <v>4521.3608439315731</v>
      </c>
    </row>
    <row r="91" spans="1:9" x14ac:dyDescent="0.25">
      <c r="A91" s="220">
        <f>A90+1</f>
        <v>2017</v>
      </c>
      <c r="B91" s="162">
        <v>219279</v>
      </c>
      <c r="C91" s="166"/>
      <c r="D91" s="166">
        <v>3973.5250000000001</v>
      </c>
      <c r="E91" s="272">
        <f t="shared" si="1"/>
        <v>4598.7504797377642</v>
      </c>
      <c r="F91" s="145"/>
      <c r="G91" s="145"/>
      <c r="H91" s="145"/>
      <c r="I91" s="145"/>
    </row>
    <row r="92" spans="1:9" x14ac:dyDescent="0.25">
      <c r="A92" s="220">
        <v>2018</v>
      </c>
      <c r="B92" s="162">
        <v>226371.20000000001</v>
      </c>
      <c r="D92" s="166">
        <v>4086.7249999999999</v>
      </c>
      <c r="E92" s="272">
        <f t="shared" si="1"/>
        <v>4615.9863134090665</v>
      </c>
    </row>
    <row r="93" spans="1:9" x14ac:dyDescent="0.25">
      <c r="A93" s="220">
        <f>A92+1</f>
        <v>2019</v>
      </c>
      <c r="B93" s="233">
        <v>233642.7</v>
      </c>
    </row>
  </sheetData>
  <mergeCells count="11">
    <mergeCell ref="A3:A6"/>
    <mergeCell ref="B3:E3"/>
    <mergeCell ref="B4:B5"/>
    <mergeCell ref="C4:D5"/>
    <mergeCell ref="C7:D7"/>
    <mergeCell ref="B6:D6"/>
    <mergeCell ref="F4:I4"/>
    <mergeCell ref="F5:F7"/>
    <mergeCell ref="G5:G7"/>
    <mergeCell ref="H5:H7"/>
    <mergeCell ref="I5:I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93"/>
  <sheetViews>
    <sheetView topLeftCell="A69" workbookViewId="0">
      <selection activeCell="J74" sqref="A74:J74"/>
    </sheetView>
  </sheetViews>
  <sheetFormatPr baseColWidth="10" defaultColWidth="11.42578125" defaultRowHeight="15" x14ac:dyDescent="0.25"/>
  <cols>
    <col min="1" max="1" width="11.42578125" style="140"/>
    <col min="2" max="3" width="14.85546875" style="140" customWidth="1"/>
    <col min="4" max="5" width="15" style="140" customWidth="1"/>
    <col min="6" max="9" width="12.7109375" style="140" customWidth="1"/>
    <col min="10" max="16384" width="11.42578125" style="329"/>
  </cols>
  <sheetData>
    <row r="1" spans="1:10" ht="14.25" x14ac:dyDescent="0.25">
      <c r="A1" s="139"/>
      <c r="J1" s="34"/>
    </row>
    <row r="2" spans="1:10" ht="14.25" x14ac:dyDescent="0.25">
      <c r="J2" s="140"/>
    </row>
    <row r="3" spans="1:10" x14ac:dyDescent="0.25">
      <c r="A3" s="448" t="s">
        <v>2</v>
      </c>
      <c r="B3" s="474" t="s">
        <v>189</v>
      </c>
      <c r="C3" s="475"/>
      <c r="D3" s="475"/>
      <c r="E3" s="475"/>
      <c r="F3" s="475"/>
      <c r="G3" s="475"/>
      <c r="H3" s="475"/>
      <c r="I3" s="475"/>
      <c r="J3" s="140"/>
    </row>
    <row r="4" spans="1:10" x14ac:dyDescent="0.25">
      <c r="A4" s="449"/>
      <c r="B4" s="472" t="s">
        <v>63</v>
      </c>
      <c r="C4" s="481"/>
      <c r="D4" s="485"/>
      <c r="E4" s="485"/>
      <c r="F4" s="477"/>
      <c r="G4" s="445" t="s">
        <v>0</v>
      </c>
      <c r="H4" s="445"/>
      <c r="I4" s="330" t="s">
        <v>23</v>
      </c>
    </row>
    <row r="5" spans="1:10" ht="29.25" thickBot="1" x14ac:dyDescent="0.3">
      <c r="A5" s="449"/>
      <c r="B5" s="482"/>
      <c r="C5" s="483"/>
      <c r="D5" s="486"/>
      <c r="E5" s="486"/>
      <c r="F5" s="479"/>
      <c r="G5" s="131"/>
      <c r="H5" s="131"/>
      <c r="I5" s="330" t="s">
        <v>110</v>
      </c>
      <c r="J5" s="332" t="s">
        <v>64</v>
      </c>
    </row>
    <row r="6" spans="1:10" ht="15.75" thickBot="1" x14ac:dyDescent="0.3">
      <c r="A6" s="449"/>
      <c r="B6" s="339" t="s">
        <v>188</v>
      </c>
      <c r="C6" s="340" t="s">
        <v>192</v>
      </c>
      <c r="D6" s="484"/>
      <c r="E6" s="484"/>
      <c r="F6" s="484"/>
      <c r="G6" s="197"/>
      <c r="H6" s="198"/>
      <c r="I6" s="330"/>
      <c r="J6" s="330" t="s">
        <v>26</v>
      </c>
    </row>
    <row r="7" spans="1:10" ht="14.25" x14ac:dyDescent="0.25">
      <c r="A7" s="331"/>
      <c r="B7" s="338" t="s">
        <v>65</v>
      </c>
      <c r="C7" s="338" t="s">
        <v>65</v>
      </c>
      <c r="D7" s="480"/>
      <c r="E7" s="480"/>
      <c r="F7" s="470"/>
      <c r="G7" s="330" t="s">
        <v>33</v>
      </c>
      <c r="H7" s="330" t="s">
        <v>32</v>
      </c>
      <c r="I7" s="330" t="s">
        <v>111</v>
      </c>
      <c r="J7" s="340" t="s">
        <v>192</v>
      </c>
    </row>
    <row r="8" spans="1:10" ht="25.15" thickBot="1" x14ac:dyDescent="0.3">
      <c r="A8" s="142"/>
      <c r="B8" s="133" t="s">
        <v>191</v>
      </c>
      <c r="C8" s="341" t="s">
        <v>193</v>
      </c>
      <c r="D8" s="342" t="s">
        <v>194</v>
      </c>
      <c r="E8" s="342" t="s">
        <v>43</v>
      </c>
      <c r="F8" s="342" t="s">
        <v>190</v>
      </c>
      <c r="G8" s="134"/>
      <c r="H8" s="134"/>
      <c r="I8" s="134" t="s">
        <v>36</v>
      </c>
      <c r="J8" s="330"/>
    </row>
    <row r="9" spans="1:10" ht="14.25" hidden="1" customHeight="1" x14ac:dyDescent="0.25">
      <c r="A9" s="143">
        <v>1935</v>
      </c>
      <c r="B9" s="159"/>
      <c r="C9" s="159"/>
      <c r="D9" s="159"/>
      <c r="E9" s="159"/>
      <c r="F9" s="159"/>
      <c r="G9" s="159"/>
      <c r="H9" s="159"/>
      <c r="I9" s="159"/>
      <c r="J9" s="330"/>
    </row>
    <row r="10" spans="1:10" ht="14.25" hidden="1" customHeight="1" x14ac:dyDescent="0.25">
      <c r="A10" s="143">
        <v>1936</v>
      </c>
      <c r="B10" s="159"/>
      <c r="C10" s="159"/>
      <c r="D10" s="159"/>
      <c r="E10" s="159"/>
      <c r="F10" s="159"/>
      <c r="G10" s="159"/>
      <c r="H10" s="159"/>
      <c r="I10" s="159"/>
      <c r="J10" s="133"/>
    </row>
    <row r="11" spans="1:10" ht="14.25" hidden="1" customHeight="1" x14ac:dyDescent="0.25">
      <c r="A11" s="143">
        <v>1937</v>
      </c>
      <c r="B11" s="159"/>
      <c r="C11" s="159"/>
      <c r="D11" s="159"/>
      <c r="E11" s="159"/>
      <c r="F11" s="159"/>
      <c r="G11" s="159"/>
      <c r="H11" s="159"/>
      <c r="I11" s="159"/>
    </row>
    <row r="12" spans="1:10" ht="24.4" hidden="1" customHeight="1" x14ac:dyDescent="0.25">
      <c r="A12" s="143">
        <v>1938</v>
      </c>
      <c r="B12" s="159"/>
      <c r="C12" s="159"/>
      <c r="D12" s="159"/>
      <c r="E12" s="159"/>
      <c r="F12" s="159"/>
      <c r="G12" s="159"/>
      <c r="H12" s="159"/>
      <c r="I12" s="159"/>
    </row>
    <row r="13" spans="1:10" ht="14.25" hidden="1" customHeight="1" x14ac:dyDescent="0.25">
      <c r="A13" s="143">
        <v>1939</v>
      </c>
      <c r="B13" s="159"/>
      <c r="C13" s="159"/>
      <c r="D13" s="159"/>
      <c r="E13" s="159"/>
      <c r="F13" s="159"/>
      <c r="G13" s="159"/>
      <c r="H13" s="159"/>
      <c r="I13" s="159"/>
    </row>
    <row r="14" spans="1:10" ht="14.25" hidden="1" customHeight="1" x14ac:dyDescent="0.25">
      <c r="A14" s="143">
        <v>1940</v>
      </c>
      <c r="B14" s="159"/>
      <c r="C14" s="159"/>
      <c r="D14" s="159"/>
      <c r="E14" s="159"/>
      <c r="F14" s="159"/>
      <c r="G14" s="159"/>
      <c r="H14" s="159"/>
      <c r="I14" s="159"/>
    </row>
    <row r="15" spans="1:10" ht="14.25" hidden="1" customHeight="1" x14ac:dyDescent="0.25">
      <c r="A15" s="143">
        <v>1941</v>
      </c>
      <c r="B15" s="159"/>
      <c r="C15" s="159"/>
      <c r="D15" s="159"/>
      <c r="E15" s="159"/>
      <c r="F15" s="159"/>
      <c r="G15" s="159"/>
      <c r="H15" s="159"/>
      <c r="I15" s="159"/>
    </row>
    <row r="16" spans="1:10" ht="14.25" hidden="1" customHeight="1" x14ac:dyDescent="0.25">
      <c r="A16" s="143">
        <v>1942</v>
      </c>
      <c r="B16" s="159"/>
      <c r="C16" s="159"/>
      <c r="D16" s="159"/>
      <c r="E16" s="159"/>
      <c r="F16" s="159"/>
      <c r="G16" s="159"/>
      <c r="H16" s="159"/>
      <c r="I16" s="159"/>
    </row>
    <row r="17" spans="1:10" ht="14.25" hidden="1" customHeight="1" x14ac:dyDescent="0.25">
      <c r="A17" s="143">
        <v>1943</v>
      </c>
      <c r="B17" s="159"/>
      <c r="C17" s="159"/>
      <c r="D17" s="159"/>
      <c r="E17" s="159"/>
      <c r="F17" s="159"/>
      <c r="G17" s="159"/>
      <c r="H17" s="159"/>
      <c r="I17" s="159"/>
    </row>
    <row r="18" spans="1:10" ht="14.25" hidden="1" customHeight="1" x14ac:dyDescent="0.25">
      <c r="A18" s="143">
        <v>1944</v>
      </c>
      <c r="B18" s="159"/>
      <c r="C18" s="159"/>
      <c r="D18" s="159"/>
      <c r="E18" s="159"/>
      <c r="F18" s="159"/>
      <c r="G18" s="159"/>
      <c r="H18" s="159"/>
      <c r="I18" s="159"/>
    </row>
    <row r="19" spans="1:10" ht="14.25" hidden="1" customHeight="1" x14ac:dyDescent="0.25">
      <c r="A19" s="143">
        <v>1945</v>
      </c>
      <c r="B19" s="159"/>
      <c r="C19" s="159"/>
      <c r="D19" s="159"/>
      <c r="E19" s="159"/>
      <c r="F19" s="159"/>
      <c r="G19" s="159"/>
      <c r="H19" s="159"/>
      <c r="I19" s="159"/>
    </row>
    <row r="20" spans="1:10" ht="14.25" hidden="1" customHeight="1" x14ac:dyDescent="0.25">
      <c r="A20" s="143">
        <v>1946</v>
      </c>
      <c r="B20" s="159"/>
      <c r="C20" s="159"/>
      <c r="D20" s="159"/>
      <c r="E20" s="159"/>
      <c r="F20" s="159"/>
      <c r="G20" s="159"/>
      <c r="H20" s="159"/>
      <c r="I20" s="159"/>
    </row>
    <row r="21" spans="1:10" ht="14.25" hidden="1" customHeight="1" x14ac:dyDescent="0.25">
      <c r="A21" s="143">
        <v>1947</v>
      </c>
      <c r="B21" s="159"/>
      <c r="C21" s="159"/>
      <c r="D21" s="159"/>
      <c r="E21" s="159"/>
      <c r="F21" s="159"/>
      <c r="G21" s="159"/>
      <c r="H21" s="159"/>
      <c r="I21" s="159"/>
    </row>
    <row r="22" spans="1:10" ht="14.25" hidden="1" customHeight="1" x14ac:dyDescent="0.25">
      <c r="A22" s="143">
        <v>1948</v>
      </c>
      <c r="B22" s="159"/>
      <c r="C22" s="159"/>
      <c r="D22" s="159"/>
      <c r="E22" s="159"/>
      <c r="F22" s="159"/>
      <c r="G22" s="159"/>
      <c r="H22" s="159"/>
      <c r="I22" s="159"/>
    </row>
    <row r="23" spans="1:10" ht="14.25" hidden="1" customHeight="1" x14ac:dyDescent="0.25">
      <c r="A23" s="143">
        <v>1949</v>
      </c>
      <c r="B23" s="159"/>
      <c r="C23" s="159"/>
      <c r="D23" s="159"/>
      <c r="E23" s="159"/>
      <c r="F23" s="159"/>
      <c r="G23" s="159"/>
      <c r="H23" s="159"/>
      <c r="I23" s="159"/>
    </row>
    <row r="24" spans="1:10" ht="14.25" hidden="1" customHeight="1" x14ac:dyDescent="0.25">
      <c r="A24" s="143">
        <v>1950</v>
      </c>
      <c r="B24" s="159"/>
      <c r="C24" s="159"/>
      <c r="D24" s="159"/>
      <c r="E24" s="159"/>
      <c r="F24" s="159"/>
      <c r="G24" s="159"/>
      <c r="H24" s="159"/>
      <c r="I24" s="159"/>
    </row>
    <row r="25" spans="1:10" ht="14.25" hidden="1" customHeight="1" x14ac:dyDescent="0.25">
      <c r="A25" s="143">
        <v>1951</v>
      </c>
      <c r="B25" s="159"/>
      <c r="C25" s="159"/>
      <c r="D25" s="159"/>
      <c r="E25" s="159"/>
      <c r="F25" s="159"/>
      <c r="G25" s="159"/>
      <c r="H25" s="159"/>
      <c r="I25" s="159"/>
      <c r="J25" s="159"/>
    </row>
    <row r="26" spans="1:10" ht="14.25" hidden="1" customHeight="1" x14ac:dyDescent="0.25">
      <c r="A26" s="143">
        <v>1952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t="14.25" hidden="1" customHeight="1" x14ac:dyDescent="0.25">
      <c r="A27" s="143">
        <v>1953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t="14.25" hidden="1" customHeight="1" x14ac:dyDescent="0.25">
      <c r="A28" s="143">
        <v>1954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 ht="14.25" x14ac:dyDescent="0.25">
      <c r="A29" s="143">
        <v>1955</v>
      </c>
      <c r="B29" s="159"/>
      <c r="C29" s="159"/>
      <c r="D29" s="159"/>
      <c r="E29" s="159"/>
      <c r="F29" s="159"/>
      <c r="G29" s="130"/>
      <c r="H29" s="136"/>
      <c r="I29" s="159"/>
      <c r="J29" s="159"/>
    </row>
    <row r="30" spans="1:10" ht="14.25" x14ac:dyDescent="0.25">
      <c r="A30" s="143">
        <v>1956</v>
      </c>
      <c r="B30" s="159"/>
      <c r="C30" s="159"/>
      <c r="D30" s="159"/>
      <c r="E30" s="159"/>
      <c r="F30" s="159"/>
      <c r="G30" s="130"/>
      <c r="H30" s="136"/>
      <c r="I30" s="159"/>
      <c r="J30" s="159"/>
    </row>
    <row r="31" spans="1:10" ht="14.25" x14ac:dyDescent="0.25">
      <c r="A31" s="143">
        <v>1957</v>
      </c>
      <c r="B31" s="159"/>
      <c r="C31" s="159"/>
      <c r="D31" s="159"/>
      <c r="E31" s="159"/>
      <c r="F31" s="159"/>
      <c r="G31" s="130"/>
      <c r="H31" s="136"/>
      <c r="I31" s="159"/>
      <c r="J31" s="159"/>
    </row>
    <row r="32" spans="1:10" ht="14.25" x14ac:dyDescent="0.25">
      <c r="A32" s="143">
        <v>1958</v>
      </c>
      <c r="B32" s="159"/>
      <c r="C32" s="159"/>
      <c r="D32" s="159"/>
      <c r="E32" s="159"/>
      <c r="F32" s="159"/>
      <c r="G32" s="130"/>
      <c r="H32" s="136"/>
      <c r="I32" s="159"/>
      <c r="J32" s="159"/>
    </row>
    <row r="33" spans="1:10" ht="14.25" x14ac:dyDescent="0.25">
      <c r="A33" s="143">
        <v>1959</v>
      </c>
      <c r="B33" s="159"/>
      <c r="C33" s="159"/>
      <c r="D33" s="159"/>
      <c r="E33" s="159"/>
      <c r="F33" s="159"/>
      <c r="G33" s="130"/>
      <c r="H33" s="136"/>
      <c r="I33" s="159"/>
      <c r="J33" s="159"/>
    </row>
    <row r="34" spans="1:10" ht="14.25" x14ac:dyDescent="0.25">
      <c r="A34" s="143">
        <v>1960</v>
      </c>
      <c r="B34" s="159"/>
      <c r="C34" s="159"/>
      <c r="D34" s="159"/>
      <c r="E34" s="159"/>
      <c r="F34" s="159"/>
      <c r="G34" s="130"/>
      <c r="H34" s="136"/>
      <c r="I34" s="159"/>
      <c r="J34" s="159"/>
    </row>
    <row r="35" spans="1:10" ht="14.25" x14ac:dyDescent="0.25">
      <c r="A35" s="143">
        <v>1961</v>
      </c>
      <c r="B35" s="159"/>
      <c r="C35" s="159"/>
      <c r="D35" s="159"/>
      <c r="E35" s="159"/>
      <c r="F35" s="159"/>
      <c r="G35" s="130"/>
      <c r="H35" s="136"/>
      <c r="I35" s="159"/>
      <c r="J35" s="159"/>
    </row>
    <row r="36" spans="1:10" ht="14.25" x14ac:dyDescent="0.25">
      <c r="A36" s="143">
        <v>1962</v>
      </c>
      <c r="B36" s="159"/>
      <c r="C36" s="159"/>
      <c r="D36" s="159"/>
      <c r="E36" s="159"/>
      <c r="F36" s="159"/>
      <c r="G36" s="130"/>
      <c r="H36" s="136"/>
      <c r="I36" s="159"/>
      <c r="J36" s="159"/>
    </row>
    <row r="37" spans="1:10" ht="14.25" x14ac:dyDescent="0.25">
      <c r="A37" s="143">
        <v>1963</v>
      </c>
      <c r="B37" s="159"/>
      <c r="C37" s="159"/>
      <c r="D37" s="159"/>
      <c r="E37" s="159"/>
      <c r="F37" s="159"/>
      <c r="G37" s="130"/>
      <c r="H37" s="136"/>
      <c r="I37" s="159"/>
      <c r="J37" s="159"/>
    </row>
    <row r="38" spans="1:10" ht="14.25" x14ac:dyDescent="0.25">
      <c r="A38" s="143">
        <v>1964</v>
      </c>
      <c r="B38" s="159"/>
      <c r="C38" s="159"/>
      <c r="D38" s="159"/>
      <c r="E38" s="159"/>
      <c r="F38" s="159"/>
      <c r="G38" s="130"/>
      <c r="H38" s="136"/>
      <c r="I38" s="159"/>
      <c r="J38" s="159"/>
    </row>
    <row r="39" spans="1:10" ht="14.25" x14ac:dyDescent="0.25">
      <c r="A39" s="143">
        <v>1965</v>
      </c>
      <c r="B39" s="159"/>
      <c r="C39" s="159"/>
      <c r="D39" s="159"/>
      <c r="E39" s="159"/>
      <c r="F39" s="159"/>
      <c r="G39" s="130"/>
      <c r="H39" s="136"/>
      <c r="I39" s="159"/>
      <c r="J39" s="159"/>
    </row>
    <row r="40" spans="1:10" ht="14.25" x14ac:dyDescent="0.25">
      <c r="A40" s="143">
        <v>1966</v>
      </c>
      <c r="B40" s="159"/>
      <c r="C40" s="159"/>
      <c r="D40" s="159"/>
      <c r="E40" s="159"/>
      <c r="F40" s="159"/>
      <c r="G40" s="130"/>
      <c r="H40" s="136"/>
      <c r="I40" s="159"/>
      <c r="J40" s="159"/>
    </row>
    <row r="41" spans="1:10" ht="14.25" x14ac:dyDescent="0.25">
      <c r="A41" s="143">
        <v>1967</v>
      </c>
      <c r="B41" s="159"/>
      <c r="C41" s="159"/>
      <c r="D41" s="159"/>
      <c r="E41" s="159"/>
      <c r="F41" s="159"/>
      <c r="G41" s="130"/>
      <c r="H41" s="136"/>
      <c r="I41" s="159"/>
      <c r="J41" s="159"/>
    </row>
    <row r="42" spans="1:10" ht="14.25" x14ac:dyDescent="0.25">
      <c r="A42" s="143">
        <v>1968</v>
      </c>
      <c r="B42" s="159"/>
      <c r="C42" s="159"/>
      <c r="D42" s="159"/>
      <c r="E42" s="159"/>
      <c r="F42" s="159"/>
      <c r="G42" s="130"/>
      <c r="H42" s="136"/>
      <c r="I42" s="159"/>
      <c r="J42" s="159"/>
    </row>
    <row r="43" spans="1:10" ht="14.25" x14ac:dyDescent="0.25">
      <c r="A43" s="143">
        <v>1969</v>
      </c>
      <c r="B43" s="159"/>
      <c r="C43" s="159"/>
      <c r="D43" s="159"/>
      <c r="E43" s="159"/>
      <c r="F43" s="159"/>
      <c r="G43" s="130"/>
      <c r="H43" s="136"/>
      <c r="I43" s="159"/>
      <c r="J43" s="159"/>
    </row>
    <row r="44" spans="1:10" ht="14.25" x14ac:dyDescent="0.25">
      <c r="A44" s="143">
        <v>1970</v>
      </c>
      <c r="B44" s="162">
        <v>297.33080000000001</v>
      </c>
      <c r="C44" s="162"/>
      <c r="D44" s="166"/>
      <c r="E44" s="166"/>
      <c r="F44" s="159"/>
      <c r="G44" s="130"/>
      <c r="H44" s="136"/>
      <c r="I44" s="159"/>
      <c r="J44" s="159"/>
    </row>
    <row r="45" spans="1:10" ht="14.25" x14ac:dyDescent="0.25">
      <c r="A45" s="143">
        <v>1971</v>
      </c>
      <c r="B45" s="162">
        <v>330.50760000000002</v>
      </c>
      <c r="C45" s="162"/>
      <c r="D45" s="166"/>
      <c r="E45" s="166"/>
      <c r="F45" s="159"/>
      <c r="G45" s="130"/>
      <c r="H45" s="136"/>
      <c r="I45" s="159"/>
      <c r="J45" s="159"/>
    </row>
    <row r="46" spans="1:10" ht="14.25" x14ac:dyDescent="0.25">
      <c r="A46" s="143">
        <v>1972</v>
      </c>
      <c r="B46" s="162">
        <v>381.661</v>
      </c>
      <c r="C46" s="162"/>
      <c r="D46" s="166"/>
      <c r="E46" s="166"/>
      <c r="F46" s="159"/>
      <c r="G46" s="130"/>
      <c r="H46" s="136"/>
      <c r="I46" s="159"/>
      <c r="J46" s="159"/>
    </row>
    <row r="47" spans="1:10" ht="14.25" x14ac:dyDescent="0.25">
      <c r="A47" s="143">
        <v>1973</v>
      </c>
      <c r="B47" s="162">
        <v>460.80840000000001</v>
      </c>
      <c r="C47" s="162"/>
      <c r="D47" s="166"/>
      <c r="E47" s="166"/>
      <c r="F47" s="159"/>
      <c r="G47" s="130"/>
      <c r="H47" s="136"/>
      <c r="I47" s="159"/>
      <c r="J47" s="159"/>
    </row>
    <row r="48" spans="1:10" ht="14.25" x14ac:dyDescent="0.25">
      <c r="A48" s="143">
        <v>1974</v>
      </c>
      <c r="B48" s="162">
        <v>561.56719999999996</v>
      </c>
      <c r="C48" s="162"/>
      <c r="D48" s="166"/>
      <c r="E48" s="166"/>
      <c r="F48" s="159"/>
      <c r="G48" s="130"/>
      <c r="H48" s="136"/>
      <c r="I48" s="164"/>
      <c r="J48" s="159"/>
    </row>
    <row r="49" spans="1:28" ht="14.25" x14ac:dyDescent="0.25">
      <c r="A49" s="143">
        <v>1975</v>
      </c>
      <c r="B49" s="162">
        <v>689.53779999999995</v>
      </c>
      <c r="C49" s="162"/>
      <c r="D49" s="166"/>
      <c r="E49" s="166"/>
      <c r="F49" s="159"/>
      <c r="G49" s="130"/>
      <c r="H49" s="136"/>
      <c r="I49" s="164"/>
      <c r="J49" s="159"/>
    </row>
    <row r="50" spans="1:28" ht="14.25" x14ac:dyDescent="0.25">
      <c r="A50" s="143">
        <v>1976</v>
      </c>
      <c r="B50" s="162">
        <v>875.71900000000005</v>
      </c>
      <c r="C50" s="162"/>
      <c r="D50" s="166"/>
      <c r="E50" s="166"/>
      <c r="F50" s="159"/>
      <c r="G50" s="130"/>
      <c r="H50" s="136"/>
      <c r="I50" s="164"/>
      <c r="J50" s="159"/>
    </row>
    <row r="51" spans="1:28" ht="14.25" x14ac:dyDescent="0.25">
      <c r="A51" s="143">
        <v>1977</v>
      </c>
      <c r="B51" s="162">
        <v>1097.1349</v>
      </c>
      <c r="C51" s="162"/>
      <c r="G51" s="130"/>
      <c r="H51" s="136"/>
      <c r="I51" s="164"/>
      <c r="J51" s="164"/>
    </row>
    <row r="52" spans="1:28" ht="14.25" x14ac:dyDescent="0.25">
      <c r="A52" s="143">
        <v>1978</v>
      </c>
      <c r="B52" s="162">
        <v>1368.9254000000001</v>
      </c>
      <c r="C52" s="162"/>
      <c r="G52" s="130"/>
      <c r="H52" s="136"/>
      <c r="I52" s="164"/>
      <c r="J52" s="164"/>
    </row>
    <row r="53" spans="1:28" ht="14.25" x14ac:dyDescent="0.25">
      <c r="A53" s="143">
        <v>1979</v>
      </c>
      <c r="B53" s="162">
        <v>1707.7089000000001</v>
      </c>
      <c r="C53" s="162"/>
      <c r="G53" s="130"/>
      <c r="H53" s="136"/>
      <c r="I53" s="164"/>
      <c r="J53" s="164"/>
    </row>
    <row r="54" spans="1:28" ht="14.25" x14ac:dyDescent="0.25">
      <c r="A54" s="143">
        <v>1980</v>
      </c>
      <c r="B54" s="162">
        <v>2049.6237000000001</v>
      </c>
      <c r="C54" s="162"/>
      <c r="G54" s="130"/>
      <c r="H54" s="136"/>
      <c r="I54" s="164"/>
      <c r="J54" s="164"/>
      <c r="AA54" s="337"/>
    </row>
    <row r="55" spans="1:28" ht="14.25" x14ac:dyDescent="0.25">
      <c r="A55" s="143">
        <v>1981</v>
      </c>
      <c r="B55" s="162">
        <v>2531.6097</v>
      </c>
      <c r="C55" s="162"/>
      <c r="G55" s="130"/>
      <c r="H55" s="136"/>
      <c r="I55" s="164"/>
      <c r="J55" s="164"/>
      <c r="Q55" s="336"/>
      <c r="R55" s="336"/>
      <c r="S55" s="336"/>
      <c r="T55" s="336"/>
      <c r="U55" s="336"/>
      <c r="V55" s="336"/>
      <c r="W55" s="336"/>
      <c r="X55" s="336"/>
      <c r="Y55" s="336"/>
      <c r="Z55" s="336"/>
      <c r="AA55" s="336"/>
      <c r="AB55" s="336"/>
    </row>
    <row r="56" spans="1:28" ht="14.25" x14ac:dyDescent="0.25">
      <c r="A56" s="143">
        <v>1982</v>
      </c>
      <c r="B56" s="162">
        <v>3269.8377999999998</v>
      </c>
      <c r="C56" s="162"/>
      <c r="G56" s="130"/>
      <c r="H56" s="136"/>
      <c r="I56" s="164"/>
      <c r="J56" s="164"/>
    </row>
    <row r="57" spans="1:28" ht="14.25" x14ac:dyDescent="0.25">
      <c r="A57" s="143">
        <v>1983</v>
      </c>
      <c r="B57" s="162">
        <v>3955.7379000000001</v>
      </c>
      <c r="C57" s="162"/>
      <c r="G57" s="130"/>
      <c r="H57" s="136"/>
      <c r="I57" s="164"/>
      <c r="J57" s="164"/>
    </row>
    <row r="58" spans="1:28" ht="14.25" x14ac:dyDescent="0.25">
      <c r="A58" s="143">
        <v>1984</v>
      </c>
      <c r="B58" s="162">
        <v>4851.9537</v>
      </c>
      <c r="C58" s="162"/>
      <c r="G58" s="130"/>
      <c r="H58" s="136"/>
      <c r="I58" s="164"/>
      <c r="J58" s="164"/>
    </row>
    <row r="59" spans="1:28" ht="14.25" x14ac:dyDescent="0.25">
      <c r="A59" s="143">
        <v>1985</v>
      </c>
      <c r="B59" s="162">
        <v>6065.8611000000001</v>
      </c>
      <c r="C59" s="162"/>
      <c r="G59" s="130"/>
      <c r="H59" s="136"/>
      <c r="I59" s="164"/>
      <c r="J59" s="164"/>
    </row>
    <row r="60" spans="1:28" ht="14.25" x14ac:dyDescent="0.25">
      <c r="A60" s="143">
        <v>1986</v>
      </c>
      <c r="B60" s="162">
        <v>6854.8595999999998</v>
      </c>
      <c r="C60" s="162"/>
      <c r="G60" s="130"/>
      <c r="H60" s="136"/>
      <c r="I60" s="164"/>
      <c r="J60" s="164"/>
    </row>
    <row r="61" spans="1:28" ht="14.25" x14ac:dyDescent="0.25">
      <c r="A61" s="143">
        <v>1987</v>
      </c>
      <c r="B61" s="162">
        <v>7711.6363000000001</v>
      </c>
      <c r="C61" s="162"/>
      <c r="G61" s="130"/>
      <c r="H61" s="136"/>
      <c r="I61" s="164"/>
      <c r="J61" s="164"/>
    </row>
    <row r="62" spans="1:28" ht="14.25" x14ac:dyDescent="0.25">
      <c r="A62" s="143">
        <v>1988</v>
      </c>
      <c r="B62" s="162">
        <v>9429.9356000000007</v>
      </c>
      <c r="C62" s="162"/>
      <c r="G62" s="130"/>
      <c r="H62" s="136"/>
      <c r="I62" s="164"/>
      <c r="J62" s="164"/>
    </row>
    <row r="63" spans="1:28" ht="14.25" x14ac:dyDescent="0.25">
      <c r="A63" s="143">
        <v>1989</v>
      </c>
      <c r="B63" s="162">
        <v>11921.109700000001</v>
      </c>
      <c r="C63" s="162"/>
      <c r="G63" s="130"/>
      <c r="H63" s="136"/>
      <c r="I63" s="164"/>
      <c r="J63" s="164"/>
    </row>
    <row r="64" spans="1:28" ht="14.25" x14ac:dyDescent="0.25">
      <c r="A64" s="143">
        <v>1990</v>
      </c>
      <c r="B64" s="162">
        <v>788000</v>
      </c>
      <c r="C64" s="162"/>
      <c r="G64" s="130"/>
      <c r="H64" s="136"/>
      <c r="I64" s="164"/>
      <c r="J64" s="164"/>
    </row>
    <row r="65" spans="1:28" ht="14.25" x14ac:dyDescent="0.25">
      <c r="A65" s="143">
        <v>1991</v>
      </c>
      <c r="B65" s="162">
        <v>2324000</v>
      </c>
      <c r="C65" s="162"/>
      <c r="G65" s="130"/>
      <c r="H65" s="136"/>
      <c r="I65" s="164"/>
      <c r="J65" s="164"/>
    </row>
    <row r="66" spans="1:28" ht="14.25" x14ac:dyDescent="0.25">
      <c r="A66" s="143">
        <v>1992</v>
      </c>
      <c r="B66" s="162">
        <v>4957000</v>
      </c>
      <c r="C66" s="162"/>
      <c r="G66" s="130"/>
      <c r="H66" s="136"/>
      <c r="I66" s="164"/>
      <c r="J66" s="164"/>
    </row>
    <row r="67" spans="1:28" ht="14.25" x14ac:dyDescent="0.25">
      <c r="A67" s="143">
        <v>1993</v>
      </c>
      <c r="B67" s="162">
        <v>7818000</v>
      </c>
      <c r="C67" s="162"/>
      <c r="G67" s="130"/>
      <c r="H67" s="136"/>
      <c r="I67" s="164"/>
      <c r="J67" s="164"/>
    </row>
    <row r="68" spans="1:28" ht="14.25" x14ac:dyDescent="0.25">
      <c r="A68" s="143">
        <v>1994</v>
      </c>
      <c r="B68" s="162">
        <v>13623000</v>
      </c>
      <c r="C68" s="162"/>
      <c r="G68" s="130"/>
      <c r="H68" s="136"/>
      <c r="I68" s="164"/>
      <c r="J68" s="164"/>
    </row>
    <row r="69" spans="1:28" ht="14.25" x14ac:dyDescent="0.25">
      <c r="A69" s="143">
        <v>1995</v>
      </c>
      <c r="B69" s="162">
        <v>36077000</v>
      </c>
      <c r="C69" s="162"/>
      <c r="D69" s="140">
        <v>3518.569</v>
      </c>
      <c r="E69" s="140">
        <v>2718.096</v>
      </c>
      <c r="F69" s="140">
        <v>800.47299999999984</v>
      </c>
      <c r="G69" s="130"/>
      <c r="H69" s="136"/>
      <c r="I69" s="164"/>
      <c r="J69" s="164"/>
    </row>
    <row r="70" spans="1:28" ht="14.25" x14ac:dyDescent="0.25">
      <c r="A70" s="143">
        <v>1996</v>
      </c>
      <c r="B70" s="162">
        <v>54744000</v>
      </c>
      <c r="C70" s="162"/>
      <c r="D70" s="140">
        <v>3614.9759999999997</v>
      </c>
      <c r="E70" s="140">
        <v>2740.4959999999996</v>
      </c>
      <c r="F70" s="140">
        <v>874.4799999999999</v>
      </c>
      <c r="G70" s="130"/>
      <c r="H70" s="136"/>
      <c r="I70" s="164"/>
      <c r="J70" s="164"/>
    </row>
    <row r="71" spans="1:28" ht="14.25" x14ac:dyDescent="0.25">
      <c r="A71" s="143">
        <v>1997</v>
      </c>
      <c r="B71" s="162">
        <v>645408000</v>
      </c>
      <c r="C71" s="162"/>
      <c r="D71" s="140">
        <v>3503.9140000000002</v>
      </c>
      <c r="E71" s="140">
        <v>2595.9280000000003</v>
      </c>
      <c r="F71" s="140">
        <v>907.9860000000001</v>
      </c>
      <c r="G71" s="130"/>
      <c r="H71" s="136"/>
      <c r="I71" s="164"/>
      <c r="J71" s="164"/>
    </row>
    <row r="72" spans="1:28" ht="14.25" x14ac:dyDescent="0.25">
      <c r="A72" s="143">
        <v>1998</v>
      </c>
      <c r="B72" s="162">
        <v>1524186000</v>
      </c>
      <c r="C72" s="162"/>
      <c r="D72" s="140">
        <v>3467.9170000000004</v>
      </c>
      <c r="E72" s="140">
        <v>2525.2399999999998</v>
      </c>
      <c r="F72" s="140">
        <v>942.67700000000002</v>
      </c>
      <c r="G72" s="130"/>
      <c r="H72" s="136"/>
      <c r="I72" s="164"/>
      <c r="J72" s="164"/>
    </row>
    <row r="73" spans="1:28" ht="14.25" x14ac:dyDescent="0.25">
      <c r="A73" s="143">
        <v>1999</v>
      </c>
      <c r="B73" s="162">
        <v>1634636000</v>
      </c>
      <c r="C73" s="162"/>
      <c r="D73" s="140">
        <v>3318.145</v>
      </c>
      <c r="E73" s="140">
        <v>2396.6200000000003</v>
      </c>
      <c r="F73" s="140">
        <v>921.52500000000009</v>
      </c>
      <c r="G73" s="130"/>
      <c r="H73" s="136"/>
      <c r="I73" s="164"/>
      <c r="J73" s="164"/>
    </row>
    <row r="74" spans="1:28" ht="14.25" x14ac:dyDescent="0.25">
      <c r="A74" s="143">
        <v>2000</v>
      </c>
      <c r="B74" s="162">
        <v>1951813000</v>
      </c>
      <c r="C74" s="162">
        <v>9968.018</v>
      </c>
      <c r="D74" s="140">
        <v>3239.1949999999993</v>
      </c>
      <c r="E74" s="140">
        <v>2325.35</v>
      </c>
      <c r="F74" s="140">
        <v>913.84500000000003</v>
      </c>
      <c r="G74" s="130"/>
      <c r="H74" s="136"/>
      <c r="I74" s="164"/>
      <c r="J74" s="164">
        <f t="shared" ref="J74:J93" si="0">(C74*1000000)/(E74*1000)/12</f>
        <v>357.22285534077309</v>
      </c>
    </row>
    <row r="75" spans="1:28" ht="14.25" x14ac:dyDescent="0.25">
      <c r="A75" s="143">
        <v>2001</v>
      </c>
      <c r="B75" s="162">
        <v>1919883000</v>
      </c>
      <c r="C75" s="162">
        <v>11044.762000000001</v>
      </c>
      <c r="D75" s="140">
        <v>3214.7400000000002</v>
      </c>
      <c r="E75" s="140">
        <v>2272.3910000000001</v>
      </c>
      <c r="F75" s="140">
        <v>942.34900000000005</v>
      </c>
      <c r="G75" s="130"/>
      <c r="H75" s="136"/>
      <c r="I75" s="164"/>
      <c r="J75" s="164">
        <f t="shared" si="0"/>
        <v>405.03453557655058</v>
      </c>
    </row>
    <row r="76" spans="1:28" ht="14.25" x14ac:dyDescent="0.25">
      <c r="A76" s="143">
        <v>2002</v>
      </c>
      <c r="B76" s="162">
        <v>2175600000</v>
      </c>
      <c r="C76" s="162">
        <v>11745.995000000001</v>
      </c>
      <c r="D76" s="140">
        <v>3222.1189999999992</v>
      </c>
      <c r="E76" s="140">
        <v>2280.6120000000001</v>
      </c>
      <c r="F76" s="140">
        <v>941.50700000000006</v>
      </c>
      <c r="G76" s="130"/>
      <c r="H76" s="136"/>
      <c r="I76" s="164"/>
      <c r="J76" s="164">
        <f t="shared" si="0"/>
        <v>429.19747710994534</v>
      </c>
    </row>
    <row r="77" spans="1:28" ht="14.25" x14ac:dyDescent="0.25">
      <c r="A77" s="143">
        <v>2003</v>
      </c>
      <c r="B77" s="162">
        <v>2513678000</v>
      </c>
      <c r="C77" s="162">
        <v>12684.861999999999</v>
      </c>
      <c r="D77" s="140">
        <v>3317.3900000000003</v>
      </c>
      <c r="E77" s="140">
        <v>2364.9850000000001</v>
      </c>
      <c r="F77" s="140">
        <v>952.40499999999997</v>
      </c>
      <c r="G77" s="130"/>
      <c r="H77" s="136"/>
      <c r="I77" s="164"/>
      <c r="J77" s="164">
        <f t="shared" si="0"/>
        <v>446.96766928049578</v>
      </c>
    </row>
    <row r="78" spans="1:28" ht="14.25" x14ac:dyDescent="0.25">
      <c r="A78" s="143">
        <v>2004</v>
      </c>
      <c r="B78" s="162">
        <v>2774889000</v>
      </c>
      <c r="C78" s="162">
        <v>13846.57</v>
      </c>
      <c r="D78" s="140">
        <v>3403.395</v>
      </c>
      <c r="E78" s="140">
        <v>2431.8969999999999</v>
      </c>
      <c r="F78" s="140">
        <v>971.49800000000005</v>
      </c>
      <c r="G78" s="130"/>
      <c r="H78" s="136"/>
      <c r="I78" s="164"/>
      <c r="J78" s="164">
        <f t="shared" si="0"/>
        <v>474.47767456160085</v>
      </c>
      <c r="L78" s="336"/>
      <c r="M78" s="336"/>
      <c r="N78" s="336"/>
      <c r="O78" s="336"/>
      <c r="P78" s="336"/>
      <c r="Q78" s="336"/>
      <c r="R78" s="336"/>
      <c r="S78" s="336"/>
      <c r="T78" s="336"/>
      <c r="U78" s="336"/>
      <c r="V78" s="336"/>
      <c r="W78" s="336"/>
      <c r="X78" s="336"/>
      <c r="Y78" s="336"/>
      <c r="Z78" s="336"/>
      <c r="AA78" s="336"/>
      <c r="AB78" s="336"/>
    </row>
    <row r="79" spans="1:28" ht="14.25" x14ac:dyDescent="0.25">
      <c r="A79" s="143">
        <v>2005</v>
      </c>
      <c r="B79" s="162">
        <v>2912164000</v>
      </c>
      <c r="C79" s="162">
        <v>15703.386</v>
      </c>
      <c r="D79" s="140">
        <v>3495.2680000000005</v>
      </c>
      <c r="E79" s="140">
        <v>2522.9500000000003</v>
      </c>
      <c r="F79" s="140">
        <v>972.31799999999987</v>
      </c>
      <c r="G79" s="130"/>
      <c r="H79" s="136"/>
      <c r="I79" s="164"/>
      <c r="J79" s="164">
        <f t="shared" si="0"/>
        <v>518.68467468637891</v>
      </c>
    </row>
    <row r="80" spans="1:28" ht="14.25" x14ac:dyDescent="0.25">
      <c r="A80" s="143">
        <v>2006</v>
      </c>
      <c r="B80" s="162">
        <v>3201492000</v>
      </c>
      <c r="C80" s="162">
        <v>17407.294000000002</v>
      </c>
      <c r="D80" s="140">
        <v>3612.0419999999995</v>
      </c>
      <c r="E80" s="140">
        <v>2631.123</v>
      </c>
      <c r="F80" s="140">
        <v>980.9190000000001</v>
      </c>
      <c r="G80" s="130"/>
      <c r="H80" s="136"/>
      <c r="I80" s="164"/>
      <c r="J80" s="164">
        <f t="shared" si="0"/>
        <v>551.3264994959693</v>
      </c>
    </row>
    <row r="81" spans="1:10" ht="14.25" x14ac:dyDescent="0.25">
      <c r="A81" s="144">
        <v>2007</v>
      </c>
      <c r="B81" s="162">
        <v>3820777000</v>
      </c>
      <c r="C81" s="162">
        <v>20425.073</v>
      </c>
      <c r="D81" s="140">
        <v>3726.7419999999997</v>
      </c>
      <c r="E81" s="140">
        <v>2740.44</v>
      </c>
      <c r="F81" s="140">
        <v>986.30200000000002</v>
      </c>
      <c r="G81" s="130"/>
      <c r="H81" s="136"/>
      <c r="I81" s="164"/>
      <c r="J81" s="164">
        <f t="shared" si="0"/>
        <v>621.10077822052904</v>
      </c>
    </row>
    <row r="82" spans="1:10" ht="14.25" x14ac:dyDescent="0.25">
      <c r="A82" s="144">
        <v>2008</v>
      </c>
      <c r="B82" s="162">
        <v>4545820000</v>
      </c>
      <c r="C82" s="162">
        <v>24431.263999999999</v>
      </c>
      <c r="D82" s="140">
        <v>3814.6469999999999</v>
      </c>
      <c r="E82" s="140">
        <v>2806.5049999999992</v>
      </c>
      <c r="F82" s="140">
        <v>1008.1420000000002</v>
      </c>
      <c r="G82" s="130"/>
      <c r="H82" s="136"/>
      <c r="I82" s="164"/>
      <c r="J82" s="164">
        <f t="shared" si="0"/>
        <v>725.43561000841521</v>
      </c>
    </row>
    <row r="83" spans="1:10" ht="14.25" x14ac:dyDescent="0.25">
      <c r="A83" s="144">
        <v>2009</v>
      </c>
      <c r="B83" s="162">
        <v>4792938000</v>
      </c>
      <c r="C83" s="162">
        <v>25850.67</v>
      </c>
      <c r="D83" s="140">
        <v>3749.2949999999992</v>
      </c>
      <c r="E83" s="140">
        <v>2747.6159999999995</v>
      </c>
      <c r="F83" s="140">
        <v>1001.6789999999999</v>
      </c>
      <c r="G83" s="130"/>
      <c r="H83" s="136"/>
      <c r="I83" s="164"/>
      <c r="J83" s="164">
        <f t="shared" si="0"/>
        <v>784.03332197803491</v>
      </c>
    </row>
    <row r="84" spans="1:10" ht="14.25" x14ac:dyDescent="0.25">
      <c r="A84" s="331">
        <v>2010</v>
      </c>
      <c r="B84" s="162">
        <v>4727585000</v>
      </c>
      <c r="C84" s="162">
        <v>27170.776999999998</v>
      </c>
      <c r="D84" s="140">
        <v>3603.8849999999998</v>
      </c>
      <c r="E84" s="140">
        <v>2627.5260000000003</v>
      </c>
      <c r="F84" s="140">
        <v>976.35900000000004</v>
      </c>
      <c r="G84" s="130"/>
      <c r="H84" s="136"/>
      <c r="I84" s="164"/>
      <c r="J84" s="164">
        <f t="shared" si="0"/>
        <v>861.73511381682476</v>
      </c>
    </row>
    <row r="85" spans="1:10" ht="14.25" x14ac:dyDescent="0.25">
      <c r="A85" s="331">
        <f>A84+1</f>
        <v>2011</v>
      </c>
      <c r="B85" s="162">
        <v>4839101000</v>
      </c>
      <c r="C85" s="162">
        <v>28562.313999999998</v>
      </c>
      <c r="D85" s="140">
        <v>3524.5519999999997</v>
      </c>
      <c r="E85" s="140">
        <v>2587.047</v>
      </c>
      <c r="F85" s="140">
        <v>937.50500000000011</v>
      </c>
      <c r="G85" s="130"/>
      <c r="H85" s="136"/>
      <c r="I85" s="164"/>
      <c r="J85" s="164">
        <f t="shared" si="0"/>
        <v>920.04236232791027</v>
      </c>
    </row>
    <row r="86" spans="1:10" ht="14.25" x14ac:dyDescent="0.25">
      <c r="A86" s="331">
        <f>A85+1</f>
        <v>2012</v>
      </c>
      <c r="B86" s="162">
        <v>4878983000</v>
      </c>
      <c r="C86" s="162">
        <v>30213.851999999999</v>
      </c>
      <c r="D86" s="140">
        <v>3436.3929999999996</v>
      </c>
      <c r="E86" s="140">
        <v>2539.9259999999999</v>
      </c>
      <c r="F86" s="140">
        <v>896.46699999999998</v>
      </c>
      <c r="G86" s="130"/>
      <c r="H86" s="136"/>
      <c r="I86" s="164"/>
      <c r="J86" s="164">
        <f t="shared" si="0"/>
        <v>991.2969905422442</v>
      </c>
    </row>
    <row r="87" spans="1:10" ht="14.25" x14ac:dyDescent="0.25">
      <c r="A87" s="331">
        <f>A86+1</f>
        <v>2013</v>
      </c>
      <c r="B87" s="162">
        <v>5228982000</v>
      </c>
      <c r="C87" s="162">
        <v>32499.386999999999</v>
      </c>
      <c r="D87" s="140">
        <v>3421.5770000000002</v>
      </c>
      <c r="E87" s="140">
        <v>2511.0529999999999</v>
      </c>
      <c r="F87" s="140">
        <v>910.524</v>
      </c>
      <c r="G87" s="130"/>
      <c r="H87" s="136"/>
      <c r="I87" s="164"/>
      <c r="J87" s="164">
        <f t="shared" si="0"/>
        <v>1078.544439324857</v>
      </c>
    </row>
    <row r="88" spans="1:10" ht="14.25" x14ac:dyDescent="0.25">
      <c r="A88" s="331">
        <f>A87+1</f>
        <v>2014</v>
      </c>
      <c r="B88" s="162">
        <v>5482081000</v>
      </c>
      <c r="C88" s="162">
        <v>34250.22</v>
      </c>
      <c r="D88" s="140">
        <v>3434.165</v>
      </c>
      <c r="E88" s="140">
        <v>2506.2269999999999</v>
      </c>
      <c r="F88" s="140">
        <v>927.9380000000001</v>
      </c>
      <c r="G88" s="130"/>
      <c r="H88" s="136"/>
      <c r="I88" s="164"/>
      <c r="J88" s="164">
        <f t="shared" si="0"/>
        <v>1138.8373838443206</v>
      </c>
    </row>
    <row r="89" spans="1:10" ht="14.25" x14ac:dyDescent="0.25">
      <c r="A89" s="331">
        <v>2015</v>
      </c>
      <c r="B89" s="162">
        <v>5707054000</v>
      </c>
      <c r="C89" s="162">
        <v>36538.024000000005</v>
      </c>
      <c r="D89" s="140">
        <v>3446.2140000000004</v>
      </c>
      <c r="E89" s="140">
        <v>2530.8520000000003</v>
      </c>
      <c r="F89" s="140">
        <v>915.36199999999997</v>
      </c>
      <c r="G89" s="130"/>
      <c r="H89" s="136"/>
      <c r="I89" s="164"/>
      <c r="J89" s="164">
        <f t="shared" si="0"/>
        <v>1203.0870763416167</v>
      </c>
    </row>
    <row r="90" spans="1:10" ht="14.25" x14ac:dyDescent="0.25">
      <c r="A90" s="331">
        <f>A89+1</f>
        <v>2016</v>
      </c>
      <c r="B90" s="162">
        <v>5590359000</v>
      </c>
      <c r="C90" s="162">
        <v>39347.726999999999</v>
      </c>
      <c r="D90" s="140">
        <v>3463.3469999999998</v>
      </c>
      <c r="E90" s="140">
        <v>2576.0809999999997</v>
      </c>
      <c r="F90" s="140">
        <v>887.26600000000019</v>
      </c>
      <c r="G90" s="130"/>
      <c r="H90" s="136"/>
      <c r="I90" s="164"/>
      <c r="J90" s="164">
        <f t="shared" si="0"/>
        <v>1272.8548714112642</v>
      </c>
    </row>
    <row r="91" spans="1:10" x14ac:dyDescent="0.25">
      <c r="A91" s="331">
        <f>A90+1</f>
        <v>2017</v>
      </c>
      <c r="B91" s="162">
        <v>6178185000</v>
      </c>
      <c r="C91" s="162">
        <v>43620.063999999998</v>
      </c>
      <c r="D91" s="140">
        <v>3525.3520000000003</v>
      </c>
      <c r="E91" s="140">
        <v>2584.3849999999998</v>
      </c>
      <c r="F91" s="140">
        <v>940.96700000000021</v>
      </c>
      <c r="G91" s="130"/>
      <c r="H91" s="136"/>
      <c r="I91" s="164"/>
      <c r="J91" s="164">
        <f t="shared" si="0"/>
        <v>1406.5262464119448</v>
      </c>
    </row>
    <row r="92" spans="1:10" x14ac:dyDescent="0.25">
      <c r="A92" s="331">
        <f>A91+1</f>
        <v>2018</v>
      </c>
      <c r="B92" s="162">
        <v>6630784000</v>
      </c>
      <c r="C92" s="162">
        <v>48238.053</v>
      </c>
      <c r="D92" s="140">
        <v>3521.6400000000003</v>
      </c>
      <c r="E92" s="140">
        <v>2605.9480000000003</v>
      </c>
      <c r="F92" s="140">
        <v>915.69199999999989</v>
      </c>
      <c r="G92" s="130"/>
      <c r="H92" s="136"/>
      <c r="I92" s="164"/>
      <c r="J92" s="164">
        <f t="shared" si="0"/>
        <v>1542.5625338648351</v>
      </c>
    </row>
    <row r="93" spans="1:10" x14ac:dyDescent="0.25">
      <c r="A93" s="331">
        <f>A92+1</f>
        <v>2019</v>
      </c>
      <c r="B93" s="162"/>
      <c r="C93" s="162">
        <v>51952.262999999999</v>
      </c>
      <c r="D93" s="140">
        <v>3533.5779999999995</v>
      </c>
      <c r="E93" s="140">
        <v>2646.1980000000003</v>
      </c>
      <c r="F93" s="140">
        <v>887.38</v>
      </c>
      <c r="G93" s="130"/>
      <c r="H93" s="136"/>
      <c r="I93" s="164"/>
      <c r="J93" s="164">
        <f t="shared" si="0"/>
        <v>1636.0662543014541</v>
      </c>
    </row>
  </sheetData>
  <mergeCells count="7">
    <mergeCell ref="D7:F7"/>
    <mergeCell ref="B4:C5"/>
    <mergeCell ref="D6:F6"/>
    <mergeCell ref="A3:A6"/>
    <mergeCell ref="B3:I3"/>
    <mergeCell ref="G4:H4"/>
    <mergeCell ref="D4:F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99"/>
  <sheetViews>
    <sheetView topLeftCell="A79" workbookViewId="0">
      <selection activeCell="G95" sqref="G95"/>
    </sheetView>
  </sheetViews>
  <sheetFormatPr baseColWidth="10" defaultColWidth="11.42578125" defaultRowHeight="13.5" x14ac:dyDescent="0.25"/>
  <cols>
    <col min="1" max="2" width="11.42578125" style="140"/>
    <col min="3" max="3" width="12.7109375" style="140" customWidth="1"/>
    <col min="4" max="5" width="13.7109375" style="140" customWidth="1"/>
    <col min="6" max="6" width="12.7109375" style="140" customWidth="1"/>
    <col min="7" max="16384" width="11.42578125" style="145"/>
  </cols>
  <sheetData>
    <row r="1" spans="1:6" ht="14.25" thickBot="1" x14ac:dyDescent="0.3">
      <c r="A1" s="139"/>
      <c r="B1" s="139"/>
    </row>
    <row r="2" spans="1:6" ht="14.25" thickBot="1" x14ac:dyDescent="0.3">
      <c r="F2" s="47">
        <f>[7]Data!$B$28</f>
        <v>1.3735145563590412</v>
      </c>
    </row>
    <row r="3" spans="1:6" ht="13.7" x14ac:dyDescent="0.25">
      <c r="C3" s="449" t="s">
        <v>143</v>
      </c>
      <c r="D3" s="449"/>
      <c r="E3" s="449"/>
      <c r="F3" s="449"/>
    </row>
    <row r="4" spans="1:6" s="148" customFormat="1" ht="14.25" customHeight="1" x14ac:dyDescent="0.25">
      <c r="A4" s="487" t="s">
        <v>2</v>
      </c>
      <c r="B4" s="472" t="s">
        <v>63</v>
      </c>
      <c r="C4" s="481"/>
      <c r="D4" s="469" t="s">
        <v>22</v>
      </c>
      <c r="E4" s="470"/>
      <c r="F4" s="210" t="s">
        <v>64</v>
      </c>
    </row>
    <row r="5" spans="1:6" s="148" customFormat="1" ht="15" customHeight="1" x14ac:dyDescent="0.25">
      <c r="A5" s="487"/>
      <c r="B5" s="473"/>
      <c r="C5" s="490"/>
      <c r="D5" s="469" t="s">
        <v>136</v>
      </c>
      <c r="E5" s="470"/>
      <c r="F5" s="215" t="s">
        <v>110</v>
      </c>
    </row>
    <row r="6" spans="1:6" s="148" customFormat="1" ht="15" customHeight="1" x14ac:dyDescent="0.25">
      <c r="A6" s="487"/>
      <c r="B6" s="311" t="s">
        <v>181</v>
      </c>
      <c r="C6" s="207" t="s">
        <v>3</v>
      </c>
      <c r="D6" s="197" t="s">
        <v>105</v>
      </c>
      <c r="E6" s="207" t="s">
        <v>3</v>
      </c>
      <c r="F6" s="202"/>
    </row>
    <row r="7" spans="1:6" s="148" customFormat="1" ht="14.25" x14ac:dyDescent="0.25">
      <c r="A7" s="487"/>
      <c r="B7" s="300"/>
      <c r="C7" s="133"/>
      <c r="D7" s="132"/>
      <c r="E7" s="132"/>
      <c r="F7" s="240" t="s">
        <v>3</v>
      </c>
    </row>
    <row r="8" spans="1:6" s="158" customFormat="1" ht="14.25" x14ac:dyDescent="0.25">
      <c r="A8" s="487"/>
      <c r="B8" s="300"/>
      <c r="C8" s="134"/>
      <c r="D8" s="488" t="s">
        <v>47</v>
      </c>
      <c r="E8" s="489"/>
      <c r="F8" s="134"/>
    </row>
    <row r="9" spans="1:6" ht="13.7" hidden="1" x14ac:dyDescent="0.25">
      <c r="A9" s="143">
        <v>1935</v>
      </c>
      <c r="B9" s="297"/>
      <c r="C9" s="159"/>
      <c r="D9" s="159"/>
      <c r="E9" s="159"/>
      <c r="F9" s="159"/>
    </row>
    <row r="10" spans="1:6" ht="13.7" hidden="1" x14ac:dyDescent="0.25">
      <c r="A10" s="143">
        <v>1936</v>
      </c>
      <c r="B10" s="297"/>
      <c r="C10" s="159"/>
      <c r="D10" s="159"/>
      <c r="E10" s="159"/>
      <c r="F10" s="159"/>
    </row>
    <row r="11" spans="1:6" ht="13.7" hidden="1" x14ac:dyDescent="0.25">
      <c r="A11" s="143">
        <v>1937</v>
      </c>
      <c r="B11" s="297"/>
      <c r="C11" s="159"/>
      <c r="D11" s="159"/>
      <c r="E11" s="159"/>
      <c r="F11" s="159"/>
    </row>
    <row r="12" spans="1:6" ht="13.7" hidden="1" x14ac:dyDescent="0.25">
      <c r="A12" s="143">
        <v>1938</v>
      </c>
      <c r="B12" s="297"/>
      <c r="C12" s="159"/>
      <c r="D12" s="159"/>
      <c r="E12" s="159"/>
      <c r="F12" s="159"/>
    </row>
    <row r="13" spans="1:6" ht="13.7" hidden="1" x14ac:dyDescent="0.25">
      <c r="A13" s="143">
        <v>1939</v>
      </c>
      <c r="B13" s="297"/>
      <c r="C13" s="159"/>
      <c r="D13" s="159"/>
      <c r="E13" s="159"/>
      <c r="F13" s="159"/>
    </row>
    <row r="14" spans="1:6" ht="13.7" hidden="1" x14ac:dyDescent="0.25">
      <c r="A14" s="143">
        <v>1940</v>
      </c>
      <c r="B14" s="297"/>
      <c r="C14" s="159"/>
      <c r="D14" s="159"/>
      <c r="E14" s="159"/>
      <c r="F14" s="159"/>
    </row>
    <row r="15" spans="1:6" ht="13.7" hidden="1" x14ac:dyDescent="0.25">
      <c r="A15" s="143">
        <v>1941</v>
      </c>
      <c r="B15" s="297"/>
      <c r="C15" s="159"/>
      <c r="D15" s="159"/>
      <c r="E15" s="159"/>
      <c r="F15" s="159"/>
    </row>
    <row r="16" spans="1:6" ht="13.7" hidden="1" x14ac:dyDescent="0.25">
      <c r="A16" s="143">
        <v>1942</v>
      </c>
      <c r="B16" s="297"/>
      <c r="C16" s="159"/>
      <c r="D16" s="159"/>
      <c r="E16" s="159"/>
      <c r="F16" s="159"/>
    </row>
    <row r="17" spans="1:6" ht="13.7" hidden="1" x14ac:dyDescent="0.25">
      <c r="A17" s="143">
        <v>1943</v>
      </c>
      <c r="B17" s="297"/>
      <c r="C17" s="159"/>
      <c r="D17" s="159"/>
      <c r="E17" s="159"/>
      <c r="F17" s="159"/>
    </row>
    <row r="18" spans="1:6" ht="13.7" hidden="1" x14ac:dyDescent="0.25">
      <c r="A18" s="143">
        <v>1944</v>
      </c>
      <c r="B18" s="297"/>
      <c r="C18" s="159"/>
      <c r="D18" s="159"/>
      <c r="E18" s="159"/>
      <c r="F18" s="159"/>
    </row>
    <row r="19" spans="1:6" ht="13.7" hidden="1" x14ac:dyDescent="0.25">
      <c r="A19" s="143">
        <v>1945</v>
      </c>
      <c r="B19" s="297"/>
      <c r="C19" s="159"/>
      <c r="D19" s="159"/>
      <c r="E19" s="159"/>
      <c r="F19" s="159"/>
    </row>
    <row r="20" spans="1:6" ht="13.7" hidden="1" x14ac:dyDescent="0.25">
      <c r="A20" s="143">
        <v>1946</v>
      </c>
      <c r="B20" s="297"/>
      <c r="C20" s="159"/>
      <c r="D20" s="159"/>
      <c r="E20" s="159"/>
      <c r="F20" s="159"/>
    </row>
    <row r="21" spans="1:6" ht="13.7" hidden="1" x14ac:dyDescent="0.25">
      <c r="A21" s="143">
        <v>1947</v>
      </c>
      <c r="B21" s="297"/>
      <c r="C21" s="159"/>
      <c r="D21" s="159"/>
      <c r="E21" s="159"/>
      <c r="F21" s="159"/>
    </row>
    <row r="22" spans="1:6" ht="13.7" hidden="1" x14ac:dyDescent="0.25">
      <c r="A22" s="143">
        <v>1948</v>
      </c>
      <c r="B22" s="297"/>
      <c r="C22" s="159"/>
      <c r="D22" s="159"/>
      <c r="E22" s="159"/>
      <c r="F22" s="159"/>
    </row>
    <row r="23" spans="1:6" ht="13.7" hidden="1" x14ac:dyDescent="0.25">
      <c r="A23" s="143">
        <v>1949</v>
      </c>
      <c r="B23" s="297"/>
      <c r="C23" s="159"/>
      <c r="D23" s="159"/>
      <c r="E23" s="159"/>
      <c r="F23" s="159"/>
    </row>
    <row r="24" spans="1:6" ht="13.7" hidden="1" x14ac:dyDescent="0.25">
      <c r="A24" s="143">
        <v>1950</v>
      </c>
      <c r="B24" s="297"/>
      <c r="C24" s="159"/>
      <c r="D24" s="159"/>
      <c r="E24" s="159"/>
      <c r="F24" s="159"/>
    </row>
    <row r="25" spans="1:6" ht="13.7" hidden="1" x14ac:dyDescent="0.25">
      <c r="A25" s="143">
        <v>1951</v>
      </c>
      <c r="B25" s="297"/>
      <c r="C25" s="159"/>
      <c r="D25" s="159"/>
      <c r="E25" s="159"/>
      <c r="F25" s="159"/>
    </row>
    <row r="26" spans="1:6" ht="13.7" hidden="1" x14ac:dyDescent="0.25">
      <c r="A26" s="143">
        <v>1952</v>
      </c>
      <c r="B26" s="297"/>
      <c r="C26" s="159"/>
      <c r="D26" s="159"/>
      <c r="E26" s="159"/>
      <c r="F26" s="159"/>
    </row>
    <row r="27" spans="1:6" ht="13.7" hidden="1" x14ac:dyDescent="0.25">
      <c r="A27" s="143">
        <v>1953</v>
      </c>
      <c r="B27" s="297"/>
      <c r="C27" s="159"/>
      <c r="D27" s="159"/>
      <c r="E27" s="159"/>
      <c r="F27" s="159"/>
    </row>
    <row r="28" spans="1:6" ht="13.7" hidden="1" x14ac:dyDescent="0.25">
      <c r="A28" s="143">
        <v>1954</v>
      </c>
      <c r="B28" s="297"/>
      <c r="C28" s="159"/>
      <c r="D28" s="159"/>
      <c r="E28" s="159"/>
      <c r="F28" s="159"/>
    </row>
    <row r="29" spans="1:6" ht="13.7" x14ac:dyDescent="0.25">
      <c r="A29" s="143">
        <v>1955</v>
      </c>
      <c r="B29" s="159"/>
      <c r="C29" s="159"/>
      <c r="D29" s="159"/>
      <c r="E29" s="159"/>
      <c r="F29" s="159"/>
    </row>
    <row r="30" spans="1:6" ht="13.7" x14ac:dyDescent="0.25">
      <c r="A30" s="143">
        <v>1956</v>
      </c>
      <c r="B30" s="159"/>
      <c r="C30" s="159"/>
      <c r="D30" s="159"/>
      <c r="E30" s="159"/>
      <c r="F30" s="159"/>
    </row>
    <row r="31" spans="1:6" ht="13.7" x14ac:dyDescent="0.25">
      <c r="A31" s="143">
        <v>1957</v>
      </c>
      <c r="B31" s="159"/>
      <c r="C31" s="159"/>
      <c r="D31" s="159"/>
      <c r="E31" s="159"/>
      <c r="F31" s="159"/>
    </row>
    <row r="32" spans="1:6" ht="13.7" x14ac:dyDescent="0.25">
      <c r="A32" s="143">
        <v>1958</v>
      </c>
      <c r="B32" s="159"/>
      <c r="C32" s="159"/>
      <c r="D32" s="159"/>
      <c r="E32" s="159"/>
      <c r="F32" s="159"/>
    </row>
    <row r="33" spans="1:6" ht="13.7" x14ac:dyDescent="0.25">
      <c r="A33" s="143">
        <v>1959</v>
      </c>
      <c r="B33" s="159"/>
      <c r="C33" s="159"/>
      <c r="D33" s="159"/>
      <c r="E33" s="159"/>
      <c r="F33" s="159"/>
    </row>
    <row r="34" spans="1:6" ht="13.7" x14ac:dyDescent="0.25">
      <c r="A34" s="143">
        <v>1960</v>
      </c>
      <c r="B34" s="159"/>
      <c r="C34" s="159"/>
      <c r="D34" s="159"/>
      <c r="E34" s="159"/>
      <c r="F34" s="159"/>
    </row>
    <row r="35" spans="1:6" ht="13.7" x14ac:dyDescent="0.25">
      <c r="A35" s="143">
        <v>1961</v>
      </c>
      <c r="B35" s="159"/>
      <c r="C35" s="159"/>
      <c r="D35" s="159"/>
      <c r="E35" s="159"/>
      <c r="F35" s="159"/>
    </row>
    <row r="36" spans="1:6" ht="13.7" x14ac:dyDescent="0.25">
      <c r="A36" s="143">
        <v>1962</v>
      </c>
      <c r="B36" s="159"/>
      <c r="C36" s="159"/>
      <c r="D36" s="159"/>
      <c r="E36" s="159"/>
      <c r="F36" s="159"/>
    </row>
    <row r="37" spans="1:6" ht="13.7" x14ac:dyDescent="0.25">
      <c r="A37" s="143">
        <v>1963</v>
      </c>
      <c r="B37" s="159"/>
      <c r="C37" s="159"/>
      <c r="D37" s="159"/>
      <c r="E37" s="159"/>
      <c r="F37" s="159"/>
    </row>
    <row r="38" spans="1:6" ht="13.7" x14ac:dyDescent="0.25">
      <c r="A38" s="143">
        <v>1964</v>
      </c>
      <c r="B38" s="159"/>
      <c r="C38" s="159"/>
      <c r="D38" s="159"/>
      <c r="E38" s="159"/>
      <c r="F38" s="159"/>
    </row>
    <row r="39" spans="1:6" ht="13.7" x14ac:dyDescent="0.25">
      <c r="A39" s="143">
        <v>1965</v>
      </c>
      <c r="B39" s="159"/>
      <c r="C39" s="159"/>
      <c r="D39" s="159"/>
      <c r="E39" s="159"/>
      <c r="F39" s="159"/>
    </row>
    <row r="40" spans="1:6" ht="13.7" x14ac:dyDescent="0.25">
      <c r="A40" s="143">
        <v>1966</v>
      </c>
      <c r="B40" s="159"/>
      <c r="C40" s="159"/>
      <c r="D40" s="159"/>
      <c r="E40" s="159"/>
      <c r="F40" s="159"/>
    </row>
    <row r="41" spans="1:6" ht="13.7" x14ac:dyDescent="0.25">
      <c r="A41" s="143">
        <v>1967</v>
      </c>
      <c r="B41" s="159"/>
      <c r="C41" s="159"/>
      <c r="D41" s="159"/>
      <c r="E41" s="159"/>
      <c r="F41" s="159"/>
    </row>
    <row r="42" spans="1:6" ht="13.7" x14ac:dyDescent="0.25">
      <c r="A42" s="143">
        <v>1968</v>
      </c>
      <c r="B42" s="159"/>
      <c r="C42" s="159"/>
      <c r="D42" s="159"/>
      <c r="E42" s="159"/>
      <c r="F42" s="159"/>
    </row>
    <row r="43" spans="1:6" ht="13.7" x14ac:dyDescent="0.25">
      <c r="A43" s="143">
        <v>1969</v>
      </c>
      <c r="B43" s="159"/>
      <c r="C43" s="159"/>
      <c r="D43" s="159"/>
      <c r="E43" s="159"/>
      <c r="F43" s="159"/>
    </row>
    <row r="44" spans="1:6" ht="13.7" x14ac:dyDescent="0.25">
      <c r="A44" s="143">
        <v>1970</v>
      </c>
      <c r="B44" s="159"/>
      <c r="C44" s="159"/>
      <c r="D44" s="159"/>
      <c r="E44" s="159"/>
      <c r="F44" s="159"/>
    </row>
    <row r="45" spans="1:6" ht="13.7" x14ac:dyDescent="0.25">
      <c r="A45" s="143">
        <v>1971</v>
      </c>
      <c r="B45" s="159"/>
      <c r="C45" s="159"/>
      <c r="D45" s="159"/>
      <c r="E45" s="159"/>
      <c r="F45" s="159"/>
    </row>
    <row r="46" spans="1:6" ht="13.7" x14ac:dyDescent="0.25">
      <c r="A46" s="143">
        <v>1972</v>
      </c>
      <c r="B46" s="159"/>
      <c r="C46" s="159"/>
      <c r="D46" s="159"/>
      <c r="E46" s="159"/>
      <c r="F46" s="159"/>
    </row>
    <row r="47" spans="1:6" ht="13.7" x14ac:dyDescent="0.25">
      <c r="A47" s="143">
        <v>1973</v>
      </c>
      <c r="B47" s="159"/>
      <c r="C47" s="159"/>
      <c r="D47" s="159"/>
      <c r="E47" s="159"/>
      <c r="F47" s="159"/>
    </row>
    <row r="48" spans="1:6" ht="13.7" x14ac:dyDescent="0.25">
      <c r="A48" s="143">
        <v>1974</v>
      </c>
      <c r="B48" s="159"/>
      <c r="C48" s="159"/>
      <c r="D48" s="159"/>
      <c r="E48" s="159"/>
      <c r="F48" s="159"/>
    </row>
    <row r="49" spans="1:6" ht="13.7" x14ac:dyDescent="0.25">
      <c r="A49" s="143">
        <v>1975</v>
      </c>
      <c r="B49" s="159"/>
      <c r="C49" s="159"/>
      <c r="D49" s="159"/>
      <c r="E49" s="159"/>
      <c r="F49" s="159"/>
    </row>
    <row r="50" spans="1:6" ht="13.7" x14ac:dyDescent="0.25">
      <c r="A50" s="143">
        <v>1976</v>
      </c>
      <c r="B50" s="159"/>
      <c r="C50" s="159"/>
      <c r="D50" s="159"/>
      <c r="E50" s="159"/>
      <c r="F50" s="159"/>
    </row>
    <row r="51" spans="1:6" ht="13.7" x14ac:dyDescent="0.25">
      <c r="A51" s="143">
        <v>1977</v>
      </c>
      <c r="B51" s="159"/>
      <c r="C51" s="159"/>
      <c r="D51" s="159"/>
      <c r="E51" s="159"/>
      <c r="F51" s="159"/>
    </row>
    <row r="52" spans="1:6" ht="13.7" x14ac:dyDescent="0.25">
      <c r="A52" s="143">
        <v>1978</v>
      </c>
      <c r="B52" s="159"/>
      <c r="C52" s="159"/>
      <c r="D52" s="159"/>
      <c r="E52" s="159"/>
      <c r="F52" s="159"/>
    </row>
    <row r="53" spans="1:6" ht="13.7" x14ac:dyDescent="0.25">
      <c r="A53" s="143">
        <v>1979</v>
      </c>
      <c r="B53" s="159"/>
      <c r="C53" s="159"/>
      <c r="D53" s="159"/>
      <c r="E53" s="159"/>
      <c r="F53" s="159"/>
    </row>
    <row r="54" spans="1:6" ht="13.7" x14ac:dyDescent="0.25">
      <c r="A54" s="143">
        <v>1980</v>
      </c>
      <c r="B54" s="159"/>
      <c r="C54" s="159"/>
      <c r="D54" s="159"/>
      <c r="E54" s="159"/>
      <c r="F54" s="159"/>
    </row>
    <row r="55" spans="1:6" ht="13.7" x14ac:dyDescent="0.25">
      <c r="A55" s="143">
        <v>1981</v>
      </c>
      <c r="B55" s="159"/>
      <c r="C55" s="159"/>
      <c r="D55" s="159"/>
      <c r="E55" s="159"/>
      <c r="F55" s="159"/>
    </row>
    <row r="56" spans="1:6" ht="13.7" x14ac:dyDescent="0.25">
      <c r="A56" s="143">
        <v>1982</v>
      </c>
      <c r="B56" s="159"/>
      <c r="C56" s="159"/>
      <c r="D56" s="159"/>
      <c r="E56" s="159"/>
      <c r="F56" s="159"/>
    </row>
    <row r="57" spans="1:6" ht="13.7" x14ac:dyDescent="0.25">
      <c r="A57" s="143">
        <v>1983</v>
      </c>
      <c r="B57" s="159"/>
      <c r="C57" s="159"/>
      <c r="D57" s="159"/>
      <c r="E57" s="159"/>
      <c r="F57" s="159"/>
    </row>
    <row r="58" spans="1:6" ht="13.7" x14ac:dyDescent="0.25">
      <c r="A58" s="143">
        <v>1984</v>
      </c>
      <c r="B58" s="159"/>
      <c r="C58" s="159"/>
      <c r="D58" s="159"/>
      <c r="E58" s="159"/>
      <c r="F58" s="159"/>
    </row>
    <row r="59" spans="1:6" ht="13.7" x14ac:dyDescent="0.25">
      <c r="A59" s="143">
        <v>1985</v>
      </c>
      <c r="B59" s="159"/>
      <c r="C59" s="159"/>
      <c r="D59" s="159"/>
      <c r="E59" s="159"/>
      <c r="F59" s="159"/>
    </row>
    <row r="60" spans="1:6" ht="13.7" x14ac:dyDescent="0.25">
      <c r="A60" s="143">
        <v>1986</v>
      </c>
      <c r="B60" s="159"/>
      <c r="C60" s="159"/>
      <c r="D60" s="159"/>
      <c r="E60" s="159"/>
      <c r="F60" s="159"/>
    </row>
    <row r="61" spans="1:6" ht="13.7" x14ac:dyDescent="0.25">
      <c r="A61" s="143">
        <v>1987</v>
      </c>
      <c r="B61" s="159"/>
      <c r="C61" s="159"/>
      <c r="D61" s="159"/>
      <c r="E61" s="159"/>
      <c r="F61" s="159"/>
    </row>
    <row r="62" spans="1:6" ht="13.7" x14ac:dyDescent="0.25">
      <c r="A62" s="143">
        <v>1988</v>
      </c>
      <c r="B62" s="159"/>
      <c r="C62" s="159"/>
      <c r="D62" s="159"/>
      <c r="E62" s="159"/>
      <c r="F62" s="159"/>
    </row>
    <row r="63" spans="1:6" ht="13.7" x14ac:dyDescent="0.25">
      <c r="A63" s="143">
        <v>1989</v>
      </c>
      <c r="B63" s="159"/>
      <c r="C63" s="159"/>
      <c r="D63" s="159"/>
      <c r="E63" s="159"/>
      <c r="F63" s="159"/>
    </row>
    <row r="64" spans="1:6" ht="13.7" x14ac:dyDescent="0.25">
      <c r="A64" s="143">
        <v>1990</v>
      </c>
      <c r="B64" s="162">
        <v>5.24</v>
      </c>
      <c r="C64" s="159">
        <f t="shared" ref="C64:C72" si="0">C65*B64/B65</f>
        <v>5.1589326802867594</v>
      </c>
      <c r="D64" s="159"/>
      <c r="E64" s="159"/>
      <c r="F64" s="159"/>
    </row>
    <row r="65" spans="1:6" ht="13.7" x14ac:dyDescent="0.25">
      <c r="A65" s="143">
        <v>1991</v>
      </c>
      <c r="B65" s="162">
        <v>25.108000000000001</v>
      </c>
      <c r="C65" s="159">
        <f t="shared" si="0"/>
        <v>24.719557583328235</v>
      </c>
      <c r="D65" s="162">
        <f>'[8]Brasil-Asal'!B3</f>
        <v>35669</v>
      </c>
      <c r="E65" s="162"/>
      <c r="F65" s="164">
        <f t="shared" ref="F65:F73" si="1">((C65*1000000)/(D65*1000))/12</f>
        <v>5.7752197480838256E-2</v>
      </c>
    </row>
    <row r="66" spans="1:6" ht="13.7" x14ac:dyDescent="0.25">
      <c r="A66" s="143">
        <v>1992</v>
      </c>
      <c r="B66" s="162">
        <v>279.06200000000001</v>
      </c>
      <c r="C66" s="159">
        <f t="shared" si="0"/>
        <v>274.74467015766862</v>
      </c>
      <c r="D66" s="162">
        <f>'[8]Brasil-Asal'!B4</f>
        <v>36004</v>
      </c>
      <c r="E66" s="162"/>
      <c r="F66" s="164">
        <f t="shared" si="1"/>
        <v>0.6359123758417321</v>
      </c>
    </row>
    <row r="67" spans="1:6" ht="13.7" x14ac:dyDescent="0.25">
      <c r="A67" s="143">
        <v>1993</v>
      </c>
      <c r="B67" s="162">
        <v>6363.0129999999999</v>
      </c>
      <c r="C67" s="159">
        <f t="shared" si="0"/>
        <v>6264.5717005323449</v>
      </c>
      <c r="D67" s="162">
        <f>'[8]Brasil-Asal'!B5</f>
        <v>37343</v>
      </c>
      <c r="E67" s="162"/>
      <c r="F67" s="164">
        <f t="shared" si="1"/>
        <v>13.979799204965554</v>
      </c>
    </row>
    <row r="68" spans="1:6" ht="13.7" x14ac:dyDescent="0.25">
      <c r="A68" s="143">
        <v>1994</v>
      </c>
      <c r="B68" s="162">
        <v>140079.24799999999</v>
      </c>
      <c r="C68" s="159">
        <f t="shared" si="0"/>
        <v>137912.10120938809</v>
      </c>
      <c r="D68" s="162">
        <f>'[8]Brasil-Asal'!B6</f>
        <v>35849</v>
      </c>
      <c r="E68" s="162"/>
      <c r="F68" s="164">
        <f t="shared" si="1"/>
        <v>320.58565373601328</v>
      </c>
    </row>
    <row r="69" spans="1:6" ht="13.7" x14ac:dyDescent="0.25">
      <c r="A69" s="143">
        <v>1995</v>
      </c>
      <c r="B69" s="162">
        <v>300381.13750000001</v>
      </c>
      <c r="C69" s="159">
        <f t="shared" si="0"/>
        <v>295733.98221191997</v>
      </c>
      <c r="D69" s="162">
        <f>'[8]Brasil-Asal'!B7</f>
        <v>39084</v>
      </c>
      <c r="E69" s="162"/>
      <c r="F69" s="164">
        <f t="shared" si="1"/>
        <v>630.55210617285843</v>
      </c>
    </row>
    <row r="70" spans="1:6" ht="13.7" x14ac:dyDescent="0.25">
      <c r="A70" s="143">
        <v>1996</v>
      </c>
      <c r="B70" s="162">
        <v>358726.12410000002</v>
      </c>
      <c r="C70" s="159">
        <f t="shared" si="0"/>
        <v>353176.32154429267</v>
      </c>
      <c r="D70" s="162">
        <f>'[8]Brasil-Asal'!B8</f>
        <v>40849</v>
      </c>
      <c r="E70" s="162"/>
      <c r="F70" s="164">
        <f t="shared" si="1"/>
        <v>720.49156965142492</v>
      </c>
    </row>
    <row r="71" spans="1:6" ht="13.7" x14ac:dyDescent="0.25">
      <c r="A71" s="143">
        <v>1997</v>
      </c>
      <c r="B71" s="162">
        <v>387698.8688</v>
      </c>
      <c r="C71" s="159">
        <f t="shared" si="0"/>
        <v>381700.83289361233</v>
      </c>
      <c r="D71" s="162">
        <f>'[8]Brasil-Asal'!B9</f>
        <v>46527</v>
      </c>
      <c r="E71" s="162"/>
      <c r="F71" s="164">
        <f t="shared" si="1"/>
        <v>683.65471105238601</v>
      </c>
    </row>
    <row r="72" spans="1:6" ht="13.7" x14ac:dyDescent="0.25">
      <c r="A72" s="143">
        <v>1998</v>
      </c>
      <c r="B72" s="162">
        <v>411004.92330000002</v>
      </c>
      <c r="C72" s="159">
        <f t="shared" si="0"/>
        <v>404646.32262807689</v>
      </c>
      <c r="D72" s="162">
        <f>'[8]Brasil-Asal'!B10</f>
        <v>47342</v>
      </c>
      <c r="E72" s="162"/>
      <c r="F72" s="164">
        <f t="shared" si="1"/>
        <v>712.27508102051195</v>
      </c>
    </row>
    <row r="73" spans="1:6" ht="13.7" x14ac:dyDescent="0.25">
      <c r="A73" s="143">
        <v>1999</v>
      </c>
      <c r="B73" s="162">
        <v>438501.45970000001</v>
      </c>
      <c r="C73" s="159">
        <f>C74*B73/B74</f>
        <v>431717.46389308729</v>
      </c>
      <c r="D73" s="162">
        <f>'[8]Brasil-Asal'!B11</f>
        <v>48302</v>
      </c>
      <c r="E73" s="162"/>
      <c r="F73" s="164">
        <f t="shared" si="1"/>
        <v>744.82330595884105</v>
      </c>
    </row>
    <row r="74" spans="1:6" ht="13.7" x14ac:dyDescent="0.25">
      <c r="A74" s="143">
        <v>2000</v>
      </c>
      <c r="B74" s="162">
        <v>477334</v>
      </c>
      <c r="C74" s="162">
        <v>469949.23129999998</v>
      </c>
      <c r="D74" s="162">
        <f>'[8]Brasil-Asal'!B12</f>
        <v>49398</v>
      </c>
      <c r="E74" s="162"/>
      <c r="F74" s="164">
        <f>((C74*1000000)/(D74*1000))/12</f>
        <v>792.79395808872152</v>
      </c>
    </row>
    <row r="75" spans="1:6" ht="13.7" x14ac:dyDescent="0.25">
      <c r="A75" s="143">
        <v>2001</v>
      </c>
      <c r="B75" s="162">
        <v>528389</v>
      </c>
      <c r="C75" s="162">
        <v>520500.94410000002</v>
      </c>
      <c r="D75" s="162">
        <f>'[8]Brasil-Asal'!B13</f>
        <v>45901</v>
      </c>
      <c r="E75" s="162"/>
      <c r="F75" s="164">
        <f t="shared" ref="F75:F88" si="2">((C75*1000000)/(D75*1000))/12</f>
        <v>944.97023321931977</v>
      </c>
    </row>
    <row r="76" spans="1:6" ht="13.7" x14ac:dyDescent="0.25">
      <c r="A76" s="143">
        <v>2002</v>
      </c>
      <c r="B76" s="162">
        <v>588474</v>
      </c>
      <c r="C76" s="162">
        <v>579309.68070000003</v>
      </c>
      <c r="D76" s="162">
        <f>'[8]Brasil-Asal'!B14</f>
        <v>47533</v>
      </c>
      <c r="E76" s="162"/>
      <c r="F76" s="164">
        <f t="shared" si="2"/>
        <v>1015.6271795384259</v>
      </c>
    </row>
    <row r="77" spans="1:6" ht="13.7" x14ac:dyDescent="0.25">
      <c r="A77" s="143">
        <v>2003</v>
      </c>
      <c r="B77" s="162">
        <v>671872</v>
      </c>
      <c r="C77" s="162">
        <v>661552.03599999996</v>
      </c>
      <c r="D77" s="162">
        <f>'[8]Brasil-Asal'!B15</f>
        <v>48279</v>
      </c>
      <c r="E77" s="162"/>
      <c r="F77" s="164">
        <f t="shared" si="2"/>
        <v>1141.8906011585439</v>
      </c>
    </row>
    <row r="78" spans="1:6" ht="13.7" x14ac:dyDescent="0.25">
      <c r="A78" s="143">
        <v>2004</v>
      </c>
      <c r="B78" s="162">
        <v>763237</v>
      </c>
      <c r="C78" s="162">
        <v>750180.1152</v>
      </c>
      <c r="D78" s="162">
        <f>'[8]Brasil-Asal'!B16</f>
        <v>50879</v>
      </c>
      <c r="E78" s="162"/>
      <c r="F78" s="164">
        <f t="shared" si="2"/>
        <v>1228.6996521158042</v>
      </c>
    </row>
    <row r="79" spans="1:6" ht="13.7" x14ac:dyDescent="0.25">
      <c r="A79" s="143">
        <v>2005</v>
      </c>
      <c r="B79" s="162">
        <v>860886</v>
      </c>
      <c r="C79" s="162">
        <v>851698.06110000005</v>
      </c>
      <c r="D79" s="162">
        <f>'[8]Brasil-Asal'!B17</f>
        <v>54226</v>
      </c>
      <c r="E79" s="162"/>
      <c r="F79" s="164">
        <f t="shared" si="2"/>
        <v>1308.8709922361966</v>
      </c>
    </row>
    <row r="80" spans="1:6" ht="13.7" x14ac:dyDescent="0.25">
      <c r="A80" s="143">
        <v>2006</v>
      </c>
      <c r="B80" s="162">
        <v>969391</v>
      </c>
      <c r="C80" s="162">
        <v>963283.27439999999</v>
      </c>
      <c r="D80" s="162">
        <f>'[8]Brasil-Asal'!B18</f>
        <v>56806</v>
      </c>
      <c r="E80" s="162"/>
      <c r="F80" s="164">
        <f t="shared" si="2"/>
        <v>1413.1184417139036</v>
      </c>
    </row>
    <row r="81" spans="1:6" ht="13.7" x14ac:dyDescent="0.25">
      <c r="A81" s="144">
        <v>2007</v>
      </c>
      <c r="B81" s="162">
        <v>1099903</v>
      </c>
      <c r="C81" s="162">
        <v>1094553.6814999999</v>
      </c>
      <c r="D81" s="162">
        <f>'[8]Brasil-Asal'!B19</f>
        <v>58527</v>
      </c>
      <c r="E81" s="162"/>
      <c r="F81" s="164">
        <f t="shared" si="2"/>
        <v>1558.4739828056565</v>
      </c>
    </row>
    <row r="82" spans="1:6" ht="13.7" x14ac:dyDescent="0.25">
      <c r="A82" s="144">
        <v>2008</v>
      </c>
      <c r="B82" s="162">
        <v>1267673</v>
      </c>
      <c r="C82" s="162">
        <v>1261043.7241</v>
      </c>
      <c r="D82" s="162">
        <f>'[8]Brasil-Asal'!B20</f>
        <v>60905</v>
      </c>
      <c r="E82" s="162"/>
      <c r="F82" s="164">
        <f t="shared" si="2"/>
        <v>1725.4244644665189</v>
      </c>
    </row>
    <row r="83" spans="1:6" ht="13.7" x14ac:dyDescent="0.25">
      <c r="A83" s="144">
        <v>2009</v>
      </c>
      <c r="B83" s="162">
        <v>1412999</v>
      </c>
      <c r="C83" s="162">
        <v>1413173.1849</v>
      </c>
      <c r="D83" s="162">
        <f>'[8]Brasil-Asal'!B21</f>
        <v>61866</v>
      </c>
      <c r="E83" s="162"/>
      <c r="F83" s="164">
        <f t="shared" si="2"/>
        <v>1903.5404272944752</v>
      </c>
    </row>
    <row r="84" spans="1:6" ht="13.7" x14ac:dyDescent="0.25">
      <c r="A84" s="203">
        <v>2010</v>
      </c>
      <c r="B84" s="162">
        <v>1618190</v>
      </c>
      <c r="C84" s="162">
        <v>1618190</v>
      </c>
      <c r="D84" s="162">
        <f>'[8]Brasil-Asal'!B22</f>
        <v>63685</v>
      </c>
      <c r="E84" s="162"/>
      <c r="F84" s="164">
        <f t="shared" si="2"/>
        <v>2117.4400041872759</v>
      </c>
    </row>
    <row r="85" spans="1:6" ht="13.7" x14ac:dyDescent="0.25">
      <c r="A85" s="203">
        <f>A84+1</f>
        <v>2011</v>
      </c>
      <c r="B85" s="162">
        <v>1846781</v>
      </c>
      <c r="C85" s="162">
        <v>1846781</v>
      </c>
      <c r="D85" s="162">
        <f>'[8]Brasil-Asal'!B23</f>
        <v>64218</v>
      </c>
      <c r="E85" s="162"/>
      <c r="F85" s="164">
        <f t="shared" si="2"/>
        <v>2396.4996833701871</v>
      </c>
    </row>
    <row r="86" spans="1:6" ht="13.7" x14ac:dyDescent="0.25">
      <c r="A86" s="203">
        <f>A85+1</f>
        <v>2012</v>
      </c>
      <c r="B86" s="162">
        <v>2058854</v>
      </c>
      <c r="C86" s="162">
        <v>2058854</v>
      </c>
      <c r="D86" s="162">
        <f>'[8]Brasil-Asal'!B24</f>
        <v>63800</v>
      </c>
      <c r="E86" s="162"/>
      <c r="F86" s="164">
        <f t="shared" si="2"/>
        <v>2689.2032392894462</v>
      </c>
    </row>
    <row r="87" spans="1:6" ht="13.7" x14ac:dyDescent="0.25">
      <c r="A87" s="203">
        <f>A86+1</f>
        <v>2013</v>
      </c>
      <c r="B87" s="162">
        <v>2305713</v>
      </c>
      <c r="C87" s="162">
        <v>2305713</v>
      </c>
      <c r="D87" s="162">
        <f>'[8]Brasil-Asal'!B25</f>
        <v>64567</v>
      </c>
      <c r="E87" s="162"/>
      <c r="F87" s="164">
        <f t="shared" si="2"/>
        <v>2975.8661545371474</v>
      </c>
    </row>
    <row r="88" spans="1:6" ht="13.7" x14ac:dyDescent="0.25">
      <c r="A88" s="203">
        <f>A87+1</f>
        <v>2014</v>
      </c>
      <c r="B88" s="162">
        <v>2515369</v>
      </c>
      <c r="C88" s="162">
        <v>2515369</v>
      </c>
      <c r="D88" s="162">
        <f>'[8]Brasil-Asal'!B26</f>
        <v>65587</v>
      </c>
      <c r="E88" s="162"/>
      <c r="F88" s="164">
        <f t="shared" si="2"/>
        <v>3195.9699838890833</v>
      </c>
    </row>
    <row r="89" spans="1:6" ht="13.7" x14ac:dyDescent="0.25">
      <c r="A89" s="203">
        <v>2015</v>
      </c>
      <c r="B89" s="162"/>
      <c r="C89" s="162">
        <v>2672020</v>
      </c>
      <c r="D89" s="162">
        <f>'[8]Brasil-Asal'!B27</f>
        <v>64216</v>
      </c>
      <c r="E89" s="162"/>
      <c r="F89" s="164">
        <f>((C89*1000000)/(D89*1000))/12</f>
        <v>3467.4899298201904</v>
      </c>
    </row>
    <row r="90" spans="1:6" ht="13.7" x14ac:dyDescent="0.25">
      <c r="A90" s="203">
        <f>A89+1</f>
        <v>2016</v>
      </c>
      <c r="B90" s="162"/>
      <c r="C90" s="162">
        <v>2802436</v>
      </c>
      <c r="D90" s="162">
        <f>'[8]Brasil-Asal'!B28</f>
        <v>62141</v>
      </c>
      <c r="E90" s="162"/>
      <c r="F90" s="164">
        <f>((C90*1000000)/(D90*1000))/12</f>
        <v>3758.1682517715089</v>
      </c>
    </row>
    <row r="91" spans="1:6" ht="13.7" x14ac:dyDescent="0.25">
      <c r="A91" s="203">
        <f>A90+1</f>
        <v>2017</v>
      </c>
      <c r="B91" s="162"/>
      <c r="C91" s="162">
        <v>2920472</v>
      </c>
      <c r="D91" s="162">
        <f>'[8]Brasil-Asal'!B29</f>
        <v>61556</v>
      </c>
      <c r="E91" s="162"/>
      <c r="F91" s="164">
        <f>((C91*1000000)/(D91*1000))/12</f>
        <v>3953.6790348084128</v>
      </c>
    </row>
    <row r="92" spans="1:6" ht="13.7" x14ac:dyDescent="0.25">
      <c r="A92" s="242">
        <v>2018</v>
      </c>
      <c r="B92" s="162"/>
      <c r="C92" s="280"/>
      <c r="D92" s="162">
        <f>D91*1.011</f>
        <v>62233.115999999995</v>
      </c>
      <c r="E92" s="162"/>
    </row>
    <row r="93" spans="1:6" ht="12.2" x14ac:dyDescent="0.25">
      <c r="B93" s="162"/>
    </row>
    <row r="94" spans="1:6" ht="12.2" x14ac:dyDescent="0.25">
      <c r="B94" s="162"/>
    </row>
    <row r="95" spans="1:6" ht="12.2" x14ac:dyDescent="0.25">
      <c r="B95" s="162"/>
    </row>
    <row r="96" spans="1:6" ht="12.2" x14ac:dyDescent="0.25">
      <c r="B96" s="162"/>
    </row>
    <row r="97" spans="2:2" ht="12.2" x14ac:dyDescent="0.25">
      <c r="B97" s="162"/>
    </row>
    <row r="98" spans="2:2" ht="12.2" x14ac:dyDescent="0.25">
      <c r="B98" s="162"/>
    </row>
    <row r="99" spans="2:2" ht="12.2" x14ac:dyDescent="0.25">
      <c r="B99" s="162"/>
    </row>
  </sheetData>
  <mergeCells count="6">
    <mergeCell ref="C3:F3"/>
    <mergeCell ref="A4:A8"/>
    <mergeCell ref="D4:E4"/>
    <mergeCell ref="D5:E5"/>
    <mergeCell ref="D8:E8"/>
    <mergeCell ref="B4:C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E165"/>
  <sheetViews>
    <sheetView workbookViewId="0">
      <selection sqref="A1:XFD1048576"/>
    </sheetView>
  </sheetViews>
  <sheetFormatPr baseColWidth="10" defaultColWidth="10.7109375" defaultRowHeight="15" x14ac:dyDescent="0.25"/>
  <cols>
    <col min="1" max="1" width="11.42578125" style="34"/>
    <col min="2" max="5" width="11.42578125" style="138"/>
  </cols>
  <sheetData>
    <row r="1" spans="1:6" s="176" customFormat="1" ht="15" customHeight="1" x14ac:dyDescent="0.25">
      <c r="A1" s="32"/>
      <c r="B1" s="34"/>
      <c r="C1" s="34"/>
      <c r="D1" s="34"/>
      <c r="E1" s="34"/>
    </row>
    <row r="2" spans="1:6" s="138" customFormat="1" ht="14.25" x14ac:dyDescent="0.25">
      <c r="A2" s="139"/>
      <c r="B2" s="140"/>
      <c r="C2" s="140"/>
      <c r="D2" s="140"/>
      <c r="E2" s="140"/>
    </row>
    <row r="3" spans="1:6" s="138" customFormat="1" ht="14.25" x14ac:dyDescent="0.25">
      <c r="A3" s="140"/>
      <c r="B3" s="140"/>
      <c r="C3" s="140"/>
      <c r="D3" s="140"/>
      <c r="E3" s="140"/>
    </row>
    <row r="4" spans="1:6" s="138" customFormat="1" x14ac:dyDescent="0.25">
      <c r="A4" s="449" t="s">
        <v>2</v>
      </c>
      <c r="B4" s="474" t="s">
        <v>81</v>
      </c>
      <c r="C4" s="475"/>
      <c r="D4" s="475"/>
      <c r="E4" s="475"/>
    </row>
    <row r="5" spans="1:6" s="138" customFormat="1" ht="15" customHeight="1" x14ac:dyDescent="0.25">
      <c r="A5" s="449"/>
      <c r="B5" s="491" t="s">
        <v>63</v>
      </c>
      <c r="C5" s="476" t="s">
        <v>22</v>
      </c>
      <c r="D5" s="477"/>
      <c r="E5" s="217" t="s">
        <v>64</v>
      </c>
      <c r="F5" s="246" t="s">
        <v>64</v>
      </c>
    </row>
    <row r="6" spans="1:6" s="138" customFormat="1" x14ac:dyDescent="0.25">
      <c r="A6" s="449"/>
      <c r="B6" s="492"/>
      <c r="C6" s="478"/>
      <c r="D6" s="479"/>
      <c r="E6" s="178" t="s">
        <v>110</v>
      </c>
      <c r="F6" s="240" t="s">
        <v>110</v>
      </c>
    </row>
    <row r="7" spans="1:6" s="138" customFormat="1" x14ac:dyDescent="0.25">
      <c r="A7" s="449"/>
      <c r="B7" s="493" t="s">
        <v>3</v>
      </c>
      <c r="C7" s="484"/>
      <c r="D7" s="484"/>
      <c r="E7" s="178"/>
      <c r="F7" s="240"/>
    </row>
    <row r="8" spans="1:6" s="138" customFormat="1" ht="24.4" x14ac:dyDescent="0.25">
      <c r="A8" s="179"/>
      <c r="B8" s="133" t="s">
        <v>65</v>
      </c>
      <c r="C8" s="132" t="s">
        <v>47</v>
      </c>
      <c r="D8" s="132"/>
      <c r="E8" s="178"/>
      <c r="F8" s="132"/>
    </row>
    <row r="9" spans="1:6" s="138" customFormat="1" ht="41.45" thickBot="1" x14ac:dyDescent="0.3">
      <c r="A9" s="142"/>
      <c r="B9" s="133" t="s">
        <v>80</v>
      </c>
      <c r="C9" s="134" t="s">
        <v>52</v>
      </c>
      <c r="D9" s="134" t="s">
        <v>136</v>
      </c>
      <c r="E9" s="133" t="s">
        <v>173</v>
      </c>
      <c r="F9" s="134" t="s">
        <v>173</v>
      </c>
    </row>
    <row r="10" spans="1:6" ht="15" hidden="1" customHeight="1" x14ac:dyDescent="0.25">
      <c r="A10" s="26">
        <v>1935</v>
      </c>
      <c r="F10" s="138"/>
    </row>
    <row r="11" spans="1:6" ht="15" hidden="1" customHeight="1" x14ac:dyDescent="0.25">
      <c r="A11" s="26">
        <v>1936</v>
      </c>
      <c r="F11" s="138"/>
    </row>
    <row r="12" spans="1:6" ht="15" hidden="1" customHeight="1" x14ac:dyDescent="0.25">
      <c r="A12" s="26">
        <v>1937</v>
      </c>
      <c r="F12" s="138"/>
    </row>
    <row r="13" spans="1:6" ht="15" hidden="1" customHeight="1" x14ac:dyDescent="0.25">
      <c r="A13" s="26">
        <v>1938</v>
      </c>
      <c r="F13" s="138"/>
    </row>
    <row r="14" spans="1:6" ht="15" hidden="1" customHeight="1" x14ac:dyDescent="0.25">
      <c r="A14" s="26">
        <v>1939</v>
      </c>
      <c r="F14" s="138"/>
    </row>
    <row r="15" spans="1:6" ht="15" hidden="1" customHeight="1" x14ac:dyDescent="0.25">
      <c r="A15" s="26">
        <v>1940</v>
      </c>
      <c r="F15" s="138"/>
    </row>
    <row r="16" spans="1:6" ht="15" hidden="1" customHeight="1" x14ac:dyDescent="0.25">
      <c r="A16" s="26">
        <v>1941</v>
      </c>
      <c r="F16" s="138"/>
    </row>
    <row r="17" spans="1:6" ht="15" hidden="1" customHeight="1" x14ac:dyDescent="0.25">
      <c r="A17" s="26">
        <v>1942</v>
      </c>
      <c r="F17" s="138"/>
    </row>
    <row r="18" spans="1:6" ht="15" hidden="1" customHeight="1" x14ac:dyDescent="0.25">
      <c r="A18" s="26">
        <v>1943</v>
      </c>
      <c r="F18" s="138"/>
    </row>
    <row r="19" spans="1:6" ht="15" hidden="1" customHeight="1" x14ac:dyDescent="0.25">
      <c r="A19" s="26">
        <v>1944</v>
      </c>
      <c r="F19" s="138"/>
    </row>
    <row r="20" spans="1:6" ht="15" hidden="1" customHeight="1" x14ac:dyDescent="0.25">
      <c r="A20" s="26">
        <v>1945</v>
      </c>
      <c r="F20" s="138"/>
    </row>
    <row r="21" spans="1:6" ht="15" hidden="1" customHeight="1" x14ac:dyDescent="0.25">
      <c r="A21" s="26">
        <v>1946</v>
      </c>
      <c r="F21" s="138"/>
    </row>
    <row r="22" spans="1:6" ht="15" hidden="1" customHeight="1" x14ac:dyDescent="0.25">
      <c r="A22" s="26">
        <v>1947</v>
      </c>
      <c r="F22" s="138"/>
    </row>
    <row r="23" spans="1:6" ht="15" hidden="1" customHeight="1" x14ac:dyDescent="0.25">
      <c r="A23" s="26">
        <v>1948</v>
      </c>
      <c r="F23" s="138"/>
    </row>
    <row r="24" spans="1:6" ht="14.25" x14ac:dyDescent="0.25">
      <c r="A24" s="26">
        <v>1949</v>
      </c>
      <c r="B24" s="159"/>
      <c r="C24" s="159"/>
      <c r="D24" s="159"/>
      <c r="E24" s="159"/>
      <c r="F24" s="159"/>
    </row>
    <row r="25" spans="1:6" ht="14.25" x14ac:dyDescent="0.25">
      <c r="A25" s="26">
        <v>1950</v>
      </c>
      <c r="B25" s="159"/>
      <c r="C25" s="159"/>
      <c r="D25" s="159"/>
      <c r="E25" s="159"/>
      <c r="F25" s="159"/>
    </row>
    <row r="26" spans="1:6" ht="14.25" x14ac:dyDescent="0.25">
      <c r="A26" s="26">
        <v>1951</v>
      </c>
      <c r="B26" s="159"/>
      <c r="C26" s="159"/>
      <c r="D26" s="159"/>
      <c r="E26" s="159"/>
      <c r="F26" s="159"/>
    </row>
    <row r="27" spans="1:6" ht="14.25" x14ac:dyDescent="0.25">
      <c r="A27" s="26">
        <v>1952</v>
      </c>
      <c r="B27" s="159"/>
      <c r="C27" s="159"/>
      <c r="D27" s="159"/>
      <c r="E27" s="159"/>
      <c r="F27" s="159"/>
    </row>
    <row r="28" spans="1:6" ht="14.25" x14ac:dyDescent="0.25">
      <c r="A28" s="26">
        <v>1953</v>
      </c>
      <c r="B28" s="159"/>
      <c r="C28" s="159"/>
      <c r="D28" s="159"/>
      <c r="E28" s="159"/>
      <c r="F28" s="159"/>
    </row>
    <row r="29" spans="1:6" ht="14.25" x14ac:dyDescent="0.25">
      <c r="A29" s="26">
        <v>1954</v>
      </c>
      <c r="B29" s="159"/>
      <c r="C29" s="159"/>
      <c r="D29" s="159"/>
      <c r="E29" s="159"/>
      <c r="F29" s="159"/>
    </row>
    <row r="30" spans="1:6" ht="14.25" x14ac:dyDescent="0.25">
      <c r="A30" s="26">
        <v>1955</v>
      </c>
      <c r="B30" s="159"/>
      <c r="C30" s="164">
        <f>'[9]OECD.Stat export'!I24</f>
        <v>4132.4170000000004</v>
      </c>
      <c r="D30" s="164">
        <v>4133</v>
      </c>
      <c r="E30" s="159"/>
      <c r="F30" s="159"/>
    </row>
    <row r="31" spans="1:6" ht="14.25" x14ac:dyDescent="0.25">
      <c r="A31" s="26">
        <v>1956</v>
      </c>
      <c r="B31" s="159"/>
      <c r="C31" s="164">
        <f>'[9]OECD.Stat export'!I25</f>
        <v>4388.4170000000004</v>
      </c>
      <c r="D31" s="164">
        <v>4389</v>
      </c>
      <c r="E31" s="159"/>
      <c r="F31" s="159"/>
    </row>
    <row r="32" spans="1:6" ht="14.25" x14ac:dyDescent="0.25">
      <c r="A32" s="26">
        <v>1957</v>
      </c>
      <c r="B32" s="159"/>
      <c r="C32" s="164">
        <f>'[9]OECD.Stat export'!I26</f>
        <v>4539.6670000000004</v>
      </c>
      <c r="D32" s="164">
        <v>4539</v>
      </c>
      <c r="E32" s="159"/>
      <c r="F32" s="159"/>
    </row>
    <row r="33" spans="1:57" ht="14.25" x14ac:dyDescent="0.25">
      <c r="A33" s="26">
        <v>1958</v>
      </c>
      <c r="B33" s="159"/>
      <c r="C33" s="164">
        <f>'[9]OECD.Stat export'!I27</f>
        <v>4558.6670000000004</v>
      </c>
      <c r="D33" s="164">
        <v>4560</v>
      </c>
      <c r="E33" s="159"/>
      <c r="F33" s="159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38"/>
      <c r="Z33" s="138"/>
      <c r="AA33" s="138"/>
      <c r="AB33" s="138"/>
      <c r="AC33" s="138"/>
      <c r="AD33" s="138"/>
      <c r="AE33" s="138"/>
      <c r="AF33" s="138"/>
      <c r="AG33" s="138"/>
      <c r="AH33" s="138"/>
      <c r="AI33" s="138"/>
      <c r="AJ33" s="138"/>
      <c r="AK33" s="138"/>
      <c r="AL33" s="138"/>
      <c r="AM33" s="138"/>
      <c r="AN33" s="138"/>
      <c r="AO33" s="138"/>
      <c r="AP33" s="138"/>
      <c r="AQ33" s="138"/>
      <c r="AR33" s="138"/>
      <c r="AS33" s="138"/>
      <c r="AT33" s="138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</row>
    <row r="34" spans="1:57" x14ac:dyDescent="0.25">
      <c r="A34" s="26">
        <v>1959</v>
      </c>
      <c r="B34" s="159"/>
      <c r="C34" s="164">
        <f>'[9]OECD.Stat export'!I28</f>
        <v>4735.0829999999996</v>
      </c>
      <c r="D34" s="164">
        <v>4735</v>
      </c>
      <c r="E34" s="159"/>
      <c r="F34" s="159"/>
    </row>
    <row r="35" spans="1:57" x14ac:dyDescent="0.25">
      <c r="A35" s="26">
        <v>1960</v>
      </c>
      <c r="B35" s="159"/>
      <c r="C35" s="164">
        <f>'[9]OECD.Stat export'!I29</f>
        <v>4842.1670000000004</v>
      </c>
      <c r="D35" s="164">
        <v>4844</v>
      </c>
      <c r="E35" s="159"/>
      <c r="F35" s="159"/>
    </row>
    <row r="36" spans="1:57" x14ac:dyDescent="0.25">
      <c r="A36" s="26">
        <v>1961</v>
      </c>
      <c r="B36" s="159"/>
      <c r="C36" s="164">
        <f>'[9]OECD.Stat export'!I30</f>
        <v>4911.8329999999996</v>
      </c>
      <c r="D36" s="164">
        <v>4911</v>
      </c>
      <c r="E36" s="159"/>
      <c r="F36" s="159"/>
    </row>
    <row r="37" spans="1:57" x14ac:dyDescent="0.25">
      <c r="A37" s="26">
        <v>1962</v>
      </c>
      <c r="B37" s="159"/>
      <c r="C37" s="164">
        <f>'[9]OECD.Stat export'!I31</f>
        <v>5088.9170000000004</v>
      </c>
      <c r="D37" s="164">
        <v>5090</v>
      </c>
      <c r="E37" s="159"/>
      <c r="F37" s="159"/>
    </row>
    <row r="38" spans="1:57" x14ac:dyDescent="0.25">
      <c r="A38" s="26">
        <v>1963</v>
      </c>
      <c r="B38" s="159"/>
      <c r="C38" s="164">
        <f>'[9]OECD.Stat export'!I32</f>
        <v>5240.6670000000004</v>
      </c>
      <c r="D38" s="164">
        <v>5241</v>
      </c>
      <c r="E38" s="159"/>
      <c r="F38" s="159"/>
    </row>
    <row r="39" spans="1:57" x14ac:dyDescent="0.25">
      <c r="A39" s="26">
        <v>1964</v>
      </c>
      <c r="B39" s="159"/>
      <c r="C39" s="164">
        <f>'[9]OECD.Stat export'!I33</f>
        <v>5466.75</v>
      </c>
      <c r="D39" s="164">
        <v>5467</v>
      </c>
      <c r="E39" s="159"/>
      <c r="F39" s="159"/>
    </row>
    <row r="40" spans="1:57" x14ac:dyDescent="0.25">
      <c r="A40" s="26">
        <v>1965</v>
      </c>
      <c r="B40" s="159"/>
      <c r="C40" s="164">
        <f>'[9]OECD.Stat export'!I34</f>
        <v>5760.5829999999996</v>
      </c>
      <c r="D40" s="164">
        <v>5760</v>
      </c>
      <c r="E40" s="159"/>
      <c r="F40" s="159"/>
    </row>
    <row r="41" spans="1:57" x14ac:dyDescent="0.25">
      <c r="A41" s="26">
        <v>1966</v>
      </c>
      <c r="B41" s="159"/>
      <c r="C41" s="164">
        <f>'[9]OECD.Stat export'!I35</f>
        <v>6188</v>
      </c>
      <c r="D41" s="164">
        <v>6097</v>
      </c>
      <c r="E41" s="159"/>
      <c r="F41" s="159"/>
    </row>
    <row r="42" spans="1:57" x14ac:dyDescent="0.25">
      <c r="A42" s="26">
        <v>1967</v>
      </c>
      <c r="B42" s="159"/>
      <c r="C42" s="164">
        <f>'[9]OECD.Stat export'!I36</f>
        <v>6376.8329999999996</v>
      </c>
      <c r="D42" s="164">
        <v>6305</v>
      </c>
      <c r="E42" s="159"/>
      <c r="F42" s="159"/>
    </row>
    <row r="43" spans="1:57" x14ac:dyDescent="0.25">
      <c r="A43" s="26">
        <v>1968</v>
      </c>
      <c r="B43" s="159"/>
      <c r="C43" s="164">
        <f>'[9]OECD.Stat export'!I37</f>
        <v>6545.0829999999996</v>
      </c>
      <c r="D43" s="164">
        <v>6490</v>
      </c>
      <c r="E43" s="159"/>
      <c r="F43" s="159"/>
    </row>
    <row r="44" spans="1:57" x14ac:dyDescent="0.25">
      <c r="A44" s="26">
        <v>1969</v>
      </c>
      <c r="B44" s="159"/>
      <c r="C44" s="164">
        <f>'[9]OECD.Stat export'!I38</f>
        <v>6772.5</v>
      </c>
      <c r="D44" s="164">
        <v>6721</v>
      </c>
      <c r="E44" s="159"/>
      <c r="F44" s="159"/>
    </row>
    <row r="45" spans="1:57" x14ac:dyDescent="0.25">
      <c r="A45" s="26">
        <v>1970</v>
      </c>
      <c r="B45" s="164">
        <v>48866.893300000003</v>
      </c>
      <c r="C45" s="164">
        <f>'[9]OECD.Stat export'!I39</f>
        <v>6879.25</v>
      </c>
      <c r="D45" s="164">
        <v>6839</v>
      </c>
      <c r="E45" s="164">
        <f t="shared" ref="E45:E92" si="0">(B45*1000000)/(C45*1000)/12</f>
        <v>591.96004045983693</v>
      </c>
      <c r="F45" s="164">
        <f>(B45*1000000)/(D45*1000)/12</f>
        <v>595.44394039089536</v>
      </c>
    </row>
    <row r="46" spans="1:57" x14ac:dyDescent="0.25">
      <c r="A46" s="26">
        <v>1971</v>
      </c>
      <c r="B46" s="164">
        <v>53572.423699999999</v>
      </c>
      <c r="C46" s="164">
        <f>'[9]OECD.Stat export'!I40</f>
        <v>7053.5</v>
      </c>
      <c r="D46" s="164">
        <v>7029</v>
      </c>
      <c r="E46" s="164">
        <f t="shared" si="0"/>
        <v>632.92955861156395</v>
      </c>
      <c r="F46" s="164">
        <f t="shared" ref="F46:F93" si="1">(B46*1000000)/(D46*1000)/12</f>
        <v>635.13567245222168</v>
      </c>
    </row>
    <row r="47" spans="1:57" x14ac:dyDescent="0.25">
      <c r="A47" s="26">
        <v>1972</v>
      </c>
      <c r="B47" s="164">
        <v>60128.555999999997</v>
      </c>
      <c r="C47" s="164">
        <f>'[9]OECD.Stat export'!I41</f>
        <v>7324.5</v>
      </c>
      <c r="D47" s="164">
        <v>7310</v>
      </c>
      <c r="E47" s="164">
        <f t="shared" si="0"/>
        <v>684.10307870844429</v>
      </c>
      <c r="F47" s="164">
        <f t="shared" si="1"/>
        <v>685.46005471956221</v>
      </c>
    </row>
    <row r="48" spans="1:57" x14ac:dyDescent="0.25">
      <c r="A48" s="26">
        <v>1973</v>
      </c>
      <c r="B48" s="164">
        <v>69265.527700000006</v>
      </c>
      <c r="C48" s="164">
        <f>'[9]OECD.Stat export'!I42</f>
        <v>7761.1669999999995</v>
      </c>
      <c r="D48" s="164">
        <v>7757</v>
      </c>
      <c r="E48" s="164">
        <f t="shared" si="0"/>
        <v>743.71899333351985</v>
      </c>
      <c r="F48" s="164">
        <f t="shared" si="1"/>
        <v>744.118513385759</v>
      </c>
    </row>
    <row r="49" spans="1:6" x14ac:dyDescent="0.25">
      <c r="A49" s="26">
        <v>1974</v>
      </c>
      <c r="B49" s="164">
        <v>82597.863800000006</v>
      </c>
      <c r="C49" s="164">
        <f>'[9]OECD.Stat export'!I43</f>
        <v>8094.1669999999995</v>
      </c>
      <c r="D49" s="164">
        <v>8105</v>
      </c>
      <c r="E49" s="164">
        <f t="shared" si="0"/>
        <v>850.38464324576796</v>
      </c>
      <c r="F49" s="164">
        <f t="shared" si="1"/>
        <v>849.24803413530742</v>
      </c>
    </row>
    <row r="50" spans="1:6" x14ac:dyDescent="0.25">
      <c r="A50" s="26">
        <v>1975</v>
      </c>
      <c r="B50" s="164">
        <v>96337.332399999999</v>
      </c>
      <c r="C50" s="164">
        <f>'[9]OECD.Stat export'!I44</f>
        <v>8248.25</v>
      </c>
      <c r="D50" s="164">
        <v>8272</v>
      </c>
      <c r="E50" s="164">
        <f t="shared" si="0"/>
        <v>973.3108275492782</v>
      </c>
      <c r="F50" s="164">
        <f t="shared" si="1"/>
        <v>970.51632414571247</v>
      </c>
    </row>
    <row r="51" spans="1:6" x14ac:dyDescent="0.25">
      <c r="A51" s="26">
        <v>1976</v>
      </c>
      <c r="B51" s="164">
        <v>111448.247</v>
      </c>
      <c r="C51" s="164">
        <f>'[9]OECD.Stat export'!I45</f>
        <v>8810.491</v>
      </c>
      <c r="D51" s="164">
        <v>8810.5</v>
      </c>
      <c r="E51" s="164">
        <f t="shared" si="0"/>
        <v>1054.1244428564385</v>
      </c>
      <c r="F51" s="164">
        <f t="shared" si="1"/>
        <v>1054.1233660594366</v>
      </c>
    </row>
    <row r="52" spans="1:6" x14ac:dyDescent="0.25">
      <c r="A52" s="26">
        <v>1977</v>
      </c>
      <c r="B52" s="164">
        <v>123430.144</v>
      </c>
      <c r="C52" s="164">
        <f>'[9]OECD.Stat export'!I46</f>
        <v>8977.0499999999993</v>
      </c>
      <c r="D52" s="164">
        <v>8977</v>
      </c>
      <c r="E52" s="164">
        <f t="shared" si="0"/>
        <v>1145.7934770702329</v>
      </c>
      <c r="F52" s="164">
        <f t="shared" si="1"/>
        <v>1145.799858898667</v>
      </c>
    </row>
    <row r="53" spans="1:6" x14ac:dyDescent="0.25">
      <c r="A53" s="26">
        <v>1978</v>
      </c>
      <c r="B53" s="164">
        <v>134259.6661</v>
      </c>
      <c r="C53" s="164">
        <f>'[9]OECD.Stat export'!I47</f>
        <v>9241.7800000000007</v>
      </c>
      <c r="D53" s="164">
        <v>9241.7999999999993</v>
      </c>
      <c r="E53" s="164">
        <f t="shared" si="0"/>
        <v>1210.622359365115</v>
      </c>
      <c r="F53" s="164">
        <f t="shared" si="1"/>
        <v>1210.6197394807648</v>
      </c>
    </row>
    <row r="54" spans="1:6" x14ac:dyDescent="0.25">
      <c r="A54" s="26">
        <v>1979</v>
      </c>
      <c r="B54" s="164">
        <v>150995.1091</v>
      </c>
      <c r="C54" s="164">
        <f>'[9]OECD.Stat export'!I48</f>
        <v>9651.68</v>
      </c>
      <c r="D54" s="164">
        <v>9651.7000000000007</v>
      </c>
      <c r="E54" s="164">
        <f t="shared" si="0"/>
        <v>1303.7031644577248</v>
      </c>
      <c r="F54" s="164">
        <f t="shared" si="1"/>
        <v>1303.7004629581663</v>
      </c>
    </row>
    <row r="55" spans="1:6" x14ac:dyDescent="0.25">
      <c r="A55" s="26">
        <v>1980</v>
      </c>
      <c r="B55" s="164">
        <v>170697.51699999999</v>
      </c>
      <c r="C55" s="164">
        <f>'[9]OECD.Stat export'!I49</f>
        <v>9980.4599999999991</v>
      </c>
      <c r="D55" s="164">
        <v>9980.4</v>
      </c>
      <c r="E55" s="164">
        <f t="shared" si="0"/>
        <v>1425.2642747261482</v>
      </c>
      <c r="F55" s="164">
        <f t="shared" si="1"/>
        <v>1425.2728431058206</v>
      </c>
    </row>
    <row r="56" spans="1:6" x14ac:dyDescent="0.25">
      <c r="A56" s="26">
        <v>1981</v>
      </c>
      <c r="B56" s="164">
        <v>196780</v>
      </c>
      <c r="C56" s="164">
        <f>'[9]OECD.Stat export'!I50</f>
        <v>10282.730000000001</v>
      </c>
      <c r="D56" s="164">
        <v>10282.799999999999</v>
      </c>
      <c r="E56" s="164">
        <f t="shared" si="0"/>
        <v>1594.7451049802269</v>
      </c>
      <c r="F56" s="164">
        <f t="shared" si="1"/>
        <v>1594.7342487778944</v>
      </c>
    </row>
    <row r="57" spans="1:6" x14ac:dyDescent="0.25">
      <c r="A57" s="26">
        <v>1982</v>
      </c>
      <c r="B57" s="164">
        <v>210149</v>
      </c>
      <c r="C57" s="164">
        <f>'[9]OECD.Stat export'!I51</f>
        <v>9890.4699999999993</v>
      </c>
      <c r="D57" s="164">
        <v>9890.5</v>
      </c>
      <c r="E57" s="164">
        <f t="shared" si="0"/>
        <v>1770.6354366037879</v>
      </c>
      <c r="F57" s="164">
        <f t="shared" si="1"/>
        <v>1770.6300658881419</v>
      </c>
    </row>
    <row r="58" spans="1:6" x14ac:dyDescent="0.25">
      <c r="A58" s="26">
        <v>1983</v>
      </c>
      <c r="B58" s="164">
        <v>220342</v>
      </c>
      <c r="C58" s="164">
        <f>'[9]OECD.Stat export'!I52</f>
        <v>9927</v>
      </c>
      <c r="D58" s="164">
        <v>9927</v>
      </c>
      <c r="E58" s="164">
        <f t="shared" si="0"/>
        <v>1849.6860414358146</v>
      </c>
      <c r="F58" s="164">
        <f t="shared" si="1"/>
        <v>1849.6860414358146</v>
      </c>
    </row>
    <row r="59" spans="1:6" x14ac:dyDescent="0.25">
      <c r="A59" s="26">
        <v>1984</v>
      </c>
      <c r="B59" s="164">
        <v>237295</v>
      </c>
      <c r="C59" s="164">
        <f>'[9]OECD.Stat export'!I53</f>
        <v>10171.33</v>
      </c>
      <c r="D59" s="164">
        <v>10171.299999999999</v>
      </c>
      <c r="E59" s="164">
        <f t="shared" si="0"/>
        <v>1944.1492246671116</v>
      </c>
      <c r="F59" s="164">
        <f t="shared" si="1"/>
        <v>1944.1549588875889</v>
      </c>
    </row>
    <row r="60" spans="1:6" x14ac:dyDescent="0.25">
      <c r="A60" s="26">
        <v>1985</v>
      </c>
      <c r="B60" s="164">
        <v>255899</v>
      </c>
      <c r="C60" s="164">
        <f>'[9]OECD.Stat export'!I54</f>
        <v>10387.980000000001</v>
      </c>
      <c r="D60" s="164">
        <v>10388</v>
      </c>
      <c r="E60" s="164">
        <f t="shared" si="0"/>
        <v>2052.8453719266558</v>
      </c>
      <c r="F60" s="164">
        <f t="shared" si="1"/>
        <v>2052.8414195867026</v>
      </c>
    </row>
    <row r="61" spans="1:6" x14ac:dyDescent="0.25">
      <c r="A61" s="26">
        <v>1986</v>
      </c>
      <c r="B61" s="164">
        <v>272834</v>
      </c>
      <c r="C61" s="164">
        <f>'[9]OECD.Stat export'!I55</f>
        <v>10810.84</v>
      </c>
      <c r="D61" s="164">
        <v>10810.8</v>
      </c>
      <c r="E61" s="164">
        <f t="shared" si="0"/>
        <v>2103.0897383243732</v>
      </c>
      <c r="F61" s="164">
        <f t="shared" si="1"/>
        <v>2103.0975197641865</v>
      </c>
    </row>
    <row r="62" spans="1:6" x14ac:dyDescent="0.25">
      <c r="A62" s="26">
        <v>1987</v>
      </c>
      <c r="B62" s="164">
        <v>296539</v>
      </c>
      <c r="C62" s="164">
        <f>'[9]OECD.Stat export'!I56</f>
        <v>11152.730000000001</v>
      </c>
      <c r="D62" s="164">
        <v>11152.7</v>
      </c>
      <c r="E62" s="164">
        <f t="shared" si="0"/>
        <v>2215.742991476825</v>
      </c>
      <c r="F62" s="164">
        <f t="shared" si="1"/>
        <v>2215.7489516738847</v>
      </c>
    </row>
    <row r="63" spans="1:6" x14ac:dyDescent="0.25">
      <c r="A63" s="26">
        <v>1988</v>
      </c>
      <c r="B63" s="164">
        <v>325358</v>
      </c>
      <c r="C63" s="164">
        <f>'[9]OECD.Stat export'!I57</f>
        <v>11503.58</v>
      </c>
      <c r="D63" s="164">
        <v>11503.7</v>
      </c>
      <c r="E63" s="164">
        <f t="shared" si="0"/>
        <v>2356.9329431939159</v>
      </c>
      <c r="F63" s="164">
        <f t="shared" si="1"/>
        <v>2356.9083570213643</v>
      </c>
    </row>
    <row r="64" spans="1:6" x14ac:dyDescent="0.25">
      <c r="A64" s="26">
        <v>1989</v>
      </c>
      <c r="B64" s="164">
        <v>350860</v>
      </c>
      <c r="C64" s="164">
        <f>'[9]OECD.Stat export'!I58</f>
        <v>11776.26</v>
      </c>
      <c r="D64" s="164">
        <v>11776.2</v>
      </c>
      <c r="E64" s="164">
        <f t="shared" si="0"/>
        <v>2482.8199558546885</v>
      </c>
      <c r="F64" s="164">
        <f t="shared" si="1"/>
        <v>2482.8326058773914</v>
      </c>
    </row>
    <row r="65" spans="1:6" x14ac:dyDescent="0.25">
      <c r="A65" s="26">
        <v>1990</v>
      </c>
      <c r="B65" s="164">
        <v>370004</v>
      </c>
      <c r="C65" s="164">
        <f>'[9]OECD.Stat export'!I59</f>
        <v>11846.59</v>
      </c>
      <c r="D65" s="164">
        <v>11846.6</v>
      </c>
      <c r="E65" s="164">
        <f t="shared" si="0"/>
        <v>2602.7461629605368</v>
      </c>
      <c r="F65" s="164">
        <f t="shared" si="1"/>
        <v>2602.7439659198985</v>
      </c>
    </row>
    <row r="66" spans="1:6" x14ac:dyDescent="0.25">
      <c r="A66" s="26">
        <v>1991</v>
      </c>
      <c r="B66" s="164">
        <v>380599</v>
      </c>
      <c r="C66" s="164">
        <f>'[9]OECD.Stat export'!I60</f>
        <v>11595.16</v>
      </c>
      <c r="D66" s="164">
        <v>11595.2</v>
      </c>
      <c r="E66" s="164">
        <f t="shared" si="0"/>
        <v>2735.329511048863</v>
      </c>
      <c r="F66" s="164">
        <f t="shared" si="1"/>
        <v>2735.320074973552</v>
      </c>
    </row>
    <row r="67" spans="1:6" x14ac:dyDescent="0.25">
      <c r="A67" s="26">
        <v>1992</v>
      </c>
      <c r="B67" s="164">
        <v>389757</v>
      </c>
      <c r="C67" s="164">
        <f>'[9]OECD.Stat export'!I61</f>
        <v>11441.32</v>
      </c>
      <c r="D67" s="164">
        <v>11441.4</v>
      </c>
      <c r="E67" s="164">
        <f t="shared" si="0"/>
        <v>2838.811430848888</v>
      </c>
      <c r="F67" s="164">
        <f t="shared" si="1"/>
        <v>2838.7915814498228</v>
      </c>
    </row>
    <row r="68" spans="1:6" x14ac:dyDescent="0.25">
      <c r="A68" s="26">
        <v>1993</v>
      </c>
      <c r="B68" s="164">
        <v>396616</v>
      </c>
      <c r="C68" s="164">
        <f>'[9]OECD.Stat export'!I62</f>
        <v>11428.85</v>
      </c>
      <c r="D68" s="164">
        <v>11428.8</v>
      </c>
      <c r="E68" s="164">
        <f t="shared" si="0"/>
        <v>2891.9211760879994</v>
      </c>
      <c r="F68" s="164">
        <f t="shared" si="1"/>
        <v>2891.9338279901071</v>
      </c>
    </row>
    <row r="69" spans="1:6" x14ac:dyDescent="0.25">
      <c r="A69" s="26">
        <v>1994</v>
      </c>
      <c r="B69" s="164">
        <v>407635</v>
      </c>
      <c r="C69" s="164">
        <f>'[9]OECD.Stat export'!I63</f>
        <v>11655.74</v>
      </c>
      <c r="D69" s="164">
        <v>11655.8</v>
      </c>
      <c r="E69" s="164">
        <f t="shared" si="0"/>
        <v>2914.4081228075897</v>
      </c>
      <c r="F69" s="164">
        <f t="shared" si="1"/>
        <v>2914.3931204493329</v>
      </c>
    </row>
    <row r="70" spans="1:6" x14ac:dyDescent="0.25">
      <c r="A70" s="26">
        <v>1995</v>
      </c>
      <c r="B70" s="164">
        <v>421128</v>
      </c>
      <c r="C70" s="164">
        <f>'[9]OECD.Stat export'!I64</f>
        <v>11889.179999999998</v>
      </c>
      <c r="D70" s="164">
        <v>11889.2</v>
      </c>
      <c r="E70" s="164">
        <f t="shared" si="0"/>
        <v>2951.7594989730164</v>
      </c>
      <c r="F70" s="164">
        <f t="shared" si="1"/>
        <v>2951.7545335262257</v>
      </c>
    </row>
    <row r="71" spans="1:6" x14ac:dyDescent="0.25">
      <c r="A71" s="26">
        <v>1996</v>
      </c>
      <c r="B71" s="164">
        <v>431742</v>
      </c>
      <c r="C71" s="164">
        <f>'[9]OECD.Stat export'!I65</f>
        <v>11930.23</v>
      </c>
      <c r="D71" s="164">
        <v>11930.1</v>
      </c>
      <c r="E71" s="164">
        <f t="shared" si="0"/>
        <v>3015.7423620500194</v>
      </c>
      <c r="F71" s="164">
        <f t="shared" si="1"/>
        <v>3015.7752240132104</v>
      </c>
    </row>
    <row r="72" spans="1:6" x14ac:dyDescent="0.25">
      <c r="A72" s="26">
        <v>1997</v>
      </c>
      <c r="B72" s="164">
        <v>456324</v>
      </c>
      <c r="C72" s="164">
        <f>'[9]OECD.Stat export'!I66</f>
        <v>12145.87</v>
      </c>
      <c r="D72" s="164">
        <v>12145.8</v>
      </c>
      <c r="E72" s="164">
        <f t="shared" si="0"/>
        <v>3130.858472880082</v>
      </c>
      <c r="F72" s="164">
        <f t="shared" si="1"/>
        <v>3130.8765169852954</v>
      </c>
    </row>
    <row r="73" spans="1:6" x14ac:dyDescent="0.25">
      <c r="A73" s="26">
        <v>1998</v>
      </c>
      <c r="B73" s="164">
        <v>480971</v>
      </c>
      <c r="C73" s="164">
        <f>'[9]OECD.Stat export'!I67</f>
        <v>12394.61</v>
      </c>
      <c r="D73" s="164">
        <v>12394.6</v>
      </c>
      <c r="E73" s="164">
        <f t="shared" si="0"/>
        <v>3233.7376219717012</v>
      </c>
      <c r="F73" s="164">
        <f t="shared" si="1"/>
        <v>3233.7402309607946</v>
      </c>
    </row>
    <row r="74" spans="1:6" x14ac:dyDescent="0.25">
      <c r="A74" s="26">
        <v>1999</v>
      </c>
      <c r="B74" s="164">
        <v>507126</v>
      </c>
      <c r="C74" s="164">
        <f>'[9]OECD.Stat export'!I68</f>
        <v>12773.98</v>
      </c>
      <c r="D74" s="164">
        <v>12774</v>
      </c>
      <c r="E74" s="164">
        <f t="shared" si="0"/>
        <v>3308.3267705131839</v>
      </c>
      <c r="F74" s="164">
        <f t="shared" si="1"/>
        <v>3308.3215907311728</v>
      </c>
    </row>
    <row r="75" spans="1:6" x14ac:dyDescent="0.25">
      <c r="A75" s="26">
        <v>2000</v>
      </c>
      <c r="B75" s="164">
        <v>552023</v>
      </c>
      <c r="C75" s="164">
        <f>'[9]OECD.Stat export'!I69</f>
        <v>13193.83</v>
      </c>
      <c r="D75" s="164">
        <v>13193.9</v>
      </c>
      <c r="E75" s="164">
        <f t="shared" si="0"/>
        <v>3486.6234191790154</v>
      </c>
      <c r="F75" s="164">
        <f t="shared" si="1"/>
        <v>3486.6049209609487</v>
      </c>
    </row>
    <row r="76" spans="1:6" x14ac:dyDescent="0.25">
      <c r="A76" s="26">
        <v>2001</v>
      </c>
      <c r="B76" s="164">
        <v>574795</v>
      </c>
      <c r="C76" s="164">
        <f>'[9]OECD.Stat export'!I70</f>
        <v>13454.9</v>
      </c>
      <c r="D76" s="164">
        <v>13454.9</v>
      </c>
      <c r="E76" s="164">
        <f t="shared" si="0"/>
        <v>3560.0103555829724</v>
      </c>
      <c r="F76" s="164">
        <f t="shared" si="1"/>
        <v>3560.0103555829724</v>
      </c>
    </row>
    <row r="77" spans="1:6" x14ac:dyDescent="0.25">
      <c r="A77" s="26">
        <v>2002</v>
      </c>
      <c r="B77" s="164">
        <v>597153</v>
      </c>
      <c r="C77" s="164">
        <f>'[9]OECD.Stat export'!I71</f>
        <v>13790.63</v>
      </c>
      <c r="D77" s="164">
        <v>13790.7</v>
      </c>
      <c r="E77" s="164">
        <f t="shared" si="0"/>
        <v>3608.4464596613784</v>
      </c>
      <c r="F77" s="164">
        <f t="shared" si="1"/>
        <v>3608.4281436040233</v>
      </c>
    </row>
    <row r="78" spans="1:6" x14ac:dyDescent="0.25">
      <c r="A78" s="26">
        <v>2003</v>
      </c>
      <c r="B78" s="164">
        <v>621208</v>
      </c>
      <c r="C78" s="164">
        <f>'[9]OECD.Stat export'!I72</f>
        <v>14121.44</v>
      </c>
      <c r="D78" s="164">
        <v>14121.5</v>
      </c>
      <c r="E78" s="164">
        <f t="shared" si="0"/>
        <v>3665.8678812736757</v>
      </c>
      <c r="F78" s="164">
        <f t="shared" si="1"/>
        <v>3665.8523055860446</v>
      </c>
    </row>
    <row r="79" spans="1:6" x14ac:dyDescent="0.25">
      <c r="A79" s="26">
        <v>2004</v>
      </c>
      <c r="B79" s="164">
        <v>656758</v>
      </c>
      <c r="C79" s="164">
        <f>'[9]OECD.Stat export'!I73</f>
        <v>14405.630000000001</v>
      </c>
      <c r="D79" s="164">
        <v>14405.7</v>
      </c>
      <c r="E79" s="164">
        <f t="shared" si="0"/>
        <v>3799.1974896851666</v>
      </c>
      <c r="F79" s="164">
        <f t="shared" si="1"/>
        <v>3799.1790286715209</v>
      </c>
    </row>
    <row r="80" spans="1:6" x14ac:dyDescent="0.25">
      <c r="A80" s="26">
        <v>2005</v>
      </c>
      <c r="B80" s="164">
        <v>693437</v>
      </c>
      <c r="C80" s="164">
        <f>'[9]OECD.Stat export'!I74</f>
        <v>14601.720000000001</v>
      </c>
      <c r="D80" s="164">
        <v>14601.7</v>
      </c>
      <c r="E80" s="164">
        <f t="shared" si="0"/>
        <v>3957.5075173792306</v>
      </c>
      <c r="F80" s="164">
        <f t="shared" si="1"/>
        <v>3957.5129379912382</v>
      </c>
    </row>
    <row r="81" spans="1:6" x14ac:dyDescent="0.25">
      <c r="A81" s="26">
        <v>2006</v>
      </c>
      <c r="B81" s="164">
        <v>738263</v>
      </c>
      <c r="C81" s="164">
        <f>'[9]OECD.Stat export'!I75</f>
        <v>14889.68</v>
      </c>
      <c r="D81" s="164">
        <v>14889.6</v>
      </c>
      <c r="E81" s="164">
        <f t="shared" si="0"/>
        <v>4131.8494868033877</v>
      </c>
      <c r="F81" s="164">
        <f t="shared" si="1"/>
        <v>4131.8716867254107</v>
      </c>
    </row>
    <row r="82" spans="1:6" x14ac:dyDescent="0.25">
      <c r="A82" s="32">
        <v>2007</v>
      </c>
      <c r="B82" s="164">
        <v>783930</v>
      </c>
      <c r="C82" s="164">
        <f>'[9]OECD.Stat export'!I76</f>
        <v>15208.48</v>
      </c>
      <c r="D82" s="164">
        <v>15208.5</v>
      </c>
      <c r="E82" s="164">
        <f t="shared" si="0"/>
        <v>4295.4654245526181</v>
      </c>
      <c r="F82" s="164">
        <f t="shared" si="1"/>
        <v>4295.4597757832789</v>
      </c>
    </row>
    <row r="83" spans="1:6" x14ac:dyDescent="0.25">
      <c r="A83" s="32">
        <v>2008</v>
      </c>
      <c r="B83" s="164">
        <v>819727</v>
      </c>
      <c r="C83" s="164">
        <f>'[9]OECD.Stat export'!I77</f>
        <v>15444.31</v>
      </c>
      <c r="D83" s="164">
        <v>15444.3</v>
      </c>
      <c r="E83" s="164">
        <f t="shared" si="0"/>
        <v>4423.0259126716137</v>
      </c>
      <c r="F83" s="164">
        <f t="shared" si="1"/>
        <v>4423.0287765281255</v>
      </c>
    </row>
    <row r="84" spans="1:6" x14ac:dyDescent="0.25">
      <c r="A84" s="32">
        <v>2009</v>
      </c>
      <c r="B84" s="164">
        <v>812073</v>
      </c>
      <c r="C84" s="164">
        <f>'[9]OECD.Stat export'!I78</f>
        <v>15132.72</v>
      </c>
      <c r="D84" s="164">
        <v>15132.6</v>
      </c>
      <c r="E84" s="164">
        <f t="shared" si="0"/>
        <v>4471.94886312573</v>
      </c>
      <c r="F84" s="164">
        <f t="shared" si="1"/>
        <v>4471.9843252316196</v>
      </c>
    </row>
    <row r="85" spans="1:6" x14ac:dyDescent="0.25">
      <c r="A85" s="26">
        <v>2010</v>
      </c>
      <c r="B85" s="164">
        <v>837683</v>
      </c>
      <c r="C85" s="164">
        <f>'[9]OECD.Stat export'!I79</f>
        <v>15389.75</v>
      </c>
      <c r="D85" s="164">
        <v>15389.8</v>
      </c>
      <c r="E85" s="164">
        <f t="shared" si="0"/>
        <v>4535.935714788523</v>
      </c>
      <c r="F85" s="164">
        <f t="shared" si="1"/>
        <v>4535.9209779637595</v>
      </c>
    </row>
    <row r="86" spans="1:6" x14ac:dyDescent="0.25">
      <c r="A86" s="26">
        <v>2011</v>
      </c>
      <c r="B86" s="164">
        <v>883045</v>
      </c>
      <c r="C86" s="164">
        <f>'[9]OECD.Stat export'!I80</f>
        <v>15665.73</v>
      </c>
      <c r="D86" s="164">
        <v>15665.7</v>
      </c>
      <c r="E86" s="164">
        <f t="shared" si="0"/>
        <v>4697.3287126315427</v>
      </c>
      <c r="F86" s="164">
        <f t="shared" si="1"/>
        <v>4697.337708071349</v>
      </c>
    </row>
    <row r="87" spans="1:6" x14ac:dyDescent="0.25">
      <c r="A87" s="26">
        <v>2012</v>
      </c>
      <c r="B87" s="164">
        <v>923413</v>
      </c>
      <c r="C87" s="164">
        <f>'[9]OECD.Stat export'!I81</f>
        <v>15887.779999999999</v>
      </c>
      <c r="D87" s="164">
        <v>15887.8</v>
      </c>
      <c r="E87" s="164">
        <f t="shared" si="0"/>
        <v>4843.4131976483395</v>
      </c>
      <c r="F87" s="164">
        <f t="shared" si="1"/>
        <v>4843.4071006264767</v>
      </c>
    </row>
    <row r="88" spans="1:6" x14ac:dyDescent="0.25">
      <c r="A88" s="26">
        <v>2013</v>
      </c>
      <c r="B88" s="164">
        <v>961179</v>
      </c>
      <c r="C88" s="164">
        <f>'[9]OECD.Stat export'!I82</f>
        <v>16128.91</v>
      </c>
      <c r="D88" s="164">
        <v>16128.9</v>
      </c>
      <c r="E88" s="164">
        <f t="shared" si="0"/>
        <v>4966.129143258906</v>
      </c>
      <c r="F88" s="164">
        <f t="shared" si="1"/>
        <v>4966.1322222842227</v>
      </c>
    </row>
    <row r="89" spans="1:6" x14ac:dyDescent="0.25">
      <c r="A89" s="26">
        <v>2014</v>
      </c>
      <c r="B89" s="164">
        <v>998463</v>
      </c>
      <c r="C89" s="164">
        <f>'[9]OECD.Stat export'!I83</f>
        <v>16243.289999999999</v>
      </c>
      <c r="D89" s="164">
        <v>16243.3</v>
      </c>
      <c r="E89" s="164">
        <f t="shared" si="0"/>
        <v>5122.4382498865689</v>
      </c>
      <c r="F89" s="164">
        <f t="shared" si="1"/>
        <v>5122.4350963166353</v>
      </c>
    </row>
    <row r="90" spans="1:6" x14ac:dyDescent="0.25">
      <c r="A90" s="32">
        <v>2015</v>
      </c>
      <c r="B90" s="164">
        <v>1026846</v>
      </c>
      <c r="C90" s="164">
        <f>'[9]OECD.Stat export'!I84</f>
        <v>16398.810000000001</v>
      </c>
      <c r="D90" s="164">
        <v>16398.8</v>
      </c>
      <c r="E90" s="164">
        <f t="shared" si="0"/>
        <v>5218.0920444837147</v>
      </c>
      <c r="F90" s="164">
        <f t="shared" si="1"/>
        <v>5218.0952264799862</v>
      </c>
    </row>
    <row r="91" spans="1:6" x14ac:dyDescent="0.25">
      <c r="A91" s="32">
        <v>2016</v>
      </c>
      <c r="B91" s="164">
        <v>1026483</v>
      </c>
      <c r="C91" s="164">
        <f>'[9]OECD.Stat export'!I85</f>
        <v>16528.7</v>
      </c>
      <c r="D91" s="164">
        <v>16528.7</v>
      </c>
      <c r="E91" s="164">
        <f t="shared" si="0"/>
        <v>5175.2557672412231</v>
      </c>
      <c r="F91" s="164">
        <f t="shared" si="1"/>
        <v>5175.2557672412231</v>
      </c>
    </row>
    <row r="92" spans="1:6" x14ac:dyDescent="0.25">
      <c r="A92" s="32">
        <v>2017</v>
      </c>
      <c r="B92" s="164">
        <v>1069956</v>
      </c>
      <c r="C92" s="164">
        <f>'[9]OECD.Stat export'!I86</f>
        <v>16879.600000000002</v>
      </c>
      <c r="D92" s="164">
        <v>16879.599999999999</v>
      </c>
      <c r="E92" s="164">
        <f t="shared" si="0"/>
        <v>5282.2934192753373</v>
      </c>
      <c r="F92" s="164">
        <f t="shared" si="1"/>
        <v>5282.2934192753382</v>
      </c>
    </row>
    <row r="93" spans="1:6" x14ac:dyDescent="0.25">
      <c r="A93" s="32">
        <v>2018</v>
      </c>
      <c r="B93" s="164">
        <v>1120520</v>
      </c>
      <c r="C93" s="164"/>
      <c r="D93" s="164">
        <v>17113.400000000001</v>
      </c>
      <c r="E93" s="164"/>
      <c r="F93" s="164">
        <f t="shared" si="1"/>
        <v>5456.3480469495635</v>
      </c>
    </row>
    <row r="94" spans="1:6" x14ac:dyDescent="0.25">
      <c r="A94" s="32">
        <v>2019</v>
      </c>
      <c r="B94" s="164">
        <v>1170367</v>
      </c>
      <c r="C94" s="164"/>
      <c r="D94" s="164"/>
      <c r="E94" s="164"/>
      <c r="F94" s="164"/>
    </row>
    <row r="95" spans="1:6" x14ac:dyDescent="0.25">
      <c r="C95" s="181"/>
      <c r="D95" s="181"/>
    </row>
    <row r="96" spans="1:6" x14ac:dyDescent="0.25">
      <c r="C96" s="181"/>
      <c r="D96" s="181"/>
    </row>
    <row r="97" spans="3:4" x14ac:dyDescent="0.25">
      <c r="C97" s="181"/>
      <c r="D97" s="181"/>
    </row>
    <row r="98" spans="3:4" x14ac:dyDescent="0.25">
      <c r="C98" s="181"/>
      <c r="D98" s="181"/>
    </row>
    <row r="99" spans="3:4" x14ac:dyDescent="0.25">
      <c r="C99" s="181"/>
      <c r="D99" s="181"/>
    </row>
    <row r="100" spans="3:4" x14ac:dyDescent="0.25">
      <c r="C100" s="181"/>
      <c r="D100" s="181"/>
    </row>
    <row r="101" spans="3:4" x14ac:dyDescent="0.25">
      <c r="C101" s="181"/>
      <c r="D101" s="181"/>
    </row>
    <row r="102" spans="3:4" x14ac:dyDescent="0.25">
      <c r="C102" s="181"/>
      <c r="D102" s="181"/>
    </row>
    <row r="103" spans="3:4" x14ac:dyDescent="0.25">
      <c r="C103" s="181"/>
      <c r="D103" s="181"/>
    </row>
    <row r="104" spans="3:4" x14ac:dyDescent="0.25">
      <c r="C104" s="181"/>
      <c r="D104" s="181"/>
    </row>
    <row r="105" spans="3:4" x14ac:dyDescent="0.25">
      <c r="C105" s="181"/>
      <c r="D105" s="181"/>
    </row>
    <row r="106" spans="3:4" x14ac:dyDescent="0.25">
      <c r="C106" s="181"/>
      <c r="D106" s="181"/>
    </row>
    <row r="107" spans="3:4" x14ac:dyDescent="0.25">
      <c r="C107" s="181"/>
      <c r="D107" s="181"/>
    </row>
    <row r="108" spans="3:4" x14ac:dyDescent="0.25">
      <c r="C108" s="181"/>
      <c r="D108" s="181"/>
    </row>
    <row r="109" spans="3:4" x14ac:dyDescent="0.25">
      <c r="C109" s="181"/>
      <c r="D109" s="181"/>
    </row>
    <row r="110" spans="3:4" x14ac:dyDescent="0.25">
      <c r="C110" s="181"/>
      <c r="D110" s="181"/>
    </row>
    <row r="111" spans="3:4" x14ac:dyDescent="0.25">
      <c r="C111" s="181"/>
      <c r="D111" s="181"/>
    </row>
    <row r="112" spans="3:4" x14ac:dyDescent="0.25">
      <c r="C112" s="181"/>
      <c r="D112" s="181"/>
    </row>
    <row r="113" spans="3:4" x14ac:dyDescent="0.25">
      <c r="C113" s="181"/>
      <c r="D113" s="181"/>
    </row>
    <row r="114" spans="3:4" x14ac:dyDescent="0.25">
      <c r="C114" s="181"/>
      <c r="D114" s="181"/>
    </row>
    <row r="115" spans="3:4" x14ac:dyDescent="0.25">
      <c r="C115" s="181"/>
      <c r="D115" s="181"/>
    </row>
    <row r="116" spans="3:4" x14ac:dyDescent="0.25">
      <c r="C116" s="181"/>
      <c r="D116" s="181"/>
    </row>
    <row r="117" spans="3:4" x14ac:dyDescent="0.25">
      <c r="C117" s="181"/>
      <c r="D117" s="181"/>
    </row>
    <row r="118" spans="3:4" x14ac:dyDescent="0.25">
      <c r="C118" s="181"/>
      <c r="D118" s="181"/>
    </row>
    <row r="119" spans="3:4" x14ac:dyDescent="0.25">
      <c r="C119" s="181"/>
      <c r="D119" s="181"/>
    </row>
    <row r="120" spans="3:4" x14ac:dyDescent="0.25">
      <c r="C120" s="181"/>
      <c r="D120" s="181"/>
    </row>
    <row r="121" spans="3:4" x14ac:dyDescent="0.25">
      <c r="C121" s="181"/>
      <c r="D121" s="181"/>
    </row>
    <row r="122" spans="3:4" x14ac:dyDescent="0.25">
      <c r="C122" s="181"/>
      <c r="D122" s="181"/>
    </row>
    <row r="123" spans="3:4" x14ac:dyDescent="0.25">
      <c r="C123" s="181"/>
      <c r="D123" s="181"/>
    </row>
    <row r="124" spans="3:4" x14ac:dyDescent="0.25">
      <c r="C124" s="181"/>
      <c r="D124" s="181"/>
    </row>
    <row r="125" spans="3:4" x14ac:dyDescent="0.25">
      <c r="C125" s="181"/>
      <c r="D125" s="181"/>
    </row>
    <row r="126" spans="3:4" x14ac:dyDescent="0.25">
      <c r="C126" s="181"/>
      <c r="D126" s="181"/>
    </row>
    <row r="127" spans="3:4" x14ac:dyDescent="0.25">
      <c r="C127" s="181"/>
      <c r="D127" s="181"/>
    </row>
    <row r="128" spans="3:4" x14ac:dyDescent="0.25">
      <c r="C128" s="181"/>
      <c r="D128" s="181"/>
    </row>
    <row r="129" spans="3:4" x14ac:dyDescent="0.25">
      <c r="C129" s="181"/>
      <c r="D129" s="181"/>
    </row>
    <row r="130" spans="3:4" x14ac:dyDescent="0.25">
      <c r="C130" s="181"/>
      <c r="D130" s="181"/>
    </row>
    <row r="131" spans="3:4" x14ac:dyDescent="0.25">
      <c r="C131" s="181"/>
      <c r="D131" s="181"/>
    </row>
    <row r="132" spans="3:4" x14ac:dyDescent="0.25">
      <c r="C132" s="181"/>
      <c r="D132" s="181"/>
    </row>
    <row r="133" spans="3:4" x14ac:dyDescent="0.25">
      <c r="C133" s="181"/>
      <c r="D133" s="181"/>
    </row>
    <row r="134" spans="3:4" x14ac:dyDescent="0.25">
      <c r="C134" s="181"/>
      <c r="D134" s="181"/>
    </row>
    <row r="135" spans="3:4" x14ac:dyDescent="0.25">
      <c r="C135" s="181"/>
      <c r="D135" s="181"/>
    </row>
    <row r="136" spans="3:4" x14ac:dyDescent="0.25">
      <c r="C136" s="181"/>
      <c r="D136" s="181"/>
    </row>
    <row r="137" spans="3:4" x14ac:dyDescent="0.25">
      <c r="C137" s="181"/>
      <c r="D137" s="181"/>
    </row>
    <row r="138" spans="3:4" x14ac:dyDescent="0.25">
      <c r="C138" s="181"/>
      <c r="D138" s="181"/>
    </row>
    <row r="139" spans="3:4" x14ac:dyDescent="0.25">
      <c r="C139" s="181"/>
      <c r="D139" s="181"/>
    </row>
    <row r="140" spans="3:4" x14ac:dyDescent="0.25">
      <c r="C140" s="181"/>
      <c r="D140" s="181"/>
    </row>
    <row r="141" spans="3:4" x14ac:dyDescent="0.25">
      <c r="C141" s="181"/>
      <c r="D141" s="181"/>
    </row>
    <row r="142" spans="3:4" x14ac:dyDescent="0.25">
      <c r="C142" s="181"/>
      <c r="D142" s="181"/>
    </row>
    <row r="143" spans="3:4" x14ac:dyDescent="0.25">
      <c r="C143" s="181"/>
      <c r="D143" s="181"/>
    </row>
    <row r="144" spans="3:4" x14ac:dyDescent="0.25">
      <c r="C144" s="181"/>
      <c r="D144" s="181"/>
    </row>
    <row r="145" spans="3:4" x14ac:dyDescent="0.25">
      <c r="C145" s="181"/>
      <c r="D145" s="181"/>
    </row>
    <row r="146" spans="3:4" x14ac:dyDescent="0.25">
      <c r="C146" s="181"/>
      <c r="D146" s="181"/>
    </row>
    <row r="147" spans="3:4" x14ac:dyDescent="0.25">
      <c r="C147" s="181"/>
      <c r="D147" s="181"/>
    </row>
    <row r="148" spans="3:4" x14ac:dyDescent="0.25">
      <c r="C148" s="181"/>
      <c r="D148" s="181"/>
    </row>
    <row r="149" spans="3:4" x14ac:dyDescent="0.25">
      <c r="C149" s="181"/>
      <c r="D149" s="181"/>
    </row>
    <row r="150" spans="3:4" x14ac:dyDescent="0.25">
      <c r="C150" s="181"/>
      <c r="D150" s="181"/>
    </row>
    <row r="151" spans="3:4" x14ac:dyDescent="0.25">
      <c r="C151" s="181"/>
      <c r="D151" s="181"/>
    </row>
    <row r="152" spans="3:4" x14ac:dyDescent="0.25">
      <c r="C152" s="181"/>
      <c r="D152" s="181"/>
    </row>
    <row r="153" spans="3:4" x14ac:dyDescent="0.25">
      <c r="C153" s="181"/>
      <c r="D153" s="181"/>
    </row>
    <row r="154" spans="3:4" x14ac:dyDescent="0.25">
      <c r="C154" s="181"/>
      <c r="D154" s="181"/>
    </row>
    <row r="155" spans="3:4" x14ac:dyDescent="0.25">
      <c r="C155" s="181"/>
      <c r="D155" s="181"/>
    </row>
    <row r="156" spans="3:4" x14ac:dyDescent="0.25">
      <c r="C156" s="181"/>
      <c r="D156" s="181"/>
    </row>
    <row r="157" spans="3:4" x14ac:dyDescent="0.25">
      <c r="C157" s="181"/>
      <c r="D157" s="181"/>
    </row>
    <row r="158" spans="3:4" x14ac:dyDescent="0.25">
      <c r="C158" s="181"/>
      <c r="D158" s="181"/>
    </row>
    <row r="159" spans="3:4" x14ac:dyDescent="0.25">
      <c r="C159" s="181"/>
      <c r="D159" s="181"/>
    </row>
    <row r="160" spans="3:4" x14ac:dyDescent="0.25">
      <c r="C160" s="181"/>
      <c r="D160" s="181"/>
    </row>
    <row r="161" spans="3:4" x14ac:dyDescent="0.25">
      <c r="C161" s="181"/>
      <c r="D161" s="181"/>
    </row>
    <row r="162" spans="3:4" x14ac:dyDescent="0.25">
      <c r="C162" s="181"/>
      <c r="D162" s="181"/>
    </row>
    <row r="163" spans="3:4" x14ac:dyDescent="0.25">
      <c r="C163" s="181"/>
      <c r="D163" s="181"/>
    </row>
    <row r="164" spans="3:4" x14ac:dyDescent="0.25">
      <c r="C164" s="181"/>
      <c r="D164" s="181"/>
    </row>
    <row r="165" spans="3:4" x14ac:dyDescent="0.25">
      <c r="C165" s="181"/>
      <c r="D165" s="181"/>
    </row>
  </sheetData>
  <mergeCells count="5">
    <mergeCell ref="A4:A7"/>
    <mergeCell ref="B4:E4"/>
    <mergeCell ref="B5:B6"/>
    <mergeCell ref="B7:D7"/>
    <mergeCell ref="C5:D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65"/>
  <sheetViews>
    <sheetView topLeftCell="A78" workbookViewId="0">
      <selection activeCell="B9" sqref="B9"/>
    </sheetView>
  </sheetViews>
  <sheetFormatPr baseColWidth="10" defaultColWidth="11.42578125" defaultRowHeight="15" x14ac:dyDescent="0.25"/>
  <cols>
    <col min="1" max="1" width="11.42578125" style="34"/>
    <col min="2" max="2" width="11.42578125" style="304"/>
    <col min="3" max="3" width="15.140625" style="304" bestFit="1" customWidth="1"/>
    <col min="4" max="7" width="11.42578125" style="304"/>
    <col min="8" max="8" width="19.85546875" style="304" bestFit="1" customWidth="1"/>
    <col min="9" max="9" width="14.5703125" style="304" bestFit="1" customWidth="1"/>
    <col min="10" max="16384" width="11.42578125" style="304"/>
  </cols>
  <sheetData>
    <row r="1" spans="1:7" s="176" customFormat="1" ht="15" customHeight="1" x14ac:dyDescent="0.25">
      <c r="A1" s="32"/>
      <c r="B1" s="34"/>
      <c r="C1" s="34"/>
      <c r="D1" s="34"/>
      <c r="E1" s="34"/>
      <c r="F1" s="34"/>
      <c r="G1" s="34"/>
    </row>
    <row r="2" spans="1:7" ht="14.25" x14ac:dyDescent="0.25">
      <c r="A2" s="139"/>
      <c r="B2" s="140"/>
      <c r="C2" s="140"/>
      <c r="D2" s="140"/>
      <c r="E2" s="140"/>
      <c r="F2" s="140"/>
      <c r="G2" s="140"/>
    </row>
    <row r="3" spans="1:7" ht="14.25" x14ac:dyDescent="0.25">
      <c r="A3" s="140"/>
      <c r="B3" s="140"/>
      <c r="C3" s="140"/>
      <c r="D3" s="140"/>
      <c r="E3" s="140"/>
      <c r="F3" s="140"/>
      <c r="G3" s="140"/>
    </row>
    <row r="4" spans="1:7" x14ac:dyDescent="0.25">
      <c r="A4" s="449" t="s">
        <v>2</v>
      </c>
      <c r="B4" s="474" t="s">
        <v>177</v>
      </c>
      <c r="C4" s="475"/>
      <c r="D4" s="475"/>
      <c r="E4" s="475"/>
      <c r="F4" s="475"/>
      <c r="G4" s="475"/>
    </row>
    <row r="5" spans="1:7" ht="15" customHeight="1" x14ac:dyDescent="0.25">
      <c r="A5" s="449"/>
      <c r="B5" s="472" t="s">
        <v>63</v>
      </c>
      <c r="C5" s="481"/>
      <c r="D5" s="476" t="s">
        <v>22</v>
      </c>
      <c r="E5" s="485"/>
      <c r="F5" s="477"/>
      <c r="G5" s="445" t="s">
        <v>64</v>
      </c>
    </row>
    <row r="6" spans="1:7" x14ac:dyDescent="0.25">
      <c r="A6" s="449"/>
      <c r="B6" s="473"/>
      <c r="C6" s="490"/>
      <c r="D6" s="478"/>
      <c r="E6" s="486"/>
      <c r="F6" s="479"/>
      <c r="G6" s="445"/>
    </row>
    <row r="7" spans="1:7" x14ac:dyDescent="0.25">
      <c r="A7" s="449"/>
      <c r="B7" s="299" t="s">
        <v>3</v>
      </c>
      <c r="C7" s="299" t="s">
        <v>106</v>
      </c>
      <c r="D7" s="299" t="s">
        <v>79</v>
      </c>
      <c r="E7" s="299" t="s">
        <v>3</v>
      </c>
      <c r="F7" s="301" t="s">
        <v>179</v>
      </c>
      <c r="G7" s="296" t="s">
        <v>110</v>
      </c>
    </row>
    <row r="8" spans="1:7" ht="27" customHeight="1" x14ac:dyDescent="0.25">
      <c r="A8" s="297"/>
      <c r="B8" s="494" t="s">
        <v>65</v>
      </c>
      <c r="C8" s="495"/>
      <c r="D8" s="469" t="s">
        <v>47</v>
      </c>
      <c r="E8" s="480"/>
      <c r="F8" s="470"/>
      <c r="G8" s="296"/>
    </row>
    <row r="9" spans="1:7" ht="37.35" thickBot="1" x14ac:dyDescent="0.3">
      <c r="A9" s="142"/>
      <c r="B9" s="133" t="s">
        <v>178</v>
      </c>
      <c r="C9" s="133" t="s">
        <v>183</v>
      </c>
      <c r="D9" s="134"/>
      <c r="E9" s="134" t="s">
        <v>136</v>
      </c>
      <c r="F9" s="134"/>
      <c r="G9" s="133" t="s">
        <v>180</v>
      </c>
    </row>
    <row r="10" spans="1:7" ht="15" hidden="1" customHeight="1" x14ac:dyDescent="0.25">
      <c r="A10" s="26">
        <v>1935</v>
      </c>
    </row>
    <row r="11" spans="1:7" ht="15" hidden="1" customHeight="1" x14ac:dyDescent="0.25">
      <c r="A11" s="26">
        <v>1936</v>
      </c>
    </row>
    <row r="12" spans="1:7" ht="15" hidden="1" customHeight="1" x14ac:dyDescent="0.25">
      <c r="A12" s="26">
        <v>1937</v>
      </c>
    </row>
    <row r="13" spans="1:7" ht="15" hidden="1" customHeight="1" x14ac:dyDescent="0.25">
      <c r="A13" s="26">
        <v>1938</v>
      </c>
    </row>
    <row r="14" spans="1:7" ht="15" hidden="1" customHeight="1" x14ac:dyDescent="0.25">
      <c r="A14" s="26">
        <v>1939</v>
      </c>
    </row>
    <row r="15" spans="1:7" ht="15" hidden="1" customHeight="1" x14ac:dyDescent="0.25">
      <c r="A15" s="26">
        <v>1940</v>
      </c>
    </row>
    <row r="16" spans="1:7" ht="15" hidden="1" customHeight="1" x14ac:dyDescent="0.25">
      <c r="A16" s="26">
        <v>1941</v>
      </c>
    </row>
    <row r="17" spans="1:7" ht="15" hidden="1" customHeight="1" x14ac:dyDescent="0.25">
      <c r="A17" s="26">
        <v>1942</v>
      </c>
    </row>
    <row r="18" spans="1:7" ht="15" hidden="1" customHeight="1" x14ac:dyDescent="0.25">
      <c r="A18" s="26">
        <v>1943</v>
      </c>
    </row>
    <row r="19" spans="1:7" ht="15" hidden="1" customHeight="1" x14ac:dyDescent="0.25">
      <c r="A19" s="26">
        <v>1944</v>
      </c>
    </row>
    <row r="20" spans="1:7" ht="15" hidden="1" customHeight="1" x14ac:dyDescent="0.25">
      <c r="A20" s="26">
        <v>1945</v>
      </c>
    </row>
    <row r="21" spans="1:7" ht="15" hidden="1" customHeight="1" x14ac:dyDescent="0.25">
      <c r="A21" s="26">
        <v>1946</v>
      </c>
    </row>
    <row r="22" spans="1:7" ht="15" hidden="1" customHeight="1" x14ac:dyDescent="0.25">
      <c r="A22" s="26">
        <v>1947</v>
      </c>
    </row>
    <row r="23" spans="1:7" ht="15" hidden="1" customHeight="1" x14ac:dyDescent="0.25">
      <c r="A23" s="26">
        <v>1948</v>
      </c>
    </row>
    <row r="24" spans="1:7" ht="14.25" x14ac:dyDescent="0.25">
      <c r="A24" s="26">
        <v>1949</v>
      </c>
      <c r="B24" s="159"/>
      <c r="C24" s="159"/>
      <c r="D24" s="159"/>
      <c r="E24" s="159"/>
      <c r="F24" s="159"/>
      <c r="G24" s="159"/>
    </row>
    <row r="25" spans="1:7" ht="14.25" x14ac:dyDescent="0.25">
      <c r="A25" s="26">
        <v>1950</v>
      </c>
      <c r="B25" s="159"/>
      <c r="C25" s="159"/>
      <c r="D25" s="159"/>
      <c r="E25" s="159"/>
      <c r="F25" s="159"/>
      <c r="G25" s="159"/>
    </row>
    <row r="26" spans="1:7" ht="14.25" x14ac:dyDescent="0.25">
      <c r="A26" s="26">
        <v>1951</v>
      </c>
      <c r="B26" s="159"/>
      <c r="C26" s="159"/>
      <c r="D26" s="159"/>
      <c r="E26" s="159"/>
      <c r="F26" s="159"/>
      <c r="G26" s="159"/>
    </row>
    <row r="27" spans="1:7" ht="14.25" x14ac:dyDescent="0.25">
      <c r="A27" s="26">
        <v>1952</v>
      </c>
      <c r="B27" s="159"/>
      <c r="C27" s="159"/>
      <c r="D27" s="159"/>
      <c r="E27" s="159"/>
      <c r="F27" s="159"/>
      <c r="G27" s="159"/>
    </row>
    <row r="28" spans="1:7" ht="14.25" x14ac:dyDescent="0.25">
      <c r="A28" s="26">
        <v>1953</v>
      </c>
      <c r="B28" s="159"/>
      <c r="C28" s="159"/>
      <c r="D28" s="159"/>
      <c r="E28" s="159"/>
      <c r="F28" s="159"/>
      <c r="G28" s="159"/>
    </row>
    <row r="29" spans="1:7" ht="14.25" x14ac:dyDescent="0.25">
      <c r="A29" s="26">
        <v>1954</v>
      </c>
      <c r="B29" s="159"/>
      <c r="C29" s="159"/>
      <c r="D29" s="159"/>
      <c r="E29" s="159"/>
      <c r="F29" s="159"/>
      <c r="G29" s="159"/>
    </row>
    <row r="30" spans="1:7" ht="14.25" x14ac:dyDescent="0.25">
      <c r="A30" s="26">
        <v>1955</v>
      </c>
      <c r="B30" s="159"/>
      <c r="C30" s="159"/>
      <c r="D30" s="159"/>
      <c r="E30" s="159"/>
      <c r="F30" s="159"/>
      <c r="G30" s="159"/>
    </row>
    <row r="31" spans="1:7" ht="14.25" x14ac:dyDescent="0.25">
      <c r="A31" s="26">
        <v>1956</v>
      </c>
      <c r="B31" s="159"/>
      <c r="C31" s="159"/>
      <c r="D31" s="159"/>
      <c r="E31" s="159"/>
      <c r="F31" s="159"/>
      <c r="G31" s="159"/>
    </row>
    <row r="32" spans="1:7" ht="14.25" x14ac:dyDescent="0.25">
      <c r="A32" s="26">
        <v>1957</v>
      </c>
      <c r="B32" s="159"/>
      <c r="C32" s="159"/>
      <c r="D32" s="159"/>
      <c r="E32" s="159"/>
      <c r="F32" s="159"/>
      <c r="G32" s="159"/>
    </row>
    <row r="33" spans="1:7" ht="14.25" x14ac:dyDescent="0.25">
      <c r="A33" s="26">
        <v>1958</v>
      </c>
      <c r="B33" s="159"/>
      <c r="C33" s="159"/>
      <c r="D33" s="159"/>
      <c r="E33" s="159"/>
      <c r="F33" s="159"/>
      <c r="G33" s="159"/>
    </row>
    <row r="34" spans="1:7" ht="14.25" x14ac:dyDescent="0.25">
      <c r="A34" s="26">
        <v>1959</v>
      </c>
      <c r="B34" s="159"/>
      <c r="C34" s="159"/>
      <c r="D34" s="159"/>
      <c r="E34" s="159"/>
      <c r="F34" s="159"/>
      <c r="G34" s="159"/>
    </row>
    <row r="35" spans="1:7" ht="14.25" x14ac:dyDescent="0.25">
      <c r="A35" s="26">
        <v>1960</v>
      </c>
      <c r="B35" s="159"/>
      <c r="C35" s="159"/>
      <c r="D35" s="164">
        <v>1445.4825384932828</v>
      </c>
      <c r="E35" s="159"/>
      <c r="F35" s="159">
        <f t="shared" ref="F35:F80" si="0">F36*D35/D36</f>
        <v>1234.5445526504109</v>
      </c>
      <c r="G35" s="159"/>
    </row>
    <row r="36" spans="1:7" ht="14.25" x14ac:dyDescent="0.25">
      <c r="A36" s="26">
        <v>1961</v>
      </c>
      <c r="B36" s="159"/>
      <c r="C36" s="159"/>
      <c r="D36" s="164">
        <v>1540.985066409655</v>
      </c>
      <c r="E36" s="159"/>
      <c r="F36" s="159">
        <f t="shared" si="0"/>
        <v>1316.1104813031345</v>
      </c>
      <c r="G36" s="159"/>
    </row>
    <row r="37" spans="1:7" ht="14.25" x14ac:dyDescent="0.25">
      <c r="A37" s="26">
        <v>1962</v>
      </c>
      <c r="B37" s="159"/>
      <c r="C37" s="159"/>
      <c r="D37" s="164">
        <v>1593.0512036170746</v>
      </c>
      <c r="E37" s="159"/>
      <c r="F37" s="159">
        <f t="shared" si="0"/>
        <v>1360.5786532493482</v>
      </c>
      <c r="G37" s="159"/>
    </row>
    <row r="38" spans="1:7" ht="14.25" x14ac:dyDescent="0.25">
      <c r="A38" s="26">
        <v>1963</v>
      </c>
      <c r="B38" s="159"/>
      <c r="C38" s="159"/>
      <c r="D38" s="164">
        <v>1628.4331642607906</v>
      </c>
      <c r="E38" s="159"/>
      <c r="F38" s="159">
        <f t="shared" si="0"/>
        <v>1390.7973557321341</v>
      </c>
      <c r="G38" s="159"/>
    </row>
    <row r="39" spans="1:7" ht="14.25" x14ac:dyDescent="0.25">
      <c r="A39" s="26">
        <v>1964</v>
      </c>
      <c r="B39" s="159"/>
      <c r="C39" s="159"/>
      <c r="D39" s="164">
        <v>1707.5391738300746</v>
      </c>
      <c r="E39" s="159"/>
      <c r="F39" s="159">
        <f t="shared" si="0"/>
        <v>1458.3594954294201</v>
      </c>
      <c r="G39" s="159"/>
    </row>
    <row r="40" spans="1:7" ht="14.25" x14ac:dyDescent="0.25">
      <c r="A40" s="26">
        <v>1965</v>
      </c>
      <c r="B40" s="159"/>
      <c r="C40" s="159"/>
      <c r="D40" s="164">
        <v>1772.2622725685801</v>
      </c>
      <c r="E40" s="159"/>
      <c r="F40" s="159">
        <f t="shared" si="0"/>
        <v>1513.6376097272</v>
      </c>
      <c r="G40" s="159"/>
    </row>
    <row r="41" spans="1:7" ht="14.25" x14ac:dyDescent="0.25">
      <c r="A41" s="26">
        <v>1966</v>
      </c>
      <c r="B41" s="159"/>
      <c r="C41" s="159"/>
      <c r="D41" s="164">
        <v>1794.9872716812108</v>
      </c>
      <c r="E41" s="159"/>
      <c r="F41" s="159">
        <f t="shared" si="0"/>
        <v>1533.0463698584203</v>
      </c>
      <c r="G41" s="159"/>
    </row>
    <row r="42" spans="1:7" ht="14.25" x14ac:dyDescent="0.25">
      <c r="A42" s="26">
        <v>1967</v>
      </c>
      <c r="B42" s="159"/>
      <c r="C42" s="159"/>
      <c r="D42" s="164">
        <v>1908.6122672443644</v>
      </c>
      <c r="E42" s="159"/>
      <c r="F42" s="159">
        <f t="shared" si="0"/>
        <v>1630.0901705145222</v>
      </c>
      <c r="G42" s="159"/>
    </row>
    <row r="43" spans="1:7" ht="14.25" x14ac:dyDescent="0.25">
      <c r="A43" s="26">
        <v>1968</v>
      </c>
      <c r="B43" s="159"/>
      <c r="C43" s="159"/>
      <c r="D43" s="164">
        <v>1932.4878992234571</v>
      </c>
      <c r="E43" s="159"/>
      <c r="F43" s="159">
        <f t="shared" si="0"/>
        <v>1650.4816526777031</v>
      </c>
      <c r="G43" s="159"/>
    </row>
    <row r="44" spans="1:7" x14ac:dyDescent="0.25">
      <c r="A44" s="26">
        <v>1969</v>
      </c>
      <c r="B44" s="159"/>
      <c r="C44" s="159"/>
      <c r="D44" s="164">
        <v>1955.5005565527033</v>
      </c>
      <c r="E44" s="159"/>
      <c r="F44" s="159">
        <f t="shared" si="0"/>
        <v>1670.1360933169135</v>
      </c>
      <c r="G44" s="159"/>
    </row>
    <row r="45" spans="1:7" x14ac:dyDescent="0.25">
      <c r="A45" s="26">
        <v>1970</v>
      </c>
      <c r="B45" s="227">
        <v>500.65193154773232</v>
      </c>
      <c r="C45" s="159"/>
      <c r="D45" s="164">
        <v>2103.9321963263419</v>
      </c>
      <c r="E45" s="159"/>
      <c r="F45" s="159">
        <f t="shared" si="0"/>
        <v>1796.9072354398213</v>
      </c>
      <c r="G45" s="159"/>
    </row>
    <row r="46" spans="1:7" x14ac:dyDescent="0.25">
      <c r="A46" s="26">
        <v>1971</v>
      </c>
      <c r="B46" s="227">
        <v>764.801841897038</v>
      </c>
      <c r="C46" s="159"/>
      <c r="D46" s="164">
        <v>2192.5309270439402</v>
      </c>
      <c r="E46" s="159"/>
      <c r="F46" s="159">
        <f t="shared" si="0"/>
        <v>1872.5768319007818</v>
      </c>
      <c r="G46" s="159"/>
    </row>
    <row r="47" spans="1:7" x14ac:dyDescent="0.25">
      <c r="A47" s="26">
        <v>1972</v>
      </c>
      <c r="B47" s="227">
        <v>1457.9407363008888</v>
      </c>
      <c r="C47" s="159"/>
      <c r="D47" s="164">
        <v>2271.349278396609</v>
      </c>
      <c r="E47" s="159"/>
      <c r="F47" s="159">
        <f t="shared" si="0"/>
        <v>1939.8932910900778</v>
      </c>
      <c r="G47" s="159"/>
    </row>
    <row r="48" spans="1:7" x14ac:dyDescent="0.25">
      <c r="A48" s="26">
        <v>1973</v>
      </c>
      <c r="B48" s="227">
        <v>5088.4742820253823</v>
      </c>
      <c r="C48" s="159"/>
      <c r="D48" s="164">
        <v>2289.1840878267749</v>
      </c>
      <c r="E48" s="159"/>
      <c r="F48" s="159">
        <f t="shared" si="0"/>
        <v>1955.125482585466</v>
      </c>
      <c r="G48" s="159"/>
    </row>
    <row r="49" spans="1:7" x14ac:dyDescent="0.25">
      <c r="A49" s="26">
        <v>1974</v>
      </c>
      <c r="B49" s="227">
        <v>4080.2376005387887</v>
      </c>
      <c r="C49" s="159"/>
      <c r="D49" s="164">
        <v>2085.8097286795605</v>
      </c>
      <c r="E49" s="159"/>
      <c r="F49" s="159">
        <f t="shared" si="0"/>
        <v>1781.4293634364428</v>
      </c>
      <c r="G49" s="164">
        <f t="shared" ref="G49:G92" si="1">(B49*1000000)/(D49*1000)/12</f>
        <v>163.01573214933248</v>
      </c>
    </row>
    <row r="50" spans="1:7" x14ac:dyDescent="0.25">
      <c r="A50" s="26">
        <v>1975</v>
      </c>
      <c r="B50" s="227">
        <v>16458.534684659528</v>
      </c>
      <c r="C50" s="159"/>
      <c r="D50" s="164">
        <v>2011.8815670093568</v>
      </c>
      <c r="E50" s="159"/>
      <c r="F50" s="159">
        <f t="shared" si="0"/>
        <v>1718.289472882979</v>
      </c>
      <c r="G50" s="164">
        <f t="shared" si="1"/>
        <v>681.72231385058546</v>
      </c>
    </row>
    <row r="51" spans="1:7" x14ac:dyDescent="0.25">
      <c r="A51" s="26">
        <v>1976</v>
      </c>
      <c r="B51" s="227">
        <v>58768.381768049876</v>
      </c>
      <c r="C51" s="159"/>
      <c r="D51" s="164">
        <v>2065.0983370832391</v>
      </c>
      <c r="E51" s="159"/>
      <c r="F51" s="159">
        <f t="shared" si="0"/>
        <v>1763.7403668611535</v>
      </c>
      <c r="G51" s="164">
        <f t="shared" si="1"/>
        <v>2371.4924657072584</v>
      </c>
    </row>
    <row r="52" spans="1:7" x14ac:dyDescent="0.25">
      <c r="A52" s="26">
        <v>1977</v>
      </c>
      <c r="B52" s="227">
        <v>135193.05576238828</v>
      </c>
      <c r="C52" s="159"/>
      <c r="D52" s="164">
        <v>2338.9489593012695</v>
      </c>
      <c r="E52" s="159"/>
      <c r="F52" s="159">
        <f t="shared" si="0"/>
        <v>1997.6282104677582</v>
      </c>
      <c r="G52" s="164">
        <f t="shared" si="1"/>
        <v>4816.7310087709729</v>
      </c>
    </row>
    <row r="53" spans="1:7" x14ac:dyDescent="0.25">
      <c r="A53" s="26">
        <v>1978</v>
      </c>
      <c r="B53" s="227">
        <v>223605.31130265319</v>
      </c>
      <c r="C53" s="159"/>
      <c r="D53" s="164">
        <v>2393.0287040249987</v>
      </c>
      <c r="E53" s="159"/>
      <c r="F53" s="159">
        <f t="shared" si="0"/>
        <v>2043.8161459699033</v>
      </c>
      <c r="G53" s="164">
        <f t="shared" si="1"/>
        <v>7786.6913633532049</v>
      </c>
    </row>
    <row r="54" spans="1:7" x14ac:dyDescent="0.25">
      <c r="A54" s="26">
        <v>1979</v>
      </c>
      <c r="B54" s="227">
        <v>331852.33643582137</v>
      </c>
      <c r="C54" s="159"/>
      <c r="D54" s="164">
        <v>2513.845155003542</v>
      </c>
      <c r="E54" s="159"/>
      <c r="F54" s="159">
        <f t="shared" si="0"/>
        <v>2147.0019593257589</v>
      </c>
      <c r="G54" s="164">
        <f t="shared" si="1"/>
        <v>11000.821317338783</v>
      </c>
    </row>
    <row r="55" spans="1:7" x14ac:dyDescent="0.25">
      <c r="A55" s="26">
        <v>1980</v>
      </c>
      <c r="B55" s="227">
        <v>488175.24085551774</v>
      </c>
      <c r="C55" s="159"/>
      <c r="D55" s="164">
        <v>2556.9938874958789</v>
      </c>
      <c r="E55" s="159"/>
      <c r="F55" s="159">
        <f t="shared" si="0"/>
        <v>2183.8540355242785</v>
      </c>
      <c r="G55" s="164">
        <f t="shared" si="1"/>
        <v>15909.803410258917</v>
      </c>
    </row>
    <row r="56" spans="1:7" x14ac:dyDescent="0.25">
      <c r="A56" s="26">
        <v>1981</v>
      </c>
      <c r="B56" s="227">
        <v>614496.67148907867</v>
      </c>
      <c r="C56" s="159"/>
      <c r="D56" s="164">
        <v>2768.7103349249446</v>
      </c>
      <c r="E56" s="159"/>
      <c r="F56" s="159">
        <f t="shared" si="0"/>
        <v>2364.6748894050152</v>
      </c>
      <c r="G56" s="164">
        <f t="shared" si="1"/>
        <v>18495.27388671787</v>
      </c>
    </row>
    <row r="57" spans="1:7" x14ac:dyDescent="0.25">
      <c r="A57" s="26">
        <v>1982</v>
      </c>
      <c r="B57" s="227">
        <v>606945.61723111139</v>
      </c>
      <c r="C57" s="159"/>
      <c r="D57" s="164">
        <v>2412.3018045382428</v>
      </c>
      <c r="E57" s="159"/>
      <c r="F57" s="159">
        <f t="shared" si="0"/>
        <v>2060.2767400052426</v>
      </c>
      <c r="G57" s="164">
        <f t="shared" si="1"/>
        <v>20967.028810728607</v>
      </c>
    </row>
    <row r="58" spans="1:7" x14ac:dyDescent="0.25">
      <c r="A58" s="26">
        <v>1983</v>
      </c>
      <c r="B58" s="227">
        <v>700685.18383818201</v>
      </c>
      <c r="C58" s="159"/>
      <c r="D58" s="164">
        <v>2574.5410387094289</v>
      </c>
      <c r="E58" s="159"/>
      <c r="F58" s="159">
        <f t="shared" si="0"/>
        <v>2198.8405465116766</v>
      </c>
      <c r="G58" s="164">
        <f t="shared" si="1"/>
        <v>22679.938330206318</v>
      </c>
    </row>
    <row r="59" spans="1:7" x14ac:dyDescent="0.25">
      <c r="A59" s="26">
        <v>1984</v>
      </c>
      <c r="B59" s="227">
        <v>827977.44728768291</v>
      </c>
      <c r="C59" s="159"/>
      <c r="D59" s="164">
        <v>2745.1223611624669</v>
      </c>
      <c r="E59" s="159"/>
      <c r="F59" s="159">
        <f t="shared" si="0"/>
        <v>2344.5290877498246</v>
      </c>
      <c r="G59" s="164">
        <f t="shared" si="1"/>
        <v>25134.8069519526</v>
      </c>
    </row>
    <row r="60" spans="1:7" x14ac:dyDescent="0.25">
      <c r="A60" s="26">
        <v>1985</v>
      </c>
      <c r="B60" s="227">
        <v>1077978.2138483571</v>
      </c>
      <c r="C60" s="159"/>
      <c r="D60" s="164">
        <v>2901.6084310013416</v>
      </c>
      <c r="E60" s="159"/>
      <c r="F60" s="159">
        <f t="shared" si="0"/>
        <v>2478.1792840964563</v>
      </c>
      <c r="G60" s="164">
        <f t="shared" si="1"/>
        <v>30959.214503555766</v>
      </c>
    </row>
    <row r="61" spans="1:7" x14ac:dyDescent="0.25">
      <c r="A61" s="26">
        <v>1986</v>
      </c>
      <c r="B61" s="227">
        <v>1325807.688843885</v>
      </c>
      <c r="C61" s="159"/>
      <c r="D61" s="164">
        <v>3046.8758303922086</v>
      </c>
      <c r="E61" s="159"/>
      <c r="F61" s="159">
        <f t="shared" si="0"/>
        <v>2602.2479406314724</v>
      </c>
      <c r="G61" s="164">
        <f t="shared" si="1"/>
        <v>36261.396991718473</v>
      </c>
    </row>
    <row r="62" spans="1:7" x14ac:dyDescent="0.25">
      <c r="A62" s="26">
        <v>1987</v>
      </c>
      <c r="B62" s="227">
        <v>1652834.3901926214</v>
      </c>
      <c r="C62" s="159"/>
      <c r="D62" s="164">
        <v>3126.0819455216679</v>
      </c>
      <c r="E62" s="159"/>
      <c r="F62" s="159">
        <f t="shared" si="0"/>
        <v>2669.8955775732516</v>
      </c>
      <c r="G62" s="164">
        <f t="shared" si="1"/>
        <v>44060.329058243406</v>
      </c>
    </row>
    <row r="63" spans="1:7" x14ac:dyDescent="0.25">
      <c r="A63" s="26">
        <v>1988</v>
      </c>
      <c r="B63" s="227">
        <v>2083833.3963073466</v>
      </c>
      <c r="C63" s="159"/>
      <c r="D63" s="164">
        <v>3260.394537622627</v>
      </c>
      <c r="E63" s="159"/>
      <c r="F63" s="159">
        <f t="shared" si="0"/>
        <v>2784.6080521379286</v>
      </c>
      <c r="G63" s="164">
        <f t="shared" si="1"/>
        <v>53261.278971542553</v>
      </c>
    </row>
    <row r="64" spans="1:7" x14ac:dyDescent="0.25">
      <c r="A64" s="26">
        <v>1989</v>
      </c>
      <c r="B64" s="227">
        <v>2700272.5642317431</v>
      </c>
      <c r="C64" s="159"/>
      <c r="D64" s="164">
        <v>3450.7086692145572</v>
      </c>
      <c r="E64" s="159"/>
      <c r="F64" s="159">
        <f t="shared" si="0"/>
        <v>2947.1498111647206</v>
      </c>
      <c r="G64" s="164">
        <f t="shared" si="1"/>
        <v>65210.579987095167</v>
      </c>
    </row>
    <row r="65" spans="1:7" x14ac:dyDescent="0.25">
      <c r="A65" s="26">
        <v>1990</v>
      </c>
      <c r="B65" s="227">
        <v>3562113.1947257412</v>
      </c>
      <c r="C65" s="227">
        <v>336250000000</v>
      </c>
      <c r="D65" s="164">
        <v>3544.7455765066684</v>
      </c>
      <c r="E65" s="159"/>
      <c r="F65" s="159">
        <f t="shared" si="0"/>
        <v>3027.4639959120359</v>
      </c>
      <c r="G65" s="164">
        <f t="shared" si="1"/>
        <v>83741.628227005902</v>
      </c>
    </row>
    <row r="66" spans="1:7" x14ac:dyDescent="0.25">
      <c r="A66" s="26">
        <v>1991</v>
      </c>
      <c r="B66" s="227">
        <v>4716015.5510088447</v>
      </c>
      <c r="C66" s="227">
        <v>449190000000</v>
      </c>
      <c r="D66" s="164">
        <v>3634.7860988277889</v>
      </c>
      <c r="E66" s="159"/>
      <c r="F66" s="159">
        <f t="shared" si="0"/>
        <v>3104.364984605545</v>
      </c>
      <c r="G66" s="164">
        <f t="shared" si="1"/>
        <v>108122.26228226906</v>
      </c>
    </row>
    <row r="67" spans="1:7" x14ac:dyDescent="0.25">
      <c r="A67" s="26">
        <v>1992</v>
      </c>
      <c r="B67" s="227">
        <v>6108238.3322135601</v>
      </c>
      <c r="C67" s="227">
        <v>570550000000</v>
      </c>
      <c r="D67" s="164">
        <v>3809.979953114027</v>
      </c>
      <c r="E67" s="159"/>
      <c r="F67" s="159">
        <f t="shared" si="0"/>
        <v>3253.9929549941407</v>
      </c>
      <c r="G67" s="164">
        <f t="shared" si="1"/>
        <v>133601.71635595019</v>
      </c>
    </row>
    <row r="68" spans="1:7" x14ac:dyDescent="0.25">
      <c r="A68" s="26">
        <v>1993</v>
      </c>
      <c r="B68" s="227">
        <v>7506522.7051726365</v>
      </c>
      <c r="C68" s="227">
        <v>713290000000</v>
      </c>
      <c r="D68" s="164">
        <v>4062.036370011449</v>
      </c>
      <c r="E68" s="159"/>
      <c r="F68" s="159">
        <f t="shared" si="0"/>
        <v>3469.2670023483552</v>
      </c>
      <c r="G68" s="164">
        <f t="shared" si="1"/>
        <v>153997.52778742925</v>
      </c>
    </row>
    <row r="69" spans="1:7" x14ac:dyDescent="0.25">
      <c r="A69" s="26">
        <v>1994</v>
      </c>
      <c r="B69" s="227">
        <v>8885911.2339406963</v>
      </c>
      <c r="C69" s="227">
        <v>854240000000</v>
      </c>
      <c r="D69" s="164">
        <v>4096.6543231276764</v>
      </c>
      <c r="E69" s="159"/>
      <c r="F69" s="159">
        <f t="shared" si="0"/>
        <v>3498.8331882450684</v>
      </c>
      <c r="G69" s="164">
        <f t="shared" si="1"/>
        <v>180755.45174703607</v>
      </c>
    </row>
    <row r="70" spans="1:7" x14ac:dyDescent="0.25">
      <c r="A70" s="26">
        <v>1995</v>
      </c>
      <c r="B70" s="227">
        <v>10445399.551673483</v>
      </c>
      <c r="C70" s="227">
        <v>1000250000000</v>
      </c>
      <c r="D70" s="164">
        <v>4179.2171887760451</v>
      </c>
      <c r="E70" s="159"/>
      <c r="F70" s="159">
        <f t="shared" si="0"/>
        <v>3569.3477280773145</v>
      </c>
      <c r="G70" s="164">
        <f t="shared" si="1"/>
        <v>208280.62369603312</v>
      </c>
    </row>
    <row r="71" spans="1:7" x14ac:dyDescent="0.25">
      <c r="A71" s="26">
        <v>1996</v>
      </c>
      <c r="B71" s="227">
        <v>12164288.652861696</v>
      </c>
      <c r="C71" s="227">
        <v>1159290000000</v>
      </c>
      <c r="D71" s="164">
        <v>4351.2756635351097</v>
      </c>
      <c r="E71" s="159"/>
      <c r="F71" s="159">
        <f t="shared" si="0"/>
        <v>3716.2978620945364</v>
      </c>
      <c r="G71" s="164">
        <f t="shared" si="1"/>
        <v>232964.03157511158</v>
      </c>
    </row>
    <row r="72" spans="1:7" x14ac:dyDescent="0.25">
      <c r="A72" s="26">
        <v>1997</v>
      </c>
      <c r="B72" s="227">
        <v>13752323.814354466</v>
      </c>
      <c r="C72" s="227">
        <v>1324960000000</v>
      </c>
      <c r="D72" s="164">
        <v>4443.4726373151434</v>
      </c>
      <c r="E72" s="159"/>
      <c r="F72" s="159">
        <f t="shared" si="0"/>
        <v>3795.0406131966261</v>
      </c>
      <c r="G72" s="164">
        <f t="shared" si="1"/>
        <v>257912.46578306754</v>
      </c>
    </row>
    <row r="73" spans="1:7" x14ac:dyDescent="0.25">
      <c r="A73" s="26">
        <v>1998</v>
      </c>
      <c r="B73" s="227">
        <v>15107731.898551399</v>
      </c>
      <c r="C73" s="227">
        <v>1490980000000</v>
      </c>
      <c r="D73" s="164">
        <v>4468.8502672369259</v>
      </c>
      <c r="E73" s="159"/>
      <c r="F73" s="159">
        <f t="shared" si="0"/>
        <v>3816.7149080738036</v>
      </c>
      <c r="G73" s="164">
        <f t="shared" si="1"/>
        <v>281722.94503638358</v>
      </c>
    </row>
    <row r="74" spans="1:7" x14ac:dyDescent="0.25">
      <c r="A74" s="26">
        <v>1999</v>
      </c>
      <c r="B74" s="227">
        <v>15839913.567733988</v>
      </c>
      <c r="C74" s="227">
        <v>1645350000000</v>
      </c>
      <c r="D74" s="164">
        <v>4328.9874360883705</v>
      </c>
      <c r="E74" s="159"/>
      <c r="F74" s="159">
        <f t="shared" si="0"/>
        <v>3697.2621359270747</v>
      </c>
      <c r="G74" s="164">
        <f t="shared" si="1"/>
        <v>304919.52605524258</v>
      </c>
    </row>
    <row r="75" spans="1:7" x14ac:dyDescent="0.25">
      <c r="A75" s="26">
        <v>2000</v>
      </c>
      <c r="B75" s="227">
        <v>16841979.760096807</v>
      </c>
      <c r="C75" s="227">
        <v>1778490000000</v>
      </c>
      <c r="D75" s="164">
        <v>4415.4030084198248</v>
      </c>
      <c r="E75" s="159"/>
      <c r="F75" s="159">
        <f t="shared" si="0"/>
        <v>3771.0671603704468</v>
      </c>
      <c r="G75" s="164">
        <f t="shared" si="1"/>
        <v>317864.14754554461</v>
      </c>
    </row>
    <row r="76" spans="1:7" x14ac:dyDescent="0.25">
      <c r="A76" s="26">
        <v>2001</v>
      </c>
      <c r="B76" s="227">
        <v>18172085.628074311</v>
      </c>
      <c r="C76" s="227">
        <v>1891950000000</v>
      </c>
      <c r="D76" s="164">
        <v>4433.7395508073641</v>
      </c>
      <c r="E76" s="159"/>
      <c r="F76" s="159">
        <f t="shared" si="0"/>
        <v>3786.7278673773794</v>
      </c>
      <c r="G76" s="164">
        <f t="shared" si="1"/>
        <v>341549.26144239528</v>
      </c>
    </row>
    <row r="77" spans="1:7" x14ac:dyDescent="0.25">
      <c r="A77" s="26">
        <v>2002</v>
      </c>
      <c r="B77" s="227">
        <v>19256395.649355758</v>
      </c>
      <c r="C77" s="227">
        <v>2011290000000</v>
      </c>
      <c r="D77" s="164">
        <v>4480.9511719293814</v>
      </c>
      <c r="E77" s="159"/>
      <c r="F77" s="159">
        <f t="shared" si="0"/>
        <v>3827.0499384684181</v>
      </c>
      <c r="G77" s="164">
        <f t="shared" si="1"/>
        <v>358115.84993356909</v>
      </c>
    </row>
    <row r="78" spans="1:7" x14ac:dyDescent="0.25">
      <c r="A78" s="26">
        <v>2003</v>
      </c>
      <c r="B78" s="227">
        <v>20606096.780890245</v>
      </c>
      <c r="C78" s="227">
        <v>2130600000000</v>
      </c>
      <c r="D78" s="164">
        <v>4515.3232755307499</v>
      </c>
      <c r="E78" s="159"/>
      <c r="F78" s="159">
        <f t="shared" si="0"/>
        <v>3856.4061514521027</v>
      </c>
      <c r="G78" s="164">
        <f t="shared" si="1"/>
        <v>380299.39983400417</v>
      </c>
    </row>
    <row r="79" spans="1:7" x14ac:dyDescent="0.25">
      <c r="A79" s="26">
        <v>2004</v>
      </c>
      <c r="B79" s="227">
        <v>22195047.638310108</v>
      </c>
      <c r="C79" s="227">
        <v>2301580000000</v>
      </c>
      <c r="D79" s="164">
        <v>4651.1261839765511</v>
      </c>
      <c r="E79" s="159"/>
      <c r="F79" s="159">
        <f t="shared" si="0"/>
        <v>3972.3914618181507</v>
      </c>
      <c r="G79" s="164">
        <f t="shared" si="1"/>
        <v>397664.39998219442</v>
      </c>
    </row>
    <row r="80" spans="1:7" x14ac:dyDescent="0.25">
      <c r="A80" s="26">
        <v>2005</v>
      </c>
      <c r="B80" s="227">
        <v>24057128.022836041</v>
      </c>
      <c r="C80" s="227">
        <v>2518000000000</v>
      </c>
      <c r="D80" s="164">
        <v>4819.3970378331842</v>
      </c>
      <c r="E80" s="159"/>
      <c r="F80" s="159">
        <f t="shared" si="0"/>
        <v>4116.1066990946092</v>
      </c>
      <c r="G80" s="164">
        <f t="shared" si="1"/>
        <v>415977.4869826904</v>
      </c>
    </row>
    <row r="81" spans="1:8" x14ac:dyDescent="0.25">
      <c r="A81" s="26">
        <v>2006</v>
      </c>
      <c r="B81" s="227">
        <v>26135751.679345474</v>
      </c>
      <c r="C81" s="227">
        <v>2760000000000</v>
      </c>
      <c r="D81" s="164">
        <v>4898.6878008968079</v>
      </c>
      <c r="E81" s="159"/>
      <c r="F81" s="159">
        <f>F82*D81/D82</f>
        <v>4183.8266313725362</v>
      </c>
      <c r="G81" s="164">
        <f t="shared" si="1"/>
        <v>444604.63600342075</v>
      </c>
    </row>
    <row r="82" spans="1:8" x14ac:dyDescent="0.25">
      <c r="A82" s="32">
        <v>2007</v>
      </c>
      <c r="B82" s="227">
        <v>29018622.831116922</v>
      </c>
      <c r="C82" s="227">
        <v>3107938000000</v>
      </c>
      <c r="D82" s="164">
        <v>5105.0914747299785</v>
      </c>
      <c r="E82" s="164">
        <v>4360.1099999999997</v>
      </c>
      <c r="F82" s="164">
        <f t="shared" ref="F82:F92" si="2">E82</f>
        <v>4360.1099999999997</v>
      </c>
      <c r="G82" s="164">
        <f t="shared" si="1"/>
        <v>473687.60799484979</v>
      </c>
    </row>
    <row r="83" spans="1:8" x14ac:dyDescent="0.25">
      <c r="A83" s="32">
        <v>2008</v>
      </c>
      <c r="B83" s="227">
        <v>33416896.42778834</v>
      </c>
      <c r="C83" s="227">
        <v>3544890000000</v>
      </c>
      <c r="D83" s="164">
        <v>5364.4717842641749</v>
      </c>
      <c r="E83" s="164">
        <v>4583.7950000000001</v>
      </c>
      <c r="F83" s="164">
        <f t="shared" si="2"/>
        <v>4583.7950000000001</v>
      </c>
      <c r="G83" s="164">
        <f t="shared" si="1"/>
        <v>519108.21437274729</v>
      </c>
    </row>
    <row r="84" spans="1:8" x14ac:dyDescent="0.25">
      <c r="A84" s="32">
        <v>2009</v>
      </c>
      <c r="B84" s="227">
        <v>35684215.8065392</v>
      </c>
      <c r="C84" s="227">
        <v>4210411173603.8999</v>
      </c>
      <c r="D84" s="164">
        <v>5270.1256867969596</v>
      </c>
      <c r="E84" s="164">
        <v>4500.0649999999996</v>
      </c>
      <c r="F84" s="164">
        <f t="shared" si="2"/>
        <v>4500.0649999999996</v>
      </c>
      <c r="G84" s="164">
        <f t="shared" si="1"/>
        <v>564253.07995875506</v>
      </c>
    </row>
    <row r="85" spans="1:8" x14ac:dyDescent="0.25">
      <c r="A85" s="26">
        <v>2010</v>
      </c>
      <c r="B85" s="227">
        <v>39248714.514891818</v>
      </c>
      <c r="C85" s="227">
        <v>4659699180680</v>
      </c>
      <c r="D85" s="164">
        <v>5246.5380309091788</v>
      </c>
      <c r="E85" s="164">
        <v>4908.0810000000001</v>
      </c>
      <c r="F85" s="164">
        <f t="shared" si="2"/>
        <v>4908.0810000000001</v>
      </c>
      <c r="G85" s="164">
        <f t="shared" si="1"/>
        <v>623406.5569153094</v>
      </c>
    </row>
    <row r="86" spans="1:8" x14ac:dyDescent="0.25">
      <c r="A86" s="26">
        <v>2011</v>
      </c>
      <c r="B86" s="227">
        <v>43929890.770835258</v>
      </c>
      <c r="C86" s="227">
        <v>4946910000000</v>
      </c>
      <c r="D86" s="164">
        <v>5508.6143685549987</v>
      </c>
      <c r="E86" s="164">
        <v>5146.7439999999997</v>
      </c>
      <c r="F86" s="164">
        <f t="shared" si="2"/>
        <v>5146.7439999999997</v>
      </c>
      <c r="G86" s="164">
        <f t="shared" si="1"/>
        <v>664563.53376270796</v>
      </c>
    </row>
    <row r="87" spans="1:8" x14ac:dyDescent="0.25">
      <c r="A87" s="26">
        <v>2012</v>
      </c>
      <c r="B87" s="227">
        <v>48823987.640864931</v>
      </c>
      <c r="C87" s="227">
        <v>5409666000000</v>
      </c>
      <c r="D87" s="164">
        <v>5710.5254034136551</v>
      </c>
      <c r="E87" s="164">
        <v>5360.1859999999997</v>
      </c>
      <c r="F87" s="164">
        <f t="shared" si="2"/>
        <v>5360.1859999999997</v>
      </c>
      <c r="G87" s="164">
        <f t="shared" si="1"/>
        <v>712485.34054442076</v>
      </c>
    </row>
    <row r="88" spans="1:8" x14ac:dyDescent="0.25">
      <c r="A88" s="26">
        <v>2013</v>
      </c>
      <c r="B88" s="227">
        <v>52887073.479999997</v>
      </c>
      <c r="C88" s="227">
        <v>5894240000000</v>
      </c>
      <c r="D88" s="164">
        <v>5801.3872792344928</v>
      </c>
      <c r="E88" s="164">
        <v>5479.4570000000003</v>
      </c>
      <c r="F88" s="164">
        <f t="shared" si="2"/>
        <v>5479.4570000000003</v>
      </c>
      <c r="G88" s="164">
        <f t="shared" si="1"/>
        <v>759690.03812392976</v>
      </c>
    </row>
    <row r="89" spans="1:8" x14ac:dyDescent="0.25">
      <c r="A89" s="26">
        <v>2014</v>
      </c>
      <c r="B89" s="227">
        <v>56981835.090000004</v>
      </c>
      <c r="C89" s="227">
        <v>6510956126778.2305</v>
      </c>
      <c r="D89" s="164">
        <v>5852.2177631010809</v>
      </c>
      <c r="E89" s="164">
        <v>5530.9009999999998</v>
      </c>
      <c r="F89" s="164">
        <f t="shared" si="2"/>
        <v>5530.9009999999998</v>
      </c>
      <c r="G89" s="164">
        <f t="shared" si="1"/>
        <v>811399.44713605207</v>
      </c>
    </row>
    <row r="90" spans="1:8" x14ac:dyDescent="0.25">
      <c r="A90" s="32">
        <v>2015</v>
      </c>
      <c r="B90" s="227">
        <v>61112726.387999997</v>
      </c>
      <c r="C90" s="227">
        <v>7208769519465.8301</v>
      </c>
      <c r="D90" s="164">
        <v>5960.2167300326146</v>
      </c>
      <c r="E90" s="164">
        <v>5656.8379999999997</v>
      </c>
      <c r="F90" s="164">
        <f t="shared" si="2"/>
        <v>5656.8379999999997</v>
      </c>
      <c r="G90" s="164">
        <f t="shared" si="1"/>
        <v>854453.35793554818</v>
      </c>
    </row>
    <row r="91" spans="1:8" x14ac:dyDescent="0.25">
      <c r="A91" s="32">
        <v>2016</v>
      </c>
      <c r="B91" s="227">
        <v>65192381.553534254</v>
      </c>
      <c r="C91" s="227">
        <v>7926170619000</v>
      </c>
      <c r="D91" s="164">
        <v>5955.6156089855367</v>
      </c>
      <c r="E91" s="164">
        <v>5660.6589999999997</v>
      </c>
      <c r="F91" s="164">
        <f t="shared" si="2"/>
        <v>5660.6589999999997</v>
      </c>
      <c r="G91" s="164">
        <f t="shared" si="1"/>
        <v>912197.63320485887</v>
      </c>
    </row>
    <row r="92" spans="1:8" x14ac:dyDescent="0.25">
      <c r="A92" s="32">
        <v>2017</v>
      </c>
      <c r="B92" s="159">
        <f>B91*C92/C91</f>
        <v>70545537.833571211</v>
      </c>
      <c r="C92" s="164">
        <v>8577014000000</v>
      </c>
      <c r="D92" s="164">
        <v>6013.9839567914432</v>
      </c>
      <c r="E92" s="164">
        <v>5709.65</v>
      </c>
      <c r="F92" s="164">
        <f t="shared" si="2"/>
        <v>5709.65</v>
      </c>
      <c r="G92" s="164">
        <f t="shared" si="1"/>
        <v>977520.86831317365</v>
      </c>
    </row>
    <row r="93" spans="1:8" x14ac:dyDescent="0.25">
      <c r="A93" s="32">
        <v>2018</v>
      </c>
      <c r="B93" s="159">
        <f>B92*C93/C92</f>
        <v>76011540.415203542</v>
      </c>
      <c r="C93" s="164">
        <v>9241577374331.3301</v>
      </c>
      <c r="D93" s="164">
        <v>6104.941966605501</v>
      </c>
      <c r="E93" s="164">
        <v>5822.6319999999996</v>
      </c>
      <c r="F93" s="164">
        <f>E93</f>
        <v>5822.6319999999996</v>
      </c>
      <c r="G93" s="164">
        <f>(B93*1000000)/(D93*1000)/12</f>
        <v>1037568.4272265605</v>
      </c>
    </row>
    <row r="94" spans="1:8" x14ac:dyDescent="0.25">
      <c r="A94" s="32">
        <v>2019</v>
      </c>
      <c r="B94" s="164"/>
      <c r="C94" s="164"/>
      <c r="D94" s="164"/>
      <c r="E94" s="164"/>
      <c r="F94" s="164"/>
      <c r="G94" s="164"/>
    </row>
    <row r="95" spans="1:8" x14ac:dyDescent="0.25">
      <c r="D95" s="181"/>
      <c r="E95" s="181"/>
      <c r="F95" s="181"/>
    </row>
    <row r="96" spans="1:8" x14ac:dyDescent="0.25">
      <c r="D96" s="181"/>
      <c r="E96" s="181"/>
      <c r="F96" s="181"/>
    </row>
    <row r="97" spans="4:6" x14ac:dyDescent="0.25">
      <c r="D97" s="181"/>
      <c r="E97" s="181"/>
      <c r="F97" s="181"/>
    </row>
    <row r="98" spans="4:6" x14ac:dyDescent="0.25">
      <c r="D98" s="181"/>
      <c r="E98" s="181"/>
      <c r="F98" s="181"/>
    </row>
    <row r="99" spans="4:6" x14ac:dyDescent="0.25">
      <c r="D99" s="181"/>
      <c r="E99" s="181"/>
      <c r="F99" s="181"/>
    </row>
    <row r="100" spans="4:6" x14ac:dyDescent="0.25">
      <c r="D100" s="181"/>
      <c r="E100" s="181"/>
      <c r="F100" s="181"/>
    </row>
    <row r="101" spans="4:6" x14ac:dyDescent="0.25">
      <c r="D101" s="181"/>
      <c r="E101" s="181"/>
      <c r="F101" s="181"/>
    </row>
    <row r="102" spans="4:6" x14ac:dyDescent="0.25">
      <c r="D102" s="181"/>
      <c r="E102" s="181"/>
      <c r="F102" s="181"/>
    </row>
    <row r="103" spans="4:6" x14ac:dyDescent="0.25">
      <c r="D103" s="181"/>
      <c r="E103" s="181"/>
      <c r="F103" s="181"/>
    </row>
    <row r="104" spans="4:6" x14ac:dyDescent="0.25">
      <c r="D104" s="181"/>
      <c r="E104" s="181"/>
      <c r="F104" s="181"/>
    </row>
    <row r="105" spans="4:6" x14ac:dyDescent="0.25">
      <c r="D105" s="181"/>
      <c r="E105" s="181"/>
      <c r="F105" s="181"/>
    </row>
    <row r="106" spans="4:6" x14ac:dyDescent="0.25">
      <c r="D106" s="181"/>
      <c r="E106" s="181"/>
      <c r="F106" s="181"/>
    </row>
    <row r="107" spans="4:6" x14ac:dyDescent="0.25">
      <c r="D107" s="181"/>
      <c r="E107" s="181"/>
      <c r="F107" s="181"/>
    </row>
    <row r="108" spans="4:6" x14ac:dyDescent="0.25">
      <c r="D108" s="181"/>
      <c r="E108" s="181"/>
      <c r="F108" s="181"/>
    </row>
    <row r="109" spans="4:6" x14ac:dyDescent="0.25">
      <c r="D109" s="181"/>
      <c r="E109" s="181"/>
      <c r="F109" s="181"/>
    </row>
    <row r="110" spans="4:6" x14ac:dyDescent="0.25">
      <c r="D110" s="181"/>
      <c r="E110" s="181"/>
      <c r="F110" s="181"/>
    </row>
    <row r="111" spans="4:6" x14ac:dyDescent="0.25">
      <c r="D111" s="181"/>
      <c r="E111" s="181"/>
      <c r="F111" s="181"/>
    </row>
    <row r="112" spans="4:6" x14ac:dyDescent="0.25">
      <c r="D112" s="181"/>
      <c r="E112" s="181"/>
      <c r="F112" s="181"/>
    </row>
    <row r="113" spans="4:6" x14ac:dyDescent="0.25">
      <c r="D113" s="181"/>
      <c r="E113" s="181"/>
      <c r="F113" s="181"/>
    </row>
    <row r="114" spans="4:6" x14ac:dyDescent="0.25">
      <c r="D114" s="181"/>
      <c r="E114" s="181"/>
      <c r="F114" s="181"/>
    </row>
    <row r="115" spans="4:6" x14ac:dyDescent="0.25">
      <c r="D115" s="181"/>
      <c r="E115" s="181"/>
      <c r="F115" s="181"/>
    </row>
    <row r="116" spans="4:6" x14ac:dyDescent="0.25">
      <c r="D116" s="181"/>
      <c r="E116" s="181"/>
      <c r="F116" s="181"/>
    </row>
    <row r="117" spans="4:6" x14ac:dyDescent="0.25">
      <c r="D117" s="181"/>
      <c r="E117" s="181"/>
      <c r="F117" s="181"/>
    </row>
    <row r="118" spans="4:6" x14ac:dyDescent="0.25">
      <c r="D118" s="181"/>
      <c r="E118" s="181"/>
      <c r="F118" s="181"/>
    </row>
    <row r="119" spans="4:6" x14ac:dyDescent="0.25">
      <c r="D119" s="181"/>
      <c r="E119" s="181"/>
      <c r="F119" s="181"/>
    </row>
    <row r="120" spans="4:6" x14ac:dyDescent="0.25">
      <c r="D120" s="181"/>
      <c r="E120" s="181"/>
      <c r="F120" s="181"/>
    </row>
    <row r="121" spans="4:6" x14ac:dyDescent="0.25">
      <c r="D121" s="181"/>
      <c r="E121" s="181"/>
      <c r="F121" s="181"/>
    </row>
    <row r="122" spans="4:6" x14ac:dyDescent="0.25">
      <c r="D122" s="181"/>
      <c r="E122" s="181"/>
      <c r="F122" s="181"/>
    </row>
    <row r="123" spans="4:6" x14ac:dyDescent="0.25">
      <c r="D123" s="181"/>
      <c r="E123" s="181"/>
      <c r="F123" s="181"/>
    </row>
    <row r="124" spans="4:6" x14ac:dyDescent="0.25">
      <c r="D124" s="181"/>
      <c r="E124" s="181"/>
      <c r="F124" s="181"/>
    </row>
    <row r="125" spans="4:6" x14ac:dyDescent="0.25">
      <c r="D125" s="181"/>
      <c r="E125" s="181"/>
      <c r="F125" s="181"/>
    </row>
    <row r="126" spans="4:6" x14ac:dyDescent="0.25">
      <c r="D126" s="181"/>
      <c r="E126" s="181"/>
      <c r="F126" s="181"/>
    </row>
    <row r="127" spans="4:6" x14ac:dyDescent="0.25">
      <c r="D127" s="181"/>
      <c r="E127" s="181"/>
      <c r="F127" s="181"/>
    </row>
    <row r="128" spans="4:6" x14ac:dyDescent="0.25">
      <c r="D128" s="181"/>
      <c r="E128" s="181"/>
      <c r="F128" s="181"/>
    </row>
    <row r="129" spans="4:6" x14ac:dyDescent="0.25">
      <c r="D129" s="181"/>
      <c r="E129" s="181"/>
      <c r="F129" s="181"/>
    </row>
    <row r="130" spans="4:6" x14ac:dyDescent="0.25">
      <c r="D130" s="181"/>
      <c r="E130" s="181"/>
      <c r="F130" s="181"/>
    </row>
    <row r="131" spans="4:6" x14ac:dyDescent="0.25">
      <c r="D131" s="181"/>
      <c r="E131" s="181"/>
      <c r="F131" s="181"/>
    </row>
    <row r="132" spans="4:6" x14ac:dyDescent="0.25">
      <c r="D132" s="181"/>
      <c r="E132" s="181"/>
      <c r="F132" s="181"/>
    </row>
    <row r="133" spans="4:6" x14ac:dyDescent="0.25">
      <c r="D133" s="181"/>
      <c r="E133" s="181"/>
      <c r="F133" s="181"/>
    </row>
    <row r="134" spans="4:6" x14ac:dyDescent="0.25">
      <c r="D134" s="181"/>
      <c r="E134" s="181"/>
      <c r="F134" s="181"/>
    </row>
    <row r="135" spans="4:6" x14ac:dyDescent="0.25">
      <c r="D135" s="181"/>
      <c r="E135" s="181"/>
      <c r="F135" s="181"/>
    </row>
    <row r="136" spans="4:6" x14ac:dyDescent="0.25">
      <c r="D136" s="181"/>
      <c r="E136" s="181"/>
      <c r="F136" s="181"/>
    </row>
    <row r="137" spans="4:6" x14ac:dyDescent="0.25">
      <c r="D137" s="181"/>
      <c r="E137" s="181"/>
      <c r="F137" s="181"/>
    </row>
    <row r="138" spans="4:6" x14ac:dyDescent="0.25">
      <c r="D138" s="181"/>
      <c r="E138" s="181"/>
      <c r="F138" s="181"/>
    </row>
    <row r="139" spans="4:6" x14ac:dyDescent="0.25">
      <c r="D139" s="181"/>
      <c r="E139" s="181"/>
      <c r="F139" s="181"/>
    </row>
    <row r="140" spans="4:6" x14ac:dyDescent="0.25">
      <c r="D140" s="181"/>
      <c r="E140" s="181"/>
      <c r="F140" s="181"/>
    </row>
    <row r="141" spans="4:6" x14ac:dyDescent="0.25">
      <c r="D141" s="181"/>
      <c r="E141" s="181"/>
      <c r="F141" s="181"/>
    </row>
    <row r="142" spans="4:6" x14ac:dyDescent="0.25">
      <c r="D142" s="181"/>
      <c r="E142" s="181"/>
      <c r="F142" s="181"/>
    </row>
    <row r="143" spans="4:6" x14ac:dyDescent="0.25">
      <c r="D143" s="181"/>
      <c r="E143" s="181"/>
      <c r="F143" s="181"/>
    </row>
    <row r="144" spans="4:6" x14ac:dyDescent="0.25">
      <c r="D144" s="181"/>
      <c r="E144" s="181"/>
      <c r="F144" s="181"/>
    </row>
    <row r="145" spans="4:6" x14ac:dyDescent="0.25">
      <c r="D145" s="181"/>
      <c r="E145" s="181"/>
      <c r="F145" s="181"/>
    </row>
    <row r="146" spans="4:6" x14ac:dyDescent="0.25">
      <c r="D146" s="181"/>
      <c r="E146" s="181"/>
      <c r="F146" s="181"/>
    </row>
    <row r="147" spans="4:6" x14ac:dyDescent="0.25">
      <c r="D147" s="181"/>
      <c r="E147" s="181"/>
      <c r="F147" s="181"/>
    </row>
    <row r="148" spans="4:6" x14ac:dyDescent="0.25">
      <c r="D148" s="181"/>
      <c r="E148" s="181"/>
      <c r="F148" s="181"/>
    </row>
    <row r="149" spans="4:6" x14ac:dyDescent="0.25">
      <c r="D149" s="181"/>
      <c r="E149" s="181"/>
      <c r="F149" s="181"/>
    </row>
    <row r="150" spans="4:6" x14ac:dyDescent="0.25">
      <c r="D150" s="181"/>
      <c r="E150" s="181"/>
      <c r="F150" s="181"/>
    </row>
    <row r="151" spans="4:6" x14ac:dyDescent="0.25">
      <c r="D151" s="181"/>
      <c r="E151" s="181"/>
      <c r="F151" s="181"/>
    </row>
    <row r="152" spans="4:6" x14ac:dyDescent="0.25">
      <c r="D152" s="181"/>
      <c r="E152" s="181"/>
      <c r="F152" s="181"/>
    </row>
    <row r="153" spans="4:6" x14ac:dyDescent="0.25">
      <c r="D153" s="181"/>
      <c r="E153" s="181"/>
      <c r="F153" s="181"/>
    </row>
    <row r="154" spans="4:6" x14ac:dyDescent="0.25">
      <c r="D154" s="181"/>
      <c r="E154" s="181"/>
      <c r="F154" s="181"/>
    </row>
    <row r="155" spans="4:6" x14ac:dyDescent="0.25">
      <c r="D155" s="181"/>
      <c r="E155" s="181"/>
      <c r="F155" s="181"/>
    </row>
    <row r="156" spans="4:6" x14ac:dyDescent="0.25">
      <c r="D156" s="181"/>
      <c r="E156" s="181"/>
      <c r="F156" s="181"/>
    </row>
    <row r="157" spans="4:6" x14ac:dyDescent="0.25">
      <c r="D157" s="181"/>
      <c r="E157" s="181"/>
      <c r="F157" s="181"/>
    </row>
    <row r="158" spans="4:6" x14ac:dyDescent="0.25">
      <c r="D158" s="181"/>
      <c r="E158" s="181"/>
      <c r="F158" s="181"/>
    </row>
    <row r="159" spans="4:6" x14ac:dyDescent="0.25">
      <c r="D159" s="181"/>
      <c r="E159" s="181"/>
      <c r="F159" s="181"/>
    </row>
    <row r="160" spans="4:6" x14ac:dyDescent="0.25">
      <c r="D160" s="181"/>
      <c r="E160" s="181"/>
      <c r="F160" s="181"/>
    </row>
    <row r="161" spans="4:6" x14ac:dyDescent="0.25">
      <c r="D161" s="181"/>
      <c r="E161" s="181"/>
      <c r="F161" s="181"/>
    </row>
    <row r="162" spans="4:6" x14ac:dyDescent="0.25">
      <c r="D162" s="181"/>
      <c r="E162" s="181"/>
      <c r="F162" s="181"/>
    </row>
    <row r="163" spans="4:6" x14ac:dyDescent="0.25">
      <c r="D163" s="181"/>
      <c r="E163" s="181"/>
      <c r="F163" s="181"/>
    </row>
    <row r="164" spans="4:6" x14ac:dyDescent="0.25">
      <c r="D164" s="181"/>
      <c r="E164" s="181"/>
      <c r="F164" s="181"/>
    </row>
    <row r="165" spans="4:6" x14ac:dyDescent="0.25">
      <c r="D165" s="181"/>
      <c r="E165" s="181"/>
      <c r="F165" s="181"/>
    </row>
  </sheetData>
  <mergeCells count="7">
    <mergeCell ref="B8:C8"/>
    <mergeCell ref="A4:A7"/>
    <mergeCell ref="B4:G4"/>
    <mergeCell ref="D5:F6"/>
    <mergeCell ref="D8:F8"/>
    <mergeCell ref="G5:G6"/>
    <mergeCell ref="B5:C6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P107"/>
  <sheetViews>
    <sheetView topLeftCell="A88" zoomScale="90" zoomScaleNormal="90" workbookViewId="0">
      <selection activeCell="J103" sqref="J103"/>
    </sheetView>
  </sheetViews>
  <sheetFormatPr baseColWidth="10" defaultColWidth="10.7109375" defaultRowHeight="15" customHeight="1" x14ac:dyDescent="0.25"/>
  <cols>
    <col min="1" max="1" width="11.42578125" style="25"/>
    <col min="2" max="3" width="14.85546875" style="25" customWidth="1"/>
    <col min="4" max="4" width="12.7109375" style="25" customWidth="1"/>
    <col min="5" max="5" width="14.85546875" style="25" customWidth="1"/>
    <col min="6" max="6" width="11.42578125" style="138"/>
    <col min="7" max="245" width="11.42578125" style="22"/>
    <col min="246" max="246" width="14.85546875" style="22" customWidth="1"/>
    <col min="247" max="252" width="12.7109375" style="22" customWidth="1"/>
    <col min="253" max="253" width="17.140625" style="22" customWidth="1"/>
    <col min="254" max="261" width="12.7109375" style="22" customWidth="1"/>
    <col min="262" max="501" width="11.42578125" style="22"/>
    <col min="502" max="502" width="14.85546875" style="22" customWidth="1"/>
    <col min="503" max="508" width="12.7109375" style="22" customWidth="1"/>
    <col min="509" max="509" width="17.140625" style="22" customWidth="1"/>
    <col min="510" max="517" width="12.7109375" style="22" customWidth="1"/>
    <col min="518" max="757" width="11.42578125" style="22"/>
    <col min="758" max="758" width="14.85546875" style="22" customWidth="1"/>
    <col min="759" max="764" width="12.7109375" style="22" customWidth="1"/>
    <col min="765" max="765" width="17.140625" style="22" customWidth="1"/>
    <col min="766" max="773" width="12.7109375" style="22" customWidth="1"/>
    <col min="774" max="1013" width="11.42578125" style="22"/>
    <col min="1014" max="1014" width="14.85546875" style="22" customWidth="1"/>
    <col min="1015" max="1020" width="12.7109375" style="22" customWidth="1"/>
    <col min="1021" max="1021" width="17.140625" style="22" customWidth="1"/>
    <col min="1022" max="1029" width="12.7109375" style="22" customWidth="1"/>
    <col min="1030" max="1269" width="11.42578125" style="22"/>
    <col min="1270" max="1270" width="14.85546875" style="22" customWidth="1"/>
    <col min="1271" max="1276" width="12.7109375" style="22" customWidth="1"/>
    <col min="1277" max="1277" width="17.140625" style="22" customWidth="1"/>
    <col min="1278" max="1285" width="12.7109375" style="22" customWidth="1"/>
    <col min="1286" max="1525" width="11.42578125" style="22"/>
    <col min="1526" max="1526" width="14.85546875" style="22" customWidth="1"/>
    <col min="1527" max="1532" width="12.7109375" style="22" customWidth="1"/>
    <col min="1533" max="1533" width="17.140625" style="22" customWidth="1"/>
    <col min="1534" max="1541" width="12.7109375" style="22" customWidth="1"/>
    <col min="1542" max="1781" width="11.42578125" style="22"/>
    <col min="1782" max="1782" width="14.85546875" style="22" customWidth="1"/>
    <col min="1783" max="1788" width="12.7109375" style="22" customWidth="1"/>
    <col min="1789" max="1789" width="17.140625" style="22" customWidth="1"/>
    <col min="1790" max="1797" width="12.7109375" style="22" customWidth="1"/>
    <col min="1798" max="2037" width="11.42578125" style="22"/>
    <col min="2038" max="2038" width="14.85546875" style="22" customWidth="1"/>
    <col min="2039" max="2044" width="12.7109375" style="22" customWidth="1"/>
    <col min="2045" max="2045" width="17.140625" style="22" customWidth="1"/>
    <col min="2046" max="2053" width="12.7109375" style="22" customWidth="1"/>
    <col min="2054" max="2293" width="11.42578125" style="22"/>
    <col min="2294" max="2294" width="14.85546875" style="22" customWidth="1"/>
    <col min="2295" max="2300" width="12.7109375" style="22" customWidth="1"/>
    <col min="2301" max="2301" width="17.140625" style="22" customWidth="1"/>
    <col min="2302" max="2309" width="12.7109375" style="22" customWidth="1"/>
    <col min="2310" max="2549" width="11.42578125" style="22"/>
    <col min="2550" max="2550" width="14.85546875" style="22" customWidth="1"/>
    <col min="2551" max="2556" width="12.7109375" style="22" customWidth="1"/>
    <col min="2557" max="2557" width="17.140625" style="22" customWidth="1"/>
    <col min="2558" max="2565" width="12.7109375" style="22" customWidth="1"/>
    <col min="2566" max="2805" width="11.42578125" style="22"/>
    <col min="2806" max="2806" width="14.85546875" style="22" customWidth="1"/>
    <col min="2807" max="2812" width="12.7109375" style="22" customWidth="1"/>
    <col min="2813" max="2813" width="17.140625" style="22" customWidth="1"/>
    <col min="2814" max="2821" width="12.7109375" style="22" customWidth="1"/>
    <col min="2822" max="3061" width="11.42578125" style="22"/>
    <col min="3062" max="3062" width="14.85546875" style="22" customWidth="1"/>
    <col min="3063" max="3068" width="12.7109375" style="22" customWidth="1"/>
    <col min="3069" max="3069" width="17.140625" style="22" customWidth="1"/>
    <col min="3070" max="3077" width="12.7109375" style="22" customWidth="1"/>
    <col min="3078" max="3317" width="11.42578125" style="22"/>
    <col min="3318" max="3318" width="14.85546875" style="22" customWidth="1"/>
    <col min="3319" max="3324" width="12.7109375" style="22" customWidth="1"/>
    <col min="3325" max="3325" width="17.140625" style="22" customWidth="1"/>
    <col min="3326" max="3333" width="12.7109375" style="22" customWidth="1"/>
    <col min="3334" max="3573" width="11.42578125" style="22"/>
    <col min="3574" max="3574" width="14.85546875" style="22" customWidth="1"/>
    <col min="3575" max="3580" width="12.7109375" style="22" customWidth="1"/>
    <col min="3581" max="3581" width="17.140625" style="22" customWidth="1"/>
    <col min="3582" max="3589" width="12.7109375" style="22" customWidth="1"/>
    <col min="3590" max="3829" width="11.42578125" style="22"/>
    <col min="3830" max="3830" width="14.85546875" style="22" customWidth="1"/>
    <col min="3831" max="3836" width="12.7109375" style="22" customWidth="1"/>
    <col min="3837" max="3837" width="17.140625" style="22" customWidth="1"/>
    <col min="3838" max="3845" width="12.7109375" style="22" customWidth="1"/>
    <col min="3846" max="4085" width="11.42578125" style="22"/>
    <col min="4086" max="4086" width="14.85546875" style="22" customWidth="1"/>
    <col min="4087" max="4092" width="12.7109375" style="22" customWidth="1"/>
    <col min="4093" max="4093" width="17.140625" style="22" customWidth="1"/>
    <col min="4094" max="4101" width="12.7109375" style="22" customWidth="1"/>
    <col min="4102" max="4341" width="11.42578125" style="22"/>
    <col min="4342" max="4342" width="14.85546875" style="22" customWidth="1"/>
    <col min="4343" max="4348" width="12.7109375" style="22" customWidth="1"/>
    <col min="4349" max="4349" width="17.140625" style="22" customWidth="1"/>
    <col min="4350" max="4357" width="12.7109375" style="22" customWidth="1"/>
    <col min="4358" max="4597" width="11.42578125" style="22"/>
    <col min="4598" max="4598" width="14.85546875" style="22" customWidth="1"/>
    <col min="4599" max="4604" width="12.7109375" style="22" customWidth="1"/>
    <col min="4605" max="4605" width="17.140625" style="22" customWidth="1"/>
    <col min="4606" max="4613" width="12.7109375" style="22" customWidth="1"/>
    <col min="4614" max="4853" width="11.42578125" style="22"/>
    <col min="4854" max="4854" width="14.85546875" style="22" customWidth="1"/>
    <col min="4855" max="4860" width="12.7109375" style="22" customWidth="1"/>
    <col min="4861" max="4861" width="17.140625" style="22" customWidth="1"/>
    <col min="4862" max="4869" width="12.7109375" style="22" customWidth="1"/>
    <col min="4870" max="5109" width="11.42578125" style="22"/>
    <col min="5110" max="5110" width="14.85546875" style="22" customWidth="1"/>
    <col min="5111" max="5116" width="12.7109375" style="22" customWidth="1"/>
    <col min="5117" max="5117" width="17.140625" style="22" customWidth="1"/>
    <col min="5118" max="5125" width="12.7109375" style="22" customWidth="1"/>
    <col min="5126" max="5365" width="11.42578125" style="22"/>
    <col min="5366" max="5366" width="14.85546875" style="22" customWidth="1"/>
    <col min="5367" max="5372" width="12.7109375" style="22" customWidth="1"/>
    <col min="5373" max="5373" width="17.140625" style="22" customWidth="1"/>
    <col min="5374" max="5381" width="12.7109375" style="22" customWidth="1"/>
    <col min="5382" max="5621" width="11.42578125" style="22"/>
    <col min="5622" max="5622" width="14.85546875" style="22" customWidth="1"/>
    <col min="5623" max="5628" width="12.7109375" style="22" customWidth="1"/>
    <col min="5629" max="5629" width="17.140625" style="22" customWidth="1"/>
    <col min="5630" max="5637" width="12.7109375" style="22" customWidth="1"/>
    <col min="5638" max="5877" width="11.42578125" style="22"/>
    <col min="5878" max="5878" width="14.85546875" style="22" customWidth="1"/>
    <col min="5879" max="5884" width="12.7109375" style="22" customWidth="1"/>
    <col min="5885" max="5885" width="17.140625" style="22" customWidth="1"/>
    <col min="5886" max="5893" width="12.7109375" style="22" customWidth="1"/>
    <col min="5894" max="6133" width="11.42578125" style="22"/>
    <col min="6134" max="6134" width="14.85546875" style="22" customWidth="1"/>
    <col min="6135" max="6140" width="12.7109375" style="22" customWidth="1"/>
    <col min="6141" max="6141" width="17.140625" style="22" customWidth="1"/>
    <col min="6142" max="6149" width="12.7109375" style="22" customWidth="1"/>
    <col min="6150" max="6389" width="11.42578125" style="22"/>
    <col min="6390" max="6390" width="14.85546875" style="22" customWidth="1"/>
    <col min="6391" max="6396" width="12.7109375" style="22" customWidth="1"/>
    <col min="6397" max="6397" width="17.140625" style="22" customWidth="1"/>
    <col min="6398" max="6405" width="12.7109375" style="22" customWidth="1"/>
    <col min="6406" max="6645" width="11.42578125" style="22"/>
    <col min="6646" max="6646" width="14.85546875" style="22" customWidth="1"/>
    <col min="6647" max="6652" width="12.7109375" style="22" customWidth="1"/>
    <col min="6653" max="6653" width="17.140625" style="22" customWidth="1"/>
    <col min="6654" max="6661" width="12.7109375" style="22" customWidth="1"/>
    <col min="6662" max="6901" width="11.42578125" style="22"/>
    <col min="6902" max="6902" width="14.85546875" style="22" customWidth="1"/>
    <col min="6903" max="6908" width="12.7109375" style="22" customWidth="1"/>
    <col min="6909" max="6909" width="17.140625" style="22" customWidth="1"/>
    <col min="6910" max="6917" width="12.7109375" style="22" customWidth="1"/>
    <col min="6918" max="7157" width="11.42578125" style="22"/>
    <col min="7158" max="7158" width="14.85546875" style="22" customWidth="1"/>
    <col min="7159" max="7164" width="12.7109375" style="22" customWidth="1"/>
    <col min="7165" max="7165" width="17.140625" style="22" customWidth="1"/>
    <col min="7166" max="7173" width="12.7109375" style="22" customWidth="1"/>
    <col min="7174" max="7413" width="11.42578125" style="22"/>
    <col min="7414" max="7414" width="14.85546875" style="22" customWidth="1"/>
    <col min="7415" max="7420" width="12.7109375" style="22" customWidth="1"/>
    <col min="7421" max="7421" width="17.140625" style="22" customWidth="1"/>
    <col min="7422" max="7429" width="12.7109375" style="22" customWidth="1"/>
    <col min="7430" max="7669" width="11.42578125" style="22"/>
    <col min="7670" max="7670" width="14.85546875" style="22" customWidth="1"/>
    <col min="7671" max="7676" width="12.7109375" style="22" customWidth="1"/>
    <col min="7677" max="7677" width="17.140625" style="22" customWidth="1"/>
    <col min="7678" max="7685" width="12.7109375" style="22" customWidth="1"/>
    <col min="7686" max="7925" width="11.42578125" style="22"/>
    <col min="7926" max="7926" width="14.85546875" style="22" customWidth="1"/>
    <col min="7927" max="7932" width="12.7109375" style="22" customWidth="1"/>
    <col min="7933" max="7933" width="17.140625" style="22" customWidth="1"/>
    <col min="7934" max="7941" width="12.7109375" style="22" customWidth="1"/>
    <col min="7942" max="8181" width="11.42578125" style="22"/>
    <col min="8182" max="8182" width="14.85546875" style="22" customWidth="1"/>
    <col min="8183" max="8188" width="12.7109375" style="22" customWidth="1"/>
    <col min="8189" max="8189" width="17.140625" style="22" customWidth="1"/>
    <col min="8190" max="8197" width="12.7109375" style="22" customWidth="1"/>
    <col min="8198" max="8437" width="11.42578125" style="22"/>
    <col min="8438" max="8438" width="14.85546875" style="22" customWidth="1"/>
    <col min="8439" max="8444" width="12.7109375" style="22" customWidth="1"/>
    <col min="8445" max="8445" width="17.140625" style="22" customWidth="1"/>
    <col min="8446" max="8453" width="12.7109375" style="22" customWidth="1"/>
    <col min="8454" max="8693" width="11.42578125" style="22"/>
    <col min="8694" max="8694" width="14.85546875" style="22" customWidth="1"/>
    <col min="8695" max="8700" width="12.7109375" style="22" customWidth="1"/>
    <col min="8701" max="8701" width="17.140625" style="22" customWidth="1"/>
    <col min="8702" max="8709" width="12.7109375" style="22" customWidth="1"/>
    <col min="8710" max="8949" width="11.42578125" style="22"/>
    <col min="8950" max="8950" width="14.85546875" style="22" customWidth="1"/>
    <col min="8951" max="8956" width="12.7109375" style="22" customWidth="1"/>
    <col min="8957" max="8957" width="17.140625" style="22" customWidth="1"/>
    <col min="8958" max="8965" width="12.7109375" style="22" customWidth="1"/>
    <col min="8966" max="9205" width="11.42578125" style="22"/>
    <col min="9206" max="9206" width="14.85546875" style="22" customWidth="1"/>
    <col min="9207" max="9212" width="12.7109375" style="22" customWidth="1"/>
    <col min="9213" max="9213" width="17.140625" style="22" customWidth="1"/>
    <col min="9214" max="9221" width="12.7109375" style="22" customWidth="1"/>
    <col min="9222" max="9461" width="11.42578125" style="22"/>
    <col min="9462" max="9462" width="14.85546875" style="22" customWidth="1"/>
    <col min="9463" max="9468" width="12.7109375" style="22" customWidth="1"/>
    <col min="9469" max="9469" width="17.140625" style="22" customWidth="1"/>
    <col min="9470" max="9477" width="12.7109375" style="22" customWidth="1"/>
    <col min="9478" max="9717" width="11.42578125" style="22"/>
    <col min="9718" max="9718" width="14.85546875" style="22" customWidth="1"/>
    <col min="9719" max="9724" width="12.7109375" style="22" customWidth="1"/>
    <col min="9725" max="9725" width="17.140625" style="22" customWidth="1"/>
    <col min="9726" max="9733" width="12.7109375" style="22" customWidth="1"/>
    <col min="9734" max="9973" width="11.42578125" style="22"/>
    <col min="9974" max="9974" width="14.85546875" style="22" customWidth="1"/>
    <col min="9975" max="9980" width="12.7109375" style="22" customWidth="1"/>
    <col min="9981" max="9981" width="17.140625" style="22" customWidth="1"/>
    <col min="9982" max="9989" width="12.7109375" style="22" customWidth="1"/>
    <col min="9990" max="10229" width="11.42578125" style="22"/>
    <col min="10230" max="10230" width="14.85546875" style="22" customWidth="1"/>
    <col min="10231" max="10236" width="12.7109375" style="22" customWidth="1"/>
    <col min="10237" max="10237" width="17.140625" style="22" customWidth="1"/>
    <col min="10238" max="10245" width="12.7109375" style="22" customWidth="1"/>
    <col min="10246" max="10485" width="11.42578125" style="22"/>
    <col min="10486" max="10486" width="14.85546875" style="22" customWidth="1"/>
    <col min="10487" max="10492" width="12.7109375" style="22" customWidth="1"/>
    <col min="10493" max="10493" width="17.140625" style="22" customWidth="1"/>
    <col min="10494" max="10501" width="12.7109375" style="22" customWidth="1"/>
    <col min="10502" max="10741" width="11.42578125" style="22"/>
    <col min="10742" max="10742" width="14.85546875" style="22" customWidth="1"/>
    <col min="10743" max="10748" width="12.7109375" style="22" customWidth="1"/>
    <col min="10749" max="10749" width="17.140625" style="22" customWidth="1"/>
    <col min="10750" max="10757" width="12.7109375" style="22" customWidth="1"/>
    <col min="10758" max="10997" width="11.42578125" style="22"/>
    <col min="10998" max="10998" width="14.85546875" style="22" customWidth="1"/>
    <col min="10999" max="11004" width="12.7109375" style="22" customWidth="1"/>
    <col min="11005" max="11005" width="17.140625" style="22" customWidth="1"/>
    <col min="11006" max="11013" width="12.7109375" style="22" customWidth="1"/>
    <col min="11014" max="11253" width="11.42578125" style="22"/>
    <col min="11254" max="11254" width="14.85546875" style="22" customWidth="1"/>
    <col min="11255" max="11260" width="12.7109375" style="22" customWidth="1"/>
    <col min="11261" max="11261" width="17.140625" style="22" customWidth="1"/>
    <col min="11262" max="11269" width="12.7109375" style="22" customWidth="1"/>
    <col min="11270" max="11509" width="11.42578125" style="22"/>
    <col min="11510" max="11510" width="14.85546875" style="22" customWidth="1"/>
    <col min="11511" max="11516" width="12.7109375" style="22" customWidth="1"/>
    <col min="11517" max="11517" width="17.140625" style="22" customWidth="1"/>
    <col min="11518" max="11525" width="12.7109375" style="22" customWidth="1"/>
    <col min="11526" max="11765" width="11.42578125" style="22"/>
    <col min="11766" max="11766" width="14.85546875" style="22" customWidth="1"/>
    <col min="11767" max="11772" width="12.7109375" style="22" customWidth="1"/>
    <col min="11773" max="11773" width="17.140625" style="22" customWidth="1"/>
    <col min="11774" max="11781" width="12.7109375" style="22" customWidth="1"/>
    <col min="11782" max="12021" width="11.42578125" style="22"/>
    <col min="12022" max="12022" width="14.85546875" style="22" customWidth="1"/>
    <col min="12023" max="12028" width="12.7109375" style="22" customWidth="1"/>
    <col min="12029" max="12029" width="17.140625" style="22" customWidth="1"/>
    <col min="12030" max="12037" width="12.7109375" style="22" customWidth="1"/>
    <col min="12038" max="12277" width="11.42578125" style="22"/>
    <col min="12278" max="12278" width="14.85546875" style="22" customWidth="1"/>
    <col min="12279" max="12284" width="12.7109375" style="22" customWidth="1"/>
    <col min="12285" max="12285" width="17.140625" style="22" customWidth="1"/>
    <col min="12286" max="12293" width="12.7109375" style="22" customWidth="1"/>
    <col min="12294" max="12533" width="11.42578125" style="22"/>
    <col min="12534" max="12534" width="14.85546875" style="22" customWidth="1"/>
    <col min="12535" max="12540" width="12.7109375" style="22" customWidth="1"/>
    <col min="12541" max="12541" width="17.140625" style="22" customWidth="1"/>
    <col min="12542" max="12549" width="12.7109375" style="22" customWidth="1"/>
    <col min="12550" max="12789" width="11.42578125" style="22"/>
    <col min="12790" max="12790" width="14.85546875" style="22" customWidth="1"/>
    <col min="12791" max="12796" width="12.7109375" style="22" customWidth="1"/>
    <col min="12797" max="12797" width="17.140625" style="22" customWidth="1"/>
    <col min="12798" max="12805" width="12.7109375" style="22" customWidth="1"/>
    <col min="12806" max="13045" width="11.42578125" style="22"/>
    <col min="13046" max="13046" width="14.85546875" style="22" customWidth="1"/>
    <col min="13047" max="13052" width="12.7109375" style="22" customWidth="1"/>
    <col min="13053" max="13053" width="17.140625" style="22" customWidth="1"/>
    <col min="13054" max="13061" width="12.7109375" style="22" customWidth="1"/>
    <col min="13062" max="13301" width="11.42578125" style="22"/>
    <col min="13302" max="13302" width="14.85546875" style="22" customWidth="1"/>
    <col min="13303" max="13308" width="12.7109375" style="22" customWidth="1"/>
    <col min="13309" max="13309" width="17.140625" style="22" customWidth="1"/>
    <col min="13310" max="13317" width="12.7109375" style="22" customWidth="1"/>
    <col min="13318" max="13557" width="11.42578125" style="22"/>
    <col min="13558" max="13558" width="14.85546875" style="22" customWidth="1"/>
    <col min="13559" max="13564" width="12.7109375" style="22" customWidth="1"/>
    <col min="13565" max="13565" width="17.140625" style="22" customWidth="1"/>
    <col min="13566" max="13573" width="12.7109375" style="22" customWidth="1"/>
    <col min="13574" max="13813" width="11.42578125" style="22"/>
    <col min="13814" max="13814" width="14.85546875" style="22" customWidth="1"/>
    <col min="13815" max="13820" width="12.7109375" style="22" customWidth="1"/>
    <col min="13821" max="13821" width="17.140625" style="22" customWidth="1"/>
    <col min="13822" max="13829" width="12.7109375" style="22" customWidth="1"/>
    <col min="13830" max="14069" width="11.42578125" style="22"/>
    <col min="14070" max="14070" width="14.85546875" style="22" customWidth="1"/>
    <col min="14071" max="14076" width="12.7109375" style="22" customWidth="1"/>
    <col min="14077" max="14077" width="17.140625" style="22" customWidth="1"/>
    <col min="14078" max="14085" width="12.7109375" style="22" customWidth="1"/>
    <col min="14086" max="14325" width="11.42578125" style="22"/>
    <col min="14326" max="14326" width="14.85546875" style="22" customWidth="1"/>
    <col min="14327" max="14332" width="12.7109375" style="22" customWidth="1"/>
    <col min="14333" max="14333" width="17.140625" style="22" customWidth="1"/>
    <col min="14334" max="14341" width="12.7109375" style="22" customWidth="1"/>
    <col min="14342" max="14581" width="11.42578125" style="22"/>
    <col min="14582" max="14582" width="14.85546875" style="22" customWidth="1"/>
    <col min="14583" max="14588" width="12.7109375" style="22" customWidth="1"/>
    <col min="14589" max="14589" width="17.140625" style="22" customWidth="1"/>
    <col min="14590" max="14597" width="12.7109375" style="22" customWidth="1"/>
    <col min="14598" max="14837" width="11.42578125" style="22"/>
    <col min="14838" max="14838" width="14.85546875" style="22" customWidth="1"/>
    <col min="14839" max="14844" width="12.7109375" style="22" customWidth="1"/>
    <col min="14845" max="14845" width="17.140625" style="22" customWidth="1"/>
    <col min="14846" max="14853" width="12.7109375" style="22" customWidth="1"/>
    <col min="14854" max="15093" width="11.42578125" style="22"/>
    <col min="15094" max="15094" width="14.85546875" style="22" customWidth="1"/>
    <col min="15095" max="15100" width="12.7109375" style="22" customWidth="1"/>
    <col min="15101" max="15101" width="17.140625" style="22" customWidth="1"/>
    <col min="15102" max="15109" width="12.7109375" style="22" customWidth="1"/>
    <col min="15110" max="15349" width="11.42578125" style="22"/>
    <col min="15350" max="15350" width="14.85546875" style="22" customWidth="1"/>
    <col min="15351" max="15356" width="12.7109375" style="22" customWidth="1"/>
    <col min="15357" max="15357" width="17.140625" style="22" customWidth="1"/>
    <col min="15358" max="15365" width="12.7109375" style="22" customWidth="1"/>
    <col min="15366" max="15605" width="11.42578125" style="22"/>
    <col min="15606" max="15606" width="14.85546875" style="22" customWidth="1"/>
    <col min="15607" max="15612" width="12.7109375" style="22" customWidth="1"/>
    <col min="15613" max="15613" width="17.140625" style="22" customWidth="1"/>
    <col min="15614" max="15621" width="12.7109375" style="22" customWidth="1"/>
    <col min="15622" max="15861" width="11.42578125" style="22"/>
    <col min="15862" max="15862" width="14.85546875" style="22" customWidth="1"/>
    <col min="15863" max="15868" width="12.7109375" style="22" customWidth="1"/>
    <col min="15869" max="15869" width="17.140625" style="22" customWidth="1"/>
    <col min="15870" max="15877" width="12.7109375" style="22" customWidth="1"/>
    <col min="15878" max="16117" width="11.42578125" style="22"/>
    <col min="16118" max="16118" width="14.85546875" style="22" customWidth="1"/>
    <col min="16119" max="16124" width="12.7109375" style="22" customWidth="1"/>
    <col min="16125" max="16125" width="17.140625" style="22" customWidth="1"/>
    <col min="16126" max="16133" width="12.7109375" style="22" customWidth="1"/>
    <col min="16134" max="16382" width="11.42578125" style="22"/>
    <col min="16383" max="16384" width="11.42578125" style="22" customWidth="1"/>
  </cols>
  <sheetData>
    <row r="1" spans="1:13" ht="15" customHeight="1" x14ac:dyDescent="0.25">
      <c r="A1" s="33"/>
      <c r="F1" s="34"/>
    </row>
    <row r="2" spans="1:13" ht="15" customHeight="1" x14ac:dyDescent="0.25">
      <c r="A2" s="33"/>
      <c r="F2" s="140"/>
    </row>
    <row r="3" spans="1:13" ht="15" customHeight="1" thickBot="1" x14ac:dyDescent="0.3">
      <c r="A3" s="33"/>
      <c r="F3" s="140"/>
    </row>
    <row r="4" spans="1:13" ht="15" customHeight="1" thickBot="1" x14ac:dyDescent="0.3">
      <c r="A4" s="33"/>
      <c r="F4" s="47">
        <v>3.46</v>
      </c>
    </row>
    <row r="5" spans="1:13" ht="15" customHeight="1" x14ac:dyDescent="0.25">
      <c r="A5" s="33"/>
    </row>
    <row r="7" spans="1:13" ht="15" customHeight="1" x14ac:dyDescent="0.25">
      <c r="B7" s="497" t="s">
        <v>145</v>
      </c>
      <c r="C7" s="498"/>
      <c r="D7" s="498"/>
      <c r="E7" s="498"/>
      <c r="F7" s="498"/>
      <c r="G7" s="498"/>
      <c r="H7" s="498"/>
      <c r="I7" s="498"/>
      <c r="J7" s="499"/>
      <c r="K7" s="329"/>
    </row>
    <row r="8" spans="1:13" ht="15" customHeight="1" x14ac:dyDescent="0.25">
      <c r="A8" s="35"/>
      <c r="B8" s="333"/>
      <c r="C8" s="334"/>
      <c r="D8" s="334"/>
      <c r="E8" s="334"/>
      <c r="F8" s="334"/>
      <c r="G8" s="334"/>
      <c r="H8" s="334"/>
      <c r="I8" s="334"/>
      <c r="J8" s="445" t="s">
        <v>64</v>
      </c>
      <c r="K8" s="445"/>
      <c r="L8" s="445"/>
      <c r="M8" s="445"/>
    </row>
    <row r="9" spans="1:13" ht="28.5" customHeight="1" x14ac:dyDescent="0.25">
      <c r="A9" s="36"/>
      <c r="B9" s="454" t="s">
        <v>11</v>
      </c>
      <c r="C9" s="496"/>
      <c r="D9" s="500" t="s">
        <v>209</v>
      </c>
      <c r="E9" s="501"/>
      <c r="F9" s="502" t="s">
        <v>210</v>
      </c>
      <c r="G9" s="503"/>
      <c r="H9" s="503"/>
      <c r="I9" s="504"/>
      <c r="J9" s="505" t="s">
        <v>211</v>
      </c>
      <c r="K9" s="505"/>
      <c r="L9" s="505"/>
      <c r="M9" s="389" t="s">
        <v>212</v>
      </c>
    </row>
    <row r="10" spans="1:13" ht="41.25" customHeight="1" thickBot="1" x14ac:dyDescent="0.3">
      <c r="A10" s="37"/>
      <c r="B10" s="232" t="s">
        <v>213</v>
      </c>
      <c r="C10" s="232" t="s">
        <v>214</v>
      </c>
      <c r="D10" s="390" t="s">
        <v>215</v>
      </c>
      <c r="E10" s="390" t="s">
        <v>216</v>
      </c>
      <c r="F10" s="390" t="s">
        <v>215</v>
      </c>
      <c r="G10" s="390" t="s">
        <v>217</v>
      </c>
      <c r="H10" s="390" t="s">
        <v>218</v>
      </c>
      <c r="I10" s="390" t="s">
        <v>219</v>
      </c>
      <c r="J10" s="391" t="s">
        <v>220</v>
      </c>
      <c r="K10" s="391" t="s">
        <v>221</v>
      </c>
      <c r="L10" s="388" t="s">
        <v>222</v>
      </c>
      <c r="M10" s="390" t="s">
        <v>223</v>
      </c>
    </row>
    <row r="11" spans="1:13" ht="15" hidden="1" customHeight="1" x14ac:dyDescent="0.25">
      <c r="A11" s="26">
        <v>1925</v>
      </c>
      <c r="B11" s="69"/>
      <c r="C11" s="236"/>
      <c r="D11" s="236"/>
      <c r="E11" s="236"/>
      <c r="F11" s="236"/>
      <c r="G11" s="236"/>
      <c r="H11" s="236"/>
      <c r="I11" s="52"/>
      <c r="J11" s="42"/>
      <c r="K11" s="56"/>
      <c r="L11" s="329"/>
    </row>
    <row r="12" spans="1:13" ht="15" hidden="1" customHeight="1" x14ac:dyDescent="0.25">
      <c r="A12" s="26">
        <v>1926</v>
      </c>
      <c r="B12" s="69"/>
      <c r="C12" s="236"/>
      <c r="D12" s="236"/>
      <c r="E12" s="236"/>
      <c r="F12" s="236"/>
      <c r="G12" s="236"/>
      <c r="H12" s="236"/>
      <c r="I12" s="52"/>
      <c r="J12" s="42"/>
      <c r="K12" s="56"/>
      <c r="L12" s="329"/>
    </row>
    <row r="13" spans="1:13" ht="15" hidden="1" customHeight="1" x14ac:dyDescent="0.25">
      <c r="A13" s="26">
        <v>1927</v>
      </c>
      <c r="B13" s="69"/>
      <c r="C13" s="236"/>
      <c r="D13" s="236"/>
      <c r="E13" s="236"/>
      <c r="F13" s="236"/>
      <c r="G13" s="236"/>
      <c r="H13" s="236"/>
      <c r="I13" s="52"/>
      <c r="J13" s="42"/>
      <c r="K13" s="56"/>
      <c r="L13" s="329"/>
    </row>
    <row r="14" spans="1:13" ht="15" hidden="1" customHeight="1" x14ac:dyDescent="0.25">
      <c r="A14" s="26">
        <v>1928</v>
      </c>
      <c r="B14" s="69"/>
      <c r="C14" s="236"/>
      <c r="D14" s="236"/>
      <c r="E14" s="236"/>
      <c r="F14" s="236"/>
      <c r="G14" s="236"/>
      <c r="H14" s="236"/>
      <c r="I14" s="52"/>
      <c r="J14" s="42"/>
      <c r="K14" s="56"/>
      <c r="L14" s="329"/>
    </row>
    <row r="15" spans="1:13" ht="15" hidden="1" customHeight="1" x14ac:dyDescent="0.25">
      <c r="A15" s="26">
        <v>1929</v>
      </c>
      <c r="B15" s="69"/>
      <c r="C15" s="236"/>
      <c r="D15" s="236"/>
      <c r="E15" s="236"/>
      <c r="F15" s="236"/>
      <c r="G15" s="236"/>
      <c r="H15" s="236"/>
      <c r="I15" s="52"/>
      <c r="J15" s="42"/>
      <c r="K15" s="56"/>
      <c r="L15" s="329"/>
    </row>
    <row r="16" spans="1:13" ht="15" hidden="1" customHeight="1" x14ac:dyDescent="0.25">
      <c r="A16" s="26">
        <v>1930</v>
      </c>
      <c r="B16" s="69"/>
      <c r="C16" s="236"/>
      <c r="D16" s="236"/>
      <c r="E16" s="236"/>
      <c r="F16" s="236"/>
      <c r="G16" s="236"/>
      <c r="H16" s="236"/>
      <c r="I16" s="52"/>
      <c r="J16" s="42"/>
      <c r="K16" s="56"/>
      <c r="L16" s="329"/>
    </row>
    <row r="17" spans="1:12" ht="15" hidden="1" customHeight="1" x14ac:dyDescent="0.25">
      <c r="A17" s="26">
        <v>1931</v>
      </c>
      <c r="B17" s="69"/>
      <c r="C17" s="236"/>
      <c r="D17" s="236"/>
      <c r="E17" s="236"/>
      <c r="F17" s="236"/>
      <c r="G17" s="236"/>
      <c r="H17" s="236"/>
      <c r="I17" s="52"/>
      <c r="J17" s="42"/>
      <c r="K17" s="56"/>
      <c r="L17" s="329"/>
    </row>
    <row r="18" spans="1:12" ht="15" hidden="1" customHeight="1" x14ac:dyDescent="0.25">
      <c r="A18" s="26">
        <v>1932</v>
      </c>
      <c r="B18" s="69"/>
      <c r="C18" s="236"/>
      <c r="D18" s="236"/>
      <c r="E18" s="236"/>
      <c r="F18" s="236"/>
      <c r="G18" s="236"/>
      <c r="H18" s="236"/>
      <c r="I18" s="52"/>
      <c r="J18" s="42"/>
      <c r="K18" s="56"/>
      <c r="L18" s="329"/>
    </row>
    <row r="19" spans="1:12" ht="15" hidden="1" customHeight="1" x14ac:dyDescent="0.25">
      <c r="A19" s="26">
        <v>1933</v>
      </c>
      <c r="B19" s="69"/>
      <c r="C19" s="236"/>
      <c r="D19" s="236"/>
      <c r="E19" s="236"/>
      <c r="F19" s="236"/>
      <c r="G19" s="236"/>
      <c r="H19" s="236"/>
      <c r="I19" s="52"/>
      <c r="J19" s="42"/>
      <c r="K19" s="56"/>
      <c r="L19" s="329"/>
    </row>
    <row r="20" spans="1:12" ht="15" hidden="1" customHeight="1" x14ac:dyDescent="0.25">
      <c r="A20" s="26">
        <v>1934</v>
      </c>
      <c r="B20" s="69"/>
      <c r="C20" s="236"/>
      <c r="D20" s="236"/>
      <c r="E20" s="236"/>
      <c r="F20" s="236"/>
      <c r="G20" s="236"/>
      <c r="H20" s="236"/>
      <c r="I20" s="52"/>
      <c r="J20" s="42"/>
      <c r="K20" s="56"/>
      <c r="L20" s="329"/>
    </row>
    <row r="21" spans="1:12" ht="15" hidden="1" customHeight="1" x14ac:dyDescent="0.25">
      <c r="A21" s="26">
        <v>1935</v>
      </c>
      <c r="B21" s="69"/>
      <c r="C21" s="236"/>
      <c r="D21" s="236"/>
      <c r="E21" s="236"/>
      <c r="F21" s="236"/>
      <c r="G21" s="236"/>
      <c r="H21" s="236"/>
      <c r="I21" s="52"/>
      <c r="J21" s="42"/>
      <c r="K21" s="56"/>
      <c r="L21" s="329"/>
    </row>
    <row r="22" spans="1:12" ht="15" hidden="1" customHeight="1" x14ac:dyDescent="0.25">
      <c r="A22" s="26">
        <v>1936</v>
      </c>
      <c r="B22" s="69"/>
      <c r="C22" s="236"/>
      <c r="D22" s="236"/>
      <c r="E22" s="236"/>
      <c r="F22" s="236"/>
      <c r="G22" s="236"/>
      <c r="H22" s="236"/>
      <c r="I22" s="52"/>
      <c r="J22" s="42"/>
      <c r="K22" s="56"/>
      <c r="L22" s="329"/>
    </row>
    <row r="23" spans="1:12" ht="15" hidden="1" customHeight="1" x14ac:dyDescent="0.25">
      <c r="A23" s="26">
        <v>1937</v>
      </c>
      <c r="B23" s="69"/>
      <c r="C23" s="236"/>
      <c r="D23" s="236"/>
      <c r="E23" s="236"/>
      <c r="F23" s="236"/>
      <c r="G23" s="236"/>
      <c r="H23" s="236"/>
      <c r="I23" s="52"/>
      <c r="J23" s="42"/>
      <c r="K23" s="56"/>
      <c r="L23" s="329"/>
    </row>
    <row r="24" spans="1:12" ht="15" hidden="1" customHeight="1" x14ac:dyDescent="0.25">
      <c r="A24" s="26">
        <v>1938</v>
      </c>
      <c r="B24" s="69"/>
      <c r="C24" s="236"/>
      <c r="D24" s="236"/>
      <c r="E24" s="236"/>
      <c r="F24" s="236"/>
      <c r="G24" s="236"/>
      <c r="H24" s="236"/>
      <c r="I24" s="52"/>
      <c r="J24" s="42"/>
      <c r="K24" s="56"/>
      <c r="L24" s="329"/>
    </row>
    <row r="25" spans="1:12" ht="15" hidden="1" customHeight="1" x14ac:dyDescent="0.25">
      <c r="A25" s="26">
        <v>1939</v>
      </c>
      <c r="B25" s="69"/>
      <c r="C25" s="236"/>
      <c r="D25" s="236"/>
      <c r="E25" s="236"/>
      <c r="F25" s="236"/>
      <c r="G25" s="236"/>
      <c r="H25" s="236"/>
      <c r="I25" s="52"/>
      <c r="J25" s="42"/>
      <c r="K25" s="56"/>
      <c r="L25" s="159"/>
    </row>
    <row r="26" spans="1:12" ht="12.2" hidden="1" customHeight="1" x14ac:dyDescent="0.25">
      <c r="A26" s="26">
        <v>1940</v>
      </c>
      <c r="B26" s="69"/>
      <c r="C26" s="236"/>
      <c r="D26" s="236"/>
      <c r="E26" s="236"/>
      <c r="F26" s="236"/>
      <c r="G26" s="236"/>
      <c r="H26" s="236"/>
      <c r="I26" s="52"/>
      <c r="J26" s="42"/>
      <c r="K26" s="56"/>
      <c r="L26" s="159"/>
    </row>
    <row r="27" spans="1:12" ht="15" hidden="1" customHeight="1" x14ac:dyDescent="0.25">
      <c r="A27" s="26">
        <v>1941</v>
      </c>
      <c r="B27" s="69"/>
      <c r="C27" s="236"/>
      <c r="D27" s="236"/>
      <c r="E27" s="236"/>
      <c r="F27" s="236"/>
      <c r="G27" s="236"/>
      <c r="H27" s="236"/>
      <c r="I27" s="52"/>
      <c r="J27" s="42"/>
      <c r="K27" s="56"/>
      <c r="L27" s="159"/>
    </row>
    <row r="28" spans="1:12" ht="15" hidden="1" customHeight="1" x14ac:dyDescent="0.25">
      <c r="A28" s="26">
        <v>1942</v>
      </c>
      <c r="B28" s="69"/>
      <c r="C28" s="236"/>
      <c r="D28" s="236"/>
      <c r="E28" s="236"/>
      <c r="F28" s="236"/>
      <c r="G28" s="236"/>
      <c r="H28" s="236"/>
      <c r="I28" s="52"/>
      <c r="J28" s="42"/>
      <c r="K28" s="56"/>
      <c r="L28" s="159"/>
    </row>
    <row r="29" spans="1:12" ht="15" hidden="1" customHeight="1" x14ac:dyDescent="0.25">
      <c r="A29" s="26">
        <v>1943</v>
      </c>
      <c r="B29" s="69"/>
      <c r="C29" s="236"/>
      <c r="D29" s="236"/>
      <c r="E29" s="236"/>
      <c r="F29" s="236"/>
      <c r="G29" s="236"/>
      <c r="H29" s="236"/>
      <c r="I29" s="52"/>
      <c r="J29" s="42"/>
      <c r="K29" s="56"/>
      <c r="L29" s="159"/>
    </row>
    <row r="30" spans="1:12" ht="15" hidden="1" customHeight="1" x14ac:dyDescent="0.25">
      <c r="A30" s="26">
        <v>1944</v>
      </c>
      <c r="B30" s="69"/>
      <c r="C30" s="236"/>
      <c r="D30" s="236"/>
      <c r="E30" s="236"/>
      <c r="F30" s="236"/>
      <c r="G30" s="236"/>
      <c r="H30" s="236"/>
      <c r="I30" s="52"/>
      <c r="J30" s="42"/>
      <c r="K30" s="56"/>
      <c r="L30" s="159"/>
    </row>
    <row r="31" spans="1:12" ht="15" hidden="1" customHeight="1" x14ac:dyDescent="0.25">
      <c r="A31" s="26">
        <v>1945</v>
      </c>
      <c r="B31" s="69"/>
      <c r="C31" s="236"/>
      <c r="D31" s="236"/>
      <c r="E31" s="236"/>
      <c r="F31" s="236"/>
      <c r="G31" s="236"/>
      <c r="H31" s="236"/>
      <c r="I31" s="52"/>
      <c r="J31" s="42"/>
      <c r="K31" s="56"/>
      <c r="L31" s="159"/>
    </row>
    <row r="32" spans="1:12" ht="15" hidden="1" customHeight="1" x14ac:dyDescent="0.25">
      <c r="A32" s="26">
        <v>1946</v>
      </c>
      <c r="B32" s="69"/>
      <c r="C32" s="236"/>
      <c r="D32" s="236"/>
      <c r="E32" s="236"/>
      <c r="F32" s="236"/>
      <c r="G32" s="236"/>
      <c r="H32" s="236"/>
      <c r="I32" s="52"/>
      <c r="J32" s="42"/>
      <c r="K32" s="56"/>
      <c r="L32" s="159"/>
    </row>
    <row r="33" spans="1:12" ht="15" hidden="1" customHeight="1" x14ac:dyDescent="0.25">
      <c r="A33" s="26">
        <v>1947</v>
      </c>
      <c r="B33" s="69"/>
      <c r="C33" s="236"/>
      <c r="D33" s="236"/>
      <c r="E33" s="236"/>
      <c r="F33" s="236"/>
      <c r="G33" s="236"/>
      <c r="H33" s="236"/>
      <c r="I33" s="52"/>
      <c r="J33" s="42"/>
      <c r="K33" s="56"/>
      <c r="L33" s="159"/>
    </row>
    <row r="34" spans="1:12" ht="15" hidden="1" customHeight="1" x14ac:dyDescent="0.25">
      <c r="A34" s="26">
        <v>1948</v>
      </c>
      <c r="B34" s="69"/>
      <c r="C34" s="236"/>
      <c r="D34" s="236"/>
      <c r="E34" s="235"/>
      <c r="F34" s="236"/>
      <c r="G34" s="236"/>
      <c r="H34" s="236"/>
      <c r="I34" s="52"/>
      <c r="J34" s="42"/>
      <c r="K34" s="56"/>
      <c r="L34" s="159"/>
    </row>
    <row r="35" spans="1:12" ht="15" hidden="1" customHeight="1" x14ac:dyDescent="0.25">
      <c r="A35" s="26">
        <v>1949</v>
      </c>
      <c r="B35" s="69"/>
      <c r="C35" s="236"/>
      <c r="D35" s="236"/>
      <c r="E35" s="235"/>
      <c r="F35" s="236"/>
      <c r="G35" s="236"/>
      <c r="H35" s="236"/>
      <c r="I35" s="52"/>
      <c r="J35" s="42"/>
      <c r="K35" s="56"/>
      <c r="L35" s="159"/>
    </row>
    <row r="36" spans="1:12" ht="15" hidden="1" customHeight="1" x14ac:dyDescent="0.25">
      <c r="A36" s="26">
        <v>1950</v>
      </c>
      <c r="B36" s="69"/>
      <c r="C36" s="236"/>
      <c r="D36" s="236"/>
      <c r="E36" s="235"/>
      <c r="F36" s="236"/>
      <c r="G36" s="236"/>
      <c r="H36" s="236"/>
      <c r="I36" s="52"/>
      <c r="J36" s="42"/>
      <c r="K36" s="56"/>
      <c r="L36" s="159"/>
    </row>
    <row r="37" spans="1:12" ht="15" hidden="1" customHeight="1" x14ac:dyDescent="0.25">
      <c r="A37" s="26">
        <v>1951</v>
      </c>
      <c r="B37" s="69"/>
      <c r="C37" s="236"/>
      <c r="D37" s="236"/>
      <c r="E37" s="235"/>
      <c r="F37" s="236"/>
      <c r="G37" s="236"/>
      <c r="H37" s="236"/>
      <c r="I37" s="52"/>
      <c r="J37" s="42"/>
      <c r="K37" s="56"/>
      <c r="L37" s="159"/>
    </row>
    <row r="38" spans="1:12" ht="15" hidden="1" customHeight="1" x14ac:dyDescent="0.25">
      <c r="A38" s="26">
        <v>1952</v>
      </c>
      <c r="B38" s="69"/>
      <c r="C38" s="236"/>
      <c r="D38" s="236"/>
      <c r="E38" s="235">
        <v>207290</v>
      </c>
      <c r="F38" s="236"/>
      <c r="G38" s="236"/>
      <c r="H38" s="392"/>
      <c r="I38" s="52"/>
      <c r="J38" s="42"/>
      <c r="K38" s="56"/>
      <c r="L38" s="159"/>
    </row>
    <row r="39" spans="1:12" ht="15" hidden="1" customHeight="1" x14ac:dyDescent="0.25">
      <c r="A39" s="26">
        <v>1953</v>
      </c>
      <c r="B39" s="69"/>
      <c r="C39" s="236"/>
      <c r="D39" s="236"/>
      <c r="E39" s="235">
        <v>213640</v>
      </c>
      <c r="F39" s="236"/>
      <c r="G39" s="236"/>
      <c r="H39" s="392">
        <v>36468.099514755719</v>
      </c>
      <c r="I39" s="52"/>
      <c r="J39" s="42"/>
      <c r="K39" s="56"/>
      <c r="L39" s="159"/>
    </row>
    <row r="40" spans="1:12" ht="1.5" hidden="1" customHeight="1" x14ac:dyDescent="0.25">
      <c r="A40" s="26">
        <v>1954</v>
      </c>
      <c r="B40" s="69"/>
      <c r="C40" s="236"/>
      <c r="D40" s="236"/>
      <c r="E40" s="235">
        <v>218320</v>
      </c>
      <c r="F40" s="236"/>
      <c r="G40" s="236"/>
      <c r="H40" s="392">
        <v>36335.680852755875</v>
      </c>
      <c r="I40" s="52"/>
      <c r="J40" s="42"/>
      <c r="K40" s="56"/>
      <c r="L40" s="159"/>
    </row>
    <row r="41" spans="1:12" ht="15" hidden="1" customHeight="1" x14ac:dyDescent="0.25">
      <c r="A41" s="26">
        <v>1955</v>
      </c>
      <c r="B41" s="69"/>
      <c r="C41" s="236"/>
      <c r="D41" s="236"/>
      <c r="E41" s="235">
        <v>223280</v>
      </c>
      <c r="F41" s="236"/>
      <c r="G41" s="236"/>
      <c r="H41" s="392">
        <v>37103.709092354948</v>
      </c>
      <c r="I41" s="52"/>
      <c r="J41" s="42"/>
      <c r="K41" s="56"/>
      <c r="L41" s="159"/>
    </row>
    <row r="42" spans="1:12" ht="15" hidden="1" customHeight="1" x14ac:dyDescent="0.25">
      <c r="A42" s="26">
        <v>1956</v>
      </c>
      <c r="B42" s="69"/>
      <c r="C42" s="236"/>
      <c r="D42" s="236"/>
      <c r="E42" s="235">
        <v>230180</v>
      </c>
      <c r="F42" s="236"/>
      <c r="G42" s="236"/>
      <c r="H42" s="392">
        <v>39632.905536551873</v>
      </c>
      <c r="I42" s="52"/>
      <c r="J42" s="42"/>
      <c r="K42" s="56"/>
      <c r="L42" s="164" t="e">
        <v>#DIV/0!</v>
      </c>
    </row>
    <row r="43" spans="1:12" ht="15" hidden="1" customHeight="1" x14ac:dyDescent="0.25">
      <c r="A43" s="26">
        <v>1957</v>
      </c>
      <c r="B43" s="69"/>
      <c r="C43" s="236"/>
      <c r="D43" s="236"/>
      <c r="E43" s="235">
        <v>237710</v>
      </c>
      <c r="F43" s="236"/>
      <c r="G43" s="236"/>
      <c r="H43" s="392">
        <v>42440.181170948461</v>
      </c>
      <c r="I43" s="52"/>
      <c r="J43" s="42"/>
      <c r="K43" s="56"/>
      <c r="L43" s="164" t="e">
        <v>#DIV/0!</v>
      </c>
    </row>
    <row r="44" spans="1:12" ht="15" hidden="1" customHeight="1" x14ac:dyDescent="0.25">
      <c r="A44" s="26">
        <v>1958</v>
      </c>
      <c r="B44" s="69"/>
      <c r="C44" s="236"/>
      <c r="D44" s="236"/>
      <c r="E44" s="235">
        <v>266000</v>
      </c>
      <c r="F44" s="236"/>
      <c r="G44" s="236"/>
      <c r="H44" s="392">
        <v>70181.890859914769</v>
      </c>
      <c r="I44" s="52"/>
      <c r="J44" s="42"/>
      <c r="K44" s="56"/>
      <c r="L44" s="164" t="e">
        <v>#DIV/0!</v>
      </c>
    </row>
    <row r="45" spans="1:12" ht="15" hidden="1" customHeight="1" x14ac:dyDescent="0.25">
      <c r="A45" s="26">
        <v>1959</v>
      </c>
      <c r="B45" s="69"/>
      <c r="C45" s="236"/>
      <c r="D45" s="236"/>
      <c r="E45" s="235">
        <v>261730</v>
      </c>
      <c r="F45" s="236"/>
      <c r="G45" s="236"/>
      <c r="H45" s="392">
        <v>71360.416951713327</v>
      </c>
      <c r="I45" s="52"/>
      <c r="J45" s="42"/>
      <c r="K45" s="56"/>
      <c r="L45" s="164" t="e">
        <v>#DIV/0!</v>
      </c>
    </row>
    <row r="46" spans="1:12" ht="15" hidden="1" customHeight="1" x14ac:dyDescent="0.25">
      <c r="A46" s="26">
        <v>1960</v>
      </c>
      <c r="B46" s="69"/>
      <c r="C46" s="236"/>
      <c r="D46" s="236"/>
      <c r="E46" s="235">
        <v>258800</v>
      </c>
      <c r="F46" s="236"/>
      <c r="G46" s="236"/>
      <c r="H46" s="392">
        <v>81026.979277701583</v>
      </c>
      <c r="I46" s="52"/>
      <c r="J46" s="42"/>
      <c r="K46" s="56"/>
      <c r="L46" s="164" t="e">
        <v>#DIV/0!</v>
      </c>
    </row>
    <row r="47" spans="1:12" ht="15" hidden="1" customHeight="1" x14ac:dyDescent="0.25">
      <c r="A47" s="26">
        <v>1961</v>
      </c>
      <c r="B47" s="69"/>
      <c r="C47" s="236"/>
      <c r="D47" s="236"/>
      <c r="E47" s="235">
        <v>255900</v>
      </c>
      <c r="F47" s="236"/>
      <c r="G47" s="236"/>
      <c r="H47" s="392">
        <v>70658.59804311418</v>
      </c>
      <c r="I47" s="52"/>
      <c r="J47" s="42"/>
      <c r="K47" s="56"/>
      <c r="L47" s="164" t="e">
        <v>#DIV/0!</v>
      </c>
    </row>
    <row r="48" spans="1:12" ht="15" hidden="1" customHeight="1" x14ac:dyDescent="0.25">
      <c r="A48" s="26">
        <v>1962</v>
      </c>
      <c r="B48" s="69"/>
      <c r="C48" s="236"/>
      <c r="D48" s="236"/>
      <c r="E48" s="235">
        <v>259100</v>
      </c>
      <c r="F48" s="236"/>
      <c r="G48" s="236"/>
      <c r="H48" s="392">
        <v>60078.346949327039</v>
      </c>
      <c r="I48" s="52"/>
      <c r="J48" s="42"/>
      <c r="K48" s="56"/>
      <c r="L48" s="164" t="e">
        <v>#DIV/0!</v>
      </c>
    </row>
    <row r="49" spans="1:94" ht="15" hidden="1" customHeight="1" x14ac:dyDescent="0.25">
      <c r="A49" s="26">
        <v>1963</v>
      </c>
      <c r="B49" s="69"/>
      <c r="C49" s="236"/>
      <c r="D49" s="236"/>
      <c r="E49" s="235">
        <v>266400</v>
      </c>
      <c r="F49" s="236"/>
      <c r="G49" s="236"/>
      <c r="H49" s="392">
        <v>60952.310118525987</v>
      </c>
      <c r="I49" s="52"/>
      <c r="J49" s="42"/>
      <c r="K49" s="56"/>
      <c r="L49" s="164" t="e">
        <v>#DIV/0!</v>
      </c>
    </row>
    <row r="50" spans="1:94" ht="15" hidden="1" customHeight="1" x14ac:dyDescent="0.25">
      <c r="A50" s="26">
        <v>1964</v>
      </c>
      <c r="B50" s="69"/>
      <c r="C50" s="236"/>
      <c r="D50" s="236"/>
      <c r="E50" s="235">
        <v>277360</v>
      </c>
      <c r="F50" s="236"/>
      <c r="G50" s="236"/>
      <c r="H50" s="392">
        <v>63931.730013522356</v>
      </c>
      <c r="I50" s="52"/>
      <c r="J50" s="42"/>
      <c r="K50" s="56"/>
      <c r="L50" s="164" t="e">
        <v>#DIV/0!</v>
      </c>
    </row>
    <row r="51" spans="1:94" ht="15" hidden="1" customHeight="1" x14ac:dyDescent="0.25">
      <c r="A51" s="26">
        <v>1965</v>
      </c>
      <c r="B51" s="69"/>
      <c r="C51" s="236"/>
      <c r="D51" s="236"/>
      <c r="E51" s="235">
        <v>286700</v>
      </c>
      <c r="F51" s="236"/>
      <c r="G51" s="236"/>
      <c r="H51" s="392">
        <v>68010.224803117409</v>
      </c>
      <c r="I51" s="52"/>
      <c r="J51" s="42"/>
      <c r="K51" s="56"/>
      <c r="L51" s="164" t="e">
        <v>#DIV/0!</v>
      </c>
    </row>
    <row r="52" spans="1:94" ht="15" hidden="1" customHeight="1" x14ac:dyDescent="0.25">
      <c r="A52" s="26">
        <v>1966</v>
      </c>
      <c r="B52" s="69"/>
      <c r="C52" s="236"/>
      <c r="D52" s="236"/>
      <c r="E52" s="235">
        <v>298050</v>
      </c>
      <c r="F52" s="236"/>
      <c r="G52" s="236"/>
      <c r="H52" s="392">
        <v>70896.9516347139</v>
      </c>
      <c r="I52" s="52"/>
      <c r="J52" s="42"/>
      <c r="K52" s="56"/>
      <c r="L52" s="164" t="e">
        <v>#DIV/0!</v>
      </c>
    </row>
    <row r="53" spans="1:94" ht="15" hidden="1" customHeight="1" x14ac:dyDescent="0.25">
      <c r="A53" s="26">
        <v>1967</v>
      </c>
      <c r="B53" s="69"/>
      <c r="C53" s="236"/>
      <c r="D53" s="236"/>
      <c r="E53" s="235">
        <v>308140</v>
      </c>
      <c r="F53" s="236"/>
      <c r="G53" s="236"/>
      <c r="H53" s="392">
        <v>72115.203325112423</v>
      </c>
      <c r="I53" s="52"/>
      <c r="J53" s="42"/>
      <c r="K53" s="56"/>
      <c r="L53" s="164" t="e">
        <v>#DIV/0!</v>
      </c>
    </row>
    <row r="54" spans="1:94" ht="15" hidden="1" customHeight="1" x14ac:dyDescent="0.25">
      <c r="A54" s="26">
        <v>1968</v>
      </c>
      <c r="B54" s="69"/>
      <c r="C54" s="236"/>
      <c r="D54" s="236"/>
      <c r="E54" s="235">
        <v>319150</v>
      </c>
      <c r="F54" s="236"/>
      <c r="G54" s="236"/>
      <c r="H54" s="392">
        <v>74551.70670590947</v>
      </c>
      <c r="I54" s="52"/>
      <c r="J54" s="42"/>
      <c r="K54" s="56"/>
      <c r="L54" s="164" t="e">
        <v>#DIV/0!</v>
      </c>
    </row>
    <row r="55" spans="1:94" ht="15" hidden="1" customHeight="1" x14ac:dyDescent="0.25">
      <c r="A55" s="26">
        <v>1969</v>
      </c>
      <c r="B55" s="69"/>
      <c r="C55" s="236"/>
      <c r="D55" s="236"/>
      <c r="E55" s="235">
        <v>332250</v>
      </c>
      <c r="F55" s="236"/>
      <c r="G55" s="236"/>
      <c r="H55" s="392">
        <v>77133.870614906336</v>
      </c>
      <c r="I55" s="52"/>
      <c r="J55" s="42"/>
      <c r="K55" s="56"/>
      <c r="L55" s="164" t="e">
        <v>#DIV/0!</v>
      </c>
    </row>
    <row r="56" spans="1:94" ht="15" hidden="1" customHeight="1" x14ac:dyDescent="0.25">
      <c r="A56" s="26">
        <v>1970</v>
      </c>
      <c r="B56" s="69"/>
      <c r="C56" s="236"/>
      <c r="D56" s="236"/>
      <c r="E56" s="235">
        <v>344320</v>
      </c>
      <c r="F56" s="236"/>
      <c r="G56" s="236"/>
      <c r="H56" s="392">
        <v>83582.659454298497</v>
      </c>
      <c r="I56" s="52"/>
      <c r="J56" s="42"/>
      <c r="K56" s="56"/>
      <c r="L56" s="164" t="e">
        <v>#DIV/0!</v>
      </c>
    </row>
    <row r="57" spans="1:94" ht="15" hidden="1" customHeight="1" x14ac:dyDescent="0.25">
      <c r="A57" s="26">
        <v>1971</v>
      </c>
      <c r="B57" s="69"/>
      <c r="C57" s="236"/>
      <c r="D57" s="236"/>
      <c r="E57" s="235">
        <v>356200</v>
      </c>
      <c r="F57" s="236"/>
      <c r="G57" s="236"/>
      <c r="H57" s="392">
        <v>90945.137061489542</v>
      </c>
      <c r="I57" s="52"/>
      <c r="J57" s="42"/>
      <c r="K57" s="56"/>
      <c r="L57" s="164" t="e">
        <v>#DIV/0!</v>
      </c>
    </row>
    <row r="58" spans="1:94" ht="15" hidden="1" customHeight="1" x14ac:dyDescent="0.25">
      <c r="A58" s="26">
        <v>1972</v>
      </c>
      <c r="B58" s="69"/>
      <c r="C58" s="235"/>
      <c r="D58" s="235"/>
      <c r="E58" s="235">
        <v>358540</v>
      </c>
      <c r="F58" s="235"/>
      <c r="G58" s="235"/>
      <c r="H58" s="235">
        <v>95341.436639884196</v>
      </c>
      <c r="I58" s="53">
        <v>37699</v>
      </c>
      <c r="J58" s="42"/>
      <c r="K58" s="59"/>
      <c r="L58" s="164">
        <v>0</v>
      </c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</row>
    <row r="59" spans="1:94" ht="14.25" hidden="1" customHeight="1" x14ac:dyDescent="0.25">
      <c r="A59" s="26">
        <v>1973</v>
      </c>
      <c r="B59" s="69"/>
      <c r="C59" s="235"/>
      <c r="D59" s="235"/>
      <c r="E59" s="235">
        <v>366520</v>
      </c>
      <c r="F59" s="235"/>
      <c r="G59" s="235"/>
      <c r="H59" s="235">
        <v>97830.907485481177</v>
      </c>
      <c r="I59" s="53">
        <v>35590</v>
      </c>
      <c r="J59" s="42"/>
      <c r="K59" s="59"/>
      <c r="L59" s="164">
        <v>0</v>
      </c>
    </row>
    <row r="60" spans="1:94" ht="14.25" hidden="1" customHeight="1" x14ac:dyDescent="0.25">
      <c r="A60" s="26">
        <v>1974</v>
      </c>
      <c r="B60" s="69"/>
      <c r="C60" s="235"/>
      <c r="D60" s="235"/>
      <c r="E60" s="235">
        <v>373690</v>
      </c>
      <c r="F60" s="235"/>
      <c r="G60" s="235"/>
      <c r="H60" s="235">
        <v>101790.22547927639</v>
      </c>
      <c r="I60" s="53">
        <v>32724</v>
      </c>
      <c r="J60" s="42"/>
      <c r="K60" s="59"/>
      <c r="L60" s="164">
        <v>0</v>
      </c>
    </row>
    <row r="61" spans="1:94" ht="14.25" hidden="1" customHeight="1" x14ac:dyDescent="0.25">
      <c r="A61" s="26">
        <v>1975</v>
      </c>
      <c r="B61" s="69"/>
      <c r="C61" s="235"/>
      <c r="D61" s="235"/>
      <c r="E61" s="235">
        <v>381680</v>
      </c>
      <c r="F61" s="235"/>
      <c r="G61" s="235"/>
      <c r="H61" s="235">
        <v>108874.62389626776</v>
      </c>
      <c r="I61" s="53">
        <v>29445</v>
      </c>
      <c r="J61" s="42"/>
      <c r="K61" s="59"/>
      <c r="L61" s="164">
        <v>0</v>
      </c>
    </row>
    <row r="62" spans="1:94" ht="14.25" hidden="1" customHeight="1" x14ac:dyDescent="0.25">
      <c r="A62" s="26">
        <v>1976</v>
      </c>
      <c r="B62" s="69"/>
      <c r="C62" s="235"/>
      <c r="D62" s="235"/>
      <c r="E62" s="235">
        <v>388340</v>
      </c>
      <c r="F62" s="235"/>
      <c r="G62" s="235"/>
      <c r="H62" s="235">
        <v>115098.30101026021</v>
      </c>
      <c r="I62" s="53">
        <v>30940</v>
      </c>
      <c r="J62" s="42"/>
      <c r="K62" s="59"/>
      <c r="L62" s="164">
        <v>0</v>
      </c>
    </row>
    <row r="63" spans="1:94" ht="14.25" hidden="1" customHeight="1" x14ac:dyDescent="0.25">
      <c r="A63" s="26">
        <v>1977</v>
      </c>
      <c r="B63" s="69"/>
      <c r="C63" s="235"/>
      <c r="D63" s="235"/>
      <c r="E63" s="235">
        <v>393770</v>
      </c>
      <c r="F63" s="235"/>
      <c r="G63" s="235"/>
      <c r="H63" s="235">
        <v>120858.51280725321</v>
      </c>
      <c r="I63" s="53">
        <v>34238</v>
      </c>
      <c r="J63" s="42"/>
      <c r="K63" s="59"/>
      <c r="L63" s="164">
        <v>0</v>
      </c>
    </row>
    <row r="64" spans="1:94" ht="15" customHeight="1" x14ac:dyDescent="0.25">
      <c r="A64" s="26">
        <v>1978</v>
      </c>
      <c r="B64" s="70">
        <v>1820.7727310197538</v>
      </c>
      <c r="C64" s="235"/>
      <c r="D64" s="235"/>
      <c r="E64" s="235">
        <v>401520</v>
      </c>
      <c r="F64" s="235"/>
      <c r="G64" s="235"/>
      <c r="H64" s="235">
        <v>125983.11502664701</v>
      </c>
      <c r="I64" s="53">
        <v>113384523.81703211</v>
      </c>
      <c r="J64" s="42">
        <f>B64*100000000/12/(H64*1000)</f>
        <v>120.43761649028905</v>
      </c>
      <c r="K64" s="59">
        <v>133.81990399603413</v>
      </c>
      <c r="L64" s="186">
        <v>153.30911882227574</v>
      </c>
      <c r="M64" s="42">
        <v>49.833636363636366</v>
      </c>
    </row>
    <row r="65" spans="1:13" ht="15" customHeight="1" x14ac:dyDescent="0.25">
      <c r="A65" s="26">
        <v>1979</v>
      </c>
      <c r="B65" s="70">
        <v>2098.9636363552786</v>
      </c>
      <c r="C65" s="235"/>
      <c r="D65" s="235"/>
      <c r="E65" s="235">
        <v>410240</v>
      </c>
      <c r="F65" s="235"/>
      <c r="G65" s="235"/>
      <c r="H65" s="235">
        <v>132405.42013363924</v>
      </c>
      <c r="I65" s="53">
        <v>119256829.489737</v>
      </c>
      <c r="J65" s="42">
        <f t="shared" ref="J65:J101" si="0">B65*100000000/12/(H65*1000)</f>
        <v>132.10458921273488</v>
      </c>
      <c r="K65" s="59">
        <v>146.66970194607813</v>
      </c>
      <c r="L65" s="186">
        <v>168.03033100326724</v>
      </c>
      <c r="M65" s="42">
        <v>54.128242424242423</v>
      </c>
    </row>
    <row r="66" spans="1:13" ht="15" customHeight="1" x14ac:dyDescent="0.25">
      <c r="A66" s="26">
        <v>1980</v>
      </c>
      <c r="B66" s="70">
        <v>2334.5943151240058</v>
      </c>
      <c r="C66" s="235"/>
      <c r="D66" s="235"/>
      <c r="E66" s="235">
        <v>423610</v>
      </c>
      <c r="F66" s="235"/>
      <c r="G66" s="235"/>
      <c r="H66" s="235">
        <v>139370.64175483078</v>
      </c>
      <c r="I66" s="53">
        <v>125433268.14949159</v>
      </c>
      <c r="J66" s="42">
        <f t="shared" si="0"/>
        <v>139.59146905742827</v>
      </c>
      <c r="K66" s="59">
        <v>155.10201490442657</v>
      </c>
      <c r="L66" s="186">
        <v>177.69070610947242</v>
      </c>
      <c r="M66" s="42">
        <v>61.745090909090912</v>
      </c>
    </row>
    <row r="67" spans="1:13" ht="15" customHeight="1" x14ac:dyDescent="0.25">
      <c r="A67" s="26">
        <v>1981</v>
      </c>
      <c r="B67" s="70">
        <v>2590.437678190473</v>
      </c>
      <c r="C67" s="235"/>
      <c r="D67" s="235"/>
      <c r="E67" s="235">
        <v>437250</v>
      </c>
      <c r="F67" s="235"/>
      <c r="G67" s="235"/>
      <c r="H67" s="235">
        <v>146362.34710842228</v>
      </c>
      <c r="I67" s="53">
        <v>130456156.98147166</v>
      </c>
      <c r="J67" s="42">
        <f t="shared" si="0"/>
        <v>147.48998685841022</v>
      </c>
      <c r="K67" s="59">
        <v>165.47306889205097</v>
      </c>
      <c r="L67" s="186">
        <v>189.57217591046756</v>
      </c>
      <c r="M67" s="42">
        <v>62.555393939393944</v>
      </c>
    </row>
    <row r="68" spans="1:13" ht="15" customHeight="1" x14ac:dyDescent="0.25">
      <c r="A68" s="26">
        <v>1982</v>
      </c>
      <c r="B68" s="70">
        <v>2868.2627985127651</v>
      </c>
      <c r="C68" s="235"/>
      <c r="D68" s="235"/>
      <c r="E68" s="235">
        <v>452950</v>
      </c>
      <c r="F68" s="235"/>
      <c r="G68" s="235"/>
      <c r="H68" s="235">
        <v>151328.04693341622</v>
      </c>
      <c r="I68" s="53">
        <v>135680183.93725762</v>
      </c>
      <c r="J68" s="42">
        <f t="shared" si="0"/>
        <v>157.94950421928888</v>
      </c>
      <c r="K68" s="59">
        <v>176.16566615696385</v>
      </c>
      <c r="L68" s="186">
        <v>201.82201779238861</v>
      </c>
      <c r="M68" s="42">
        <v>64.662181818181821</v>
      </c>
    </row>
    <row r="69" spans="1:13" ht="15" customHeight="1" x14ac:dyDescent="0.25">
      <c r="A69" s="26">
        <v>1983</v>
      </c>
      <c r="B69" s="70">
        <v>3207.8952289676877</v>
      </c>
      <c r="C69" s="235"/>
      <c r="D69" s="235"/>
      <c r="E69" s="235">
        <v>464360</v>
      </c>
      <c r="F69" s="235"/>
      <c r="G69" s="235"/>
      <c r="H69" s="235">
        <v>155538.96038501113</v>
      </c>
      <c r="I69" s="53">
        <v>141113403.45448515</v>
      </c>
      <c r="J69" s="42">
        <f t="shared" si="0"/>
        <v>171.86986575727127</v>
      </c>
      <c r="K69" s="59">
        <v>189.4395541952874</v>
      </c>
      <c r="L69" s="186">
        <v>217.02908354070388</v>
      </c>
      <c r="M69" s="42">
        <v>66.931030303030312</v>
      </c>
    </row>
    <row r="70" spans="1:13" ht="15" customHeight="1" x14ac:dyDescent="0.25">
      <c r="A70" s="26">
        <v>1984</v>
      </c>
      <c r="B70" s="70">
        <v>3877.9360932819541</v>
      </c>
      <c r="C70" s="235"/>
      <c r="D70" s="235"/>
      <c r="E70" s="235">
        <v>481970</v>
      </c>
      <c r="F70" s="235"/>
      <c r="G70" s="235"/>
      <c r="H70" s="235">
        <v>161934.78175960336</v>
      </c>
      <c r="I70" s="53">
        <v>146764192.50519764</v>
      </c>
      <c r="J70" s="42">
        <f t="shared" si="0"/>
        <v>199.56264960209194</v>
      </c>
      <c r="K70" s="59">
        <v>220.19086235587392</v>
      </c>
      <c r="L70" s="186">
        <v>252.25893960809051</v>
      </c>
      <c r="M70" s="42">
        <v>78.923515151515147</v>
      </c>
    </row>
    <row r="71" spans="1:13" ht="15" customHeight="1" x14ac:dyDescent="0.25">
      <c r="A71" s="26">
        <v>1985</v>
      </c>
      <c r="B71" s="70">
        <v>4775.3420701988107</v>
      </c>
      <c r="C71" s="235"/>
      <c r="D71" s="235"/>
      <c r="E71" s="235">
        <v>498730</v>
      </c>
      <c r="F71" s="235"/>
      <c r="G71" s="235"/>
      <c r="H71" s="235">
        <v>169601.82228939404</v>
      </c>
      <c r="I71" s="53">
        <v>152641263.51151434</v>
      </c>
      <c r="J71" s="42">
        <f t="shared" si="0"/>
        <v>234.63496272908432</v>
      </c>
      <c r="K71" s="59">
        <v>260.70615727479804</v>
      </c>
      <c r="L71" s="186">
        <v>298.67478640939265</v>
      </c>
      <c r="M71" s="42">
        <v>93.022787878787881</v>
      </c>
    </row>
    <row r="72" spans="1:13" ht="15" customHeight="1" x14ac:dyDescent="0.25">
      <c r="A72" s="26">
        <v>1986</v>
      </c>
      <c r="B72" s="70">
        <v>5445.7027100854948</v>
      </c>
      <c r="C72" s="235"/>
      <c r="D72" s="235"/>
      <c r="E72" s="235">
        <v>512820</v>
      </c>
      <c r="F72" s="235"/>
      <c r="G72" s="235"/>
      <c r="H72" s="235">
        <v>176010.88553018623</v>
      </c>
      <c r="I72" s="53">
        <v>161612408.96263745</v>
      </c>
      <c r="J72" s="42">
        <f t="shared" si="0"/>
        <v>257.82982558539663</v>
      </c>
      <c r="K72" s="59">
        <v>280.80056604979228</v>
      </c>
      <c r="L72" s="186">
        <v>321.69569742902894</v>
      </c>
      <c r="M72" s="42">
        <v>107.68927272727272</v>
      </c>
    </row>
    <row r="73" spans="1:13" ht="15" customHeight="1" x14ac:dyDescent="0.25">
      <c r="A73" s="26">
        <v>1987</v>
      </c>
      <c r="B73" s="70">
        <v>6292.5552661755382</v>
      </c>
      <c r="C73" s="235"/>
      <c r="D73" s="235"/>
      <c r="E73" s="235">
        <v>527830</v>
      </c>
      <c r="F73" s="235"/>
      <c r="G73" s="235"/>
      <c r="H73" s="235">
        <v>182512.64183437836</v>
      </c>
      <c r="I73" s="53">
        <v>171110813.22211766</v>
      </c>
      <c r="J73" s="42">
        <f t="shared" si="0"/>
        <v>287.31138853958294</v>
      </c>
      <c r="K73" s="59">
        <v>306.45614712492483</v>
      </c>
      <c r="L73" s="186">
        <v>351.08769675088314</v>
      </c>
      <c r="M73" s="42">
        <v>118.22321212121211</v>
      </c>
    </row>
    <row r="74" spans="1:13" ht="15" customHeight="1" x14ac:dyDescent="0.25">
      <c r="A74" s="26">
        <v>1988</v>
      </c>
      <c r="B74" s="70">
        <v>7800.7775999743208</v>
      </c>
      <c r="C74" s="235"/>
      <c r="D74" s="235"/>
      <c r="E74" s="235">
        <v>543340</v>
      </c>
      <c r="F74" s="235"/>
      <c r="G74" s="235"/>
      <c r="H74" s="235">
        <v>188921.70507517061</v>
      </c>
      <c r="I74" s="53">
        <v>181167464.73535532</v>
      </c>
      <c r="J74" s="42">
        <f t="shared" si="0"/>
        <v>344.09217286028831</v>
      </c>
      <c r="K74" s="59">
        <v>358.81983608229967</v>
      </c>
      <c r="L74" s="186">
        <v>411.07750972053515</v>
      </c>
      <c r="M74" s="42">
        <v>141.5599393939394</v>
      </c>
    </row>
    <row r="75" spans="1:13" ht="15" customHeight="1" x14ac:dyDescent="0.25">
      <c r="A75" s="26">
        <v>1989</v>
      </c>
      <c r="B75" s="70">
        <v>8811.0524034502687</v>
      </c>
      <c r="C75" s="235"/>
      <c r="D75" s="235"/>
      <c r="E75" s="235">
        <v>553290</v>
      </c>
      <c r="F75" s="235"/>
      <c r="G75" s="235"/>
      <c r="H75" s="235">
        <v>190550.45461776864</v>
      </c>
      <c r="I75" s="53">
        <v>191815173.22362715</v>
      </c>
      <c r="J75" s="42">
        <f>B75*100000000/12/(H75*1000)</f>
        <v>385.33330630307535</v>
      </c>
      <c r="K75" s="59">
        <v>382.79264075640185</v>
      </c>
      <c r="L75" s="186">
        <v>438.541657059888</v>
      </c>
      <c r="M75" s="42">
        <v>156.79363636363635</v>
      </c>
    </row>
    <row r="76" spans="1:13" ht="15" customHeight="1" x14ac:dyDescent="0.25">
      <c r="A76" s="26">
        <v>1990</v>
      </c>
      <c r="B76" s="70">
        <v>9980.1746021645959</v>
      </c>
      <c r="C76" s="235"/>
      <c r="D76" s="235"/>
      <c r="E76" s="235">
        <v>647490</v>
      </c>
      <c r="F76" s="235"/>
      <c r="G76" s="235"/>
      <c r="H76" s="235">
        <v>193742.40938030346</v>
      </c>
      <c r="I76" s="53">
        <v>203088676.72546184</v>
      </c>
      <c r="J76" s="42">
        <f>B76*100000000/12/(H76*1000)</f>
        <v>429.27163934175854</v>
      </c>
      <c r="K76" s="59">
        <v>409.51629123632932</v>
      </c>
      <c r="L76" s="186">
        <v>469.15727689259683</v>
      </c>
      <c r="M76" s="42">
        <v>173.40484848484849</v>
      </c>
    </row>
    <row r="77" spans="1:13" ht="15" customHeight="1" x14ac:dyDescent="0.25">
      <c r="A77" s="26">
        <v>1991</v>
      </c>
      <c r="B77" s="70">
        <v>11395.713905067787</v>
      </c>
      <c r="C77" s="235"/>
      <c r="D77" s="235">
        <v>657646.69999999995</v>
      </c>
      <c r="E77" s="235">
        <v>654910</v>
      </c>
      <c r="F77" s="235">
        <v>198562.94699999999</v>
      </c>
      <c r="G77" s="235">
        <v>197736.65650533943</v>
      </c>
      <c r="H77" s="235">
        <v>198562.94699999999</v>
      </c>
      <c r="I77" s="53">
        <v>208141760.40198293</v>
      </c>
      <c r="J77" s="42">
        <f>B77*100000000/12/(H77*1000)</f>
        <v>478.2578218998309</v>
      </c>
      <c r="K77" s="59">
        <v>456.24809917446464</v>
      </c>
      <c r="L77" s="186">
        <v>522.69499499004576</v>
      </c>
      <c r="M77" s="42">
        <v>189.6109090909091</v>
      </c>
    </row>
    <row r="78" spans="1:13" ht="15" customHeight="1" x14ac:dyDescent="0.25">
      <c r="A78" s="26">
        <v>1992</v>
      </c>
      <c r="B78" s="70">
        <v>12828.401846979712</v>
      </c>
      <c r="C78" s="235">
        <v>1469670</v>
      </c>
      <c r="D78" s="235">
        <v>668030.68200000003</v>
      </c>
      <c r="E78" s="235">
        <v>661520</v>
      </c>
      <c r="F78" s="235">
        <v>209537.671</v>
      </c>
      <c r="G78" s="235">
        <v>207495.49961527064</v>
      </c>
      <c r="H78" s="235">
        <v>209537.671</v>
      </c>
      <c r="I78" s="53">
        <v>219477583.11241782</v>
      </c>
      <c r="J78" s="42">
        <f>B78*100000000/12/(H78*1000)</f>
        <v>510.18677555517422</v>
      </c>
      <c r="K78" s="59">
        <v>487.08094562019284</v>
      </c>
      <c r="L78" s="164">
        <v>558.01826438588398</v>
      </c>
      <c r="M78" s="42">
        <v>219.67315151515152</v>
      </c>
    </row>
    <row r="79" spans="1:13" ht="15" customHeight="1" x14ac:dyDescent="0.25">
      <c r="A79" s="26">
        <v>1993</v>
      </c>
      <c r="B79" s="393">
        <v>16659.759999999998</v>
      </c>
      <c r="C79" s="235">
        <v>1829430</v>
      </c>
      <c r="D79" s="235">
        <v>676866.51399999997</v>
      </c>
      <c r="E79" s="235">
        <v>668080</v>
      </c>
      <c r="F79" s="235">
        <v>220650.10699999999</v>
      </c>
      <c r="G79" s="235">
        <v>217785.8121735359</v>
      </c>
      <c r="H79" s="235">
        <v>220650.10699999999</v>
      </c>
      <c r="I79" s="53">
        <v>239444865.62291515</v>
      </c>
      <c r="J79" s="42">
        <f t="shared" si="0"/>
        <v>629.19223208594826</v>
      </c>
      <c r="K79" s="59">
        <v>579.80501261601069</v>
      </c>
      <c r="L79" s="164">
        <v>636.69145547721496</v>
      </c>
      <c r="M79" s="42">
        <v>273.15315151515148</v>
      </c>
    </row>
    <row r="80" spans="1:13" ht="15" customHeight="1" x14ac:dyDescent="0.25">
      <c r="A80" s="26">
        <v>1994</v>
      </c>
      <c r="B80" s="70">
        <v>22575.4</v>
      </c>
      <c r="C80" s="235">
        <v>2497580</v>
      </c>
      <c r="D80" s="235">
        <v>685009.10699999996</v>
      </c>
      <c r="E80" s="235">
        <v>674550</v>
      </c>
      <c r="F80" s="235">
        <v>231537.17499999999</v>
      </c>
      <c r="G80" s="235">
        <v>228001.93428121824</v>
      </c>
      <c r="H80" s="235">
        <v>231537.17499999999</v>
      </c>
      <c r="I80" s="53">
        <v>257113132.43770018</v>
      </c>
      <c r="J80" s="42">
        <f t="shared" si="0"/>
        <v>812.51891120004098</v>
      </c>
      <c r="K80" s="59">
        <v>731.69476622870582</v>
      </c>
      <c r="L80" s="164">
        <v>809.49450031339029</v>
      </c>
      <c r="M80" s="42">
        <v>367.71551515151515</v>
      </c>
    </row>
    <row r="81" spans="1:13" ht="15" customHeight="1" x14ac:dyDescent="0.25">
      <c r="A81" s="26">
        <v>1995</v>
      </c>
      <c r="B81" s="70">
        <v>29266.68</v>
      </c>
      <c r="C81" s="235">
        <v>3191940</v>
      </c>
      <c r="D81" s="235">
        <v>691757.12600000005</v>
      </c>
      <c r="E81" s="235">
        <v>680650</v>
      </c>
      <c r="F81" s="235">
        <v>240847.663</v>
      </c>
      <c r="G81" s="235">
        <v>236980.51766936187</v>
      </c>
      <c r="H81" s="235">
        <v>240847.663</v>
      </c>
      <c r="I81" s="53">
        <v>274982446.95172107</v>
      </c>
      <c r="J81" s="42">
        <f t="shared" si="0"/>
        <v>1012.6276375785303</v>
      </c>
      <c r="K81" s="59">
        <v>886.92570272610828</v>
      </c>
      <c r="L81" s="164">
        <v>967.31628854368648</v>
      </c>
      <c r="M81" s="42">
        <v>445.66666666666669</v>
      </c>
    </row>
    <row r="82" spans="1:13" ht="15" customHeight="1" x14ac:dyDescent="0.25">
      <c r="A82" s="26">
        <v>1996</v>
      </c>
      <c r="B82" s="70">
        <v>35139.410000000003</v>
      </c>
      <c r="C82" s="235">
        <v>3823590</v>
      </c>
      <c r="D82" s="235">
        <v>702282.95700000005</v>
      </c>
      <c r="E82" s="235">
        <v>689500</v>
      </c>
      <c r="F82" s="235">
        <v>250570.302</v>
      </c>
      <c r="G82" s="235">
        <v>246009.42042937828</v>
      </c>
      <c r="H82" s="235">
        <v>250570.30200000003</v>
      </c>
      <c r="I82" s="53">
        <v>290726072.2104165</v>
      </c>
      <c r="J82" s="42">
        <f t="shared" si="0"/>
        <v>1168.647738097337</v>
      </c>
      <c r="K82" s="59">
        <v>1007.2313585096304</v>
      </c>
      <c r="L82" s="164">
        <v>1095.9887346098974</v>
      </c>
      <c r="M82" s="42">
        <v>498.33333333333331</v>
      </c>
    </row>
    <row r="83" spans="1:13" ht="15" customHeight="1" x14ac:dyDescent="0.25">
      <c r="A83" s="26">
        <v>1997</v>
      </c>
      <c r="B83" s="70">
        <v>39491.839999999997</v>
      </c>
      <c r="C83" s="235">
        <v>4215280</v>
      </c>
      <c r="D83" s="235">
        <v>708409.36600000004</v>
      </c>
      <c r="E83" s="235">
        <v>698200</v>
      </c>
      <c r="F83" s="235">
        <v>258057.37400000001</v>
      </c>
      <c r="G83" s="235">
        <v>254338.33483054204</v>
      </c>
      <c r="H83" s="235">
        <v>258057.37400000001</v>
      </c>
      <c r="I83" s="53">
        <v>300793427.17042774</v>
      </c>
      <c r="J83" s="42">
        <f t="shared" si="0"/>
        <v>1275.2926280132829</v>
      </c>
      <c r="K83" s="59">
        <v>1094.1019215828853</v>
      </c>
      <c r="L83" s="164">
        <v>1167.8225040944926</v>
      </c>
      <c r="M83" s="42">
        <v>537</v>
      </c>
    </row>
    <row r="84" spans="1:13" ht="15" customHeight="1" x14ac:dyDescent="0.25">
      <c r="A84" s="26">
        <v>1998</v>
      </c>
      <c r="B84" s="70">
        <v>42635.49</v>
      </c>
      <c r="C84" s="235">
        <v>4505930</v>
      </c>
      <c r="D84" s="235">
        <v>713099.90800000005</v>
      </c>
      <c r="E84" s="235">
        <v>706370</v>
      </c>
      <c r="F84" s="235">
        <v>263456.989</v>
      </c>
      <c r="G84" s="235">
        <v>260970.60346266371</v>
      </c>
      <c r="H84" s="235">
        <v>263456.989</v>
      </c>
      <c r="I84" s="53">
        <v>308021340.99331141</v>
      </c>
      <c r="J84" s="42">
        <f t="shared" si="0"/>
        <v>1348.5910977294286</v>
      </c>
      <c r="K84" s="59">
        <v>1153.4777066233055</v>
      </c>
      <c r="L84" s="164">
        <v>1219.0524379115029</v>
      </c>
      <c r="M84" s="42">
        <v>620.5</v>
      </c>
    </row>
    <row r="85" spans="1:13" ht="15" customHeight="1" x14ac:dyDescent="0.25">
      <c r="A85" s="26">
        <v>1999</v>
      </c>
      <c r="B85" s="70">
        <v>44844.23</v>
      </c>
      <c r="C85" s="235">
        <v>4861480</v>
      </c>
      <c r="D85" s="235">
        <v>718114.11100000003</v>
      </c>
      <c r="E85" s="235">
        <v>713940</v>
      </c>
      <c r="F85" s="235">
        <v>268869.58299999998</v>
      </c>
      <c r="G85" s="235">
        <v>267306.75131799484</v>
      </c>
      <c r="H85" s="235">
        <v>268869.58299999998</v>
      </c>
      <c r="I85" s="53">
        <v>315636204.38412619</v>
      </c>
      <c r="J85" s="42">
        <f t="shared" si="0"/>
        <v>1389.9003096481415</v>
      </c>
      <c r="K85" s="59">
        <v>1183.9640430217412</v>
      </c>
      <c r="L85" s="164">
        <v>1283.5135124115934</v>
      </c>
      <c r="M85" s="42">
        <v>693.25</v>
      </c>
    </row>
    <row r="86" spans="1:13" ht="15" customHeight="1" x14ac:dyDescent="0.25">
      <c r="A86" s="26">
        <v>2000</v>
      </c>
      <c r="B86" s="70">
        <v>48919.78</v>
      </c>
      <c r="C86" s="235">
        <v>5228240</v>
      </c>
      <c r="D86" s="235">
        <v>726227.80599999998</v>
      </c>
      <c r="E86" s="235">
        <v>720850</v>
      </c>
      <c r="F86" s="235">
        <v>276612.99699999997</v>
      </c>
      <c r="G86" s="235">
        <v>274564.64382121165</v>
      </c>
      <c r="H86" s="235">
        <v>276612.99699999997</v>
      </c>
      <c r="I86" s="53">
        <v>324488361.85142308</v>
      </c>
      <c r="J86" s="42">
        <f t="shared" si="0"/>
        <v>1473.7732418745795</v>
      </c>
      <c r="K86" s="59">
        <v>1256.3311392967466</v>
      </c>
      <c r="L86" s="164">
        <v>1342.6881142386214</v>
      </c>
      <c r="M86" s="42">
        <v>777.75</v>
      </c>
    </row>
    <row r="87" spans="1:13" ht="15" customHeight="1" x14ac:dyDescent="0.25">
      <c r="A87" s="26">
        <v>2001</v>
      </c>
      <c r="B87" s="70">
        <v>53437.5</v>
      </c>
      <c r="C87" s="235">
        <v>5757570</v>
      </c>
      <c r="D87" s="235">
        <v>726040.69700000004</v>
      </c>
      <c r="E87" s="235">
        <v>727970</v>
      </c>
      <c r="F87" s="235">
        <v>281528.19099999999</v>
      </c>
      <c r="G87" s="235">
        <v>282276.29394481448</v>
      </c>
      <c r="H87" s="235">
        <v>281528.19099999999</v>
      </c>
      <c r="I87" s="53">
        <v>333647739.76947826</v>
      </c>
      <c r="J87" s="42">
        <f t="shared" si="0"/>
        <v>1581.7687685848839</v>
      </c>
      <c r="K87" s="59">
        <v>1334.6786053688613</v>
      </c>
      <c r="L87" s="164">
        <v>1438.0361165686261</v>
      </c>
      <c r="M87" s="42">
        <v>902.83333333333337</v>
      </c>
    </row>
    <row r="88" spans="1:13" ht="15" customHeight="1" x14ac:dyDescent="0.25">
      <c r="A88" s="26">
        <v>2002</v>
      </c>
      <c r="B88" s="70">
        <v>58971.03</v>
      </c>
      <c r="C88" s="235">
        <v>6452440</v>
      </c>
      <c r="D88" s="235">
        <v>728836.31799999997</v>
      </c>
      <c r="E88" s="235">
        <v>732800</v>
      </c>
      <c r="F88" s="235">
        <v>288767.41600000003</v>
      </c>
      <c r="G88" s="235">
        <v>290337.84022381832</v>
      </c>
      <c r="H88" s="235">
        <v>288767.41600000003</v>
      </c>
      <c r="I88" s="53">
        <v>343731914.13383907</v>
      </c>
      <c r="J88" s="42">
        <f t="shared" si="0"/>
        <v>1701.8029832008469</v>
      </c>
      <c r="K88" s="59">
        <v>1429.6759474264397</v>
      </c>
      <c r="L88" s="164">
        <v>1564.310182510337</v>
      </c>
      <c r="M88" s="42">
        <v>1031.0833333333333</v>
      </c>
    </row>
    <row r="89" spans="1:13" ht="15" customHeight="1" x14ac:dyDescent="0.25">
      <c r="A89" s="26">
        <v>2003</v>
      </c>
      <c r="B89" s="70">
        <v>65901</v>
      </c>
      <c r="C89" s="235">
        <v>7172230</v>
      </c>
      <c r="D89" s="235">
        <v>732741.27399999998</v>
      </c>
      <c r="E89" s="235">
        <v>737360</v>
      </c>
      <c r="F89" s="235">
        <v>297811.17800000001</v>
      </c>
      <c r="G89" s="235">
        <v>299688.38661336282</v>
      </c>
      <c r="H89" s="235">
        <v>297811.17800000001</v>
      </c>
      <c r="I89" s="53">
        <v>358393636.78754938</v>
      </c>
      <c r="J89" s="42">
        <f t="shared" si="0"/>
        <v>1844.0375666490261</v>
      </c>
      <c r="K89" s="59">
        <v>1532.3235226007739</v>
      </c>
      <c r="L89" s="164">
        <v>1667.6798134327171</v>
      </c>
      <c r="M89" s="42">
        <v>1164.0833333333333</v>
      </c>
    </row>
    <row r="90" spans="1:13" ht="15" customHeight="1" x14ac:dyDescent="0.25">
      <c r="A90" s="26">
        <v>2004</v>
      </c>
      <c r="B90" s="70">
        <v>72181.89</v>
      </c>
      <c r="C90" s="235">
        <v>8091680</v>
      </c>
      <c r="D90" s="235">
        <v>739741.27300000004</v>
      </c>
      <c r="E90" s="235">
        <v>742640</v>
      </c>
      <c r="F90" s="235">
        <v>308460.772</v>
      </c>
      <c r="G90" s="235">
        <v>309669.49672697252</v>
      </c>
      <c r="H90" s="235">
        <v>308460.772</v>
      </c>
      <c r="I90" s="53">
        <v>376604970.5685873</v>
      </c>
      <c r="J90" s="42">
        <f t="shared" si="0"/>
        <v>1950.0559053259453</v>
      </c>
      <c r="K90" s="59">
        <v>1597.2060833181488</v>
      </c>
      <c r="L90" s="164">
        <v>1790.4879631530566</v>
      </c>
      <c r="M90" s="42">
        <v>1326.6666666666667</v>
      </c>
    </row>
    <row r="91" spans="1:13" ht="15" customHeight="1" x14ac:dyDescent="0.25">
      <c r="A91" s="26">
        <v>2005</v>
      </c>
      <c r="B91" s="70">
        <v>86781.72</v>
      </c>
      <c r="C91" s="235">
        <v>9299300</v>
      </c>
      <c r="D91" s="235">
        <v>744482.03300000005</v>
      </c>
      <c r="E91" s="235">
        <v>746470</v>
      </c>
      <c r="F91" s="235">
        <v>319794.37199999997</v>
      </c>
      <c r="G91" s="235">
        <v>320648.30887173332</v>
      </c>
      <c r="H91" s="235">
        <v>319794.37199999997</v>
      </c>
      <c r="I91" s="53">
        <v>390761143.56047285</v>
      </c>
      <c r="J91" s="42">
        <f t="shared" si="0"/>
        <v>2261.3937683681311</v>
      </c>
      <c r="K91" s="59">
        <v>1850.6983407066498</v>
      </c>
      <c r="L91" s="164">
        <v>1983.1594810212735</v>
      </c>
      <c r="M91" s="42">
        <v>1516.6666666666667</v>
      </c>
    </row>
    <row r="92" spans="1:13" ht="15" customHeight="1" x14ac:dyDescent="0.25">
      <c r="A92" s="26">
        <v>2006</v>
      </c>
      <c r="B92" s="70">
        <v>100525.36</v>
      </c>
      <c r="C92" s="235">
        <v>10692500</v>
      </c>
      <c r="D92" s="235">
        <v>749628.33299999998</v>
      </c>
      <c r="E92" s="235">
        <v>749780</v>
      </c>
      <c r="F92" s="235">
        <v>332317.57500000001</v>
      </c>
      <c r="G92" s="235">
        <v>332384.81046513485</v>
      </c>
      <c r="H92" s="235">
        <v>332317.57500000001</v>
      </c>
      <c r="I92" s="53">
        <v>405138012.17742538</v>
      </c>
      <c r="J92" s="42">
        <f t="shared" si="0"/>
        <v>2520.8156184136014</v>
      </c>
      <c r="K92" s="59">
        <v>2067.7184271873944</v>
      </c>
      <c r="L92" s="164">
        <v>2199.353405220455</v>
      </c>
      <c r="M92" s="42">
        <v>1738</v>
      </c>
    </row>
    <row r="93" spans="1:13" ht="15" customHeight="1" x14ac:dyDescent="0.25">
      <c r="A93" s="32">
        <v>2007</v>
      </c>
      <c r="B93" s="70">
        <v>119893.72</v>
      </c>
      <c r="C93" s="235">
        <v>12994460</v>
      </c>
      <c r="D93" s="235">
        <v>753942.75</v>
      </c>
      <c r="E93" s="235">
        <v>753210</v>
      </c>
      <c r="F93" s="235">
        <v>345716.90700000001</v>
      </c>
      <c r="G93" s="235">
        <v>345380.90792897734</v>
      </c>
      <c r="H93" s="235">
        <v>345716.90700000001</v>
      </c>
      <c r="I93" s="53">
        <v>419979356.5841158</v>
      </c>
      <c r="J93" s="42">
        <f t="shared" si="0"/>
        <v>2889.9782252573877</v>
      </c>
      <c r="K93" s="59">
        <v>2378.9605790617593</v>
      </c>
      <c r="L93" s="164">
        <v>2578.3926035654636</v>
      </c>
      <c r="M93" s="42">
        <v>2060.0833333333335</v>
      </c>
    </row>
    <row r="94" spans="1:13" ht="15" customHeight="1" x14ac:dyDescent="0.25">
      <c r="A94" s="32">
        <v>2008</v>
      </c>
      <c r="B94" s="70">
        <v>154892.78</v>
      </c>
      <c r="C94" s="235">
        <v>15456890</v>
      </c>
      <c r="D94" s="235">
        <v>754134.27300000004</v>
      </c>
      <c r="E94" s="235">
        <v>755640</v>
      </c>
      <c r="F94" s="235">
        <v>354381.45899999997</v>
      </c>
      <c r="G94" s="235">
        <v>355089.0275991474</v>
      </c>
      <c r="H94" s="235">
        <v>354381.45899999997</v>
      </c>
      <c r="I94" s="53">
        <v>434592434.22977978</v>
      </c>
      <c r="J94" s="42">
        <f t="shared" si="0"/>
        <v>3642.3270289280758</v>
      </c>
      <c r="K94" s="59">
        <v>2970.0773989641129</v>
      </c>
      <c r="L94" s="164">
        <v>2963.8669825200636</v>
      </c>
      <c r="M94" s="42">
        <v>2408.1666666666665</v>
      </c>
    </row>
    <row r="95" spans="1:13" ht="15" customHeight="1" x14ac:dyDescent="0.25">
      <c r="A95" s="32">
        <v>2009</v>
      </c>
      <c r="B95" s="70">
        <v>170304.21</v>
      </c>
      <c r="C95" s="235">
        <v>16974290</v>
      </c>
      <c r="D95" s="235">
        <v>755103.19299999997</v>
      </c>
      <c r="E95" s="235">
        <v>758280</v>
      </c>
      <c r="F95" s="235">
        <v>362751.72499999998</v>
      </c>
      <c r="G95" s="235">
        <v>364277.86371842289</v>
      </c>
      <c r="H95" s="235">
        <v>362751.72499999998</v>
      </c>
      <c r="I95" s="53">
        <v>442874954.62843192</v>
      </c>
      <c r="J95" s="42">
        <f t="shared" si="0"/>
        <v>3912.3225396102525</v>
      </c>
      <c r="K95" s="59">
        <v>3204.5202266872316</v>
      </c>
      <c r="L95" s="164">
        <v>3193.9583665403698</v>
      </c>
      <c r="M95" s="42">
        <v>2687</v>
      </c>
    </row>
    <row r="96" spans="1:13" ht="15" customHeight="1" x14ac:dyDescent="0.25">
      <c r="A96" s="32">
        <v>2010</v>
      </c>
      <c r="B96" s="70">
        <v>196690.73</v>
      </c>
      <c r="C96" s="235">
        <v>19758700</v>
      </c>
      <c r="D96" s="235">
        <v>757673.09499999997</v>
      </c>
      <c r="E96" s="235">
        <v>761050</v>
      </c>
      <c r="F96" s="235">
        <v>373046.79800000001</v>
      </c>
      <c r="G96" s="235">
        <v>374709.44592258485</v>
      </c>
      <c r="H96" s="235">
        <v>373046.79799999995</v>
      </c>
      <c r="I96" s="53">
        <v>454888200.52612263</v>
      </c>
      <c r="J96" s="42">
        <f t="shared" si="0"/>
        <v>4393.7903379797053</v>
      </c>
      <c r="K96" s="59">
        <v>3603.279695474404</v>
      </c>
      <c r="L96" s="164">
        <v>3619.6989313614376</v>
      </c>
      <c r="M96" s="42">
        <v>3044.9166666666665</v>
      </c>
    </row>
    <row r="97" spans="1:13" ht="15" customHeight="1" x14ac:dyDescent="0.25">
      <c r="A97" s="32">
        <v>2011</v>
      </c>
      <c r="B97" s="70">
        <v>234346.9</v>
      </c>
      <c r="C97" s="235">
        <v>23497030</v>
      </c>
      <c r="D97" s="235">
        <v>761185.81499999994</v>
      </c>
      <c r="E97" s="235">
        <v>764200</v>
      </c>
      <c r="F97" s="235">
        <v>382472.38099999999</v>
      </c>
      <c r="G97" s="235">
        <v>383986.9159414118</v>
      </c>
      <c r="H97" s="235">
        <v>382472.38100000005</v>
      </c>
      <c r="I97" s="53">
        <v>466159653.74086392</v>
      </c>
      <c r="J97" s="42">
        <f t="shared" si="0"/>
        <v>5105.965633982164</v>
      </c>
      <c r="K97" s="59">
        <v>4189.3175817805468</v>
      </c>
      <c r="L97" s="164">
        <v>4200.4618323786226</v>
      </c>
      <c r="M97" s="42">
        <v>3483.25</v>
      </c>
    </row>
    <row r="98" spans="1:13" ht="15" customHeight="1" x14ac:dyDescent="0.25">
      <c r="A98" s="32">
        <v>2012</v>
      </c>
      <c r="B98" s="70">
        <v>262864.06</v>
      </c>
      <c r="C98" s="235">
        <v>26414160</v>
      </c>
      <c r="D98" s="235">
        <v>763621.076</v>
      </c>
      <c r="E98" s="235">
        <v>767040</v>
      </c>
      <c r="F98" s="235">
        <v>389205.29200000002</v>
      </c>
      <c r="G98" s="235">
        <v>390947.86217723519</v>
      </c>
      <c r="H98" s="235">
        <v>389205.29200000002</v>
      </c>
      <c r="I98" s="53">
        <v>473881595.75625831</v>
      </c>
      <c r="J98" s="42">
        <f t="shared" si="0"/>
        <v>5628.2221191723502</v>
      </c>
      <c r="K98" s="59">
        <v>4622.534094909307</v>
      </c>
      <c r="L98" s="164">
        <v>4644.9999740698522</v>
      </c>
      <c r="M98" s="42">
        <v>3897.4166666666665</v>
      </c>
    </row>
    <row r="99" spans="1:13" ht="15" customHeight="1" x14ac:dyDescent="0.25">
      <c r="A99" s="32">
        <v>2013</v>
      </c>
      <c r="B99" s="70">
        <v>290943.5</v>
      </c>
      <c r="C99" s="235">
        <v>29797030</v>
      </c>
      <c r="D99" s="235">
        <v>766326.19700000004</v>
      </c>
      <c r="E99" s="235">
        <v>769770</v>
      </c>
      <c r="F99" s="235">
        <v>395562.69500000001</v>
      </c>
      <c r="G99" s="235">
        <v>397340.3192037163</v>
      </c>
      <c r="H99" s="235">
        <v>395562.69500000001</v>
      </c>
      <c r="I99" s="53">
        <v>480069039.63394022</v>
      </c>
      <c r="J99" s="42">
        <f t="shared" si="0"/>
        <v>6129.3170395319166</v>
      </c>
      <c r="K99" s="59">
        <v>5050.3760219892665</v>
      </c>
      <c r="L99" s="164">
        <v>5172.3515334934391</v>
      </c>
      <c r="M99" s="42">
        <v>4290.25</v>
      </c>
    </row>
    <row r="100" spans="1:13" ht="15" customHeight="1" x14ac:dyDescent="0.25">
      <c r="A100" s="32">
        <v>2014</v>
      </c>
      <c r="B100" s="70">
        <v>318258.09000000003</v>
      </c>
      <c r="C100" s="235">
        <v>32676490</v>
      </c>
      <c r="D100" s="235">
        <v>768353.16599999997</v>
      </c>
      <c r="E100" s="235">
        <v>772530</v>
      </c>
      <c r="F100" s="235">
        <v>400878.41</v>
      </c>
      <c r="G100" s="235">
        <v>403057.61957034742</v>
      </c>
      <c r="H100" s="235">
        <v>400878.41000000003</v>
      </c>
      <c r="I100" s="53">
        <v>486262400.13248849</v>
      </c>
      <c r="J100" s="42">
        <f t="shared" si="0"/>
        <v>6615.8483067222305</v>
      </c>
      <c r="K100" s="59">
        <v>5454.1555120802832</v>
      </c>
      <c r="L100" s="164">
        <v>5599.9411687833681</v>
      </c>
      <c r="M100" s="42">
        <v>4696.666666666667</v>
      </c>
    </row>
    <row r="101" spans="1:13" ht="15" customHeight="1" x14ac:dyDescent="0.25">
      <c r="A101" s="32">
        <v>2015</v>
      </c>
      <c r="B101" s="70">
        <v>346159.45</v>
      </c>
      <c r="C101" s="235">
        <v>35537330</v>
      </c>
      <c r="D101" s="235">
        <v>769675.62199999997</v>
      </c>
      <c r="E101" s="235">
        <v>774510</v>
      </c>
      <c r="F101" s="235">
        <v>405048.72499999998</v>
      </c>
      <c r="G101" s="235">
        <v>407592.85994347109</v>
      </c>
      <c r="H101" s="235">
        <v>405048.72499999998</v>
      </c>
      <c r="I101" s="53">
        <v>489593705.06550419</v>
      </c>
      <c r="J101" s="42">
        <f t="shared" si="0"/>
        <v>7121.7656180335671</v>
      </c>
      <c r="K101" s="59">
        <v>5891.9509247926007</v>
      </c>
      <c r="L101" s="164">
        <v>6048.7790917786542</v>
      </c>
      <c r="M101" s="42">
        <v>5169.083333333333</v>
      </c>
    </row>
    <row r="102" spans="1:13" ht="15" customHeight="1" x14ac:dyDescent="0.25">
      <c r="A102" s="32">
        <v>2016</v>
      </c>
      <c r="B102" s="70">
        <v>370224.33</v>
      </c>
      <c r="C102" s="235">
        <v>38519170</v>
      </c>
      <c r="D102" s="235">
        <v>770862.13</v>
      </c>
      <c r="E102" s="235">
        <v>776030</v>
      </c>
      <c r="F102" s="235">
        <v>408692.609</v>
      </c>
      <c r="G102" s="235">
        <v>411432.48970119981</v>
      </c>
      <c r="H102" s="235">
        <v>408692.609</v>
      </c>
      <c r="I102" s="53">
        <v>493736307.63094264</v>
      </c>
      <c r="J102" s="42">
        <f>B102*100000000/12/(H102*1000)</f>
        <v>7548.9565557570431</v>
      </c>
      <c r="K102" s="59">
        <v>6248.6851833998071</v>
      </c>
      <c r="L102" s="164">
        <v>6501.3060285870006</v>
      </c>
      <c r="M102" s="42">
        <v>5630.75</v>
      </c>
    </row>
    <row r="103" spans="1:13" ht="15" customHeight="1" x14ac:dyDescent="0.25">
      <c r="A103" s="32">
        <v>2017</v>
      </c>
      <c r="B103" s="70">
        <v>402438.88</v>
      </c>
      <c r="C103" s="42"/>
      <c r="D103" s="235">
        <v>771282.92700000003</v>
      </c>
      <c r="E103" s="235">
        <v>776400</v>
      </c>
      <c r="F103" s="42">
        <v>411896.81199999998</v>
      </c>
      <c r="G103" s="235">
        <v>414629.5394877838</v>
      </c>
      <c r="H103" s="394">
        <v>411896.81199999998</v>
      </c>
      <c r="I103" s="42"/>
      <c r="J103" s="42">
        <f>B103*100000000/12/(H103*1000)</f>
        <v>8141.9841951418975</v>
      </c>
      <c r="K103" s="59"/>
      <c r="L103" s="164"/>
      <c r="M103" s="42">
        <v>6193.166666666667</v>
      </c>
    </row>
    <row r="104" spans="1:13" ht="15" customHeight="1" x14ac:dyDescent="0.25">
      <c r="A104" s="32">
        <v>2018</v>
      </c>
      <c r="C104" s="42"/>
      <c r="D104" s="235">
        <v>771029.24300000002</v>
      </c>
      <c r="E104" s="235">
        <v>775860</v>
      </c>
      <c r="F104" s="42">
        <v>418579.04700000002</v>
      </c>
      <c r="G104" s="235">
        <v>421201.58522368787</v>
      </c>
      <c r="H104" s="394">
        <v>418579.04700000002</v>
      </c>
      <c r="I104" s="42"/>
      <c r="J104" s="42"/>
      <c r="K104" s="42"/>
      <c r="L104" s="42"/>
      <c r="M104" s="42">
        <v>6867.75</v>
      </c>
    </row>
    <row r="105" spans="1:13" ht="15" customHeight="1" x14ac:dyDescent="0.25">
      <c r="A105" s="32">
        <v>2019</v>
      </c>
      <c r="C105" s="42"/>
      <c r="D105" s="235">
        <v>767180.56900000002</v>
      </c>
      <c r="E105" s="235">
        <v>774710</v>
      </c>
      <c r="F105" s="42">
        <v>424558.51799999998</v>
      </c>
      <c r="G105" s="235">
        <v>428725.31287973741</v>
      </c>
      <c r="H105" s="394">
        <v>424558.51799999998</v>
      </c>
      <c r="I105" s="42"/>
      <c r="J105" s="42"/>
      <c r="K105" s="42"/>
      <c r="L105" s="42"/>
      <c r="M105" s="42">
        <v>7541.75</v>
      </c>
    </row>
    <row r="106" spans="1:13" ht="15" customHeight="1" x14ac:dyDescent="0.25">
      <c r="G106" s="42"/>
    </row>
    <row r="107" spans="1:13" ht="15" customHeight="1" x14ac:dyDescent="0.25">
      <c r="G107" s="42"/>
    </row>
  </sheetData>
  <mergeCells count="6">
    <mergeCell ref="B9:C9"/>
    <mergeCell ref="B7:J7"/>
    <mergeCell ref="J8:M8"/>
    <mergeCell ref="D9:E9"/>
    <mergeCell ref="F9:I9"/>
    <mergeCell ref="J9:L9"/>
  </mergeCells>
  <hyperlinks>
    <hyperlink ref="B9" r:id="rId1" display="BEA" xr:uid="{179808CB-3F9B-451B-8714-B9D5048AA3DA}"/>
  </hyperlinks>
  <pageMargins left="0.7" right="0.7" top="0.75" bottom="0.75" header="0.3" footer="0.3"/>
  <pageSetup paperSize="9" orientation="portrait" horizontalDpi="200" verticalDpi="20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23"/>
  <sheetViews>
    <sheetView topLeftCell="A75" workbookViewId="0">
      <selection activeCell="E33" sqref="E33"/>
    </sheetView>
  </sheetViews>
  <sheetFormatPr baseColWidth="10" defaultColWidth="11.42578125" defaultRowHeight="15" x14ac:dyDescent="0.25"/>
  <cols>
    <col min="1" max="1" width="11.42578125" style="140"/>
    <col min="2" max="4" width="13.5703125" style="140" customWidth="1"/>
    <col min="5" max="6" width="13.7109375" style="140" customWidth="1"/>
    <col min="7" max="7" width="12.7109375" style="140" customWidth="1"/>
    <col min="8" max="8" width="11.42578125" style="138"/>
    <col min="9" max="9" width="11.7109375" style="145" bestFit="1" customWidth="1"/>
    <col min="10" max="16384" width="11.42578125" style="145"/>
  </cols>
  <sheetData>
    <row r="1" spans="1:8" ht="14.25" thickBot="1" x14ac:dyDescent="0.3">
      <c r="A1" s="139"/>
      <c r="H1" s="34"/>
    </row>
    <row r="2" spans="1:8" ht="14.25" thickBot="1" x14ac:dyDescent="0.3">
      <c r="G2" s="47">
        <v>1064.6552780012601</v>
      </c>
      <c r="H2" s="140"/>
    </row>
    <row r="3" spans="1:8" ht="13.7" x14ac:dyDescent="0.25">
      <c r="B3" s="449" t="s">
        <v>127</v>
      </c>
      <c r="C3" s="449"/>
      <c r="D3" s="449"/>
      <c r="E3" s="449"/>
      <c r="F3" s="449"/>
      <c r="G3" s="449"/>
      <c r="H3" s="140"/>
    </row>
    <row r="4" spans="1:8" s="148" customFormat="1" ht="14.25" customHeight="1" x14ac:dyDescent="0.25">
      <c r="A4" s="487" t="s">
        <v>2</v>
      </c>
      <c r="B4" s="506" t="s">
        <v>63</v>
      </c>
      <c r="C4" s="507"/>
      <c r="D4" s="508"/>
      <c r="E4" s="476" t="s">
        <v>22</v>
      </c>
      <c r="F4" s="477"/>
      <c r="G4" s="445" t="s">
        <v>64</v>
      </c>
      <c r="H4" s="445"/>
    </row>
    <row r="5" spans="1:8" s="148" customFormat="1" ht="15" customHeight="1" x14ac:dyDescent="0.25">
      <c r="A5" s="487"/>
      <c r="B5" s="509"/>
      <c r="C5" s="510"/>
      <c r="D5" s="511"/>
      <c r="E5" s="478"/>
      <c r="F5" s="479"/>
      <c r="G5" s="215" t="s">
        <v>110</v>
      </c>
      <c r="H5" s="257" t="s">
        <v>110</v>
      </c>
    </row>
    <row r="6" spans="1:8" s="148" customFormat="1" ht="15" customHeight="1" x14ac:dyDescent="0.25">
      <c r="A6" s="487"/>
      <c r="B6" s="299" t="s">
        <v>3</v>
      </c>
      <c r="C6" s="299" t="s">
        <v>3</v>
      </c>
      <c r="D6" s="301" t="s">
        <v>181</v>
      </c>
      <c r="E6" s="299" t="s">
        <v>3</v>
      </c>
      <c r="F6" s="299" t="s">
        <v>3</v>
      </c>
      <c r="G6" s="254" t="s">
        <v>3</v>
      </c>
      <c r="H6" s="240" t="s">
        <v>3</v>
      </c>
    </row>
    <row r="7" spans="1:8" s="158" customFormat="1" ht="30.75" customHeight="1" x14ac:dyDescent="0.25">
      <c r="A7" s="487"/>
      <c r="B7" s="488" t="s">
        <v>128</v>
      </c>
      <c r="C7" s="489"/>
      <c r="D7" s="302" t="s">
        <v>182</v>
      </c>
      <c r="E7" s="134" t="s">
        <v>156</v>
      </c>
      <c r="F7" s="134" t="s">
        <v>136</v>
      </c>
      <c r="G7" s="200" t="s">
        <v>174</v>
      </c>
      <c r="H7" s="254" t="s">
        <v>174</v>
      </c>
    </row>
    <row r="8" spans="1:8" ht="13.7" hidden="1" x14ac:dyDescent="0.25">
      <c r="A8" s="143">
        <v>1935</v>
      </c>
      <c r="B8" s="159"/>
      <c r="C8" s="159"/>
      <c r="D8" s="159"/>
      <c r="E8" s="159"/>
      <c r="F8" s="159"/>
      <c r="G8" s="159"/>
      <c r="H8" s="133"/>
    </row>
    <row r="9" spans="1:8" ht="14.25" hidden="1" x14ac:dyDescent="0.25">
      <c r="A9" s="143">
        <v>1936</v>
      </c>
      <c r="B9" s="159"/>
      <c r="C9" s="159"/>
      <c r="D9" s="159"/>
      <c r="E9" s="159"/>
      <c r="F9" s="159"/>
      <c r="G9" s="159"/>
    </row>
    <row r="10" spans="1:8" ht="14.25" hidden="1" x14ac:dyDescent="0.25">
      <c r="A10" s="143">
        <v>1937</v>
      </c>
      <c r="B10" s="159"/>
      <c r="C10" s="159"/>
      <c r="D10" s="159"/>
      <c r="E10" s="159"/>
      <c r="F10" s="159"/>
      <c r="G10" s="159"/>
    </row>
    <row r="11" spans="1:8" ht="14.25" hidden="1" x14ac:dyDescent="0.25">
      <c r="A11" s="143">
        <v>1938</v>
      </c>
      <c r="B11" s="159"/>
      <c r="C11" s="159"/>
      <c r="D11" s="159"/>
      <c r="E11" s="159"/>
      <c r="F11" s="159"/>
      <c r="G11" s="159"/>
    </row>
    <row r="12" spans="1:8" ht="14.25" hidden="1" x14ac:dyDescent="0.25">
      <c r="A12" s="143">
        <v>1939</v>
      </c>
      <c r="B12" s="159"/>
      <c r="C12" s="159"/>
      <c r="D12" s="159"/>
      <c r="E12" s="159"/>
      <c r="F12" s="159"/>
      <c r="G12" s="159"/>
    </row>
    <row r="13" spans="1:8" ht="14.25" hidden="1" x14ac:dyDescent="0.25">
      <c r="A13" s="143">
        <v>1940</v>
      </c>
      <c r="B13" s="159"/>
      <c r="C13" s="159"/>
      <c r="D13" s="159"/>
      <c r="E13" s="159"/>
      <c r="F13" s="159"/>
      <c r="G13" s="159"/>
    </row>
    <row r="14" spans="1:8" ht="14.25" hidden="1" x14ac:dyDescent="0.25">
      <c r="A14" s="143">
        <v>1941</v>
      </c>
      <c r="B14" s="159"/>
      <c r="C14" s="159"/>
      <c r="D14" s="159"/>
      <c r="E14" s="159"/>
      <c r="F14" s="159"/>
      <c r="G14" s="159"/>
    </row>
    <row r="15" spans="1:8" ht="14.25" hidden="1" x14ac:dyDescent="0.25">
      <c r="A15" s="143">
        <v>1942</v>
      </c>
      <c r="B15" s="159"/>
      <c r="C15" s="159"/>
      <c r="D15" s="159"/>
      <c r="E15" s="159"/>
      <c r="F15" s="159"/>
      <c r="G15" s="159"/>
    </row>
    <row r="16" spans="1:8" ht="14.25" hidden="1" x14ac:dyDescent="0.25">
      <c r="A16" s="143">
        <v>1943</v>
      </c>
      <c r="B16" s="159"/>
      <c r="C16" s="159"/>
      <c r="D16" s="159"/>
      <c r="E16" s="159"/>
      <c r="F16" s="159"/>
      <c r="G16" s="159"/>
    </row>
    <row r="17" spans="1:8" ht="14.25" hidden="1" x14ac:dyDescent="0.25">
      <c r="A17" s="143">
        <v>1944</v>
      </c>
      <c r="B17" s="159"/>
      <c r="C17" s="159"/>
      <c r="D17" s="159"/>
      <c r="E17" s="159"/>
      <c r="F17" s="159"/>
      <c r="G17" s="159"/>
    </row>
    <row r="18" spans="1:8" ht="14.25" hidden="1" x14ac:dyDescent="0.25">
      <c r="A18" s="143">
        <v>1945</v>
      </c>
      <c r="B18" s="159"/>
      <c r="C18" s="159"/>
      <c r="D18" s="159"/>
      <c r="E18" s="159"/>
      <c r="F18" s="159"/>
      <c r="G18" s="159"/>
    </row>
    <row r="19" spans="1:8" ht="14.25" hidden="1" x14ac:dyDescent="0.25">
      <c r="A19" s="143">
        <v>1946</v>
      </c>
      <c r="B19" s="159"/>
      <c r="C19" s="159"/>
      <c r="D19" s="159"/>
      <c r="E19" s="159"/>
      <c r="F19" s="159"/>
      <c r="G19" s="159"/>
    </row>
    <row r="20" spans="1:8" ht="14.25" hidden="1" x14ac:dyDescent="0.25">
      <c r="A20" s="143">
        <v>1947</v>
      </c>
      <c r="B20" s="159"/>
      <c r="C20" s="159"/>
      <c r="D20" s="159"/>
      <c r="E20" s="159"/>
      <c r="F20" s="159"/>
      <c r="G20" s="159"/>
    </row>
    <row r="21" spans="1:8" ht="14.25" hidden="1" x14ac:dyDescent="0.25">
      <c r="A21" s="143">
        <v>1948</v>
      </c>
      <c r="B21" s="159"/>
      <c r="C21" s="159"/>
      <c r="D21" s="159"/>
      <c r="E21" s="159"/>
      <c r="F21" s="159"/>
      <c r="G21" s="159"/>
    </row>
    <row r="22" spans="1:8" ht="14.25" hidden="1" x14ac:dyDescent="0.25">
      <c r="A22" s="143">
        <v>1949</v>
      </c>
      <c r="B22" s="159"/>
      <c r="C22" s="159"/>
      <c r="D22" s="159"/>
      <c r="E22" s="159"/>
      <c r="F22" s="159"/>
      <c r="G22" s="159"/>
    </row>
    <row r="23" spans="1:8" ht="13.7" hidden="1" x14ac:dyDescent="0.25">
      <c r="A23" s="143">
        <v>1950</v>
      </c>
      <c r="B23" s="159"/>
      <c r="C23" s="159"/>
      <c r="D23" s="159"/>
      <c r="E23" s="159"/>
      <c r="F23" s="159"/>
      <c r="G23" s="159"/>
      <c r="H23" s="159"/>
    </row>
    <row r="24" spans="1:8" ht="13.7" hidden="1" x14ac:dyDescent="0.25">
      <c r="A24" s="143">
        <v>1951</v>
      </c>
      <c r="B24" s="159"/>
      <c r="C24" s="159"/>
      <c r="D24" s="159"/>
      <c r="E24" s="159"/>
      <c r="F24" s="159"/>
      <c r="G24" s="159"/>
      <c r="H24" s="159"/>
    </row>
    <row r="25" spans="1:8" ht="13.7" hidden="1" x14ac:dyDescent="0.25">
      <c r="A25" s="143">
        <v>1952</v>
      </c>
      <c r="B25" s="159"/>
      <c r="C25" s="159"/>
      <c r="D25" s="159"/>
      <c r="E25" s="159"/>
      <c r="F25" s="159"/>
      <c r="G25" s="159"/>
      <c r="H25" s="159"/>
    </row>
    <row r="26" spans="1:8" ht="13.7" hidden="1" x14ac:dyDescent="0.25">
      <c r="A26" s="143">
        <v>1953</v>
      </c>
      <c r="B26" s="159"/>
      <c r="C26" s="159"/>
      <c r="D26" s="159"/>
      <c r="E26" s="159"/>
      <c r="F26" s="159"/>
      <c r="G26" s="159"/>
      <c r="H26" s="159"/>
    </row>
    <row r="27" spans="1:8" ht="13.7" hidden="1" x14ac:dyDescent="0.25">
      <c r="A27" s="143">
        <v>1954</v>
      </c>
      <c r="B27" s="159"/>
      <c r="C27" s="159"/>
      <c r="D27" s="159"/>
      <c r="E27" s="159"/>
      <c r="F27" s="159"/>
      <c r="G27" s="159"/>
      <c r="H27" s="159"/>
    </row>
    <row r="28" spans="1:8" ht="13.7" x14ac:dyDescent="0.25">
      <c r="A28" s="143">
        <v>1955</v>
      </c>
      <c r="B28" s="159"/>
      <c r="C28" s="159"/>
      <c r="D28" s="159"/>
      <c r="E28" s="159"/>
      <c r="F28" s="159"/>
      <c r="G28" s="159"/>
      <c r="H28" s="159"/>
    </row>
    <row r="29" spans="1:8" ht="13.7" x14ac:dyDescent="0.25">
      <c r="A29" s="143">
        <v>1956</v>
      </c>
      <c r="B29" s="159"/>
      <c r="C29" s="159"/>
      <c r="D29" s="159"/>
      <c r="E29" s="159"/>
      <c r="F29" s="159"/>
      <c r="G29" s="159"/>
      <c r="H29" s="159"/>
    </row>
    <row r="30" spans="1:8" ht="13.7" x14ac:dyDescent="0.25">
      <c r="A30" s="143">
        <v>1957</v>
      </c>
      <c r="B30" s="159"/>
      <c r="C30" s="159"/>
      <c r="D30" s="159"/>
      <c r="E30" s="159"/>
      <c r="F30" s="159"/>
      <c r="G30" s="159"/>
      <c r="H30" s="159"/>
    </row>
    <row r="31" spans="1:8" ht="13.7" x14ac:dyDescent="0.25">
      <c r="A31" s="143">
        <v>1958</v>
      </c>
      <c r="B31" s="159"/>
      <c r="C31" s="159"/>
      <c r="D31" s="159"/>
      <c r="E31" s="159"/>
      <c r="F31" s="159"/>
      <c r="G31" s="159"/>
      <c r="H31" s="159"/>
    </row>
    <row r="32" spans="1:8" ht="13.7" x14ac:dyDescent="0.25">
      <c r="A32" s="143">
        <v>1959</v>
      </c>
      <c r="B32" s="159"/>
      <c r="C32" s="159"/>
      <c r="D32" s="159"/>
      <c r="E32" s="159"/>
      <c r="F32" s="159"/>
      <c r="G32" s="159"/>
      <c r="H32" s="159"/>
    </row>
    <row r="33" spans="1:8" ht="13.7" x14ac:dyDescent="0.25">
      <c r="A33" s="143">
        <v>1960</v>
      </c>
      <c r="B33" s="159"/>
      <c r="C33" s="159"/>
      <c r="D33" s="159"/>
      <c r="E33" s="159"/>
      <c r="F33" s="159"/>
      <c r="G33" s="159"/>
      <c r="H33" s="159"/>
    </row>
    <row r="34" spans="1:8" ht="13.7" x14ac:dyDescent="0.25">
      <c r="A34" s="143">
        <v>1961</v>
      </c>
      <c r="B34" s="159"/>
      <c r="C34" s="159"/>
      <c r="D34" s="159"/>
      <c r="E34" s="159"/>
      <c r="F34" s="159"/>
      <c r="G34" s="159"/>
      <c r="H34" s="159"/>
    </row>
    <row r="35" spans="1:8" ht="13.7" x14ac:dyDescent="0.25">
      <c r="A35" s="143">
        <v>1962</v>
      </c>
      <c r="B35" s="159"/>
      <c r="C35" s="159"/>
      <c r="D35" s="159"/>
      <c r="E35" s="159"/>
      <c r="F35" s="159"/>
      <c r="G35" s="159"/>
      <c r="H35" s="159"/>
    </row>
    <row r="36" spans="1:8" ht="13.7" x14ac:dyDescent="0.25">
      <c r="A36" s="143">
        <v>1963</v>
      </c>
      <c r="B36" s="159"/>
      <c r="C36" s="159"/>
      <c r="D36" s="159"/>
      <c r="E36" s="159"/>
      <c r="F36" s="159"/>
      <c r="G36" s="159"/>
      <c r="H36" s="159"/>
    </row>
    <row r="37" spans="1:8" ht="13.7" x14ac:dyDescent="0.25">
      <c r="A37" s="143">
        <v>1964</v>
      </c>
      <c r="B37" s="159"/>
      <c r="C37" s="159"/>
      <c r="D37" s="159"/>
      <c r="E37" s="159"/>
      <c r="F37" s="159"/>
      <c r="G37" s="159"/>
      <c r="H37" s="159"/>
    </row>
    <row r="38" spans="1:8" ht="13.7" x14ac:dyDescent="0.25">
      <c r="A38" s="143">
        <v>1965</v>
      </c>
      <c r="B38" s="159"/>
      <c r="C38" s="159"/>
      <c r="D38" s="159"/>
      <c r="E38" s="159"/>
      <c r="F38" s="159"/>
      <c r="G38" s="159"/>
      <c r="H38" s="159"/>
    </row>
    <row r="39" spans="1:8" ht="13.7" x14ac:dyDescent="0.25">
      <c r="A39" s="143">
        <v>1966</v>
      </c>
      <c r="B39" s="159"/>
      <c r="C39" s="159"/>
      <c r="D39" s="159"/>
      <c r="E39" s="159"/>
      <c r="F39" s="159"/>
      <c r="G39" s="159"/>
      <c r="H39" s="159"/>
    </row>
    <row r="40" spans="1:8" ht="13.7" x14ac:dyDescent="0.25">
      <c r="A40" s="143">
        <v>1967</v>
      </c>
      <c r="B40" s="159"/>
      <c r="C40" s="159"/>
      <c r="D40" s="159"/>
      <c r="E40" s="159"/>
      <c r="F40" s="159"/>
      <c r="G40" s="159"/>
      <c r="H40" s="159"/>
    </row>
    <row r="41" spans="1:8" ht="13.7" x14ac:dyDescent="0.25">
      <c r="A41" s="143">
        <v>1968</v>
      </c>
      <c r="B41" s="159"/>
      <c r="C41" s="159"/>
      <c r="D41" s="159"/>
      <c r="E41" s="159"/>
      <c r="F41" s="159"/>
      <c r="G41" s="159"/>
      <c r="H41" s="159"/>
    </row>
    <row r="42" spans="1:8" ht="13.7" x14ac:dyDescent="0.25">
      <c r="A42" s="143">
        <v>1969</v>
      </c>
      <c r="B42" s="159"/>
      <c r="C42" s="159"/>
      <c r="D42" s="159"/>
      <c r="E42" s="159"/>
      <c r="F42" s="159"/>
      <c r="G42" s="159"/>
      <c r="H42" s="159"/>
    </row>
    <row r="43" spans="1:8" ht="13.7" x14ac:dyDescent="0.25">
      <c r="A43" s="143">
        <v>1970</v>
      </c>
      <c r="B43" s="162">
        <f>[10]Masa!F18</f>
        <v>63707.992552790158</v>
      </c>
      <c r="C43" s="159">
        <f t="shared" ref="C43:C71" si="0">C44*B43/B44</f>
        <v>57985.774975784028</v>
      </c>
      <c r="D43" s="310">
        <v>57.65536869210051</v>
      </c>
      <c r="E43" s="159"/>
      <c r="F43" s="159"/>
      <c r="G43" s="159"/>
      <c r="H43" s="159"/>
    </row>
    <row r="44" spans="1:8" ht="13.7" x14ac:dyDescent="0.25">
      <c r="A44" s="143">
        <v>1971</v>
      </c>
      <c r="B44" s="162">
        <f>[10]Masa!F19</f>
        <v>76103.103390105898</v>
      </c>
      <c r="C44" s="159">
        <f t="shared" si="0"/>
        <v>69267.563633885686</v>
      </c>
      <c r="D44" s="310">
        <v>68.872873069007625</v>
      </c>
      <c r="E44" s="159"/>
      <c r="F44" s="159"/>
      <c r="G44" s="159"/>
      <c r="H44" s="159"/>
    </row>
    <row r="45" spans="1:8" ht="13.7" x14ac:dyDescent="0.25">
      <c r="A45" s="143">
        <v>1972</v>
      </c>
      <c r="B45" s="162">
        <f>[10]Masa!F20</f>
        <v>91537.666066509468</v>
      </c>
      <c r="C45" s="159">
        <f t="shared" si="0"/>
        <v>83315.802203982894</v>
      </c>
      <c r="D45" s="310">
        <v>82.841063967064869</v>
      </c>
      <c r="E45" s="159"/>
      <c r="F45" s="159"/>
      <c r="G45" s="159"/>
      <c r="H45" s="159"/>
    </row>
    <row r="46" spans="1:8" ht="13.7" x14ac:dyDescent="0.25">
      <c r="A46" s="143">
        <v>1973</v>
      </c>
      <c r="B46" s="162">
        <f>[10]Masa!F21</f>
        <v>113060.96883480746</v>
      </c>
      <c r="C46" s="159">
        <f t="shared" si="0"/>
        <v>102905.89351040778</v>
      </c>
      <c r="D46" s="310">
        <v>102.31952980554905</v>
      </c>
      <c r="E46" s="159"/>
      <c r="F46" s="159"/>
      <c r="G46" s="159"/>
      <c r="H46" s="159"/>
    </row>
    <row r="47" spans="1:8" ht="13.7" x14ac:dyDescent="0.25">
      <c r="A47" s="143">
        <v>1974</v>
      </c>
      <c r="B47" s="162">
        <f>[10]Masa!F22</f>
        <v>147383.90495460399</v>
      </c>
      <c r="C47" s="159">
        <f t="shared" si="0"/>
        <v>134145.96199477516</v>
      </c>
      <c r="D47" s="310">
        <v>133.38159058140087</v>
      </c>
      <c r="E47" s="159"/>
      <c r="F47" s="159"/>
      <c r="G47" s="159"/>
      <c r="H47" s="159"/>
    </row>
    <row r="48" spans="1:8" ht="13.7" x14ac:dyDescent="0.25">
      <c r="A48" s="143">
        <v>1975</v>
      </c>
      <c r="B48" s="162">
        <f>[10]Masa!F23</f>
        <v>188394.3728514227</v>
      </c>
      <c r="C48" s="159">
        <f t="shared" si="0"/>
        <v>171472.89175395804</v>
      </c>
      <c r="D48" s="310">
        <v>170.49582934614247</v>
      </c>
      <c r="E48" s="159"/>
      <c r="F48" s="159"/>
      <c r="G48" s="159"/>
      <c r="H48" s="159"/>
    </row>
    <row r="49" spans="1:8" ht="13.7" x14ac:dyDescent="0.25">
      <c r="A49" s="143">
        <v>1976</v>
      </c>
      <c r="B49" s="162">
        <f>[10]Masa!F24</f>
        <v>242916.38454263311</v>
      </c>
      <c r="C49" s="159">
        <f t="shared" si="0"/>
        <v>221097.7657214416</v>
      </c>
      <c r="D49" s="310">
        <v>219.83793792517156</v>
      </c>
      <c r="E49" s="159"/>
      <c r="F49" s="159"/>
      <c r="G49" s="159"/>
      <c r="H49" s="159"/>
    </row>
    <row r="50" spans="1:8" ht="13.7" x14ac:dyDescent="0.25">
      <c r="A50" s="143">
        <v>1977</v>
      </c>
      <c r="B50" s="162">
        <f>[10]Masa!F25</f>
        <v>326481.63729011122</v>
      </c>
      <c r="C50" s="159">
        <f t="shared" si="0"/>
        <v>297157.23247664649</v>
      </c>
      <c r="D50" s="310">
        <v>295.46401346054654</v>
      </c>
      <c r="E50" s="159"/>
      <c r="F50" s="159"/>
      <c r="G50" s="159"/>
      <c r="H50" s="159"/>
    </row>
    <row r="51" spans="1:8" ht="13.7" x14ac:dyDescent="0.25">
      <c r="A51" s="143">
        <v>1978</v>
      </c>
      <c r="B51" s="162">
        <f>[10]Masa!F26</f>
        <v>444128.83402127703</v>
      </c>
      <c r="C51" s="159">
        <f t="shared" si="0"/>
        <v>404237.42136397323</v>
      </c>
      <c r="D51" s="310">
        <v>401.93405326766924</v>
      </c>
      <c r="E51" s="159"/>
      <c r="F51" s="159"/>
      <c r="G51" s="159"/>
      <c r="H51" s="159"/>
    </row>
    <row r="52" spans="1:8" ht="13.7" x14ac:dyDescent="0.25">
      <c r="A52" s="143">
        <v>1979</v>
      </c>
      <c r="B52" s="162">
        <f>[10]Masa!F27</f>
        <v>598501.5109230394</v>
      </c>
      <c r="C52" s="159">
        <f t="shared" si="0"/>
        <v>544744.42757387098</v>
      </c>
      <c r="D52" s="310">
        <v>541.6404424680901</v>
      </c>
      <c r="E52" s="159"/>
      <c r="F52" s="159"/>
      <c r="G52" s="159"/>
      <c r="H52" s="159"/>
    </row>
    <row r="53" spans="1:8" ht="13.7" x14ac:dyDescent="0.25">
      <c r="A53" s="143">
        <v>1980</v>
      </c>
      <c r="B53" s="162">
        <f>[10]Masa!F28</f>
        <v>807795.80382333568</v>
      </c>
      <c r="C53" s="159">
        <f t="shared" si="0"/>
        <v>735240.0198149248</v>
      </c>
      <c r="D53" s="310">
        <v>731.05057985893711</v>
      </c>
      <c r="E53" s="159"/>
      <c r="F53" s="159"/>
      <c r="G53" s="159"/>
      <c r="H53" s="159"/>
    </row>
    <row r="54" spans="1:8" ht="13.7" x14ac:dyDescent="0.25">
      <c r="A54" s="143">
        <v>1981</v>
      </c>
      <c r="B54" s="162">
        <f>[10]Masa!F29</f>
        <v>1043268.4822843192</v>
      </c>
      <c r="C54" s="159">
        <f t="shared" si="0"/>
        <v>949562.66912567825</v>
      </c>
      <c r="D54" s="310">
        <v>944.15200637672888</v>
      </c>
      <c r="E54" s="159"/>
      <c r="F54" s="159"/>
      <c r="G54" s="159"/>
      <c r="H54" s="159"/>
    </row>
    <row r="55" spans="1:8" ht="13.7" x14ac:dyDescent="0.25">
      <c r="A55" s="143">
        <v>1982</v>
      </c>
      <c r="B55" s="162">
        <f>[10]Masa!F30</f>
        <v>1324189.0807809839</v>
      </c>
      <c r="C55" s="159">
        <f t="shared" si="0"/>
        <v>1205251.130773443</v>
      </c>
      <c r="D55" s="310">
        <v>1198.3835404516694</v>
      </c>
      <c r="E55" s="159"/>
      <c r="F55" s="159"/>
      <c r="G55" s="159"/>
      <c r="H55" s="159"/>
    </row>
    <row r="56" spans="1:8" ht="13.7" x14ac:dyDescent="0.25">
      <c r="A56" s="143">
        <v>1983</v>
      </c>
      <c r="B56" s="162">
        <f>[10]Masa!F31</f>
        <v>1647545.1976119685</v>
      </c>
      <c r="C56" s="159">
        <f t="shared" si="0"/>
        <v>1499563.5753551491</v>
      </c>
      <c r="D56" s="310">
        <v>1491.0189757824571</v>
      </c>
      <c r="E56" s="159"/>
      <c r="F56" s="159"/>
      <c r="G56" s="159"/>
      <c r="H56" s="159"/>
    </row>
    <row r="57" spans="1:8" ht="13.7" x14ac:dyDescent="0.25">
      <c r="A57" s="143">
        <v>1984</v>
      </c>
      <c r="B57" s="162">
        <f>[10]Masa!F32</f>
        <v>2056858.0452757976</v>
      </c>
      <c r="C57" s="159">
        <f t="shared" si="0"/>
        <v>1872112.1635038853</v>
      </c>
      <c r="D57" s="310">
        <v>1861.4447606306735</v>
      </c>
      <c r="E57" s="159"/>
      <c r="F57" s="159"/>
      <c r="G57" s="159"/>
      <c r="H57" s="159"/>
    </row>
    <row r="58" spans="1:8" ht="13.7" x14ac:dyDescent="0.25">
      <c r="A58" s="143">
        <v>1985</v>
      </c>
      <c r="B58" s="162">
        <f>[10]Masa!F33</f>
        <v>2480323.0331774508</v>
      </c>
      <c r="C58" s="159">
        <f t="shared" si="0"/>
        <v>2257541.75427684</v>
      </c>
      <c r="D58" s="310">
        <v>2244.6781514086788</v>
      </c>
      <c r="E58" s="159"/>
      <c r="F58" s="159"/>
      <c r="G58" s="159"/>
      <c r="H58" s="159"/>
    </row>
    <row r="59" spans="1:8" ht="13.7" x14ac:dyDescent="0.25">
      <c r="A59" s="143">
        <v>1986</v>
      </c>
      <c r="B59" s="162">
        <f>[10]Masa!F34</f>
        <v>3166476.826748101</v>
      </c>
      <c r="C59" s="159">
        <f t="shared" si="0"/>
        <v>2882065.5836817543</v>
      </c>
      <c r="D59" s="310">
        <v>2865.6434080837871</v>
      </c>
      <c r="E59" s="159"/>
      <c r="F59" s="159"/>
      <c r="G59" s="159"/>
      <c r="H59" s="159"/>
    </row>
    <row r="60" spans="1:8" ht="13.7" x14ac:dyDescent="0.25">
      <c r="A60" s="143">
        <v>1987</v>
      </c>
      <c r="B60" s="162">
        <f>[10]Masa!F35</f>
        <v>4120841.3427391006</v>
      </c>
      <c r="C60" s="159">
        <f t="shared" si="0"/>
        <v>3750709.5928815617</v>
      </c>
      <c r="D60" s="310">
        <v>3729.3378337168742</v>
      </c>
      <c r="E60" s="159"/>
      <c r="F60" s="159"/>
      <c r="G60" s="159"/>
      <c r="H60" s="159"/>
    </row>
    <row r="61" spans="1:8" ht="13.7" x14ac:dyDescent="0.25">
      <c r="A61" s="143">
        <v>1988</v>
      </c>
      <c r="B61" s="162">
        <f>[10]Masa!F36</f>
        <v>5491030.4122757297</v>
      </c>
      <c r="C61" s="159">
        <f t="shared" si="0"/>
        <v>4997829.018196905</v>
      </c>
      <c r="D61" s="310">
        <v>4969.3511007580528</v>
      </c>
      <c r="E61" s="159"/>
      <c r="F61" s="159"/>
      <c r="G61" s="159"/>
      <c r="H61" s="159"/>
    </row>
    <row r="62" spans="1:8" ht="13.7" x14ac:dyDescent="0.25">
      <c r="A62" s="143">
        <v>1989</v>
      </c>
      <c r="B62" s="162">
        <f>[10]Masa!F37</f>
        <v>7117225.6739111934</v>
      </c>
      <c r="C62" s="159">
        <f t="shared" si="0"/>
        <v>6477960.2973255608</v>
      </c>
      <c r="D62" s="310">
        <v>6441.0485066565079</v>
      </c>
      <c r="E62" s="159"/>
      <c r="F62" s="159"/>
      <c r="G62" s="159"/>
      <c r="H62" s="159"/>
    </row>
    <row r="63" spans="1:8" ht="13.7" x14ac:dyDescent="0.25">
      <c r="A63" s="143">
        <v>1990</v>
      </c>
      <c r="B63" s="162">
        <f>[10]Masa!F38</f>
        <v>9289705.8442438133</v>
      </c>
      <c r="C63" s="159">
        <f t="shared" si="0"/>
        <v>8455309.4688894842</v>
      </c>
      <c r="D63" s="310">
        <v>8407.1306288174692</v>
      </c>
      <c r="E63" s="159"/>
      <c r="F63" s="159"/>
      <c r="G63" s="159"/>
      <c r="H63" s="159"/>
    </row>
    <row r="64" spans="1:8" ht="13.7" x14ac:dyDescent="0.25">
      <c r="A64" s="143">
        <v>1991</v>
      </c>
      <c r="B64" s="162">
        <f>[10]Masa!F39</f>
        <v>12106763.746461438</v>
      </c>
      <c r="C64" s="159">
        <f t="shared" si="0"/>
        <v>11019340.747639786</v>
      </c>
      <c r="D64" s="310">
        <v>10956.551909746511</v>
      </c>
      <c r="E64" s="166">
        <f>'[10]Asalariados-Ocup'!J38</f>
        <v>5116</v>
      </c>
      <c r="F64" s="159">
        <f t="shared" ref="F64:F72" si="1">F65*E64/E65</f>
        <v>5530.5540747047517</v>
      </c>
      <c r="G64" s="227">
        <f t="shared" ref="G64:G89" si="2">(B64*1000000)/(E64*1000)/12</f>
        <v>197204.25701168619</v>
      </c>
      <c r="H64" s="164">
        <f t="shared" ref="H64:H91" si="3">(C64*1000000)/(F64*1000)/12</f>
        <v>166037.32342779258</v>
      </c>
    </row>
    <row r="65" spans="1:8" ht="13.7" x14ac:dyDescent="0.25">
      <c r="A65" s="143">
        <v>1992</v>
      </c>
      <c r="B65" s="162">
        <f>[10]Masa!F40</f>
        <v>16578449.064168517</v>
      </c>
      <c r="C65" s="159">
        <f t="shared" si="0"/>
        <v>15089381.698627556</v>
      </c>
      <c r="D65" s="310">
        <v>15003.401533109234</v>
      </c>
      <c r="E65" s="166">
        <f>'[10]Asalariados-Ocup'!J39</f>
        <v>5377</v>
      </c>
      <c r="F65" s="159">
        <f t="shared" si="1"/>
        <v>5812.7031391101345</v>
      </c>
      <c r="G65" s="227">
        <f t="shared" si="2"/>
        <v>256934.61447164646</v>
      </c>
      <c r="H65" s="164">
        <f t="shared" si="3"/>
        <v>216327.66112293361</v>
      </c>
    </row>
    <row r="66" spans="1:8" ht="13.7" x14ac:dyDescent="0.25">
      <c r="A66" s="143">
        <v>1993</v>
      </c>
      <c r="B66" s="162">
        <f>[10]Masa!F41</f>
        <v>21529567.334285114</v>
      </c>
      <c r="C66" s="159">
        <f t="shared" si="0"/>
        <v>19595793.192469239</v>
      </c>
      <c r="D66" s="310">
        <v>19484.135234853617</v>
      </c>
      <c r="E66" s="166">
        <f>'[10]Asalariados-Ocup'!J40</f>
        <v>5588</v>
      </c>
      <c r="F66" s="159">
        <f t="shared" si="1"/>
        <v>6040.800658610272</v>
      </c>
      <c r="G66" s="227">
        <f t="shared" si="2"/>
        <v>321068.47014860885</v>
      </c>
      <c r="H66" s="164">
        <f t="shared" si="3"/>
        <v>270325.55092039442</v>
      </c>
    </row>
    <row r="67" spans="1:8" ht="13.7" x14ac:dyDescent="0.25">
      <c r="A67" s="143">
        <v>1994</v>
      </c>
      <c r="B67" s="162">
        <f>[10]Masa!F42</f>
        <v>28929282.514681108</v>
      </c>
      <c r="C67" s="159">
        <f t="shared" si="0"/>
        <v>26330869.940960243</v>
      </c>
      <c r="D67" s="310">
        <v>26180.835128336275</v>
      </c>
      <c r="E67" s="166">
        <f>'[10]Asalariados-Ocup'!J41</f>
        <v>5965</v>
      </c>
      <c r="F67" s="159">
        <f t="shared" si="1"/>
        <v>6448.3493071958255</v>
      </c>
      <c r="G67" s="227">
        <f t="shared" si="2"/>
        <v>404153.15052641951</v>
      </c>
      <c r="H67" s="164">
        <f t="shared" si="3"/>
        <v>340279.20281832392</v>
      </c>
    </row>
    <row r="68" spans="1:8" ht="13.7" x14ac:dyDescent="0.25">
      <c r="A68" s="143">
        <v>1995</v>
      </c>
      <c r="B68" s="162">
        <f>[10]Masa!F43</f>
        <v>35957819.598870248</v>
      </c>
      <c r="C68" s="159">
        <f t="shared" si="0"/>
        <v>32728107.609923571</v>
      </c>
      <c r="D68" s="310">
        <v>32541.620968813648</v>
      </c>
      <c r="E68" s="166">
        <f>'[10]Asalariados-Ocup'!J42</f>
        <v>6200</v>
      </c>
      <c r="F68" s="159">
        <f t="shared" si="1"/>
        <v>6702.3915682504803</v>
      </c>
      <c r="G68" s="227">
        <f t="shared" si="2"/>
        <v>483304.02686653566</v>
      </c>
      <c r="H68" s="164">
        <f t="shared" si="3"/>
        <v>406920.76448450173</v>
      </c>
    </row>
    <row r="69" spans="1:8" ht="13.7" x14ac:dyDescent="0.25">
      <c r="A69" s="143">
        <v>1996</v>
      </c>
      <c r="B69" s="162">
        <f>[10]Masa!F44</f>
        <v>45456755.712847605</v>
      </c>
      <c r="C69" s="159">
        <f t="shared" si="0"/>
        <v>41373854.39841371</v>
      </c>
      <c r="D69" s="310">
        <v>41138.103794422423</v>
      </c>
      <c r="E69" s="166">
        <f>'[10]Asalariados-Ocup'!J43</f>
        <v>6255</v>
      </c>
      <c r="F69" s="159">
        <f t="shared" si="1"/>
        <v>6761.8482676462509</v>
      </c>
      <c r="G69" s="227">
        <f t="shared" si="2"/>
        <v>605605.59169794305</v>
      </c>
      <c r="H69" s="164">
        <f t="shared" si="3"/>
        <v>509893.31073351187</v>
      </c>
    </row>
    <row r="70" spans="1:8" ht="13.7" x14ac:dyDescent="0.25">
      <c r="A70" s="143">
        <v>1997</v>
      </c>
      <c r="B70" s="162">
        <f>[10]Masa!F45</f>
        <v>55106563.708697662</v>
      </c>
      <c r="C70" s="159">
        <f t="shared" si="0"/>
        <v>50156921.837608606</v>
      </c>
      <c r="D70" s="310">
        <v>49871.124809763576</v>
      </c>
      <c r="E70" s="166">
        <f>'[10]Asalariados-Ocup'!J44</f>
        <v>6529</v>
      </c>
      <c r="F70" s="159">
        <f t="shared" si="1"/>
        <v>7058.0507337269974</v>
      </c>
      <c r="G70" s="227">
        <f t="shared" si="2"/>
        <v>703356.35509135725</v>
      </c>
      <c r="H70" s="164">
        <f t="shared" si="3"/>
        <v>592195.16041368467</v>
      </c>
    </row>
    <row r="71" spans="1:8" ht="13.7" x14ac:dyDescent="0.25">
      <c r="A71" s="143">
        <v>1998</v>
      </c>
      <c r="B71" s="162">
        <f>[10]Masa!F46</f>
        <v>63384788.129918613</v>
      </c>
      <c r="C71" s="159">
        <f t="shared" si="0"/>
        <v>57691600.600091986</v>
      </c>
      <c r="D71" s="310">
        <v>57362.870538934898</v>
      </c>
      <c r="E71" s="166">
        <f>'[10]Asalariados-Ocup'!J45</f>
        <v>6607</v>
      </c>
      <c r="F71" s="159">
        <f t="shared" si="1"/>
        <v>7142.3711437791817</v>
      </c>
      <c r="G71" s="227">
        <f t="shared" si="2"/>
        <v>799465.06394630205</v>
      </c>
      <c r="H71" s="164">
        <f t="shared" si="3"/>
        <v>673114.47228954511</v>
      </c>
    </row>
    <row r="72" spans="1:8" ht="13.7" x14ac:dyDescent="0.25">
      <c r="A72" s="143">
        <v>1999</v>
      </c>
      <c r="B72" s="162">
        <f>[10]Masa!F47</f>
        <v>68710097.696857333</v>
      </c>
      <c r="C72" s="159">
        <f>C73*B72/B73</f>
        <v>62538593.7300203</v>
      </c>
      <c r="D72" s="310">
        <v>62182.245222998383</v>
      </c>
      <c r="E72" s="166">
        <f>'[10]Asalariados-Ocup'!J46</f>
        <v>6424</v>
      </c>
      <c r="F72" s="159">
        <f t="shared" si="1"/>
        <v>6944.5424894259822</v>
      </c>
      <c r="G72" s="227">
        <f t="shared" si="2"/>
        <v>891320.27938015433</v>
      </c>
      <c r="H72" s="164">
        <f t="shared" si="3"/>
        <v>750452.52951320971</v>
      </c>
    </row>
    <row r="73" spans="1:8" ht="13.7" x14ac:dyDescent="0.25">
      <c r="A73" s="143">
        <v>2000</v>
      </c>
      <c r="B73" s="162">
        <f>[10]Masa!F48</f>
        <v>75566223.675967902</v>
      </c>
      <c r="C73" s="162">
        <v>68778906.166500002</v>
      </c>
      <c r="D73" s="145">
        <v>68387</v>
      </c>
      <c r="E73" s="166">
        <f>'[10]Asalariados-Ocup'!J47</f>
        <v>6546</v>
      </c>
      <c r="F73" s="159">
        <f>F74*E73/E74</f>
        <v>7076.4282589947816</v>
      </c>
      <c r="G73" s="227">
        <f t="shared" si="2"/>
        <v>961989.81153844472</v>
      </c>
      <c r="H73" s="164">
        <f t="shared" si="3"/>
        <v>809953.17186882359</v>
      </c>
    </row>
    <row r="74" spans="1:8" ht="13.7" x14ac:dyDescent="0.25">
      <c r="A74" s="143">
        <v>2001</v>
      </c>
      <c r="B74" s="162">
        <f>[10]Masa!F49</f>
        <v>80499387.026132837</v>
      </c>
      <c r="C74" s="162">
        <v>75692299.077199996</v>
      </c>
      <c r="D74" s="145">
        <v>75261</v>
      </c>
      <c r="E74" s="166">
        <f>'[10]Asalariados-Ocup'!J48</f>
        <v>7282</v>
      </c>
      <c r="F74" s="145">
        <v>7872.067</v>
      </c>
      <c r="G74" s="227">
        <f t="shared" si="2"/>
        <v>921214.26149103779</v>
      </c>
      <c r="H74" s="164">
        <f t="shared" si="3"/>
        <v>801275.14028611127</v>
      </c>
    </row>
    <row r="75" spans="1:8" ht="13.7" x14ac:dyDescent="0.25">
      <c r="A75" s="143">
        <v>2002</v>
      </c>
      <c r="B75" s="162">
        <f>[10]Masa!F50</f>
        <v>87644366.810269207</v>
      </c>
      <c r="C75" s="162">
        <v>83232262.221200004</v>
      </c>
      <c r="D75" s="145">
        <v>82758</v>
      </c>
      <c r="E75" s="166">
        <f>'[10]Asalariados-Ocup'!J49</f>
        <v>7626</v>
      </c>
      <c r="F75" s="145">
        <v>7922.8639999999996</v>
      </c>
      <c r="G75" s="227">
        <f t="shared" si="2"/>
        <v>957736.3275883951</v>
      </c>
      <c r="H75" s="164">
        <f t="shared" si="3"/>
        <v>875443.76020674675</v>
      </c>
    </row>
    <row r="76" spans="1:8" ht="13.7" x14ac:dyDescent="0.25">
      <c r="A76" s="143">
        <v>2003</v>
      </c>
      <c r="B76" s="162">
        <f>[10]Masa!F51</f>
        <v>94609176.697640166</v>
      </c>
      <c r="C76" s="162">
        <v>90606279.797900006</v>
      </c>
      <c r="D76" s="145">
        <v>90090</v>
      </c>
      <c r="E76" s="166">
        <f>'[10]Asalariados-Ocup'!J50</f>
        <v>7888</v>
      </c>
      <c r="F76" s="145">
        <v>8264.69</v>
      </c>
      <c r="G76" s="227">
        <f t="shared" si="2"/>
        <v>999505.33191387949</v>
      </c>
      <c r="H76" s="164">
        <f t="shared" si="3"/>
        <v>913588.20675568783</v>
      </c>
    </row>
    <row r="77" spans="1:8" ht="13.7" x14ac:dyDescent="0.25">
      <c r="A77" s="143">
        <v>2004</v>
      </c>
      <c r="B77" s="162">
        <f>[10]Masa!F52</f>
        <v>103121569.91876021</v>
      </c>
      <c r="C77" s="162">
        <v>100149658.5192</v>
      </c>
      <c r="D77" s="145">
        <v>99579</v>
      </c>
      <c r="E77" s="166">
        <f>'[10]Asalariados-Ocup'!J51</f>
        <v>8157</v>
      </c>
      <c r="F77" s="145">
        <v>8169.3209999999999</v>
      </c>
      <c r="G77" s="227">
        <f t="shared" si="2"/>
        <v>1053507.9269212557</v>
      </c>
      <c r="H77" s="164">
        <f t="shared" si="3"/>
        <v>1021603.2491072392</v>
      </c>
    </row>
    <row r="78" spans="1:8" ht="13.7" x14ac:dyDescent="0.25">
      <c r="A78" s="143">
        <v>2005</v>
      </c>
      <c r="B78" s="162">
        <f>[10]Masa!F53</f>
        <v>112165000</v>
      </c>
      <c r="C78" s="162">
        <v>109862000</v>
      </c>
      <c r="D78" s="145">
        <v>109236</v>
      </c>
      <c r="E78" s="166">
        <f>'[10]Asalariados-Ocup'!J52</f>
        <v>9094</v>
      </c>
      <c r="F78" s="145">
        <v>8627.6959999999999</v>
      </c>
      <c r="G78" s="227">
        <f t="shared" si="2"/>
        <v>1027829.7045671139</v>
      </c>
      <c r="H78" s="164">
        <f t="shared" si="3"/>
        <v>1061136.9091663251</v>
      </c>
    </row>
    <row r="79" spans="1:8" ht="13.7" x14ac:dyDescent="0.25">
      <c r="A79" s="143">
        <v>2006</v>
      </c>
      <c r="B79" s="162">
        <f>[10]Masa!F54</f>
        <v>125860000</v>
      </c>
      <c r="C79" s="162">
        <v>123699000</v>
      </c>
      <c r="D79" s="145">
        <v>122638</v>
      </c>
      <c r="E79" s="166">
        <f>'[10]Asalariados-Ocup'!J53</f>
        <v>10292</v>
      </c>
      <c r="F79" s="145">
        <v>8890.1710000000003</v>
      </c>
      <c r="G79" s="227">
        <f t="shared" si="2"/>
        <v>1019076.3052208835</v>
      </c>
      <c r="H79" s="164">
        <f t="shared" si="3"/>
        <v>1159510.8800494389</v>
      </c>
    </row>
    <row r="80" spans="1:8" ht="13.7" x14ac:dyDescent="0.25">
      <c r="A80" s="144">
        <v>2007</v>
      </c>
      <c r="B80" s="162">
        <f>[10]Masa!F55</f>
        <v>141672000</v>
      </c>
      <c r="C80" s="162">
        <v>139634000</v>
      </c>
      <c r="D80" s="145">
        <v>138035</v>
      </c>
      <c r="E80" s="166">
        <f>'[10]Asalariados-Ocup'!J54</f>
        <v>10402</v>
      </c>
      <c r="F80" s="145">
        <v>9226.8559999999998</v>
      </c>
      <c r="G80" s="227">
        <f t="shared" si="2"/>
        <v>1134974.0434531821</v>
      </c>
      <c r="H80" s="164">
        <f t="shared" si="3"/>
        <v>1261119.3527531661</v>
      </c>
    </row>
    <row r="81" spans="1:10" ht="13.7" x14ac:dyDescent="0.25">
      <c r="A81" s="144">
        <v>2008</v>
      </c>
      <c r="B81" s="162">
        <f>[10]Masa!F56</f>
        <v>155189550</v>
      </c>
      <c r="C81" s="162">
        <v>153215000</v>
      </c>
      <c r="D81" s="145">
        <v>152023</v>
      </c>
      <c r="E81" s="166">
        <f>'[10]Asalariados-Ocup'!J55</f>
        <v>9563</v>
      </c>
      <c r="F81" s="145">
        <v>8603.3060000000005</v>
      </c>
      <c r="G81" s="227">
        <f t="shared" si="2"/>
        <v>1352343.6683049251</v>
      </c>
      <c r="H81" s="164">
        <f t="shared" si="3"/>
        <v>1484070.9683773501</v>
      </c>
    </row>
    <row r="82" spans="1:10" ht="13.7" x14ac:dyDescent="0.25">
      <c r="A82" s="144">
        <v>2009</v>
      </c>
      <c r="B82" s="162">
        <f>[10]Masa!F57</f>
        <v>168773000</v>
      </c>
      <c r="C82" s="162">
        <v>166892000</v>
      </c>
      <c r="D82" s="145">
        <v>165638</v>
      </c>
      <c r="E82" s="166">
        <f>'[10]Asalariados-Ocup'!J56</f>
        <v>9440</v>
      </c>
      <c r="F82" s="145">
        <v>8692.1640000000007</v>
      </c>
      <c r="G82" s="227">
        <f t="shared" si="2"/>
        <v>1489874.6468926554</v>
      </c>
      <c r="H82" s="164">
        <f t="shared" si="3"/>
        <v>1600023.5000934943</v>
      </c>
    </row>
    <row r="83" spans="1:10" ht="13.7" x14ac:dyDescent="0.25">
      <c r="A83" s="201">
        <v>2010</v>
      </c>
      <c r="B83" s="162">
        <f>[10]Masa!F58</f>
        <v>181287450</v>
      </c>
      <c r="C83" s="162">
        <v>179558000</v>
      </c>
      <c r="D83" s="145">
        <v>178279</v>
      </c>
      <c r="E83" s="166">
        <f>'[10]Asalariados-Ocup'!J57</f>
        <v>9786</v>
      </c>
      <c r="F83" s="145">
        <v>8894.1540000000005</v>
      </c>
      <c r="G83" s="227">
        <f t="shared" si="2"/>
        <v>1543765.3280196199</v>
      </c>
      <c r="H83" s="164">
        <f t="shared" si="3"/>
        <v>1682359.7462632945</v>
      </c>
    </row>
    <row r="84" spans="1:10" ht="13.7" x14ac:dyDescent="0.25">
      <c r="A84" s="201">
        <f>A83+1</f>
        <v>2011</v>
      </c>
      <c r="B84" s="162">
        <f>[10]Masa!F59</f>
        <v>196000000</v>
      </c>
      <c r="C84" s="162">
        <v>194357000</v>
      </c>
      <c r="D84" s="145">
        <v>196124</v>
      </c>
      <c r="E84" s="166">
        <f>'[10]Asalariados-Ocup'!J58</f>
        <v>10007</v>
      </c>
      <c r="F84" s="145">
        <v>9178.4549999999999</v>
      </c>
      <c r="G84" s="227">
        <f t="shared" si="2"/>
        <v>1632190.7997734919</v>
      </c>
      <c r="H84" s="164">
        <f t="shared" si="3"/>
        <v>1764612.5264727743</v>
      </c>
    </row>
    <row r="85" spans="1:10" ht="13.7" x14ac:dyDescent="0.25">
      <c r="A85" s="201">
        <f>A84+1</f>
        <v>2012</v>
      </c>
      <c r="B85" s="162">
        <f>[10]Masa!F60</f>
        <v>215889000</v>
      </c>
      <c r="C85" s="162">
        <v>214516000</v>
      </c>
      <c r="D85" s="159"/>
      <c r="E85" s="166">
        <f>'[10]Asalariados-Ocup'!J59</f>
        <v>10525</v>
      </c>
      <c r="F85" s="145">
        <v>9632.8189999999995</v>
      </c>
      <c r="G85" s="227">
        <f t="shared" si="2"/>
        <v>1709334.9168646082</v>
      </c>
      <c r="H85" s="164">
        <f t="shared" si="3"/>
        <v>1855773.8221109866</v>
      </c>
    </row>
    <row r="86" spans="1:10" ht="13.7" x14ac:dyDescent="0.25">
      <c r="A86" s="201">
        <f>A85+1</f>
        <v>2013</v>
      </c>
      <c r="B86" s="162">
        <f>[10]Masa!F61</f>
        <v>233381000</v>
      </c>
      <c r="C86" s="162">
        <v>232190000</v>
      </c>
      <c r="D86" s="159"/>
      <c r="E86" s="166">
        <f>'[10]Asalariados-Ocup'!J60</f>
        <v>10895</v>
      </c>
      <c r="F86" s="145">
        <v>9978.8240000000005</v>
      </c>
      <c r="G86" s="227">
        <f t="shared" si="2"/>
        <v>1785077.2525623376</v>
      </c>
      <c r="H86" s="164">
        <f t="shared" si="3"/>
        <v>1939022.7412234815</v>
      </c>
    </row>
    <row r="87" spans="1:10" ht="13.7" x14ac:dyDescent="0.25">
      <c r="A87" s="201">
        <f>A86+1</f>
        <v>2014</v>
      </c>
      <c r="B87" s="162">
        <f>[10]Masa!F62</f>
        <v>251074000</v>
      </c>
      <c r="C87" s="162">
        <v>251074000</v>
      </c>
      <c r="D87" s="159"/>
      <c r="E87" s="166">
        <f>'[10]Asalariados-Ocup'!J61</f>
        <v>11317</v>
      </c>
      <c r="F87" s="145">
        <v>10373.290000000001</v>
      </c>
      <c r="G87" s="227">
        <f t="shared" si="2"/>
        <v>1848796.7953815793</v>
      </c>
      <c r="H87" s="164">
        <f t="shared" si="3"/>
        <v>2016991.0735488292</v>
      </c>
    </row>
    <row r="88" spans="1:10" ht="13.7" x14ac:dyDescent="0.25">
      <c r="A88" s="201">
        <v>2015</v>
      </c>
      <c r="B88" s="162">
        <f>[10]Masa!F63</f>
        <v>274307000</v>
      </c>
      <c r="C88" s="162">
        <v>274307000</v>
      </c>
      <c r="D88" s="159"/>
      <c r="E88" s="166">
        <f>'[10]Asalariados-Ocup'!J62</f>
        <v>11639</v>
      </c>
      <c r="F88" s="145">
        <v>10719.33</v>
      </c>
      <c r="G88" s="227">
        <f t="shared" si="2"/>
        <v>1963993.1838359537</v>
      </c>
      <c r="H88" s="164">
        <f t="shared" si="3"/>
        <v>2132494.9102851269</v>
      </c>
    </row>
    <row r="89" spans="1:10" ht="13.7" x14ac:dyDescent="0.25">
      <c r="A89" s="201">
        <f>A88+1</f>
        <v>2016</v>
      </c>
      <c r="B89" s="162">
        <f>[10]Masa!F64</f>
        <v>289559000</v>
      </c>
      <c r="C89" s="162">
        <v>291562000</v>
      </c>
      <c r="D89" s="159"/>
      <c r="E89" s="166">
        <f>'[10]Asalariados-Ocup'!J63</f>
        <v>11684</v>
      </c>
      <c r="F89" s="145">
        <v>10783.04</v>
      </c>
      <c r="G89" s="227">
        <f t="shared" si="2"/>
        <v>2065210.2590437066</v>
      </c>
      <c r="H89" s="164">
        <f t="shared" si="3"/>
        <v>2253245.2196535794</v>
      </c>
    </row>
    <row r="90" spans="1:10" ht="13.7" x14ac:dyDescent="0.25">
      <c r="A90" s="201">
        <f>A89+1</f>
        <v>2017</v>
      </c>
      <c r="B90" s="159"/>
      <c r="C90" s="162">
        <v>312544000</v>
      </c>
      <c r="D90" s="159"/>
      <c r="E90" s="166">
        <f>'[10]Asalariados-Ocup'!J64</f>
        <v>11834</v>
      </c>
      <c r="F90" s="145">
        <v>10864.68</v>
      </c>
      <c r="G90" s="164"/>
      <c r="H90" s="164">
        <f t="shared" si="3"/>
        <v>2397248.0858463696</v>
      </c>
    </row>
    <row r="91" spans="1:10" ht="13.7" x14ac:dyDescent="0.25">
      <c r="A91" s="242">
        <v>2018</v>
      </c>
      <c r="B91" s="159"/>
      <c r="C91" s="162">
        <v>335476000</v>
      </c>
      <c r="D91" s="159"/>
      <c r="E91" s="166"/>
      <c r="F91" s="145">
        <v>10838.27</v>
      </c>
      <c r="G91" s="164"/>
      <c r="H91" s="164">
        <f t="shared" si="3"/>
        <v>2579409.198454489</v>
      </c>
    </row>
    <row r="92" spans="1:10" ht="12.2" x14ac:dyDescent="0.25">
      <c r="H92" s="164"/>
    </row>
    <row r="93" spans="1:10" ht="12.2" x14ac:dyDescent="0.25">
      <c r="H93" s="164"/>
    </row>
    <row r="95" spans="1:10" ht="12.2" x14ac:dyDescent="0.25">
      <c r="H95" s="140"/>
      <c r="I95" s="140"/>
      <c r="J95" s="140"/>
    </row>
    <row r="96" spans="1:10" ht="12.2" x14ac:dyDescent="0.25">
      <c r="H96" s="140"/>
      <c r="I96" s="140"/>
      <c r="J96" s="140"/>
    </row>
    <row r="97" spans="8:10" ht="12.2" x14ac:dyDescent="0.25">
      <c r="H97" s="140"/>
      <c r="I97" s="140"/>
      <c r="J97" s="140"/>
    </row>
    <row r="98" spans="8:10" ht="12.2" x14ac:dyDescent="0.25">
      <c r="H98" s="140"/>
      <c r="I98" s="140"/>
      <c r="J98" s="140"/>
    </row>
    <row r="99" spans="8:10" ht="12.2" x14ac:dyDescent="0.25">
      <c r="H99" s="140"/>
      <c r="I99" s="140"/>
      <c r="J99" s="140"/>
    </row>
    <row r="100" spans="8:10" ht="13.5" x14ac:dyDescent="0.25">
      <c r="H100" s="140"/>
      <c r="I100" s="140"/>
      <c r="J100" s="140"/>
    </row>
    <row r="101" spans="8:10" ht="13.5" x14ac:dyDescent="0.25">
      <c r="H101" s="140"/>
      <c r="I101" s="140"/>
      <c r="J101" s="140"/>
    </row>
    <row r="102" spans="8:10" ht="13.5" x14ac:dyDescent="0.25">
      <c r="H102" s="140"/>
      <c r="I102" s="140"/>
      <c r="J102" s="140"/>
    </row>
    <row r="103" spans="8:10" ht="13.5" x14ac:dyDescent="0.25">
      <c r="H103" s="140"/>
      <c r="I103" s="140"/>
      <c r="J103" s="140"/>
    </row>
    <row r="104" spans="8:10" ht="13.5" x14ac:dyDescent="0.25">
      <c r="H104" s="140"/>
      <c r="I104" s="140"/>
      <c r="J104" s="140"/>
    </row>
    <row r="105" spans="8:10" ht="13.5" x14ac:dyDescent="0.25">
      <c r="H105" s="140"/>
      <c r="I105" s="140"/>
      <c r="J105" s="140"/>
    </row>
    <row r="106" spans="8:10" ht="13.5" x14ac:dyDescent="0.25">
      <c r="H106" s="140"/>
      <c r="I106" s="140"/>
      <c r="J106" s="140"/>
    </row>
    <row r="107" spans="8:10" ht="13.5" x14ac:dyDescent="0.25">
      <c r="H107" s="140"/>
      <c r="I107" s="140"/>
      <c r="J107" s="140"/>
    </row>
    <row r="108" spans="8:10" ht="13.5" x14ac:dyDescent="0.25">
      <c r="H108" s="140"/>
      <c r="I108" s="140"/>
      <c r="J108" s="140"/>
    </row>
    <row r="109" spans="8:10" ht="13.5" x14ac:dyDescent="0.25">
      <c r="H109" s="140"/>
      <c r="I109" s="140"/>
      <c r="J109" s="140"/>
    </row>
    <row r="110" spans="8:10" ht="13.5" x14ac:dyDescent="0.25">
      <c r="H110" s="140"/>
      <c r="I110" s="140"/>
      <c r="J110" s="140"/>
    </row>
    <row r="111" spans="8:10" ht="13.5" x14ac:dyDescent="0.25">
      <c r="H111" s="140"/>
      <c r="I111" s="140"/>
      <c r="J111" s="140"/>
    </row>
    <row r="112" spans="8:10" ht="13.5" x14ac:dyDescent="0.25">
      <c r="H112" s="140"/>
      <c r="I112" s="140"/>
      <c r="J112" s="140"/>
    </row>
    <row r="113" spans="8:10" ht="13.5" x14ac:dyDescent="0.25">
      <c r="H113" s="140"/>
      <c r="I113" s="140"/>
      <c r="J113" s="140"/>
    </row>
    <row r="114" spans="8:10" x14ac:dyDescent="0.25">
      <c r="H114" s="304"/>
    </row>
    <row r="115" spans="8:10" x14ac:dyDescent="0.25">
      <c r="H115" s="304"/>
    </row>
    <row r="116" spans="8:10" x14ac:dyDescent="0.25">
      <c r="H116" s="304"/>
    </row>
    <row r="117" spans="8:10" x14ac:dyDescent="0.25">
      <c r="H117" s="304"/>
    </row>
    <row r="118" spans="8:10" x14ac:dyDescent="0.25">
      <c r="H118" s="304"/>
    </row>
    <row r="119" spans="8:10" x14ac:dyDescent="0.25">
      <c r="H119" s="304"/>
    </row>
    <row r="120" spans="8:10" x14ac:dyDescent="0.25">
      <c r="H120" s="304"/>
    </row>
    <row r="121" spans="8:10" x14ac:dyDescent="0.25">
      <c r="H121" s="304"/>
    </row>
    <row r="122" spans="8:10" x14ac:dyDescent="0.25">
      <c r="H122" s="304"/>
    </row>
    <row r="123" spans="8:10" x14ac:dyDescent="0.25">
      <c r="H123" s="304"/>
    </row>
  </sheetData>
  <mergeCells count="6">
    <mergeCell ref="B3:G3"/>
    <mergeCell ref="A4:A7"/>
    <mergeCell ref="B7:C7"/>
    <mergeCell ref="E4:F5"/>
    <mergeCell ref="G4:H4"/>
    <mergeCell ref="B4:D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U184"/>
  <sheetViews>
    <sheetView topLeftCell="A139" workbookViewId="0">
      <selection activeCell="E145" sqref="E145"/>
    </sheetView>
  </sheetViews>
  <sheetFormatPr baseColWidth="10" defaultColWidth="11.42578125" defaultRowHeight="15" x14ac:dyDescent="0.25"/>
  <cols>
    <col min="1" max="1" width="11.42578125" style="140"/>
    <col min="2" max="2" width="14.85546875" style="140" customWidth="1"/>
    <col min="3" max="4" width="12.7109375" style="140" customWidth="1"/>
    <col min="5" max="5" width="11.42578125" style="138"/>
    <col min="6" max="16384" width="11.42578125" style="145"/>
  </cols>
  <sheetData>
    <row r="1" spans="1:5" ht="15" customHeight="1" thickBot="1" x14ac:dyDescent="0.3">
      <c r="A1" s="139"/>
      <c r="E1" s="34"/>
    </row>
    <row r="2" spans="1:5" ht="15" customHeight="1" thickBot="1" x14ac:dyDescent="0.3">
      <c r="E2" s="79">
        <v>809</v>
      </c>
    </row>
    <row r="3" spans="1:5" ht="15" customHeight="1" x14ac:dyDescent="0.25">
      <c r="A3" s="448" t="s">
        <v>2</v>
      </c>
      <c r="B3" s="450"/>
      <c r="C3" s="450"/>
      <c r="D3" s="450"/>
      <c r="E3" s="140"/>
    </row>
    <row r="4" spans="1:5" s="148" customFormat="1" ht="30.2" customHeight="1" x14ac:dyDescent="0.25">
      <c r="A4" s="448"/>
      <c r="B4" s="183" t="s">
        <v>96</v>
      </c>
      <c r="C4" s="512" t="s">
        <v>22</v>
      </c>
      <c r="D4" s="513"/>
      <c r="E4" s="246" t="s">
        <v>149</v>
      </c>
    </row>
    <row r="5" spans="1:5" s="148" customFormat="1" ht="15" customHeight="1" x14ac:dyDescent="0.25">
      <c r="A5" s="448"/>
      <c r="B5" s="183"/>
      <c r="C5" s="149"/>
      <c r="D5" s="149" t="s">
        <v>136</v>
      </c>
      <c r="E5" s="148" t="s">
        <v>110</v>
      </c>
    </row>
    <row r="6" spans="1:5" s="148" customFormat="1" ht="27.75" customHeight="1" x14ac:dyDescent="0.25">
      <c r="A6" s="448"/>
      <c r="B6" s="183"/>
      <c r="C6" s="183"/>
      <c r="D6" s="249"/>
      <c r="E6" s="240"/>
    </row>
    <row r="7" spans="1:5" s="148" customFormat="1" ht="15" customHeight="1" x14ac:dyDescent="0.25">
      <c r="A7" s="184"/>
      <c r="B7" s="151" t="s">
        <v>97</v>
      </c>
      <c r="C7" s="151" t="s">
        <v>47</v>
      </c>
      <c r="D7" s="151" t="s">
        <v>47</v>
      </c>
      <c r="E7" s="240" t="s">
        <v>150</v>
      </c>
    </row>
    <row r="8" spans="1:5" s="158" customFormat="1" ht="30.2" customHeight="1" thickBot="1" x14ac:dyDescent="0.3">
      <c r="A8" s="142"/>
      <c r="B8" s="154" t="s">
        <v>3</v>
      </c>
      <c r="C8" s="154" t="s">
        <v>3</v>
      </c>
      <c r="D8" s="156" t="s">
        <v>3</v>
      </c>
      <c r="E8" s="156" t="s">
        <v>3</v>
      </c>
    </row>
    <row r="9" spans="1:5" ht="15" hidden="1" customHeight="1" thickBot="1" x14ac:dyDescent="0.3">
      <c r="A9" s="143">
        <v>1882</v>
      </c>
      <c r="B9" s="159"/>
      <c r="C9" s="159"/>
      <c r="D9" s="159"/>
      <c r="E9" s="133"/>
    </row>
    <row r="10" spans="1:5" ht="15" hidden="1" customHeight="1" x14ac:dyDescent="0.25">
      <c r="A10" s="143">
        <v>1883</v>
      </c>
      <c r="B10" s="159"/>
      <c r="C10" s="159"/>
      <c r="D10" s="159"/>
    </row>
    <row r="11" spans="1:5" ht="14.25" hidden="1" x14ac:dyDescent="0.25">
      <c r="A11" s="143">
        <v>1884</v>
      </c>
      <c r="B11" s="159"/>
      <c r="C11" s="159"/>
      <c r="D11" s="159"/>
    </row>
    <row r="12" spans="1:5" ht="15" hidden="1" customHeight="1" x14ac:dyDescent="0.25">
      <c r="A12" s="143">
        <v>1885</v>
      </c>
      <c r="B12" s="159"/>
      <c r="C12" s="159"/>
      <c r="D12" s="159"/>
    </row>
    <row r="13" spans="1:5" ht="15" hidden="1" customHeight="1" x14ac:dyDescent="0.25">
      <c r="A13" s="143">
        <v>1886</v>
      </c>
      <c r="B13" s="159"/>
      <c r="C13" s="159"/>
      <c r="D13" s="159"/>
    </row>
    <row r="14" spans="1:5" ht="15" hidden="1" customHeight="1" x14ac:dyDescent="0.25">
      <c r="A14" s="143">
        <v>1887</v>
      </c>
      <c r="B14" s="159"/>
      <c r="C14" s="159"/>
      <c r="D14" s="159"/>
    </row>
    <row r="15" spans="1:5" ht="15" hidden="1" customHeight="1" x14ac:dyDescent="0.25">
      <c r="A15" s="143">
        <v>1888</v>
      </c>
      <c r="B15" s="159"/>
      <c r="C15" s="159"/>
      <c r="D15" s="159"/>
    </row>
    <row r="16" spans="1:5" ht="15" hidden="1" customHeight="1" x14ac:dyDescent="0.25">
      <c r="A16" s="143">
        <v>1889</v>
      </c>
      <c r="B16" s="159"/>
      <c r="C16" s="159"/>
      <c r="D16" s="159"/>
    </row>
    <row r="17" spans="1:5" ht="15" hidden="1" customHeight="1" x14ac:dyDescent="0.25">
      <c r="A17" s="143">
        <v>1890</v>
      </c>
      <c r="B17" s="159"/>
      <c r="C17" s="159"/>
      <c r="D17" s="159"/>
    </row>
    <row r="18" spans="1:5" ht="15" hidden="1" customHeight="1" x14ac:dyDescent="0.25">
      <c r="A18" s="143">
        <v>1891</v>
      </c>
      <c r="B18" s="159"/>
      <c r="C18" s="159"/>
      <c r="D18" s="159"/>
    </row>
    <row r="19" spans="1:5" ht="15" hidden="1" customHeight="1" x14ac:dyDescent="0.25">
      <c r="A19" s="143">
        <v>1892</v>
      </c>
      <c r="B19" s="159"/>
      <c r="C19" s="159"/>
      <c r="D19" s="159"/>
    </row>
    <row r="20" spans="1:5" ht="15" hidden="1" customHeight="1" x14ac:dyDescent="0.25">
      <c r="A20" s="143">
        <v>1893</v>
      </c>
      <c r="B20" s="159"/>
      <c r="C20" s="159"/>
      <c r="D20" s="159"/>
    </row>
    <row r="21" spans="1:5" ht="15" hidden="1" customHeight="1" x14ac:dyDescent="0.25">
      <c r="A21" s="143">
        <v>1894</v>
      </c>
      <c r="B21" s="159"/>
      <c r="C21" s="159"/>
      <c r="D21" s="159"/>
    </row>
    <row r="22" spans="1:5" ht="15" hidden="1" customHeight="1" x14ac:dyDescent="0.25">
      <c r="A22" s="143">
        <v>1895</v>
      </c>
      <c r="B22" s="159"/>
      <c r="C22" s="159"/>
      <c r="D22" s="159"/>
    </row>
    <row r="23" spans="1:5" ht="15" hidden="1" customHeight="1" x14ac:dyDescent="0.25">
      <c r="A23" s="143">
        <v>1896</v>
      </c>
      <c r="B23" s="159"/>
      <c r="C23" s="159"/>
      <c r="D23" s="159"/>
    </row>
    <row r="24" spans="1:5" ht="15" hidden="1" customHeight="1" x14ac:dyDescent="0.25">
      <c r="A24" s="143">
        <v>1897</v>
      </c>
      <c r="B24" s="159"/>
      <c r="C24" s="159"/>
      <c r="D24" s="159"/>
      <c r="E24" s="159"/>
    </row>
    <row r="25" spans="1:5" ht="15" hidden="1" customHeight="1" x14ac:dyDescent="0.25">
      <c r="A25" s="143">
        <v>1898</v>
      </c>
      <c r="B25" s="159"/>
      <c r="C25" s="159"/>
      <c r="D25" s="159"/>
      <c r="E25" s="159"/>
    </row>
    <row r="26" spans="1:5" ht="15" hidden="1" customHeight="1" x14ac:dyDescent="0.25">
      <c r="A26" s="143">
        <v>1899</v>
      </c>
      <c r="B26" s="159"/>
      <c r="C26" s="159"/>
      <c r="D26" s="159"/>
      <c r="E26" s="159"/>
    </row>
    <row r="27" spans="1:5" ht="15" hidden="1" customHeight="1" x14ac:dyDescent="0.25">
      <c r="A27" s="143">
        <v>1900</v>
      </c>
      <c r="B27" s="159"/>
      <c r="C27" s="159"/>
      <c r="D27" s="159"/>
      <c r="E27" s="159"/>
    </row>
    <row r="28" spans="1:5" ht="15" hidden="1" customHeight="1" x14ac:dyDescent="0.25">
      <c r="A28" s="143">
        <v>1901</v>
      </c>
      <c r="B28" s="159"/>
      <c r="C28" s="159"/>
      <c r="D28" s="159"/>
      <c r="E28" s="159"/>
    </row>
    <row r="29" spans="1:5" ht="15" hidden="1" customHeight="1" x14ac:dyDescent="0.25">
      <c r="A29" s="143">
        <v>1902</v>
      </c>
      <c r="B29" s="159"/>
      <c r="C29" s="159"/>
      <c r="D29" s="159"/>
      <c r="E29" s="159"/>
    </row>
    <row r="30" spans="1:5" ht="15" hidden="1" customHeight="1" x14ac:dyDescent="0.25">
      <c r="A30" s="143">
        <v>1903</v>
      </c>
      <c r="B30" s="159"/>
      <c r="C30" s="159"/>
      <c r="D30" s="159"/>
      <c r="E30" s="159"/>
    </row>
    <row r="31" spans="1:5" ht="15" hidden="1" customHeight="1" x14ac:dyDescent="0.25">
      <c r="A31" s="143">
        <v>1904</v>
      </c>
      <c r="B31" s="159"/>
      <c r="C31" s="159"/>
      <c r="D31" s="159"/>
      <c r="E31" s="159"/>
    </row>
    <row r="32" spans="1:5" ht="15" hidden="1" customHeight="1" x14ac:dyDescent="0.25">
      <c r="A32" s="143">
        <v>1905</v>
      </c>
      <c r="B32" s="159"/>
      <c r="C32" s="159"/>
      <c r="D32" s="159"/>
      <c r="E32" s="159"/>
    </row>
    <row r="33" spans="1:5" ht="15" hidden="1" customHeight="1" x14ac:dyDescent="0.25">
      <c r="A33" s="143">
        <v>1906</v>
      </c>
      <c r="B33" s="159"/>
      <c r="C33" s="159"/>
      <c r="D33" s="159"/>
      <c r="E33" s="159"/>
    </row>
    <row r="34" spans="1:5" ht="15" hidden="1" customHeight="1" x14ac:dyDescent="0.25">
      <c r="A34" s="143">
        <v>1907</v>
      </c>
      <c r="B34" s="159"/>
      <c r="C34" s="159"/>
      <c r="D34" s="159"/>
      <c r="E34" s="159"/>
    </row>
    <row r="35" spans="1:5" ht="15" hidden="1" customHeight="1" x14ac:dyDescent="0.25">
      <c r="A35" s="143">
        <v>1908</v>
      </c>
      <c r="B35" s="159"/>
      <c r="C35" s="159"/>
      <c r="D35" s="159"/>
      <c r="E35" s="159"/>
    </row>
    <row r="36" spans="1:5" ht="15" hidden="1" customHeight="1" x14ac:dyDescent="0.25">
      <c r="A36" s="143">
        <v>1909</v>
      </c>
      <c r="B36" s="159"/>
      <c r="C36" s="159"/>
      <c r="D36" s="159"/>
      <c r="E36" s="159"/>
    </row>
    <row r="37" spans="1:5" ht="15" hidden="1" customHeight="1" x14ac:dyDescent="0.25">
      <c r="A37" s="143">
        <v>1910</v>
      </c>
      <c r="B37" s="159"/>
      <c r="C37" s="159"/>
      <c r="D37" s="159"/>
      <c r="E37" s="159"/>
    </row>
    <row r="38" spans="1:5" ht="15" hidden="1" customHeight="1" x14ac:dyDescent="0.25">
      <c r="A38" s="143">
        <v>1911</v>
      </c>
      <c r="B38" s="159"/>
      <c r="C38" s="159"/>
      <c r="D38" s="159"/>
      <c r="E38" s="159"/>
    </row>
    <row r="39" spans="1:5" ht="15" hidden="1" customHeight="1" x14ac:dyDescent="0.25">
      <c r="A39" s="143">
        <v>1912</v>
      </c>
      <c r="B39" s="159"/>
      <c r="C39" s="159"/>
      <c r="D39" s="159"/>
      <c r="E39" s="159"/>
    </row>
    <row r="40" spans="1:5" ht="15" hidden="1" customHeight="1" x14ac:dyDescent="0.25">
      <c r="A40" s="143">
        <v>1913</v>
      </c>
      <c r="B40" s="159"/>
      <c r="C40" s="159"/>
      <c r="D40" s="159"/>
      <c r="E40" s="159"/>
    </row>
    <row r="41" spans="1:5" ht="15" hidden="1" customHeight="1" x14ac:dyDescent="0.25">
      <c r="A41" s="143">
        <v>1914</v>
      </c>
      <c r="B41" s="159"/>
      <c r="C41" s="159"/>
      <c r="D41" s="159"/>
      <c r="E41" s="164" t="e">
        <f t="shared" ref="E41:E78" si="0">(B41*1000000)/(D41*1000)/12</f>
        <v>#DIV/0!</v>
      </c>
    </row>
    <row r="42" spans="1:5" ht="15" hidden="1" customHeight="1" x14ac:dyDescent="0.25">
      <c r="A42" s="143">
        <v>1915</v>
      </c>
      <c r="B42" s="159"/>
      <c r="C42" s="159"/>
      <c r="D42" s="159"/>
      <c r="E42" s="164" t="e">
        <f t="shared" si="0"/>
        <v>#DIV/0!</v>
      </c>
    </row>
    <row r="43" spans="1:5" ht="15" hidden="1" customHeight="1" x14ac:dyDescent="0.25">
      <c r="A43" s="143">
        <v>1916</v>
      </c>
      <c r="B43" s="159"/>
      <c r="C43" s="159"/>
      <c r="D43" s="159"/>
      <c r="E43" s="164" t="e">
        <f t="shared" si="0"/>
        <v>#DIV/0!</v>
      </c>
    </row>
    <row r="44" spans="1:5" ht="15" hidden="1" customHeight="1" x14ac:dyDescent="0.25">
      <c r="A44" s="143">
        <v>1917</v>
      </c>
      <c r="B44" s="159"/>
      <c r="C44" s="159"/>
      <c r="D44" s="159"/>
      <c r="E44" s="164" t="e">
        <f t="shared" si="0"/>
        <v>#DIV/0!</v>
      </c>
    </row>
    <row r="45" spans="1:5" ht="15" hidden="1" customHeight="1" x14ac:dyDescent="0.25">
      <c r="A45" s="143">
        <v>1918</v>
      </c>
      <c r="B45" s="159"/>
      <c r="C45" s="159"/>
      <c r="D45" s="159"/>
      <c r="E45" s="164" t="e">
        <f t="shared" si="0"/>
        <v>#DIV/0!</v>
      </c>
    </row>
    <row r="46" spans="1:5" ht="15" hidden="1" customHeight="1" x14ac:dyDescent="0.25">
      <c r="A46" s="143">
        <v>1919</v>
      </c>
      <c r="B46" s="159"/>
      <c r="C46" s="159"/>
      <c r="D46" s="159"/>
      <c r="E46" s="164" t="e">
        <f t="shared" si="0"/>
        <v>#DIV/0!</v>
      </c>
    </row>
    <row r="47" spans="1:5" ht="15" hidden="1" customHeight="1" x14ac:dyDescent="0.25">
      <c r="A47" s="143">
        <v>1920</v>
      </c>
      <c r="B47" s="159"/>
      <c r="C47" s="159"/>
      <c r="D47" s="159"/>
      <c r="E47" s="164" t="e">
        <f t="shared" si="0"/>
        <v>#DIV/0!</v>
      </c>
    </row>
    <row r="48" spans="1:5" ht="15" hidden="1" customHeight="1" x14ac:dyDescent="0.25">
      <c r="A48" s="143">
        <v>1921</v>
      </c>
      <c r="B48" s="159"/>
      <c r="C48" s="159"/>
      <c r="D48" s="159"/>
      <c r="E48" s="164" t="e">
        <f t="shared" si="0"/>
        <v>#DIV/0!</v>
      </c>
    </row>
    <row r="49" spans="1:5" ht="15" hidden="1" customHeight="1" x14ac:dyDescent="0.25">
      <c r="A49" s="143">
        <v>1922</v>
      </c>
      <c r="B49" s="159"/>
      <c r="C49" s="159"/>
      <c r="D49" s="159"/>
      <c r="E49" s="164" t="e">
        <f t="shared" si="0"/>
        <v>#DIV/0!</v>
      </c>
    </row>
    <row r="50" spans="1:5" ht="15" hidden="1" customHeight="1" x14ac:dyDescent="0.25">
      <c r="A50" s="143">
        <v>1923</v>
      </c>
      <c r="B50" s="159"/>
      <c r="C50" s="159"/>
      <c r="D50" s="159"/>
      <c r="E50" s="164" t="e">
        <f t="shared" si="0"/>
        <v>#DIV/0!</v>
      </c>
    </row>
    <row r="51" spans="1:5" ht="15" hidden="1" customHeight="1" x14ac:dyDescent="0.25">
      <c r="A51" s="143">
        <v>1924</v>
      </c>
      <c r="B51" s="159"/>
      <c r="C51" s="159"/>
      <c r="D51" s="159"/>
      <c r="E51" s="164" t="e">
        <f t="shared" si="0"/>
        <v>#DIV/0!</v>
      </c>
    </row>
    <row r="52" spans="1:5" ht="15" hidden="1" customHeight="1" x14ac:dyDescent="0.25">
      <c r="A52" s="143">
        <v>1925</v>
      </c>
      <c r="B52" s="159"/>
      <c r="C52" s="159"/>
      <c r="D52" s="159"/>
      <c r="E52" s="164" t="e">
        <f t="shared" si="0"/>
        <v>#DIV/0!</v>
      </c>
    </row>
    <row r="53" spans="1:5" ht="15" hidden="1" customHeight="1" x14ac:dyDescent="0.25">
      <c r="A53" s="143">
        <v>1926</v>
      </c>
      <c r="B53" s="159"/>
      <c r="C53" s="159"/>
      <c r="D53" s="159"/>
      <c r="E53" s="164" t="e">
        <f t="shared" si="0"/>
        <v>#DIV/0!</v>
      </c>
    </row>
    <row r="54" spans="1:5" ht="15" hidden="1" customHeight="1" x14ac:dyDescent="0.25">
      <c r="A54" s="143">
        <v>1927</v>
      </c>
      <c r="B54" s="159"/>
      <c r="C54" s="159"/>
      <c r="D54" s="159"/>
      <c r="E54" s="164" t="e">
        <f t="shared" si="0"/>
        <v>#DIV/0!</v>
      </c>
    </row>
    <row r="55" spans="1:5" ht="15" hidden="1" customHeight="1" x14ac:dyDescent="0.25">
      <c r="A55" s="143">
        <v>1928</v>
      </c>
      <c r="B55" s="159"/>
      <c r="C55" s="159"/>
      <c r="D55" s="159"/>
      <c r="E55" s="164" t="e">
        <f t="shared" si="0"/>
        <v>#DIV/0!</v>
      </c>
    </row>
    <row r="56" spans="1:5" ht="15" hidden="1" customHeight="1" x14ac:dyDescent="0.25">
      <c r="A56" s="143">
        <v>1929</v>
      </c>
      <c r="B56" s="159"/>
      <c r="C56" s="159"/>
      <c r="D56" s="159"/>
      <c r="E56" s="164" t="e">
        <f t="shared" si="0"/>
        <v>#DIV/0!</v>
      </c>
    </row>
    <row r="57" spans="1:5" ht="15" hidden="1" customHeight="1" x14ac:dyDescent="0.25">
      <c r="A57" s="143">
        <v>1930</v>
      </c>
      <c r="B57" s="159"/>
      <c r="C57" s="159"/>
      <c r="D57" s="159"/>
      <c r="E57" s="164" t="e">
        <f t="shared" si="0"/>
        <v>#DIV/0!</v>
      </c>
    </row>
    <row r="58" spans="1:5" ht="15" hidden="1" customHeight="1" x14ac:dyDescent="0.25">
      <c r="A58" s="143">
        <v>1931</v>
      </c>
      <c r="B58" s="159"/>
      <c r="C58" s="159"/>
      <c r="D58" s="159"/>
      <c r="E58" s="164" t="e">
        <f t="shared" si="0"/>
        <v>#DIV/0!</v>
      </c>
    </row>
    <row r="59" spans="1:5" ht="15" hidden="1" customHeight="1" x14ac:dyDescent="0.25">
      <c r="A59" s="143">
        <v>1932</v>
      </c>
      <c r="B59" s="159"/>
      <c r="C59" s="159"/>
      <c r="D59" s="159"/>
      <c r="E59" s="164" t="e">
        <f t="shared" si="0"/>
        <v>#DIV/0!</v>
      </c>
    </row>
    <row r="60" spans="1:5" ht="15" hidden="1" customHeight="1" x14ac:dyDescent="0.25">
      <c r="A60" s="143">
        <v>1933</v>
      </c>
      <c r="B60" s="159"/>
      <c r="C60" s="159"/>
      <c r="D60" s="159"/>
      <c r="E60" s="164" t="e">
        <f t="shared" si="0"/>
        <v>#DIV/0!</v>
      </c>
    </row>
    <row r="61" spans="1:5" ht="13.7" hidden="1" x14ac:dyDescent="0.25">
      <c r="A61" s="143">
        <v>1934</v>
      </c>
      <c r="B61" s="159"/>
      <c r="C61" s="159"/>
      <c r="D61" s="159"/>
      <c r="E61" s="164" t="e">
        <f t="shared" si="0"/>
        <v>#DIV/0!</v>
      </c>
    </row>
    <row r="62" spans="1:5" ht="15" hidden="1" customHeight="1" x14ac:dyDescent="0.25">
      <c r="A62" s="143">
        <v>1935</v>
      </c>
      <c r="B62" s="159"/>
      <c r="C62" s="159"/>
      <c r="D62" s="159"/>
      <c r="E62" s="164" t="e">
        <f t="shared" si="0"/>
        <v>#DIV/0!</v>
      </c>
    </row>
    <row r="63" spans="1:5" ht="15" hidden="1" customHeight="1" x14ac:dyDescent="0.25">
      <c r="A63" s="143">
        <v>1936</v>
      </c>
      <c r="B63" s="159"/>
      <c r="C63" s="159"/>
      <c r="D63" s="159"/>
      <c r="E63" s="164" t="e">
        <f t="shared" si="0"/>
        <v>#DIV/0!</v>
      </c>
    </row>
    <row r="64" spans="1:5" ht="15" hidden="1" customHeight="1" x14ac:dyDescent="0.25">
      <c r="A64" s="143">
        <v>1937</v>
      </c>
      <c r="B64" s="159"/>
      <c r="C64" s="159"/>
      <c r="D64" s="159"/>
      <c r="E64" s="164" t="e">
        <f t="shared" si="0"/>
        <v>#DIV/0!</v>
      </c>
    </row>
    <row r="65" spans="1:5" ht="15" hidden="1" customHeight="1" x14ac:dyDescent="0.25">
      <c r="A65" s="143">
        <v>1938</v>
      </c>
      <c r="B65" s="159"/>
      <c r="C65" s="159"/>
      <c r="D65" s="159"/>
      <c r="E65" s="164" t="e">
        <f t="shared" si="0"/>
        <v>#DIV/0!</v>
      </c>
    </row>
    <row r="66" spans="1:5" ht="15" hidden="1" customHeight="1" x14ac:dyDescent="0.25">
      <c r="A66" s="143">
        <v>1939</v>
      </c>
      <c r="B66" s="159"/>
      <c r="C66" s="159"/>
      <c r="D66" s="159"/>
      <c r="E66" s="164" t="e">
        <f t="shared" si="0"/>
        <v>#DIV/0!</v>
      </c>
    </row>
    <row r="67" spans="1:5" ht="15" hidden="1" customHeight="1" x14ac:dyDescent="0.25">
      <c r="A67" s="143">
        <v>1940</v>
      </c>
      <c r="B67" s="159"/>
      <c r="C67" s="159"/>
      <c r="D67" s="159"/>
      <c r="E67" s="164" t="e">
        <f t="shared" si="0"/>
        <v>#DIV/0!</v>
      </c>
    </row>
    <row r="68" spans="1:5" ht="15" hidden="1" customHeight="1" x14ac:dyDescent="0.25">
      <c r="A68" s="143">
        <v>1941</v>
      </c>
      <c r="B68" s="159"/>
      <c r="C68" s="159"/>
      <c r="D68" s="159"/>
      <c r="E68" s="164" t="e">
        <f t="shared" si="0"/>
        <v>#DIV/0!</v>
      </c>
    </row>
    <row r="69" spans="1:5" ht="15" hidden="1" customHeight="1" x14ac:dyDescent="0.25">
      <c r="A69" s="143">
        <v>1942</v>
      </c>
      <c r="B69" s="159"/>
      <c r="C69" s="159"/>
      <c r="D69" s="159"/>
      <c r="E69" s="164" t="e">
        <f t="shared" si="0"/>
        <v>#DIV/0!</v>
      </c>
    </row>
    <row r="70" spans="1:5" ht="15" hidden="1" customHeight="1" x14ac:dyDescent="0.25">
      <c r="A70" s="143">
        <v>1943</v>
      </c>
      <c r="B70" s="159"/>
      <c r="C70" s="159"/>
      <c r="D70" s="159"/>
      <c r="E70" s="164" t="e">
        <f t="shared" si="0"/>
        <v>#DIV/0!</v>
      </c>
    </row>
    <row r="71" spans="1:5" ht="15" hidden="1" customHeight="1" x14ac:dyDescent="0.25">
      <c r="A71" s="143">
        <v>1944</v>
      </c>
      <c r="B71" s="159"/>
      <c r="C71" s="159"/>
      <c r="D71" s="159"/>
      <c r="E71" s="164" t="e">
        <f t="shared" si="0"/>
        <v>#DIV/0!</v>
      </c>
    </row>
    <row r="72" spans="1:5" ht="15" hidden="1" customHeight="1" x14ac:dyDescent="0.25">
      <c r="A72" s="143">
        <v>1945</v>
      </c>
      <c r="B72" s="159"/>
      <c r="C72" s="159"/>
      <c r="D72" s="159"/>
      <c r="E72" s="164" t="e">
        <f t="shared" si="0"/>
        <v>#DIV/0!</v>
      </c>
    </row>
    <row r="73" spans="1:5" ht="15" hidden="1" customHeight="1" x14ac:dyDescent="0.25">
      <c r="A73" s="143">
        <v>1946</v>
      </c>
      <c r="B73" s="159"/>
      <c r="C73" s="159"/>
      <c r="D73" s="159"/>
      <c r="E73" s="164" t="e">
        <f t="shared" si="0"/>
        <v>#DIV/0!</v>
      </c>
    </row>
    <row r="74" spans="1:5" ht="15" hidden="1" customHeight="1" x14ac:dyDescent="0.25">
      <c r="A74" s="143">
        <v>1947</v>
      </c>
      <c r="B74" s="159"/>
      <c r="C74" s="159"/>
      <c r="D74" s="159"/>
      <c r="E74" s="164" t="e">
        <f t="shared" si="0"/>
        <v>#DIV/0!</v>
      </c>
    </row>
    <row r="75" spans="1:5" ht="15" hidden="1" customHeight="1" x14ac:dyDescent="0.25">
      <c r="A75" s="143">
        <v>1948</v>
      </c>
      <c r="B75" s="159"/>
      <c r="C75" s="159"/>
      <c r="D75" s="159"/>
      <c r="E75" s="164" t="e">
        <f t="shared" si="0"/>
        <v>#DIV/0!</v>
      </c>
    </row>
    <row r="76" spans="1:5" ht="15" hidden="1" customHeight="1" x14ac:dyDescent="0.25">
      <c r="A76" s="143">
        <v>1949</v>
      </c>
      <c r="B76" s="159"/>
      <c r="C76" s="159"/>
      <c r="D76" s="159"/>
      <c r="E76" s="164" t="e">
        <f t="shared" si="0"/>
        <v>#DIV/0!</v>
      </c>
    </row>
    <row r="77" spans="1:5" ht="15" hidden="1" customHeight="1" x14ac:dyDescent="0.25">
      <c r="A77" s="143">
        <v>1950</v>
      </c>
      <c r="B77" s="159"/>
      <c r="C77" s="159"/>
      <c r="D77" s="159"/>
      <c r="E77" s="164" t="e">
        <f t="shared" si="0"/>
        <v>#DIV/0!</v>
      </c>
    </row>
    <row r="78" spans="1:5" ht="15" hidden="1" customHeight="1" x14ac:dyDescent="0.25">
      <c r="A78" s="143">
        <v>1951</v>
      </c>
      <c r="B78" s="159"/>
      <c r="C78" s="159"/>
      <c r="D78" s="159"/>
      <c r="E78" s="164" t="e">
        <f t="shared" si="0"/>
        <v>#DIV/0!</v>
      </c>
    </row>
    <row r="79" spans="1:5" ht="15" customHeight="1" x14ac:dyDescent="0.25">
      <c r="A79" s="143">
        <v>1952</v>
      </c>
      <c r="B79" s="159"/>
      <c r="C79" s="159"/>
      <c r="D79" s="159"/>
      <c r="E79" s="159"/>
    </row>
    <row r="80" spans="1:5" ht="15" customHeight="1" x14ac:dyDescent="0.25">
      <c r="A80" s="143">
        <v>1953</v>
      </c>
      <c r="B80" s="159"/>
      <c r="C80" s="159"/>
      <c r="D80" s="159"/>
      <c r="E80" s="159"/>
    </row>
    <row r="81" spans="1:5" ht="15" customHeight="1" x14ac:dyDescent="0.25">
      <c r="A81" s="143">
        <v>1954</v>
      </c>
      <c r="B81" s="159"/>
      <c r="C81" s="159"/>
      <c r="D81" s="159"/>
      <c r="E81" s="159"/>
    </row>
    <row r="82" spans="1:5" ht="15" customHeight="1" x14ac:dyDescent="0.25">
      <c r="A82" s="143">
        <v>1955</v>
      </c>
      <c r="B82" s="159"/>
      <c r="C82" s="159"/>
      <c r="D82" s="159"/>
      <c r="E82" s="159"/>
    </row>
    <row r="83" spans="1:5" ht="15" customHeight="1" x14ac:dyDescent="0.25">
      <c r="A83" s="143">
        <v>1956</v>
      </c>
      <c r="B83" s="159"/>
      <c r="C83" s="159"/>
      <c r="D83" s="159"/>
      <c r="E83" s="159"/>
    </row>
    <row r="84" spans="1:5" ht="15" customHeight="1" x14ac:dyDescent="0.25">
      <c r="A84" s="143">
        <v>1957</v>
      </c>
      <c r="B84" s="159"/>
      <c r="C84" s="159"/>
      <c r="D84" s="159"/>
      <c r="E84" s="159"/>
    </row>
    <row r="85" spans="1:5" ht="15" customHeight="1" x14ac:dyDescent="0.25">
      <c r="A85" s="143">
        <v>1958</v>
      </c>
      <c r="B85" s="159"/>
      <c r="C85" s="159"/>
      <c r="D85" s="159"/>
      <c r="E85" s="159"/>
    </row>
    <row r="86" spans="1:5" ht="15" customHeight="1" x14ac:dyDescent="0.25">
      <c r="A86" s="143">
        <v>1959</v>
      </c>
      <c r="B86" s="159"/>
      <c r="C86" s="159"/>
      <c r="D86" s="159"/>
      <c r="E86" s="159"/>
    </row>
    <row r="87" spans="1:5" ht="15" customHeight="1" x14ac:dyDescent="0.25">
      <c r="A87" s="143">
        <v>1960</v>
      </c>
      <c r="B87" s="159"/>
      <c r="C87" s="159"/>
      <c r="D87" s="159"/>
      <c r="E87" s="159"/>
    </row>
    <row r="88" spans="1:5" ht="15" customHeight="1" x14ac:dyDescent="0.25">
      <c r="A88" s="143">
        <v>1961</v>
      </c>
      <c r="B88" s="159"/>
      <c r="C88" s="159"/>
      <c r="D88" s="159"/>
      <c r="E88" s="159"/>
    </row>
    <row r="89" spans="1:5" ht="15" customHeight="1" x14ac:dyDescent="0.25">
      <c r="A89" s="143">
        <v>1962</v>
      </c>
      <c r="B89" s="159"/>
      <c r="C89" s="159"/>
      <c r="D89" s="159"/>
      <c r="E89" s="159"/>
    </row>
    <row r="90" spans="1:5" ht="15" customHeight="1" x14ac:dyDescent="0.25">
      <c r="A90" s="143">
        <v>1963</v>
      </c>
      <c r="B90" s="159"/>
      <c r="C90" s="162">
        <v>2377.9313941267415</v>
      </c>
      <c r="D90" s="159"/>
      <c r="E90" s="159"/>
    </row>
    <row r="91" spans="1:5" ht="15" customHeight="1" x14ac:dyDescent="0.25">
      <c r="A91" s="143">
        <v>1964</v>
      </c>
      <c r="B91" s="159"/>
      <c r="C91" s="162">
        <v>2359.8013455395303</v>
      </c>
      <c r="D91" s="159"/>
      <c r="E91" s="159"/>
    </row>
    <row r="92" spans="1:5" ht="15" customHeight="1" x14ac:dyDescent="0.25">
      <c r="A92" s="143">
        <v>1965</v>
      </c>
      <c r="B92" s="159"/>
      <c r="C92" s="162">
        <v>2608.5920088452212</v>
      </c>
      <c r="D92" s="159"/>
      <c r="E92" s="159"/>
    </row>
    <row r="93" spans="1:5" ht="15" customHeight="1" x14ac:dyDescent="0.25">
      <c r="A93" s="143">
        <v>1966</v>
      </c>
      <c r="B93" s="159"/>
      <c r="C93" s="162">
        <v>2776.0955403157318</v>
      </c>
      <c r="D93" s="159"/>
      <c r="E93" s="159"/>
    </row>
    <row r="94" spans="1:5" ht="15" customHeight="1" x14ac:dyDescent="0.25">
      <c r="A94" s="143">
        <v>1967</v>
      </c>
      <c r="B94" s="159"/>
      <c r="C94" s="162">
        <v>3041.4280647723699</v>
      </c>
      <c r="D94" s="159"/>
      <c r="E94" s="159"/>
    </row>
    <row r="95" spans="1:5" ht="15" customHeight="1" x14ac:dyDescent="0.25">
      <c r="A95" s="143">
        <v>1968</v>
      </c>
      <c r="B95" s="159"/>
      <c r="C95" s="162">
        <v>3390.8473303403825</v>
      </c>
      <c r="D95" s="159"/>
      <c r="E95" s="159"/>
    </row>
    <row r="96" spans="1:5" ht="15" customHeight="1" x14ac:dyDescent="0.25">
      <c r="A96" s="143">
        <v>1969</v>
      </c>
      <c r="B96" s="159"/>
      <c r="C96" s="162">
        <v>3540.7993975334566</v>
      </c>
      <c r="D96" s="159"/>
      <c r="E96" s="159"/>
    </row>
    <row r="97" spans="1:5" ht="15" customHeight="1" x14ac:dyDescent="0.25">
      <c r="A97" s="143">
        <v>1970</v>
      </c>
      <c r="B97" s="238">
        <v>974986.06279999996</v>
      </c>
      <c r="C97" s="162">
        <v>3733.4619557692449</v>
      </c>
      <c r="D97" s="159">
        <f t="shared" ref="D97:D114" si="1">D98*C97/C98</f>
        <v>3733.461955769244</v>
      </c>
      <c r="E97" s="164">
        <f>(B97*1000000)/(D97*1000)/12</f>
        <v>21762.331993530686</v>
      </c>
    </row>
    <row r="98" spans="1:5" ht="15" customHeight="1" x14ac:dyDescent="0.25">
      <c r="A98" s="143">
        <v>1971</v>
      </c>
      <c r="B98" s="238">
        <v>1201874.1794</v>
      </c>
      <c r="C98" s="162">
        <v>3911.3425547398351</v>
      </c>
      <c r="D98" s="159">
        <f t="shared" si="1"/>
        <v>3911.3425547398342</v>
      </c>
      <c r="E98" s="164">
        <f t="shared" ref="E98:E144" si="2">(B98*1000000)/(D98*1000)/12</f>
        <v>25606.599323624989</v>
      </c>
    </row>
    <row r="99" spans="1:5" ht="15" customHeight="1" x14ac:dyDescent="0.25">
      <c r="A99" s="143">
        <v>1972</v>
      </c>
      <c r="B99" s="238">
        <v>1459989.2383999999</v>
      </c>
      <c r="C99" s="162">
        <v>4003.6180883324423</v>
      </c>
      <c r="D99" s="159">
        <f t="shared" si="1"/>
        <v>4003.6180883324414</v>
      </c>
      <c r="E99" s="164">
        <f t="shared" si="2"/>
        <v>30388.954985799366</v>
      </c>
    </row>
    <row r="100" spans="1:5" ht="15" customHeight="1" x14ac:dyDescent="0.25">
      <c r="A100" s="143">
        <v>1973</v>
      </c>
      <c r="B100" s="238">
        <v>1910134.4317000001</v>
      </c>
      <c r="C100" s="162">
        <v>4155.420787402466</v>
      </c>
      <c r="D100" s="159">
        <f t="shared" si="1"/>
        <v>4155.4207874024651</v>
      </c>
      <c r="E100" s="164">
        <f t="shared" si="2"/>
        <v>38306.077158514359</v>
      </c>
    </row>
    <row r="101" spans="1:5" ht="15" customHeight="1" x14ac:dyDescent="0.25">
      <c r="A101" s="143">
        <v>1974</v>
      </c>
      <c r="B101" s="238">
        <v>2587167.7415</v>
      </c>
      <c r="C101" s="162">
        <v>4437.3009177986305</v>
      </c>
      <c r="D101" s="159">
        <f t="shared" si="1"/>
        <v>4437.3009177986296</v>
      </c>
      <c r="E101" s="164">
        <f t="shared" si="2"/>
        <v>48587.489508966122</v>
      </c>
    </row>
    <row r="102" spans="1:5" ht="15" customHeight="1" x14ac:dyDescent="0.25">
      <c r="A102" s="143">
        <v>1975</v>
      </c>
      <c r="B102" s="238">
        <v>3489740.4959999998</v>
      </c>
      <c r="C102" s="162">
        <v>4737.1414325165806</v>
      </c>
      <c r="D102" s="159">
        <f t="shared" si="1"/>
        <v>4737.1414325165797</v>
      </c>
      <c r="E102" s="164">
        <f t="shared" si="2"/>
        <v>61389.703504273028</v>
      </c>
    </row>
    <row r="103" spans="1:5" ht="15" customHeight="1" x14ac:dyDescent="0.25">
      <c r="A103" s="143">
        <v>1976</v>
      </c>
      <c r="B103" s="238">
        <v>4914768.0082</v>
      </c>
      <c r="C103" s="162">
        <v>5131.3732383042225</v>
      </c>
      <c r="D103" s="159">
        <f t="shared" si="1"/>
        <v>5131.3732383042216</v>
      </c>
      <c r="E103" s="164">
        <f t="shared" si="2"/>
        <v>79815.671490441615</v>
      </c>
    </row>
    <row r="104" spans="1:5" ht="15" customHeight="1" x14ac:dyDescent="0.25">
      <c r="A104" s="143">
        <v>1977</v>
      </c>
      <c r="B104" s="238">
        <v>6643765.4249999998</v>
      </c>
      <c r="C104" s="162">
        <v>5707.4164463890975</v>
      </c>
      <c r="D104" s="159">
        <f t="shared" si="1"/>
        <v>5707.4164463890966</v>
      </c>
      <c r="E104" s="164">
        <f t="shared" si="2"/>
        <v>97004.857443033645</v>
      </c>
    </row>
    <row r="105" spans="1:5" ht="15" customHeight="1" x14ac:dyDescent="0.25">
      <c r="A105" s="143">
        <v>1978</v>
      </c>
      <c r="B105" s="238">
        <v>9483964.7697999999</v>
      </c>
      <c r="C105" s="162">
        <v>6224.3812468270489</v>
      </c>
      <c r="D105" s="159">
        <f t="shared" si="1"/>
        <v>6224.381246827048</v>
      </c>
      <c r="E105" s="164">
        <f t="shared" si="2"/>
        <v>126973.32733052199</v>
      </c>
    </row>
    <row r="106" spans="1:5" ht="15" customHeight="1" x14ac:dyDescent="0.25">
      <c r="A106" s="143">
        <v>1979</v>
      </c>
      <c r="B106" s="238">
        <v>12715382.718800001</v>
      </c>
      <c r="C106" s="162">
        <v>6462.742743954982</v>
      </c>
      <c r="D106" s="159">
        <f t="shared" si="1"/>
        <v>6462.7427439549811</v>
      </c>
      <c r="E106" s="164">
        <f t="shared" si="2"/>
        <v>163957.51286213472</v>
      </c>
    </row>
    <row r="107" spans="1:5" ht="15" customHeight="1" x14ac:dyDescent="0.25">
      <c r="A107" s="143">
        <v>1980</v>
      </c>
      <c r="B107" s="238">
        <v>16030625.8157</v>
      </c>
      <c r="C107" s="162">
        <v>6445.5883529516605</v>
      </c>
      <c r="D107" s="159">
        <f t="shared" si="1"/>
        <v>6445.5883529516595</v>
      </c>
      <c r="E107" s="164">
        <f t="shared" si="2"/>
        <v>207255.78666995047</v>
      </c>
    </row>
    <row r="108" spans="1:5" ht="15" customHeight="1" x14ac:dyDescent="0.25">
      <c r="A108" s="143">
        <v>1981</v>
      </c>
      <c r="B108" s="238">
        <v>19843632.599399999</v>
      </c>
      <c r="C108" s="162">
        <v>6597.6068517364574</v>
      </c>
      <c r="D108" s="159">
        <f t="shared" si="1"/>
        <v>6597.6068517364565</v>
      </c>
      <c r="E108" s="164">
        <f t="shared" si="2"/>
        <v>250641.79892967877</v>
      </c>
    </row>
    <row r="109" spans="1:5" ht="15" customHeight="1" x14ac:dyDescent="0.25">
      <c r="A109" s="143">
        <v>1982</v>
      </c>
      <c r="B109" s="238">
        <v>23139060.593199998</v>
      </c>
      <c r="C109" s="162">
        <v>6841.0363604947397</v>
      </c>
      <c r="D109" s="159">
        <f t="shared" si="1"/>
        <v>6841.0363604947388</v>
      </c>
      <c r="E109" s="164">
        <f t="shared" si="2"/>
        <v>281865.92612904683</v>
      </c>
    </row>
    <row r="110" spans="1:5" ht="15" customHeight="1" x14ac:dyDescent="0.25">
      <c r="A110" s="143">
        <v>1983</v>
      </c>
      <c r="B110" s="238">
        <v>28028618.810699999</v>
      </c>
      <c r="C110" s="162">
        <v>7151.445650960386</v>
      </c>
      <c r="D110" s="159">
        <f t="shared" si="1"/>
        <v>7151.4456509603851</v>
      </c>
      <c r="E110" s="164">
        <f t="shared" si="2"/>
        <v>326607.84241733426</v>
      </c>
    </row>
    <row r="111" spans="1:5" ht="15" customHeight="1" x14ac:dyDescent="0.25">
      <c r="A111" s="143">
        <v>1984</v>
      </c>
      <c r="B111" s="238">
        <v>32281085.156199999</v>
      </c>
      <c r="C111" s="162">
        <v>7624.8835849882344</v>
      </c>
      <c r="D111" s="159">
        <f t="shared" si="1"/>
        <v>7624.8835849882335</v>
      </c>
      <c r="E111" s="164">
        <f t="shared" si="2"/>
        <v>352804.13132858137</v>
      </c>
    </row>
    <row r="112" spans="1:5" ht="15" customHeight="1" x14ac:dyDescent="0.25">
      <c r="A112" s="143">
        <v>1985</v>
      </c>
      <c r="B112" s="238">
        <v>35821348.977700002</v>
      </c>
      <c r="C112" s="162">
        <v>8081.7548191455071</v>
      </c>
      <c r="D112" s="159">
        <f t="shared" si="1"/>
        <v>8081.7548191455062</v>
      </c>
      <c r="E112" s="164">
        <f t="shared" si="2"/>
        <v>369364.38701860461</v>
      </c>
    </row>
    <row r="113" spans="1:5" ht="15" customHeight="1" x14ac:dyDescent="0.25">
      <c r="A113" s="143">
        <v>1986</v>
      </c>
      <c r="B113" s="238">
        <v>41586713.998999998</v>
      </c>
      <c r="C113" s="162">
        <v>8425.4596144596489</v>
      </c>
      <c r="D113" s="159">
        <f t="shared" si="1"/>
        <v>8425.4596144596471</v>
      </c>
      <c r="E113" s="164">
        <f t="shared" si="2"/>
        <v>411319.934875615</v>
      </c>
    </row>
    <row r="114" spans="1:5" ht="15" customHeight="1" x14ac:dyDescent="0.25">
      <c r="A114" s="143">
        <v>1987</v>
      </c>
      <c r="B114" s="238">
        <v>49869115.8213</v>
      </c>
      <c r="C114" s="162">
        <v>9178.5578272983275</v>
      </c>
      <c r="D114" s="159">
        <f t="shared" si="1"/>
        <v>9178.5578272983257</v>
      </c>
      <c r="E114" s="164">
        <f t="shared" si="2"/>
        <v>452768.25945522561</v>
      </c>
    </row>
    <row r="115" spans="1:5" ht="15" customHeight="1" x14ac:dyDescent="0.25">
      <c r="A115" s="143">
        <v>1988</v>
      </c>
      <c r="B115" s="238">
        <v>61374324.841200002</v>
      </c>
      <c r="C115" s="162">
        <v>9610.8171126288307</v>
      </c>
      <c r="D115" s="159">
        <f>D116*C115/C116</f>
        <v>9610.8171126288289</v>
      </c>
      <c r="E115" s="164">
        <f t="shared" si="2"/>
        <v>532163.60379799514</v>
      </c>
    </row>
    <row r="116" spans="1:5" ht="13.7" x14ac:dyDescent="0.25">
      <c r="A116" s="143">
        <v>1989</v>
      </c>
      <c r="B116" s="238">
        <v>72968546.2086</v>
      </c>
      <c r="C116" s="162">
        <v>10389.580000000002</v>
      </c>
      <c r="D116" s="162">
        <v>10389.58</v>
      </c>
      <c r="E116" s="164">
        <f t="shared" si="2"/>
        <v>585270.25963032187</v>
      </c>
    </row>
    <row r="117" spans="1:5" ht="15" customHeight="1" x14ac:dyDescent="0.25">
      <c r="A117" s="143">
        <v>1990</v>
      </c>
      <c r="B117" s="238">
        <v>89521626.781900004</v>
      </c>
      <c r="C117" s="162">
        <v>10950</v>
      </c>
      <c r="D117" s="162">
        <v>10950</v>
      </c>
      <c r="E117" s="164">
        <f t="shared" si="2"/>
        <v>681290.91919254186</v>
      </c>
    </row>
    <row r="118" spans="1:5" ht="15" customHeight="1" x14ac:dyDescent="0.25">
      <c r="A118" s="143">
        <v>1991</v>
      </c>
      <c r="B118" s="238">
        <v>111443355.3405</v>
      </c>
      <c r="C118" s="162">
        <v>11698.667000000001</v>
      </c>
      <c r="D118" s="162">
        <v>11698.67</v>
      </c>
      <c r="E118" s="164">
        <f t="shared" si="2"/>
        <v>793846.33282031212</v>
      </c>
    </row>
    <row r="119" spans="1:5" ht="15" customHeight="1" x14ac:dyDescent="0.25">
      <c r="A119" s="143">
        <v>1992</v>
      </c>
      <c r="B119" s="238">
        <v>126665400.46089999</v>
      </c>
      <c r="C119" s="162">
        <v>11910.497000000003</v>
      </c>
      <c r="D119" s="162">
        <v>11910.5</v>
      </c>
      <c r="E119" s="164">
        <f t="shared" si="2"/>
        <v>886230.64005779207</v>
      </c>
    </row>
    <row r="120" spans="1:5" ht="15" customHeight="1" x14ac:dyDescent="0.25">
      <c r="A120" s="143">
        <v>1993</v>
      </c>
      <c r="B120" s="238">
        <v>143683876.59470001</v>
      </c>
      <c r="C120" s="162">
        <v>11944.082999999999</v>
      </c>
      <c r="D120" s="162">
        <v>11944.08</v>
      </c>
      <c r="E120" s="164">
        <f t="shared" si="2"/>
        <v>1002476.2378426524</v>
      </c>
    </row>
    <row r="121" spans="1:5" ht="15" customHeight="1" x14ac:dyDescent="0.25">
      <c r="A121" s="143">
        <v>1994</v>
      </c>
      <c r="B121" s="238">
        <v>168475994.00060001</v>
      </c>
      <c r="C121" s="162">
        <v>12478.587</v>
      </c>
      <c r="D121" s="162">
        <v>12478.58</v>
      </c>
      <c r="E121" s="164">
        <f t="shared" si="2"/>
        <v>1125101.2668682388</v>
      </c>
    </row>
    <row r="122" spans="1:5" ht="15" customHeight="1" x14ac:dyDescent="0.25">
      <c r="A122" s="143">
        <v>1995</v>
      </c>
      <c r="B122" s="238">
        <v>200811129.77810001</v>
      </c>
      <c r="C122" s="162">
        <v>12899.252999999997</v>
      </c>
      <c r="D122" s="162">
        <v>12899.25</v>
      </c>
      <c r="E122" s="164">
        <f t="shared" si="2"/>
        <v>1297304.9452364801</v>
      </c>
    </row>
    <row r="123" spans="1:5" ht="15" customHeight="1" x14ac:dyDescent="0.25">
      <c r="A123" s="143">
        <v>1996</v>
      </c>
      <c r="B123" s="238">
        <v>230174415.08140001</v>
      </c>
      <c r="C123" s="162">
        <v>13199.997000000003</v>
      </c>
      <c r="D123" s="162">
        <v>13200</v>
      </c>
      <c r="E123" s="164">
        <f t="shared" si="2"/>
        <v>1453121.3073320708</v>
      </c>
    </row>
    <row r="124" spans="1:5" ht="15" customHeight="1" x14ac:dyDescent="0.25">
      <c r="A124" s="143">
        <v>1997</v>
      </c>
      <c r="B124" s="238">
        <v>243597746.8206</v>
      </c>
      <c r="C124" s="162">
        <v>13404.169999999998</v>
      </c>
      <c r="D124" s="162">
        <v>13404.17</v>
      </c>
      <c r="E124" s="164">
        <f t="shared" si="2"/>
        <v>1514440.0761143733</v>
      </c>
    </row>
    <row r="125" spans="1:5" ht="15" customHeight="1" x14ac:dyDescent="0.25">
      <c r="A125" s="143">
        <v>1998</v>
      </c>
      <c r="B125" s="238">
        <v>231757444.69760001</v>
      </c>
      <c r="C125" s="162">
        <v>12296.169999999998</v>
      </c>
      <c r="D125" s="162">
        <v>12296.17</v>
      </c>
      <c r="E125" s="164">
        <f t="shared" si="2"/>
        <v>1570661.4654373408</v>
      </c>
    </row>
    <row r="126" spans="1:5" ht="15" customHeight="1" x14ac:dyDescent="0.25">
      <c r="A126" s="143">
        <v>1999</v>
      </c>
      <c r="B126" s="238">
        <v>246505276.01789999</v>
      </c>
      <c r="C126" s="162">
        <v>12663.337</v>
      </c>
      <c r="D126" s="162">
        <v>12663.33</v>
      </c>
      <c r="E126" s="164">
        <f t="shared" si="2"/>
        <v>1622172.551360898</v>
      </c>
    </row>
    <row r="127" spans="1:5" ht="15" customHeight="1" x14ac:dyDescent="0.25">
      <c r="A127" s="143">
        <v>2000</v>
      </c>
      <c r="B127" s="238">
        <v>270341600</v>
      </c>
      <c r="C127" s="162">
        <v>13355.847</v>
      </c>
      <c r="D127" s="162">
        <v>13355.85</v>
      </c>
      <c r="E127" s="164">
        <f t="shared" si="2"/>
        <v>1686786.4394004624</v>
      </c>
    </row>
    <row r="128" spans="1:5" ht="15" customHeight="1" x14ac:dyDescent="0.25">
      <c r="A128" s="143">
        <v>2001</v>
      </c>
      <c r="B128" s="238">
        <v>298033200</v>
      </c>
      <c r="C128" s="162">
        <v>13658.918</v>
      </c>
      <c r="D128" s="162">
        <v>13658.92</v>
      </c>
      <c r="E128" s="164">
        <f t="shared" si="2"/>
        <v>1818306.2789737403</v>
      </c>
    </row>
    <row r="129" spans="1:5" ht="15" customHeight="1" x14ac:dyDescent="0.25">
      <c r="A129" s="143">
        <v>2002</v>
      </c>
      <c r="B129" s="238">
        <v>329033200</v>
      </c>
      <c r="C129" s="162">
        <v>14205.637999999999</v>
      </c>
      <c r="D129" s="162">
        <v>14205.64</v>
      </c>
      <c r="E129" s="164">
        <f t="shared" si="2"/>
        <v>1930179.3747647647</v>
      </c>
    </row>
    <row r="130" spans="1:5" ht="15" customHeight="1" x14ac:dyDescent="0.25">
      <c r="A130" s="143">
        <v>2003</v>
      </c>
      <c r="B130" s="238">
        <v>358607200</v>
      </c>
      <c r="C130" s="162">
        <v>14448.916999999998</v>
      </c>
      <c r="D130" s="162">
        <v>14448.92</v>
      </c>
      <c r="E130" s="164">
        <f t="shared" si="2"/>
        <v>2068246.8539747838</v>
      </c>
    </row>
    <row r="131" spans="1:5" ht="15" customHeight="1" x14ac:dyDescent="0.25">
      <c r="A131" s="143">
        <v>2004</v>
      </c>
      <c r="B131" s="238">
        <v>388669700</v>
      </c>
      <c r="C131" s="162">
        <v>14936.119999999999</v>
      </c>
      <c r="D131" s="162">
        <v>14936.12</v>
      </c>
      <c r="E131" s="164">
        <f t="shared" si="2"/>
        <v>2168511.0769508188</v>
      </c>
    </row>
    <row r="132" spans="1:5" ht="15" customHeight="1" x14ac:dyDescent="0.25">
      <c r="A132" s="143">
        <v>2005</v>
      </c>
      <c r="B132" s="238">
        <v>417040200</v>
      </c>
      <c r="C132" s="162">
        <v>15186.307000000001</v>
      </c>
      <c r="D132" s="162">
        <v>15186.31</v>
      </c>
      <c r="E132" s="164">
        <f t="shared" si="2"/>
        <v>2288465.7299897079</v>
      </c>
    </row>
    <row r="133" spans="1:5" ht="15" customHeight="1" x14ac:dyDescent="0.25">
      <c r="A133" s="143">
        <v>2006</v>
      </c>
      <c r="B133" s="238">
        <v>443624400</v>
      </c>
      <c r="C133" s="162">
        <v>15608.378000000001</v>
      </c>
      <c r="D133" s="162">
        <v>15608.38</v>
      </c>
      <c r="E133" s="164">
        <f t="shared" si="2"/>
        <v>2368516.1432512538</v>
      </c>
    </row>
    <row r="134" spans="1:5" ht="15" customHeight="1" x14ac:dyDescent="0.25">
      <c r="A134" s="144">
        <v>2007</v>
      </c>
      <c r="B134" s="238">
        <v>478053200</v>
      </c>
      <c r="C134" s="162">
        <v>16094.468000000001</v>
      </c>
      <c r="D134" s="162">
        <v>16094.47</v>
      </c>
      <c r="E134" s="164">
        <f t="shared" si="2"/>
        <v>2475245.6382016102</v>
      </c>
    </row>
    <row r="135" spans="1:5" ht="15" customHeight="1" x14ac:dyDescent="0.25">
      <c r="A135" s="144">
        <v>2008</v>
      </c>
      <c r="B135" s="238">
        <v>506130900</v>
      </c>
      <c r="C135" s="162">
        <v>16356.869999999999</v>
      </c>
      <c r="D135" s="162">
        <v>16356.87</v>
      </c>
      <c r="E135" s="164">
        <f t="shared" si="2"/>
        <v>2578584.7170027029</v>
      </c>
    </row>
    <row r="136" spans="1:5" ht="15" customHeight="1" x14ac:dyDescent="0.25">
      <c r="A136" s="144">
        <v>2009</v>
      </c>
      <c r="B136" s="238">
        <v>526569000</v>
      </c>
      <c r="C136" s="162">
        <v>16585.942999999999</v>
      </c>
      <c r="D136" s="162">
        <v>16585.939999999999</v>
      </c>
      <c r="E136" s="164">
        <f t="shared" si="2"/>
        <v>2645659.5164337992</v>
      </c>
    </row>
    <row r="137" spans="1:5" ht="15" customHeight="1" x14ac:dyDescent="0.25">
      <c r="A137" s="184">
        <v>2010</v>
      </c>
      <c r="B137" s="238">
        <v>562454900</v>
      </c>
      <c r="C137" s="162">
        <v>17110.868000000002</v>
      </c>
      <c r="D137" s="162">
        <v>17110.87</v>
      </c>
      <c r="E137" s="164">
        <f t="shared" si="2"/>
        <v>2739267.0078532924</v>
      </c>
    </row>
    <row r="138" spans="1:5" ht="15" customHeight="1" x14ac:dyDescent="0.25">
      <c r="A138" s="184">
        <f>A137+1</f>
        <v>2011</v>
      </c>
      <c r="B138" s="238">
        <v>600437000</v>
      </c>
      <c r="C138" s="162">
        <v>17596.04</v>
      </c>
      <c r="D138" s="162">
        <v>17596.04</v>
      </c>
      <c r="E138" s="164">
        <f t="shared" si="2"/>
        <v>2843618.0337545644</v>
      </c>
    </row>
    <row r="139" spans="1:5" ht="15" customHeight="1" x14ac:dyDescent="0.25">
      <c r="A139" s="184">
        <f>A138+1</f>
        <v>2012</v>
      </c>
      <c r="B139" s="238">
        <v>629947700</v>
      </c>
      <c r="C139" s="162">
        <v>17920.656999999999</v>
      </c>
      <c r="D139" s="162">
        <v>17920.66</v>
      </c>
      <c r="E139" s="164">
        <f t="shared" si="2"/>
        <v>2929336.4009286859</v>
      </c>
    </row>
    <row r="140" spans="1:5" ht="15" customHeight="1" x14ac:dyDescent="0.25">
      <c r="A140" s="184">
        <f>A139+1</f>
        <v>2013</v>
      </c>
      <c r="B140" s="238">
        <v>664645500</v>
      </c>
      <c r="C140" s="162">
        <v>18364.942999999999</v>
      </c>
      <c r="D140" s="162">
        <v>18364.939999999999</v>
      </c>
      <c r="E140" s="164">
        <f t="shared" si="2"/>
        <v>3015916.4690981838</v>
      </c>
    </row>
    <row r="141" spans="1:5" ht="15" customHeight="1" x14ac:dyDescent="0.25">
      <c r="A141" s="184">
        <f>A140+1</f>
        <v>2014</v>
      </c>
      <c r="B141" s="238">
        <v>702289300</v>
      </c>
      <c r="C141" s="162">
        <v>18958.542999999998</v>
      </c>
      <c r="D141" s="162">
        <v>18958.54</v>
      </c>
      <c r="E141" s="164">
        <f t="shared" si="2"/>
        <v>3086952.2828937955</v>
      </c>
    </row>
    <row r="142" spans="1:5" ht="15" customHeight="1" x14ac:dyDescent="0.25">
      <c r="A142" s="184">
        <v>2015</v>
      </c>
      <c r="B142" s="238">
        <v>750213000</v>
      </c>
      <c r="C142" s="162">
        <v>19402.114999999998</v>
      </c>
      <c r="D142" s="162">
        <v>19402.12</v>
      </c>
      <c r="E142" s="164">
        <f t="shared" si="2"/>
        <v>3222212.3149429034</v>
      </c>
    </row>
    <row r="143" spans="1:5" ht="13.7" x14ac:dyDescent="0.25">
      <c r="A143" s="206">
        <v>2016</v>
      </c>
      <c r="B143" s="238">
        <v>786190600</v>
      </c>
      <c r="C143" s="162">
        <v>19669.277000000002</v>
      </c>
      <c r="D143" s="162">
        <v>19669.28</v>
      </c>
      <c r="E143" s="164">
        <f t="shared" si="2"/>
        <v>3330873.490709031</v>
      </c>
    </row>
    <row r="144" spans="1:5" ht="13.7" x14ac:dyDescent="0.25">
      <c r="A144" s="206">
        <v>2017</v>
      </c>
      <c r="B144" s="238">
        <v>824416300</v>
      </c>
      <c r="C144" s="162">
        <v>19933.847000000002</v>
      </c>
      <c r="D144" s="162">
        <v>19933.849999999999</v>
      </c>
      <c r="E144" s="164">
        <f t="shared" si="2"/>
        <v>3446467.1066218186</v>
      </c>
    </row>
    <row r="145" spans="1:47" ht="13.7" x14ac:dyDescent="0.25">
      <c r="A145" s="206">
        <v>2018</v>
      </c>
      <c r="B145" s="275"/>
      <c r="D145" s="162">
        <v>20083.5</v>
      </c>
      <c r="E145" s="164"/>
    </row>
    <row r="146" spans="1:47" ht="13.7" x14ac:dyDescent="0.25">
      <c r="A146" s="220">
        <f>A145+1</f>
        <v>2019</v>
      </c>
      <c r="E146" s="140"/>
    </row>
    <row r="147" spans="1:47" ht="12.2" x14ac:dyDescent="0.25">
      <c r="E147" s="140"/>
    </row>
    <row r="148" spans="1:47" ht="12.2" x14ac:dyDescent="0.25">
      <c r="E148" s="140"/>
    </row>
    <row r="149" spans="1:47" ht="12.2" x14ac:dyDescent="0.25">
      <c r="E149" s="140"/>
      <c r="F149" s="140"/>
      <c r="G149" s="140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</row>
    <row r="150" spans="1:47" ht="12.2" x14ac:dyDescent="0.25">
      <c r="E150" s="140"/>
      <c r="F150" s="140"/>
      <c r="G150" s="140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</row>
    <row r="151" spans="1:47" ht="12.2" x14ac:dyDescent="0.25">
      <c r="E151" s="140"/>
    </row>
    <row r="152" spans="1:47" ht="12.2" x14ac:dyDescent="0.25">
      <c r="E152" s="140"/>
    </row>
    <row r="153" spans="1:47" ht="12.2" x14ac:dyDescent="0.25">
      <c r="E153" s="140"/>
    </row>
    <row r="154" spans="1:47" ht="12.2" x14ac:dyDescent="0.25">
      <c r="E154" s="140"/>
    </row>
    <row r="155" spans="1:47" ht="12.2" x14ac:dyDescent="0.25">
      <c r="E155" s="140"/>
    </row>
    <row r="156" spans="1:47" ht="12.2" x14ac:dyDescent="0.25">
      <c r="E156" s="140"/>
    </row>
    <row r="157" spans="1:47" ht="12.2" x14ac:dyDescent="0.25">
      <c r="E157" s="140"/>
    </row>
    <row r="158" spans="1:47" ht="12.2" x14ac:dyDescent="0.25">
      <c r="E158" s="140"/>
    </row>
    <row r="159" spans="1:47" ht="12.2" x14ac:dyDescent="0.25">
      <c r="E159" s="140"/>
    </row>
    <row r="160" spans="1:47" ht="12.2" x14ac:dyDescent="0.25">
      <c r="E160" s="140"/>
    </row>
    <row r="161" spans="5:5" ht="12.2" x14ac:dyDescent="0.25">
      <c r="E161" s="140"/>
    </row>
    <row r="162" spans="5:5" ht="12.2" x14ac:dyDescent="0.25">
      <c r="E162" s="140"/>
    </row>
    <row r="163" spans="5:5" ht="12.2" x14ac:dyDescent="0.25">
      <c r="E163" s="140"/>
    </row>
    <row r="164" spans="5:5" ht="13.5" x14ac:dyDescent="0.25">
      <c r="E164" s="140"/>
    </row>
    <row r="165" spans="5:5" ht="13.5" x14ac:dyDescent="0.25">
      <c r="E165" s="140"/>
    </row>
    <row r="166" spans="5:5" ht="13.5" x14ac:dyDescent="0.25">
      <c r="E166" s="140"/>
    </row>
    <row r="167" spans="5:5" ht="13.5" x14ac:dyDescent="0.25">
      <c r="E167" s="140"/>
    </row>
    <row r="168" spans="5:5" ht="13.5" x14ac:dyDescent="0.25">
      <c r="E168" s="140"/>
    </row>
    <row r="169" spans="5:5" ht="13.5" x14ac:dyDescent="0.25">
      <c r="E169" s="140"/>
    </row>
    <row r="170" spans="5:5" ht="13.5" x14ac:dyDescent="0.25">
      <c r="E170" s="140"/>
    </row>
    <row r="171" spans="5:5" ht="13.5" x14ac:dyDescent="0.25">
      <c r="E171" s="140"/>
    </row>
    <row r="172" spans="5:5" ht="13.5" x14ac:dyDescent="0.25">
      <c r="E172" s="140"/>
    </row>
    <row r="173" spans="5:5" ht="13.5" x14ac:dyDescent="0.25">
      <c r="E173" s="140"/>
    </row>
    <row r="174" spans="5:5" ht="13.5" x14ac:dyDescent="0.25">
      <c r="E174" s="140"/>
    </row>
    <row r="175" spans="5:5" ht="13.5" x14ac:dyDescent="0.25">
      <c r="E175" s="140"/>
    </row>
    <row r="176" spans="5:5" ht="13.5" x14ac:dyDescent="0.25">
      <c r="E176" s="140"/>
    </row>
    <row r="177" spans="5:5" ht="13.5" x14ac:dyDescent="0.25">
      <c r="E177" s="140"/>
    </row>
    <row r="178" spans="5:5" ht="13.5" x14ac:dyDescent="0.25">
      <c r="E178" s="140"/>
    </row>
    <row r="179" spans="5:5" ht="13.5" x14ac:dyDescent="0.25">
      <c r="E179" s="140"/>
    </row>
    <row r="180" spans="5:5" ht="13.5" x14ac:dyDescent="0.25">
      <c r="E180" s="140"/>
    </row>
    <row r="181" spans="5:5" ht="13.5" x14ac:dyDescent="0.25">
      <c r="E181" s="140"/>
    </row>
    <row r="182" spans="5:5" ht="13.5" x14ac:dyDescent="0.25">
      <c r="E182" s="140"/>
    </row>
    <row r="183" spans="5:5" ht="13.5" x14ac:dyDescent="0.25">
      <c r="E183" s="140"/>
    </row>
    <row r="184" spans="5:5" ht="13.5" x14ac:dyDescent="0.25">
      <c r="E184" s="140"/>
    </row>
  </sheetData>
  <mergeCells count="3">
    <mergeCell ref="A3:A6"/>
    <mergeCell ref="B3:D3"/>
    <mergeCell ref="C4:D4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95"/>
  <sheetViews>
    <sheetView workbookViewId="0">
      <selection activeCell="B9" sqref="B9"/>
    </sheetView>
  </sheetViews>
  <sheetFormatPr baseColWidth="10" defaultColWidth="10.7109375" defaultRowHeight="15" x14ac:dyDescent="0.25"/>
  <cols>
    <col min="1" max="1" width="11.42578125" style="34"/>
    <col min="2" max="8" width="11.42578125" style="138"/>
  </cols>
  <sheetData>
    <row r="1" spans="1:8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s="138" customFormat="1" ht="14.25" x14ac:dyDescent="0.25">
      <c r="A2" s="139"/>
      <c r="B2" s="140"/>
      <c r="C2" s="140"/>
      <c r="D2" s="140"/>
      <c r="E2" s="140"/>
      <c r="F2" s="140"/>
      <c r="G2" s="140"/>
      <c r="H2" s="140"/>
    </row>
    <row r="3" spans="1:8" s="138" customFormat="1" ht="14.25" x14ac:dyDescent="0.25">
      <c r="A3" s="140"/>
      <c r="B3" s="140"/>
      <c r="C3" s="140"/>
      <c r="D3" s="140"/>
      <c r="E3" s="140"/>
      <c r="F3" s="140"/>
      <c r="G3" s="182">
        <v>8.75</v>
      </c>
      <c r="H3" s="140"/>
    </row>
    <row r="4" spans="1:8" s="138" customFormat="1" x14ac:dyDescent="0.25">
      <c r="A4" s="449" t="s">
        <v>2</v>
      </c>
      <c r="B4" s="474" t="s">
        <v>82</v>
      </c>
      <c r="C4" s="475"/>
      <c r="D4" s="475"/>
      <c r="E4" s="475"/>
      <c r="F4" s="475"/>
      <c r="G4" s="475"/>
    </row>
    <row r="5" spans="1:8" s="138" customFormat="1" ht="15" customHeight="1" x14ac:dyDescent="0.25">
      <c r="A5" s="449"/>
      <c r="B5" s="491" t="s">
        <v>63</v>
      </c>
      <c r="C5" s="515" t="s">
        <v>22</v>
      </c>
      <c r="D5" s="252"/>
      <c r="E5" s="469" t="s">
        <v>0</v>
      </c>
      <c r="F5" s="470"/>
      <c r="G5" s="217" t="s">
        <v>64</v>
      </c>
      <c r="H5" s="246" t="s">
        <v>64</v>
      </c>
    </row>
    <row r="6" spans="1:8" s="138" customFormat="1" x14ac:dyDescent="0.25">
      <c r="A6" s="449"/>
      <c r="B6" s="492"/>
      <c r="C6" s="516"/>
      <c r="D6" s="245"/>
      <c r="E6" s="131"/>
      <c r="F6" s="131"/>
      <c r="G6" s="240" t="s">
        <v>110</v>
      </c>
      <c r="H6" s="240" t="s">
        <v>110</v>
      </c>
    </row>
    <row r="7" spans="1:8" s="138" customFormat="1" x14ac:dyDescent="0.25">
      <c r="A7" s="449"/>
      <c r="B7" s="180"/>
      <c r="C7" s="132"/>
      <c r="D7" s="132"/>
      <c r="E7" s="131"/>
      <c r="F7" s="131"/>
      <c r="G7" s="178"/>
      <c r="H7" s="240"/>
    </row>
    <row r="8" spans="1:8" s="138" customFormat="1" x14ac:dyDescent="0.25">
      <c r="A8" s="449"/>
      <c r="B8" s="493" t="s">
        <v>3</v>
      </c>
      <c r="C8" s="484"/>
      <c r="D8" s="484"/>
      <c r="E8" s="484"/>
      <c r="F8" s="514"/>
      <c r="G8" s="178"/>
      <c r="H8" s="240" t="s">
        <v>3</v>
      </c>
    </row>
    <row r="9" spans="1:8" s="138" customFormat="1" ht="24.4" x14ac:dyDescent="0.25">
      <c r="A9" s="179"/>
      <c r="B9" s="133" t="s">
        <v>65</v>
      </c>
      <c r="C9" s="132" t="s">
        <v>47</v>
      </c>
      <c r="D9" s="132"/>
      <c r="E9" s="178" t="s">
        <v>33</v>
      </c>
      <c r="F9" s="178" t="s">
        <v>32</v>
      </c>
      <c r="G9" s="178"/>
      <c r="H9" s="240"/>
    </row>
    <row r="10" spans="1:8" s="138" customFormat="1" ht="41.45" thickBot="1" x14ac:dyDescent="0.3">
      <c r="A10" s="142"/>
      <c r="B10" s="133" t="s">
        <v>85</v>
      </c>
      <c r="C10" s="134" t="s">
        <v>52</v>
      </c>
      <c r="D10" s="134" t="s">
        <v>136</v>
      </c>
      <c r="E10" s="134"/>
      <c r="F10" s="134"/>
      <c r="G10" s="133" t="s">
        <v>85</v>
      </c>
      <c r="H10" s="133"/>
    </row>
    <row r="11" spans="1:8" ht="15" hidden="1" customHeight="1" x14ac:dyDescent="0.25">
      <c r="A11" s="26">
        <v>1935</v>
      </c>
    </row>
    <row r="12" spans="1:8" ht="15" hidden="1" customHeight="1" x14ac:dyDescent="0.25">
      <c r="A12" s="26">
        <v>1936</v>
      </c>
    </row>
    <row r="13" spans="1:8" ht="15" hidden="1" customHeight="1" x14ac:dyDescent="0.25">
      <c r="A13" s="26">
        <v>1937</v>
      </c>
    </row>
    <row r="14" spans="1:8" ht="15" hidden="1" customHeight="1" x14ac:dyDescent="0.25">
      <c r="A14" s="26">
        <v>1938</v>
      </c>
    </row>
    <row r="15" spans="1:8" ht="15" hidden="1" customHeight="1" x14ac:dyDescent="0.25">
      <c r="A15" s="26">
        <v>1939</v>
      </c>
    </row>
    <row r="16" spans="1:8" ht="15" hidden="1" customHeight="1" x14ac:dyDescent="0.25">
      <c r="A16" s="26">
        <v>1940</v>
      </c>
    </row>
    <row r="17" spans="1:8" ht="15" hidden="1" customHeight="1" x14ac:dyDescent="0.25">
      <c r="A17" s="26">
        <v>1941</v>
      </c>
    </row>
    <row r="18" spans="1:8" ht="15" hidden="1" customHeight="1" x14ac:dyDescent="0.25">
      <c r="A18" s="26">
        <v>1942</v>
      </c>
    </row>
    <row r="19" spans="1:8" ht="15" hidden="1" customHeight="1" x14ac:dyDescent="0.25">
      <c r="A19" s="26">
        <v>1943</v>
      </c>
    </row>
    <row r="20" spans="1:8" ht="15" hidden="1" customHeight="1" x14ac:dyDescent="0.25">
      <c r="A20" s="26">
        <v>1944</v>
      </c>
    </row>
    <row r="21" spans="1:8" ht="15" hidden="1" customHeight="1" x14ac:dyDescent="0.25">
      <c r="A21" s="26">
        <v>1945</v>
      </c>
    </row>
    <row r="22" spans="1:8" ht="15" hidden="1" customHeight="1" x14ac:dyDescent="0.25">
      <c r="A22" s="26">
        <v>1946</v>
      </c>
    </row>
    <row r="23" spans="1:8" ht="15" hidden="1" customHeight="1" x14ac:dyDescent="0.25">
      <c r="A23" s="26">
        <v>1947</v>
      </c>
    </row>
    <row r="24" spans="1:8" ht="15" hidden="1" customHeight="1" x14ac:dyDescent="0.25">
      <c r="A24" s="26">
        <v>1948</v>
      </c>
    </row>
    <row r="25" spans="1:8" ht="15" hidden="1" customHeight="1" x14ac:dyDescent="0.25">
      <c r="A25" s="26">
        <v>1949</v>
      </c>
      <c r="H25" s="159"/>
    </row>
    <row r="26" spans="1:8" ht="15" hidden="1" customHeight="1" x14ac:dyDescent="0.25">
      <c r="A26" s="26">
        <v>1950</v>
      </c>
      <c r="H26" s="159"/>
    </row>
    <row r="27" spans="1:8" ht="15" hidden="1" customHeight="1" x14ac:dyDescent="0.25">
      <c r="A27" s="26">
        <v>1951</v>
      </c>
      <c r="H27" s="159"/>
    </row>
    <row r="28" spans="1:8" ht="15" hidden="1" customHeight="1" x14ac:dyDescent="0.25">
      <c r="A28" s="26">
        <v>1952</v>
      </c>
      <c r="H28" s="159"/>
    </row>
    <row r="29" spans="1:8" ht="15" hidden="1" customHeight="1" x14ac:dyDescent="0.25">
      <c r="A29" s="26">
        <v>1953</v>
      </c>
      <c r="H29" s="159"/>
    </row>
    <row r="30" spans="1:8" ht="15" hidden="1" customHeight="1" x14ac:dyDescent="0.25">
      <c r="A30" s="26">
        <v>1954</v>
      </c>
      <c r="H30" s="159"/>
    </row>
    <row r="31" spans="1:8" ht="15" hidden="1" customHeight="1" x14ac:dyDescent="0.25">
      <c r="A31" s="26">
        <v>1955</v>
      </c>
      <c r="H31" s="159"/>
    </row>
    <row r="32" spans="1:8" ht="15" hidden="1" customHeight="1" x14ac:dyDescent="0.25">
      <c r="A32" s="26">
        <v>1956</v>
      </c>
      <c r="H32" s="159"/>
    </row>
    <row r="33" spans="1:8" ht="15" hidden="1" customHeight="1" x14ac:dyDescent="0.25">
      <c r="A33" s="26">
        <v>1957</v>
      </c>
      <c r="H33" s="159"/>
    </row>
    <row r="34" spans="1:8" ht="15" hidden="1" customHeight="1" x14ac:dyDescent="0.25">
      <c r="A34" s="26">
        <v>1958</v>
      </c>
      <c r="H34" s="159"/>
    </row>
    <row r="35" spans="1:8" ht="15" hidden="1" customHeight="1" x14ac:dyDescent="0.25">
      <c r="A35" s="26">
        <v>1959</v>
      </c>
      <c r="H35" s="159"/>
    </row>
    <row r="36" spans="1:8" ht="14.25" x14ac:dyDescent="0.25">
      <c r="A36" s="26">
        <v>1960</v>
      </c>
      <c r="B36" s="159"/>
      <c r="C36" s="159"/>
      <c r="D36" s="165">
        <v>2006</v>
      </c>
      <c r="E36" s="159"/>
      <c r="F36" s="159"/>
      <c r="G36" s="159"/>
      <c r="H36" s="159"/>
    </row>
    <row r="37" spans="1:8" ht="14.25" x14ac:dyDescent="0.25">
      <c r="A37" s="26">
        <v>1961</v>
      </c>
      <c r="B37" s="159"/>
      <c r="C37" s="159"/>
      <c r="D37" s="159"/>
      <c r="E37" s="159"/>
      <c r="F37" s="159"/>
      <c r="G37" s="159"/>
      <c r="H37" s="159"/>
    </row>
    <row r="38" spans="1:8" ht="14.25" x14ac:dyDescent="0.25">
      <c r="A38" s="26">
        <v>1962</v>
      </c>
      <c r="B38" s="159"/>
      <c r="C38" s="159"/>
      <c r="D38" s="159"/>
      <c r="E38" s="159"/>
      <c r="F38" s="159"/>
      <c r="G38" s="159"/>
      <c r="H38" s="159"/>
    </row>
    <row r="39" spans="1:8" ht="14.25" x14ac:dyDescent="0.25">
      <c r="A39" s="26">
        <v>1963</v>
      </c>
      <c r="B39" s="159"/>
      <c r="C39" s="159"/>
      <c r="D39" s="159"/>
      <c r="E39" s="159"/>
      <c r="F39" s="159"/>
      <c r="G39" s="159"/>
      <c r="H39" s="159"/>
    </row>
    <row r="40" spans="1:8" ht="14.25" x14ac:dyDescent="0.25">
      <c r="A40" s="26">
        <v>1964</v>
      </c>
      <c r="B40" s="159"/>
      <c r="C40" s="159"/>
      <c r="D40" s="159"/>
      <c r="E40" s="159"/>
      <c r="F40" s="159"/>
      <c r="G40" s="159"/>
      <c r="H40" s="159"/>
    </row>
    <row r="41" spans="1:8" ht="14.25" x14ac:dyDescent="0.25">
      <c r="A41" s="26">
        <v>1965</v>
      </c>
      <c r="B41" s="159"/>
      <c r="C41" s="159"/>
      <c r="D41" s="165">
        <v>2178</v>
      </c>
      <c r="E41" s="159"/>
      <c r="F41" s="159"/>
      <c r="G41" s="159"/>
      <c r="H41" s="159"/>
    </row>
    <row r="42" spans="1:8" ht="14.25" x14ac:dyDescent="0.25">
      <c r="A42" s="26">
        <v>1966</v>
      </c>
      <c r="B42" s="164">
        <f>'[11]OECD.Stat export'!F15</f>
        <v>40777</v>
      </c>
      <c r="C42" s="159"/>
      <c r="D42" s="273">
        <f>D41+(D43-D41)/2</f>
        <v>2221</v>
      </c>
      <c r="E42" s="159"/>
      <c r="F42" s="159"/>
      <c r="G42" s="159"/>
      <c r="H42" s="164">
        <f>(B42*1000000)/(D42*1000)/12</f>
        <v>1529.9789884436441</v>
      </c>
    </row>
    <row r="43" spans="1:8" ht="14.25" x14ac:dyDescent="0.25">
      <c r="A43" s="26">
        <v>1967</v>
      </c>
      <c r="B43" s="164">
        <f>'[11]OECD.Stat export'!F16</f>
        <v>45385</v>
      </c>
      <c r="C43" s="165">
        <f>'[12]OECD.Stat export'!I24</f>
        <v>1755</v>
      </c>
      <c r="D43" s="165">
        <v>2264</v>
      </c>
      <c r="E43" s="165">
        <f>'[13]OECD.Stat export'!G37</f>
        <v>12.24043</v>
      </c>
      <c r="F43" s="164">
        <f t="shared" ref="F43:F80" si="0">E43/$E$81*100</f>
        <v>13.598993976435015</v>
      </c>
      <c r="G43" s="164">
        <f t="shared" ref="G43:G74" si="1">(B43*1000000)/(C43*1000)/12</f>
        <v>2155.0332383665718</v>
      </c>
      <c r="H43" s="164">
        <f>(B43*1000000)/(D43*1000)/12</f>
        <v>1670.5315076560657</v>
      </c>
    </row>
    <row r="44" spans="1:8" ht="14.25" x14ac:dyDescent="0.25">
      <c r="A44" s="26">
        <v>1968</v>
      </c>
      <c r="B44" s="164">
        <f>'[11]OECD.Stat export'!F17</f>
        <v>50493</v>
      </c>
      <c r="C44" s="165">
        <f>'[12]OECD.Stat export'!I25</f>
        <v>1797</v>
      </c>
      <c r="D44" s="273">
        <f>D43+(D45-D43)/2</f>
        <v>2273</v>
      </c>
      <c r="E44" s="165">
        <f>'[13]OECD.Stat export'!G38</f>
        <v>13.2203</v>
      </c>
      <c r="F44" s="164">
        <f t="shared" si="0"/>
        <v>14.687619639723753</v>
      </c>
      <c r="G44" s="164">
        <f t="shared" si="1"/>
        <v>2341.5414579855315</v>
      </c>
      <c r="H44" s="164">
        <f>(B44*1000000)/(D44*1000)/12</f>
        <v>1851.1878574571053</v>
      </c>
    </row>
    <row r="45" spans="1:8" x14ac:dyDescent="0.25">
      <c r="A45" s="26">
        <v>1969</v>
      </c>
      <c r="B45" s="164">
        <f>'[11]OECD.Stat export'!F18</f>
        <v>57580</v>
      </c>
      <c r="C45" s="165">
        <f>'[12]OECD.Stat export'!I26</f>
        <v>1837</v>
      </c>
      <c r="D45" s="165">
        <v>2282</v>
      </c>
      <c r="E45" s="165">
        <f>'[13]OECD.Stat export'!G39</f>
        <v>13.68141</v>
      </c>
      <c r="F45" s="164">
        <f t="shared" si="0"/>
        <v>15.199908187795508</v>
      </c>
      <c r="G45" s="164">
        <f t="shared" si="1"/>
        <v>2612.0486300127018</v>
      </c>
      <c r="H45" s="164">
        <f t="shared" ref="H45:H68" si="2">(B45*1000000)/(D45*1000)/12</f>
        <v>2102.6877008472102</v>
      </c>
    </row>
    <row r="46" spans="1:8" x14ac:dyDescent="0.25">
      <c r="A46" s="26">
        <v>1970</v>
      </c>
      <c r="B46" s="164">
        <f>'[11]OECD.Stat export'!F19</f>
        <v>65214</v>
      </c>
      <c r="C46" s="165">
        <f>'[12]OECD.Stat export'!I27</f>
        <v>1864</v>
      </c>
      <c r="D46" s="165">
        <v>2315</v>
      </c>
      <c r="E46" s="165">
        <f>'[13]OECD.Stat export'!G40</f>
        <v>14.57273</v>
      </c>
      <c r="F46" s="164">
        <f t="shared" si="0"/>
        <v>16.190155696345133</v>
      </c>
      <c r="G46" s="164">
        <f t="shared" si="1"/>
        <v>2915.5042918454933</v>
      </c>
      <c r="H46" s="164">
        <f t="shared" si="2"/>
        <v>2347.5161987041038</v>
      </c>
    </row>
    <row r="47" spans="1:8" x14ac:dyDescent="0.25">
      <c r="A47" s="26">
        <v>1971</v>
      </c>
      <c r="B47" s="164">
        <f>'[11]OECD.Stat export'!F20</f>
        <v>73729</v>
      </c>
      <c r="C47" s="165">
        <f>'[12]OECD.Stat export'!I28</f>
        <v>1924</v>
      </c>
      <c r="D47" s="165">
        <v>2338</v>
      </c>
      <c r="E47" s="165">
        <f>'[13]OECD.Stat export'!G41</f>
        <v>15.428129999999999</v>
      </c>
      <c r="F47" s="164">
        <f t="shared" si="0"/>
        <v>17.140496448054222</v>
      </c>
      <c r="G47" s="164">
        <f t="shared" si="1"/>
        <v>3193.3905058905057</v>
      </c>
      <c r="H47" s="164">
        <f t="shared" si="2"/>
        <v>2627.922725976618</v>
      </c>
    </row>
    <row r="48" spans="1:8" x14ac:dyDescent="0.25">
      <c r="A48" s="26">
        <v>1972</v>
      </c>
      <c r="B48" s="164">
        <f>'[11]OECD.Stat export'!F21</f>
        <v>81826</v>
      </c>
      <c r="C48" s="165">
        <f>'[12]OECD.Stat export'!I29</f>
        <v>1944</v>
      </c>
      <c r="D48" s="165">
        <v>2356</v>
      </c>
      <c r="E48" s="165">
        <f>'[13]OECD.Stat export'!G42</f>
        <v>16.440580000000001</v>
      </c>
      <c r="F48" s="164">
        <f t="shared" si="0"/>
        <v>18.265318161951662</v>
      </c>
      <c r="G48" s="164">
        <f t="shared" si="1"/>
        <v>3507.6303155006858</v>
      </c>
      <c r="H48" s="164">
        <f t="shared" si="2"/>
        <v>2894.2416525183926</v>
      </c>
    </row>
    <row r="49" spans="1:8" x14ac:dyDescent="0.25">
      <c r="A49" s="26">
        <v>1973</v>
      </c>
      <c r="B49" s="164">
        <f>'[11]OECD.Stat export'!F22</f>
        <v>93844</v>
      </c>
      <c r="C49" s="165">
        <f>'[12]OECD.Stat export'!I30</f>
        <v>1926</v>
      </c>
      <c r="D49" s="165">
        <v>2385</v>
      </c>
      <c r="E49" s="165">
        <f>'[13]OECD.Stat export'!G43</f>
        <v>17.970109999999998</v>
      </c>
      <c r="F49" s="164">
        <f t="shared" si="0"/>
        <v>19.964610528051267</v>
      </c>
      <c r="G49" s="164">
        <f t="shared" si="1"/>
        <v>4060.4015230183454</v>
      </c>
      <c r="H49" s="164">
        <f t="shared" si="2"/>
        <v>3278.9657582110412</v>
      </c>
    </row>
    <row r="50" spans="1:8" x14ac:dyDescent="0.25">
      <c r="A50" s="26">
        <v>1974</v>
      </c>
      <c r="B50" s="164">
        <f>'[11]OECD.Stat export'!F23</f>
        <v>110260</v>
      </c>
      <c r="C50" s="165">
        <f>'[12]OECD.Stat export'!I31</f>
        <v>1899</v>
      </c>
      <c r="D50" s="165">
        <v>2355</v>
      </c>
      <c r="E50" s="165">
        <f>'[13]OECD.Stat export'!G44</f>
        <v>20.71508</v>
      </c>
      <c r="F50" s="164">
        <f t="shared" si="0"/>
        <v>23.014244445772693</v>
      </c>
      <c r="G50" s="164">
        <f t="shared" si="1"/>
        <v>4838.5114972792699</v>
      </c>
      <c r="H50" s="164">
        <f t="shared" si="2"/>
        <v>3901.6277423920733</v>
      </c>
    </row>
    <row r="51" spans="1:8" x14ac:dyDescent="0.25">
      <c r="A51" s="26">
        <v>1975</v>
      </c>
      <c r="B51" s="164">
        <f>'[11]OECD.Stat export'!F24</f>
        <v>123924</v>
      </c>
      <c r="C51" s="165">
        <f>'[12]OECD.Stat export'!I32</f>
        <v>1919</v>
      </c>
      <c r="D51" s="165">
        <v>2332</v>
      </c>
      <c r="E51" s="165">
        <f>'[13]OECD.Stat export'!G45</f>
        <v>22.704899999999999</v>
      </c>
      <c r="F51" s="164">
        <f t="shared" si="0"/>
        <v>25.224914348234446</v>
      </c>
      <c r="G51" s="164">
        <f t="shared" si="1"/>
        <v>5381.4486711829077</v>
      </c>
      <c r="H51" s="164">
        <f t="shared" si="2"/>
        <v>4428.3876500857632</v>
      </c>
    </row>
    <row r="52" spans="1:8" x14ac:dyDescent="0.25">
      <c r="A52" s="26">
        <v>1976</v>
      </c>
      <c r="B52" s="164">
        <f>'[11]OECD.Stat export'!F25</f>
        <v>141806</v>
      </c>
      <c r="C52" s="165">
        <f>'[12]OECD.Stat export'!I33</f>
        <v>1957</v>
      </c>
      <c r="D52" s="165">
        <v>2307</v>
      </c>
      <c r="E52" s="165">
        <f>'[13]OECD.Stat export'!G46</f>
        <v>24.750679999999999</v>
      </c>
      <c r="F52" s="164">
        <f t="shared" si="0"/>
        <v>27.497755244927717</v>
      </c>
      <c r="G52" s="164">
        <f t="shared" si="1"/>
        <v>6038.4091296201668</v>
      </c>
      <c r="H52" s="164">
        <f t="shared" si="2"/>
        <v>5122.308914896691</v>
      </c>
    </row>
    <row r="53" spans="1:8" x14ac:dyDescent="0.25">
      <c r="A53" s="26">
        <v>1977</v>
      </c>
      <c r="B53" s="164">
        <f>'[11]OECD.Stat export'!F26</f>
        <v>156923</v>
      </c>
      <c r="C53" s="165">
        <f>'[12]OECD.Stat export'!I34</f>
        <v>1957</v>
      </c>
      <c r="D53" s="165">
        <v>2321</v>
      </c>
      <c r="E53" s="165">
        <f>'[13]OECD.Stat export'!G47</f>
        <v>27.454000000000001</v>
      </c>
      <c r="F53" s="164">
        <f t="shared" si="0"/>
        <v>30.501116433740229</v>
      </c>
      <c r="G53" s="164">
        <f t="shared" si="1"/>
        <v>6682.1239993186855</v>
      </c>
      <c r="H53" s="164">
        <f t="shared" si="2"/>
        <v>5634.1734884388907</v>
      </c>
    </row>
    <row r="54" spans="1:8" x14ac:dyDescent="0.25">
      <c r="A54" s="26">
        <v>1978</v>
      </c>
      <c r="B54" s="164">
        <f>'[11]OECD.Stat export'!F27</f>
        <v>173968</v>
      </c>
      <c r="C54" s="165">
        <f>'[12]OECD.Stat export'!I35</f>
        <v>2059</v>
      </c>
      <c r="D54" s="165">
        <v>2330</v>
      </c>
      <c r="E54" s="165">
        <f>'[13]OECD.Stat export'!G48</f>
        <v>30.25806</v>
      </c>
      <c r="F54" s="164">
        <f t="shared" si="0"/>
        <v>33.616398744048148</v>
      </c>
      <c r="G54" s="164">
        <f t="shared" si="1"/>
        <v>7040.9583940424154</v>
      </c>
      <c r="H54" s="164">
        <f t="shared" si="2"/>
        <v>6222.0314735336187</v>
      </c>
    </row>
    <row r="55" spans="1:8" x14ac:dyDescent="0.25">
      <c r="A55" s="26">
        <v>1979</v>
      </c>
      <c r="B55" s="164">
        <f>'[11]OECD.Stat export'!F28</f>
        <v>194401</v>
      </c>
      <c r="C55" s="165">
        <f>'[12]OECD.Stat export'!I36</f>
        <v>2107</v>
      </c>
      <c r="D55" s="165">
        <v>2439</v>
      </c>
      <c r="E55" s="165">
        <f>'[13]OECD.Stat export'!G49</f>
        <v>33.166179999999997</v>
      </c>
      <c r="F55" s="164">
        <f t="shared" si="0"/>
        <v>36.847290662285509</v>
      </c>
      <c r="G55" s="164">
        <f t="shared" si="1"/>
        <v>7688.6964087960769</v>
      </c>
      <c r="H55" s="164">
        <f t="shared" si="2"/>
        <v>6642.100587672543</v>
      </c>
    </row>
    <row r="56" spans="1:8" x14ac:dyDescent="0.25">
      <c r="A56" s="26">
        <v>1980</v>
      </c>
      <c r="B56" s="164">
        <f>'[11]OECD.Stat export'!F29</f>
        <v>214133</v>
      </c>
      <c r="C56" s="165">
        <f>'[12]OECD.Stat export'!I37</f>
        <v>2023</v>
      </c>
      <c r="D56" s="165">
        <v>2470</v>
      </c>
      <c r="E56" s="165">
        <f>'[13]OECD.Stat export'!G50</f>
        <v>37.24738</v>
      </c>
      <c r="F56" s="164">
        <f t="shared" si="0"/>
        <v>41.381462600414039</v>
      </c>
      <c r="G56" s="164">
        <f t="shared" si="1"/>
        <v>8820.7694842642941</v>
      </c>
      <c r="H56" s="164">
        <f t="shared" si="2"/>
        <v>7224.4601889338737</v>
      </c>
    </row>
    <row r="57" spans="1:8" x14ac:dyDescent="0.25">
      <c r="A57" s="26">
        <v>1981</v>
      </c>
      <c r="B57" s="164">
        <f>'[11]OECD.Stat export'!F30</f>
        <v>232681</v>
      </c>
      <c r="C57" s="165">
        <f>'[12]OECD.Stat export'!I38</f>
        <v>2025.3</v>
      </c>
      <c r="D57" s="165">
        <v>2369</v>
      </c>
      <c r="E57" s="165">
        <f>'[13]OECD.Stat export'!G51</f>
        <v>41.630420000000001</v>
      </c>
      <c r="F57" s="164">
        <f t="shared" si="0"/>
        <v>46.250975726870692</v>
      </c>
      <c r="G57" s="164">
        <f t="shared" si="1"/>
        <v>9573.9314340262354</v>
      </c>
      <c r="H57" s="164">
        <f t="shared" si="2"/>
        <v>8184.9233150415084</v>
      </c>
    </row>
    <row r="58" spans="1:8" x14ac:dyDescent="0.25">
      <c r="A58" s="26">
        <v>1982</v>
      </c>
      <c r="B58" s="164">
        <f>'[11]OECD.Stat export'!F31</f>
        <v>263929</v>
      </c>
      <c r="C58" s="165">
        <f>'[12]OECD.Stat export'!I39</f>
        <v>2053.2999999999997</v>
      </c>
      <c r="D58" s="165">
        <v>2374</v>
      </c>
      <c r="E58" s="165">
        <f>'[13]OECD.Stat export'!G52</f>
        <v>45.843769999999999</v>
      </c>
      <c r="F58" s="164">
        <f t="shared" si="0"/>
        <v>50.931964978932299</v>
      </c>
      <c r="G58" s="164">
        <f t="shared" si="1"/>
        <v>10711.578110034256</v>
      </c>
      <c r="H58" s="164">
        <f t="shared" si="2"/>
        <v>9264.5675372086498</v>
      </c>
    </row>
    <row r="59" spans="1:8" x14ac:dyDescent="0.25">
      <c r="A59" s="26">
        <v>1983</v>
      </c>
      <c r="B59" s="164">
        <f>'[11]OECD.Stat export'!F32</f>
        <v>288504</v>
      </c>
      <c r="C59" s="165">
        <f>'[12]OECD.Stat export'!I40</f>
        <v>2157.6</v>
      </c>
      <c r="D59" s="165">
        <v>2404.6999999999998</v>
      </c>
      <c r="E59" s="165">
        <f>'[13]OECD.Stat export'!G53</f>
        <v>49.010759999999998</v>
      </c>
      <c r="F59" s="164">
        <f t="shared" si="0"/>
        <v>54.450458849934371</v>
      </c>
      <c r="G59" s="164">
        <f t="shared" si="1"/>
        <v>11142.936596218022</v>
      </c>
      <c r="H59" s="164">
        <f t="shared" si="2"/>
        <v>9997.9207385536665</v>
      </c>
    </row>
    <row r="60" spans="1:8" x14ac:dyDescent="0.25">
      <c r="A60" s="26">
        <v>1984</v>
      </c>
      <c r="B60" s="164">
        <f>'[11]OECD.Stat export'!F33</f>
        <v>311367</v>
      </c>
      <c r="C60" s="165">
        <f>'[12]OECD.Stat export'!I41</f>
        <v>2226.4</v>
      </c>
      <c r="D60" s="165">
        <v>2475.9</v>
      </c>
      <c r="E60" s="165">
        <f>'[13]OECD.Stat export'!G54</f>
        <v>52.093919999999997</v>
      </c>
      <c r="F60" s="164">
        <f t="shared" si="0"/>
        <v>57.875818438477047</v>
      </c>
      <c r="G60" s="164">
        <f t="shared" si="1"/>
        <v>11654.35231764283</v>
      </c>
      <c r="H60" s="164">
        <f t="shared" si="2"/>
        <v>10479.926491376873</v>
      </c>
    </row>
    <row r="61" spans="1:8" x14ac:dyDescent="0.25">
      <c r="A61" s="26">
        <v>1985</v>
      </c>
      <c r="B61" s="164">
        <f>'[11]OECD.Stat export'!F34</f>
        <v>336627</v>
      </c>
      <c r="C61" s="165">
        <f>'[12]OECD.Stat export'!I42</f>
        <v>2339.5</v>
      </c>
      <c r="D61" s="165">
        <v>2539.4</v>
      </c>
      <c r="E61" s="165">
        <f>'[13]OECD.Stat export'!G55</f>
        <v>54.531260000000003</v>
      </c>
      <c r="F61" s="164">
        <f t="shared" si="0"/>
        <v>60.583678536408584</v>
      </c>
      <c r="G61" s="164">
        <f t="shared" si="1"/>
        <v>11990.703141696942</v>
      </c>
      <c r="H61" s="164">
        <f t="shared" si="2"/>
        <v>11046.802394266362</v>
      </c>
    </row>
    <row r="62" spans="1:8" x14ac:dyDescent="0.25">
      <c r="A62" s="26">
        <v>1986</v>
      </c>
      <c r="B62" s="164">
        <f>'[11]OECD.Stat export'!F35</f>
        <v>362841</v>
      </c>
      <c r="C62" s="165">
        <f>'[12]OECD.Stat export'!I43</f>
        <v>2328.9</v>
      </c>
      <c r="D62" s="165">
        <v>2644.9</v>
      </c>
      <c r="E62" s="165">
        <f>'[13]OECD.Stat export'!G56</f>
        <v>56.537019999999998</v>
      </c>
      <c r="F62" s="164">
        <f t="shared" si="0"/>
        <v>62.812057617713258</v>
      </c>
      <c r="G62" s="164">
        <f t="shared" si="1"/>
        <v>12983.275366052643</v>
      </c>
      <c r="H62" s="164">
        <f t="shared" si="2"/>
        <v>11432.095731407615</v>
      </c>
    </row>
    <row r="63" spans="1:8" x14ac:dyDescent="0.25">
      <c r="A63" s="26">
        <v>1987</v>
      </c>
      <c r="B63" s="164">
        <f>'[11]OECD.Stat export'!F36</f>
        <v>393322</v>
      </c>
      <c r="C63" s="165">
        <f>'[12]OECD.Stat export'!I44</f>
        <v>2389.3000000000002</v>
      </c>
      <c r="D63" s="165">
        <v>2630.6</v>
      </c>
      <c r="E63" s="165">
        <f>'[13]OECD.Stat export'!G57</f>
        <v>58.809800000000003</v>
      </c>
      <c r="F63" s="164">
        <f t="shared" si="0"/>
        <v>65.337093219384286</v>
      </c>
      <c r="G63" s="164">
        <f t="shared" si="1"/>
        <v>13718.174081669667</v>
      </c>
      <c r="H63" s="164">
        <f t="shared" si="2"/>
        <v>12459.831724068019</v>
      </c>
    </row>
    <row r="64" spans="1:8" x14ac:dyDescent="0.25">
      <c r="A64" s="26">
        <v>1988</v>
      </c>
      <c r="B64" s="164">
        <f>'[11]OECD.Stat export'!F37</f>
        <v>414491</v>
      </c>
      <c r="C64" s="165">
        <f>'[12]OECD.Stat export'!I45</f>
        <v>2339.1000000000004</v>
      </c>
      <c r="D64" s="165">
        <v>2682.8</v>
      </c>
      <c r="E64" s="165">
        <f>'[13]OECD.Stat export'!G58</f>
        <v>61.476909999999997</v>
      </c>
      <c r="F64" s="164">
        <f t="shared" si="0"/>
        <v>68.300225464288218</v>
      </c>
      <c r="G64" s="164">
        <f t="shared" si="1"/>
        <v>14766.755019736933</v>
      </c>
      <c r="H64" s="164">
        <f t="shared" si="2"/>
        <v>12874.950300680881</v>
      </c>
    </row>
    <row r="65" spans="1:8" x14ac:dyDescent="0.25">
      <c r="A65" s="26">
        <v>1989</v>
      </c>
      <c r="B65" s="164">
        <f>'[11]OECD.Stat export'!F38</f>
        <v>432128</v>
      </c>
      <c r="C65" s="165">
        <f>'[12]OECD.Stat export'!I46</f>
        <v>2353</v>
      </c>
      <c r="D65" s="165">
        <v>2630.3</v>
      </c>
      <c r="E65" s="165">
        <f>'[13]OECD.Stat export'!G59</f>
        <v>64.411029999999997</v>
      </c>
      <c r="F65" s="164">
        <f t="shared" si="0"/>
        <v>71.560003119659598</v>
      </c>
      <c r="G65" s="164">
        <f t="shared" si="1"/>
        <v>15304.150729565095</v>
      </c>
      <c r="H65" s="164">
        <f t="shared" si="2"/>
        <v>13690.707016943568</v>
      </c>
    </row>
    <row r="66" spans="1:8" x14ac:dyDescent="0.25">
      <c r="A66" s="26">
        <v>1990</v>
      </c>
      <c r="B66" s="164">
        <f>'[11]OECD.Stat export'!F39</f>
        <v>450271</v>
      </c>
      <c r="C66" s="165">
        <f>'[12]OECD.Stat export'!I47</f>
        <v>2349.6999999999998</v>
      </c>
      <c r="D66" s="165">
        <v>2655.9</v>
      </c>
      <c r="E66" s="165">
        <f>'[13]OECD.Stat export'!G60</f>
        <v>66.112520000000004</v>
      </c>
      <c r="F66" s="164">
        <f t="shared" si="0"/>
        <v>73.450341307204042</v>
      </c>
      <c r="G66" s="164">
        <f t="shared" si="1"/>
        <v>15969.0953455051</v>
      </c>
      <c r="H66" s="164">
        <f t="shared" si="2"/>
        <v>14128.010592768302</v>
      </c>
    </row>
    <row r="67" spans="1:8" x14ac:dyDescent="0.25">
      <c r="A67" s="26">
        <v>1991</v>
      </c>
      <c r="B67" s="164">
        <f>'[11]OECD.Stat export'!F40</f>
        <v>464902</v>
      </c>
      <c r="C67" s="165">
        <f>'[12]OECD.Stat export'!I48</f>
        <v>2353.5</v>
      </c>
      <c r="D67" s="165">
        <v>2635.1</v>
      </c>
      <c r="E67" s="165">
        <f>'[13]OECD.Stat export'!G61</f>
        <v>67.696010000000001</v>
      </c>
      <c r="F67" s="164">
        <f t="shared" si="0"/>
        <v>75.209582687755628</v>
      </c>
      <c r="G67" s="164">
        <f t="shared" si="1"/>
        <v>16461.36959138871</v>
      </c>
      <c r="H67" s="164">
        <f t="shared" si="2"/>
        <v>14702.22508949692</v>
      </c>
    </row>
    <row r="68" spans="1:8" x14ac:dyDescent="0.25">
      <c r="A68" s="26">
        <v>1992</v>
      </c>
      <c r="B68" s="164">
        <f>'[11]OECD.Stat export'!F41</f>
        <v>478117</v>
      </c>
      <c r="C68" s="165">
        <f>'[12]OECD.Stat export'!I49</f>
        <v>2290.9</v>
      </c>
      <c r="D68" s="165">
        <v>2636.6</v>
      </c>
      <c r="E68" s="165">
        <f>'[13]OECD.Stat export'!G62</f>
        <v>69.114949999999993</v>
      </c>
      <c r="F68" s="164">
        <f t="shared" si="0"/>
        <v>76.786010681945584</v>
      </c>
      <c r="G68" s="164">
        <f t="shared" si="1"/>
        <v>17391.891105387982</v>
      </c>
      <c r="H68" s="164">
        <f t="shared" si="2"/>
        <v>15111.538850539837</v>
      </c>
    </row>
    <row r="69" spans="1:8" x14ac:dyDescent="0.25">
      <c r="A69" s="26">
        <v>1993</v>
      </c>
      <c r="B69" s="164">
        <f>'[11]OECD.Stat export'!F42</f>
        <v>480818</v>
      </c>
      <c r="C69" s="165">
        <f>'[12]OECD.Stat export'!I50</f>
        <v>2287.6999999999998</v>
      </c>
      <c r="D69" s="165">
        <v>2566.9</v>
      </c>
      <c r="E69" s="165">
        <f>'[13]OECD.Stat export'!G63</f>
        <v>69.984319999999997</v>
      </c>
      <c r="F69" s="164">
        <f t="shared" si="0"/>
        <v>77.751871962414768</v>
      </c>
      <c r="G69" s="164">
        <f t="shared" si="1"/>
        <v>17514.607101747024</v>
      </c>
      <c r="H69" s="164">
        <f t="shared" ref="H69:H93" si="3">(B69*1000000)/(D69*1000)/12</f>
        <v>15609.554975521705</v>
      </c>
    </row>
    <row r="70" spans="1:8" x14ac:dyDescent="0.25">
      <c r="A70" s="26">
        <v>1994</v>
      </c>
      <c r="B70" s="164">
        <f>'[11]OECD.Stat export'!F43</f>
        <v>496432</v>
      </c>
      <c r="C70" s="165">
        <f>'[12]OECD.Stat export'!I51</f>
        <v>2353.8000000000002</v>
      </c>
      <c r="D70" s="165">
        <v>2537</v>
      </c>
      <c r="E70" s="165">
        <f>'[13]OECD.Stat export'!G64</f>
        <v>71.378420000000006</v>
      </c>
      <c r="F70" s="164">
        <f t="shared" si="0"/>
        <v>79.300702967742851</v>
      </c>
      <c r="G70" s="164">
        <f t="shared" si="1"/>
        <v>17575.551590336192</v>
      </c>
      <c r="H70" s="164">
        <f t="shared" si="3"/>
        <v>16306.398633556695</v>
      </c>
    </row>
    <row r="71" spans="1:8" x14ac:dyDescent="0.25">
      <c r="A71" s="26">
        <v>1995</v>
      </c>
      <c r="B71" s="164">
        <f>'[11]OECD.Stat export'!F44</f>
        <v>518700</v>
      </c>
      <c r="C71" s="165">
        <f>'[12]OECD.Stat export'!I52</f>
        <v>2382.3000000000002</v>
      </c>
      <c r="D71" s="165">
        <v>2602</v>
      </c>
      <c r="E71" s="165">
        <f>'[13]OECD.Stat export'!G65</f>
        <v>72.865660000000005</v>
      </c>
      <c r="F71" s="164">
        <f t="shared" si="0"/>
        <v>80.953011571404105</v>
      </c>
      <c r="G71" s="164">
        <f t="shared" si="1"/>
        <v>18144.230365613064</v>
      </c>
      <c r="H71" s="164">
        <f t="shared" si="3"/>
        <v>16612.221368178325</v>
      </c>
    </row>
    <row r="72" spans="1:8" x14ac:dyDescent="0.25">
      <c r="A72" s="26">
        <v>1996</v>
      </c>
      <c r="B72" s="164">
        <f>'[11]OECD.Stat export'!F45</f>
        <v>546120</v>
      </c>
      <c r="C72" s="165">
        <f>'[12]OECD.Stat export'!I53</f>
        <v>2428.6</v>
      </c>
      <c r="D72" s="165">
        <v>2627</v>
      </c>
      <c r="E72" s="165">
        <f>'[13]OECD.Stat export'!G66</f>
        <v>74.415000000000006</v>
      </c>
      <c r="F72" s="164">
        <f t="shared" si="0"/>
        <v>82.674312647220049</v>
      </c>
      <c r="G72" s="164">
        <f t="shared" si="1"/>
        <v>18739.191303631724</v>
      </c>
      <c r="H72" s="164">
        <f t="shared" si="3"/>
        <v>17323.943661971829</v>
      </c>
    </row>
    <row r="73" spans="1:8" x14ac:dyDescent="0.25">
      <c r="A73" s="26">
        <v>1997</v>
      </c>
      <c r="B73" s="164">
        <f>'[11]OECD.Stat export'!F46</f>
        <v>572745</v>
      </c>
      <c r="C73" s="165">
        <f>'[12]OECD.Stat export'!I54</f>
        <v>2433.3000000000002</v>
      </c>
      <c r="D73" s="165">
        <v>2681</v>
      </c>
      <c r="E73" s="165">
        <f>'[13]OECD.Stat export'!G67</f>
        <v>76.03886</v>
      </c>
      <c r="F73" s="164">
        <f t="shared" si="0"/>
        <v>84.478404689621627</v>
      </c>
      <c r="G73" s="164">
        <f t="shared" si="1"/>
        <v>19614.82349073275</v>
      </c>
      <c r="H73" s="164">
        <f t="shared" si="3"/>
        <v>17802.592316299888</v>
      </c>
    </row>
    <row r="74" spans="1:8" x14ac:dyDescent="0.25">
      <c r="A74" s="26">
        <v>1998</v>
      </c>
      <c r="B74" s="164">
        <f>'[11]OECD.Stat export'!F47</f>
        <v>605624</v>
      </c>
      <c r="C74" s="165">
        <f>'[12]OECD.Stat export'!I55</f>
        <v>2465.1999999999998</v>
      </c>
      <c r="D74" s="165">
        <v>2693</v>
      </c>
      <c r="E74" s="165">
        <f>'[13]OECD.Stat export'!G68</f>
        <v>77.442279999999997</v>
      </c>
      <c r="F74" s="164">
        <f t="shared" si="0"/>
        <v>86.037590120722371</v>
      </c>
      <c r="G74" s="164">
        <f t="shared" si="1"/>
        <v>20472.443074260369</v>
      </c>
      <c r="H74" s="164">
        <f t="shared" si="3"/>
        <v>18740.685728431738</v>
      </c>
    </row>
    <row r="75" spans="1:8" x14ac:dyDescent="0.25">
      <c r="A75" s="26">
        <v>1999</v>
      </c>
      <c r="B75" s="164">
        <f>'[11]OECD.Stat export'!F48</f>
        <v>635827</v>
      </c>
      <c r="C75" s="165">
        <f>'[12]OECD.Stat export'!I56</f>
        <v>2487.6999999999998</v>
      </c>
      <c r="D75" s="165">
        <v>2707</v>
      </c>
      <c r="E75" s="165">
        <f>'[13]OECD.Stat export'!G69</f>
        <v>79.376630000000006</v>
      </c>
      <c r="F75" s="164">
        <f t="shared" si="0"/>
        <v>88.186633413998607</v>
      </c>
      <c r="G75" s="164">
        <f t="shared" ref="G75:G92" si="4">(B75*1000000)/(C75*1000)/12</f>
        <v>21299.024534040815</v>
      </c>
      <c r="H75" s="164">
        <f t="shared" si="3"/>
        <v>19573.543898534663</v>
      </c>
    </row>
    <row r="76" spans="1:8" x14ac:dyDescent="0.25">
      <c r="A76" s="26">
        <v>2000</v>
      </c>
      <c r="B76" s="164">
        <f>'[11]OECD.Stat export'!F49</f>
        <v>662277</v>
      </c>
      <c r="C76" s="165">
        <f>'[12]OECD.Stat export'!I57</f>
        <v>2475.5</v>
      </c>
      <c r="D76" s="165">
        <v>2722</v>
      </c>
      <c r="E76" s="165">
        <f>'[13]OECD.Stat export'!G70</f>
        <v>81.681139999999999</v>
      </c>
      <c r="F76" s="164">
        <f t="shared" si="0"/>
        <v>90.746920724872012</v>
      </c>
      <c r="G76" s="164">
        <f t="shared" si="4"/>
        <v>22294.38497273278</v>
      </c>
      <c r="H76" s="164">
        <f t="shared" si="3"/>
        <v>20275.440852314474</v>
      </c>
    </row>
    <row r="77" spans="1:8" x14ac:dyDescent="0.25">
      <c r="A77" s="26">
        <v>2001</v>
      </c>
      <c r="B77" s="164">
        <f>'[11]OECD.Stat export'!F50</f>
        <v>696905</v>
      </c>
      <c r="C77" s="165">
        <f>'[12]OECD.Stat export'!I58</f>
        <v>2463.0500000000002</v>
      </c>
      <c r="D77" s="165">
        <v>2725</v>
      </c>
      <c r="E77" s="165">
        <f>'[13]OECD.Stat export'!G71</f>
        <v>83.59075</v>
      </c>
      <c r="F77" s="164">
        <f t="shared" si="0"/>
        <v>92.868478128275328</v>
      </c>
      <c r="G77" s="164">
        <f t="shared" si="4"/>
        <v>23578.659250387394</v>
      </c>
      <c r="H77" s="164">
        <f t="shared" si="3"/>
        <v>21312.079510703363</v>
      </c>
    </row>
    <row r="78" spans="1:8" x14ac:dyDescent="0.25">
      <c r="A78" s="26">
        <v>2002</v>
      </c>
      <c r="B78" s="164">
        <f>'[11]OECD.Stat export'!F51</f>
        <v>722152</v>
      </c>
      <c r="C78" s="165">
        <f>'[12]OECD.Stat export'!I59</f>
        <v>2447.3249999999998</v>
      </c>
      <c r="D78" s="165">
        <v>2715</v>
      </c>
      <c r="E78" s="165">
        <f>'[13]OECD.Stat export'!G72</f>
        <v>85.617360000000005</v>
      </c>
      <c r="F78" s="164">
        <f t="shared" si="0"/>
        <v>95.120021348781719</v>
      </c>
      <c r="G78" s="164">
        <f t="shared" si="4"/>
        <v>24589.84128929886</v>
      </c>
      <c r="H78" s="164">
        <f t="shared" si="3"/>
        <v>22165.50030693677</v>
      </c>
    </row>
    <row r="79" spans="1:8" x14ac:dyDescent="0.25">
      <c r="A79" s="26">
        <v>2003</v>
      </c>
      <c r="B79" s="164">
        <f>'[11]OECD.Stat export'!F52</f>
        <v>741113</v>
      </c>
      <c r="C79" s="165">
        <f>'[12]OECD.Stat export'!I60</f>
        <v>2474.3000000000002</v>
      </c>
      <c r="D79" s="165">
        <v>2692</v>
      </c>
      <c r="E79" s="165">
        <f>'[13]OECD.Stat export'!G73</f>
        <v>87.393979999999999</v>
      </c>
      <c r="F79" s="164">
        <f t="shared" si="0"/>
        <v>97.093828206744547</v>
      </c>
      <c r="G79" s="164">
        <f t="shared" si="4"/>
        <v>24960.359158819327</v>
      </c>
      <c r="H79" s="164">
        <f t="shared" si="3"/>
        <v>22941.833828628034</v>
      </c>
    </row>
    <row r="80" spans="1:8" x14ac:dyDescent="0.25">
      <c r="A80" s="26">
        <v>2004</v>
      </c>
      <c r="B80" s="164">
        <f>'[11]OECD.Stat export'!F53</f>
        <v>762991</v>
      </c>
      <c r="C80" s="165">
        <f>'[12]OECD.Stat export'!I61</f>
        <v>2487.5250000000001</v>
      </c>
      <c r="D80" s="165">
        <v>2720</v>
      </c>
      <c r="E80" s="165">
        <f>'[13]OECD.Stat export'!G74</f>
        <v>88.402820000000006</v>
      </c>
      <c r="F80" s="164">
        <f t="shared" si="0"/>
        <v>98.214639247139928</v>
      </c>
      <c r="G80" s="164">
        <f t="shared" si="4"/>
        <v>25560.58063068043</v>
      </c>
      <c r="H80" s="164">
        <f t="shared" si="3"/>
        <v>23375.949754901962</v>
      </c>
    </row>
    <row r="81" spans="1:8" x14ac:dyDescent="0.25">
      <c r="A81" s="26">
        <v>2005</v>
      </c>
      <c r="B81" s="164">
        <f>'[11]OECD.Stat export'!F54</f>
        <v>800932</v>
      </c>
      <c r="C81" s="165">
        <f>'[12]OECD.Stat export'!I62</f>
        <v>2532.9749999999999</v>
      </c>
      <c r="D81" s="165">
        <v>2732</v>
      </c>
      <c r="E81" s="165">
        <f>'[13]OECD.Stat export'!G75</f>
        <v>90.009820000000005</v>
      </c>
      <c r="F81" s="164">
        <f>E81/$E$81*100</f>
        <v>100</v>
      </c>
      <c r="G81" s="164">
        <f t="shared" si="4"/>
        <v>26350.174531265937</v>
      </c>
      <c r="H81" s="164">
        <f t="shared" si="3"/>
        <v>24430.575890678378</v>
      </c>
    </row>
    <row r="82" spans="1:8" x14ac:dyDescent="0.25">
      <c r="A82" s="26">
        <v>2006</v>
      </c>
      <c r="B82" s="164">
        <f>'[11]OECD.Stat export'!F55</f>
        <v>848967</v>
      </c>
      <c r="C82" s="165">
        <f>'[12]OECD.Stat export'!I63</f>
        <v>2551.0499999999997</v>
      </c>
      <c r="D82" s="165">
        <v>2787</v>
      </c>
      <c r="E82" s="165">
        <f>'[13]OECD.Stat export'!G76</f>
        <v>91.741810000000001</v>
      </c>
      <c r="F82" s="164">
        <f t="shared" ref="F82:F93" si="5">E82/$E$81*100</f>
        <v>101.92422337918241</v>
      </c>
      <c r="G82" s="164">
        <f t="shared" si="4"/>
        <v>27732.600301836505</v>
      </c>
      <c r="H82" s="164">
        <f t="shared" si="3"/>
        <v>25384.732687477575</v>
      </c>
    </row>
    <row r="83" spans="1:8" x14ac:dyDescent="0.25">
      <c r="A83" s="32">
        <v>2007</v>
      </c>
      <c r="B83" s="164">
        <f>'[11]OECD.Stat export'!F56</f>
        <v>902639</v>
      </c>
      <c r="C83" s="165">
        <f>'[12]OECD.Stat export'!I64</f>
        <v>2600.4500000000003</v>
      </c>
      <c r="D83" s="165">
        <v>2803.7</v>
      </c>
      <c r="E83" s="165">
        <f>'[13]OECD.Stat export'!G77</f>
        <v>93.295240000000007</v>
      </c>
      <c r="F83" s="164">
        <f t="shared" si="5"/>
        <v>103.65006840364752</v>
      </c>
      <c r="G83" s="164">
        <f t="shared" si="4"/>
        <v>28925.730803002039</v>
      </c>
      <c r="H83" s="164">
        <f t="shared" si="3"/>
        <v>26828.803604760378</v>
      </c>
    </row>
    <row r="84" spans="1:8" x14ac:dyDescent="0.25">
      <c r="A84" s="32">
        <v>2008</v>
      </c>
      <c r="B84" s="164">
        <f>'[11]OECD.Stat export'!F57</f>
        <v>949819</v>
      </c>
      <c r="C84" s="165">
        <f>'[12]OECD.Stat export'!I65</f>
        <v>2511.5</v>
      </c>
      <c r="D84" s="165">
        <v>2852.7750000000001</v>
      </c>
      <c r="E84" s="165">
        <f>'[13]OECD.Stat export'!G78</f>
        <v>96.482460000000003</v>
      </c>
      <c r="F84" s="164">
        <f t="shared" si="5"/>
        <v>107.19103760011963</v>
      </c>
      <c r="G84" s="164">
        <f t="shared" si="4"/>
        <v>31515.661291392928</v>
      </c>
      <c r="H84" s="164">
        <f t="shared" si="3"/>
        <v>27745.470054011737</v>
      </c>
    </row>
    <row r="85" spans="1:8" x14ac:dyDescent="0.25">
      <c r="A85" s="32">
        <v>2009</v>
      </c>
      <c r="B85" s="164">
        <f>'[11]OECD.Stat export'!F58</f>
        <v>945677</v>
      </c>
      <c r="C85" s="165">
        <f>'[12]OECD.Stat export'!I66</f>
        <v>2459.7750000000001</v>
      </c>
      <c r="D85" s="165">
        <v>2770.45</v>
      </c>
      <c r="E85" s="165">
        <f>'[13]OECD.Stat export'!G79</f>
        <v>97.74127</v>
      </c>
      <c r="F85" s="164">
        <f t="shared" si="5"/>
        <v>108.58956278326075</v>
      </c>
      <c r="G85" s="164">
        <f t="shared" si="4"/>
        <v>32038.059036564999</v>
      </c>
      <c r="H85" s="164">
        <f t="shared" si="3"/>
        <v>28445.348830214105</v>
      </c>
    </row>
    <row r="86" spans="1:8" x14ac:dyDescent="0.25">
      <c r="A86" s="26">
        <v>2010</v>
      </c>
      <c r="B86" s="164">
        <f>'[11]OECD.Stat export'!F59</f>
        <v>953668</v>
      </c>
      <c r="C86" s="165">
        <f>'[12]OECD.Stat export'!I67</f>
        <v>2456.4249999999997</v>
      </c>
      <c r="D86" s="165">
        <v>2706.15</v>
      </c>
      <c r="E86" s="165">
        <f>'[13]OECD.Stat export'!G80</f>
        <v>100</v>
      </c>
      <c r="F86" s="164">
        <f t="shared" si="5"/>
        <v>111.09898897698049</v>
      </c>
      <c r="G86" s="164">
        <f t="shared" si="4"/>
        <v>32352.843393685271</v>
      </c>
      <c r="H86" s="164">
        <f t="shared" si="3"/>
        <v>29367.30533537806</v>
      </c>
    </row>
    <row r="87" spans="1:8" x14ac:dyDescent="0.25">
      <c r="A87" s="26">
        <v>2011</v>
      </c>
      <c r="B87" s="164">
        <f>'[11]OECD.Stat export'!F60</f>
        <v>966474</v>
      </c>
      <c r="C87" s="165">
        <f>'[12]OECD.Stat export'!I68</f>
        <v>2443.3250000000003</v>
      </c>
      <c r="D87" s="165">
        <v>2702.7249999999999</v>
      </c>
      <c r="E87" s="165">
        <f>'[13]OECD.Stat export'!G81</f>
        <v>102.7587</v>
      </c>
      <c r="F87" s="164">
        <f t="shared" si="5"/>
        <v>114.16387678588846</v>
      </c>
      <c r="G87" s="164">
        <f t="shared" si="4"/>
        <v>32963.072861776462</v>
      </c>
      <c r="H87" s="164">
        <f t="shared" si="3"/>
        <v>29799.369155204473</v>
      </c>
    </row>
    <row r="88" spans="1:8" x14ac:dyDescent="0.25">
      <c r="A88" s="26">
        <v>2012</v>
      </c>
      <c r="B88" s="164">
        <f>'[11]OECD.Stat export'!F61</f>
        <v>977516</v>
      </c>
      <c r="C88" s="165">
        <f>'[12]OECD.Stat export'!I69</f>
        <v>2444.4749999999999</v>
      </c>
      <c r="D88" s="165">
        <v>2688.65</v>
      </c>
      <c r="E88" s="165">
        <f>'[13]OECD.Stat export'!G82</f>
        <v>105.2227</v>
      </c>
      <c r="F88" s="164">
        <f t="shared" si="5"/>
        <v>116.90135587428128</v>
      </c>
      <c r="G88" s="164">
        <f t="shared" si="4"/>
        <v>33323.992541002328</v>
      </c>
      <c r="H88" s="164">
        <f t="shared" si="3"/>
        <v>30297.609085104672</v>
      </c>
    </row>
    <row r="89" spans="1:8" x14ac:dyDescent="0.25">
      <c r="A89" s="26">
        <v>2013</v>
      </c>
      <c r="B89" s="164">
        <f>'[11]OECD.Stat export'!F62</f>
        <v>993804</v>
      </c>
      <c r="C89" s="165">
        <f>'[12]OECD.Stat export'!I70</f>
        <v>2473.1999999999998</v>
      </c>
      <c r="D89" s="165">
        <v>2687.6</v>
      </c>
      <c r="E89" s="165">
        <f>'[13]OECD.Stat export'!G83</f>
        <v>106.053</v>
      </c>
      <c r="F89" s="164">
        <f t="shared" si="5"/>
        <v>117.82381077975714</v>
      </c>
      <c r="G89" s="164">
        <f t="shared" si="4"/>
        <v>33485.767426815459</v>
      </c>
      <c r="H89" s="164">
        <f t="shared" si="3"/>
        <v>30814.481321625241</v>
      </c>
    </row>
    <row r="90" spans="1:8" x14ac:dyDescent="0.25">
      <c r="A90" s="26">
        <v>2014</v>
      </c>
      <c r="B90" s="164">
        <f>'[11]OECD.Stat export'!F63</f>
        <v>1017743</v>
      </c>
      <c r="C90" s="165">
        <f>'[12]OECD.Stat export'!I71</f>
        <v>2513.9499999999998</v>
      </c>
      <c r="D90" s="165">
        <v>2714.125</v>
      </c>
      <c r="E90" s="165">
        <f>'[13]OECD.Stat export'!G84</f>
        <v>106.6512</v>
      </c>
      <c r="F90" s="164">
        <f t="shared" si="5"/>
        <v>118.48840493181743</v>
      </c>
      <c r="G90" s="164">
        <f t="shared" si="4"/>
        <v>33736.516902351541</v>
      </c>
      <c r="H90" s="164">
        <f t="shared" si="3"/>
        <v>31248.345845039072</v>
      </c>
    </row>
    <row r="91" spans="1:8" x14ac:dyDescent="0.25">
      <c r="A91" s="32">
        <v>2015</v>
      </c>
      <c r="B91" s="164">
        <v>1049061.463</v>
      </c>
      <c r="C91" s="165">
        <f>'[12]OECD.Stat export'!I72</f>
        <v>2582.35</v>
      </c>
      <c r="D91" s="165">
        <v>2752</v>
      </c>
      <c r="E91" s="165">
        <f>'[13]OECD.Stat export'!G85</f>
        <v>107.13330000000001</v>
      </c>
      <c r="F91" s="164">
        <f t="shared" si="5"/>
        <v>119.02401315767545</v>
      </c>
      <c r="G91" s="164">
        <f t="shared" si="4"/>
        <v>33853.5785557083</v>
      </c>
      <c r="H91" s="164">
        <f t="shared" si="3"/>
        <v>31766.638293362401</v>
      </c>
    </row>
    <row r="92" spans="1:8" x14ac:dyDescent="0.25">
      <c r="A92" s="32">
        <v>2016</v>
      </c>
      <c r="B92" s="164">
        <v>1083211.44</v>
      </c>
      <c r="C92" s="165">
        <f>'[12]OECD.Stat export'!I73</f>
        <v>2584.2000000000003</v>
      </c>
      <c r="D92" s="165">
        <v>2839.7</v>
      </c>
      <c r="E92" s="165">
        <f>'[13]OECD.Stat export'!G86</f>
        <v>107.4011</v>
      </c>
      <c r="F92" s="164">
        <f t="shared" si="5"/>
        <v>119.3215362501558</v>
      </c>
      <c r="G92" s="164">
        <f t="shared" si="4"/>
        <v>34930.585867966867</v>
      </c>
      <c r="H92" s="164">
        <f t="shared" si="3"/>
        <v>31787.73109835546</v>
      </c>
    </row>
    <row r="93" spans="1:8" x14ac:dyDescent="0.25">
      <c r="A93" s="32">
        <v>2017</v>
      </c>
      <c r="B93" s="164">
        <v>1118290.051</v>
      </c>
      <c r="C93" s="165"/>
      <c r="D93" s="165">
        <v>2816.15</v>
      </c>
      <c r="E93" s="165">
        <f>'[13]OECD.Stat export'!G87</f>
        <v>108.6332</v>
      </c>
      <c r="F93" s="164">
        <f t="shared" si="5"/>
        <v>120.6903868933412</v>
      </c>
      <c r="G93" s="164"/>
      <c r="H93" s="164">
        <f t="shared" si="3"/>
        <v>33091.574519586437</v>
      </c>
    </row>
    <row r="94" spans="1:8" s="138" customFormat="1" x14ac:dyDescent="0.25">
      <c r="A94" s="32">
        <v>2018</v>
      </c>
      <c r="B94" s="164">
        <v>1153842.014</v>
      </c>
      <c r="C94" s="165"/>
      <c r="D94" s="165">
        <v>2867.95</v>
      </c>
      <c r="E94" s="165"/>
      <c r="F94" s="164"/>
      <c r="G94" s="164"/>
      <c r="H94" s="164">
        <f>(B94*1000000)/(D94*1000)/12</f>
        <v>33526.909871743461</v>
      </c>
    </row>
    <row r="95" spans="1:8" s="138" customFormat="1" x14ac:dyDescent="0.25">
      <c r="A95" s="32">
        <v>2019</v>
      </c>
      <c r="B95" s="164">
        <v>1185396.8400000001</v>
      </c>
      <c r="C95" s="165"/>
      <c r="D95" s="165"/>
      <c r="E95" s="165"/>
      <c r="F95" s="164"/>
      <c r="G95" s="164"/>
      <c r="H95" s="164"/>
    </row>
  </sheetData>
  <mergeCells count="6">
    <mergeCell ref="B8:F8"/>
    <mergeCell ref="A4:A8"/>
    <mergeCell ref="B4:G4"/>
    <mergeCell ref="B5:B6"/>
    <mergeCell ref="C5:C6"/>
    <mergeCell ref="E5:F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32F22-41C9-4641-B9B1-59B0376F1D40}">
  <dimension ref="A1:G146"/>
  <sheetViews>
    <sheetView workbookViewId="0">
      <pane xSplit="1" ySplit="8" topLeftCell="B137" activePane="bottomRight" state="frozen"/>
      <selection pane="topRight" activeCell="B1" sqref="B1"/>
      <selection pane="bottomLeft" activeCell="A10" sqref="A10"/>
      <selection pane="bottomRight" activeCell="B7" sqref="B7:C7"/>
    </sheetView>
  </sheetViews>
  <sheetFormatPr baseColWidth="10" defaultColWidth="11.42578125" defaultRowHeight="13.5" x14ac:dyDescent="0.25"/>
  <cols>
    <col min="1" max="1" width="11.42578125" style="140"/>
    <col min="2" max="2" width="16.5703125" style="145" customWidth="1"/>
    <col min="3" max="3" width="13.85546875" style="145" customWidth="1"/>
    <col min="4" max="5" width="11.42578125" style="145"/>
    <col min="6" max="7" width="13.42578125" style="145" customWidth="1"/>
    <col min="8" max="16384" width="11.42578125" style="145"/>
  </cols>
  <sheetData>
    <row r="1" spans="1:7" ht="15" customHeight="1" x14ac:dyDescent="0.25">
      <c r="A1" s="139"/>
    </row>
    <row r="2" spans="1:7" ht="15" customHeight="1" x14ac:dyDescent="0.25"/>
    <row r="3" spans="1:7" ht="15" customHeight="1" x14ac:dyDescent="0.25">
      <c r="A3" s="448" t="s">
        <v>2</v>
      </c>
    </row>
    <row r="4" spans="1:7" s="148" customFormat="1" ht="30.2" customHeight="1" x14ac:dyDescent="0.25">
      <c r="A4" s="448"/>
    </row>
    <row r="5" spans="1:7" s="148" customFormat="1" ht="15" customHeight="1" x14ac:dyDescent="0.3">
      <c r="A5" s="448"/>
      <c r="B5" s="517" t="s">
        <v>195</v>
      </c>
      <c r="C5" s="518"/>
      <c r="D5" s="518"/>
      <c r="E5" s="518"/>
      <c r="F5" s="518"/>
      <c r="G5" s="519"/>
    </row>
    <row r="6" spans="1:7" s="148" customFormat="1" ht="27.75" customHeight="1" x14ac:dyDescent="0.2">
      <c r="A6" s="448"/>
      <c r="B6" s="366" t="s">
        <v>196</v>
      </c>
      <c r="C6" s="367" t="s">
        <v>11</v>
      </c>
      <c r="D6" s="361" t="s">
        <v>13</v>
      </c>
      <c r="E6" s="361" t="s">
        <v>197</v>
      </c>
      <c r="F6" s="366" t="s">
        <v>203</v>
      </c>
      <c r="G6" s="368" t="s">
        <v>199</v>
      </c>
    </row>
    <row r="7" spans="1:7" s="148" customFormat="1" ht="15" customHeight="1" x14ac:dyDescent="0.25">
      <c r="A7" s="346"/>
      <c r="B7" s="523" t="s">
        <v>200</v>
      </c>
      <c r="C7" s="523"/>
      <c r="D7" s="369"/>
      <c r="E7" s="369"/>
      <c r="F7" s="369"/>
      <c r="G7" s="370"/>
    </row>
    <row r="8" spans="1:7" s="158" customFormat="1" ht="30.2" customHeight="1" thickBot="1" x14ac:dyDescent="0.3">
      <c r="A8" s="142"/>
      <c r="B8" s="520" t="s">
        <v>201</v>
      </c>
      <c r="C8" s="521"/>
      <c r="D8" s="522" t="s">
        <v>202</v>
      </c>
      <c r="E8" s="522"/>
      <c r="F8" s="371"/>
      <c r="G8" s="372"/>
    </row>
    <row r="9" spans="1:7" ht="15" hidden="1" customHeight="1" thickBot="1" x14ac:dyDescent="0.3">
      <c r="A9" s="143">
        <v>1882</v>
      </c>
    </row>
    <row r="10" spans="1:7" ht="15" hidden="1" customHeight="1" x14ac:dyDescent="0.25">
      <c r="A10" s="143">
        <v>1883</v>
      </c>
    </row>
    <row r="11" spans="1:7" ht="15" hidden="1" customHeight="1" x14ac:dyDescent="0.25">
      <c r="A11" s="143">
        <v>1884</v>
      </c>
    </row>
    <row r="12" spans="1:7" ht="15" hidden="1" customHeight="1" x14ac:dyDescent="0.25">
      <c r="A12" s="143">
        <v>1885</v>
      </c>
    </row>
    <row r="13" spans="1:7" ht="15" hidden="1" customHeight="1" x14ac:dyDescent="0.25">
      <c r="A13" s="143">
        <v>1886</v>
      </c>
    </row>
    <row r="14" spans="1:7" ht="15" hidden="1" customHeight="1" x14ac:dyDescent="0.25">
      <c r="A14" s="143">
        <v>1887</v>
      </c>
    </row>
    <row r="15" spans="1:7" ht="15" hidden="1" customHeight="1" x14ac:dyDescent="0.25">
      <c r="A15" s="143">
        <v>1888</v>
      </c>
    </row>
    <row r="16" spans="1:7" ht="15" hidden="1" customHeight="1" x14ac:dyDescent="0.25">
      <c r="A16" s="143">
        <v>1889</v>
      </c>
    </row>
    <row r="17" spans="1:1" ht="15" hidden="1" customHeight="1" x14ac:dyDescent="0.25">
      <c r="A17" s="143">
        <v>1890</v>
      </c>
    </row>
    <row r="18" spans="1:1" ht="15" hidden="1" customHeight="1" x14ac:dyDescent="0.25">
      <c r="A18" s="143">
        <v>1891</v>
      </c>
    </row>
    <row r="19" spans="1:1" ht="15" hidden="1" customHeight="1" x14ac:dyDescent="0.25">
      <c r="A19" s="143">
        <v>1892</v>
      </c>
    </row>
    <row r="20" spans="1:1" ht="15" hidden="1" customHeight="1" x14ac:dyDescent="0.25">
      <c r="A20" s="143">
        <v>1893</v>
      </c>
    </row>
    <row r="21" spans="1:1" ht="15" hidden="1" customHeight="1" x14ac:dyDescent="0.25">
      <c r="A21" s="143">
        <v>1894</v>
      </c>
    </row>
    <row r="22" spans="1:1" ht="15" hidden="1" customHeight="1" x14ac:dyDescent="0.25">
      <c r="A22" s="143">
        <v>1895</v>
      </c>
    </row>
    <row r="23" spans="1:1" ht="15" hidden="1" customHeight="1" x14ac:dyDescent="0.25">
      <c r="A23" s="143">
        <v>1896</v>
      </c>
    </row>
    <row r="24" spans="1:1" ht="15" hidden="1" customHeight="1" x14ac:dyDescent="0.25">
      <c r="A24" s="143">
        <v>1897</v>
      </c>
    </row>
    <row r="25" spans="1:1" ht="15" hidden="1" customHeight="1" x14ac:dyDescent="0.25">
      <c r="A25" s="143">
        <v>1898</v>
      </c>
    </row>
    <row r="26" spans="1:1" ht="15" hidden="1" customHeight="1" x14ac:dyDescent="0.25">
      <c r="A26" s="143">
        <v>1899</v>
      </c>
    </row>
    <row r="27" spans="1:1" ht="15" hidden="1" customHeight="1" x14ac:dyDescent="0.25">
      <c r="A27" s="143">
        <v>1900</v>
      </c>
    </row>
    <row r="28" spans="1:1" ht="15" hidden="1" customHeight="1" x14ac:dyDescent="0.25">
      <c r="A28" s="143">
        <v>1901</v>
      </c>
    </row>
    <row r="29" spans="1:1" ht="15" hidden="1" customHeight="1" x14ac:dyDescent="0.25">
      <c r="A29" s="143">
        <v>1902</v>
      </c>
    </row>
    <row r="30" spans="1:1" ht="15" hidden="1" customHeight="1" x14ac:dyDescent="0.25">
      <c r="A30" s="143">
        <v>1903</v>
      </c>
    </row>
    <row r="31" spans="1:1" ht="15" hidden="1" customHeight="1" x14ac:dyDescent="0.25">
      <c r="A31" s="143">
        <v>1904</v>
      </c>
    </row>
    <row r="32" spans="1:1" ht="15" hidden="1" customHeight="1" x14ac:dyDescent="0.25">
      <c r="A32" s="143">
        <v>1905</v>
      </c>
    </row>
    <row r="33" spans="1:1" ht="15" hidden="1" customHeight="1" x14ac:dyDescent="0.25">
      <c r="A33" s="143">
        <v>1906</v>
      </c>
    </row>
    <row r="34" spans="1:1" ht="15" hidden="1" customHeight="1" x14ac:dyDescent="0.25">
      <c r="A34" s="143">
        <v>1907</v>
      </c>
    </row>
    <row r="35" spans="1:1" ht="15" hidden="1" customHeight="1" x14ac:dyDescent="0.25">
      <c r="A35" s="143">
        <v>1908</v>
      </c>
    </row>
    <row r="36" spans="1:1" ht="15" hidden="1" customHeight="1" x14ac:dyDescent="0.25">
      <c r="A36" s="143">
        <v>1909</v>
      </c>
    </row>
    <row r="37" spans="1:1" ht="15" hidden="1" customHeight="1" x14ac:dyDescent="0.25">
      <c r="A37" s="143">
        <v>1910</v>
      </c>
    </row>
    <row r="38" spans="1:1" ht="15" hidden="1" customHeight="1" x14ac:dyDescent="0.25">
      <c r="A38" s="143">
        <v>1911</v>
      </c>
    </row>
    <row r="39" spans="1:1" ht="15" hidden="1" customHeight="1" x14ac:dyDescent="0.25">
      <c r="A39" s="143">
        <v>1912</v>
      </c>
    </row>
    <row r="40" spans="1:1" ht="15" hidden="1" customHeight="1" x14ac:dyDescent="0.25">
      <c r="A40" s="143">
        <v>1913</v>
      </c>
    </row>
    <row r="41" spans="1:1" ht="15" hidden="1" customHeight="1" x14ac:dyDescent="0.25">
      <c r="A41" s="143">
        <v>1914</v>
      </c>
    </row>
    <row r="42" spans="1:1" ht="15" hidden="1" customHeight="1" x14ac:dyDescent="0.25">
      <c r="A42" s="143">
        <v>1915</v>
      </c>
    </row>
    <row r="43" spans="1:1" ht="15" hidden="1" customHeight="1" x14ac:dyDescent="0.25">
      <c r="A43" s="143">
        <v>1916</v>
      </c>
    </row>
    <row r="44" spans="1:1" ht="15" hidden="1" customHeight="1" x14ac:dyDescent="0.25">
      <c r="A44" s="143">
        <v>1917</v>
      </c>
    </row>
    <row r="45" spans="1:1" ht="15" hidden="1" customHeight="1" x14ac:dyDescent="0.25">
      <c r="A45" s="143">
        <v>1918</v>
      </c>
    </row>
    <row r="46" spans="1:1" ht="15" hidden="1" customHeight="1" x14ac:dyDescent="0.25">
      <c r="A46" s="143">
        <v>1919</v>
      </c>
    </row>
    <row r="47" spans="1:1" ht="15" hidden="1" customHeight="1" x14ac:dyDescent="0.25">
      <c r="A47" s="143">
        <v>1920</v>
      </c>
    </row>
    <row r="48" spans="1:1" ht="15" hidden="1" customHeight="1" x14ac:dyDescent="0.25">
      <c r="A48" s="143">
        <v>1921</v>
      </c>
    </row>
    <row r="49" spans="1:1" ht="15" hidden="1" customHeight="1" x14ac:dyDescent="0.25">
      <c r="A49" s="143">
        <v>1922</v>
      </c>
    </row>
    <row r="50" spans="1:1" ht="15" hidden="1" customHeight="1" x14ac:dyDescent="0.25">
      <c r="A50" s="143">
        <v>1923</v>
      </c>
    </row>
    <row r="51" spans="1:1" ht="15" hidden="1" customHeight="1" x14ac:dyDescent="0.25">
      <c r="A51" s="143">
        <v>1924</v>
      </c>
    </row>
    <row r="52" spans="1:1" ht="15" hidden="1" customHeight="1" x14ac:dyDescent="0.25">
      <c r="A52" s="143">
        <v>1925</v>
      </c>
    </row>
    <row r="53" spans="1:1" ht="15" hidden="1" customHeight="1" x14ac:dyDescent="0.25">
      <c r="A53" s="143">
        <v>1926</v>
      </c>
    </row>
    <row r="54" spans="1:1" ht="15" hidden="1" customHeight="1" x14ac:dyDescent="0.25">
      <c r="A54" s="143">
        <v>1927</v>
      </c>
    </row>
    <row r="55" spans="1:1" ht="15" hidden="1" customHeight="1" x14ac:dyDescent="0.25">
      <c r="A55" s="143">
        <v>1928</v>
      </c>
    </row>
    <row r="56" spans="1:1" ht="15" hidden="1" customHeight="1" x14ac:dyDescent="0.25">
      <c r="A56" s="143">
        <v>1929</v>
      </c>
    </row>
    <row r="57" spans="1:1" ht="15" hidden="1" customHeight="1" x14ac:dyDescent="0.25">
      <c r="A57" s="143">
        <v>1930</v>
      </c>
    </row>
    <row r="58" spans="1:1" ht="15" hidden="1" customHeight="1" x14ac:dyDescent="0.25">
      <c r="A58" s="143">
        <v>1931</v>
      </c>
    </row>
    <row r="59" spans="1:1" ht="15" hidden="1" customHeight="1" x14ac:dyDescent="0.25">
      <c r="A59" s="143">
        <v>1932</v>
      </c>
    </row>
    <row r="60" spans="1:1" ht="15" hidden="1" customHeight="1" x14ac:dyDescent="0.25">
      <c r="A60" s="143">
        <v>1933</v>
      </c>
    </row>
    <row r="61" spans="1:1" ht="15" hidden="1" customHeight="1" x14ac:dyDescent="0.25">
      <c r="A61" s="143">
        <v>1934</v>
      </c>
    </row>
    <row r="62" spans="1:1" ht="15" hidden="1" customHeight="1" x14ac:dyDescent="0.25">
      <c r="A62" s="143">
        <v>1935</v>
      </c>
    </row>
    <row r="63" spans="1:1" ht="15" hidden="1" customHeight="1" x14ac:dyDescent="0.25">
      <c r="A63" s="143">
        <v>1936</v>
      </c>
    </row>
    <row r="64" spans="1:1" ht="15" hidden="1" customHeight="1" x14ac:dyDescent="0.25">
      <c r="A64" s="143">
        <v>1937</v>
      </c>
    </row>
    <row r="65" spans="1:1" ht="15" hidden="1" customHeight="1" x14ac:dyDescent="0.25">
      <c r="A65" s="143">
        <v>1938</v>
      </c>
    </row>
    <row r="66" spans="1:1" ht="15" hidden="1" customHeight="1" x14ac:dyDescent="0.25">
      <c r="A66" s="143">
        <v>1939</v>
      </c>
    </row>
    <row r="67" spans="1:1" ht="15" hidden="1" customHeight="1" x14ac:dyDescent="0.25">
      <c r="A67" s="143">
        <v>1940</v>
      </c>
    </row>
    <row r="68" spans="1:1" ht="15" hidden="1" customHeight="1" x14ac:dyDescent="0.25">
      <c r="A68" s="143">
        <v>1941</v>
      </c>
    </row>
    <row r="69" spans="1:1" ht="15" hidden="1" customHeight="1" x14ac:dyDescent="0.25">
      <c r="A69" s="143">
        <v>1942</v>
      </c>
    </row>
    <row r="70" spans="1:1" ht="15" hidden="1" customHeight="1" x14ac:dyDescent="0.25">
      <c r="A70" s="143">
        <v>1943</v>
      </c>
    </row>
    <row r="71" spans="1:1" ht="15" hidden="1" customHeight="1" x14ac:dyDescent="0.25">
      <c r="A71" s="143">
        <v>1944</v>
      </c>
    </row>
    <row r="72" spans="1:1" ht="15" hidden="1" customHeight="1" x14ac:dyDescent="0.25">
      <c r="A72" s="143">
        <v>1945</v>
      </c>
    </row>
    <row r="73" spans="1:1" ht="15" hidden="1" customHeight="1" x14ac:dyDescent="0.25">
      <c r="A73" s="143">
        <v>1946</v>
      </c>
    </row>
    <row r="74" spans="1:1" ht="15" hidden="1" customHeight="1" x14ac:dyDescent="0.25">
      <c r="A74" s="143">
        <v>1947</v>
      </c>
    </row>
    <row r="75" spans="1:1" ht="15" hidden="1" customHeight="1" x14ac:dyDescent="0.25">
      <c r="A75" s="143">
        <v>1948</v>
      </c>
    </row>
    <row r="76" spans="1:1" ht="15" hidden="1" customHeight="1" x14ac:dyDescent="0.25">
      <c r="A76" s="143">
        <v>1949</v>
      </c>
    </row>
    <row r="77" spans="1:1" ht="15" customHeight="1" x14ac:dyDescent="0.25">
      <c r="A77" s="143">
        <v>1950</v>
      </c>
    </row>
    <row r="78" spans="1:1" ht="15" customHeight="1" x14ac:dyDescent="0.25">
      <c r="A78" s="143">
        <v>1951</v>
      </c>
    </row>
    <row r="79" spans="1:1" ht="15" customHeight="1" x14ac:dyDescent="0.25">
      <c r="A79" s="143">
        <v>1952</v>
      </c>
    </row>
    <row r="80" spans="1:1" ht="15" customHeight="1" x14ac:dyDescent="0.25">
      <c r="A80" s="143">
        <v>1953</v>
      </c>
    </row>
    <row r="81" spans="1:1" ht="15" customHeight="1" x14ac:dyDescent="0.25">
      <c r="A81" s="143">
        <v>1954</v>
      </c>
    </row>
    <row r="82" spans="1:1" ht="15" customHeight="1" x14ac:dyDescent="0.25">
      <c r="A82" s="143">
        <v>1955</v>
      </c>
    </row>
    <row r="83" spans="1:1" ht="15" customHeight="1" x14ac:dyDescent="0.25">
      <c r="A83" s="143">
        <v>1956</v>
      </c>
    </row>
    <row r="84" spans="1:1" ht="15" customHeight="1" x14ac:dyDescent="0.25">
      <c r="A84" s="143">
        <v>1957</v>
      </c>
    </row>
    <row r="85" spans="1:1" ht="15" customHeight="1" x14ac:dyDescent="0.25">
      <c r="A85" s="143">
        <v>1958</v>
      </c>
    </row>
    <row r="86" spans="1:1" ht="15" customHeight="1" x14ac:dyDescent="0.25">
      <c r="A86" s="143">
        <v>1959</v>
      </c>
    </row>
    <row r="87" spans="1:1" ht="15" customHeight="1" x14ac:dyDescent="0.25">
      <c r="A87" s="143">
        <v>1960</v>
      </c>
    </row>
    <row r="88" spans="1:1" ht="15" customHeight="1" x14ac:dyDescent="0.25">
      <c r="A88" s="143">
        <v>1961</v>
      </c>
    </row>
    <row r="89" spans="1:1" ht="15" customHeight="1" x14ac:dyDescent="0.25">
      <c r="A89" s="143">
        <v>1962</v>
      </c>
    </row>
    <row r="90" spans="1:1" ht="15" customHeight="1" x14ac:dyDescent="0.25">
      <c r="A90" s="143">
        <v>1963</v>
      </c>
    </row>
    <row r="91" spans="1:1" ht="15" customHeight="1" x14ac:dyDescent="0.25">
      <c r="A91" s="143">
        <v>1964</v>
      </c>
    </row>
    <row r="92" spans="1:1" ht="15" customHeight="1" x14ac:dyDescent="0.25">
      <c r="A92" s="143">
        <v>1965</v>
      </c>
    </row>
    <row r="93" spans="1:1" ht="15" customHeight="1" x14ac:dyDescent="0.25">
      <c r="A93" s="143">
        <v>1966</v>
      </c>
    </row>
    <row r="94" spans="1:1" ht="15" customHeight="1" x14ac:dyDescent="0.25">
      <c r="A94" s="143">
        <v>1967</v>
      </c>
    </row>
    <row r="95" spans="1:1" ht="15" customHeight="1" x14ac:dyDescent="0.25">
      <c r="A95" s="143">
        <v>1968</v>
      </c>
    </row>
    <row r="96" spans="1:1" ht="15" customHeight="1" x14ac:dyDescent="0.25">
      <c r="A96" s="143">
        <v>1969</v>
      </c>
    </row>
    <row r="97" spans="1:1" ht="15" customHeight="1" x14ac:dyDescent="0.25">
      <c r="A97" s="143">
        <v>1970</v>
      </c>
    </row>
    <row r="98" spans="1:1" ht="15" customHeight="1" x14ac:dyDescent="0.25">
      <c r="A98" s="143">
        <v>1971</v>
      </c>
    </row>
    <row r="99" spans="1:1" ht="15" customHeight="1" x14ac:dyDescent="0.25">
      <c r="A99" s="143">
        <v>1972</v>
      </c>
    </row>
    <row r="100" spans="1:1" ht="15" customHeight="1" x14ac:dyDescent="0.25">
      <c r="A100" s="143">
        <v>1973</v>
      </c>
    </row>
    <row r="101" spans="1:1" ht="15" customHeight="1" x14ac:dyDescent="0.25">
      <c r="A101" s="143">
        <v>1974</v>
      </c>
    </row>
    <row r="102" spans="1:1" ht="15" customHeight="1" x14ac:dyDescent="0.25">
      <c r="A102" s="143">
        <v>1975</v>
      </c>
    </row>
    <row r="103" spans="1:1" ht="15" customHeight="1" x14ac:dyDescent="0.25">
      <c r="A103" s="143">
        <v>1976</v>
      </c>
    </row>
    <row r="104" spans="1:1" ht="15" customHeight="1" x14ac:dyDescent="0.25">
      <c r="A104" s="143">
        <v>1977</v>
      </c>
    </row>
    <row r="105" spans="1:1" ht="15" customHeight="1" x14ac:dyDescent="0.25">
      <c r="A105" s="143">
        <v>1978</v>
      </c>
    </row>
    <row r="106" spans="1:1" ht="15" customHeight="1" x14ac:dyDescent="0.25">
      <c r="A106" s="143">
        <v>1979</v>
      </c>
    </row>
    <row r="107" spans="1:1" ht="15" customHeight="1" x14ac:dyDescent="0.25">
      <c r="A107" s="143">
        <v>1980</v>
      </c>
    </row>
    <row r="108" spans="1:1" ht="15" customHeight="1" x14ac:dyDescent="0.25">
      <c r="A108" s="143">
        <v>1981</v>
      </c>
    </row>
    <row r="109" spans="1:1" ht="15" customHeight="1" x14ac:dyDescent="0.25">
      <c r="A109" s="143">
        <v>1982</v>
      </c>
    </row>
    <row r="110" spans="1:1" ht="15" customHeight="1" x14ac:dyDescent="0.25">
      <c r="A110" s="143">
        <v>1983</v>
      </c>
    </row>
    <row r="111" spans="1:1" ht="15" customHeight="1" x14ac:dyDescent="0.25">
      <c r="A111" s="143">
        <v>1984</v>
      </c>
    </row>
    <row r="112" spans="1:1" ht="15" customHeight="1" x14ac:dyDescent="0.25">
      <c r="A112" s="143">
        <v>1985</v>
      </c>
    </row>
    <row r="113" spans="1:1" ht="15" customHeight="1" x14ac:dyDescent="0.25">
      <c r="A113" s="143">
        <v>1986</v>
      </c>
    </row>
    <row r="114" spans="1:1" ht="15" customHeight="1" x14ac:dyDescent="0.25">
      <c r="A114" s="143">
        <v>1987</v>
      </c>
    </row>
    <row r="115" spans="1:1" ht="15" customHeight="1" x14ac:dyDescent="0.25">
      <c r="A115" s="143">
        <v>1988</v>
      </c>
    </row>
    <row r="116" spans="1:1" ht="15" customHeight="1" x14ac:dyDescent="0.25">
      <c r="A116" s="143">
        <v>1989</v>
      </c>
    </row>
    <row r="117" spans="1:1" ht="15" customHeight="1" x14ac:dyDescent="0.25">
      <c r="A117" s="143">
        <v>1990</v>
      </c>
    </row>
    <row r="118" spans="1:1" ht="15" customHeight="1" x14ac:dyDescent="0.25">
      <c r="A118" s="143">
        <v>1991</v>
      </c>
    </row>
    <row r="119" spans="1:1" ht="15" customHeight="1" x14ac:dyDescent="0.25">
      <c r="A119" s="143">
        <v>1992</v>
      </c>
    </row>
    <row r="120" spans="1:1" ht="15" customHeight="1" x14ac:dyDescent="0.25">
      <c r="A120" s="143">
        <v>1993</v>
      </c>
    </row>
    <row r="121" spans="1:1" ht="15" customHeight="1" x14ac:dyDescent="0.25">
      <c r="A121" s="143">
        <v>1994</v>
      </c>
    </row>
    <row r="122" spans="1:1" ht="15" customHeight="1" x14ac:dyDescent="0.25">
      <c r="A122" s="143">
        <v>1995</v>
      </c>
    </row>
    <row r="123" spans="1:1" ht="15" customHeight="1" x14ac:dyDescent="0.25">
      <c r="A123" s="143">
        <v>1996</v>
      </c>
    </row>
    <row r="124" spans="1:1" ht="15" customHeight="1" x14ac:dyDescent="0.25">
      <c r="A124" s="143">
        <v>1997</v>
      </c>
    </row>
    <row r="125" spans="1:1" ht="15" customHeight="1" x14ac:dyDescent="0.25">
      <c r="A125" s="143">
        <v>1998</v>
      </c>
    </row>
    <row r="126" spans="1:1" ht="15" customHeight="1" x14ac:dyDescent="0.25">
      <c r="A126" s="143">
        <v>1999</v>
      </c>
    </row>
    <row r="127" spans="1:1" ht="15" customHeight="1" x14ac:dyDescent="0.25">
      <c r="A127" s="143">
        <v>2000</v>
      </c>
    </row>
    <row r="128" spans="1:1" ht="15" customHeight="1" x14ac:dyDescent="0.25">
      <c r="A128" s="143">
        <v>2001</v>
      </c>
    </row>
    <row r="129" spans="1:7" ht="15" customHeight="1" x14ac:dyDescent="0.25">
      <c r="A129" s="143">
        <v>2002</v>
      </c>
    </row>
    <row r="130" spans="1:7" ht="15" customHeight="1" x14ac:dyDescent="0.25">
      <c r="A130" s="143">
        <v>2003</v>
      </c>
    </row>
    <row r="131" spans="1:7" ht="15" customHeight="1" x14ac:dyDescent="0.25">
      <c r="A131" s="143">
        <v>2004</v>
      </c>
      <c r="B131" s="329"/>
      <c r="C131" s="329"/>
      <c r="D131" s="329"/>
      <c r="E131" s="329"/>
      <c r="F131" s="329"/>
      <c r="G131" s="347"/>
    </row>
    <row r="132" spans="1:7" ht="15" customHeight="1" x14ac:dyDescent="0.25">
      <c r="A132" s="143">
        <v>2005</v>
      </c>
      <c r="B132" s="329"/>
      <c r="C132" s="329"/>
      <c r="D132" s="329"/>
      <c r="E132" s="329"/>
      <c r="F132" s="329"/>
      <c r="G132" s="347"/>
    </row>
    <row r="133" spans="1:7" ht="15" customHeight="1" x14ac:dyDescent="0.25">
      <c r="A133" s="143">
        <v>2006</v>
      </c>
      <c r="B133" s="329"/>
      <c r="C133" s="329"/>
      <c r="D133" s="329"/>
      <c r="E133" s="329"/>
      <c r="F133" s="329"/>
      <c r="G133" s="347"/>
    </row>
    <row r="134" spans="1:7" ht="15" customHeight="1" x14ac:dyDescent="0.25">
      <c r="A134" s="144">
        <v>2007</v>
      </c>
      <c r="B134" s="348">
        <v>48510903</v>
      </c>
      <c r="C134" s="349">
        <v>16106689</v>
      </c>
      <c r="D134" s="329"/>
      <c r="E134" s="329"/>
      <c r="F134" s="329"/>
      <c r="G134" s="347"/>
    </row>
    <row r="135" spans="1:7" ht="15" customHeight="1" x14ac:dyDescent="0.25">
      <c r="A135" s="144">
        <v>2008</v>
      </c>
      <c r="B135" s="348">
        <v>59550902</v>
      </c>
      <c r="C135" s="349">
        <v>19119405</v>
      </c>
      <c r="D135" s="329"/>
      <c r="E135" s="329"/>
      <c r="F135" s="329"/>
      <c r="G135" s="347"/>
    </row>
    <row r="136" spans="1:7" ht="15" customHeight="1" x14ac:dyDescent="0.25">
      <c r="A136" s="144">
        <v>2009</v>
      </c>
      <c r="B136" s="348">
        <v>59013275</v>
      </c>
      <c r="C136" s="349">
        <v>21864162</v>
      </c>
      <c r="D136" s="329"/>
      <c r="E136" s="329"/>
      <c r="F136" s="329"/>
      <c r="G136" s="347"/>
    </row>
    <row r="137" spans="1:7" ht="15" customHeight="1" x14ac:dyDescent="0.25">
      <c r="A137" s="346">
        <v>2010</v>
      </c>
      <c r="B137" s="348">
        <v>66499460</v>
      </c>
      <c r="C137" s="349">
        <v>23238230</v>
      </c>
      <c r="D137" s="350">
        <v>3565022</v>
      </c>
      <c r="E137" s="350">
        <v>6464648</v>
      </c>
      <c r="F137" s="351">
        <f>C137*1000/12/D137</f>
        <v>543.1997801603095</v>
      </c>
      <c r="G137" s="352">
        <f>B137/12/E137*1000</f>
        <v>857.21939797289303</v>
      </c>
    </row>
    <row r="138" spans="1:7" ht="15" customHeight="1" x14ac:dyDescent="0.25">
      <c r="A138" s="346">
        <f>A137+1</f>
        <v>2011</v>
      </c>
      <c r="B138" s="348">
        <v>76536215</v>
      </c>
      <c r="C138" s="349">
        <v>26899816</v>
      </c>
      <c r="D138" s="350">
        <v>3514786</v>
      </c>
      <c r="E138" s="350">
        <v>6568829</v>
      </c>
      <c r="F138" s="351">
        <f t="shared" ref="F138:F146" si="0">C138*1000/12/D138</f>
        <v>637.77747303344597</v>
      </c>
      <c r="G138" s="352">
        <f t="shared" ref="G138:G146" si="1">B138/12/E138*1000</f>
        <v>970.952039802934</v>
      </c>
    </row>
    <row r="139" spans="1:7" ht="15" customHeight="1" x14ac:dyDescent="0.25">
      <c r="A139" s="346">
        <f>A138+1</f>
        <v>2012</v>
      </c>
      <c r="B139" s="348">
        <v>83856171</v>
      </c>
      <c r="C139" s="349">
        <v>30879612</v>
      </c>
      <c r="D139" s="350">
        <v>3629364</v>
      </c>
      <c r="E139" s="350">
        <v>6785560</v>
      </c>
      <c r="F139" s="351">
        <f t="shared" si="0"/>
        <v>709.02257254990127</v>
      </c>
      <c r="G139" s="352">
        <f t="shared" si="1"/>
        <v>1029.8360415352602</v>
      </c>
    </row>
    <row r="140" spans="1:7" ht="15" customHeight="1" x14ac:dyDescent="0.25">
      <c r="A140" s="346">
        <f>A139+1</f>
        <v>2013</v>
      </c>
      <c r="B140" s="348">
        <v>90533862</v>
      </c>
      <c r="C140" s="349">
        <v>34269056</v>
      </c>
      <c r="D140" s="350">
        <v>3766750</v>
      </c>
      <c r="E140" s="350">
        <v>6870358</v>
      </c>
      <c r="F140" s="351">
        <f t="shared" si="0"/>
        <v>758.14818256233264</v>
      </c>
      <c r="G140" s="352">
        <f t="shared" si="1"/>
        <v>1098.1215971569459</v>
      </c>
    </row>
    <row r="141" spans="1:7" ht="15" customHeight="1" x14ac:dyDescent="0.25">
      <c r="A141" s="346">
        <f>A140+1</f>
        <v>2014</v>
      </c>
      <c r="B141" s="348">
        <v>96894741</v>
      </c>
      <c r="C141" s="349">
        <v>36947691</v>
      </c>
      <c r="D141" s="350">
        <v>3975958</v>
      </c>
      <c r="E141" s="350">
        <v>6962385</v>
      </c>
      <c r="F141" s="351">
        <f t="shared" si="0"/>
        <v>774.39808217290022</v>
      </c>
      <c r="G141" s="352">
        <f t="shared" si="1"/>
        <v>1159.7407713017883</v>
      </c>
    </row>
    <row r="142" spans="1:7" ht="15" customHeight="1" x14ac:dyDescent="0.25">
      <c r="A142" s="346">
        <v>2015</v>
      </c>
      <c r="B142" s="348">
        <v>92042505</v>
      </c>
      <c r="C142" s="349">
        <v>38214230</v>
      </c>
      <c r="D142" s="350">
        <v>4064489</v>
      </c>
      <c r="E142" s="350">
        <v>7369177</v>
      </c>
      <c r="F142" s="351">
        <f t="shared" si="0"/>
        <v>783.49804038506841</v>
      </c>
      <c r="G142" s="352">
        <f t="shared" si="1"/>
        <v>1040.8501179982513</v>
      </c>
    </row>
    <row r="143" spans="1:7" ht="14.25" x14ac:dyDescent="0.25">
      <c r="A143" s="346">
        <f>A142+1</f>
        <v>2016</v>
      </c>
      <c r="B143" s="348">
        <v>93038286</v>
      </c>
      <c r="C143" s="349">
        <v>37776154</v>
      </c>
      <c r="D143" s="350">
        <v>3949640</v>
      </c>
      <c r="E143" s="350">
        <v>7673088</v>
      </c>
      <c r="F143" s="351">
        <f t="shared" si="0"/>
        <v>797.03791569189434</v>
      </c>
      <c r="G143" s="352">
        <f t="shared" si="1"/>
        <v>1010.439408488473</v>
      </c>
    </row>
    <row r="144" spans="1:7" ht="14.25" x14ac:dyDescent="0.25">
      <c r="A144" s="346">
        <f>A143+1</f>
        <v>2017</v>
      </c>
      <c r="B144" s="348">
        <v>97082733</v>
      </c>
      <c r="C144" s="349">
        <v>38959626</v>
      </c>
      <c r="D144" s="350">
        <v>4050025</v>
      </c>
      <c r="E144" s="350">
        <v>7987156</v>
      </c>
      <c r="F144" s="351">
        <f t="shared" si="0"/>
        <v>801.63344670711911</v>
      </c>
      <c r="G144" s="352">
        <f t="shared" si="1"/>
        <v>1012.9046872253402</v>
      </c>
    </row>
    <row r="145" spans="1:7" ht="14.25" x14ac:dyDescent="0.25">
      <c r="A145" s="346">
        <v>2018</v>
      </c>
      <c r="B145" s="348">
        <v>99955953</v>
      </c>
      <c r="C145" s="349">
        <v>40546443</v>
      </c>
      <c r="D145" s="350">
        <v>4041981</v>
      </c>
      <c r="E145" s="350">
        <v>8069866</v>
      </c>
      <c r="F145" s="351">
        <f t="shared" si="0"/>
        <v>835.94411997483417</v>
      </c>
      <c r="G145" s="352">
        <f t="shared" si="1"/>
        <v>1032.1934403867426</v>
      </c>
    </row>
    <row r="146" spans="1:7" ht="14.25" x14ac:dyDescent="0.25">
      <c r="A146" s="346">
        <v>2019</v>
      </c>
      <c r="B146" s="348">
        <v>100871577</v>
      </c>
      <c r="C146" s="349">
        <v>40328004</v>
      </c>
      <c r="D146" s="350">
        <v>3996633</v>
      </c>
      <c r="E146" s="350">
        <v>8194674</v>
      </c>
      <c r="F146" s="351">
        <f t="shared" si="0"/>
        <v>840.87455615764566</v>
      </c>
      <c r="G146" s="352">
        <f t="shared" si="1"/>
        <v>1025.7839115991681</v>
      </c>
    </row>
  </sheetData>
  <mergeCells count="5">
    <mergeCell ref="B5:G5"/>
    <mergeCell ref="B8:C8"/>
    <mergeCell ref="D8:E8"/>
    <mergeCell ref="B7:C7"/>
    <mergeCell ref="A3:A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D146"/>
  <sheetViews>
    <sheetView workbookViewId="0">
      <pane xSplit="1" ySplit="8" topLeftCell="B131" activePane="bottomRight" state="frozen"/>
      <selection pane="topRight" activeCell="B1" sqref="B1"/>
      <selection pane="bottomLeft" activeCell="A10" sqref="A10"/>
      <selection pane="bottomRight" activeCell="E1" sqref="E1:F1048576"/>
    </sheetView>
  </sheetViews>
  <sheetFormatPr baseColWidth="10" defaultColWidth="11.42578125" defaultRowHeight="15" x14ac:dyDescent="0.25"/>
  <cols>
    <col min="1" max="1" width="11.42578125" style="77"/>
    <col min="2" max="2" width="14.85546875" style="77" customWidth="1"/>
    <col min="3" max="3" width="12.7109375" style="77" customWidth="1"/>
    <col min="4" max="4" width="12.7109375" style="140" customWidth="1"/>
    <col min="5" max="5" width="12.7109375" style="77" customWidth="1"/>
    <col min="6" max="6" width="11.42578125" style="138"/>
    <col min="7" max="16384" width="11.42578125" style="78"/>
  </cols>
  <sheetData>
    <row r="1" spans="1:6" ht="15" customHeight="1" thickBot="1" x14ac:dyDescent="0.3">
      <c r="A1" s="76"/>
      <c r="F1" s="34"/>
    </row>
    <row r="2" spans="1:6" ht="15" customHeight="1" thickBot="1" x14ac:dyDescent="0.3">
      <c r="E2" s="79">
        <v>0.74399999999999999</v>
      </c>
      <c r="F2" s="140"/>
    </row>
    <row r="3" spans="1:6" ht="15" customHeight="1" x14ac:dyDescent="0.25">
      <c r="A3" s="448" t="s">
        <v>2</v>
      </c>
      <c r="B3" s="450" t="s">
        <v>140</v>
      </c>
      <c r="C3" s="450"/>
      <c r="D3" s="450"/>
      <c r="E3" s="450"/>
      <c r="F3" s="140"/>
    </row>
    <row r="4" spans="1:6" s="81" customFormat="1" ht="30.2" customHeight="1" x14ac:dyDescent="0.25">
      <c r="A4" s="448"/>
      <c r="B4" s="20" t="s">
        <v>50</v>
      </c>
      <c r="C4" s="512" t="s">
        <v>22</v>
      </c>
      <c r="D4" s="513"/>
      <c r="E4" s="214" t="s">
        <v>23</v>
      </c>
      <c r="F4" s="248" t="s">
        <v>23</v>
      </c>
    </row>
    <row r="5" spans="1:6" s="81" customFormat="1" ht="15" customHeight="1" x14ac:dyDescent="0.25">
      <c r="A5" s="448"/>
      <c r="B5" s="20"/>
      <c r="C5" s="82"/>
      <c r="D5" s="149"/>
      <c r="E5" s="20" t="s">
        <v>110</v>
      </c>
      <c r="F5" s="249" t="s">
        <v>110</v>
      </c>
    </row>
    <row r="6" spans="1:6" s="81" customFormat="1" ht="27.75" customHeight="1" x14ac:dyDescent="0.25">
      <c r="A6" s="448"/>
      <c r="B6" s="20"/>
      <c r="C6" s="20" t="s">
        <v>52</v>
      </c>
      <c r="D6" s="249" t="s">
        <v>136</v>
      </c>
      <c r="E6" s="20" t="s">
        <v>156</v>
      </c>
      <c r="F6" s="249" t="s">
        <v>136</v>
      </c>
    </row>
    <row r="7" spans="1:6" s="81" customFormat="1" ht="15" customHeight="1" x14ac:dyDescent="0.25">
      <c r="A7" s="84"/>
      <c r="B7" s="85" t="s">
        <v>41</v>
      </c>
      <c r="C7" s="85" t="s">
        <v>47</v>
      </c>
      <c r="D7" s="151"/>
      <c r="E7" s="21" t="s">
        <v>36</v>
      </c>
      <c r="F7" s="243" t="s">
        <v>36</v>
      </c>
    </row>
    <row r="8" spans="1:6" s="88" customFormat="1" ht="30.2" customHeight="1" thickBot="1" x14ac:dyDescent="0.3">
      <c r="A8" s="14"/>
      <c r="B8" s="86" t="s">
        <v>3</v>
      </c>
      <c r="C8" s="526" t="s">
        <v>3</v>
      </c>
      <c r="D8" s="527"/>
      <c r="E8" s="240" t="s">
        <v>3</v>
      </c>
      <c r="F8" s="240" t="s">
        <v>3</v>
      </c>
    </row>
    <row r="9" spans="1:6" ht="15" hidden="1" customHeight="1" thickBot="1" x14ac:dyDescent="0.3">
      <c r="A9" s="89">
        <v>1882</v>
      </c>
      <c r="B9" s="90"/>
      <c r="C9" s="160"/>
      <c r="D9" s="160"/>
      <c r="E9" s="90"/>
      <c r="F9" s="159"/>
    </row>
    <row r="10" spans="1:6" ht="15" hidden="1" customHeight="1" x14ac:dyDescent="0.25">
      <c r="A10" s="89">
        <v>1883</v>
      </c>
      <c r="B10" s="90"/>
      <c r="C10" s="159"/>
      <c r="D10" s="159"/>
      <c r="E10" s="90"/>
      <c r="F10" s="159"/>
    </row>
    <row r="11" spans="1:6" ht="15" hidden="1" customHeight="1" x14ac:dyDescent="0.25">
      <c r="A11" s="89">
        <v>1884</v>
      </c>
      <c r="B11" s="90"/>
      <c r="C11" s="159"/>
      <c r="D11" s="159"/>
      <c r="E11" s="90"/>
      <c r="F11" s="159"/>
    </row>
    <row r="12" spans="1:6" ht="15" hidden="1" customHeight="1" x14ac:dyDescent="0.25">
      <c r="A12" s="89">
        <v>1885</v>
      </c>
      <c r="B12" s="90"/>
      <c r="C12" s="159"/>
      <c r="D12" s="159"/>
      <c r="E12" s="90"/>
      <c r="F12" s="159"/>
    </row>
    <row r="13" spans="1:6" ht="15" hidden="1" customHeight="1" x14ac:dyDescent="0.25">
      <c r="A13" s="89">
        <v>1886</v>
      </c>
      <c r="B13" s="90"/>
      <c r="C13" s="90"/>
      <c r="D13" s="159"/>
      <c r="E13" s="90"/>
      <c r="F13" s="159"/>
    </row>
    <row r="14" spans="1:6" ht="15" hidden="1" customHeight="1" x14ac:dyDescent="0.25">
      <c r="A14" s="89">
        <v>1887</v>
      </c>
      <c r="B14" s="90"/>
      <c r="C14" s="90"/>
      <c r="D14" s="159"/>
      <c r="E14" s="90"/>
      <c r="F14" s="159"/>
    </row>
    <row r="15" spans="1:6" ht="15" hidden="1" customHeight="1" x14ac:dyDescent="0.25">
      <c r="A15" s="89">
        <v>1888</v>
      </c>
      <c r="B15" s="90"/>
      <c r="C15" s="90"/>
      <c r="D15" s="159"/>
      <c r="E15" s="90"/>
      <c r="F15" s="159"/>
    </row>
    <row r="16" spans="1:6" ht="15" hidden="1" customHeight="1" x14ac:dyDescent="0.25">
      <c r="A16" s="89">
        <v>1889</v>
      </c>
      <c r="B16" s="90"/>
      <c r="C16" s="90"/>
      <c r="D16" s="159"/>
      <c r="E16" s="90"/>
      <c r="F16" s="159"/>
    </row>
    <row r="17" spans="1:6" ht="15" hidden="1" customHeight="1" x14ac:dyDescent="0.25">
      <c r="A17" s="89">
        <v>1890</v>
      </c>
      <c r="B17" s="90"/>
      <c r="C17" s="90"/>
      <c r="D17" s="159"/>
      <c r="E17" s="90"/>
      <c r="F17" s="159"/>
    </row>
    <row r="18" spans="1:6" ht="15" hidden="1" customHeight="1" x14ac:dyDescent="0.25">
      <c r="A18" s="89">
        <v>1891</v>
      </c>
      <c r="B18" s="90"/>
      <c r="C18" s="90"/>
      <c r="D18" s="159"/>
      <c r="E18" s="90"/>
      <c r="F18" s="159"/>
    </row>
    <row r="19" spans="1:6" ht="15" hidden="1" customHeight="1" x14ac:dyDescent="0.25">
      <c r="A19" s="89">
        <v>1892</v>
      </c>
      <c r="B19" s="90"/>
      <c r="C19" s="90"/>
      <c r="D19" s="159"/>
      <c r="E19" s="90"/>
      <c r="F19" s="159"/>
    </row>
    <row r="20" spans="1:6" ht="15" hidden="1" customHeight="1" x14ac:dyDescent="0.25">
      <c r="A20" s="89">
        <v>1893</v>
      </c>
      <c r="B20" s="90"/>
      <c r="C20" s="90"/>
      <c r="D20" s="159"/>
      <c r="E20" s="90"/>
      <c r="F20" s="159"/>
    </row>
    <row r="21" spans="1:6" ht="15" hidden="1" customHeight="1" x14ac:dyDescent="0.25">
      <c r="A21" s="89">
        <v>1894</v>
      </c>
      <c r="B21" s="90"/>
      <c r="C21" s="90"/>
      <c r="D21" s="159"/>
      <c r="E21" s="90"/>
      <c r="F21" s="159"/>
    </row>
    <row r="22" spans="1:6" ht="15" hidden="1" customHeight="1" x14ac:dyDescent="0.25">
      <c r="A22" s="89">
        <v>1895</v>
      </c>
      <c r="B22" s="90"/>
      <c r="C22" s="90"/>
      <c r="D22" s="159"/>
      <c r="E22" s="90"/>
      <c r="F22" s="159"/>
    </row>
    <row r="23" spans="1:6" ht="15" hidden="1" customHeight="1" x14ac:dyDescent="0.25">
      <c r="A23" s="89">
        <v>1896</v>
      </c>
      <c r="B23" s="90"/>
      <c r="C23" s="90"/>
      <c r="D23" s="159"/>
      <c r="E23" s="90"/>
      <c r="F23" s="159"/>
    </row>
    <row r="24" spans="1:6" ht="15" hidden="1" customHeight="1" x14ac:dyDescent="0.25">
      <c r="A24" s="89">
        <v>1897</v>
      </c>
      <c r="B24" s="90"/>
      <c r="C24" s="90"/>
      <c r="D24" s="159"/>
      <c r="E24" s="90"/>
      <c r="F24" s="159"/>
    </row>
    <row r="25" spans="1:6" ht="15" hidden="1" customHeight="1" x14ac:dyDescent="0.25">
      <c r="A25" s="89">
        <v>1898</v>
      </c>
      <c r="B25" s="90"/>
      <c r="C25" s="90"/>
      <c r="D25" s="159"/>
      <c r="E25" s="90"/>
      <c r="F25" s="159"/>
    </row>
    <row r="26" spans="1:6" ht="15" hidden="1" customHeight="1" x14ac:dyDescent="0.25">
      <c r="A26" s="89">
        <v>1899</v>
      </c>
      <c r="B26" s="90"/>
      <c r="C26" s="90"/>
      <c r="D26" s="159"/>
      <c r="E26" s="90"/>
      <c r="F26" s="159"/>
    </row>
    <row r="27" spans="1:6" ht="15" hidden="1" customHeight="1" x14ac:dyDescent="0.25">
      <c r="A27" s="89">
        <v>1900</v>
      </c>
      <c r="B27" s="90"/>
      <c r="C27" s="90"/>
      <c r="D27" s="159"/>
      <c r="E27" s="90"/>
      <c r="F27" s="159"/>
    </row>
    <row r="28" spans="1:6" ht="15" hidden="1" customHeight="1" x14ac:dyDescent="0.25">
      <c r="A28" s="89">
        <v>1901</v>
      </c>
      <c r="B28" s="90"/>
      <c r="C28" s="90"/>
      <c r="D28" s="159"/>
      <c r="E28" s="90"/>
      <c r="F28" s="159"/>
    </row>
    <row r="29" spans="1:6" ht="15" hidden="1" customHeight="1" x14ac:dyDescent="0.25">
      <c r="A29" s="89">
        <v>1902</v>
      </c>
      <c r="B29" s="90"/>
      <c r="C29" s="90"/>
      <c r="D29" s="159"/>
      <c r="E29" s="90"/>
      <c r="F29" s="159"/>
    </row>
    <row r="30" spans="1:6" ht="15" hidden="1" customHeight="1" x14ac:dyDescent="0.25">
      <c r="A30" s="89">
        <v>1903</v>
      </c>
      <c r="B30" s="90"/>
      <c r="C30" s="90"/>
      <c r="D30" s="159"/>
      <c r="E30" s="90"/>
      <c r="F30" s="159"/>
    </row>
    <row r="31" spans="1:6" ht="15" hidden="1" customHeight="1" x14ac:dyDescent="0.25">
      <c r="A31" s="89">
        <v>1904</v>
      </c>
      <c r="B31" s="90"/>
      <c r="C31" s="90"/>
      <c r="D31" s="159"/>
      <c r="E31" s="90"/>
      <c r="F31" s="159"/>
    </row>
    <row r="32" spans="1:6" ht="15" hidden="1" customHeight="1" x14ac:dyDescent="0.25">
      <c r="A32" s="89">
        <v>1905</v>
      </c>
      <c r="B32" s="90"/>
      <c r="C32" s="90"/>
      <c r="D32" s="159"/>
      <c r="E32" s="90"/>
      <c r="F32" s="159"/>
    </row>
    <row r="33" spans="1:6" ht="15" hidden="1" customHeight="1" x14ac:dyDescent="0.25">
      <c r="A33" s="89">
        <v>1906</v>
      </c>
      <c r="B33" s="90"/>
      <c r="C33" s="90"/>
      <c r="D33" s="159"/>
      <c r="E33" s="90"/>
      <c r="F33" s="159"/>
    </row>
    <row r="34" spans="1:6" ht="15" hidden="1" customHeight="1" x14ac:dyDescent="0.25">
      <c r="A34" s="89">
        <v>1907</v>
      </c>
      <c r="B34" s="90"/>
      <c r="C34" s="90"/>
      <c r="D34" s="159"/>
      <c r="E34" s="90"/>
      <c r="F34" s="159"/>
    </row>
    <row r="35" spans="1:6" ht="15" hidden="1" customHeight="1" x14ac:dyDescent="0.25">
      <c r="A35" s="89">
        <v>1908</v>
      </c>
      <c r="B35" s="90"/>
      <c r="C35" s="90"/>
      <c r="D35" s="159"/>
      <c r="E35" s="90"/>
      <c r="F35" s="159"/>
    </row>
    <row r="36" spans="1:6" ht="15" hidden="1" customHeight="1" x14ac:dyDescent="0.25">
      <c r="A36" s="89">
        <v>1909</v>
      </c>
      <c r="B36" s="90"/>
      <c r="C36" s="90"/>
      <c r="D36" s="159"/>
      <c r="E36" s="90"/>
      <c r="F36" s="159"/>
    </row>
    <row r="37" spans="1:6" ht="15" hidden="1" customHeight="1" x14ac:dyDescent="0.25">
      <c r="A37" s="89">
        <v>1910</v>
      </c>
      <c r="B37" s="90"/>
      <c r="C37" s="90"/>
      <c r="D37" s="159"/>
      <c r="E37" s="90"/>
      <c r="F37" s="159"/>
    </row>
    <row r="38" spans="1:6" ht="15" hidden="1" customHeight="1" x14ac:dyDescent="0.25">
      <c r="A38" s="89">
        <v>1911</v>
      </c>
      <c r="B38" s="90"/>
      <c r="C38" s="90"/>
      <c r="D38" s="159"/>
      <c r="E38" s="90"/>
      <c r="F38" s="159"/>
    </row>
    <row r="39" spans="1:6" ht="15" hidden="1" customHeight="1" x14ac:dyDescent="0.25">
      <c r="A39" s="89">
        <v>1912</v>
      </c>
      <c r="B39" s="90"/>
      <c r="C39" s="90"/>
      <c r="D39" s="159"/>
      <c r="E39" s="90"/>
      <c r="F39" s="159"/>
    </row>
    <row r="40" spans="1:6" ht="15" hidden="1" customHeight="1" x14ac:dyDescent="0.25">
      <c r="A40" s="89">
        <v>1913</v>
      </c>
      <c r="B40" s="90"/>
      <c r="C40" s="90"/>
      <c r="D40" s="159"/>
      <c r="E40" s="90"/>
      <c r="F40" s="159"/>
    </row>
    <row r="41" spans="1:6" ht="15" hidden="1" customHeight="1" x14ac:dyDescent="0.25">
      <c r="A41" s="89">
        <v>1914</v>
      </c>
      <c r="B41" s="90"/>
      <c r="C41" s="90"/>
      <c r="D41" s="159"/>
      <c r="E41" s="90"/>
      <c r="F41" s="159"/>
    </row>
    <row r="42" spans="1:6" ht="15" hidden="1" customHeight="1" x14ac:dyDescent="0.25">
      <c r="A42" s="89">
        <v>1915</v>
      </c>
      <c r="B42" s="90"/>
      <c r="C42" s="90"/>
      <c r="D42" s="159"/>
      <c r="E42" s="90"/>
      <c r="F42" s="159"/>
    </row>
    <row r="43" spans="1:6" ht="15" hidden="1" customHeight="1" x14ac:dyDescent="0.25">
      <c r="A43" s="89">
        <v>1916</v>
      </c>
      <c r="B43" s="90"/>
      <c r="C43" s="90"/>
      <c r="D43" s="159"/>
      <c r="E43" s="90"/>
      <c r="F43" s="159"/>
    </row>
    <row r="44" spans="1:6" ht="15" hidden="1" customHeight="1" x14ac:dyDescent="0.25">
      <c r="A44" s="89">
        <v>1917</v>
      </c>
      <c r="B44" s="90"/>
      <c r="C44" s="90"/>
      <c r="D44" s="159"/>
      <c r="E44" s="90"/>
      <c r="F44" s="159"/>
    </row>
    <row r="45" spans="1:6" ht="15" hidden="1" customHeight="1" x14ac:dyDescent="0.25">
      <c r="A45" s="89">
        <v>1918</v>
      </c>
      <c r="B45" s="90"/>
      <c r="C45" s="90"/>
      <c r="D45" s="159"/>
      <c r="E45" s="90"/>
      <c r="F45" s="159"/>
    </row>
    <row r="46" spans="1:6" ht="15" hidden="1" customHeight="1" x14ac:dyDescent="0.25">
      <c r="A46" s="89">
        <v>1919</v>
      </c>
      <c r="B46" s="90"/>
      <c r="C46" s="90"/>
      <c r="D46" s="159"/>
      <c r="E46" s="90"/>
      <c r="F46" s="159"/>
    </row>
    <row r="47" spans="1:6" ht="15" hidden="1" customHeight="1" x14ac:dyDescent="0.25">
      <c r="A47" s="89">
        <v>1920</v>
      </c>
      <c r="B47" s="90"/>
      <c r="C47" s="90"/>
      <c r="D47" s="159"/>
      <c r="E47" s="90"/>
      <c r="F47" s="159"/>
    </row>
    <row r="48" spans="1:6" ht="15" hidden="1" customHeight="1" x14ac:dyDescent="0.25">
      <c r="A48" s="89">
        <v>1921</v>
      </c>
      <c r="B48" s="90"/>
      <c r="C48" s="90"/>
      <c r="D48" s="159"/>
      <c r="E48" s="90"/>
      <c r="F48" s="159"/>
    </row>
    <row r="49" spans="1:6" ht="15" hidden="1" customHeight="1" x14ac:dyDescent="0.25">
      <c r="A49" s="89">
        <v>1922</v>
      </c>
      <c r="B49" s="90"/>
      <c r="C49" s="90"/>
      <c r="D49" s="159"/>
      <c r="E49" s="90"/>
      <c r="F49" s="159"/>
    </row>
    <row r="50" spans="1:6" ht="15" hidden="1" customHeight="1" x14ac:dyDescent="0.25">
      <c r="A50" s="89">
        <v>1923</v>
      </c>
      <c r="B50" s="90"/>
      <c r="C50" s="90"/>
      <c r="D50" s="159"/>
      <c r="E50" s="90"/>
      <c r="F50" s="159"/>
    </row>
    <row r="51" spans="1:6" ht="15" hidden="1" customHeight="1" x14ac:dyDescent="0.25">
      <c r="A51" s="89">
        <v>1924</v>
      </c>
      <c r="B51" s="90"/>
      <c r="C51" s="90"/>
      <c r="D51" s="159"/>
      <c r="E51" s="90"/>
      <c r="F51" s="159"/>
    </row>
    <row r="52" spans="1:6" ht="15" hidden="1" customHeight="1" x14ac:dyDescent="0.25">
      <c r="A52" s="89">
        <v>1925</v>
      </c>
      <c r="B52" s="90"/>
      <c r="C52" s="90"/>
      <c r="D52" s="159"/>
      <c r="E52" s="90"/>
      <c r="F52" s="159"/>
    </row>
    <row r="53" spans="1:6" ht="15" hidden="1" customHeight="1" x14ac:dyDescent="0.25">
      <c r="A53" s="89">
        <v>1926</v>
      </c>
      <c r="B53" s="90"/>
      <c r="C53" s="90"/>
      <c r="D53" s="159"/>
      <c r="E53" s="90"/>
      <c r="F53" s="159"/>
    </row>
    <row r="54" spans="1:6" ht="15" hidden="1" customHeight="1" x14ac:dyDescent="0.25">
      <c r="A54" s="89">
        <v>1927</v>
      </c>
      <c r="B54" s="90"/>
      <c r="C54" s="90"/>
      <c r="D54" s="159"/>
      <c r="E54" s="90"/>
      <c r="F54" s="159"/>
    </row>
    <row r="55" spans="1:6" ht="15" hidden="1" customHeight="1" x14ac:dyDescent="0.25">
      <c r="A55" s="89">
        <v>1928</v>
      </c>
      <c r="B55" s="90"/>
      <c r="C55" s="90"/>
      <c r="D55" s="159"/>
      <c r="E55" s="90"/>
      <c r="F55" s="159"/>
    </row>
    <row r="56" spans="1:6" ht="15" hidden="1" customHeight="1" x14ac:dyDescent="0.25">
      <c r="A56" s="89">
        <v>1929</v>
      </c>
      <c r="B56" s="90"/>
      <c r="C56" s="90"/>
      <c r="D56" s="159"/>
      <c r="E56" s="90"/>
      <c r="F56" s="159"/>
    </row>
    <row r="57" spans="1:6" ht="15" hidden="1" customHeight="1" x14ac:dyDescent="0.25">
      <c r="A57" s="89">
        <v>1930</v>
      </c>
      <c r="B57" s="90"/>
      <c r="C57" s="90"/>
      <c r="D57" s="159"/>
      <c r="E57" s="90"/>
      <c r="F57" s="159"/>
    </row>
    <row r="58" spans="1:6" ht="15" hidden="1" customHeight="1" x14ac:dyDescent="0.25">
      <c r="A58" s="89">
        <v>1931</v>
      </c>
      <c r="B58" s="90"/>
      <c r="C58" s="90"/>
      <c r="D58" s="159"/>
      <c r="E58" s="90"/>
      <c r="F58" s="159"/>
    </row>
    <row r="59" spans="1:6" ht="15" hidden="1" customHeight="1" x14ac:dyDescent="0.25">
      <c r="A59" s="89">
        <v>1932</v>
      </c>
      <c r="B59" s="90"/>
      <c r="C59" s="90"/>
      <c r="D59" s="159"/>
      <c r="E59" s="90"/>
      <c r="F59" s="159"/>
    </row>
    <row r="60" spans="1:6" ht="15" hidden="1" customHeight="1" x14ac:dyDescent="0.25">
      <c r="A60" s="89">
        <v>1933</v>
      </c>
      <c r="B60" s="90"/>
      <c r="C60" s="90"/>
      <c r="D60" s="159"/>
      <c r="E60" s="90"/>
      <c r="F60" s="159"/>
    </row>
    <row r="61" spans="1:6" ht="15" hidden="1" customHeight="1" x14ac:dyDescent="0.25">
      <c r="A61" s="89">
        <v>1934</v>
      </c>
      <c r="B61" s="90"/>
      <c r="C61" s="90"/>
      <c r="D61" s="159"/>
      <c r="E61" s="90"/>
      <c r="F61" s="159"/>
    </row>
    <row r="62" spans="1:6" ht="15" hidden="1" customHeight="1" x14ac:dyDescent="0.25">
      <c r="A62" s="89">
        <v>1935</v>
      </c>
      <c r="B62" s="90"/>
      <c r="C62" s="90"/>
      <c r="D62" s="159"/>
      <c r="E62" s="90"/>
      <c r="F62" s="159"/>
    </row>
    <row r="63" spans="1:6" ht="15" hidden="1" customHeight="1" x14ac:dyDescent="0.25">
      <c r="A63" s="89">
        <v>1936</v>
      </c>
      <c r="B63" s="90"/>
      <c r="C63" s="90"/>
      <c r="D63" s="159"/>
      <c r="E63" s="90"/>
      <c r="F63" s="159"/>
    </row>
    <row r="64" spans="1:6" ht="15" hidden="1" customHeight="1" x14ac:dyDescent="0.25">
      <c r="A64" s="89">
        <v>1937</v>
      </c>
      <c r="B64" s="90"/>
      <c r="C64" s="90"/>
      <c r="D64" s="159"/>
      <c r="E64" s="90"/>
      <c r="F64" s="159"/>
    </row>
    <row r="65" spans="1:6" ht="15" hidden="1" customHeight="1" x14ac:dyDescent="0.25">
      <c r="A65" s="89">
        <v>1938</v>
      </c>
      <c r="B65" s="90"/>
      <c r="C65" s="90"/>
      <c r="D65" s="159"/>
      <c r="E65" s="90"/>
      <c r="F65" s="159"/>
    </row>
    <row r="66" spans="1:6" ht="15" hidden="1" customHeight="1" x14ac:dyDescent="0.25">
      <c r="A66" s="89">
        <v>1939</v>
      </c>
      <c r="B66" s="90"/>
      <c r="C66" s="90"/>
      <c r="D66" s="159"/>
      <c r="E66" s="90"/>
      <c r="F66" s="159"/>
    </row>
    <row r="67" spans="1:6" ht="15" hidden="1" customHeight="1" x14ac:dyDescent="0.25">
      <c r="A67" s="89">
        <v>1940</v>
      </c>
      <c r="B67" s="90"/>
      <c r="C67" s="90"/>
      <c r="D67" s="159"/>
      <c r="E67" s="90"/>
      <c r="F67" s="159"/>
    </row>
    <row r="68" spans="1:6" ht="15" hidden="1" customHeight="1" x14ac:dyDescent="0.25">
      <c r="A68" s="89">
        <v>1941</v>
      </c>
      <c r="B68" s="90"/>
      <c r="C68" s="90"/>
      <c r="D68" s="159"/>
      <c r="E68" s="90"/>
      <c r="F68" s="159"/>
    </row>
    <row r="69" spans="1:6" ht="15" hidden="1" customHeight="1" x14ac:dyDescent="0.25">
      <c r="A69" s="89">
        <v>1942</v>
      </c>
      <c r="B69" s="90"/>
      <c r="C69" s="90"/>
      <c r="D69" s="159"/>
      <c r="E69" s="90"/>
      <c r="F69" s="159"/>
    </row>
    <row r="70" spans="1:6" ht="15" hidden="1" customHeight="1" x14ac:dyDescent="0.25">
      <c r="A70" s="89">
        <v>1943</v>
      </c>
      <c r="B70" s="90"/>
      <c r="C70" s="90"/>
      <c r="D70" s="159"/>
      <c r="E70" s="90"/>
      <c r="F70" s="159"/>
    </row>
    <row r="71" spans="1:6" ht="15" hidden="1" customHeight="1" x14ac:dyDescent="0.25">
      <c r="A71" s="89">
        <v>1944</v>
      </c>
      <c r="B71" s="90"/>
      <c r="C71" s="90"/>
      <c r="D71" s="159"/>
      <c r="E71" s="90"/>
      <c r="F71" s="159"/>
    </row>
    <row r="72" spans="1:6" ht="15" hidden="1" customHeight="1" x14ac:dyDescent="0.25">
      <c r="A72" s="89">
        <v>1945</v>
      </c>
      <c r="B72" s="90"/>
      <c r="C72" s="90"/>
      <c r="D72" s="159"/>
      <c r="E72" s="90"/>
      <c r="F72" s="159"/>
    </row>
    <row r="73" spans="1:6" ht="15" hidden="1" customHeight="1" x14ac:dyDescent="0.25">
      <c r="A73" s="89">
        <v>1946</v>
      </c>
      <c r="B73" s="90"/>
      <c r="C73" s="90"/>
      <c r="D73" s="159"/>
      <c r="E73" s="90"/>
      <c r="F73" s="159"/>
    </row>
    <row r="74" spans="1:6" ht="15" hidden="1" customHeight="1" x14ac:dyDescent="0.25">
      <c r="A74" s="89">
        <v>1947</v>
      </c>
      <c r="B74" s="90"/>
      <c r="C74" s="90"/>
      <c r="D74" s="159"/>
      <c r="E74" s="90"/>
      <c r="F74" s="159"/>
    </row>
    <row r="75" spans="1:6" ht="15" hidden="1" customHeight="1" x14ac:dyDescent="0.25">
      <c r="A75" s="89">
        <v>1948</v>
      </c>
      <c r="B75" s="90"/>
      <c r="C75" s="90"/>
      <c r="D75" s="159"/>
      <c r="E75" s="90"/>
      <c r="F75" s="159"/>
    </row>
    <row r="76" spans="1:6" ht="15" hidden="1" customHeight="1" x14ac:dyDescent="0.25">
      <c r="A76" s="89">
        <v>1949</v>
      </c>
      <c r="B76" s="90"/>
      <c r="C76" s="90"/>
      <c r="D76" s="159"/>
      <c r="E76" s="90"/>
      <c r="F76" s="159"/>
    </row>
    <row r="77" spans="1:6" ht="15" customHeight="1" x14ac:dyDescent="0.25">
      <c r="A77" s="89">
        <v>1950</v>
      </c>
      <c r="B77" s="90"/>
      <c r="C77" s="90"/>
      <c r="D77" s="159"/>
      <c r="E77" s="90"/>
      <c r="F77" s="159"/>
    </row>
    <row r="78" spans="1:6" ht="15" customHeight="1" x14ac:dyDescent="0.25">
      <c r="A78" s="89">
        <v>1951</v>
      </c>
      <c r="B78" s="90"/>
      <c r="C78" s="90"/>
      <c r="D78" s="159"/>
      <c r="E78" s="90"/>
      <c r="F78" s="159"/>
    </row>
    <row r="79" spans="1:6" ht="15" customHeight="1" x14ac:dyDescent="0.25">
      <c r="A79" s="89">
        <v>1952</v>
      </c>
      <c r="B79" s="90"/>
      <c r="C79" s="90"/>
      <c r="D79" s="159"/>
      <c r="E79" s="90"/>
      <c r="F79" s="159"/>
    </row>
    <row r="80" spans="1:6" ht="15" customHeight="1" x14ac:dyDescent="0.25">
      <c r="A80" s="89">
        <v>1953</v>
      </c>
      <c r="B80" s="90"/>
      <c r="C80" s="90"/>
      <c r="D80" s="159"/>
      <c r="E80" s="90"/>
      <c r="F80" s="159"/>
    </row>
    <row r="81" spans="1:6" ht="15" customHeight="1" x14ac:dyDescent="0.25">
      <c r="A81" s="89">
        <v>1954</v>
      </c>
      <c r="B81" s="90"/>
      <c r="C81" s="90"/>
      <c r="D81" s="159"/>
      <c r="E81" s="90"/>
      <c r="F81" s="159"/>
    </row>
    <row r="82" spans="1:6" ht="15" customHeight="1" x14ac:dyDescent="0.25">
      <c r="A82" s="89">
        <v>1955</v>
      </c>
      <c r="B82" s="90"/>
      <c r="C82" s="90"/>
      <c r="D82" s="159"/>
      <c r="E82" s="90"/>
      <c r="F82" s="159"/>
    </row>
    <row r="83" spans="1:6" ht="15" customHeight="1" x14ac:dyDescent="0.25">
      <c r="A83" s="89">
        <v>1956</v>
      </c>
      <c r="B83" s="90"/>
      <c r="C83" s="159"/>
      <c r="D83" s="159"/>
      <c r="E83" s="90"/>
      <c r="F83" s="159"/>
    </row>
    <row r="84" spans="1:6" ht="15" customHeight="1" x14ac:dyDescent="0.25">
      <c r="A84" s="89">
        <v>1957</v>
      </c>
      <c r="B84" s="90"/>
      <c r="C84" s="159"/>
      <c r="D84" s="159"/>
      <c r="E84" s="90"/>
      <c r="F84" s="159"/>
    </row>
    <row r="85" spans="1:6" ht="15" customHeight="1" x14ac:dyDescent="0.25">
      <c r="A85" s="89">
        <v>1958</v>
      </c>
      <c r="B85" s="90"/>
      <c r="C85" s="159"/>
      <c r="D85" s="159"/>
      <c r="E85" s="90"/>
      <c r="F85" s="159"/>
    </row>
    <row r="86" spans="1:6" ht="15" customHeight="1" thickBot="1" x14ac:dyDescent="0.3">
      <c r="A86" s="89">
        <v>1959</v>
      </c>
      <c r="B86" s="90"/>
      <c r="C86" s="159"/>
      <c r="D86" s="159"/>
      <c r="E86" s="90"/>
      <c r="F86" s="159"/>
    </row>
    <row r="87" spans="1:6" ht="15" customHeight="1" x14ac:dyDescent="0.25">
      <c r="A87" s="89">
        <v>1960</v>
      </c>
      <c r="B87" s="90"/>
      <c r="C87" s="524" t="s">
        <v>49</v>
      </c>
      <c r="D87" s="162">
        <v>6902.8092444018675</v>
      </c>
      <c r="E87" s="90"/>
      <c r="F87" s="159"/>
    </row>
    <row r="88" spans="1:6" ht="15" customHeight="1" x14ac:dyDescent="0.25">
      <c r="A88" s="89">
        <v>1961</v>
      </c>
      <c r="B88" s="90"/>
      <c r="C88" s="525"/>
      <c r="D88" s="162">
        <v>6907.6841096874623</v>
      </c>
      <c r="E88" s="90"/>
      <c r="F88" s="159"/>
    </row>
    <row r="89" spans="1:6" ht="15" customHeight="1" x14ac:dyDescent="0.25">
      <c r="A89" s="89">
        <v>1962</v>
      </c>
      <c r="B89" s="90"/>
      <c r="C89" s="525"/>
      <c r="D89" s="162">
        <v>6957.4077356005273</v>
      </c>
      <c r="E89" s="90"/>
      <c r="F89" s="159"/>
    </row>
    <row r="90" spans="1:6" ht="15" customHeight="1" x14ac:dyDescent="0.25">
      <c r="A90" s="89">
        <v>1963</v>
      </c>
      <c r="B90" s="90"/>
      <c r="C90" s="525"/>
      <c r="D90" s="162">
        <v>6987.6319003712133</v>
      </c>
      <c r="E90" s="90"/>
      <c r="F90" s="159"/>
    </row>
    <row r="91" spans="1:6" ht="15" customHeight="1" x14ac:dyDescent="0.25">
      <c r="A91" s="89">
        <v>1964</v>
      </c>
      <c r="B91" s="90"/>
      <c r="C91" s="93">
        <f>'[14]OECD.Stat export'!N27</f>
        <v>7461.9440205885412</v>
      </c>
      <c r="D91" s="162">
        <v>7038.3304993413958</v>
      </c>
      <c r="E91" s="90"/>
      <c r="F91" s="159"/>
    </row>
    <row r="92" spans="1:6" ht="15" customHeight="1" x14ac:dyDescent="0.25">
      <c r="A92" s="89">
        <v>1965</v>
      </c>
      <c r="B92" s="90"/>
      <c r="C92" s="162">
        <f>'[14]OECD.Stat export'!N28</f>
        <v>7568.135871191198</v>
      </c>
      <c r="D92" s="162">
        <v>7143.6275895102381</v>
      </c>
      <c r="E92" s="90"/>
      <c r="F92" s="159"/>
    </row>
    <row r="93" spans="1:6" ht="15" customHeight="1" x14ac:dyDescent="0.25">
      <c r="A93" s="89">
        <v>1966</v>
      </c>
      <c r="B93" s="90"/>
      <c r="C93" s="162">
        <f>'[14]OECD.Stat export'!N29</f>
        <v>7716.6078104597273</v>
      </c>
      <c r="D93" s="162">
        <v>7281.098790564004</v>
      </c>
      <c r="E93" s="90"/>
      <c r="F93" s="159"/>
    </row>
    <row r="94" spans="1:6" ht="15" customHeight="1" x14ac:dyDescent="0.25">
      <c r="A94" s="89">
        <v>1967</v>
      </c>
      <c r="B94" s="90"/>
      <c r="C94" s="162">
        <f>'[14]OECD.Stat export'!N30</f>
        <v>7773.6367672648585</v>
      </c>
      <c r="D94" s="162">
        <v>7327.8974973057111</v>
      </c>
      <c r="E94" s="90"/>
      <c r="F94" s="159"/>
    </row>
    <row r="95" spans="1:6" ht="15" customHeight="1" x14ac:dyDescent="0.25">
      <c r="A95" s="89">
        <v>1968</v>
      </c>
      <c r="B95" s="90"/>
      <c r="C95" s="162">
        <f>'[14]OECD.Stat export'!N31</f>
        <v>7898.5105175105755</v>
      </c>
      <c r="D95" s="162">
        <v>7446.8442102742183</v>
      </c>
      <c r="E95" s="90"/>
      <c r="F95" s="159"/>
    </row>
    <row r="96" spans="1:6" ht="15" customHeight="1" x14ac:dyDescent="0.25">
      <c r="A96" s="89">
        <v>1969</v>
      </c>
      <c r="B96" s="90"/>
      <c r="C96" s="162">
        <f>'[14]OECD.Stat export'!N32</f>
        <v>8071.5639036778675</v>
      </c>
      <c r="D96" s="162">
        <v>7603.8148724703624</v>
      </c>
      <c r="E96" s="90"/>
      <c r="F96" s="159"/>
    </row>
    <row r="97" spans="1:56" ht="15" customHeight="1" x14ac:dyDescent="0.25">
      <c r="A97" s="89">
        <v>1970</v>
      </c>
      <c r="B97" s="92">
        <v>7657.7984999999999</v>
      </c>
      <c r="C97" s="162">
        <f>'[14]OECD.Stat export'!N33</f>
        <v>8242.6507740932593</v>
      </c>
      <c r="D97" s="162">
        <v>7760.7855346665065</v>
      </c>
      <c r="E97" s="96">
        <f t="shared" ref="E97:E140" si="0">B97*1000000/12/C97/1000</f>
        <v>77.420467333847498</v>
      </c>
      <c r="F97" s="164">
        <f>(B97*1000000)/(D97*1000)/12</f>
        <v>82.227484853106731</v>
      </c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</row>
    <row r="98" spans="1:56" ht="15" customHeight="1" x14ac:dyDescent="0.25">
      <c r="A98" s="89">
        <v>1971</v>
      </c>
      <c r="B98" s="92">
        <v>8871.6823000000004</v>
      </c>
      <c r="C98" s="162">
        <f>'[14]OECD.Stat export'!N34</f>
        <v>8342.9430774402135</v>
      </c>
      <c r="D98" s="162">
        <v>7860.2327864926356</v>
      </c>
      <c r="E98" s="96">
        <f t="shared" si="0"/>
        <v>88.614635323649821</v>
      </c>
      <c r="F98" s="164">
        <f t="shared" ref="F98:F145" si="1">(B98*1000000)/(D98*1000)/12</f>
        <v>94.056611097293498</v>
      </c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</row>
    <row r="99" spans="1:56" ht="15" customHeight="1" x14ac:dyDescent="0.25">
      <c r="A99" s="89">
        <v>1972</v>
      </c>
      <c r="B99" s="92">
        <v>10776.4467</v>
      </c>
      <c r="C99" s="162">
        <f>'[14]OECD.Stat export'!N35</f>
        <v>8627.1046035899162</v>
      </c>
      <c r="D99" s="162">
        <v>8142</v>
      </c>
      <c r="E99" s="96">
        <f t="shared" si="0"/>
        <v>104.09485757554258</v>
      </c>
      <c r="F99" s="164">
        <f t="shared" si="1"/>
        <v>110.29688344387129</v>
      </c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</row>
    <row r="100" spans="1:56" ht="15" customHeight="1" x14ac:dyDescent="0.25">
      <c r="A100" s="89">
        <v>1973</v>
      </c>
      <c r="B100" s="92">
        <v>13139.6459</v>
      </c>
      <c r="C100" s="162">
        <f>'[14]OECD.Stat export'!N36</f>
        <v>8909.2996139877177</v>
      </c>
      <c r="D100" s="162">
        <v>8348</v>
      </c>
      <c r="E100" s="96">
        <f t="shared" si="0"/>
        <v>122.90197199649101</v>
      </c>
      <c r="F100" s="164">
        <f t="shared" si="1"/>
        <v>131.16560753074589</v>
      </c>
    </row>
    <row r="101" spans="1:56" ht="15" customHeight="1" x14ac:dyDescent="0.25">
      <c r="A101" s="89">
        <v>1974</v>
      </c>
      <c r="B101" s="92">
        <v>16303.4918</v>
      </c>
      <c r="C101" s="162">
        <f>'[14]OECD.Stat export'!N37</f>
        <v>9044.9892008688912</v>
      </c>
      <c r="D101" s="162">
        <v>8537.5</v>
      </c>
      <c r="E101" s="96">
        <f t="shared" si="0"/>
        <v>150.20740063859367</v>
      </c>
      <c r="F101" s="164">
        <f t="shared" si="1"/>
        <v>159.13608394338704</v>
      </c>
    </row>
    <row r="102" spans="1:56" ht="15" customHeight="1" x14ac:dyDescent="0.25">
      <c r="A102" s="89">
        <v>1975</v>
      </c>
      <c r="B102" s="92">
        <v>19867.661100000001</v>
      </c>
      <c r="C102" s="162">
        <f>'[14]OECD.Stat export'!N38</f>
        <v>9149.2145357196459</v>
      </c>
      <c r="D102" s="162">
        <v>8640.5</v>
      </c>
      <c r="E102" s="96">
        <f t="shared" si="0"/>
        <v>180.95962429738489</v>
      </c>
      <c r="F102" s="164">
        <f t="shared" si="1"/>
        <v>191.61372895087092</v>
      </c>
    </row>
    <row r="103" spans="1:56" ht="15" customHeight="1" x14ac:dyDescent="0.25">
      <c r="A103" s="89">
        <v>1976</v>
      </c>
      <c r="B103" s="92">
        <v>24439.095700000002</v>
      </c>
      <c r="C103" s="162">
        <f>'[14]OECD.Stat export'!N39</f>
        <v>8826.7059524078741</v>
      </c>
      <c r="D103" s="162">
        <v>8743.7999999999993</v>
      </c>
      <c r="E103" s="96">
        <f t="shared" si="0"/>
        <v>230.73061675717915</v>
      </c>
      <c r="F103" s="164">
        <f t="shared" si="1"/>
        <v>232.91833165595429</v>
      </c>
    </row>
    <row r="104" spans="1:56" ht="15" customHeight="1" x14ac:dyDescent="0.25">
      <c r="A104" s="89">
        <v>1977</v>
      </c>
      <c r="B104" s="92">
        <v>31025.060700000002</v>
      </c>
      <c r="C104" s="162">
        <f>'[14]OECD.Stat export'!N40</f>
        <v>9090.6123663129965</v>
      </c>
      <c r="D104" s="162">
        <v>8875.4</v>
      </c>
      <c r="E104" s="96">
        <f t="shared" si="0"/>
        <v>284.40567266741846</v>
      </c>
      <c r="F104" s="164">
        <f t="shared" si="1"/>
        <v>291.30199483966919</v>
      </c>
    </row>
    <row r="105" spans="1:56" ht="15" customHeight="1" x14ac:dyDescent="0.25">
      <c r="A105" s="89">
        <v>1978</v>
      </c>
      <c r="B105" s="92">
        <v>38043.633199999997</v>
      </c>
      <c r="C105" s="162">
        <f>'[14]OECD.Stat export'!N41</f>
        <v>8980.1925068437522</v>
      </c>
      <c r="D105" s="162">
        <v>8765.4</v>
      </c>
      <c r="E105" s="96">
        <f t="shared" si="0"/>
        <v>353.03282911258276</v>
      </c>
      <c r="F105" s="164">
        <f t="shared" si="1"/>
        <v>361.68375278557363</v>
      </c>
    </row>
    <row r="106" spans="1:56" ht="15" customHeight="1" x14ac:dyDescent="0.25">
      <c r="A106" s="89">
        <v>1979</v>
      </c>
      <c r="B106" s="92">
        <v>44358.411399999997</v>
      </c>
      <c r="C106" s="162">
        <f>'[14]OECD.Stat export'!N42</f>
        <v>8833.392105964338</v>
      </c>
      <c r="D106" s="162">
        <v>8618.2250000000004</v>
      </c>
      <c r="E106" s="96">
        <f t="shared" si="0"/>
        <v>418.47279493428351</v>
      </c>
      <c r="F106" s="164">
        <f t="shared" si="1"/>
        <v>428.92060526771269</v>
      </c>
    </row>
    <row r="107" spans="1:56" ht="15" customHeight="1" x14ac:dyDescent="0.25">
      <c r="A107" s="89">
        <v>1980</v>
      </c>
      <c r="B107" s="92">
        <v>50259.952599999997</v>
      </c>
      <c r="C107" s="162">
        <f>'[14]OECD.Stat export'!N43</f>
        <v>8584.3328859860703</v>
      </c>
      <c r="D107" s="162">
        <v>8359.4</v>
      </c>
      <c r="E107" s="96">
        <f t="shared" si="0"/>
        <v>487.90388711169203</v>
      </c>
      <c r="F107" s="164">
        <f t="shared" si="1"/>
        <v>501.03229697506202</v>
      </c>
    </row>
    <row r="108" spans="1:56" ht="15" customHeight="1" x14ac:dyDescent="0.25">
      <c r="A108" s="89">
        <v>1981</v>
      </c>
      <c r="B108" s="92">
        <v>56392.920400000003</v>
      </c>
      <c r="C108" s="162">
        <f>'[14]OECD.Stat export'!N44</f>
        <v>8370.4742979668317</v>
      </c>
      <c r="D108" s="162">
        <v>8132.9750000000004</v>
      </c>
      <c r="E108" s="96">
        <f t="shared" si="0"/>
        <v>561.42697128582176</v>
      </c>
      <c r="F108" s="164">
        <f t="shared" si="1"/>
        <v>577.82177288548576</v>
      </c>
    </row>
    <row r="109" spans="1:56" ht="15" customHeight="1" x14ac:dyDescent="0.25">
      <c r="A109" s="89">
        <v>1982</v>
      </c>
      <c r="B109" s="92">
        <v>63827.7353</v>
      </c>
      <c r="C109" s="162">
        <f>'[14]OECD.Stat export'!N45</f>
        <v>8318.0666531786701</v>
      </c>
      <c r="D109" s="162">
        <v>8076.2250000000004</v>
      </c>
      <c r="E109" s="96">
        <f t="shared" si="0"/>
        <v>639.44882428106894</v>
      </c>
      <c r="F109" s="164">
        <f t="shared" si="1"/>
        <v>658.59704771309202</v>
      </c>
    </row>
    <row r="110" spans="1:56" ht="15" customHeight="1" x14ac:dyDescent="0.25">
      <c r="A110" s="89">
        <v>1983</v>
      </c>
      <c r="B110" s="92">
        <v>72190.141499999998</v>
      </c>
      <c r="C110" s="162">
        <f>'[14]OECD.Stat export'!N46</f>
        <v>8234.7847110856601</v>
      </c>
      <c r="D110" s="162">
        <v>7978.05</v>
      </c>
      <c r="E110" s="96">
        <f t="shared" si="0"/>
        <v>730.54066816118154</v>
      </c>
      <c r="F110" s="164">
        <f t="shared" si="1"/>
        <v>754.04956411654484</v>
      </c>
    </row>
    <row r="111" spans="1:56" ht="15" customHeight="1" x14ac:dyDescent="0.25">
      <c r="A111" s="89">
        <v>1984</v>
      </c>
      <c r="B111" s="92">
        <v>77189.274900000004</v>
      </c>
      <c r="C111" s="162">
        <f>'[14]OECD.Stat export'!N47</f>
        <v>7922.7969870465586</v>
      </c>
      <c r="D111" s="162">
        <v>7661.875</v>
      </c>
      <c r="E111" s="96">
        <f t="shared" si="0"/>
        <v>811.88999106209201</v>
      </c>
      <c r="F111" s="164">
        <f t="shared" si="1"/>
        <v>839.5385692144547</v>
      </c>
    </row>
    <row r="112" spans="1:56" ht="15" customHeight="1" x14ac:dyDescent="0.25">
      <c r="A112" s="89">
        <v>1985</v>
      </c>
      <c r="B112" s="92">
        <v>83829.298999999999</v>
      </c>
      <c r="C112" s="162">
        <f>'[14]OECD.Stat export'!N48</f>
        <v>7858.0986188090128</v>
      </c>
      <c r="D112" s="162">
        <v>7639.5749999999998</v>
      </c>
      <c r="E112" s="96">
        <f t="shared" si="0"/>
        <v>888.99048682662669</v>
      </c>
      <c r="F112" s="164">
        <f t="shared" si="1"/>
        <v>914.41931215632633</v>
      </c>
    </row>
    <row r="113" spans="1:6" ht="15" customHeight="1" x14ac:dyDescent="0.25">
      <c r="A113" s="89">
        <v>1986</v>
      </c>
      <c r="B113" s="92">
        <v>94943.290999999997</v>
      </c>
      <c r="C113" s="162">
        <f>'[14]OECD.Stat export'!N49</f>
        <v>8126.5280189435061</v>
      </c>
      <c r="D113" s="162">
        <v>7949.125</v>
      </c>
      <c r="E113" s="96">
        <f t="shared" si="0"/>
        <v>973.59424568811892</v>
      </c>
      <c r="F113" s="164">
        <f t="shared" si="1"/>
        <v>995.32224196583491</v>
      </c>
    </row>
    <row r="114" spans="1:6" ht="15" customHeight="1" x14ac:dyDescent="0.25">
      <c r="A114" s="89">
        <v>1987</v>
      </c>
      <c r="B114" s="92">
        <v>106762.534</v>
      </c>
      <c r="C114" s="162">
        <f>'[14]OECD.Stat export'!N50</f>
        <v>8445.2018965390725</v>
      </c>
      <c r="D114" s="162">
        <v>8303.0249999999996</v>
      </c>
      <c r="E114" s="96">
        <f t="shared" si="0"/>
        <v>1053.4831425379377</v>
      </c>
      <c r="F114" s="164">
        <f t="shared" si="1"/>
        <v>1071.5224672132547</v>
      </c>
    </row>
    <row r="115" spans="1:6" ht="15" customHeight="1" x14ac:dyDescent="0.25">
      <c r="A115" s="89">
        <v>1988</v>
      </c>
      <c r="B115" s="92">
        <v>119691.4659</v>
      </c>
      <c r="C115" s="162">
        <f>'[14]OECD.Stat export'!N51</f>
        <v>8843.2246847238457</v>
      </c>
      <c r="D115" s="162">
        <v>8721.65</v>
      </c>
      <c r="E115" s="96">
        <f t="shared" si="0"/>
        <v>1127.901775721022</v>
      </c>
      <c r="F115" s="164">
        <f t="shared" si="1"/>
        <v>1143.624064827183</v>
      </c>
    </row>
    <row r="116" spans="1:6" ht="15" customHeight="1" x14ac:dyDescent="0.25">
      <c r="A116" s="89">
        <v>1989</v>
      </c>
      <c r="B116" s="92">
        <v>135730.14249999999</v>
      </c>
      <c r="C116" s="162">
        <f>'[14]OECD.Stat export'!N52</f>
        <v>9323.5461571256783</v>
      </c>
      <c r="D116" s="162">
        <v>9207.1</v>
      </c>
      <c r="E116" s="96">
        <f t="shared" si="0"/>
        <v>1213.1484113143824</v>
      </c>
      <c r="F116" s="164">
        <f t="shared" si="1"/>
        <v>1228.4916215022463</v>
      </c>
    </row>
    <row r="117" spans="1:6" ht="15" customHeight="1" x14ac:dyDescent="0.25">
      <c r="A117" s="89">
        <v>1990</v>
      </c>
      <c r="B117" s="92">
        <v>156714.63089999999</v>
      </c>
      <c r="C117" s="162">
        <f>'[14]OECD.Stat export'!N53</f>
        <v>9691.1862769435829</v>
      </c>
      <c r="D117" s="162">
        <v>9600.35</v>
      </c>
      <c r="E117" s="96">
        <f t="shared" si="0"/>
        <v>1347.5700705568045</v>
      </c>
      <c r="F117" s="164">
        <f t="shared" si="1"/>
        <v>1360.3204648788846</v>
      </c>
    </row>
    <row r="118" spans="1:6" ht="15" customHeight="1" x14ac:dyDescent="0.25">
      <c r="A118" s="89">
        <v>1991</v>
      </c>
      <c r="B118" s="92">
        <v>176270.50820000001</v>
      </c>
      <c r="C118" s="162">
        <f>'[14]OECD.Stat export'!N54</f>
        <v>9849.5891207592122</v>
      </c>
      <c r="D118" s="162">
        <v>9758.125</v>
      </c>
      <c r="E118" s="96">
        <f t="shared" si="0"/>
        <v>1491.3524652218603</v>
      </c>
      <c r="F118" s="164">
        <f t="shared" si="1"/>
        <v>1505.3310975896156</v>
      </c>
    </row>
    <row r="119" spans="1:6" ht="15" customHeight="1" x14ac:dyDescent="0.25">
      <c r="A119" s="89">
        <v>1992</v>
      </c>
      <c r="B119" s="92">
        <v>191916.81969999999</v>
      </c>
      <c r="C119" s="162">
        <f>'[14]OECD.Stat export'!N55</f>
        <v>9599.4483171173997</v>
      </c>
      <c r="D119" s="162">
        <v>9463.0750000000007</v>
      </c>
      <c r="E119" s="96">
        <f t="shared" si="0"/>
        <v>1666.0403577375437</v>
      </c>
      <c r="F119" s="164">
        <f t="shared" si="1"/>
        <v>1690.0498314061058</v>
      </c>
    </row>
    <row r="120" spans="1:6" ht="15" customHeight="1" x14ac:dyDescent="0.25">
      <c r="A120" s="89">
        <v>1993</v>
      </c>
      <c r="B120" s="92">
        <v>200428.12340000001</v>
      </c>
      <c r="C120" s="162">
        <f>'[14]OECD.Stat export'!N56</f>
        <v>9133.1874323416614</v>
      </c>
      <c r="D120" s="162">
        <v>9076.5750000000007</v>
      </c>
      <c r="E120" s="96">
        <f t="shared" si="0"/>
        <v>1828.7529671757045</v>
      </c>
      <c r="F120" s="164">
        <f t="shared" si="1"/>
        <v>1840.1592689606671</v>
      </c>
    </row>
    <row r="121" spans="1:6" ht="15" customHeight="1" x14ac:dyDescent="0.25">
      <c r="A121" s="89">
        <v>1994</v>
      </c>
      <c r="B121" s="92">
        <v>207116.43859999999</v>
      </c>
      <c r="C121" s="162">
        <f>'[14]OECD.Stat export'!N57</f>
        <v>9072.7170729707013</v>
      </c>
      <c r="D121" s="162">
        <v>9034.3250000000007</v>
      </c>
      <c r="E121" s="96">
        <f t="shared" si="0"/>
        <v>1902.3742367197262</v>
      </c>
      <c r="F121" s="164">
        <f t="shared" si="1"/>
        <v>1910.4585253094911</v>
      </c>
    </row>
    <row r="122" spans="1:6" ht="15" customHeight="1" x14ac:dyDescent="0.25">
      <c r="A122" s="89">
        <v>1995</v>
      </c>
      <c r="B122" s="92">
        <v>219818</v>
      </c>
      <c r="C122" s="162">
        <f>'[14]OECD.Stat export'!N58</f>
        <v>9373.9872861619442</v>
      </c>
      <c r="D122" s="162">
        <v>9342.4750000000004</v>
      </c>
      <c r="E122" s="96">
        <f t="shared" si="0"/>
        <v>1954.1488704287331</v>
      </c>
      <c r="F122" s="164">
        <f t="shared" si="1"/>
        <v>1960.7402392478082</v>
      </c>
    </row>
    <row r="123" spans="1:6" ht="15" customHeight="1" x14ac:dyDescent="0.25">
      <c r="A123" s="89">
        <v>1996</v>
      </c>
      <c r="B123" s="92">
        <v>232076</v>
      </c>
      <c r="C123" s="162">
        <f>'[14]OECD.Stat export'!N59</f>
        <v>9699.5203707001401</v>
      </c>
      <c r="D123" s="162">
        <v>9681.0249999999996</v>
      </c>
      <c r="E123" s="96">
        <f t="shared" si="0"/>
        <v>1993.8786586898702</v>
      </c>
      <c r="F123" s="164">
        <f t="shared" si="1"/>
        <v>1997.6879169991471</v>
      </c>
    </row>
    <row r="124" spans="1:6" ht="15" customHeight="1" x14ac:dyDescent="0.25">
      <c r="A124" s="89">
        <v>1997</v>
      </c>
      <c r="B124" s="92">
        <v>251716</v>
      </c>
      <c r="C124" s="162">
        <f>'[14]OECD.Stat export'!N60</f>
        <v>10194.406842018427</v>
      </c>
      <c r="D124" s="162">
        <v>10193.129999999999</v>
      </c>
      <c r="E124" s="96">
        <f t="shared" si="0"/>
        <v>2057.6315678196097</v>
      </c>
      <c r="F124" s="164">
        <f t="shared" si="1"/>
        <v>2057.8893169549815</v>
      </c>
    </row>
    <row r="125" spans="1:6" ht="15" customHeight="1" x14ac:dyDescent="0.25">
      <c r="A125" s="89">
        <v>1998</v>
      </c>
      <c r="B125" s="92">
        <v>270202</v>
      </c>
      <c r="C125" s="162">
        <f>'[14]OECD.Stat export'!N61</f>
        <v>10694.245000000001</v>
      </c>
      <c r="D125" s="162">
        <v>10736.67</v>
      </c>
      <c r="E125" s="96">
        <f t="shared" si="0"/>
        <v>2105.509396253156</v>
      </c>
      <c r="F125" s="164">
        <f t="shared" si="1"/>
        <v>2097.1896624682827</v>
      </c>
    </row>
    <row r="126" spans="1:6" ht="15" customHeight="1" x14ac:dyDescent="0.25">
      <c r="A126" s="89">
        <v>1999</v>
      </c>
      <c r="B126" s="92">
        <v>290390</v>
      </c>
      <c r="C126" s="162">
        <f>'[14]OECD.Stat export'!N62</f>
        <v>11580.48</v>
      </c>
      <c r="D126" s="162">
        <v>11559.47</v>
      </c>
      <c r="E126" s="96">
        <f t="shared" si="0"/>
        <v>2089.6514364401705</v>
      </c>
      <c r="F126" s="164">
        <f t="shared" si="1"/>
        <v>2093.4494978287644</v>
      </c>
    </row>
    <row r="127" spans="1:6" ht="15" customHeight="1" x14ac:dyDescent="0.25">
      <c r="A127" s="89">
        <v>2000</v>
      </c>
      <c r="B127" s="92">
        <v>316224</v>
      </c>
      <c r="C127" s="162">
        <f>'[14]OECD.Stat export'!N63</f>
        <v>12394.099999999999</v>
      </c>
      <c r="D127" s="162">
        <v>12375.88</v>
      </c>
      <c r="E127" s="96">
        <f t="shared" si="0"/>
        <v>2126.1729371233091</v>
      </c>
      <c r="F127" s="164">
        <f t="shared" si="1"/>
        <v>2129.3031283431965</v>
      </c>
    </row>
    <row r="128" spans="1:6" ht="15" customHeight="1" x14ac:dyDescent="0.25">
      <c r="A128" s="89">
        <v>2001</v>
      </c>
      <c r="B128" s="92">
        <v>336894</v>
      </c>
      <c r="C128" s="162">
        <f>'[14]OECD.Stat export'!N64</f>
        <v>12968.880000000001</v>
      </c>
      <c r="D128" s="162">
        <v>12948.08</v>
      </c>
      <c r="E128" s="96">
        <f t="shared" si="0"/>
        <v>2164.7590231384665</v>
      </c>
      <c r="F128" s="164">
        <f t="shared" si="1"/>
        <v>2168.2365261876662</v>
      </c>
    </row>
    <row r="129" spans="1:6" ht="15" customHeight="1" x14ac:dyDescent="0.25">
      <c r="A129" s="89">
        <v>2002</v>
      </c>
      <c r="B129" s="92">
        <v>358651</v>
      </c>
      <c r="C129" s="162">
        <f>'[14]OECD.Stat export'!N65</f>
        <v>13656.474999999999</v>
      </c>
      <c r="D129" s="162">
        <v>13632.72</v>
      </c>
      <c r="E129" s="96">
        <f t="shared" si="0"/>
        <v>2188.5283964810342</v>
      </c>
      <c r="F129" s="164">
        <f t="shared" si="1"/>
        <v>2192.3419048680921</v>
      </c>
    </row>
    <row r="130" spans="1:6" ht="15" customHeight="1" x14ac:dyDescent="0.25">
      <c r="A130" s="89">
        <v>2003</v>
      </c>
      <c r="B130" s="92">
        <v>379836</v>
      </c>
      <c r="C130" s="162">
        <f>'[14]OECD.Stat export'!N66</f>
        <v>14322.424999999999</v>
      </c>
      <c r="D130" s="162">
        <v>14299.13</v>
      </c>
      <c r="E130" s="96">
        <f t="shared" si="0"/>
        <v>2210.0307734200042</v>
      </c>
      <c r="F130" s="164">
        <f t="shared" si="1"/>
        <v>2213.631178959839</v>
      </c>
    </row>
    <row r="131" spans="1:6" ht="15" customHeight="1" x14ac:dyDescent="0.25">
      <c r="A131" s="89">
        <v>2004</v>
      </c>
      <c r="B131" s="92">
        <v>405363</v>
      </c>
      <c r="C131" s="162">
        <f>'[14]OECD.Stat export'!N67</f>
        <v>14898.525</v>
      </c>
      <c r="D131" s="162">
        <v>14877.72</v>
      </c>
      <c r="E131" s="96">
        <f t="shared" si="0"/>
        <v>2267.3553254432904</v>
      </c>
      <c r="F131" s="164">
        <f t="shared" si="1"/>
        <v>2270.5259945744374</v>
      </c>
    </row>
    <row r="132" spans="1:6" ht="15" customHeight="1" x14ac:dyDescent="0.25">
      <c r="A132" s="89">
        <v>2005</v>
      </c>
      <c r="B132" s="92">
        <v>435033</v>
      </c>
      <c r="C132" s="162">
        <f>'[14]OECD.Stat export'!N68</f>
        <v>15749.975</v>
      </c>
      <c r="D132" s="162">
        <v>15721.83</v>
      </c>
      <c r="E132" s="96">
        <f t="shared" si="0"/>
        <v>2301.765558358029</v>
      </c>
      <c r="F132" s="164">
        <f t="shared" si="1"/>
        <v>2305.8861468416844</v>
      </c>
    </row>
    <row r="133" spans="1:6" ht="15" customHeight="1" x14ac:dyDescent="0.25">
      <c r="A133" s="89">
        <v>2006</v>
      </c>
      <c r="B133" s="92">
        <v>471451</v>
      </c>
      <c r="C133" s="162">
        <f>'[14]OECD.Stat export'!N69</f>
        <v>16408.375</v>
      </c>
      <c r="D133" s="162">
        <v>16386.5</v>
      </c>
      <c r="E133" s="96">
        <f t="shared" si="0"/>
        <v>2394.3616191934507</v>
      </c>
      <c r="F133" s="164">
        <f t="shared" si="1"/>
        <v>2397.5579491247877</v>
      </c>
    </row>
    <row r="134" spans="1:6" ht="15" customHeight="1" x14ac:dyDescent="0.25">
      <c r="A134" s="99">
        <v>2007</v>
      </c>
      <c r="B134" s="92">
        <v>508424</v>
      </c>
      <c r="C134" s="162">
        <f>'[14]OECD.Stat export'!N70</f>
        <v>16977.255000000001</v>
      </c>
      <c r="D134" s="162">
        <v>16965.5</v>
      </c>
      <c r="E134" s="96">
        <f t="shared" si="0"/>
        <v>2495.6134938579094</v>
      </c>
      <c r="F134" s="164">
        <f t="shared" si="1"/>
        <v>2497.3426463509281</v>
      </c>
    </row>
    <row r="135" spans="1:6" ht="15" customHeight="1" x14ac:dyDescent="0.25">
      <c r="A135" s="99">
        <v>2008</v>
      </c>
      <c r="B135" s="92">
        <v>544126</v>
      </c>
      <c r="C135" s="162">
        <f>'[14]OECD.Stat export'!N71</f>
        <v>16873.375</v>
      </c>
      <c r="D135" s="162">
        <v>16859.05</v>
      </c>
      <c r="E135" s="96">
        <f t="shared" si="0"/>
        <v>2687.3007524181344</v>
      </c>
      <c r="F135" s="164">
        <f t="shared" si="1"/>
        <v>2689.5841303829889</v>
      </c>
    </row>
    <row r="136" spans="1:6" ht="15" customHeight="1" x14ac:dyDescent="0.25">
      <c r="A136" s="99">
        <v>2009</v>
      </c>
      <c r="B136" s="92">
        <v>530045</v>
      </c>
      <c r="C136" s="162">
        <f>'[14]OECD.Stat export'!N72</f>
        <v>15891.824999999999</v>
      </c>
      <c r="D136" s="162">
        <v>15878.33</v>
      </c>
      <c r="E136" s="96">
        <f t="shared" si="0"/>
        <v>2779.4426799103735</v>
      </c>
      <c r="F136" s="164">
        <f t="shared" si="1"/>
        <v>2781.8049295276433</v>
      </c>
    </row>
    <row r="137" spans="1:6" ht="15" customHeight="1" x14ac:dyDescent="0.25">
      <c r="A137" s="84">
        <v>2010</v>
      </c>
      <c r="B137" s="92">
        <v>526813</v>
      </c>
      <c r="C137" s="162">
        <f>'[14]OECD.Stat export'!N73</f>
        <v>15601.52</v>
      </c>
      <c r="D137" s="162">
        <v>15587.83</v>
      </c>
      <c r="E137" s="96">
        <f t="shared" si="0"/>
        <v>2813.8978338862707</v>
      </c>
      <c r="F137" s="164">
        <f t="shared" si="1"/>
        <v>2816.3691375472622</v>
      </c>
    </row>
    <row r="138" spans="1:6" ht="15" customHeight="1" x14ac:dyDescent="0.25">
      <c r="A138" s="84">
        <f>A137+1</f>
        <v>2011</v>
      </c>
      <c r="B138" s="92">
        <v>513328</v>
      </c>
      <c r="C138" s="162">
        <f>'[14]OECD.Stat export'!N74</f>
        <v>15401.93</v>
      </c>
      <c r="D138" s="162">
        <v>15390.2</v>
      </c>
      <c r="E138" s="96">
        <f t="shared" si="0"/>
        <v>2777.4008408902869</v>
      </c>
      <c r="F138" s="164">
        <f t="shared" si="1"/>
        <v>2779.5177017409346</v>
      </c>
    </row>
    <row r="139" spans="1:6" ht="15" customHeight="1" x14ac:dyDescent="0.25">
      <c r="A139" s="84">
        <f>A138+1</f>
        <v>2012</v>
      </c>
      <c r="B139" s="92">
        <v>481400</v>
      </c>
      <c r="C139" s="162">
        <f>'[14]OECD.Stat export'!N75</f>
        <v>14581.630000000001</v>
      </c>
      <c r="D139" s="162">
        <v>14568.5</v>
      </c>
      <c r="E139" s="96">
        <f t="shared" si="0"/>
        <v>2751.1784805036655</v>
      </c>
      <c r="F139" s="164">
        <f t="shared" si="1"/>
        <v>2753.6580064293971</v>
      </c>
    </row>
    <row r="140" spans="1:6" ht="15" customHeight="1" x14ac:dyDescent="0.25">
      <c r="A140" s="84">
        <f>A139+1</f>
        <v>2013</v>
      </c>
      <c r="B140" s="92">
        <v>467521</v>
      </c>
      <c r="C140" s="162">
        <f>'[14]OECD.Stat export'!N76</f>
        <v>14078.3</v>
      </c>
      <c r="D140" s="162">
        <v>14065.38</v>
      </c>
      <c r="E140" s="96">
        <f t="shared" si="0"/>
        <v>2767.3855034580406</v>
      </c>
      <c r="F140" s="164">
        <f t="shared" si="1"/>
        <v>2769.9275336559222</v>
      </c>
    </row>
    <row r="141" spans="1:6" ht="15" customHeight="1" x14ac:dyDescent="0.25">
      <c r="A141" s="84">
        <f>A140+1</f>
        <v>2014</v>
      </c>
      <c r="B141" s="92">
        <v>473531</v>
      </c>
      <c r="C141" s="162">
        <f>'[14]OECD.Stat export'!N77</f>
        <v>14293.130000000001</v>
      </c>
      <c r="D141" s="162">
        <v>14282.97</v>
      </c>
      <c r="E141" s="96">
        <f>B141*1000000/12/C141/1000</f>
        <v>2760.8310192845556</v>
      </c>
      <c r="F141" s="164">
        <f t="shared" si="1"/>
        <v>2762.7948995668735</v>
      </c>
    </row>
    <row r="142" spans="1:6" ht="15" customHeight="1" x14ac:dyDescent="0.25">
      <c r="A142" s="84">
        <v>2015</v>
      </c>
      <c r="B142" s="92">
        <v>492892</v>
      </c>
      <c r="C142" s="162">
        <f>'[14]OECD.Stat export'!N78</f>
        <v>14778.625</v>
      </c>
      <c r="D142" s="162">
        <v>14771.28</v>
      </c>
      <c r="E142" s="96">
        <f>B142*1000000/12/C142/1000</f>
        <v>2779.306825454556</v>
      </c>
      <c r="F142" s="164">
        <f t="shared" si="1"/>
        <v>2780.6888322023096</v>
      </c>
    </row>
    <row r="143" spans="1:6" ht="13.7" x14ac:dyDescent="0.25">
      <c r="A143" s="84">
        <f>A142+1</f>
        <v>2016</v>
      </c>
      <c r="B143" s="77">
        <v>503724</v>
      </c>
      <c r="C143" s="162">
        <f>'[14]OECD.Stat export'!N79</f>
        <v>15234.449999999999</v>
      </c>
      <c r="D143" s="162">
        <v>15225.95</v>
      </c>
      <c r="E143" s="96"/>
      <c r="F143" s="164">
        <f t="shared" si="1"/>
        <v>2756.9379907329262</v>
      </c>
    </row>
    <row r="144" spans="1:6" ht="13.7" x14ac:dyDescent="0.25">
      <c r="A144" s="84">
        <f>A143+1</f>
        <v>2017</v>
      </c>
      <c r="B144" s="77">
        <v>523441</v>
      </c>
      <c r="C144" s="162"/>
      <c r="D144" s="258">
        <v>15713.4</v>
      </c>
      <c r="F144" s="164">
        <f t="shared" si="1"/>
        <v>2775.9799491728932</v>
      </c>
    </row>
    <row r="145" spans="1:6" s="145" customFormat="1" ht="13.7" x14ac:dyDescent="0.25">
      <c r="A145" s="242">
        <v>2018</v>
      </c>
      <c r="B145" s="140">
        <v>544579</v>
      </c>
      <c r="C145" s="162"/>
      <c r="D145" s="258">
        <v>16231.05</v>
      </c>
      <c r="E145" s="140"/>
      <c r="F145" s="164">
        <f t="shared" si="1"/>
        <v>2795.9733555951916</v>
      </c>
    </row>
    <row r="146" spans="1:6" s="145" customFormat="1" ht="13.7" x14ac:dyDescent="0.25">
      <c r="A146" s="242">
        <v>2019</v>
      </c>
      <c r="B146" s="140">
        <v>570433</v>
      </c>
      <c r="C146" s="162"/>
      <c r="D146" s="258"/>
      <c r="E146" s="140"/>
      <c r="F146" s="164"/>
    </row>
  </sheetData>
  <mergeCells count="5">
    <mergeCell ref="C87:C90"/>
    <mergeCell ref="A3:A6"/>
    <mergeCell ref="B3:E3"/>
    <mergeCell ref="C8:D8"/>
    <mergeCell ref="C4:D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O150"/>
  <sheetViews>
    <sheetView zoomScale="90" zoomScaleNormal="90" workbookViewId="0">
      <pane xSplit="1" ySplit="64" topLeftCell="B114" activePane="bottomRight" state="frozen"/>
      <selection pane="topRight" activeCell="B1" sqref="B1"/>
      <selection pane="bottomLeft" activeCell="A64" sqref="A64"/>
      <selection pane="bottomRight" activeCell="G137" sqref="E136:G137"/>
    </sheetView>
  </sheetViews>
  <sheetFormatPr baseColWidth="10" defaultColWidth="10.7109375" defaultRowHeight="15" customHeight="1" x14ac:dyDescent="0.25"/>
  <cols>
    <col min="1" max="1" width="11.42578125" style="25"/>
    <col min="2" max="3" width="14.85546875" style="25" customWidth="1"/>
    <col min="4" max="6" width="12.7109375" style="25" customWidth="1"/>
    <col min="7" max="7" width="11.42578125" style="138"/>
    <col min="8" max="244" width="11.42578125" style="22"/>
    <col min="245" max="245" width="14.85546875" style="22" customWidth="1"/>
    <col min="246" max="251" width="12.7109375" style="22" customWidth="1"/>
    <col min="252" max="252" width="17.140625" style="22" customWidth="1"/>
    <col min="253" max="260" width="12.7109375" style="22" customWidth="1"/>
    <col min="261" max="500" width="11.42578125" style="22"/>
    <col min="501" max="501" width="14.85546875" style="22" customWidth="1"/>
    <col min="502" max="507" width="12.7109375" style="22" customWidth="1"/>
    <col min="508" max="508" width="17.140625" style="22" customWidth="1"/>
    <col min="509" max="516" width="12.7109375" style="22" customWidth="1"/>
    <col min="517" max="756" width="11.42578125" style="22"/>
    <col min="757" max="757" width="14.85546875" style="22" customWidth="1"/>
    <col min="758" max="763" width="12.7109375" style="22" customWidth="1"/>
    <col min="764" max="764" width="17.140625" style="22" customWidth="1"/>
    <col min="765" max="772" width="12.7109375" style="22" customWidth="1"/>
    <col min="773" max="1012" width="11.42578125" style="22"/>
    <col min="1013" max="1013" width="14.85546875" style="22" customWidth="1"/>
    <col min="1014" max="1019" width="12.7109375" style="22" customWidth="1"/>
    <col min="1020" max="1020" width="17.140625" style="22" customWidth="1"/>
    <col min="1021" max="1028" width="12.7109375" style="22" customWidth="1"/>
    <col min="1029" max="1268" width="11.42578125" style="22"/>
    <col min="1269" max="1269" width="14.85546875" style="22" customWidth="1"/>
    <col min="1270" max="1275" width="12.7109375" style="22" customWidth="1"/>
    <col min="1276" max="1276" width="17.140625" style="22" customWidth="1"/>
    <col min="1277" max="1284" width="12.7109375" style="22" customWidth="1"/>
    <col min="1285" max="1524" width="11.42578125" style="22"/>
    <col min="1525" max="1525" width="14.85546875" style="22" customWidth="1"/>
    <col min="1526" max="1531" width="12.7109375" style="22" customWidth="1"/>
    <col min="1532" max="1532" width="17.140625" style="22" customWidth="1"/>
    <col min="1533" max="1540" width="12.7109375" style="22" customWidth="1"/>
    <col min="1541" max="1780" width="11.42578125" style="22"/>
    <col min="1781" max="1781" width="14.85546875" style="22" customWidth="1"/>
    <col min="1782" max="1787" width="12.7109375" style="22" customWidth="1"/>
    <col min="1788" max="1788" width="17.140625" style="22" customWidth="1"/>
    <col min="1789" max="1796" width="12.7109375" style="22" customWidth="1"/>
    <col min="1797" max="2036" width="11.42578125" style="22"/>
    <col min="2037" max="2037" width="14.85546875" style="22" customWidth="1"/>
    <col min="2038" max="2043" width="12.7109375" style="22" customWidth="1"/>
    <col min="2044" max="2044" width="17.140625" style="22" customWidth="1"/>
    <col min="2045" max="2052" width="12.7109375" style="22" customWidth="1"/>
    <col min="2053" max="2292" width="11.42578125" style="22"/>
    <col min="2293" max="2293" width="14.85546875" style="22" customWidth="1"/>
    <col min="2294" max="2299" width="12.7109375" style="22" customWidth="1"/>
    <col min="2300" max="2300" width="17.140625" style="22" customWidth="1"/>
    <col min="2301" max="2308" width="12.7109375" style="22" customWidth="1"/>
    <col min="2309" max="2548" width="11.42578125" style="22"/>
    <col min="2549" max="2549" width="14.85546875" style="22" customWidth="1"/>
    <col min="2550" max="2555" width="12.7109375" style="22" customWidth="1"/>
    <col min="2556" max="2556" width="17.140625" style="22" customWidth="1"/>
    <col min="2557" max="2564" width="12.7109375" style="22" customWidth="1"/>
    <col min="2565" max="2804" width="11.42578125" style="22"/>
    <col min="2805" max="2805" width="14.85546875" style="22" customWidth="1"/>
    <col min="2806" max="2811" width="12.7109375" style="22" customWidth="1"/>
    <col min="2812" max="2812" width="17.140625" style="22" customWidth="1"/>
    <col min="2813" max="2820" width="12.7109375" style="22" customWidth="1"/>
    <col min="2821" max="3060" width="11.42578125" style="22"/>
    <col min="3061" max="3061" width="14.85546875" style="22" customWidth="1"/>
    <col min="3062" max="3067" width="12.7109375" style="22" customWidth="1"/>
    <col min="3068" max="3068" width="17.140625" style="22" customWidth="1"/>
    <col min="3069" max="3076" width="12.7109375" style="22" customWidth="1"/>
    <col min="3077" max="3316" width="11.42578125" style="22"/>
    <col min="3317" max="3317" width="14.85546875" style="22" customWidth="1"/>
    <col min="3318" max="3323" width="12.7109375" style="22" customWidth="1"/>
    <col min="3324" max="3324" width="17.140625" style="22" customWidth="1"/>
    <col min="3325" max="3332" width="12.7109375" style="22" customWidth="1"/>
    <col min="3333" max="3572" width="11.42578125" style="22"/>
    <col min="3573" max="3573" width="14.85546875" style="22" customWidth="1"/>
    <col min="3574" max="3579" width="12.7109375" style="22" customWidth="1"/>
    <col min="3580" max="3580" width="17.140625" style="22" customWidth="1"/>
    <col min="3581" max="3588" width="12.7109375" style="22" customWidth="1"/>
    <col min="3589" max="3828" width="11.42578125" style="22"/>
    <col min="3829" max="3829" width="14.85546875" style="22" customWidth="1"/>
    <col min="3830" max="3835" width="12.7109375" style="22" customWidth="1"/>
    <col min="3836" max="3836" width="17.140625" style="22" customWidth="1"/>
    <col min="3837" max="3844" width="12.7109375" style="22" customWidth="1"/>
    <col min="3845" max="4084" width="11.42578125" style="22"/>
    <col min="4085" max="4085" width="14.85546875" style="22" customWidth="1"/>
    <col min="4086" max="4091" width="12.7109375" style="22" customWidth="1"/>
    <col min="4092" max="4092" width="17.140625" style="22" customWidth="1"/>
    <col min="4093" max="4100" width="12.7109375" style="22" customWidth="1"/>
    <col min="4101" max="4340" width="11.42578125" style="22"/>
    <col min="4341" max="4341" width="14.85546875" style="22" customWidth="1"/>
    <col min="4342" max="4347" width="12.7109375" style="22" customWidth="1"/>
    <col min="4348" max="4348" width="17.140625" style="22" customWidth="1"/>
    <col min="4349" max="4356" width="12.7109375" style="22" customWidth="1"/>
    <col min="4357" max="4596" width="11.42578125" style="22"/>
    <col min="4597" max="4597" width="14.85546875" style="22" customWidth="1"/>
    <col min="4598" max="4603" width="12.7109375" style="22" customWidth="1"/>
    <col min="4604" max="4604" width="17.140625" style="22" customWidth="1"/>
    <col min="4605" max="4612" width="12.7109375" style="22" customWidth="1"/>
    <col min="4613" max="4852" width="11.42578125" style="22"/>
    <col min="4853" max="4853" width="14.85546875" style="22" customWidth="1"/>
    <col min="4854" max="4859" width="12.7109375" style="22" customWidth="1"/>
    <col min="4860" max="4860" width="17.140625" style="22" customWidth="1"/>
    <col min="4861" max="4868" width="12.7109375" style="22" customWidth="1"/>
    <col min="4869" max="5108" width="11.42578125" style="22"/>
    <col min="5109" max="5109" width="14.85546875" style="22" customWidth="1"/>
    <col min="5110" max="5115" width="12.7109375" style="22" customWidth="1"/>
    <col min="5116" max="5116" width="17.140625" style="22" customWidth="1"/>
    <col min="5117" max="5124" width="12.7109375" style="22" customWidth="1"/>
    <col min="5125" max="5364" width="11.42578125" style="22"/>
    <col min="5365" max="5365" width="14.85546875" style="22" customWidth="1"/>
    <col min="5366" max="5371" width="12.7109375" style="22" customWidth="1"/>
    <col min="5372" max="5372" width="17.140625" style="22" customWidth="1"/>
    <col min="5373" max="5380" width="12.7109375" style="22" customWidth="1"/>
    <col min="5381" max="5620" width="11.42578125" style="22"/>
    <col min="5621" max="5621" width="14.85546875" style="22" customWidth="1"/>
    <col min="5622" max="5627" width="12.7109375" style="22" customWidth="1"/>
    <col min="5628" max="5628" width="17.140625" style="22" customWidth="1"/>
    <col min="5629" max="5636" width="12.7109375" style="22" customWidth="1"/>
    <col min="5637" max="5876" width="11.42578125" style="22"/>
    <col min="5877" max="5877" width="14.85546875" style="22" customWidth="1"/>
    <col min="5878" max="5883" width="12.7109375" style="22" customWidth="1"/>
    <col min="5884" max="5884" width="17.140625" style="22" customWidth="1"/>
    <col min="5885" max="5892" width="12.7109375" style="22" customWidth="1"/>
    <col min="5893" max="6132" width="11.42578125" style="22"/>
    <col min="6133" max="6133" width="14.85546875" style="22" customWidth="1"/>
    <col min="6134" max="6139" width="12.7109375" style="22" customWidth="1"/>
    <col min="6140" max="6140" width="17.140625" style="22" customWidth="1"/>
    <col min="6141" max="6148" width="12.7109375" style="22" customWidth="1"/>
    <col min="6149" max="6388" width="11.42578125" style="22"/>
    <col min="6389" max="6389" width="14.85546875" style="22" customWidth="1"/>
    <col min="6390" max="6395" width="12.7109375" style="22" customWidth="1"/>
    <col min="6396" max="6396" width="17.140625" style="22" customWidth="1"/>
    <col min="6397" max="6404" width="12.7109375" style="22" customWidth="1"/>
    <col min="6405" max="6644" width="11.42578125" style="22"/>
    <col min="6645" max="6645" width="14.85546875" style="22" customWidth="1"/>
    <col min="6646" max="6651" width="12.7109375" style="22" customWidth="1"/>
    <col min="6652" max="6652" width="17.140625" style="22" customWidth="1"/>
    <col min="6653" max="6660" width="12.7109375" style="22" customWidth="1"/>
    <col min="6661" max="6900" width="11.42578125" style="22"/>
    <col min="6901" max="6901" width="14.85546875" style="22" customWidth="1"/>
    <col min="6902" max="6907" width="12.7109375" style="22" customWidth="1"/>
    <col min="6908" max="6908" width="17.140625" style="22" customWidth="1"/>
    <col min="6909" max="6916" width="12.7109375" style="22" customWidth="1"/>
    <col min="6917" max="7156" width="11.42578125" style="22"/>
    <col min="7157" max="7157" width="14.85546875" style="22" customWidth="1"/>
    <col min="7158" max="7163" width="12.7109375" style="22" customWidth="1"/>
    <col min="7164" max="7164" width="17.140625" style="22" customWidth="1"/>
    <col min="7165" max="7172" width="12.7109375" style="22" customWidth="1"/>
    <col min="7173" max="7412" width="11.42578125" style="22"/>
    <col min="7413" max="7413" width="14.85546875" style="22" customWidth="1"/>
    <col min="7414" max="7419" width="12.7109375" style="22" customWidth="1"/>
    <col min="7420" max="7420" width="17.140625" style="22" customWidth="1"/>
    <col min="7421" max="7428" width="12.7109375" style="22" customWidth="1"/>
    <col min="7429" max="7668" width="11.42578125" style="22"/>
    <col min="7669" max="7669" width="14.85546875" style="22" customWidth="1"/>
    <col min="7670" max="7675" width="12.7109375" style="22" customWidth="1"/>
    <col min="7676" max="7676" width="17.140625" style="22" customWidth="1"/>
    <col min="7677" max="7684" width="12.7109375" style="22" customWidth="1"/>
    <col min="7685" max="7924" width="11.42578125" style="22"/>
    <col min="7925" max="7925" width="14.85546875" style="22" customWidth="1"/>
    <col min="7926" max="7931" width="12.7109375" style="22" customWidth="1"/>
    <col min="7932" max="7932" width="17.140625" style="22" customWidth="1"/>
    <col min="7933" max="7940" width="12.7109375" style="22" customWidth="1"/>
    <col min="7941" max="8180" width="11.42578125" style="22"/>
    <col min="8181" max="8181" width="14.85546875" style="22" customWidth="1"/>
    <col min="8182" max="8187" width="12.7109375" style="22" customWidth="1"/>
    <col min="8188" max="8188" width="17.140625" style="22" customWidth="1"/>
    <col min="8189" max="8196" width="12.7109375" style="22" customWidth="1"/>
    <col min="8197" max="8436" width="11.42578125" style="22"/>
    <col min="8437" max="8437" width="14.85546875" style="22" customWidth="1"/>
    <col min="8438" max="8443" width="12.7109375" style="22" customWidth="1"/>
    <col min="8444" max="8444" width="17.140625" style="22" customWidth="1"/>
    <col min="8445" max="8452" width="12.7109375" style="22" customWidth="1"/>
    <col min="8453" max="8692" width="11.42578125" style="22"/>
    <col min="8693" max="8693" width="14.85546875" style="22" customWidth="1"/>
    <col min="8694" max="8699" width="12.7109375" style="22" customWidth="1"/>
    <col min="8700" max="8700" width="17.140625" style="22" customWidth="1"/>
    <col min="8701" max="8708" width="12.7109375" style="22" customWidth="1"/>
    <col min="8709" max="8948" width="11.42578125" style="22"/>
    <col min="8949" max="8949" width="14.85546875" style="22" customWidth="1"/>
    <col min="8950" max="8955" width="12.7109375" style="22" customWidth="1"/>
    <col min="8956" max="8956" width="17.140625" style="22" customWidth="1"/>
    <col min="8957" max="8964" width="12.7109375" style="22" customWidth="1"/>
    <col min="8965" max="9204" width="11.42578125" style="22"/>
    <col min="9205" max="9205" width="14.85546875" style="22" customWidth="1"/>
    <col min="9206" max="9211" width="12.7109375" style="22" customWidth="1"/>
    <col min="9212" max="9212" width="17.140625" style="22" customWidth="1"/>
    <col min="9213" max="9220" width="12.7109375" style="22" customWidth="1"/>
    <col min="9221" max="9460" width="11.42578125" style="22"/>
    <col min="9461" max="9461" width="14.85546875" style="22" customWidth="1"/>
    <col min="9462" max="9467" width="12.7109375" style="22" customWidth="1"/>
    <col min="9468" max="9468" width="17.140625" style="22" customWidth="1"/>
    <col min="9469" max="9476" width="12.7109375" style="22" customWidth="1"/>
    <col min="9477" max="9716" width="11.42578125" style="22"/>
    <col min="9717" max="9717" width="14.85546875" style="22" customWidth="1"/>
    <col min="9718" max="9723" width="12.7109375" style="22" customWidth="1"/>
    <col min="9724" max="9724" width="17.140625" style="22" customWidth="1"/>
    <col min="9725" max="9732" width="12.7109375" style="22" customWidth="1"/>
    <col min="9733" max="9972" width="11.42578125" style="22"/>
    <col min="9973" max="9973" width="14.85546875" style="22" customWidth="1"/>
    <col min="9974" max="9979" width="12.7109375" style="22" customWidth="1"/>
    <col min="9980" max="9980" width="17.140625" style="22" customWidth="1"/>
    <col min="9981" max="9988" width="12.7109375" style="22" customWidth="1"/>
    <col min="9989" max="10228" width="11.42578125" style="22"/>
    <col min="10229" max="10229" width="14.85546875" style="22" customWidth="1"/>
    <col min="10230" max="10235" width="12.7109375" style="22" customWidth="1"/>
    <col min="10236" max="10236" width="17.140625" style="22" customWidth="1"/>
    <col min="10237" max="10244" width="12.7109375" style="22" customWidth="1"/>
    <col min="10245" max="10484" width="11.42578125" style="22"/>
    <col min="10485" max="10485" width="14.85546875" style="22" customWidth="1"/>
    <col min="10486" max="10491" width="12.7109375" style="22" customWidth="1"/>
    <col min="10492" max="10492" width="17.140625" style="22" customWidth="1"/>
    <col min="10493" max="10500" width="12.7109375" style="22" customWidth="1"/>
    <col min="10501" max="10740" width="11.42578125" style="22"/>
    <col min="10741" max="10741" width="14.85546875" style="22" customWidth="1"/>
    <col min="10742" max="10747" width="12.7109375" style="22" customWidth="1"/>
    <col min="10748" max="10748" width="17.140625" style="22" customWidth="1"/>
    <col min="10749" max="10756" width="12.7109375" style="22" customWidth="1"/>
    <col min="10757" max="10996" width="11.42578125" style="22"/>
    <col min="10997" max="10997" width="14.85546875" style="22" customWidth="1"/>
    <col min="10998" max="11003" width="12.7109375" style="22" customWidth="1"/>
    <col min="11004" max="11004" width="17.140625" style="22" customWidth="1"/>
    <col min="11005" max="11012" width="12.7109375" style="22" customWidth="1"/>
    <col min="11013" max="11252" width="11.42578125" style="22"/>
    <col min="11253" max="11253" width="14.85546875" style="22" customWidth="1"/>
    <col min="11254" max="11259" width="12.7109375" style="22" customWidth="1"/>
    <col min="11260" max="11260" width="17.140625" style="22" customWidth="1"/>
    <col min="11261" max="11268" width="12.7109375" style="22" customWidth="1"/>
    <col min="11269" max="11508" width="11.42578125" style="22"/>
    <col min="11509" max="11509" width="14.85546875" style="22" customWidth="1"/>
    <col min="11510" max="11515" width="12.7109375" style="22" customWidth="1"/>
    <col min="11516" max="11516" width="17.140625" style="22" customWidth="1"/>
    <col min="11517" max="11524" width="12.7109375" style="22" customWidth="1"/>
    <col min="11525" max="11764" width="11.42578125" style="22"/>
    <col min="11765" max="11765" width="14.85546875" style="22" customWidth="1"/>
    <col min="11766" max="11771" width="12.7109375" style="22" customWidth="1"/>
    <col min="11772" max="11772" width="17.140625" style="22" customWidth="1"/>
    <col min="11773" max="11780" width="12.7109375" style="22" customWidth="1"/>
    <col min="11781" max="12020" width="11.42578125" style="22"/>
    <col min="12021" max="12021" width="14.85546875" style="22" customWidth="1"/>
    <col min="12022" max="12027" width="12.7109375" style="22" customWidth="1"/>
    <col min="12028" max="12028" width="17.140625" style="22" customWidth="1"/>
    <col min="12029" max="12036" width="12.7109375" style="22" customWidth="1"/>
    <col min="12037" max="12276" width="11.42578125" style="22"/>
    <col min="12277" max="12277" width="14.85546875" style="22" customWidth="1"/>
    <col min="12278" max="12283" width="12.7109375" style="22" customWidth="1"/>
    <col min="12284" max="12284" width="17.140625" style="22" customWidth="1"/>
    <col min="12285" max="12292" width="12.7109375" style="22" customWidth="1"/>
    <col min="12293" max="12532" width="11.42578125" style="22"/>
    <col min="12533" max="12533" width="14.85546875" style="22" customWidth="1"/>
    <col min="12534" max="12539" width="12.7109375" style="22" customWidth="1"/>
    <col min="12540" max="12540" width="17.140625" style="22" customWidth="1"/>
    <col min="12541" max="12548" width="12.7109375" style="22" customWidth="1"/>
    <col min="12549" max="12788" width="11.42578125" style="22"/>
    <col min="12789" max="12789" width="14.85546875" style="22" customWidth="1"/>
    <col min="12790" max="12795" width="12.7109375" style="22" customWidth="1"/>
    <col min="12796" max="12796" width="17.140625" style="22" customWidth="1"/>
    <col min="12797" max="12804" width="12.7109375" style="22" customWidth="1"/>
    <col min="12805" max="13044" width="11.42578125" style="22"/>
    <col min="13045" max="13045" width="14.85546875" style="22" customWidth="1"/>
    <col min="13046" max="13051" width="12.7109375" style="22" customWidth="1"/>
    <col min="13052" max="13052" width="17.140625" style="22" customWidth="1"/>
    <col min="13053" max="13060" width="12.7109375" style="22" customWidth="1"/>
    <col min="13061" max="13300" width="11.42578125" style="22"/>
    <col min="13301" max="13301" width="14.85546875" style="22" customWidth="1"/>
    <col min="13302" max="13307" width="12.7109375" style="22" customWidth="1"/>
    <col min="13308" max="13308" width="17.140625" style="22" customWidth="1"/>
    <col min="13309" max="13316" width="12.7109375" style="22" customWidth="1"/>
    <col min="13317" max="13556" width="11.42578125" style="22"/>
    <col min="13557" max="13557" width="14.85546875" style="22" customWidth="1"/>
    <col min="13558" max="13563" width="12.7109375" style="22" customWidth="1"/>
    <col min="13564" max="13564" width="17.140625" style="22" customWidth="1"/>
    <col min="13565" max="13572" width="12.7109375" style="22" customWidth="1"/>
    <col min="13573" max="13812" width="11.42578125" style="22"/>
    <col min="13813" max="13813" width="14.85546875" style="22" customWidth="1"/>
    <col min="13814" max="13819" width="12.7109375" style="22" customWidth="1"/>
    <col min="13820" max="13820" width="17.140625" style="22" customWidth="1"/>
    <col min="13821" max="13828" width="12.7109375" style="22" customWidth="1"/>
    <col min="13829" max="14068" width="11.42578125" style="22"/>
    <col min="14069" max="14069" width="14.85546875" style="22" customWidth="1"/>
    <col min="14070" max="14075" width="12.7109375" style="22" customWidth="1"/>
    <col min="14076" max="14076" width="17.140625" style="22" customWidth="1"/>
    <col min="14077" max="14084" width="12.7109375" style="22" customWidth="1"/>
    <col min="14085" max="14324" width="11.42578125" style="22"/>
    <col min="14325" max="14325" width="14.85546875" style="22" customWidth="1"/>
    <col min="14326" max="14331" width="12.7109375" style="22" customWidth="1"/>
    <col min="14332" max="14332" width="17.140625" style="22" customWidth="1"/>
    <col min="14333" max="14340" width="12.7109375" style="22" customWidth="1"/>
    <col min="14341" max="14580" width="11.42578125" style="22"/>
    <col min="14581" max="14581" width="14.85546875" style="22" customWidth="1"/>
    <col min="14582" max="14587" width="12.7109375" style="22" customWidth="1"/>
    <col min="14588" max="14588" width="17.140625" style="22" customWidth="1"/>
    <col min="14589" max="14596" width="12.7109375" style="22" customWidth="1"/>
    <col min="14597" max="14836" width="11.42578125" style="22"/>
    <col min="14837" max="14837" width="14.85546875" style="22" customWidth="1"/>
    <col min="14838" max="14843" width="12.7109375" style="22" customWidth="1"/>
    <col min="14844" max="14844" width="17.140625" style="22" customWidth="1"/>
    <col min="14845" max="14852" width="12.7109375" style="22" customWidth="1"/>
    <col min="14853" max="15092" width="11.42578125" style="22"/>
    <col min="15093" max="15093" width="14.85546875" style="22" customWidth="1"/>
    <col min="15094" max="15099" width="12.7109375" style="22" customWidth="1"/>
    <col min="15100" max="15100" width="17.140625" style="22" customWidth="1"/>
    <col min="15101" max="15108" width="12.7109375" style="22" customWidth="1"/>
    <col min="15109" max="15348" width="11.42578125" style="22"/>
    <col min="15349" max="15349" width="14.85546875" style="22" customWidth="1"/>
    <col min="15350" max="15355" width="12.7109375" style="22" customWidth="1"/>
    <col min="15356" max="15356" width="17.140625" style="22" customWidth="1"/>
    <col min="15357" max="15364" width="12.7109375" style="22" customWidth="1"/>
    <col min="15365" max="15604" width="11.42578125" style="22"/>
    <col min="15605" max="15605" width="14.85546875" style="22" customWidth="1"/>
    <col min="15606" max="15611" width="12.7109375" style="22" customWidth="1"/>
    <col min="15612" max="15612" width="17.140625" style="22" customWidth="1"/>
    <col min="15613" max="15620" width="12.7109375" style="22" customWidth="1"/>
    <col min="15621" max="15860" width="11.42578125" style="22"/>
    <col min="15861" max="15861" width="14.85546875" style="22" customWidth="1"/>
    <col min="15862" max="15867" width="12.7109375" style="22" customWidth="1"/>
    <col min="15868" max="15868" width="17.140625" style="22" customWidth="1"/>
    <col min="15869" max="15876" width="12.7109375" style="22" customWidth="1"/>
    <col min="15877" max="16116" width="11.42578125" style="22"/>
    <col min="16117" max="16117" width="14.85546875" style="22" customWidth="1"/>
    <col min="16118" max="16123" width="12.7109375" style="22" customWidth="1"/>
    <col min="16124" max="16124" width="17.140625" style="22" customWidth="1"/>
    <col min="16125" max="16132" width="12.7109375" style="22" customWidth="1"/>
    <col min="16133" max="16384" width="11.42578125" style="22"/>
  </cols>
  <sheetData>
    <row r="1" spans="1:7" ht="15" customHeight="1" x14ac:dyDescent="0.25">
      <c r="A1" s="33"/>
      <c r="G1" s="34"/>
    </row>
    <row r="2" spans="1:7" ht="15" customHeight="1" x14ac:dyDescent="0.25">
      <c r="A2" s="33"/>
      <c r="G2" s="140"/>
    </row>
    <row r="3" spans="1:7" ht="15" customHeight="1" x14ac:dyDescent="0.25">
      <c r="A3" s="33"/>
      <c r="G3" s="140"/>
    </row>
    <row r="4" spans="1:7" ht="15" customHeight="1" x14ac:dyDescent="0.25">
      <c r="A4" s="33"/>
      <c r="G4" s="140"/>
    </row>
    <row r="5" spans="1:7" ht="15" customHeight="1" x14ac:dyDescent="0.25">
      <c r="A5" s="33"/>
      <c r="G5" s="140"/>
    </row>
    <row r="6" spans="1:7" ht="15" customHeight="1" x14ac:dyDescent="0.25">
      <c r="G6" s="140"/>
    </row>
    <row r="7" spans="1:7" ht="15" customHeight="1" x14ac:dyDescent="0.25">
      <c r="B7" s="497" t="s">
        <v>142</v>
      </c>
      <c r="C7" s="498"/>
      <c r="D7" s="528"/>
      <c r="E7" s="528"/>
      <c r="F7" s="528"/>
      <c r="G7" s="140"/>
    </row>
    <row r="8" spans="1:7" ht="27.2" x14ac:dyDescent="0.25">
      <c r="A8" s="36"/>
      <c r="B8" s="454" t="s">
        <v>11</v>
      </c>
      <c r="C8" s="496"/>
      <c r="D8" s="529" t="s">
        <v>144</v>
      </c>
      <c r="E8" s="496"/>
      <c r="F8" s="298" t="s">
        <v>64</v>
      </c>
      <c r="G8" s="246" t="s">
        <v>64</v>
      </c>
    </row>
    <row r="9" spans="1:7" ht="13.7" x14ac:dyDescent="0.25">
      <c r="A9" s="36"/>
      <c r="B9" s="316"/>
      <c r="C9" s="234"/>
      <c r="D9" s="268"/>
      <c r="E9" s="317"/>
      <c r="F9" s="296" t="s">
        <v>110</v>
      </c>
      <c r="G9" s="240" t="s">
        <v>110</v>
      </c>
    </row>
    <row r="10" spans="1:7" ht="14.25" x14ac:dyDescent="0.25">
      <c r="A10" s="36"/>
      <c r="B10" s="237"/>
      <c r="C10" s="234" t="s">
        <v>3</v>
      </c>
      <c r="D10" s="270"/>
      <c r="E10" s="268" t="s">
        <v>136</v>
      </c>
      <c r="F10" s="133" t="s">
        <v>159</v>
      </c>
      <c r="G10" s="133" t="s">
        <v>159</v>
      </c>
    </row>
    <row r="11" spans="1:7" ht="41.25" customHeight="1" thickBot="1" x14ac:dyDescent="0.3">
      <c r="A11" s="37"/>
      <c r="B11" s="68" t="s">
        <v>16</v>
      </c>
      <c r="C11" s="232" t="s">
        <v>126</v>
      </c>
      <c r="D11" s="271"/>
      <c r="E11" s="269" t="s">
        <v>3</v>
      </c>
      <c r="F11" s="212"/>
      <c r="G11" s="240" t="s">
        <v>3</v>
      </c>
    </row>
    <row r="12" spans="1:7" ht="15" hidden="1" customHeight="1" thickBot="1" x14ac:dyDescent="0.3">
      <c r="A12" s="26">
        <v>1882</v>
      </c>
      <c r="B12" s="69"/>
      <c r="C12" s="236"/>
      <c r="D12" s="52"/>
      <c r="E12" s="266"/>
      <c r="F12" s="56"/>
    </row>
    <row r="13" spans="1:7" ht="15" hidden="1" customHeight="1" x14ac:dyDescent="0.25">
      <c r="A13" s="26">
        <v>1883</v>
      </c>
      <c r="B13" s="69"/>
      <c r="C13" s="236"/>
      <c r="D13" s="52"/>
      <c r="E13" s="266"/>
      <c r="F13" s="56"/>
    </row>
    <row r="14" spans="1:7" ht="15" hidden="1" customHeight="1" x14ac:dyDescent="0.25">
      <c r="A14" s="26">
        <v>1884</v>
      </c>
      <c r="B14" s="69"/>
      <c r="C14" s="236"/>
      <c r="D14" s="52"/>
      <c r="E14" s="266"/>
      <c r="F14" s="56"/>
    </row>
    <row r="15" spans="1:7" ht="15" hidden="1" customHeight="1" x14ac:dyDescent="0.25">
      <c r="A15" s="26">
        <v>1885</v>
      </c>
      <c r="B15" s="69"/>
      <c r="C15" s="236"/>
      <c r="D15" s="52"/>
      <c r="E15" s="266"/>
      <c r="F15" s="56"/>
    </row>
    <row r="16" spans="1:7" ht="15" hidden="1" customHeight="1" x14ac:dyDescent="0.25">
      <c r="A16" s="26">
        <v>1886</v>
      </c>
      <c r="B16" s="69"/>
      <c r="C16" s="236"/>
      <c r="D16" s="52"/>
      <c r="E16" s="266"/>
      <c r="F16" s="56"/>
    </row>
    <row r="17" spans="1:7" ht="15" hidden="1" customHeight="1" x14ac:dyDescent="0.25">
      <c r="A17" s="26">
        <v>1887</v>
      </c>
      <c r="B17" s="69"/>
      <c r="C17" s="236"/>
      <c r="D17" s="52"/>
      <c r="E17" s="266"/>
      <c r="F17" s="56"/>
    </row>
    <row r="18" spans="1:7" ht="15" hidden="1" customHeight="1" x14ac:dyDescent="0.25">
      <c r="A18" s="26">
        <v>1888</v>
      </c>
      <c r="B18" s="69"/>
      <c r="C18" s="236"/>
      <c r="D18" s="52"/>
      <c r="E18" s="266"/>
      <c r="F18" s="56"/>
    </row>
    <row r="19" spans="1:7" ht="15" hidden="1" customHeight="1" x14ac:dyDescent="0.25">
      <c r="A19" s="26">
        <v>1889</v>
      </c>
      <c r="B19" s="69"/>
      <c r="C19" s="236"/>
      <c r="D19" s="52"/>
      <c r="E19" s="266"/>
      <c r="F19" s="56"/>
    </row>
    <row r="20" spans="1:7" ht="15" hidden="1" customHeight="1" x14ac:dyDescent="0.25">
      <c r="A20" s="26">
        <v>1890</v>
      </c>
      <c r="B20" s="69"/>
      <c r="C20" s="236"/>
      <c r="D20" s="52"/>
      <c r="E20" s="266"/>
      <c r="F20" s="56"/>
    </row>
    <row r="21" spans="1:7" ht="15" hidden="1" customHeight="1" x14ac:dyDescent="0.25">
      <c r="A21" s="26">
        <v>1891</v>
      </c>
      <c r="B21" s="69"/>
      <c r="C21" s="236"/>
      <c r="D21" s="52"/>
      <c r="E21" s="266"/>
      <c r="F21" s="56"/>
    </row>
    <row r="22" spans="1:7" ht="15" hidden="1" customHeight="1" x14ac:dyDescent="0.25">
      <c r="A22" s="26">
        <v>1892</v>
      </c>
      <c r="B22" s="69"/>
      <c r="C22" s="236"/>
      <c r="D22" s="52"/>
      <c r="E22" s="266"/>
      <c r="F22" s="56"/>
    </row>
    <row r="23" spans="1:7" ht="15" hidden="1" customHeight="1" x14ac:dyDescent="0.25">
      <c r="A23" s="26">
        <v>1893</v>
      </c>
      <c r="B23" s="69"/>
      <c r="C23" s="236"/>
      <c r="D23" s="52"/>
      <c r="E23" s="266"/>
      <c r="F23" s="56"/>
    </row>
    <row r="24" spans="1:7" ht="15" hidden="1" customHeight="1" x14ac:dyDescent="0.25">
      <c r="A24" s="26">
        <v>1894</v>
      </c>
      <c r="B24" s="69"/>
      <c r="C24" s="236"/>
      <c r="D24" s="52"/>
      <c r="E24" s="266"/>
      <c r="F24" s="56"/>
    </row>
    <row r="25" spans="1:7" ht="15" hidden="1" customHeight="1" x14ac:dyDescent="0.25">
      <c r="A25" s="26">
        <v>1895</v>
      </c>
      <c r="B25" s="69"/>
      <c r="C25" s="236"/>
      <c r="D25" s="52"/>
      <c r="E25" s="266"/>
      <c r="F25" s="56"/>
      <c r="G25" s="159"/>
    </row>
    <row r="26" spans="1:7" ht="15" hidden="1" customHeight="1" x14ac:dyDescent="0.25">
      <c r="A26" s="26">
        <v>1896</v>
      </c>
      <c r="B26" s="69"/>
      <c r="C26" s="236"/>
      <c r="D26" s="52"/>
      <c r="E26" s="266"/>
      <c r="F26" s="56"/>
      <c r="G26" s="159"/>
    </row>
    <row r="27" spans="1:7" ht="12.2" hidden="1" customHeight="1" x14ac:dyDescent="0.25">
      <c r="A27" s="26">
        <v>1897</v>
      </c>
      <c r="B27" s="69"/>
      <c r="C27" s="236"/>
      <c r="D27" s="52"/>
      <c r="E27" s="266"/>
      <c r="F27" s="56"/>
      <c r="G27" s="159"/>
    </row>
    <row r="28" spans="1:7" ht="15" hidden="1" customHeight="1" x14ac:dyDescent="0.25">
      <c r="A28" s="26">
        <v>1898</v>
      </c>
      <c r="B28" s="69"/>
      <c r="C28" s="236"/>
      <c r="D28" s="52"/>
      <c r="E28" s="266"/>
      <c r="F28" s="56"/>
      <c r="G28" s="159"/>
    </row>
    <row r="29" spans="1:7" ht="15" hidden="1" customHeight="1" x14ac:dyDescent="0.25">
      <c r="A29" s="26">
        <v>1899</v>
      </c>
      <c r="B29" s="69"/>
      <c r="C29" s="236"/>
      <c r="D29" s="52"/>
      <c r="E29" s="266"/>
      <c r="F29" s="56"/>
      <c r="G29" s="159"/>
    </row>
    <row r="30" spans="1:7" ht="15" hidden="1" customHeight="1" x14ac:dyDescent="0.25">
      <c r="A30" s="26">
        <v>1900</v>
      </c>
      <c r="B30" s="69"/>
      <c r="C30" s="236"/>
      <c r="D30" s="52"/>
      <c r="E30" s="266"/>
      <c r="F30" s="56"/>
      <c r="G30" s="159"/>
    </row>
    <row r="31" spans="1:7" ht="15" hidden="1" customHeight="1" x14ac:dyDescent="0.25">
      <c r="A31" s="26">
        <v>1901</v>
      </c>
      <c r="B31" s="69"/>
      <c r="C31" s="236"/>
      <c r="D31" s="52"/>
      <c r="E31" s="266"/>
      <c r="F31" s="56"/>
      <c r="G31" s="159"/>
    </row>
    <row r="32" spans="1:7" ht="15" hidden="1" customHeight="1" x14ac:dyDescent="0.25">
      <c r="A32" s="26">
        <v>1902</v>
      </c>
      <c r="B32" s="69"/>
      <c r="C32" s="236"/>
      <c r="D32" s="52"/>
      <c r="E32" s="266"/>
      <c r="F32" s="56"/>
      <c r="G32" s="159"/>
    </row>
    <row r="33" spans="1:7" ht="15" hidden="1" customHeight="1" x14ac:dyDescent="0.25">
      <c r="A33" s="26">
        <v>1903</v>
      </c>
      <c r="B33" s="69"/>
      <c r="C33" s="236"/>
      <c r="D33" s="52"/>
      <c r="E33" s="266"/>
      <c r="F33" s="56"/>
      <c r="G33" s="159"/>
    </row>
    <row r="34" spans="1:7" ht="15" hidden="1" customHeight="1" x14ac:dyDescent="0.25">
      <c r="A34" s="26">
        <v>1904</v>
      </c>
      <c r="B34" s="69"/>
      <c r="C34" s="236"/>
      <c r="D34" s="52"/>
      <c r="E34" s="266"/>
      <c r="F34" s="56"/>
      <c r="G34" s="159"/>
    </row>
    <row r="35" spans="1:7" ht="15" hidden="1" customHeight="1" x14ac:dyDescent="0.25">
      <c r="A35" s="26">
        <v>1905</v>
      </c>
      <c r="B35" s="69"/>
      <c r="C35" s="236"/>
      <c r="D35" s="52"/>
      <c r="E35" s="266"/>
      <c r="F35" s="56"/>
      <c r="G35" s="159"/>
    </row>
    <row r="36" spans="1:7" ht="15" hidden="1" customHeight="1" x14ac:dyDescent="0.25">
      <c r="A36" s="26">
        <v>1906</v>
      </c>
      <c r="B36" s="69"/>
      <c r="C36" s="236"/>
      <c r="D36" s="52"/>
      <c r="E36" s="266"/>
      <c r="F36" s="56"/>
      <c r="G36" s="159"/>
    </row>
    <row r="37" spans="1:7" ht="15" hidden="1" customHeight="1" x14ac:dyDescent="0.25">
      <c r="A37" s="26">
        <v>1907</v>
      </c>
      <c r="B37" s="69"/>
      <c r="C37" s="236"/>
      <c r="D37" s="52"/>
      <c r="E37" s="266"/>
      <c r="F37" s="56"/>
      <c r="G37" s="159"/>
    </row>
    <row r="38" spans="1:7" ht="15" hidden="1" customHeight="1" x14ac:dyDescent="0.25">
      <c r="A38" s="26">
        <v>1908</v>
      </c>
      <c r="B38" s="69"/>
      <c r="C38" s="236"/>
      <c r="D38" s="52"/>
      <c r="E38" s="266"/>
      <c r="F38" s="56"/>
      <c r="G38" s="159"/>
    </row>
    <row r="39" spans="1:7" ht="15" hidden="1" customHeight="1" x14ac:dyDescent="0.25">
      <c r="A39" s="26">
        <v>1909</v>
      </c>
      <c r="B39" s="69"/>
      <c r="C39" s="236"/>
      <c r="D39" s="52"/>
      <c r="E39" s="266"/>
      <c r="F39" s="56"/>
      <c r="G39" s="159"/>
    </row>
    <row r="40" spans="1:7" ht="15" hidden="1" customHeight="1" x14ac:dyDescent="0.25">
      <c r="A40" s="26">
        <v>1910</v>
      </c>
      <c r="B40" s="69"/>
      <c r="C40" s="236"/>
      <c r="D40" s="52"/>
      <c r="E40" s="266"/>
      <c r="F40" s="56"/>
      <c r="G40" s="159"/>
    </row>
    <row r="41" spans="1:7" ht="1.5" hidden="1" customHeight="1" x14ac:dyDescent="0.25">
      <c r="A41" s="26">
        <v>1911</v>
      </c>
      <c r="B41" s="69"/>
      <c r="C41" s="236"/>
      <c r="D41" s="52"/>
      <c r="E41" s="266"/>
      <c r="F41" s="56"/>
      <c r="G41" s="159"/>
    </row>
    <row r="42" spans="1:7" ht="15" hidden="1" customHeight="1" x14ac:dyDescent="0.25">
      <c r="A42" s="26">
        <v>1912</v>
      </c>
      <c r="B42" s="69"/>
      <c r="C42" s="236"/>
      <c r="D42" s="52"/>
      <c r="E42" s="266"/>
      <c r="F42" s="56"/>
      <c r="G42" s="164" t="e">
        <f>(E42*1000000)/(#REF!*1000)/12</f>
        <v>#REF!</v>
      </c>
    </row>
    <row r="43" spans="1:7" ht="15" hidden="1" customHeight="1" x14ac:dyDescent="0.25">
      <c r="A43" s="26">
        <v>1913</v>
      </c>
      <c r="B43" s="69"/>
      <c r="C43" s="236"/>
      <c r="D43" s="52"/>
      <c r="E43" s="266"/>
      <c r="F43" s="56"/>
      <c r="G43" s="164" t="e">
        <f>(E43*1000000)/(#REF!*1000)/12</f>
        <v>#REF!</v>
      </c>
    </row>
    <row r="44" spans="1:7" ht="15" hidden="1" customHeight="1" x14ac:dyDescent="0.25">
      <c r="A44" s="26">
        <v>1914</v>
      </c>
      <c r="B44" s="69"/>
      <c r="C44" s="236"/>
      <c r="D44" s="52"/>
      <c r="E44" s="266"/>
      <c r="F44" s="56"/>
      <c r="G44" s="164" t="e">
        <f>(E44*1000000)/(#REF!*1000)/12</f>
        <v>#REF!</v>
      </c>
    </row>
    <row r="45" spans="1:7" ht="15" hidden="1" customHeight="1" x14ac:dyDescent="0.25">
      <c r="A45" s="26">
        <v>1915</v>
      </c>
      <c r="B45" s="69"/>
      <c r="C45" s="236"/>
      <c r="D45" s="52"/>
      <c r="E45" s="266"/>
      <c r="F45" s="56"/>
      <c r="G45" s="164" t="e">
        <f>(E45*1000000)/(#REF!*1000)/12</f>
        <v>#REF!</v>
      </c>
    </row>
    <row r="46" spans="1:7" ht="15" hidden="1" customHeight="1" x14ac:dyDescent="0.25">
      <c r="A46" s="26">
        <v>1916</v>
      </c>
      <c r="B46" s="69"/>
      <c r="C46" s="236"/>
      <c r="D46" s="52"/>
      <c r="E46" s="266"/>
      <c r="F46" s="56"/>
      <c r="G46" s="164" t="e">
        <f>(E46*1000000)/(#REF!*1000)/12</f>
        <v>#REF!</v>
      </c>
    </row>
    <row r="47" spans="1:7" ht="15" hidden="1" customHeight="1" x14ac:dyDescent="0.25">
      <c r="A47" s="26">
        <v>1917</v>
      </c>
      <c r="B47" s="69"/>
      <c r="C47" s="236"/>
      <c r="D47" s="52"/>
      <c r="E47" s="266"/>
      <c r="F47" s="56"/>
      <c r="G47" s="164" t="e">
        <f>(E47*1000000)/(#REF!*1000)/12</f>
        <v>#REF!</v>
      </c>
    </row>
    <row r="48" spans="1:7" ht="15" hidden="1" customHeight="1" x14ac:dyDescent="0.25">
      <c r="A48" s="26">
        <v>1918</v>
      </c>
      <c r="B48" s="69"/>
      <c r="C48" s="236"/>
      <c r="D48" s="52"/>
      <c r="E48" s="266"/>
      <c r="F48" s="56"/>
      <c r="G48" s="164" t="e">
        <f>(E48*1000000)/(#REF!*1000)/12</f>
        <v>#REF!</v>
      </c>
    </row>
    <row r="49" spans="1:93" ht="15" hidden="1" customHeight="1" x14ac:dyDescent="0.25">
      <c r="A49" s="26">
        <v>1919</v>
      </c>
      <c r="B49" s="69"/>
      <c r="C49" s="236"/>
      <c r="D49" s="52"/>
      <c r="E49" s="266"/>
      <c r="F49" s="56"/>
      <c r="G49" s="164" t="e">
        <f>(E49*1000000)/(#REF!*1000)/12</f>
        <v>#REF!</v>
      </c>
    </row>
    <row r="50" spans="1:93" ht="15" hidden="1" customHeight="1" x14ac:dyDescent="0.25">
      <c r="A50" s="26">
        <v>1920</v>
      </c>
      <c r="B50" s="69"/>
      <c r="C50" s="236"/>
      <c r="D50" s="52"/>
      <c r="E50" s="266"/>
      <c r="F50" s="56"/>
      <c r="G50" s="164" t="e">
        <f>(E50*1000000)/(#REF!*1000)/12</f>
        <v>#REF!</v>
      </c>
    </row>
    <row r="51" spans="1:93" ht="15" hidden="1" customHeight="1" x14ac:dyDescent="0.25">
      <c r="A51" s="26">
        <v>1921</v>
      </c>
      <c r="B51" s="69"/>
      <c r="C51" s="236"/>
      <c r="D51" s="52"/>
      <c r="E51" s="266"/>
      <c r="F51" s="56"/>
      <c r="G51" s="164" t="e">
        <f>(E51*1000000)/(#REF!*1000)/12</f>
        <v>#REF!</v>
      </c>
    </row>
    <row r="52" spans="1:93" ht="15" hidden="1" customHeight="1" x14ac:dyDescent="0.25">
      <c r="A52" s="26">
        <v>1922</v>
      </c>
      <c r="B52" s="69"/>
      <c r="C52" s="236"/>
      <c r="D52" s="52"/>
      <c r="E52" s="266"/>
      <c r="F52" s="56"/>
      <c r="G52" s="164" t="e">
        <f>(E52*1000000)/(#REF!*1000)/12</f>
        <v>#REF!</v>
      </c>
    </row>
    <row r="53" spans="1:93" ht="15" hidden="1" customHeight="1" x14ac:dyDescent="0.25">
      <c r="A53" s="26">
        <v>1923</v>
      </c>
      <c r="B53" s="69"/>
      <c r="C53" s="236"/>
      <c r="D53" s="52"/>
      <c r="E53" s="266"/>
      <c r="F53" s="56"/>
      <c r="G53" s="164" t="e">
        <f>(E53*1000000)/(#REF!*1000)/12</f>
        <v>#REF!</v>
      </c>
    </row>
    <row r="54" spans="1:93" ht="15" hidden="1" customHeight="1" x14ac:dyDescent="0.25">
      <c r="A54" s="26">
        <v>1924</v>
      </c>
      <c r="B54" s="69"/>
      <c r="C54" s="236"/>
      <c r="D54" s="52"/>
      <c r="E54" s="266"/>
      <c r="F54" s="56"/>
      <c r="G54" s="164" t="e">
        <f>(E54*1000000)/(#REF!*1000)/12</f>
        <v>#REF!</v>
      </c>
    </row>
    <row r="55" spans="1:93" ht="15" hidden="1" customHeight="1" x14ac:dyDescent="0.25">
      <c r="A55" s="26">
        <v>1925</v>
      </c>
      <c r="B55" s="69"/>
      <c r="C55" s="236"/>
      <c r="D55" s="52"/>
      <c r="E55" s="266"/>
      <c r="F55" s="56"/>
      <c r="G55" s="164" t="e">
        <f>(E55*1000000)/(#REF!*1000)/12</f>
        <v>#REF!</v>
      </c>
    </row>
    <row r="56" spans="1:93" ht="15" hidden="1" customHeight="1" x14ac:dyDescent="0.25">
      <c r="A56" s="26">
        <v>1926</v>
      </c>
      <c r="B56" s="69"/>
      <c r="C56" s="236"/>
      <c r="D56" s="52"/>
      <c r="E56" s="266"/>
      <c r="F56" s="56"/>
      <c r="G56" s="164" t="e">
        <f>(E56*1000000)/(#REF!*1000)/12</f>
        <v>#REF!</v>
      </c>
    </row>
    <row r="57" spans="1:93" ht="15" hidden="1" customHeight="1" x14ac:dyDescent="0.25">
      <c r="A57" s="26">
        <v>1927</v>
      </c>
      <c r="B57" s="69"/>
      <c r="C57" s="236"/>
      <c r="D57" s="52"/>
      <c r="E57" s="266"/>
      <c r="F57" s="56"/>
      <c r="G57" s="164" t="e">
        <f>(E57*1000000)/(#REF!*1000)/12</f>
        <v>#REF!</v>
      </c>
    </row>
    <row r="58" spans="1:93" ht="15" hidden="1" customHeight="1" x14ac:dyDescent="0.25">
      <c r="A58" s="26">
        <v>1928</v>
      </c>
      <c r="B58" s="69"/>
      <c r="C58" s="236"/>
      <c r="D58" s="52"/>
      <c r="E58" s="266"/>
      <c r="F58" s="56"/>
      <c r="G58" s="164" t="e">
        <f>(E58*1000000)/(#REF!*1000)/12</f>
        <v>#REF!</v>
      </c>
    </row>
    <row r="59" spans="1:93" ht="15" hidden="1" customHeight="1" x14ac:dyDescent="0.25">
      <c r="A59" s="26">
        <v>1929</v>
      </c>
      <c r="B59" s="70">
        <v>51.444000000000003</v>
      </c>
      <c r="C59" s="235"/>
      <c r="D59" s="53">
        <f>'[15]EEUU_Ocupados y AsalariadoS'!B54</f>
        <v>37699</v>
      </c>
      <c r="E59" s="267"/>
      <c r="F59" s="61"/>
      <c r="G59" s="164" t="e">
        <f>(E59*1000000)/(#REF!*1000)/12</f>
        <v>#REF!</v>
      </c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</row>
    <row r="60" spans="1:93" ht="0.75" hidden="1" customHeight="1" x14ac:dyDescent="0.25">
      <c r="A60" s="26">
        <v>1930</v>
      </c>
      <c r="B60" s="70">
        <v>47.207000000000001</v>
      </c>
      <c r="C60" s="235"/>
      <c r="D60" s="53">
        <f>'[15]EEUU_Ocupados y AsalariadoS'!B55</f>
        <v>35590</v>
      </c>
      <c r="E60" s="267"/>
      <c r="F60" s="61"/>
      <c r="G60" s="164" t="e">
        <f>(E60*1000000)/(#REF!*1000)/12</f>
        <v>#REF!</v>
      </c>
    </row>
    <row r="61" spans="1:93" ht="15" hidden="1" customHeight="1" x14ac:dyDescent="0.25">
      <c r="A61" s="26">
        <v>1931</v>
      </c>
      <c r="B61" s="70">
        <v>40.112000000000002</v>
      </c>
      <c r="C61" s="235"/>
      <c r="D61" s="53">
        <f>'[15]EEUU_Ocupados y AsalariadoS'!B56</f>
        <v>32724</v>
      </c>
      <c r="E61" s="267"/>
      <c r="F61" s="61"/>
      <c r="G61" s="164" t="e">
        <f>(E61*1000000)/(#REF!*1000)/12</f>
        <v>#REF!</v>
      </c>
    </row>
    <row r="62" spans="1:93" ht="15" hidden="1" customHeight="1" x14ac:dyDescent="0.25">
      <c r="A62" s="26">
        <v>1932</v>
      </c>
      <c r="B62" s="70">
        <v>31.378</v>
      </c>
      <c r="C62" s="235"/>
      <c r="D62" s="53">
        <f>'[15]EEUU_Ocupados y AsalariadoS'!B57</f>
        <v>29445</v>
      </c>
      <c r="E62" s="267"/>
      <c r="F62" s="61"/>
      <c r="G62" s="164" t="e">
        <f>(E62*1000000)/(#REF!*1000)/12</f>
        <v>#REF!</v>
      </c>
    </row>
    <row r="63" spans="1:93" ht="15" hidden="1" customHeight="1" x14ac:dyDescent="0.25">
      <c r="A63" s="26">
        <v>1933</v>
      </c>
      <c r="B63" s="70">
        <v>29.823</v>
      </c>
      <c r="C63" s="235"/>
      <c r="D63" s="53">
        <f>'[15]EEUU_Ocupados y AsalariadoS'!B58</f>
        <v>30940</v>
      </c>
      <c r="E63" s="267"/>
      <c r="F63" s="61"/>
      <c r="G63" s="164" t="e">
        <f>(E63*1000000)/(#REF!*1000)/12</f>
        <v>#REF!</v>
      </c>
    </row>
    <row r="64" spans="1:93" ht="0.75" hidden="1" customHeight="1" x14ac:dyDescent="0.25">
      <c r="A64" s="26">
        <v>1934</v>
      </c>
      <c r="B64" s="70">
        <v>34.588999999999999</v>
      </c>
      <c r="C64" s="235"/>
      <c r="D64" s="53">
        <f>'[15]EEUU_Ocupados y AsalariadoS'!B59</f>
        <v>34238</v>
      </c>
      <c r="E64" s="267"/>
      <c r="F64" s="61"/>
      <c r="G64" s="164" t="e">
        <f>(E64*1000000)/(#REF!*1000)/12</f>
        <v>#REF!</v>
      </c>
    </row>
    <row r="65" spans="1:7" ht="15" customHeight="1" x14ac:dyDescent="0.25">
      <c r="A65" s="26">
        <v>1935</v>
      </c>
      <c r="B65" s="70">
        <v>37.707999999999998</v>
      </c>
      <c r="C65" s="235"/>
      <c r="D65" s="53">
        <f>'[15]EEUU_Ocupados y AsalariadoS'!B60</f>
        <v>35577</v>
      </c>
      <c r="E65" s="267"/>
      <c r="F65" s="61">
        <f t="shared" ref="F65:F96" si="0">(B65*1000000000)/(D65*1000)/12</f>
        <v>88.324854072387595</v>
      </c>
      <c r="G65" s="164">
        <f t="shared" ref="G65:G98" si="1">G66*F65/F66</f>
        <v>99.421281451049836</v>
      </c>
    </row>
    <row r="66" spans="1:7" ht="15" customHeight="1" x14ac:dyDescent="0.25">
      <c r="A66" s="26">
        <v>1936</v>
      </c>
      <c r="B66" s="70">
        <v>43.332999999999998</v>
      </c>
      <c r="C66" s="235"/>
      <c r="D66" s="53">
        <f>'[15]EEUU_Ocupados y AsalariadoS'!B61</f>
        <v>38599</v>
      </c>
      <c r="E66" s="267"/>
      <c r="F66" s="61">
        <f t="shared" si="0"/>
        <v>93.553805366287563</v>
      </c>
      <c r="G66" s="164">
        <f t="shared" si="1"/>
        <v>105.30715631316502</v>
      </c>
    </row>
    <row r="67" spans="1:7" ht="15" customHeight="1" x14ac:dyDescent="0.25">
      <c r="A67" s="26">
        <v>1937</v>
      </c>
      <c r="B67" s="70">
        <v>48.359000000000002</v>
      </c>
      <c r="C67" s="235"/>
      <c r="D67" s="53">
        <f>'[15]EEUU_Ocupados y AsalariadoS'!B62</f>
        <v>39701</v>
      </c>
      <c r="E67" s="267"/>
      <c r="F67" s="61">
        <f t="shared" si="0"/>
        <v>101.50667909288599</v>
      </c>
      <c r="G67" s="164">
        <f t="shared" si="1"/>
        <v>114.25916540982074</v>
      </c>
    </row>
    <row r="68" spans="1:7" ht="15" customHeight="1" x14ac:dyDescent="0.25">
      <c r="A68" s="26">
        <v>1938</v>
      </c>
      <c r="B68" s="70">
        <v>45.466999999999999</v>
      </c>
      <c r="C68" s="235"/>
      <c r="D68" s="53">
        <f>'[15]EEUU_Ocupados y AsalariadoS'!B63</f>
        <v>38322</v>
      </c>
      <c r="E68" s="267"/>
      <c r="F68" s="61">
        <f t="shared" si="0"/>
        <v>98.870535636623003</v>
      </c>
      <c r="G68" s="164">
        <f t="shared" si="1"/>
        <v>111.29183799939935</v>
      </c>
    </row>
    <row r="69" spans="1:7" ht="15" customHeight="1" x14ac:dyDescent="0.25">
      <c r="A69" s="26">
        <v>1939</v>
      </c>
      <c r="B69" s="70">
        <v>48.609000000000002</v>
      </c>
      <c r="C69" s="235"/>
      <c r="D69" s="53">
        <f>'[15]EEUU_Ocupados y AsalariadoS'!B64</f>
        <v>39633</v>
      </c>
      <c r="E69" s="267"/>
      <c r="F69" s="61">
        <f t="shared" si="0"/>
        <v>102.20649458784347</v>
      </c>
      <c r="G69" s="164">
        <f t="shared" si="1"/>
        <v>115.04690011958829</v>
      </c>
    </row>
    <row r="70" spans="1:7" ht="15" customHeight="1" x14ac:dyDescent="0.25">
      <c r="A70" s="26">
        <v>1940</v>
      </c>
      <c r="B70" s="70">
        <v>52.808</v>
      </c>
      <c r="C70" s="235"/>
      <c r="D70" s="53">
        <f>'[15]EEUU_Ocupados y AsalariadoS'!B65</f>
        <v>41437</v>
      </c>
      <c r="E70" s="267"/>
      <c r="F70" s="61">
        <f t="shared" si="0"/>
        <v>106.20138201768145</v>
      </c>
      <c r="G70" s="164">
        <f t="shared" si="1"/>
        <v>119.54367321588656</v>
      </c>
    </row>
    <row r="71" spans="1:7" ht="15" customHeight="1" x14ac:dyDescent="0.25">
      <c r="A71" s="26">
        <v>1941</v>
      </c>
      <c r="B71" s="70">
        <v>66.248999999999995</v>
      </c>
      <c r="C71" s="235"/>
      <c r="D71" s="53">
        <f>'[15]EEUU_Ocupados y AsalariadoS'!B66</f>
        <v>45785</v>
      </c>
      <c r="E71" s="267"/>
      <c r="F71" s="61">
        <f t="shared" si="0"/>
        <v>120.57988424156382</v>
      </c>
      <c r="G71" s="164">
        <f t="shared" si="1"/>
        <v>135.72857531913337</v>
      </c>
    </row>
    <row r="72" spans="1:7" ht="15" customHeight="1" x14ac:dyDescent="0.25">
      <c r="A72" s="26">
        <v>1942</v>
      </c>
      <c r="B72" s="70">
        <v>88.102999999999994</v>
      </c>
      <c r="C72" s="235"/>
      <c r="D72" s="53">
        <f>'[15]EEUU_Ocupados y AsalariadoS'!B67</f>
        <v>50219</v>
      </c>
      <c r="E72" s="267"/>
      <c r="F72" s="61">
        <f t="shared" si="0"/>
        <v>146.19798615397892</v>
      </c>
      <c r="G72" s="164">
        <f t="shared" si="1"/>
        <v>164.56513041141227</v>
      </c>
    </row>
    <row r="73" spans="1:7" ht="15" customHeight="1" x14ac:dyDescent="0.25">
      <c r="A73" s="26">
        <v>1943</v>
      </c>
      <c r="B73" s="70">
        <v>112.77</v>
      </c>
      <c r="C73" s="235"/>
      <c r="D73" s="53">
        <f>'[15]EEUU_Ocupados y AsalariadoS'!B68</f>
        <v>55995</v>
      </c>
      <c r="E73" s="267"/>
      <c r="F73" s="61">
        <f t="shared" si="0"/>
        <v>167.82748459683901</v>
      </c>
      <c r="G73" s="164">
        <f t="shared" si="1"/>
        <v>188.9119858341252</v>
      </c>
    </row>
    <row r="74" spans="1:7" ht="15" customHeight="1" x14ac:dyDescent="0.25">
      <c r="A74" s="26">
        <v>1944</v>
      </c>
      <c r="B74" s="70">
        <v>124.4</v>
      </c>
      <c r="C74" s="235"/>
      <c r="D74" s="53">
        <f>'[15]EEUU_Ocupados y AsalariadoS'!B69</f>
        <v>57221</v>
      </c>
      <c r="E74" s="267"/>
      <c r="F74" s="61">
        <f t="shared" si="0"/>
        <v>181.16891817106773</v>
      </c>
      <c r="G74" s="164">
        <f t="shared" si="1"/>
        <v>203.92953028720513</v>
      </c>
    </row>
    <row r="75" spans="1:7" ht="15" customHeight="1" x14ac:dyDescent="0.25">
      <c r="A75" s="26">
        <v>1945</v>
      </c>
      <c r="B75" s="70">
        <v>126.393</v>
      </c>
      <c r="C75" s="235"/>
      <c r="D75" s="53">
        <f>'[15]EEUU_Ocupados y AsalariadoS'!B70</f>
        <v>55548</v>
      </c>
      <c r="E75" s="267"/>
      <c r="F75" s="61">
        <f t="shared" si="0"/>
        <v>189.61528767912435</v>
      </c>
      <c r="G75" s="164">
        <f t="shared" si="1"/>
        <v>213.43703402349024</v>
      </c>
    </row>
    <row r="76" spans="1:7" ht="15" customHeight="1" x14ac:dyDescent="0.25">
      <c r="A76" s="26">
        <v>1946</v>
      </c>
      <c r="B76" s="70">
        <v>122.59</v>
      </c>
      <c r="C76" s="235"/>
      <c r="D76" s="53">
        <f>'[15]EEUU_Ocupados y AsalariadoS'!B71</f>
        <v>49643</v>
      </c>
      <c r="E76" s="267"/>
      <c r="F76" s="61">
        <f t="shared" si="0"/>
        <v>205.78597855353894</v>
      </c>
      <c r="G76" s="164">
        <f t="shared" si="1"/>
        <v>231.6392810078496</v>
      </c>
    </row>
    <row r="77" spans="1:7" ht="15" customHeight="1" x14ac:dyDescent="0.25">
      <c r="A77" s="26">
        <v>1947</v>
      </c>
      <c r="B77" s="70">
        <v>132.49100000000001</v>
      </c>
      <c r="C77" s="235"/>
      <c r="D77" s="53">
        <f>'[15]EEUU_Ocupados y AsalariadoS'!B72</f>
        <v>49936</v>
      </c>
      <c r="E77" s="267"/>
      <c r="F77" s="61">
        <f t="shared" si="0"/>
        <v>221.10134305244048</v>
      </c>
      <c r="G77" s="164">
        <f t="shared" si="1"/>
        <v>248.87874526015148</v>
      </c>
    </row>
    <row r="78" spans="1:7" ht="15" customHeight="1" x14ac:dyDescent="0.25">
      <c r="A78" s="26">
        <v>1948</v>
      </c>
      <c r="B78" s="70">
        <v>144.47</v>
      </c>
      <c r="C78" s="235"/>
      <c r="D78" s="53">
        <f>'[15]EEUU_Ocupados y AsalariadoS'!B73</f>
        <v>51332</v>
      </c>
      <c r="E78" s="267"/>
      <c r="F78" s="61">
        <f t="shared" si="0"/>
        <v>234.53531260552222</v>
      </c>
      <c r="G78" s="164">
        <f t="shared" si="1"/>
        <v>264.00045117145874</v>
      </c>
    </row>
    <row r="79" spans="1:7" ht="15" customHeight="1" x14ac:dyDescent="0.25">
      <c r="A79" s="26">
        <v>1949</v>
      </c>
      <c r="B79" s="70">
        <v>144.512</v>
      </c>
      <c r="C79" s="235"/>
      <c r="D79" s="53">
        <f>'[15]EEUU_Ocupados y AsalariadoS'!B74</f>
        <v>50358</v>
      </c>
      <c r="E79" s="267"/>
      <c r="F79" s="61">
        <f t="shared" si="0"/>
        <v>239.14108317778042</v>
      </c>
      <c r="G79" s="164">
        <f t="shared" si="1"/>
        <v>269.18485387636622</v>
      </c>
    </row>
    <row r="80" spans="1:7" ht="15" customHeight="1" x14ac:dyDescent="0.25">
      <c r="A80" s="26">
        <v>1950</v>
      </c>
      <c r="B80" s="70">
        <v>158.465</v>
      </c>
      <c r="C80" s="235"/>
      <c r="D80" s="53">
        <f>'[15]EEUU_Ocupados y AsalariadoS'!B75</f>
        <v>52424</v>
      </c>
      <c r="E80" s="267"/>
      <c r="F80" s="61">
        <f t="shared" si="0"/>
        <v>251.89639605269849</v>
      </c>
      <c r="G80" s="164">
        <f t="shared" si="1"/>
        <v>283.5426421190063</v>
      </c>
    </row>
    <row r="81" spans="1:7" ht="15" customHeight="1" x14ac:dyDescent="0.25">
      <c r="A81" s="26">
        <v>1951</v>
      </c>
      <c r="B81" s="70">
        <v>185.92699999999999</v>
      </c>
      <c r="C81" s="235"/>
      <c r="D81" s="53">
        <f>'[15]EEUU_Ocupados y AsalariadoS'!B76</f>
        <v>56415</v>
      </c>
      <c r="E81" s="267"/>
      <c r="F81" s="61">
        <f t="shared" si="0"/>
        <v>274.64179148571594</v>
      </c>
      <c r="G81" s="164">
        <f t="shared" si="1"/>
        <v>309.14558689384984</v>
      </c>
    </row>
    <row r="82" spans="1:7" ht="15" customHeight="1" x14ac:dyDescent="0.25">
      <c r="A82" s="26">
        <v>1952</v>
      </c>
      <c r="B82" s="70">
        <v>201.34100000000001</v>
      </c>
      <c r="C82" s="235"/>
      <c r="D82" s="53">
        <f>'[15]EEUU_Ocupados y AsalariadoS'!B77</f>
        <v>57702</v>
      </c>
      <c r="E82" s="267"/>
      <c r="F82" s="61">
        <f t="shared" si="0"/>
        <v>290.77703834644666</v>
      </c>
      <c r="G82" s="164">
        <f t="shared" si="1"/>
        <v>327.30793696247429</v>
      </c>
    </row>
    <row r="83" spans="1:7" ht="15" customHeight="1" x14ac:dyDescent="0.25">
      <c r="A83" s="26">
        <v>1953</v>
      </c>
      <c r="B83" s="70">
        <v>215.52199999999999</v>
      </c>
      <c r="C83" s="235"/>
      <c r="D83" s="53">
        <f>'[15]EEUU_Ocupados y AsalariadoS'!B78</f>
        <v>58918</v>
      </c>
      <c r="E83" s="267"/>
      <c r="F83" s="61">
        <f t="shared" si="0"/>
        <v>304.83327109994678</v>
      </c>
      <c r="G83" s="164">
        <f t="shared" si="1"/>
        <v>343.13008223974668</v>
      </c>
    </row>
    <row r="84" spans="1:7" ht="15" customHeight="1" x14ac:dyDescent="0.25">
      <c r="A84" s="26">
        <v>1954</v>
      </c>
      <c r="B84" s="70">
        <v>214.44300000000001</v>
      </c>
      <c r="C84" s="235"/>
      <c r="D84" s="53">
        <f>'[15]EEUU_Ocupados y AsalariadoS'!B79</f>
        <v>57387</v>
      </c>
      <c r="E84" s="267"/>
      <c r="F84" s="61">
        <f t="shared" si="0"/>
        <v>311.3989231010508</v>
      </c>
      <c r="G84" s="164">
        <f t="shared" si="1"/>
        <v>350.52059018189885</v>
      </c>
    </row>
    <row r="85" spans="1:7" ht="15" customHeight="1" x14ac:dyDescent="0.25">
      <c r="A85" s="26">
        <v>1955</v>
      </c>
      <c r="B85" s="70">
        <v>230.899</v>
      </c>
      <c r="C85" s="235"/>
      <c r="D85" s="53">
        <f>'[15]EEUU_Ocupados y AsalariadoS'!B80</f>
        <v>59080</v>
      </c>
      <c r="E85" s="267">
        <v>50960.92</v>
      </c>
      <c r="F85" s="61">
        <f t="shared" si="0"/>
        <v>325.68692168810651</v>
      </c>
      <c r="G85" s="164">
        <f t="shared" si="1"/>
        <v>366.60361849612235</v>
      </c>
    </row>
    <row r="86" spans="1:7" ht="15" customHeight="1" x14ac:dyDescent="0.25">
      <c r="A86" s="26">
        <v>1956</v>
      </c>
      <c r="B86" s="70">
        <v>249.64</v>
      </c>
      <c r="C86" s="235"/>
      <c r="D86" s="53">
        <f>'[15]EEUU_Ocupados y AsalariadoS'!B81</f>
        <v>60845</v>
      </c>
      <c r="E86" s="267">
        <v>52635.83</v>
      </c>
      <c r="F86" s="61">
        <f t="shared" si="0"/>
        <v>341.90703152820009</v>
      </c>
      <c r="G86" s="164">
        <f t="shared" si="1"/>
        <v>384.86149304927181</v>
      </c>
    </row>
    <row r="87" spans="1:7" ht="15" customHeight="1" x14ac:dyDescent="0.25">
      <c r="A87" s="26">
        <v>1957</v>
      </c>
      <c r="B87" s="70">
        <v>262.98</v>
      </c>
      <c r="C87" s="235"/>
      <c r="D87" s="53">
        <f>'[15]EEUU_Ocupados y AsalariadoS'!B82</f>
        <v>61308</v>
      </c>
      <c r="E87" s="267">
        <v>53092.08</v>
      </c>
      <c r="F87" s="61">
        <f t="shared" si="0"/>
        <v>357.45742806811512</v>
      </c>
      <c r="G87" s="164">
        <f t="shared" si="1"/>
        <v>402.36551688613264</v>
      </c>
    </row>
    <row r="88" spans="1:7" ht="15" customHeight="1" x14ac:dyDescent="0.25">
      <c r="A88" s="26">
        <v>1958</v>
      </c>
      <c r="B88" s="70">
        <v>265.11900000000003</v>
      </c>
      <c r="C88" s="235"/>
      <c r="D88" s="53">
        <f>'[15]EEUU_Ocupados y AsalariadoS'!B83</f>
        <v>59839</v>
      </c>
      <c r="E88" s="267">
        <v>52324.58</v>
      </c>
      <c r="F88" s="61">
        <f t="shared" si="0"/>
        <v>369.2115509951704</v>
      </c>
      <c r="G88" s="164">
        <f t="shared" si="1"/>
        <v>415.5963336931805</v>
      </c>
    </row>
    <row r="89" spans="1:7" ht="15" customHeight="1" x14ac:dyDescent="0.25">
      <c r="A89" s="26">
        <v>1959</v>
      </c>
      <c r="B89" s="70">
        <v>286.30900000000003</v>
      </c>
      <c r="C89" s="235"/>
      <c r="D89" s="53">
        <f>'[15]EEUU_Ocupados y AsalariadoS'!B84</f>
        <v>61587</v>
      </c>
      <c r="E89" s="267">
        <v>53845.83</v>
      </c>
      <c r="F89" s="61">
        <f t="shared" si="0"/>
        <v>387.40453883665924</v>
      </c>
      <c r="G89" s="164">
        <f t="shared" si="1"/>
        <v>436.07494284142541</v>
      </c>
    </row>
    <row r="90" spans="1:7" ht="15" customHeight="1" x14ac:dyDescent="0.25">
      <c r="A90" s="26">
        <v>1960</v>
      </c>
      <c r="B90" s="70">
        <v>301.851</v>
      </c>
      <c r="C90" s="235"/>
      <c r="D90" s="53">
        <f>'[15]EEUU_Ocupados y AsalariadoS'!B85</f>
        <v>62680</v>
      </c>
      <c r="E90" s="267">
        <v>55179.25</v>
      </c>
      <c r="F90" s="61">
        <f t="shared" si="0"/>
        <v>401.31222080408423</v>
      </c>
      <c r="G90" s="164">
        <f t="shared" si="1"/>
        <v>451.72987460142389</v>
      </c>
    </row>
    <row r="91" spans="1:7" ht="15" customHeight="1" x14ac:dyDescent="0.25">
      <c r="A91" s="26">
        <v>1961</v>
      </c>
      <c r="B91" s="70">
        <v>311.08800000000002</v>
      </c>
      <c r="C91" s="235"/>
      <c r="D91" s="53">
        <f>'[15]EEUU_Ocupados y AsalariadoS'!B86</f>
        <v>62881</v>
      </c>
      <c r="E91" s="267">
        <v>55229</v>
      </c>
      <c r="F91" s="61">
        <f t="shared" si="0"/>
        <v>412.27079722014599</v>
      </c>
      <c r="G91" s="164">
        <f t="shared" si="1"/>
        <v>464.06519880440749</v>
      </c>
    </row>
    <row r="92" spans="1:7" ht="15" customHeight="1" x14ac:dyDescent="0.25">
      <c r="A92" s="26">
        <v>1962</v>
      </c>
      <c r="B92" s="70">
        <v>332.91199999999998</v>
      </c>
      <c r="C92" s="235"/>
      <c r="D92" s="53">
        <f>'[15]EEUU_Ocupados y AsalariadoS'!B87</f>
        <v>64573</v>
      </c>
      <c r="E92" s="267">
        <v>56525</v>
      </c>
      <c r="F92" s="61">
        <f t="shared" si="0"/>
        <v>429.63261218569164</v>
      </c>
      <c r="G92" s="164">
        <f t="shared" si="1"/>
        <v>483.60821317243455</v>
      </c>
    </row>
    <row r="93" spans="1:7" ht="15" customHeight="1" x14ac:dyDescent="0.25">
      <c r="A93" s="26">
        <v>1963</v>
      </c>
      <c r="B93" s="70">
        <v>351.17899999999997</v>
      </c>
      <c r="C93" s="235"/>
      <c r="D93" s="53">
        <f>'[15]EEUU_Ocupados y AsalariadoS'!B88</f>
        <v>65619</v>
      </c>
      <c r="E93" s="267">
        <v>57951.75</v>
      </c>
      <c r="F93" s="61">
        <f t="shared" si="0"/>
        <v>445.98236283190334</v>
      </c>
      <c r="G93" s="164">
        <f t="shared" si="1"/>
        <v>502.0120155644463</v>
      </c>
    </row>
    <row r="94" spans="1:7" ht="15" customHeight="1" x14ac:dyDescent="0.25">
      <c r="A94" s="26">
        <v>1964</v>
      </c>
      <c r="B94" s="70">
        <v>376.82100000000003</v>
      </c>
      <c r="C94" s="235"/>
      <c r="D94" s="53">
        <f>'[15]EEUU_Ocupados y AsalariadoS'!B89</f>
        <v>67275</v>
      </c>
      <c r="E94" s="267">
        <v>59495.25</v>
      </c>
      <c r="F94" s="61">
        <f t="shared" si="0"/>
        <v>466.76700111482722</v>
      </c>
      <c r="G94" s="164">
        <f t="shared" si="1"/>
        <v>525.4078693621924</v>
      </c>
    </row>
    <row r="95" spans="1:7" ht="15" customHeight="1" x14ac:dyDescent="0.25">
      <c r="A95" s="26">
        <v>1965</v>
      </c>
      <c r="B95" s="70">
        <v>406.34699999999998</v>
      </c>
      <c r="C95" s="235"/>
      <c r="D95" s="53">
        <f>'[15]EEUU_Ocupados y AsalariadoS'!B90</f>
        <v>69692</v>
      </c>
      <c r="E95" s="267">
        <v>61416.67</v>
      </c>
      <c r="F95" s="61">
        <f t="shared" si="0"/>
        <v>485.8843195775699</v>
      </c>
      <c r="G95" s="164">
        <f t="shared" si="1"/>
        <v>546.92693462909881</v>
      </c>
    </row>
    <row r="96" spans="1:7" ht="15" customHeight="1" x14ac:dyDescent="0.25">
      <c r="A96" s="26">
        <v>1966</v>
      </c>
      <c r="B96" s="70">
        <v>450.286</v>
      </c>
      <c r="C96" s="235"/>
      <c r="D96" s="53">
        <f>'[15]EEUU_Ocupados y AsalariadoS'!B91</f>
        <v>73516</v>
      </c>
      <c r="E96" s="267">
        <v>63627</v>
      </c>
      <c r="F96" s="61">
        <f t="shared" si="0"/>
        <v>510.41723343671219</v>
      </c>
      <c r="G96" s="164">
        <f t="shared" si="1"/>
        <v>574.54196733105107</v>
      </c>
    </row>
    <row r="97" spans="1:7" ht="15" customHeight="1" x14ac:dyDescent="0.25">
      <c r="A97" s="26">
        <v>1967</v>
      </c>
      <c r="B97" s="70">
        <v>482.94299999999998</v>
      </c>
      <c r="C97" s="235"/>
      <c r="D97" s="53">
        <f>'[15]EEUU_Ocupados y AsalariadoS'!B92</f>
        <v>75442</v>
      </c>
      <c r="E97" s="267">
        <v>66149.75</v>
      </c>
      <c r="F97" s="61">
        <f t="shared" ref="F97:F128" si="2">(B97*1000000000)/(D97*1000)/12</f>
        <v>533.45947880490974</v>
      </c>
      <c r="G97" s="164">
        <f t="shared" si="1"/>
        <v>600.47905588981837</v>
      </c>
    </row>
    <row r="98" spans="1:7" ht="15" customHeight="1" x14ac:dyDescent="0.25">
      <c r="A98" s="26">
        <v>1968</v>
      </c>
      <c r="B98" s="70">
        <v>532.101</v>
      </c>
      <c r="C98" s="235"/>
      <c r="D98" s="53">
        <f>'[15]EEUU_Ocupados y AsalariadoS'!B93</f>
        <v>77602</v>
      </c>
      <c r="E98" s="267">
        <v>67798.16</v>
      </c>
      <c r="F98" s="61">
        <f t="shared" si="2"/>
        <v>571.39957733048118</v>
      </c>
      <c r="G98" s="164">
        <f t="shared" si="1"/>
        <v>643.18564457775403</v>
      </c>
    </row>
    <row r="99" spans="1:7" ht="15" customHeight="1" x14ac:dyDescent="0.25">
      <c r="A99" s="26">
        <v>1969</v>
      </c>
      <c r="B99" s="70">
        <v>586.01599999999996</v>
      </c>
      <c r="C99" s="235"/>
      <c r="D99" s="53">
        <f>'[15]EEUU_Ocupados y AsalariadoS'!B94</f>
        <v>79850</v>
      </c>
      <c r="E99" s="267">
        <v>69707.59</v>
      </c>
      <c r="F99" s="61">
        <f t="shared" si="2"/>
        <v>611.58004591943234</v>
      </c>
      <c r="G99" s="164">
        <f>G100*F99/F100</f>
        <v>688.41406548341672</v>
      </c>
    </row>
    <row r="100" spans="1:7" ht="15" customHeight="1" x14ac:dyDescent="0.25">
      <c r="A100" s="26">
        <v>1970</v>
      </c>
      <c r="B100" s="70">
        <v>625.11699999999996</v>
      </c>
      <c r="C100" s="235">
        <v>623323.69900000002</v>
      </c>
      <c r="D100" s="53">
        <f>'[15]EEUU_Ocupados y AsalariadoS'!B95</f>
        <v>79750</v>
      </c>
      <c r="E100" s="267">
        <v>70645.84</v>
      </c>
      <c r="F100" s="61">
        <f t="shared" si="2"/>
        <v>653.20480668756534</v>
      </c>
      <c r="G100" s="164">
        <f>(C100*1000000)/(E100*1000)/12</f>
        <v>735.26822787206345</v>
      </c>
    </row>
    <row r="101" spans="1:7" ht="15" customHeight="1" x14ac:dyDescent="0.25">
      <c r="A101" s="26">
        <v>1971</v>
      </c>
      <c r="B101" s="70">
        <v>667.03</v>
      </c>
      <c r="C101" s="235">
        <v>664974.04399999999</v>
      </c>
      <c r="D101" s="53">
        <f>'[15]EEUU_Ocupados y AsalariadoS'!B96</f>
        <v>79554</v>
      </c>
      <c r="E101" s="267">
        <v>71285.41</v>
      </c>
      <c r="F101" s="61">
        <f t="shared" si="2"/>
        <v>698.71827102764576</v>
      </c>
      <c r="G101" s="164">
        <f t="shared" ref="G101:G146" si="3">(C101*1000000)/(E101*1000)/12</f>
        <v>777.36108506167909</v>
      </c>
    </row>
    <row r="102" spans="1:7" ht="15" customHeight="1" x14ac:dyDescent="0.25">
      <c r="A102" s="26">
        <v>1972</v>
      </c>
      <c r="B102" s="70">
        <v>733.64099999999996</v>
      </c>
      <c r="C102" s="235">
        <v>731333.84299999999</v>
      </c>
      <c r="D102" s="53">
        <f>'[15]EEUU_Ocupados y AsalariadoS'!B97</f>
        <v>81583</v>
      </c>
      <c r="E102" s="267">
        <v>74010</v>
      </c>
      <c r="F102" s="61">
        <f t="shared" si="2"/>
        <v>749.38099849233288</v>
      </c>
      <c r="G102" s="164">
        <f t="shared" si="3"/>
        <v>823.46286875647445</v>
      </c>
    </row>
    <row r="103" spans="1:7" ht="15" customHeight="1" x14ac:dyDescent="0.25">
      <c r="A103" s="26">
        <v>1973</v>
      </c>
      <c r="B103" s="70">
        <v>815.03899999999999</v>
      </c>
      <c r="C103" s="235">
        <v>812695.62</v>
      </c>
      <c r="D103" s="53">
        <f>'[15]EEUU_Ocupados y AsalariadoS'!B98</f>
        <v>85202</v>
      </c>
      <c r="E103" s="267">
        <v>76848.5</v>
      </c>
      <c r="F103" s="61">
        <f t="shared" si="2"/>
        <v>797.16340774473213</v>
      </c>
      <c r="G103" s="164">
        <f t="shared" si="3"/>
        <v>881.27465077392526</v>
      </c>
    </row>
    <row r="104" spans="1:7" ht="15" customHeight="1" x14ac:dyDescent="0.25">
      <c r="A104" s="26">
        <v>1974</v>
      </c>
      <c r="B104" s="70">
        <v>890.32</v>
      </c>
      <c r="C104" s="235">
        <v>887737.22</v>
      </c>
      <c r="D104" s="53">
        <f>'[15]EEUU_Ocupados y AsalariadoS'!B99</f>
        <v>86573</v>
      </c>
      <c r="E104" s="267">
        <v>78460.160000000003</v>
      </c>
      <c r="F104" s="61">
        <f t="shared" si="2"/>
        <v>857.00314570747616</v>
      </c>
      <c r="G104" s="164">
        <f t="shared" si="3"/>
        <v>942.87472351148233</v>
      </c>
    </row>
    <row r="105" spans="1:7" ht="15" customHeight="1" x14ac:dyDescent="0.25">
      <c r="A105" s="26">
        <v>1975</v>
      </c>
      <c r="B105" s="70">
        <v>950.17499999999995</v>
      </c>
      <c r="C105" s="235">
        <v>947273.11800000002</v>
      </c>
      <c r="D105" s="53">
        <f>'[15]EEUU_Ocupados y AsalariadoS'!B100</f>
        <v>85044</v>
      </c>
      <c r="E105" s="267">
        <v>77551.5</v>
      </c>
      <c r="F105" s="61">
        <f t="shared" si="2"/>
        <v>931.06215606039223</v>
      </c>
      <c r="G105" s="164">
        <f t="shared" si="3"/>
        <v>1017.8968362958808</v>
      </c>
    </row>
    <row r="106" spans="1:7" ht="15" customHeight="1" x14ac:dyDescent="0.25">
      <c r="A106" s="26">
        <v>1976</v>
      </c>
      <c r="B106" s="70">
        <v>1051.2339999999999</v>
      </c>
      <c r="C106" s="235">
        <v>1048384.144</v>
      </c>
      <c r="D106" s="53">
        <f>'[15]EEUU_Ocupados y AsalariadoS'!B101</f>
        <v>87402</v>
      </c>
      <c r="E106" s="267">
        <v>80519.59</v>
      </c>
      <c r="F106" s="61">
        <f t="shared" si="2"/>
        <v>1002.2978116442796</v>
      </c>
      <c r="G106" s="164">
        <f t="shared" si="3"/>
        <v>1085.0197490242228</v>
      </c>
    </row>
    <row r="107" spans="1:7" ht="15" customHeight="1" x14ac:dyDescent="0.25">
      <c r="A107" s="26">
        <v>1977</v>
      </c>
      <c r="B107" s="70">
        <v>1168.9849999999999</v>
      </c>
      <c r="C107" s="235">
        <v>1165887.075</v>
      </c>
      <c r="D107" s="53">
        <f>'[15]EEUU_Ocupados y AsalariadoS'!B102</f>
        <v>90421</v>
      </c>
      <c r="E107" s="267">
        <v>83482.16</v>
      </c>
      <c r="F107" s="61">
        <f t="shared" si="2"/>
        <v>1077.3538964031216</v>
      </c>
      <c r="G107" s="164">
        <f t="shared" si="3"/>
        <v>1163.8086059344894</v>
      </c>
    </row>
    <row r="108" spans="1:7" ht="15" customHeight="1" x14ac:dyDescent="0.25">
      <c r="A108" s="26">
        <v>1978</v>
      </c>
      <c r="B108" s="70">
        <v>1320.2249999999999</v>
      </c>
      <c r="C108" s="235">
        <v>1316863.858</v>
      </c>
      <c r="D108" s="53">
        <f>'[15]EEUU_Ocupados y AsalariadoS'!B103</f>
        <v>94777</v>
      </c>
      <c r="E108" s="267">
        <v>87206.09</v>
      </c>
      <c r="F108" s="61">
        <f t="shared" si="2"/>
        <v>1160.8169703620076</v>
      </c>
      <c r="G108" s="164">
        <f t="shared" si="3"/>
        <v>1258.3829275378971</v>
      </c>
    </row>
    <row r="109" spans="1:7" ht="15" customHeight="1" x14ac:dyDescent="0.25">
      <c r="A109" s="26">
        <v>1979</v>
      </c>
      <c r="B109" s="70">
        <v>1481.0350000000001</v>
      </c>
      <c r="C109" s="235">
        <v>1477302.0930000001</v>
      </c>
      <c r="D109" s="53">
        <f>'[15]EEUU_Ocupados y AsalariadoS'!B104</f>
        <v>98017</v>
      </c>
      <c r="E109" s="267">
        <v>89675.34</v>
      </c>
      <c r="F109" s="61">
        <f t="shared" si="2"/>
        <v>1259.1650768064044</v>
      </c>
      <c r="G109" s="164">
        <f t="shared" si="3"/>
        <v>1372.8245440719822</v>
      </c>
    </row>
    <row r="110" spans="1:7" ht="15" customHeight="1" x14ac:dyDescent="0.25">
      <c r="A110" s="26">
        <v>1980</v>
      </c>
      <c r="B110" s="70">
        <v>1626.229</v>
      </c>
      <c r="C110" s="235">
        <v>1622345.314</v>
      </c>
      <c r="D110" s="53">
        <f>'[15]EEUU_Ocupados y AsalariadoS'!B105</f>
        <v>98370</v>
      </c>
      <c r="E110" s="267">
        <v>89949.75</v>
      </c>
      <c r="F110" s="61">
        <f t="shared" si="2"/>
        <v>1377.6464708074955</v>
      </c>
      <c r="G110" s="164">
        <f t="shared" si="3"/>
        <v>1503.0107680491976</v>
      </c>
    </row>
    <row r="111" spans="1:7" ht="15" customHeight="1" x14ac:dyDescent="0.25">
      <c r="A111" s="26">
        <v>1981</v>
      </c>
      <c r="B111" s="70">
        <v>1795.268</v>
      </c>
      <c r="C111" s="235">
        <v>1792680.9539999999</v>
      </c>
      <c r="D111" s="53">
        <f>'[15]EEUU_Ocupados y AsalariadoS'!B106</f>
        <v>99225</v>
      </c>
      <c r="E111" s="267">
        <v>91006.25</v>
      </c>
      <c r="F111" s="61">
        <f t="shared" si="2"/>
        <v>1507.7416645670612</v>
      </c>
      <c r="G111" s="164">
        <f t="shared" si="3"/>
        <v>1641.5364823844518</v>
      </c>
    </row>
    <row r="112" spans="1:7" ht="15" customHeight="1" x14ac:dyDescent="0.25">
      <c r="A112" s="26">
        <v>1982</v>
      </c>
      <c r="B112" s="70">
        <v>1894.319</v>
      </c>
      <c r="C112" s="235">
        <v>1893174.5179999999</v>
      </c>
      <c r="D112" s="53">
        <f>'[15]EEUU_Ocupados y AsalariadoS'!B107</f>
        <v>97305</v>
      </c>
      <c r="E112" s="267">
        <v>89966.91</v>
      </c>
      <c r="F112" s="61">
        <f t="shared" si="2"/>
        <v>1622.3207097956599</v>
      </c>
      <c r="G112" s="164">
        <f t="shared" si="3"/>
        <v>1753.5841029403664</v>
      </c>
    </row>
    <row r="113" spans="1:7" ht="15" customHeight="1" x14ac:dyDescent="0.25">
      <c r="A113" s="26">
        <v>1983</v>
      </c>
      <c r="B113" s="70">
        <v>2013.9069999999999</v>
      </c>
      <c r="C113" s="235">
        <v>2012661.791</v>
      </c>
      <c r="D113" s="53">
        <f>'[15]EEUU_Ocupados y AsalariadoS'!B108</f>
        <v>98041</v>
      </c>
      <c r="E113" s="267">
        <v>91078.41</v>
      </c>
      <c r="F113" s="61">
        <f t="shared" si="2"/>
        <v>1711.7897954257232</v>
      </c>
      <c r="G113" s="164">
        <f t="shared" si="3"/>
        <v>1841.5101440249855</v>
      </c>
    </row>
    <row r="114" spans="1:7" ht="15" customHeight="1" x14ac:dyDescent="0.25">
      <c r="A114" s="26">
        <v>1984</v>
      </c>
      <c r="B114" s="70">
        <v>2217.404</v>
      </c>
      <c r="C114" s="235">
        <v>2216082.8020000001</v>
      </c>
      <c r="D114" s="53">
        <f>'[15]EEUU_Ocupados y AsalariadoS'!B109</f>
        <v>102458</v>
      </c>
      <c r="E114" s="267">
        <v>95119.25</v>
      </c>
      <c r="F114" s="61">
        <f t="shared" si="2"/>
        <v>1803.5064774509228</v>
      </c>
      <c r="G114" s="164">
        <f t="shared" si="3"/>
        <v>1941.4951950665436</v>
      </c>
    </row>
    <row r="115" spans="1:7" ht="15" customHeight="1" x14ac:dyDescent="0.25">
      <c r="A115" s="26">
        <v>1985</v>
      </c>
      <c r="B115" s="70">
        <v>2388.9650000000001</v>
      </c>
      <c r="C115" s="235">
        <v>2387539.4309999999</v>
      </c>
      <c r="D115" s="53">
        <f>'[15]EEUU_Ocupados y AsalariadoS'!B110</f>
        <v>104987</v>
      </c>
      <c r="E115" s="267">
        <v>97406.91</v>
      </c>
      <c r="F115" s="61">
        <f t="shared" si="2"/>
        <v>1896.2387406694797</v>
      </c>
      <c r="G115" s="164">
        <f t="shared" si="3"/>
        <v>2042.5821869310914</v>
      </c>
    </row>
    <row r="116" spans="1:7" ht="15" customHeight="1" x14ac:dyDescent="0.25">
      <c r="A116" s="26">
        <v>1986</v>
      </c>
      <c r="B116" s="70">
        <v>2543.8440000000001</v>
      </c>
      <c r="C116" s="235">
        <v>2543845.3330000001</v>
      </c>
      <c r="D116" s="53">
        <f>'[15]EEUU_Ocupados y AsalariadoS'!B111</f>
        <v>106873</v>
      </c>
      <c r="E116" s="267">
        <v>99846.66</v>
      </c>
      <c r="F116" s="61">
        <f t="shared" si="2"/>
        <v>1983.5412124671338</v>
      </c>
      <c r="G116" s="164">
        <f t="shared" si="3"/>
        <v>2123.1267133355618</v>
      </c>
    </row>
    <row r="117" spans="1:7" ht="15" customHeight="1" x14ac:dyDescent="0.25">
      <c r="A117" s="26">
        <v>1987</v>
      </c>
      <c r="B117" s="70">
        <v>2724.31</v>
      </c>
      <c r="C117" s="235">
        <v>2723761.4780000001</v>
      </c>
      <c r="D117" s="53">
        <f>'[15]EEUU_Ocupados y AsalariadoS'!B112</f>
        <v>109754</v>
      </c>
      <c r="E117" s="267">
        <v>102402.8</v>
      </c>
      <c r="F117" s="61">
        <f t="shared" si="2"/>
        <v>2068.49712387096</v>
      </c>
      <c r="G117" s="164">
        <f t="shared" si="3"/>
        <v>2216.5421567248814</v>
      </c>
    </row>
    <row r="118" spans="1:7" ht="15" customHeight="1" x14ac:dyDescent="0.25">
      <c r="A118" s="26">
        <v>1988</v>
      </c>
      <c r="B118" s="70">
        <v>2950.04</v>
      </c>
      <c r="C118" s="235">
        <v>2948854.27</v>
      </c>
      <c r="D118" s="53">
        <f>'[15]EEUU_Ocupados y AsalariadoS'!B113</f>
        <v>112864</v>
      </c>
      <c r="E118" s="267">
        <v>104642.3</v>
      </c>
      <c r="F118" s="61">
        <f t="shared" si="2"/>
        <v>2178.1672337208206</v>
      </c>
      <c r="G118" s="164">
        <f t="shared" si="3"/>
        <v>2348.3606135695923</v>
      </c>
    </row>
    <row r="119" spans="1:7" ht="15" customHeight="1" x14ac:dyDescent="0.25">
      <c r="A119" s="26">
        <v>1989</v>
      </c>
      <c r="B119" s="70">
        <v>3142.5659999999998</v>
      </c>
      <c r="C119" s="235">
        <v>3140886.1839999999</v>
      </c>
      <c r="D119" s="53">
        <f>'[15]EEUU_Ocupados y AsalariadoS'!B114</f>
        <v>115501</v>
      </c>
      <c r="E119" s="267">
        <v>106911.8</v>
      </c>
      <c r="F119" s="61">
        <f t="shared" si="2"/>
        <v>2267.3440056796044</v>
      </c>
      <c r="G119" s="164">
        <f t="shared" si="3"/>
        <v>2448.1910821194042</v>
      </c>
    </row>
    <row r="120" spans="1:7" ht="15" customHeight="1" x14ac:dyDescent="0.25">
      <c r="A120" s="26">
        <v>1990</v>
      </c>
      <c r="B120" s="70">
        <v>3342.67</v>
      </c>
      <c r="C120" s="235">
        <v>3342680.4010000001</v>
      </c>
      <c r="D120" s="53">
        <f>'[15]EEUU_Ocupados y AsalariadoS'!B115</f>
        <v>116964</v>
      </c>
      <c r="E120" s="267">
        <v>108337.9</v>
      </c>
      <c r="F120" s="61">
        <f t="shared" si="2"/>
        <v>2381.5518735109376</v>
      </c>
      <c r="G120" s="164">
        <f t="shared" si="3"/>
        <v>2571.1842308493456</v>
      </c>
    </row>
    <row r="121" spans="1:7" ht="15" customHeight="1" x14ac:dyDescent="0.25">
      <c r="A121" s="26">
        <v>1991</v>
      </c>
      <c r="B121" s="70">
        <v>3451.998</v>
      </c>
      <c r="C121" s="235">
        <v>3453266.6209999998</v>
      </c>
      <c r="D121" s="53">
        <f>'[15]EEUU_Ocupados y AsalariadoS'!B116</f>
        <v>115525</v>
      </c>
      <c r="E121" s="267">
        <v>107101.1</v>
      </c>
      <c r="F121" s="61">
        <f t="shared" si="2"/>
        <v>2490.0800692490802</v>
      </c>
      <c r="G121" s="164">
        <f t="shared" si="3"/>
        <v>2686.9212213195447</v>
      </c>
    </row>
    <row r="122" spans="1:7" ht="15" customHeight="1" x14ac:dyDescent="0.25">
      <c r="A122" s="26">
        <v>1992</v>
      </c>
      <c r="B122" s="70">
        <v>3671.1320000000001</v>
      </c>
      <c r="C122" s="235">
        <v>3671211.0989999999</v>
      </c>
      <c r="D122" s="53">
        <f>'[15]EEUU_Ocupados y AsalariadoS'!B117</f>
        <v>115968</v>
      </c>
      <c r="E122" s="267">
        <v>108187.1</v>
      </c>
      <c r="F122" s="61">
        <f t="shared" si="2"/>
        <v>2638.0352051140544</v>
      </c>
      <c r="G122" s="164">
        <f t="shared" si="3"/>
        <v>2827.8256672930506</v>
      </c>
    </row>
    <row r="123" spans="1:7" ht="15" customHeight="1" x14ac:dyDescent="0.25">
      <c r="A123" s="26">
        <v>1993</v>
      </c>
      <c r="B123" s="70">
        <v>3820.6709999999998</v>
      </c>
      <c r="C123" s="235">
        <v>3820609.7030000002</v>
      </c>
      <c r="D123" s="53">
        <f>'[15]EEUU_Ocupados y AsalariadoS'!B118</f>
        <v>117604</v>
      </c>
      <c r="E123" s="267">
        <v>109655.8</v>
      </c>
      <c r="F123" s="61">
        <f t="shared" si="2"/>
        <v>2707.2994966157617</v>
      </c>
      <c r="G123" s="164">
        <f t="shared" si="3"/>
        <v>2903.486563562225</v>
      </c>
    </row>
    <row r="124" spans="1:7" ht="15" customHeight="1" x14ac:dyDescent="0.25">
      <c r="A124" s="26">
        <v>1994</v>
      </c>
      <c r="B124" s="70">
        <v>4010.1289999999999</v>
      </c>
      <c r="C124" s="235">
        <v>4010207.4589999998</v>
      </c>
      <c r="D124" s="53">
        <f>'[15]EEUU_Ocupados y AsalariadoS'!B119</f>
        <v>120379</v>
      </c>
      <c r="E124" s="267">
        <v>112234.7</v>
      </c>
      <c r="F124" s="61">
        <f t="shared" si="2"/>
        <v>2776.0441328360153</v>
      </c>
      <c r="G124" s="164">
        <f t="shared" si="3"/>
        <v>2977.5457582785598</v>
      </c>
    </row>
    <row r="125" spans="1:7" ht="15" customHeight="1" x14ac:dyDescent="0.25">
      <c r="A125" s="26">
        <v>1995</v>
      </c>
      <c r="B125" s="70">
        <v>4202.6490000000003</v>
      </c>
      <c r="C125" s="235">
        <v>4202178.0999999996</v>
      </c>
      <c r="D125" s="53">
        <f>'[15]EEUU_Ocupados y AsalariadoS'!B120</f>
        <v>123236</v>
      </c>
      <c r="E125" s="267">
        <v>114262</v>
      </c>
      <c r="F125" s="61">
        <f t="shared" si="2"/>
        <v>2841.8704761595641</v>
      </c>
      <c r="G125" s="164">
        <f t="shared" si="3"/>
        <v>3064.7241281732622</v>
      </c>
    </row>
    <row r="126" spans="1:7" ht="15" customHeight="1" x14ac:dyDescent="0.25">
      <c r="A126" s="26">
        <v>1996</v>
      </c>
      <c r="B126" s="70">
        <v>4422.1099999999997</v>
      </c>
      <c r="C126" s="235">
        <v>4421066.9869999997</v>
      </c>
      <c r="D126" s="53">
        <f>'[15]EEUU_Ocupados y AsalariadoS'!B121</f>
        <v>125461</v>
      </c>
      <c r="E126" s="267">
        <v>116039.9</v>
      </c>
      <c r="F126" s="61">
        <f t="shared" si="2"/>
        <v>2937.240789302386</v>
      </c>
      <c r="G126" s="164">
        <f t="shared" si="3"/>
        <v>3174.9617925960524</v>
      </c>
    </row>
    <row r="127" spans="1:7" ht="15" customHeight="1" x14ac:dyDescent="0.25">
      <c r="A127" s="26">
        <v>1997</v>
      </c>
      <c r="B127" s="70">
        <v>4714.6930000000002</v>
      </c>
      <c r="C127" s="235">
        <v>4713220.0520000001</v>
      </c>
      <c r="D127" s="53">
        <f>'[15]EEUU_Ocupados y AsalariadoS'!B122</f>
        <v>128316</v>
      </c>
      <c r="E127" s="267">
        <v>118873.5</v>
      </c>
      <c r="F127" s="61">
        <f t="shared" si="2"/>
        <v>3061.9025167035547</v>
      </c>
      <c r="G127" s="164">
        <f t="shared" si="3"/>
        <v>3304.0865934515823</v>
      </c>
    </row>
    <row r="128" spans="1:7" ht="15" customHeight="1" x14ac:dyDescent="0.25">
      <c r="A128" s="26">
        <v>1998</v>
      </c>
      <c r="B128" s="70">
        <v>5077.8230000000003</v>
      </c>
      <c r="C128" s="235">
        <v>5075701.2419999996</v>
      </c>
      <c r="D128" s="53">
        <f>'[15]EEUU_Ocupados y AsalariadoS'!B123</f>
        <v>131563</v>
      </c>
      <c r="E128" s="267">
        <v>121019.3</v>
      </c>
      <c r="F128" s="61">
        <f t="shared" si="2"/>
        <v>3216.3443876064448</v>
      </c>
      <c r="G128" s="164">
        <f t="shared" si="3"/>
        <v>3495.1045287817728</v>
      </c>
    </row>
    <row r="129" spans="1:9" ht="15" customHeight="1" x14ac:dyDescent="0.25">
      <c r="A129" s="26">
        <v>1999</v>
      </c>
      <c r="B129" s="70">
        <v>5410.3090000000002</v>
      </c>
      <c r="C129" s="235">
        <v>5409932.1940000001</v>
      </c>
      <c r="D129" s="53">
        <f>'[15]EEUU_Ocupados y AsalariadoS'!B124</f>
        <v>134350</v>
      </c>
      <c r="E129" s="267">
        <v>123266.7</v>
      </c>
      <c r="F129" s="61">
        <f t="shared" ref="F129:F146" si="4">(B129*1000000000)/(D129*1000)/12</f>
        <v>3355.8547326634412</v>
      </c>
      <c r="G129" s="164">
        <f t="shared" si="3"/>
        <v>3657.3355402013144</v>
      </c>
    </row>
    <row r="130" spans="1:9" ht="15" customHeight="1" x14ac:dyDescent="0.25">
      <c r="A130" s="26">
        <v>2000</v>
      </c>
      <c r="B130" s="70">
        <v>5856.5810000000001</v>
      </c>
      <c r="C130" s="235">
        <v>5854629.4620000003</v>
      </c>
      <c r="D130" s="53">
        <f>'[15]EEUU_Ocupados y AsalariadoS'!B125</f>
        <v>137228</v>
      </c>
      <c r="E130" s="267">
        <v>126535.3</v>
      </c>
      <c r="F130" s="61">
        <f t="shared" si="4"/>
        <v>3556.478391193245</v>
      </c>
      <c r="G130" s="164">
        <f t="shared" si="3"/>
        <v>3855.7287057445628</v>
      </c>
    </row>
    <row r="131" spans="1:9" ht="15" customHeight="1" x14ac:dyDescent="0.25">
      <c r="A131" s="26">
        <v>2001</v>
      </c>
      <c r="B131" s="70">
        <v>6046.5460000000003</v>
      </c>
      <c r="C131" s="235">
        <v>6046342.8859999999</v>
      </c>
      <c r="D131" s="53">
        <f>'[15]EEUU_Ocupados y AsalariadoS'!B126</f>
        <v>136890</v>
      </c>
      <c r="E131" s="267">
        <v>126690.2</v>
      </c>
      <c r="F131" s="61">
        <f t="shared" si="4"/>
        <v>3680.9031582535858</v>
      </c>
      <c r="G131" s="164">
        <f t="shared" si="3"/>
        <v>3977.1182551347042</v>
      </c>
    </row>
    <row r="132" spans="1:9" ht="15" customHeight="1" x14ac:dyDescent="0.25">
      <c r="A132" s="26">
        <v>2002</v>
      </c>
      <c r="B132" s="70">
        <v>6141.9110000000001</v>
      </c>
      <c r="C132" s="235">
        <v>6143368.2659999998</v>
      </c>
      <c r="D132" s="53">
        <f>'[15]EEUU_Ocupados y AsalariadoS'!B127</f>
        <v>135937</v>
      </c>
      <c r="E132" s="267">
        <v>126438.39999999999</v>
      </c>
      <c r="F132" s="61">
        <f t="shared" si="4"/>
        <v>3765.1700174835892</v>
      </c>
      <c r="G132" s="164">
        <f t="shared" si="3"/>
        <v>4048.9863482929236</v>
      </c>
    </row>
    <row r="133" spans="1:9" ht="15" customHeight="1" x14ac:dyDescent="0.25">
      <c r="A133" s="26">
        <v>2003</v>
      </c>
      <c r="B133" s="70">
        <v>6364.4629999999997</v>
      </c>
      <c r="C133" s="235">
        <v>6362296.091</v>
      </c>
      <c r="D133" s="53">
        <f>'[15]EEUU_Ocupados y AsalariadoS'!B128</f>
        <v>135602</v>
      </c>
      <c r="E133" s="267">
        <v>127313.8</v>
      </c>
      <c r="F133" s="61">
        <f t="shared" si="4"/>
        <v>3911.2396326504527</v>
      </c>
      <c r="G133" s="164">
        <f t="shared" si="3"/>
        <v>4164.4451812503175</v>
      </c>
    </row>
    <row r="134" spans="1:9" ht="15" customHeight="1" x14ac:dyDescent="0.25">
      <c r="A134" s="26">
        <v>2004</v>
      </c>
      <c r="B134" s="70">
        <v>6739.5339999999997</v>
      </c>
      <c r="C134" s="235">
        <v>6729300.7649999997</v>
      </c>
      <c r="D134" s="53">
        <f>'[15]EEUU_Ocupados y AsalariadoS'!B129</f>
        <v>137067</v>
      </c>
      <c r="E134" s="267">
        <v>128704.8</v>
      </c>
      <c r="F134" s="61">
        <f t="shared" si="4"/>
        <v>4097.4693641309241</v>
      </c>
      <c r="G134" s="164">
        <f t="shared" si="3"/>
        <v>4357.0641013388777</v>
      </c>
    </row>
    <row r="135" spans="1:9" ht="15" customHeight="1" x14ac:dyDescent="0.25">
      <c r="A135" s="26">
        <v>2005</v>
      </c>
      <c r="B135" s="70">
        <v>7086.8010000000004</v>
      </c>
      <c r="C135" s="235">
        <v>7077721.3770000003</v>
      </c>
      <c r="D135" s="53">
        <f>'[15]EEUU_Ocupados y AsalariadoS'!B130</f>
        <v>139006</v>
      </c>
      <c r="E135" s="267">
        <v>131142.9</v>
      </c>
      <c r="F135" s="61">
        <f t="shared" si="4"/>
        <v>4248.4982662618877</v>
      </c>
      <c r="G135" s="164">
        <f t="shared" si="3"/>
        <v>4497.4612788797558</v>
      </c>
    </row>
    <row r="136" spans="1:9" ht="15" customHeight="1" x14ac:dyDescent="0.25">
      <c r="A136" s="26">
        <v>2006</v>
      </c>
      <c r="B136" s="70">
        <v>7502.3370000000004</v>
      </c>
      <c r="C136" s="235">
        <v>7491255.2450000001</v>
      </c>
      <c r="D136" s="53">
        <f>'[15]EEUU_Ocupados y AsalariadoS'!B131</f>
        <v>141440</v>
      </c>
      <c r="E136" s="267">
        <v>133735.79999999999</v>
      </c>
      <c r="F136" s="61">
        <f t="shared" si="4"/>
        <v>4420.2117505656106</v>
      </c>
      <c r="G136" s="164">
        <f t="shared" si="3"/>
        <v>4667.9443381403244</v>
      </c>
      <c r="H136" s="41"/>
      <c r="I136" s="41"/>
    </row>
    <row r="137" spans="1:9" ht="15" customHeight="1" x14ac:dyDescent="0.25">
      <c r="A137" s="32">
        <v>2007</v>
      </c>
      <c r="B137" s="70">
        <v>7898.2610000000004</v>
      </c>
      <c r="C137" s="235">
        <v>7889368.5319999997</v>
      </c>
      <c r="D137" s="53">
        <f>'[15]EEUU_Ocupados y AsalariadoS'!B132</f>
        <v>142928</v>
      </c>
      <c r="E137" s="267">
        <v>135502.6</v>
      </c>
      <c r="F137" s="61">
        <f t="shared" si="4"/>
        <v>4605.0348193962463</v>
      </c>
      <c r="G137" s="164">
        <f t="shared" si="3"/>
        <v>4851.9170677659813</v>
      </c>
      <c r="H137" s="41"/>
      <c r="I137" s="41"/>
    </row>
    <row r="138" spans="1:9" ht="15" customHeight="1" x14ac:dyDescent="0.25">
      <c r="A138" s="32">
        <v>2008</v>
      </c>
      <c r="B138" s="70">
        <v>8078.2560000000003</v>
      </c>
      <c r="C138" s="235">
        <v>8068679.2750000004</v>
      </c>
      <c r="D138" s="53">
        <f>'[15]EEUU_Ocupados y AsalariadoS'!B133</f>
        <v>142000</v>
      </c>
      <c r="E138" s="267">
        <v>135161.20000000001</v>
      </c>
      <c r="F138" s="61">
        <f t="shared" si="4"/>
        <v>4740.7605633802823</v>
      </c>
      <c r="G138" s="164">
        <f t="shared" si="3"/>
        <v>4974.7260277604319</v>
      </c>
      <c r="H138" s="41"/>
      <c r="I138" s="41"/>
    </row>
    <row r="139" spans="1:9" ht="15" customHeight="1" x14ac:dyDescent="0.25">
      <c r="A139" s="32">
        <v>2009</v>
      </c>
      <c r="B139" s="70">
        <v>7786.973</v>
      </c>
      <c r="C139" s="235">
        <v>7767191.1940000001</v>
      </c>
      <c r="D139" s="53">
        <f>'[15]EEUU_Ocupados y AsalariadoS'!B134</f>
        <v>136170</v>
      </c>
      <c r="E139" s="267">
        <v>129955.7</v>
      </c>
      <c r="F139" s="71">
        <f t="shared" si="4"/>
        <v>4765.4726934469172</v>
      </c>
      <c r="G139" s="164">
        <f t="shared" si="3"/>
        <v>4980.6659718144974</v>
      </c>
      <c r="H139" s="41"/>
      <c r="I139" s="41"/>
    </row>
    <row r="140" spans="1:9" ht="15" customHeight="1" x14ac:dyDescent="0.25">
      <c r="A140" s="32">
        <v>2010</v>
      </c>
      <c r="B140" s="70">
        <v>7961.4480000000003</v>
      </c>
      <c r="C140" s="235">
        <v>7932969.3430000003</v>
      </c>
      <c r="D140" s="53">
        <f>'[15]EEUU_Ocupados y AsalariadoS'!B135</f>
        <v>134846</v>
      </c>
      <c r="E140" s="267">
        <v>129266.5</v>
      </c>
      <c r="F140" s="61">
        <f t="shared" si="4"/>
        <v>4920.0866173264321</v>
      </c>
      <c r="G140" s="164">
        <f t="shared" si="3"/>
        <v>5114.0920391851978</v>
      </c>
      <c r="H140" s="41"/>
      <c r="I140" s="41"/>
    </row>
    <row r="141" spans="1:9" ht="15" customHeight="1" x14ac:dyDescent="0.25">
      <c r="A141" s="32">
        <v>2011</v>
      </c>
      <c r="B141" s="70">
        <v>8269.0300000000007</v>
      </c>
      <c r="C141" s="235">
        <v>8234012.8770000003</v>
      </c>
      <c r="D141" s="53">
        <f>'[15]EEUU_Ocupados y AsalariadoS'!B136</f>
        <v>136438</v>
      </c>
      <c r="E141" s="267">
        <v>130314.8</v>
      </c>
      <c r="F141" s="61">
        <f t="shared" si="4"/>
        <v>5050.5418822713136</v>
      </c>
      <c r="G141" s="164">
        <f t="shared" si="3"/>
        <v>5265.4628618545248</v>
      </c>
      <c r="H141" s="41"/>
      <c r="I141" s="41"/>
    </row>
    <row r="142" spans="1:9" ht="15" customHeight="1" x14ac:dyDescent="0.25">
      <c r="A142" s="32">
        <v>2012</v>
      </c>
      <c r="B142" s="70">
        <v>8609.8979999999992</v>
      </c>
      <c r="C142" s="235">
        <v>8575371.1919999998</v>
      </c>
      <c r="D142" s="53">
        <f>'[15]EEUU_Ocupados y AsalariadoS'!B137</f>
        <v>138952</v>
      </c>
      <c r="E142" s="267">
        <v>132829.70000000001</v>
      </c>
      <c r="F142" s="61">
        <f t="shared" si="4"/>
        <v>5163.5924635845467</v>
      </c>
      <c r="G142" s="164">
        <f t="shared" si="3"/>
        <v>5379.928329281779</v>
      </c>
      <c r="H142" s="41"/>
      <c r="I142" s="41"/>
    </row>
    <row r="143" spans="1:9" ht="15" customHeight="1" x14ac:dyDescent="0.25">
      <c r="A143" s="32">
        <v>2013</v>
      </c>
      <c r="B143" s="70">
        <v>8842.4470000000001</v>
      </c>
      <c r="C143" s="235">
        <v>8843637.7190000005</v>
      </c>
      <c r="D143" s="53">
        <f>'[15]EEUU_Ocupados y AsalariadoS'!B138</f>
        <v>141186</v>
      </c>
      <c r="E143" s="267">
        <v>134420.29999999999</v>
      </c>
      <c r="F143" s="61">
        <f t="shared" si="4"/>
        <v>5219.1476728098633</v>
      </c>
      <c r="G143" s="164">
        <f t="shared" si="3"/>
        <v>5482.5782260318329</v>
      </c>
      <c r="H143" s="41"/>
      <c r="I143" s="41"/>
    </row>
    <row r="144" spans="1:9" ht="15" customHeight="1" x14ac:dyDescent="0.25">
      <c r="A144" s="32">
        <v>2014</v>
      </c>
      <c r="B144" s="70">
        <v>9256.4629999999997</v>
      </c>
      <c r="C144" s="235">
        <v>9258633.3890000004</v>
      </c>
      <c r="D144" s="53">
        <f>'[15]EEUU_Ocupados y AsalariadoS'!B139</f>
        <v>143878</v>
      </c>
      <c r="E144" s="267">
        <v>136860.9</v>
      </c>
      <c r="F144" s="61">
        <f t="shared" si="4"/>
        <v>5361.2916267022529</v>
      </c>
      <c r="G144" s="164">
        <f t="shared" si="3"/>
        <v>5637.4960446458172</v>
      </c>
      <c r="H144" s="41"/>
      <c r="I144" s="41"/>
    </row>
    <row r="145" spans="1:9" ht="15" customHeight="1" x14ac:dyDescent="0.25">
      <c r="A145" s="32">
        <v>2015</v>
      </c>
      <c r="B145" s="70">
        <v>9708.2620000000006</v>
      </c>
      <c r="C145" s="235">
        <v>9707910.7280000001</v>
      </c>
      <c r="D145" s="53">
        <f>'[15]EEUU_Ocupados y AsalariadoS'!B140</f>
        <v>146631</v>
      </c>
      <c r="E145" s="267">
        <v>139225.4</v>
      </c>
      <c r="F145" s="61">
        <f t="shared" si="4"/>
        <v>5517.3996858326909</v>
      </c>
      <c r="G145" s="164">
        <f t="shared" si="3"/>
        <v>5810.66788579287</v>
      </c>
      <c r="H145" s="41"/>
      <c r="I145" s="41"/>
    </row>
    <row r="146" spans="1:9" ht="15" customHeight="1" x14ac:dyDescent="0.25">
      <c r="A146" s="32">
        <v>2016</v>
      </c>
      <c r="B146" s="70">
        <v>9978.6409999999996</v>
      </c>
      <c r="C146" s="235">
        <v>9968921.9480000008</v>
      </c>
      <c r="D146" s="53">
        <f>'[15]EEUU_Ocupados y AsalariadoS'!B141</f>
        <v>148658</v>
      </c>
      <c r="E146" s="267">
        <v>141743.79999999999</v>
      </c>
      <c r="F146" s="61">
        <f t="shared" si="4"/>
        <v>5593.7347244458206</v>
      </c>
      <c r="G146" s="164">
        <f t="shared" si="3"/>
        <v>5860.8806569787657</v>
      </c>
      <c r="H146" s="41"/>
      <c r="I146" s="41"/>
    </row>
    <row r="147" spans="1:9" ht="15" customHeight="1" x14ac:dyDescent="0.25">
      <c r="A147" s="32">
        <v>2017</v>
      </c>
      <c r="B147" s="70"/>
      <c r="C147" s="235">
        <v>10420585.196</v>
      </c>
      <c r="D147" s="53"/>
      <c r="E147" s="267">
        <v>143735.79999999999</v>
      </c>
      <c r="F147" s="61"/>
      <c r="G147" s="164">
        <f>(C147*1000000)/(E147*1000)/12</f>
        <v>6041.5157508892471</v>
      </c>
    </row>
    <row r="148" spans="1:9" ht="15" customHeight="1" x14ac:dyDescent="0.25">
      <c r="A148" s="32">
        <v>2018</v>
      </c>
      <c r="B148" s="70"/>
      <c r="C148" s="279">
        <f>C147*C150</f>
        <v>10879896.793263497</v>
      </c>
      <c r="D148" s="53"/>
      <c r="E148" s="267">
        <v>145957.9</v>
      </c>
      <c r="F148" s="61"/>
      <c r="G148" s="164">
        <f>(C148*1000000)/(E148*1000)/12</f>
        <v>6211.7779586119786</v>
      </c>
    </row>
    <row r="150" spans="1:9" ht="15" customHeight="1" x14ac:dyDescent="0.25">
      <c r="B150" s="281" t="s">
        <v>185</v>
      </c>
      <c r="C150" s="315">
        <v>1.044077332378589</v>
      </c>
    </row>
  </sheetData>
  <mergeCells count="3">
    <mergeCell ref="B7:F7"/>
    <mergeCell ref="B8:C8"/>
    <mergeCell ref="D8:E8"/>
  </mergeCells>
  <hyperlinks>
    <hyperlink ref="B8" r:id="rId1" display="BEA" xr:uid="{00000000-0004-0000-1800-000000000000}"/>
  </hyperlinks>
  <pageMargins left="0.7" right="0.7" top="0.75" bottom="0.75" header="0.3" footer="0.3"/>
  <pageSetup paperSize="9" orientation="portrait" horizontalDpi="200" verticalDpi="200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95"/>
  <sheetViews>
    <sheetView topLeftCell="A45" workbookViewId="0">
      <selection activeCell="G6" sqref="G6:H6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8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ht="14.25" x14ac:dyDescent="0.25">
      <c r="A2" s="139"/>
      <c r="B2" s="140"/>
      <c r="C2" s="140"/>
      <c r="D2" s="140"/>
      <c r="E2" s="140"/>
      <c r="F2" s="140"/>
      <c r="G2" s="140"/>
      <c r="H2" s="140"/>
    </row>
    <row r="3" spans="1:8" ht="14.25" x14ac:dyDescent="0.25">
      <c r="A3" s="140"/>
      <c r="B3" s="140"/>
      <c r="C3" s="140"/>
      <c r="D3" s="140"/>
      <c r="E3" s="140"/>
      <c r="F3" s="140"/>
      <c r="G3" s="182"/>
      <c r="H3" s="140"/>
    </row>
    <row r="4" spans="1:8" x14ac:dyDescent="0.25">
      <c r="A4" s="449" t="s">
        <v>2</v>
      </c>
      <c r="B4" s="474" t="s">
        <v>115</v>
      </c>
      <c r="C4" s="475"/>
      <c r="D4" s="475"/>
      <c r="E4" s="475"/>
      <c r="F4" s="475"/>
      <c r="G4" s="475"/>
    </row>
    <row r="5" spans="1:8" ht="15" customHeight="1" x14ac:dyDescent="0.25">
      <c r="A5" s="449"/>
      <c r="B5" s="491" t="s">
        <v>63</v>
      </c>
      <c r="C5" s="476" t="s">
        <v>22</v>
      </c>
      <c r="D5" s="477"/>
      <c r="E5" s="469" t="s">
        <v>0</v>
      </c>
      <c r="F5" s="470"/>
      <c r="G5" s="225" t="s">
        <v>64</v>
      </c>
      <c r="H5" s="246" t="s">
        <v>64</v>
      </c>
    </row>
    <row r="6" spans="1:8" x14ac:dyDescent="0.25">
      <c r="A6" s="449"/>
      <c r="B6" s="492"/>
      <c r="C6" s="478"/>
      <c r="D6" s="479"/>
      <c r="E6" s="131"/>
      <c r="F6" s="131"/>
      <c r="G6" s="240" t="s">
        <v>110</v>
      </c>
      <c r="H6" s="240" t="s">
        <v>110</v>
      </c>
    </row>
    <row r="7" spans="1:8" x14ac:dyDescent="0.25">
      <c r="A7" s="449"/>
      <c r="B7" s="221"/>
      <c r="C7" s="132"/>
      <c r="D7" s="132"/>
      <c r="E7" s="131"/>
      <c r="F7" s="131"/>
      <c r="G7" s="218"/>
      <c r="H7" s="240"/>
    </row>
    <row r="8" spans="1:8" x14ac:dyDescent="0.25">
      <c r="A8" s="449"/>
      <c r="B8" s="493" t="s">
        <v>3</v>
      </c>
      <c r="C8" s="484"/>
      <c r="D8" s="484"/>
      <c r="E8" s="484"/>
      <c r="F8" s="514"/>
      <c r="G8" s="218"/>
      <c r="H8" s="240" t="s">
        <v>3</v>
      </c>
    </row>
    <row r="9" spans="1:8" ht="24.4" x14ac:dyDescent="0.25">
      <c r="A9" s="220"/>
      <c r="B9" s="133" t="s">
        <v>65</v>
      </c>
      <c r="C9" s="132" t="s">
        <v>47</v>
      </c>
      <c r="D9" s="132"/>
      <c r="E9" s="218" t="s">
        <v>33</v>
      </c>
      <c r="F9" s="218" t="s">
        <v>32</v>
      </c>
      <c r="G9" s="218"/>
      <c r="H9" s="240"/>
    </row>
    <row r="10" spans="1:8" ht="41.45" thickBot="1" x14ac:dyDescent="0.3">
      <c r="A10" s="142"/>
      <c r="B10" s="133" t="s">
        <v>74</v>
      </c>
      <c r="C10" s="134" t="s">
        <v>52</v>
      </c>
      <c r="D10" s="134" t="s">
        <v>136</v>
      </c>
      <c r="E10" s="134"/>
      <c r="F10" s="134"/>
      <c r="G10" s="133"/>
      <c r="H10" s="133"/>
    </row>
    <row r="11" spans="1:8" ht="15" hidden="1" customHeight="1" x14ac:dyDescent="0.25">
      <c r="A11" s="26">
        <v>1935</v>
      </c>
    </row>
    <row r="12" spans="1:8" ht="15" hidden="1" customHeight="1" x14ac:dyDescent="0.25">
      <c r="A12" s="26">
        <v>1936</v>
      </c>
    </row>
    <row r="13" spans="1:8" ht="15" hidden="1" customHeight="1" x14ac:dyDescent="0.25">
      <c r="A13" s="26">
        <v>1937</v>
      </c>
    </row>
    <row r="14" spans="1:8" ht="15" hidden="1" customHeight="1" x14ac:dyDescent="0.25">
      <c r="A14" s="26">
        <v>1938</v>
      </c>
    </row>
    <row r="15" spans="1:8" ht="15" hidden="1" customHeight="1" x14ac:dyDescent="0.25">
      <c r="A15" s="26">
        <v>1939</v>
      </c>
    </row>
    <row r="16" spans="1:8" ht="15" hidden="1" customHeight="1" x14ac:dyDescent="0.25">
      <c r="A16" s="26">
        <v>1940</v>
      </c>
    </row>
    <row r="17" spans="1:8" ht="15" hidden="1" customHeight="1" x14ac:dyDescent="0.25">
      <c r="A17" s="26">
        <v>1941</v>
      </c>
    </row>
    <row r="18" spans="1:8" ht="15" hidden="1" customHeight="1" x14ac:dyDescent="0.25">
      <c r="A18" s="26">
        <v>1942</v>
      </c>
    </row>
    <row r="19" spans="1:8" ht="15" hidden="1" customHeight="1" x14ac:dyDescent="0.25">
      <c r="A19" s="26">
        <v>1943</v>
      </c>
    </row>
    <row r="20" spans="1:8" ht="15" hidden="1" customHeight="1" x14ac:dyDescent="0.25">
      <c r="A20" s="26">
        <v>1944</v>
      </c>
    </row>
    <row r="21" spans="1:8" ht="15" hidden="1" customHeight="1" x14ac:dyDescent="0.25">
      <c r="A21" s="26">
        <v>1945</v>
      </c>
    </row>
    <row r="22" spans="1:8" ht="15" hidden="1" customHeight="1" x14ac:dyDescent="0.25">
      <c r="A22" s="26">
        <v>1946</v>
      </c>
    </row>
    <row r="23" spans="1:8" ht="15" hidden="1" customHeight="1" x14ac:dyDescent="0.25">
      <c r="A23" s="26">
        <v>1947</v>
      </c>
    </row>
    <row r="24" spans="1:8" ht="15" hidden="1" customHeight="1" x14ac:dyDescent="0.25">
      <c r="A24" s="26">
        <v>1948</v>
      </c>
    </row>
    <row r="25" spans="1:8" ht="15" hidden="1" customHeight="1" x14ac:dyDescent="0.25">
      <c r="A25" s="26">
        <v>1949</v>
      </c>
      <c r="H25" s="159"/>
    </row>
    <row r="26" spans="1:8" ht="15" hidden="1" customHeight="1" x14ac:dyDescent="0.25">
      <c r="A26" s="26">
        <v>1950</v>
      </c>
      <c r="H26" s="159"/>
    </row>
    <row r="27" spans="1:8" ht="15" hidden="1" customHeight="1" x14ac:dyDescent="0.25">
      <c r="A27" s="26">
        <v>1951</v>
      </c>
      <c r="H27" s="159"/>
    </row>
    <row r="28" spans="1:8" ht="15" hidden="1" customHeight="1" x14ac:dyDescent="0.25">
      <c r="A28" s="26">
        <v>1952</v>
      </c>
      <c r="H28" s="159"/>
    </row>
    <row r="29" spans="1:8" ht="15" hidden="1" customHeight="1" x14ac:dyDescent="0.25">
      <c r="A29" s="26">
        <v>1953</v>
      </c>
      <c r="H29" s="159"/>
    </row>
    <row r="30" spans="1:8" ht="15" hidden="1" customHeight="1" x14ac:dyDescent="0.25">
      <c r="A30" s="26">
        <v>1954</v>
      </c>
      <c r="H30" s="159"/>
    </row>
    <row r="31" spans="1:8" ht="15" hidden="1" customHeight="1" x14ac:dyDescent="0.25">
      <c r="A31" s="26">
        <v>1955</v>
      </c>
      <c r="H31" s="159"/>
    </row>
    <row r="32" spans="1:8" ht="15" hidden="1" customHeight="1" x14ac:dyDescent="0.25">
      <c r="A32" s="26">
        <v>1956</v>
      </c>
      <c r="H32" s="159"/>
    </row>
    <row r="33" spans="1:8" ht="15" hidden="1" customHeight="1" x14ac:dyDescent="0.25">
      <c r="A33" s="26">
        <v>1957</v>
      </c>
      <c r="H33" s="159"/>
    </row>
    <row r="34" spans="1:8" ht="15" hidden="1" customHeight="1" x14ac:dyDescent="0.25">
      <c r="A34" s="26">
        <v>1958</v>
      </c>
      <c r="H34" s="159"/>
    </row>
    <row r="35" spans="1:8" ht="15" hidden="1" customHeight="1" x14ac:dyDescent="0.25">
      <c r="A35" s="26">
        <v>1959</v>
      </c>
      <c r="H35" s="159"/>
    </row>
    <row r="36" spans="1:8" ht="15" hidden="1" customHeight="1" x14ac:dyDescent="0.25">
      <c r="A36" s="26">
        <v>1960</v>
      </c>
      <c r="H36" s="159"/>
    </row>
    <row r="37" spans="1:8" ht="15" hidden="1" customHeight="1" x14ac:dyDescent="0.25">
      <c r="A37" s="26">
        <v>1961</v>
      </c>
      <c r="H37" s="159"/>
    </row>
    <row r="38" spans="1:8" ht="15" hidden="1" customHeight="1" x14ac:dyDescent="0.25">
      <c r="A38" s="26">
        <v>1962</v>
      </c>
      <c r="H38" s="159"/>
    </row>
    <row r="39" spans="1:8" ht="15" hidden="1" customHeight="1" x14ac:dyDescent="0.25">
      <c r="A39" s="26">
        <v>1963</v>
      </c>
      <c r="H39" s="159"/>
    </row>
    <row r="40" spans="1:8" ht="15" hidden="1" customHeight="1" x14ac:dyDescent="0.25">
      <c r="A40" s="26">
        <v>1964</v>
      </c>
      <c r="H40" s="159"/>
    </row>
    <row r="41" spans="1:8" ht="15" hidden="1" customHeight="1" x14ac:dyDescent="0.25">
      <c r="A41" s="26">
        <v>1965</v>
      </c>
      <c r="H41" s="159"/>
    </row>
    <row r="42" spans="1:8" ht="14.25" x14ac:dyDescent="0.25">
      <c r="A42" s="26">
        <v>1966</v>
      </c>
      <c r="B42" s="159"/>
      <c r="C42" s="159"/>
      <c r="D42" s="159"/>
      <c r="E42" s="159"/>
      <c r="F42" s="159"/>
      <c r="G42" s="159"/>
      <c r="H42" s="159"/>
    </row>
    <row r="43" spans="1:8" ht="14.25" x14ac:dyDescent="0.25">
      <c r="A43" s="26">
        <v>1967</v>
      </c>
      <c r="B43" s="159"/>
      <c r="C43" s="159"/>
      <c r="D43" s="159"/>
      <c r="E43" s="159"/>
      <c r="F43" s="159"/>
      <c r="G43" s="159"/>
      <c r="H43" s="159"/>
    </row>
    <row r="44" spans="1:8" ht="14.25" x14ac:dyDescent="0.25">
      <c r="A44" s="26">
        <v>1968</v>
      </c>
      <c r="B44" s="159"/>
      <c r="C44" s="159"/>
      <c r="D44" s="159"/>
      <c r="E44" s="159"/>
      <c r="F44" s="159"/>
      <c r="G44" s="159"/>
      <c r="H44" s="159"/>
    </row>
    <row r="45" spans="1:8" ht="14.25" x14ac:dyDescent="0.25">
      <c r="A45" s="26">
        <v>1969</v>
      </c>
      <c r="B45" s="159"/>
      <c r="C45" s="159"/>
      <c r="D45" s="159"/>
      <c r="E45" s="159"/>
      <c r="F45" s="159"/>
      <c r="G45" s="159"/>
      <c r="H45" s="159"/>
    </row>
    <row r="46" spans="1:8" ht="14.25" x14ac:dyDescent="0.25">
      <c r="A46" s="26">
        <v>1970</v>
      </c>
      <c r="B46" s="159"/>
      <c r="C46" s="159"/>
      <c r="D46" s="159"/>
      <c r="E46" s="159"/>
      <c r="F46" s="159"/>
      <c r="G46" s="159"/>
      <c r="H46" s="159"/>
    </row>
    <row r="47" spans="1:8" ht="14.25" x14ac:dyDescent="0.25">
      <c r="A47" s="26">
        <v>1971</v>
      </c>
      <c r="B47" s="159"/>
      <c r="C47" s="159"/>
      <c r="D47" s="159"/>
      <c r="E47" s="159"/>
      <c r="F47" s="159"/>
      <c r="G47" s="159"/>
      <c r="H47" s="159"/>
    </row>
    <row r="48" spans="1:8" ht="14.25" x14ac:dyDescent="0.25">
      <c r="A48" s="26">
        <v>1972</v>
      </c>
      <c r="B48" s="159"/>
      <c r="C48" s="159"/>
      <c r="D48" s="159"/>
      <c r="E48" s="159"/>
      <c r="F48" s="159"/>
      <c r="G48" s="159"/>
      <c r="H48" s="159"/>
    </row>
    <row r="49" spans="1:8" ht="14.25" x14ac:dyDescent="0.25">
      <c r="A49" s="26">
        <v>1973</v>
      </c>
      <c r="B49" s="159"/>
      <c r="C49" s="159"/>
      <c r="D49" s="159"/>
      <c r="E49" s="159"/>
      <c r="F49" s="159"/>
      <c r="G49" s="159"/>
      <c r="H49" s="159"/>
    </row>
    <row r="50" spans="1:8" ht="14.25" x14ac:dyDescent="0.25">
      <c r="A50" s="26">
        <v>1974</v>
      </c>
      <c r="B50" s="159"/>
      <c r="C50" s="159"/>
      <c r="D50" s="159"/>
      <c r="E50" s="159"/>
      <c r="F50" s="159"/>
      <c r="G50" s="159"/>
      <c r="H50" s="159"/>
    </row>
    <row r="51" spans="1:8" ht="14.25" x14ac:dyDescent="0.25">
      <c r="A51" s="26">
        <v>1975</v>
      </c>
      <c r="B51" s="159"/>
      <c r="C51" s="159"/>
      <c r="D51" s="159"/>
      <c r="E51" s="159"/>
      <c r="F51" s="159"/>
      <c r="G51" s="159"/>
      <c r="H51" s="159"/>
    </row>
    <row r="52" spans="1:8" ht="14.25" x14ac:dyDescent="0.25">
      <c r="A52" s="26">
        <v>1976</v>
      </c>
      <c r="B52" s="159"/>
      <c r="C52" s="159"/>
      <c r="D52" s="159"/>
      <c r="E52" s="159"/>
      <c r="F52" s="159"/>
      <c r="G52" s="159"/>
      <c r="H52" s="159"/>
    </row>
    <row r="53" spans="1:8" ht="14.25" x14ac:dyDescent="0.25">
      <c r="A53" s="26">
        <v>1977</v>
      </c>
      <c r="B53" s="159"/>
      <c r="C53" s="159"/>
      <c r="D53" s="159"/>
      <c r="E53" s="159"/>
      <c r="F53" s="159"/>
      <c r="G53" s="159"/>
      <c r="H53" s="159"/>
    </row>
    <row r="54" spans="1:8" ht="14.25" x14ac:dyDescent="0.25">
      <c r="A54" s="26">
        <v>1978</v>
      </c>
      <c r="B54" s="159"/>
      <c r="C54" s="159"/>
      <c r="D54" s="159"/>
      <c r="E54" s="159"/>
      <c r="F54" s="159"/>
      <c r="G54" s="159"/>
      <c r="H54" s="159"/>
    </row>
    <row r="55" spans="1:8" ht="14.25" x14ac:dyDescent="0.25">
      <c r="A55" s="26">
        <v>1979</v>
      </c>
      <c r="B55" s="159"/>
      <c r="C55" s="159"/>
      <c r="D55" s="159"/>
      <c r="E55" s="159"/>
      <c r="F55" s="159"/>
      <c r="G55" s="159"/>
      <c r="H55" s="159"/>
    </row>
    <row r="56" spans="1:8" ht="14.25" x14ac:dyDescent="0.25">
      <c r="A56" s="26">
        <v>1980</v>
      </c>
      <c r="B56" s="159"/>
      <c r="C56" s="159"/>
      <c r="D56" s="159"/>
      <c r="E56" s="159"/>
      <c r="F56" s="159"/>
      <c r="G56" s="159"/>
      <c r="H56" s="159"/>
    </row>
    <row r="57" spans="1:8" ht="14.25" x14ac:dyDescent="0.25">
      <c r="A57" s="26">
        <v>1981</v>
      </c>
      <c r="B57" s="159"/>
      <c r="C57" s="159"/>
      <c r="D57" s="159"/>
      <c r="E57" s="159"/>
      <c r="F57" s="159"/>
      <c r="G57" s="159"/>
      <c r="H57" s="159"/>
    </row>
    <row r="58" spans="1:8" ht="14.25" x14ac:dyDescent="0.25">
      <c r="A58" s="26">
        <v>1982</v>
      </c>
      <c r="B58" s="159"/>
      <c r="C58" s="159"/>
      <c r="D58" s="159"/>
      <c r="E58" s="159"/>
      <c r="F58" s="159"/>
      <c r="G58" s="159"/>
      <c r="H58" s="159"/>
    </row>
    <row r="59" spans="1:8" ht="14.25" x14ac:dyDescent="0.25">
      <c r="A59" s="26">
        <v>1983</v>
      </c>
      <c r="B59" s="159"/>
      <c r="C59" s="159"/>
      <c r="D59" s="159"/>
      <c r="E59" s="159"/>
      <c r="F59" s="159"/>
      <c r="G59" s="159"/>
      <c r="H59" s="159"/>
    </row>
    <row r="60" spans="1:8" ht="14.25" x14ac:dyDescent="0.25">
      <c r="A60" s="26">
        <v>1984</v>
      </c>
      <c r="B60" s="159"/>
      <c r="C60" s="159"/>
      <c r="D60" s="159"/>
      <c r="E60" s="159"/>
      <c r="F60" s="159"/>
      <c r="G60" s="159"/>
      <c r="H60" s="159"/>
    </row>
    <row r="61" spans="1:8" ht="14.25" x14ac:dyDescent="0.25">
      <c r="A61" s="26">
        <v>1985</v>
      </c>
      <c r="B61" s="159"/>
      <c r="C61" s="159"/>
      <c r="D61" s="159"/>
      <c r="E61" s="159"/>
      <c r="F61" s="159"/>
      <c r="G61" s="159"/>
      <c r="H61" s="159"/>
    </row>
    <row r="62" spans="1:8" ht="14.25" x14ac:dyDescent="0.25">
      <c r="A62" s="26">
        <v>1986</v>
      </c>
      <c r="B62" s="159"/>
      <c r="C62" s="159"/>
      <c r="D62" s="159"/>
      <c r="E62" s="159"/>
      <c r="F62" s="159"/>
      <c r="G62" s="159"/>
      <c r="H62" s="159"/>
    </row>
    <row r="63" spans="1:8" ht="14.25" x14ac:dyDescent="0.25">
      <c r="A63" s="26">
        <v>1987</v>
      </c>
      <c r="B63" s="159"/>
      <c r="C63" s="159"/>
      <c r="D63" s="159"/>
      <c r="E63" s="159"/>
      <c r="F63" s="159"/>
      <c r="G63" s="159"/>
      <c r="H63" s="159"/>
    </row>
    <row r="64" spans="1:8" ht="14.25" x14ac:dyDescent="0.25">
      <c r="A64" s="26">
        <v>1988</v>
      </c>
      <c r="B64" s="159"/>
      <c r="C64" s="159"/>
      <c r="D64" s="159"/>
      <c r="E64" s="159"/>
      <c r="F64" s="159"/>
      <c r="G64" s="159"/>
      <c r="H64" s="159"/>
    </row>
    <row r="65" spans="1:8" ht="14.25" x14ac:dyDescent="0.25">
      <c r="A65" s="26">
        <v>1989</v>
      </c>
      <c r="B65" s="159"/>
      <c r="C65" s="165"/>
      <c r="D65" s="165">
        <v>816.7</v>
      </c>
      <c r="E65" s="159"/>
      <c r="F65" s="159"/>
      <c r="G65" s="159"/>
      <c r="H65" s="159"/>
    </row>
    <row r="66" spans="1:8" ht="14.25" x14ac:dyDescent="0.25">
      <c r="A66" s="26">
        <v>1990</v>
      </c>
      <c r="B66" s="159"/>
      <c r="C66" s="165"/>
      <c r="D66" s="165">
        <v>798.6</v>
      </c>
      <c r="E66" s="159"/>
      <c r="F66" s="159"/>
      <c r="G66" s="159"/>
      <c r="H66" s="159"/>
    </row>
    <row r="67" spans="1:8" x14ac:dyDescent="0.25">
      <c r="A67" s="26">
        <v>1991</v>
      </c>
      <c r="B67" s="159"/>
      <c r="C67" s="165"/>
      <c r="D67" s="165">
        <v>770.7</v>
      </c>
      <c r="E67" s="159"/>
      <c r="F67" s="159"/>
      <c r="G67" s="159"/>
      <c r="H67" s="159"/>
    </row>
    <row r="68" spans="1:8" x14ac:dyDescent="0.25">
      <c r="A68" s="26">
        <v>1992</v>
      </c>
      <c r="B68" s="159"/>
      <c r="C68" s="165"/>
      <c r="D68" s="165">
        <v>713.3</v>
      </c>
      <c r="E68" s="159"/>
      <c r="F68" s="159"/>
      <c r="G68" s="159"/>
      <c r="H68" s="159"/>
    </row>
    <row r="69" spans="1:8" x14ac:dyDescent="0.25">
      <c r="A69" s="26">
        <v>1993</v>
      </c>
      <c r="B69" s="159"/>
      <c r="C69" s="165"/>
      <c r="D69" s="165">
        <v>639.79999999999995</v>
      </c>
      <c r="E69" s="159"/>
      <c r="F69" s="159"/>
      <c r="G69" s="159"/>
      <c r="H69" s="159"/>
    </row>
    <row r="70" spans="1:8" x14ac:dyDescent="0.25">
      <c r="A70" s="26">
        <v>1994</v>
      </c>
      <c r="B70" s="159"/>
      <c r="C70" s="165"/>
      <c r="D70" s="165">
        <v>612.4</v>
      </c>
      <c r="E70" s="159"/>
      <c r="F70" s="159"/>
      <c r="G70" s="159"/>
      <c r="H70" s="159"/>
    </row>
    <row r="71" spans="1:8" x14ac:dyDescent="0.25">
      <c r="A71" s="26">
        <v>1995</v>
      </c>
      <c r="B71" s="164">
        <v>1448.3985</v>
      </c>
      <c r="C71" s="165"/>
      <c r="D71" s="165">
        <v>587.29999999999995</v>
      </c>
      <c r="E71" s="165"/>
      <c r="F71" s="164"/>
      <c r="G71" s="164"/>
      <c r="H71" s="164">
        <f t="shared" ref="H71:H93" si="0">(B71*1000000)/(D71*1000)/12</f>
        <v>205.5165588285374</v>
      </c>
    </row>
    <row r="72" spans="1:8" x14ac:dyDescent="0.25">
      <c r="A72" s="26">
        <v>1996</v>
      </c>
      <c r="B72" s="164">
        <v>1807.6983</v>
      </c>
      <c r="C72" s="165"/>
      <c r="D72" s="165">
        <v>570.6</v>
      </c>
      <c r="E72" s="165"/>
      <c r="F72" s="164"/>
      <c r="G72" s="164"/>
      <c r="H72" s="164">
        <f t="shared" si="0"/>
        <v>264.00547669120226</v>
      </c>
    </row>
    <row r="73" spans="1:8" x14ac:dyDescent="0.25">
      <c r="A73" s="26">
        <v>1997</v>
      </c>
      <c r="B73" s="164">
        <v>2163.5754999999999</v>
      </c>
      <c r="C73" s="165"/>
      <c r="D73" s="165">
        <v>565.9</v>
      </c>
      <c r="E73" s="165"/>
      <c r="F73" s="164"/>
      <c r="G73" s="164"/>
      <c r="H73" s="164">
        <f t="shared" si="0"/>
        <v>318.60392000942448</v>
      </c>
    </row>
    <row r="74" spans="1:8" x14ac:dyDescent="0.25">
      <c r="A74" s="26">
        <v>1998</v>
      </c>
      <c r="B74" s="164">
        <v>2391.4531000000002</v>
      </c>
      <c r="C74" s="165"/>
      <c r="D74" s="165">
        <v>552</v>
      </c>
      <c r="E74" s="165"/>
      <c r="F74" s="164"/>
      <c r="G74" s="164"/>
      <c r="H74" s="164">
        <f t="shared" si="0"/>
        <v>361.028547705314</v>
      </c>
    </row>
    <row r="75" spans="1:8" x14ac:dyDescent="0.25">
      <c r="A75" s="26">
        <v>1999</v>
      </c>
      <c r="B75" s="164">
        <v>2481.1657</v>
      </c>
      <c r="C75" s="165"/>
      <c r="D75" s="165">
        <v>527.4</v>
      </c>
      <c r="E75" s="165"/>
      <c r="F75" s="164"/>
      <c r="G75" s="164"/>
      <c r="H75" s="164">
        <f t="shared" si="0"/>
        <v>392.04362596384777</v>
      </c>
    </row>
    <row r="76" spans="1:8" x14ac:dyDescent="0.25">
      <c r="A76" s="26">
        <v>2000</v>
      </c>
      <c r="B76" s="164">
        <v>2797.3753999999999</v>
      </c>
      <c r="C76" s="165"/>
      <c r="D76" s="165">
        <v>534.02499999999998</v>
      </c>
      <c r="E76" s="165"/>
      <c r="F76" s="164"/>
      <c r="G76" s="164"/>
      <c r="H76" s="164">
        <f t="shared" si="0"/>
        <v>436.52378946054336</v>
      </c>
    </row>
    <row r="77" spans="1:8" x14ac:dyDescent="0.25">
      <c r="A77" s="26">
        <v>2001</v>
      </c>
      <c r="B77" s="164">
        <v>3114.9405000000002</v>
      </c>
      <c r="C77" s="165"/>
      <c r="D77" s="165">
        <v>541.57500000000005</v>
      </c>
      <c r="E77" s="165"/>
      <c r="F77" s="164"/>
      <c r="G77" s="164"/>
      <c r="H77" s="164">
        <f t="shared" si="0"/>
        <v>479.3027281539953</v>
      </c>
    </row>
    <row r="78" spans="1:8" x14ac:dyDescent="0.25">
      <c r="A78" s="26">
        <v>2002</v>
      </c>
      <c r="B78" s="164">
        <v>3435.6579000000002</v>
      </c>
      <c r="C78" s="165"/>
      <c r="D78" s="165">
        <v>543.67499999999995</v>
      </c>
      <c r="E78" s="165"/>
      <c r="F78" s="164"/>
      <c r="G78" s="164"/>
      <c r="H78" s="164">
        <f t="shared" si="0"/>
        <v>526.61024509127697</v>
      </c>
    </row>
    <row r="79" spans="1:8" x14ac:dyDescent="0.25">
      <c r="A79" s="26">
        <v>2003</v>
      </c>
      <c r="B79" s="164">
        <v>3861.9897999999998</v>
      </c>
      <c r="C79" s="165"/>
      <c r="D79" s="165">
        <v>550</v>
      </c>
      <c r="E79" s="165"/>
      <c r="F79" s="164"/>
      <c r="G79" s="164"/>
      <c r="H79" s="164">
        <f t="shared" si="0"/>
        <v>585.14996969696972</v>
      </c>
    </row>
    <row r="80" spans="1:8" x14ac:dyDescent="0.25">
      <c r="A80" s="26">
        <v>2004</v>
      </c>
      <c r="B80" s="164">
        <v>4279.7048999999997</v>
      </c>
      <c r="C80" s="165"/>
      <c r="D80" s="165">
        <v>543.875</v>
      </c>
      <c r="E80" s="165"/>
      <c r="F80" s="164"/>
      <c r="G80" s="164"/>
      <c r="H80" s="164">
        <f t="shared" si="0"/>
        <v>655.7427258101585</v>
      </c>
    </row>
    <row r="81" spans="1:8" x14ac:dyDescent="0.25">
      <c r="A81" s="26">
        <v>2005</v>
      </c>
      <c r="B81" s="164">
        <v>4932.9038</v>
      </c>
      <c r="C81" s="165"/>
      <c r="D81" s="165">
        <v>566.875</v>
      </c>
      <c r="E81" s="165"/>
      <c r="F81" s="164"/>
      <c r="G81" s="164"/>
      <c r="H81" s="164">
        <f t="shared" si="0"/>
        <v>725.16042631385517</v>
      </c>
    </row>
    <row r="82" spans="1:8" x14ac:dyDescent="0.25">
      <c r="A82" s="26">
        <v>2006</v>
      </c>
      <c r="B82" s="164">
        <v>5919.5060999999996</v>
      </c>
      <c r="C82" s="165"/>
      <c r="D82" s="165">
        <v>598.67499999999995</v>
      </c>
      <c r="E82" s="165"/>
      <c r="F82" s="164"/>
      <c r="G82" s="164"/>
      <c r="H82" s="164">
        <f t="shared" si="0"/>
        <v>823.97323255522622</v>
      </c>
    </row>
    <row r="83" spans="1:8" x14ac:dyDescent="0.25">
      <c r="A83" s="32">
        <v>2007</v>
      </c>
      <c r="B83" s="164">
        <v>7370.3418000000001</v>
      </c>
      <c r="C83" s="165"/>
      <c r="D83" s="165">
        <v>597.4</v>
      </c>
      <c r="E83" s="165"/>
      <c r="F83" s="164"/>
      <c r="G83" s="164"/>
      <c r="H83" s="164">
        <f t="shared" si="0"/>
        <v>1028.1137428858385</v>
      </c>
    </row>
    <row r="84" spans="1:8" x14ac:dyDescent="0.25">
      <c r="A84" s="32">
        <v>2008</v>
      </c>
      <c r="B84" s="164">
        <v>8241.3004000000001</v>
      </c>
      <c r="C84" s="165"/>
      <c r="D84" s="165">
        <v>604.45000000000005</v>
      </c>
      <c r="E84" s="165"/>
      <c r="F84" s="164"/>
      <c r="G84" s="164"/>
      <c r="H84" s="164">
        <f t="shared" si="0"/>
        <v>1136.198251854303</v>
      </c>
    </row>
    <row r="85" spans="1:8" x14ac:dyDescent="0.25">
      <c r="A85" s="32">
        <v>2009</v>
      </c>
      <c r="B85" s="164">
        <v>7145.6557000000003</v>
      </c>
      <c r="C85" s="165"/>
      <c r="D85" s="165">
        <v>544.375</v>
      </c>
      <c r="E85" s="165"/>
      <c r="F85" s="164"/>
      <c r="G85" s="164"/>
      <c r="H85" s="164">
        <f t="shared" si="0"/>
        <v>1093.8623344814389</v>
      </c>
    </row>
    <row r="86" spans="1:8" x14ac:dyDescent="0.25">
      <c r="A86" s="26">
        <v>2010</v>
      </c>
      <c r="B86" s="164">
        <v>6961.8624</v>
      </c>
      <c r="C86" s="165"/>
      <c r="D86" s="165">
        <v>519.9</v>
      </c>
      <c r="E86" s="165"/>
      <c r="F86" s="164"/>
      <c r="G86" s="164"/>
      <c r="H86" s="164">
        <f t="shared" si="0"/>
        <v>1115.8976726293517</v>
      </c>
    </row>
    <row r="87" spans="1:8" x14ac:dyDescent="0.25">
      <c r="A87" s="26">
        <v>2011</v>
      </c>
      <c r="B87" s="164">
        <v>7541.5231999999996</v>
      </c>
      <c r="C87" s="165"/>
      <c r="D87" s="165">
        <v>550.54999999999995</v>
      </c>
      <c r="E87" s="165"/>
      <c r="F87" s="164"/>
      <c r="G87" s="164"/>
      <c r="H87" s="164">
        <f t="shared" si="0"/>
        <v>1141.5135167862441</v>
      </c>
    </row>
    <row r="88" spans="1:8" x14ac:dyDescent="0.25">
      <c r="A88" s="26">
        <v>2012</v>
      </c>
      <c r="B88" s="164">
        <v>8080.8441000000003</v>
      </c>
      <c r="C88" s="165"/>
      <c r="D88" s="165">
        <v>560.47500000000002</v>
      </c>
      <c r="E88" s="165"/>
      <c r="F88" s="164"/>
      <c r="G88" s="164"/>
      <c r="H88" s="164">
        <f t="shared" si="0"/>
        <v>1201.4874436861589</v>
      </c>
    </row>
    <row r="89" spans="1:8" x14ac:dyDescent="0.25">
      <c r="A89" s="26">
        <v>2013</v>
      </c>
      <c r="B89" s="164">
        <v>8619.1285000000007</v>
      </c>
      <c r="C89" s="165"/>
      <c r="D89" s="165">
        <v>564.57500000000005</v>
      </c>
      <c r="E89" s="165"/>
      <c r="F89" s="164"/>
      <c r="G89" s="164"/>
      <c r="H89" s="164">
        <f t="shared" si="0"/>
        <v>1272.2148666400981</v>
      </c>
    </row>
    <row r="90" spans="1:8" x14ac:dyDescent="0.25">
      <c r="A90" s="26">
        <v>2014</v>
      </c>
      <c r="B90" s="164">
        <v>9265.2844000000005</v>
      </c>
      <c r="C90" s="165"/>
      <c r="D90" s="165">
        <v>567.92499999999995</v>
      </c>
      <c r="E90" s="165"/>
      <c r="F90" s="164"/>
      <c r="G90" s="164"/>
      <c r="H90" s="164">
        <f t="shared" si="0"/>
        <v>1359.5228830097872</v>
      </c>
    </row>
    <row r="91" spans="1:8" x14ac:dyDescent="0.25">
      <c r="A91" s="32">
        <v>2015</v>
      </c>
      <c r="B91" s="164">
        <v>9875.0120000000006</v>
      </c>
      <c r="C91" s="165"/>
      <c r="D91" s="165">
        <v>580.97500000000002</v>
      </c>
      <c r="E91" s="165"/>
      <c r="F91" s="164"/>
      <c r="G91" s="164"/>
      <c r="H91" s="164">
        <f t="shared" si="0"/>
        <v>1416.4424745757849</v>
      </c>
    </row>
    <row r="92" spans="1:8" x14ac:dyDescent="0.25">
      <c r="A92" s="32">
        <v>2016</v>
      </c>
      <c r="B92" s="164">
        <v>10449.7791</v>
      </c>
      <c r="C92" s="165"/>
      <c r="D92" s="165">
        <v>583.6</v>
      </c>
      <c r="E92" s="165"/>
      <c r="F92" s="164"/>
      <c r="G92" s="164"/>
      <c r="H92" s="164">
        <f t="shared" si="0"/>
        <v>1492.1434629883481</v>
      </c>
    </row>
    <row r="93" spans="1:8" x14ac:dyDescent="0.25">
      <c r="A93" s="32">
        <v>2017</v>
      </c>
      <c r="B93" s="164">
        <v>11381.283600000001</v>
      </c>
      <c r="C93" s="165"/>
      <c r="D93" s="165">
        <v>591.4</v>
      </c>
      <c r="E93" s="165"/>
      <c r="F93" s="164"/>
      <c r="G93" s="164"/>
      <c r="H93" s="164">
        <f t="shared" si="0"/>
        <v>1603.7204937436591</v>
      </c>
    </row>
    <row r="94" spans="1:8" x14ac:dyDescent="0.25">
      <c r="A94" s="32">
        <v>2018</v>
      </c>
      <c r="B94" s="164">
        <v>12623.841899999999</v>
      </c>
      <c r="C94" s="165"/>
      <c r="D94" s="165">
        <v>593.92499999999995</v>
      </c>
      <c r="E94" s="165"/>
      <c r="F94" s="164"/>
      <c r="G94" s="164"/>
      <c r="H94" s="164">
        <f>(B94*1000000)/(D94*1000)/12</f>
        <v>1771.2452329839625</v>
      </c>
    </row>
    <row r="95" spans="1:8" x14ac:dyDescent="0.25">
      <c r="A95" s="32">
        <v>2019</v>
      </c>
      <c r="B95" s="164">
        <v>13764.518400000001</v>
      </c>
      <c r="C95" s="165"/>
      <c r="D95" s="165"/>
      <c r="E95" s="165"/>
      <c r="F95" s="164"/>
      <c r="G95" s="164"/>
      <c r="H95" s="164"/>
    </row>
  </sheetData>
  <mergeCells count="6">
    <mergeCell ref="A4:A8"/>
    <mergeCell ref="B4:G4"/>
    <mergeCell ref="B5:B6"/>
    <mergeCell ref="E5:F5"/>
    <mergeCell ref="B8:F8"/>
    <mergeCell ref="C5:D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156"/>
  <sheetViews>
    <sheetView workbookViewId="0">
      <selection activeCell="G2" sqref="G2"/>
    </sheetView>
  </sheetViews>
  <sheetFormatPr baseColWidth="10" defaultColWidth="11.42578125" defaultRowHeight="15" x14ac:dyDescent="0.25"/>
  <cols>
    <col min="1" max="1" width="11.42578125" style="140"/>
    <col min="2" max="2" width="12.7109375" style="140" customWidth="1"/>
    <col min="3" max="4" width="13.7109375" style="140" customWidth="1"/>
    <col min="5" max="7" width="12.7109375" style="140" customWidth="1"/>
    <col min="8" max="8" width="0.140625" style="140" customWidth="1"/>
    <col min="9" max="11" width="12.7109375" style="140" hidden="1" customWidth="1"/>
    <col min="12" max="12" width="11.42578125" style="138"/>
    <col min="13" max="16384" width="11.42578125" style="145"/>
  </cols>
  <sheetData>
    <row r="1" spans="1:12" ht="13.7" x14ac:dyDescent="0.25">
      <c r="A1" s="139"/>
      <c r="L1" s="34"/>
    </row>
    <row r="2" spans="1:12" ht="12.2" x14ac:dyDescent="0.25">
      <c r="L2" s="140"/>
    </row>
    <row r="3" spans="1:12" ht="13.7" x14ac:dyDescent="0.25">
      <c r="B3" s="474" t="s">
        <v>116</v>
      </c>
      <c r="C3" s="475"/>
      <c r="D3" s="475"/>
      <c r="E3" s="475"/>
      <c r="F3" s="475"/>
      <c r="G3" s="475"/>
      <c r="H3" s="80"/>
      <c r="I3" s="80"/>
      <c r="J3" s="80"/>
      <c r="K3" s="80"/>
      <c r="L3" s="140"/>
    </row>
    <row r="4" spans="1:12" s="148" customFormat="1" ht="28.5" x14ac:dyDescent="0.25">
      <c r="A4" s="487" t="s">
        <v>2</v>
      </c>
      <c r="B4" s="471" t="s">
        <v>63</v>
      </c>
      <c r="C4" s="476" t="s">
        <v>22</v>
      </c>
      <c r="D4" s="477"/>
      <c r="E4" s="445" t="s">
        <v>0</v>
      </c>
      <c r="F4" s="445"/>
      <c r="G4" s="210" t="s">
        <v>109</v>
      </c>
      <c r="H4" s="462" t="s">
        <v>24</v>
      </c>
      <c r="I4" s="462"/>
      <c r="J4" s="462"/>
      <c r="K4" s="462"/>
      <c r="L4" s="246" t="s">
        <v>64</v>
      </c>
    </row>
    <row r="5" spans="1:12" s="148" customFormat="1" ht="15" customHeight="1" x14ac:dyDescent="0.25">
      <c r="A5" s="487"/>
      <c r="B5" s="471"/>
      <c r="C5" s="478"/>
      <c r="D5" s="479"/>
      <c r="E5" s="131"/>
      <c r="F5" s="131"/>
      <c r="G5" s="215" t="s">
        <v>110</v>
      </c>
      <c r="H5" s="463" t="s">
        <v>27</v>
      </c>
      <c r="I5" s="466" t="s">
        <v>28</v>
      </c>
      <c r="J5" s="466" t="s">
        <v>29</v>
      </c>
      <c r="K5" s="466" t="s">
        <v>30</v>
      </c>
      <c r="L5" s="249" t="s">
        <v>110</v>
      </c>
    </row>
    <row r="6" spans="1:12" s="148" customFormat="1" ht="15" customHeight="1" x14ac:dyDescent="0.25">
      <c r="A6" s="487"/>
      <c r="B6" s="133"/>
      <c r="C6" s="132"/>
      <c r="D6" s="132"/>
      <c r="E6" s="131"/>
      <c r="F6" s="131"/>
      <c r="G6" s="204"/>
      <c r="H6" s="464"/>
      <c r="I6" s="467"/>
      <c r="J6" s="467"/>
      <c r="K6" s="467"/>
      <c r="L6" s="240" t="s">
        <v>26</v>
      </c>
    </row>
    <row r="7" spans="1:12" s="148" customFormat="1" ht="15" customHeight="1" x14ac:dyDescent="0.25">
      <c r="A7" s="487"/>
      <c r="B7" s="493" t="s">
        <v>3</v>
      </c>
      <c r="C7" s="484"/>
      <c r="D7" s="484"/>
      <c r="E7" s="484"/>
      <c r="F7" s="514"/>
      <c r="G7" s="204"/>
      <c r="H7" s="464"/>
      <c r="I7" s="467"/>
      <c r="J7" s="467"/>
      <c r="K7" s="467"/>
      <c r="L7" s="240"/>
    </row>
    <row r="8" spans="1:12" s="148" customFormat="1" ht="14.25" x14ac:dyDescent="0.25">
      <c r="A8" s="487"/>
      <c r="B8" s="216" t="s">
        <v>36</v>
      </c>
      <c r="C8" s="210" t="s">
        <v>47</v>
      </c>
      <c r="D8" s="240"/>
      <c r="E8" s="210" t="s">
        <v>101</v>
      </c>
      <c r="F8" s="210" t="s">
        <v>32</v>
      </c>
      <c r="G8" s="210"/>
      <c r="H8" s="465"/>
      <c r="I8" s="468"/>
      <c r="J8" s="468"/>
      <c r="K8" s="468"/>
      <c r="L8" s="240" t="s">
        <v>3</v>
      </c>
    </row>
    <row r="9" spans="1:12" s="158" customFormat="1" ht="30.75" customHeight="1" thickBot="1" x14ac:dyDescent="0.3">
      <c r="A9" s="487"/>
      <c r="B9" s="226" t="s">
        <v>66</v>
      </c>
      <c r="C9" s="226" t="s">
        <v>52</v>
      </c>
      <c r="D9" s="226" t="s">
        <v>136</v>
      </c>
      <c r="E9" s="226"/>
      <c r="F9" s="226"/>
      <c r="G9" s="226"/>
      <c r="H9" s="205" t="s">
        <v>37</v>
      </c>
      <c r="I9" s="156" t="s">
        <v>38</v>
      </c>
      <c r="J9" s="156" t="s">
        <v>39</v>
      </c>
      <c r="K9" s="156" t="s">
        <v>39</v>
      </c>
      <c r="L9" s="240"/>
    </row>
    <row r="10" spans="1:12" ht="13.7" hidden="1" x14ac:dyDescent="0.25">
      <c r="A10" s="143">
        <v>1935</v>
      </c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33"/>
    </row>
    <row r="11" spans="1:12" ht="14.25" hidden="1" x14ac:dyDescent="0.25">
      <c r="A11" s="143">
        <v>1936</v>
      </c>
      <c r="B11" s="159"/>
      <c r="C11" s="159"/>
      <c r="D11" s="159"/>
      <c r="E11" s="159"/>
      <c r="F11" s="159"/>
      <c r="G11" s="159"/>
      <c r="H11" s="159"/>
      <c r="I11" s="159"/>
      <c r="J11" s="159"/>
      <c r="K11" s="159"/>
    </row>
    <row r="12" spans="1:12" ht="14.25" hidden="1" x14ac:dyDescent="0.25">
      <c r="A12" s="143">
        <v>1937</v>
      </c>
      <c r="B12" s="159"/>
      <c r="C12" s="159"/>
      <c r="D12" s="159"/>
      <c r="E12" s="159"/>
      <c r="F12" s="159"/>
      <c r="G12" s="159"/>
      <c r="H12" s="159"/>
      <c r="I12" s="159"/>
      <c r="J12" s="159"/>
      <c r="K12" s="159"/>
    </row>
    <row r="13" spans="1:12" ht="14.25" hidden="1" x14ac:dyDescent="0.25">
      <c r="A13" s="143">
        <v>1938</v>
      </c>
      <c r="B13" s="159"/>
      <c r="C13" s="159"/>
      <c r="D13" s="159"/>
      <c r="E13" s="159"/>
      <c r="F13" s="159"/>
      <c r="G13" s="159"/>
      <c r="H13" s="159"/>
      <c r="I13" s="159"/>
      <c r="J13" s="159"/>
      <c r="K13" s="159"/>
    </row>
    <row r="14" spans="1:12" ht="14.25" hidden="1" x14ac:dyDescent="0.25">
      <c r="A14" s="143">
        <v>1939</v>
      </c>
      <c r="B14" s="159"/>
      <c r="C14" s="159"/>
      <c r="D14" s="159"/>
      <c r="E14" s="159"/>
      <c r="F14" s="159"/>
      <c r="G14" s="159"/>
      <c r="H14" s="159"/>
      <c r="I14" s="159"/>
      <c r="J14" s="159"/>
      <c r="K14" s="159"/>
    </row>
    <row r="15" spans="1:12" ht="14.25" hidden="1" x14ac:dyDescent="0.25">
      <c r="A15" s="143">
        <v>1940</v>
      </c>
      <c r="B15" s="159"/>
      <c r="C15" s="159"/>
      <c r="D15" s="159"/>
      <c r="E15" s="159"/>
      <c r="F15" s="159"/>
      <c r="G15" s="159"/>
      <c r="H15" s="159"/>
      <c r="I15" s="159"/>
      <c r="J15" s="159"/>
      <c r="K15" s="159"/>
    </row>
    <row r="16" spans="1:12" ht="14.25" hidden="1" x14ac:dyDescent="0.25">
      <c r="A16" s="143">
        <v>1941</v>
      </c>
      <c r="B16" s="159"/>
      <c r="C16" s="159"/>
      <c r="D16" s="159"/>
      <c r="E16" s="159"/>
      <c r="F16" s="159"/>
      <c r="G16" s="159"/>
      <c r="H16" s="159"/>
      <c r="I16" s="159"/>
      <c r="J16" s="159"/>
      <c r="K16" s="159"/>
    </row>
    <row r="17" spans="1:12" ht="14.25" hidden="1" x14ac:dyDescent="0.25">
      <c r="A17" s="143">
        <v>1942</v>
      </c>
      <c r="B17" s="159"/>
      <c r="C17" s="159"/>
      <c r="D17" s="159"/>
      <c r="E17" s="159"/>
      <c r="F17" s="159"/>
      <c r="G17" s="159"/>
      <c r="H17" s="159"/>
      <c r="I17" s="159"/>
      <c r="J17" s="159"/>
      <c r="K17" s="159"/>
    </row>
    <row r="18" spans="1:12" ht="14.25" hidden="1" x14ac:dyDescent="0.25">
      <c r="A18" s="143">
        <v>1943</v>
      </c>
      <c r="B18" s="159"/>
      <c r="C18" s="159"/>
      <c r="D18" s="159"/>
      <c r="E18" s="159"/>
      <c r="F18" s="159"/>
      <c r="G18" s="159"/>
      <c r="H18" s="159"/>
      <c r="I18" s="159"/>
      <c r="J18" s="159"/>
      <c r="K18" s="159"/>
    </row>
    <row r="19" spans="1:12" ht="14.25" hidden="1" x14ac:dyDescent="0.25">
      <c r="A19" s="143">
        <v>1944</v>
      </c>
      <c r="B19" s="159"/>
      <c r="C19" s="159"/>
      <c r="D19" s="159"/>
      <c r="E19" s="159"/>
      <c r="F19" s="159"/>
      <c r="G19" s="159"/>
      <c r="H19" s="159"/>
      <c r="I19" s="159"/>
      <c r="J19" s="159"/>
      <c r="K19" s="159"/>
    </row>
    <row r="20" spans="1:12" ht="14.25" hidden="1" x14ac:dyDescent="0.25">
      <c r="A20" s="143">
        <v>1945</v>
      </c>
      <c r="B20" s="159"/>
      <c r="C20" s="159"/>
      <c r="D20" s="159"/>
      <c r="E20" s="159"/>
      <c r="F20" s="159"/>
      <c r="G20" s="159"/>
      <c r="H20" s="159"/>
      <c r="I20" s="159"/>
      <c r="J20" s="159"/>
      <c r="K20" s="159"/>
    </row>
    <row r="21" spans="1:12" ht="14.25" hidden="1" x14ac:dyDescent="0.25">
      <c r="A21" s="143">
        <v>1946</v>
      </c>
      <c r="B21" s="159"/>
      <c r="C21" s="159"/>
      <c r="D21" s="159"/>
      <c r="E21" s="159"/>
      <c r="F21" s="159"/>
      <c r="G21" s="159"/>
      <c r="H21" s="159"/>
      <c r="I21" s="159"/>
      <c r="J21" s="159"/>
      <c r="K21" s="159"/>
    </row>
    <row r="22" spans="1:12" ht="14.25" hidden="1" x14ac:dyDescent="0.25">
      <c r="A22" s="143">
        <v>1947</v>
      </c>
      <c r="B22" s="159"/>
      <c r="C22" s="159"/>
      <c r="D22" s="159"/>
      <c r="E22" s="159"/>
      <c r="F22" s="159"/>
      <c r="G22" s="159"/>
      <c r="H22" s="159"/>
      <c r="I22" s="159"/>
      <c r="J22" s="159"/>
      <c r="K22" s="159"/>
    </row>
    <row r="23" spans="1:12" ht="14.25" hidden="1" x14ac:dyDescent="0.25">
      <c r="A23" s="143">
        <v>1948</v>
      </c>
      <c r="B23" s="159"/>
      <c r="C23" s="159"/>
      <c r="D23" s="159"/>
      <c r="E23" s="159"/>
      <c r="F23" s="159"/>
      <c r="G23" s="159"/>
      <c r="H23" s="159"/>
      <c r="I23" s="159"/>
      <c r="J23" s="159"/>
      <c r="K23" s="159"/>
    </row>
    <row r="24" spans="1:12" ht="14.25" hidden="1" x14ac:dyDescent="0.25">
      <c r="A24" s="143">
        <v>1949</v>
      </c>
      <c r="B24" s="159"/>
      <c r="C24" s="159"/>
      <c r="D24" s="159"/>
      <c r="E24" s="159"/>
      <c r="F24" s="159"/>
      <c r="G24" s="159"/>
      <c r="H24" s="159"/>
      <c r="I24" s="159"/>
      <c r="J24" s="159"/>
      <c r="K24" s="159"/>
    </row>
    <row r="25" spans="1:12" ht="13.7" hidden="1" x14ac:dyDescent="0.25">
      <c r="A25" s="143">
        <v>1950</v>
      </c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</row>
    <row r="26" spans="1:12" ht="13.7" hidden="1" x14ac:dyDescent="0.25">
      <c r="A26" s="143">
        <v>1951</v>
      </c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</row>
    <row r="27" spans="1:12" ht="13.7" hidden="1" x14ac:dyDescent="0.25">
      <c r="A27" s="143">
        <v>1952</v>
      </c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</row>
    <row r="28" spans="1:12" ht="13.7" hidden="1" x14ac:dyDescent="0.25">
      <c r="A28" s="143">
        <v>1953</v>
      </c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</row>
    <row r="29" spans="1:12" ht="13.7" hidden="1" x14ac:dyDescent="0.25">
      <c r="A29" s="143">
        <v>1954</v>
      </c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</row>
    <row r="30" spans="1:12" ht="13.7" x14ac:dyDescent="0.25">
      <c r="A30" s="143">
        <v>1955</v>
      </c>
      <c r="B30" s="159"/>
      <c r="C30" s="159"/>
      <c r="D30" s="159"/>
      <c r="E30" s="161">
        <v>5.4227860000000003</v>
      </c>
      <c r="F30" s="135">
        <f t="shared" ref="F30:F79" si="0">E30/$E$80*100</f>
        <v>6.4680384824712585</v>
      </c>
      <c r="G30" s="159"/>
      <c r="H30" s="159"/>
      <c r="I30" s="159"/>
      <c r="J30" s="159"/>
      <c r="K30" s="159"/>
      <c r="L30" s="159"/>
    </row>
    <row r="31" spans="1:12" ht="13.7" x14ac:dyDescent="0.25">
      <c r="A31" s="143">
        <v>1956</v>
      </c>
      <c r="B31" s="159"/>
      <c r="C31" s="159"/>
      <c r="D31" s="159"/>
      <c r="E31" s="161">
        <v>6.0546110000000004</v>
      </c>
      <c r="F31" s="135">
        <f t="shared" si="0"/>
        <v>7.2216489723905362</v>
      </c>
      <c r="G31" s="159"/>
      <c r="H31" s="159"/>
      <c r="I31" s="159"/>
      <c r="J31" s="159"/>
      <c r="K31" s="159"/>
      <c r="L31" s="159"/>
    </row>
    <row r="32" spans="1:12" ht="13.7" x14ac:dyDescent="0.25">
      <c r="A32" s="143">
        <v>1957</v>
      </c>
      <c r="B32" s="159"/>
      <c r="C32" s="159"/>
      <c r="D32" s="159"/>
      <c r="E32" s="161">
        <v>6.7364369999999996</v>
      </c>
      <c r="F32" s="135">
        <f t="shared" si="0"/>
        <v>8.0348982516999978</v>
      </c>
      <c r="G32" s="159"/>
      <c r="H32" s="159"/>
      <c r="I32" s="159"/>
      <c r="J32" s="159"/>
      <c r="K32" s="159"/>
      <c r="L32" s="159"/>
    </row>
    <row r="33" spans="1:12" ht="13.7" x14ac:dyDescent="0.25">
      <c r="A33" s="143">
        <v>1958</v>
      </c>
      <c r="B33" s="159"/>
      <c r="C33" s="159"/>
      <c r="D33" s="159"/>
      <c r="E33" s="161">
        <v>7.1284190000000001</v>
      </c>
      <c r="F33" s="135">
        <f t="shared" si="0"/>
        <v>8.5024355398091096</v>
      </c>
      <c r="G33" s="159"/>
      <c r="H33" s="159"/>
      <c r="I33" s="159"/>
      <c r="J33" s="159"/>
      <c r="K33" s="159"/>
      <c r="L33" s="159"/>
    </row>
    <row r="34" spans="1:12" ht="13.7" x14ac:dyDescent="0.25">
      <c r="A34" s="143">
        <v>1959</v>
      </c>
      <c r="B34" s="159"/>
      <c r="C34" s="159"/>
      <c r="D34" s="166">
        <v>1283</v>
      </c>
      <c r="E34" s="161">
        <v>7.2318959999999999</v>
      </c>
      <c r="F34" s="135">
        <f t="shared" si="0"/>
        <v>8.6258579315558386</v>
      </c>
      <c r="G34" s="159"/>
      <c r="H34" s="159"/>
      <c r="I34" s="159"/>
      <c r="J34" s="159"/>
      <c r="K34" s="159"/>
      <c r="L34" s="159"/>
    </row>
    <row r="35" spans="1:12" ht="13.7" x14ac:dyDescent="0.25">
      <c r="A35" s="143">
        <v>1960</v>
      </c>
      <c r="B35" s="159"/>
      <c r="C35" s="159"/>
      <c r="D35" s="166">
        <v>1330</v>
      </c>
      <c r="E35" s="161">
        <v>7.4790919999999996</v>
      </c>
      <c r="F35" s="135">
        <f t="shared" si="0"/>
        <v>8.9207014383276277</v>
      </c>
      <c r="G35" s="159"/>
      <c r="H35" s="159"/>
      <c r="I35" s="159"/>
      <c r="J35" s="159"/>
      <c r="K35" s="159"/>
      <c r="L35" s="159"/>
    </row>
    <row r="36" spans="1:12" ht="13.7" x14ac:dyDescent="0.25">
      <c r="A36" s="143">
        <v>1961</v>
      </c>
      <c r="B36" s="159"/>
      <c r="C36" s="159"/>
      <c r="D36" s="166">
        <v>1387</v>
      </c>
      <c r="E36" s="161">
        <v>7.6055640000000002</v>
      </c>
      <c r="F36" s="135">
        <f t="shared" si="0"/>
        <v>9.0715511607682906</v>
      </c>
      <c r="G36" s="159"/>
      <c r="H36" s="159"/>
      <c r="I36" s="159"/>
      <c r="J36" s="159"/>
      <c r="K36" s="159"/>
      <c r="L36" s="159"/>
    </row>
    <row r="37" spans="1:12" ht="13.7" x14ac:dyDescent="0.25">
      <c r="A37" s="143">
        <v>1962</v>
      </c>
      <c r="B37" s="159"/>
      <c r="C37" s="159"/>
      <c r="D37" s="166">
        <v>1427</v>
      </c>
      <c r="E37" s="161">
        <v>7.9389900000000004</v>
      </c>
      <c r="F37" s="135">
        <f t="shared" si="0"/>
        <v>9.4692456667024096</v>
      </c>
      <c r="G37" s="159"/>
      <c r="H37" s="159"/>
      <c r="I37" s="159"/>
      <c r="J37" s="159"/>
      <c r="K37" s="159"/>
      <c r="L37" s="159"/>
    </row>
    <row r="38" spans="1:12" ht="13.7" x14ac:dyDescent="0.25">
      <c r="A38" s="143">
        <v>1963</v>
      </c>
      <c r="B38" s="159"/>
      <c r="C38" s="159"/>
      <c r="D38" s="166">
        <v>1428</v>
      </c>
      <c r="E38" s="161">
        <v>8.3356510000000004</v>
      </c>
      <c r="F38" s="135">
        <f t="shared" si="0"/>
        <v>9.9423638411049264</v>
      </c>
      <c r="G38" s="159"/>
      <c r="H38" s="159"/>
      <c r="I38" s="159"/>
      <c r="J38" s="159"/>
      <c r="K38" s="159"/>
      <c r="L38" s="159"/>
    </row>
    <row r="39" spans="1:12" ht="13.7" x14ac:dyDescent="0.25">
      <c r="A39" s="143">
        <v>1964</v>
      </c>
      <c r="B39" s="159"/>
      <c r="C39" s="166">
        <v>1486</v>
      </c>
      <c r="D39" s="166">
        <v>1486</v>
      </c>
      <c r="E39" s="161">
        <v>9.1922119999999996</v>
      </c>
      <c r="F39" s="135">
        <f t="shared" si="0"/>
        <v>10.964028629386091</v>
      </c>
      <c r="G39" s="159"/>
      <c r="H39" s="159"/>
      <c r="I39" s="159"/>
      <c r="J39" s="159"/>
      <c r="K39" s="159"/>
      <c r="L39" s="159"/>
    </row>
    <row r="40" spans="1:12" ht="13.7" x14ac:dyDescent="0.25">
      <c r="A40" s="143">
        <v>1965</v>
      </c>
      <c r="B40" s="159"/>
      <c r="C40" s="166">
        <v>1507.0769230769231</v>
      </c>
      <c r="D40" s="166">
        <v>1497.25</v>
      </c>
      <c r="E40" s="161">
        <v>9.6463610000000006</v>
      </c>
      <c r="F40" s="135">
        <f t="shared" si="0"/>
        <v>11.505715726899407</v>
      </c>
      <c r="G40" s="159"/>
      <c r="H40" s="159"/>
      <c r="I40" s="159"/>
      <c r="J40" s="159"/>
      <c r="K40" s="159"/>
      <c r="L40" s="159"/>
    </row>
    <row r="41" spans="1:12" ht="13.7" x14ac:dyDescent="0.25">
      <c r="A41" s="143">
        <v>1966</v>
      </c>
      <c r="B41" s="159"/>
      <c r="C41" s="166">
        <v>1530.1538461538462</v>
      </c>
      <c r="D41" s="166">
        <v>1513</v>
      </c>
      <c r="E41" s="161">
        <v>10.02003</v>
      </c>
      <c r="F41" s="135">
        <f t="shared" si="0"/>
        <v>11.95141014886379</v>
      </c>
      <c r="G41" s="159"/>
      <c r="H41" s="159"/>
      <c r="I41" s="159"/>
      <c r="J41" s="159"/>
      <c r="K41" s="159"/>
      <c r="L41" s="159"/>
    </row>
    <row r="42" spans="1:12" ht="14.25" x14ac:dyDescent="0.25">
      <c r="A42" s="143">
        <v>1967</v>
      </c>
      <c r="B42" s="159"/>
      <c r="C42" s="166">
        <v>1504.2307692307693</v>
      </c>
      <c r="D42" s="166">
        <v>1522</v>
      </c>
      <c r="E42" s="161">
        <v>10.55888</v>
      </c>
      <c r="F42" s="135">
        <f t="shared" si="0"/>
        <v>12.594124527834239</v>
      </c>
      <c r="G42" s="159"/>
      <c r="H42" s="159"/>
      <c r="I42" s="159"/>
      <c r="J42" s="159"/>
      <c r="K42" s="159"/>
      <c r="L42" s="159"/>
    </row>
    <row r="43" spans="1:12" ht="14.25" x14ac:dyDescent="0.25">
      <c r="A43" s="143">
        <v>1968</v>
      </c>
      <c r="B43" s="159"/>
      <c r="C43" s="166">
        <v>1483.3076923076924</v>
      </c>
      <c r="D43" s="166">
        <v>1518.25</v>
      </c>
      <c r="E43" s="161">
        <v>11.52942</v>
      </c>
      <c r="F43" s="135">
        <f t="shared" si="0"/>
        <v>13.751737988660029</v>
      </c>
      <c r="G43" s="159"/>
      <c r="H43" s="159"/>
      <c r="I43" s="159"/>
      <c r="J43" s="159"/>
      <c r="K43" s="159"/>
      <c r="L43" s="159"/>
    </row>
    <row r="44" spans="1:12" ht="14.25" x14ac:dyDescent="0.25">
      <c r="A44" s="143">
        <v>1969</v>
      </c>
      <c r="B44" s="159"/>
      <c r="C44" s="166">
        <v>1525.3846153846155</v>
      </c>
      <c r="D44" s="166">
        <v>1557.5</v>
      </c>
      <c r="E44" s="161">
        <v>11.783709999999999</v>
      </c>
      <c r="F44" s="135">
        <f t="shared" si="0"/>
        <v>14.055042877642855</v>
      </c>
      <c r="G44" s="159"/>
      <c r="H44" s="159"/>
      <c r="I44" s="159"/>
      <c r="J44" s="159"/>
      <c r="K44" s="159"/>
      <c r="L44" s="159"/>
    </row>
    <row r="45" spans="1:12" ht="14.25" x14ac:dyDescent="0.25">
      <c r="A45" s="143">
        <v>1970</v>
      </c>
      <c r="B45" s="162">
        <v>3847.43</v>
      </c>
      <c r="C45" s="166">
        <v>1573.4615384615386</v>
      </c>
      <c r="D45" s="166">
        <v>1614.25</v>
      </c>
      <c r="E45" s="161">
        <v>12.106640000000001</v>
      </c>
      <c r="F45" s="135">
        <f t="shared" si="0"/>
        <v>14.440218259290674</v>
      </c>
      <c r="G45" s="164">
        <f t="shared" ref="G45:G92" si="1">((B45*1000000)/(C45*1000))/12</f>
        <v>203.76676444227166</v>
      </c>
      <c r="H45" s="159"/>
      <c r="I45" s="159"/>
      <c r="J45" s="159"/>
      <c r="K45" s="159"/>
      <c r="L45" s="164">
        <f>(B45*1000000)/(D45*1000)/12</f>
        <v>198.61803727221104</v>
      </c>
    </row>
    <row r="46" spans="1:12" ht="14.25" x14ac:dyDescent="0.25">
      <c r="A46" s="143">
        <v>1971</v>
      </c>
      <c r="B46" s="162">
        <v>4418.6349</v>
      </c>
      <c r="C46" s="166">
        <v>1590.5384615384617</v>
      </c>
      <c r="D46" s="166">
        <v>1628.5</v>
      </c>
      <c r="E46" s="161">
        <v>12.890639999999999</v>
      </c>
      <c r="F46" s="135">
        <f t="shared" si="0"/>
        <v>15.375335774578472</v>
      </c>
      <c r="G46" s="164">
        <f t="shared" si="1"/>
        <v>231.50623760700293</v>
      </c>
      <c r="H46" s="159"/>
      <c r="I46" s="159"/>
      <c r="J46" s="159"/>
      <c r="K46" s="159"/>
      <c r="L46" s="164">
        <f t="shared" ref="L46:L93" si="2">(B46*1000000)/(D46*1000)/12</f>
        <v>226.10965612526866</v>
      </c>
    </row>
    <row r="47" spans="1:12" ht="14.25" x14ac:dyDescent="0.25">
      <c r="A47" s="143">
        <v>1972</v>
      </c>
      <c r="B47" s="162">
        <v>5172.8195999999998</v>
      </c>
      <c r="C47" s="166">
        <v>1604.6153846153848</v>
      </c>
      <c r="D47" s="166">
        <v>1661.5</v>
      </c>
      <c r="E47" s="161">
        <v>13.749470000000001</v>
      </c>
      <c r="F47" s="135">
        <f t="shared" si="0"/>
        <v>16.399706916995079</v>
      </c>
      <c r="G47" s="164">
        <f t="shared" si="1"/>
        <v>268.64275647171615</v>
      </c>
      <c r="H47" s="159"/>
      <c r="I47" s="159"/>
      <c r="J47" s="159"/>
      <c r="K47" s="159"/>
      <c r="L47" s="164">
        <f t="shared" si="2"/>
        <v>259.44526030695152</v>
      </c>
    </row>
    <row r="48" spans="1:12" ht="14.25" x14ac:dyDescent="0.25">
      <c r="A48" s="143">
        <v>1973</v>
      </c>
      <c r="B48" s="162">
        <v>6305.8544000000002</v>
      </c>
      <c r="C48" s="166">
        <v>1669.6923076923078</v>
      </c>
      <c r="D48" s="166">
        <v>1739</v>
      </c>
      <c r="E48" s="161">
        <v>15.228160000000001</v>
      </c>
      <c r="F48" s="135">
        <f t="shared" si="0"/>
        <v>18.163417272455433</v>
      </c>
      <c r="G48" s="164">
        <f t="shared" si="1"/>
        <v>314.72137964925213</v>
      </c>
      <c r="H48" s="159"/>
      <c r="I48" s="159"/>
      <c r="J48" s="159"/>
      <c r="K48" s="159"/>
      <c r="L48" s="164">
        <f t="shared" si="2"/>
        <v>302.17818669733566</v>
      </c>
    </row>
    <row r="49" spans="1:12" ht="14.25" x14ac:dyDescent="0.25">
      <c r="A49" s="143">
        <v>1974</v>
      </c>
      <c r="B49" s="162">
        <v>7964.7259000000004</v>
      </c>
      <c r="C49" s="166">
        <v>1753.7692307692309</v>
      </c>
      <c r="D49" s="166">
        <v>1815.75</v>
      </c>
      <c r="E49" s="161">
        <v>17.807259999999999</v>
      </c>
      <c r="F49" s="135">
        <f t="shared" si="0"/>
        <v>21.239643782249775</v>
      </c>
      <c r="G49" s="164">
        <f t="shared" si="1"/>
        <v>378.45752262526133</v>
      </c>
      <c r="H49" s="159"/>
      <c r="I49" s="159"/>
      <c r="J49" s="159"/>
      <c r="K49" s="159"/>
      <c r="L49" s="164">
        <f t="shared" si="2"/>
        <v>365.53884528890723</v>
      </c>
    </row>
    <row r="50" spans="1:12" ht="14.25" x14ac:dyDescent="0.25">
      <c r="A50" s="143">
        <v>1975</v>
      </c>
      <c r="B50" s="162">
        <v>9938.4966999999997</v>
      </c>
      <c r="C50" s="166">
        <v>1764.846153846154</v>
      </c>
      <c r="D50" s="166">
        <v>1836</v>
      </c>
      <c r="E50" s="161">
        <v>20.97898</v>
      </c>
      <c r="F50" s="135">
        <f t="shared" si="0"/>
        <v>25.022718942439344</v>
      </c>
      <c r="G50" s="164">
        <f t="shared" si="1"/>
        <v>469.28059793110464</v>
      </c>
      <c r="H50" s="159"/>
      <c r="I50" s="159"/>
      <c r="J50" s="159"/>
      <c r="K50" s="159"/>
      <c r="L50" s="164">
        <f t="shared" si="2"/>
        <v>451.09371368917937</v>
      </c>
    </row>
    <row r="51" spans="1:12" ht="14.25" x14ac:dyDescent="0.25">
      <c r="A51" s="143">
        <v>1976</v>
      </c>
      <c r="B51" s="162">
        <v>11492.285400000001</v>
      </c>
      <c r="C51" s="166">
        <v>1840.9230769230771</v>
      </c>
      <c r="D51" s="166">
        <v>1808.75</v>
      </c>
      <c r="E51" s="161">
        <v>23.987929999999999</v>
      </c>
      <c r="F51" s="135">
        <f t="shared" si="0"/>
        <v>28.611649870532741</v>
      </c>
      <c r="G51" s="164">
        <f t="shared" si="1"/>
        <v>520.22295879993305</v>
      </c>
      <c r="H51" s="159"/>
      <c r="I51" s="159"/>
      <c r="J51" s="159"/>
      <c r="K51" s="159"/>
      <c r="L51" s="164">
        <f t="shared" si="2"/>
        <v>529.476406357982</v>
      </c>
    </row>
    <row r="52" spans="1:12" ht="14.25" x14ac:dyDescent="0.25">
      <c r="A52" s="143">
        <v>1977</v>
      </c>
      <c r="B52" s="162">
        <v>12408.495199999999</v>
      </c>
      <c r="C52" s="166">
        <v>1813</v>
      </c>
      <c r="D52" s="166">
        <v>1803.75</v>
      </c>
      <c r="E52" s="161">
        <v>26.81691</v>
      </c>
      <c r="F52" s="135">
        <f t="shared" si="0"/>
        <v>31.985921233286412</v>
      </c>
      <c r="G52" s="164">
        <f t="shared" si="1"/>
        <v>570.34818900533185</v>
      </c>
      <c r="H52" s="159"/>
      <c r="I52" s="159"/>
      <c r="J52" s="159"/>
      <c r="K52" s="159"/>
      <c r="L52" s="164">
        <f t="shared" si="2"/>
        <v>573.27305151305154</v>
      </c>
    </row>
    <row r="53" spans="1:12" ht="14.25" x14ac:dyDescent="0.25">
      <c r="A53" s="143">
        <v>1978</v>
      </c>
      <c r="B53" s="162">
        <v>13087.72</v>
      </c>
      <c r="C53" s="166">
        <v>1802</v>
      </c>
      <c r="D53" s="166">
        <v>1801.5</v>
      </c>
      <c r="E53" s="161">
        <v>28.908460000000002</v>
      </c>
      <c r="F53" s="135">
        <f t="shared" si="0"/>
        <v>34.480621538261161</v>
      </c>
      <c r="G53" s="164">
        <f t="shared" si="1"/>
        <v>605.2404735479098</v>
      </c>
      <c r="H53" s="159"/>
      <c r="I53" s="159"/>
      <c r="J53" s="159"/>
      <c r="K53" s="159"/>
      <c r="L53" s="164">
        <f t="shared" si="2"/>
        <v>605.40845591636605</v>
      </c>
    </row>
    <row r="54" spans="1:12" ht="14.25" x14ac:dyDescent="0.25">
      <c r="A54" s="143">
        <v>1979</v>
      </c>
      <c r="B54" s="162">
        <v>14970.709699999999</v>
      </c>
      <c r="C54" s="166">
        <v>1855</v>
      </c>
      <c r="D54" s="166">
        <v>1855</v>
      </c>
      <c r="E54" s="161">
        <v>31.067039999999999</v>
      </c>
      <c r="F54" s="135">
        <f t="shared" si="0"/>
        <v>37.055272005289133</v>
      </c>
      <c r="G54" s="164">
        <f t="shared" si="1"/>
        <v>672.53862084456421</v>
      </c>
      <c r="H54" s="159"/>
      <c r="I54" s="159"/>
      <c r="J54" s="159"/>
      <c r="K54" s="159"/>
      <c r="L54" s="164">
        <f t="shared" si="2"/>
        <v>672.53862084456421</v>
      </c>
    </row>
    <row r="55" spans="1:12" ht="14.25" x14ac:dyDescent="0.25">
      <c r="A55" s="143">
        <v>1980</v>
      </c>
      <c r="B55" s="162">
        <v>17524</v>
      </c>
      <c r="C55" s="166">
        <v>1920</v>
      </c>
      <c r="D55" s="166">
        <v>1920.25</v>
      </c>
      <c r="E55" s="161">
        <v>34.669139999999999</v>
      </c>
      <c r="F55" s="135">
        <f t="shared" si="0"/>
        <v>41.351683742302129</v>
      </c>
      <c r="G55" s="164">
        <f t="shared" si="1"/>
        <v>760.59027777777783</v>
      </c>
      <c r="H55" s="159"/>
      <c r="I55" s="159"/>
      <c r="J55" s="159"/>
      <c r="K55" s="159"/>
      <c r="L55" s="164">
        <f t="shared" si="2"/>
        <v>760.49125547888741</v>
      </c>
    </row>
    <row r="56" spans="1:12" ht="14.25" x14ac:dyDescent="0.25">
      <c r="A56" s="143">
        <v>1981</v>
      </c>
      <c r="B56" s="162">
        <v>20271</v>
      </c>
      <c r="C56" s="166">
        <v>1953</v>
      </c>
      <c r="D56" s="166">
        <v>1952.25</v>
      </c>
      <c r="E56" s="161">
        <v>38.588749999999997</v>
      </c>
      <c r="F56" s="135">
        <f t="shared" si="0"/>
        <v>46.026806145487342</v>
      </c>
      <c r="G56" s="164">
        <f t="shared" si="1"/>
        <v>864.9513568868407</v>
      </c>
      <c r="H56" s="159"/>
      <c r="I56" s="159"/>
      <c r="J56" s="159"/>
      <c r="K56" s="159"/>
      <c r="L56" s="164">
        <f t="shared" si="2"/>
        <v>865.28364707388903</v>
      </c>
    </row>
    <row r="57" spans="1:12" ht="14.25" x14ac:dyDescent="0.25">
      <c r="A57" s="143">
        <v>1982</v>
      </c>
      <c r="B57" s="162">
        <v>22449</v>
      </c>
      <c r="C57" s="166">
        <v>1980</v>
      </c>
      <c r="D57" s="166">
        <v>1980.3330000000001</v>
      </c>
      <c r="E57" s="161">
        <v>42.287460000000003</v>
      </c>
      <c r="F57" s="135">
        <f t="shared" si="0"/>
        <v>50.43844964672477</v>
      </c>
      <c r="G57" s="164">
        <f t="shared" si="1"/>
        <v>944.82323232323233</v>
      </c>
      <c r="H57" s="159"/>
      <c r="I57" s="159"/>
      <c r="J57" s="159"/>
      <c r="K57" s="159"/>
      <c r="L57" s="164">
        <f t="shared" si="2"/>
        <v>944.66435695410826</v>
      </c>
    </row>
    <row r="58" spans="1:12" ht="14.25" x14ac:dyDescent="0.25">
      <c r="A58" s="143">
        <v>1983</v>
      </c>
      <c r="B58" s="162">
        <v>24877</v>
      </c>
      <c r="C58" s="166">
        <v>1994</v>
      </c>
      <c r="D58" s="166">
        <v>1993.5</v>
      </c>
      <c r="E58" s="161">
        <v>45.82535</v>
      </c>
      <c r="F58" s="135">
        <f t="shared" si="0"/>
        <v>54.65827478213491</v>
      </c>
      <c r="G58" s="164">
        <f t="shared" si="1"/>
        <v>1039.6606486125042</v>
      </c>
      <c r="H58" s="159"/>
      <c r="I58" s="159"/>
      <c r="J58" s="159"/>
      <c r="K58" s="159"/>
      <c r="L58" s="164">
        <f t="shared" si="2"/>
        <v>1039.9214112532397</v>
      </c>
    </row>
    <row r="59" spans="1:12" ht="14.25" x14ac:dyDescent="0.25">
      <c r="A59" s="143">
        <v>1984</v>
      </c>
      <c r="B59" s="162">
        <v>27705</v>
      </c>
      <c r="C59" s="166">
        <v>2024</v>
      </c>
      <c r="D59" s="166">
        <v>2025.3330000000001</v>
      </c>
      <c r="E59" s="161">
        <v>49.064129999999999</v>
      </c>
      <c r="F59" s="135">
        <f t="shared" si="0"/>
        <v>58.521335886935702</v>
      </c>
      <c r="G59" s="164">
        <f t="shared" si="1"/>
        <v>1140.6867588932807</v>
      </c>
      <c r="H59" s="159"/>
      <c r="I59" s="159"/>
      <c r="J59" s="159"/>
      <c r="K59" s="159"/>
      <c r="L59" s="164">
        <f t="shared" si="2"/>
        <v>1139.9360006477948</v>
      </c>
    </row>
    <row r="60" spans="1:12" ht="14.25" x14ac:dyDescent="0.25">
      <c r="A60" s="143">
        <v>1985</v>
      </c>
      <c r="B60" s="162">
        <v>30873</v>
      </c>
      <c r="C60" s="166">
        <v>2066</v>
      </c>
      <c r="D60" s="166">
        <v>2066.5</v>
      </c>
      <c r="E60" s="161">
        <v>51.613320000000002</v>
      </c>
      <c r="F60" s="135">
        <f t="shared" si="0"/>
        <v>61.561887186421046</v>
      </c>
      <c r="G60" s="164">
        <f t="shared" si="1"/>
        <v>1245.2807357212002</v>
      </c>
      <c r="H60" s="159"/>
      <c r="I60" s="159"/>
      <c r="J60" s="159"/>
      <c r="K60" s="159"/>
      <c r="L60" s="164">
        <f t="shared" si="2"/>
        <v>1244.9794338253084</v>
      </c>
    </row>
    <row r="61" spans="1:12" ht="14.25" x14ac:dyDescent="0.25">
      <c r="A61" s="143">
        <v>1986</v>
      </c>
      <c r="B61" s="162">
        <v>33118</v>
      </c>
      <c r="C61" s="166">
        <v>2061</v>
      </c>
      <c r="D61" s="166">
        <v>2061.3330000000001</v>
      </c>
      <c r="E61" s="161">
        <v>53.127429999999997</v>
      </c>
      <c r="F61" s="135">
        <f t="shared" si="0"/>
        <v>63.367844815339922</v>
      </c>
      <c r="G61" s="164">
        <f t="shared" si="1"/>
        <v>1339.074882743005</v>
      </c>
      <c r="H61" s="159"/>
      <c r="I61" s="159"/>
      <c r="J61" s="159"/>
      <c r="K61" s="159"/>
      <c r="L61" s="164">
        <f t="shared" si="2"/>
        <v>1338.8585606174904</v>
      </c>
    </row>
    <row r="62" spans="1:12" ht="14.25" x14ac:dyDescent="0.25">
      <c r="A62" s="143">
        <v>1987</v>
      </c>
      <c r="B62" s="162">
        <v>36065</v>
      </c>
      <c r="C62" s="166">
        <v>2041</v>
      </c>
      <c r="D62" s="166">
        <v>2041.25</v>
      </c>
      <c r="E62" s="161">
        <v>55.312579999999997</v>
      </c>
      <c r="F62" s="135">
        <f t="shared" si="0"/>
        <v>65.974186701221484</v>
      </c>
      <c r="G62" s="164">
        <f t="shared" si="1"/>
        <v>1472.5216397190918</v>
      </c>
      <c r="H62" s="159"/>
      <c r="I62" s="159"/>
      <c r="J62" s="159"/>
      <c r="K62" s="159"/>
      <c r="L62" s="164">
        <f t="shared" si="2"/>
        <v>1472.3412941416616</v>
      </c>
    </row>
    <row r="63" spans="1:12" ht="14.25" x14ac:dyDescent="0.25">
      <c r="A63" s="143">
        <v>1988</v>
      </c>
      <c r="B63" s="162">
        <v>39876</v>
      </c>
      <c r="C63" s="166">
        <v>2052</v>
      </c>
      <c r="D63" s="166">
        <v>2052.3330000000001</v>
      </c>
      <c r="E63" s="161">
        <v>58.12574</v>
      </c>
      <c r="F63" s="135">
        <f t="shared" si="0"/>
        <v>69.329588728398818</v>
      </c>
      <c r="G63" s="164">
        <f t="shared" si="1"/>
        <v>1619.3957115009746</v>
      </c>
      <c r="H63" s="159"/>
      <c r="I63" s="159"/>
      <c r="J63" s="159"/>
      <c r="K63" s="159"/>
      <c r="L63" s="164">
        <f t="shared" si="2"/>
        <v>1619.132957468403</v>
      </c>
    </row>
    <row r="64" spans="1:12" ht="14.25" x14ac:dyDescent="0.25">
      <c r="A64" s="143">
        <v>1989</v>
      </c>
      <c r="B64" s="162">
        <v>44657</v>
      </c>
      <c r="C64" s="166">
        <v>2099</v>
      </c>
      <c r="D64" s="166">
        <v>2093.5</v>
      </c>
      <c r="E64" s="161">
        <v>61.957920000000001</v>
      </c>
      <c r="F64" s="135">
        <f t="shared" si="0"/>
        <v>73.900428830102385</v>
      </c>
      <c r="G64" s="164">
        <f t="shared" si="1"/>
        <v>1772.9474352866446</v>
      </c>
      <c r="H64" s="159"/>
      <c r="I64" s="159"/>
      <c r="J64" s="159"/>
      <c r="K64" s="159"/>
      <c r="L64" s="164">
        <f t="shared" si="2"/>
        <v>1777.6052862033278</v>
      </c>
    </row>
    <row r="65" spans="1:12" ht="14.25" x14ac:dyDescent="0.25">
      <c r="A65" s="143">
        <v>1990</v>
      </c>
      <c r="B65" s="162">
        <v>48792</v>
      </c>
      <c r="C65" s="166">
        <v>2105</v>
      </c>
      <c r="D65" s="166">
        <v>2097.9169999999999</v>
      </c>
      <c r="E65" s="161">
        <v>65.768060000000006</v>
      </c>
      <c r="F65" s="135">
        <f t="shared" si="0"/>
        <v>78.444980679207816</v>
      </c>
      <c r="G65" s="164">
        <f t="shared" si="1"/>
        <v>1931.5914489311162</v>
      </c>
      <c r="H65" s="165"/>
      <c r="I65" s="165"/>
      <c r="J65" s="165"/>
      <c r="K65" s="165"/>
      <c r="L65" s="164">
        <f t="shared" si="2"/>
        <v>1938.112899604703</v>
      </c>
    </row>
    <row r="66" spans="1:12" ht="14.25" x14ac:dyDescent="0.25">
      <c r="A66" s="143">
        <v>1991</v>
      </c>
      <c r="B66" s="162">
        <v>48900</v>
      </c>
      <c r="C66" s="166">
        <v>2002</v>
      </c>
      <c r="D66" s="166">
        <v>1990.1669999999999</v>
      </c>
      <c r="E66" s="161">
        <v>68.602800000000002</v>
      </c>
      <c r="F66" s="135">
        <f t="shared" si="0"/>
        <v>81.826122293094215</v>
      </c>
      <c r="G66" s="164">
        <f t="shared" si="1"/>
        <v>2035.4645354645354</v>
      </c>
      <c r="H66" s="165"/>
      <c r="I66" s="165"/>
      <c r="J66" s="165"/>
      <c r="K66" s="165"/>
      <c r="L66" s="164">
        <f t="shared" si="2"/>
        <v>2047.5668624793798</v>
      </c>
    </row>
    <row r="67" spans="1:12" ht="14.25" x14ac:dyDescent="0.25">
      <c r="A67" s="143">
        <v>1992</v>
      </c>
      <c r="B67" s="162">
        <v>46254</v>
      </c>
      <c r="C67" s="166">
        <v>1852</v>
      </c>
      <c r="D67" s="166">
        <v>1838.9169999999999</v>
      </c>
      <c r="E67" s="161">
        <v>70.605540000000005</v>
      </c>
      <c r="F67" s="135">
        <f t="shared" si="0"/>
        <v>84.2148942989201</v>
      </c>
      <c r="G67" s="164">
        <f t="shared" si="1"/>
        <v>2081.2634989200865</v>
      </c>
      <c r="H67" s="165"/>
      <c r="I67" s="165"/>
      <c r="J67" s="165"/>
      <c r="K67" s="165"/>
      <c r="L67" s="164">
        <f t="shared" si="2"/>
        <v>2096.0706763818052</v>
      </c>
    </row>
    <row r="68" spans="1:12" ht="14.25" x14ac:dyDescent="0.25">
      <c r="A68" s="143">
        <v>1993</v>
      </c>
      <c r="B68" s="162">
        <v>43766</v>
      </c>
      <c r="C68" s="166">
        <v>1731</v>
      </c>
      <c r="D68" s="166">
        <v>1718.8330000000001</v>
      </c>
      <c r="E68" s="161">
        <v>72.152259999999998</v>
      </c>
      <c r="F68" s="135">
        <f t="shared" si="0"/>
        <v>86.059747568366447</v>
      </c>
      <c r="G68" s="164">
        <f t="shared" si="1"/>
        <v>2106.9709223955324</v>
      </c>
      <c r="H68" s="165"/>
      <c r="I68" s="165"/>
      <c r="J68" s="165"/>
      <c r="K68" s="165"/>
      <c r="L68" s="164">
        <f t="shared" si="2"/>
        <v>2121.8854110123943</v>
      </c>
    </row>
    <row r="69" spans="1:12" ht="14.25" x14ac:dyDescent="0.25">
      <c r="A69" s="143">
        <v>1994</v>
      </c>
      <c r="B69" s="162">
        <v>44553</v>
      </c>
      <c r="C69" s="166">
        <v>1712</v>
      </c>
      <c r="D69" s="166">
        <v>1703.5830000000001</v>
      </c>
      <c r="E69" s="161">
        <v>72.93768</v>
      </c>
      <c r="F69" s="135">
        <f t="shared" si="0"/>
        <v>86.996558791398783</v>
      </c>
      <c r="G69" s="164">
        <f t="shared" si="1"/>
        <v>2168.6623831775701</v>
      </c>
      <c r="H69" s="165"/>
      <c r="I69" s="165"/>
      <c r="J69" s="165"/>
      <c r="K69" s="165"/>
      <c r="L69" s="164">
        <f t="shared" si="2"/>
        <v>2179.3772302259417</v>
      </c>
    </row>
    <row r="70" spans="1:12" ht="14.25" x14ac:dyDescent="0.25">
      <c r="A70" s="143">
        <v>1995</v>
      </c>
      <c r="B70" s="162">
        <v>47351</v>
      </c>
      <c r="C70" s="166">
        <v>1765</v>
      </c>
      <c r="D70" s="166">
        <v>1756.0830000000001</v>
      </c>
      <c r="E70" s="161">
        <v>73.514790000000005</v>
      </c>
      <c r="F70" s="135">
        <f t="shared" si="0"/>
        <v>87.684907859316823</v>
      </c>
      <c r="G70" s="164">
        <f t="shared" si="1"/>
        <v>2235.6468366383383</v>
      </c>
      <c r="H70" s="165"/>
      <c r="I70" s="165"/>
      <c r="J70" s="165"/>
      <c r="K70" s="165"/>
      <c r="L70" s="164">
        <f t="shared" si="2"/>
        <v>2246.9989554404128</v>
      </c>
    </row>
    <row r="71" spans="1:12" ht="14.25" x14ac:dyDescent="0.25">
      <c r="A71" s="143">
        <v>1996</v>
      </c>
      <c r="B71" s="162">
        <v>49349</v>
      </c>
      <c r="C71" s="166">
        <v>1795</v>
      </c>
      <c r="D71" s="166">
        <v>1785.4169999999999</v>
      </c>
      <c r="E71" s="161">
        <v>73.977350000000001</v>
      </c>
      <c r="F71" s="135">
        <f t="shared" si="0"/>
        <v>88.236627193336616</v>
      </c>
      <c r="G71" s="164">
        <f t="shared" si="1"/>
        <v>2291.0399257195913</v>
      </c>
      <c r="H71" s="165"/>
      <c r="I71" s="165"/>
      <c r="J71" s="165"/>
      <c r="K71" s="165"/>
      <c r="L71" s="164">
        <f t="shared" si="2"/>
        <v>2303.3367928426055</v>
      </c>
    </row>
    <row r="72" spans="1:12" ht="14.25" x14ac:dyDescent="0.25">
      <c r="A72" s="143">
        <v>1997</v>
      </c>
      <c r="B72" s="162">
        <v>52011</v>
      </c>
      <c r="C72" s="166">
        <v>1840.5</v>
      </c>
      <c r="D72" s="166">
        <v>1838.75</v>
      </c>
      <c r="E72" s="161">
        <v>74.859570000000005</v>
      </c>
      <c r="F72" s="135">
        <f t="shared" si="0"/>
        <v>89.288896803460602</v>
      </c>
      <c r="G72" s="164">
        <f t="shared" si="1"/>
        <v>2354.9307253463735</v>
      </c>
      <c r="H72" s="165"/>
      <c r="I72" s="165"/>
      <c r="J72" s="165"/>
      <c r="K72" s="165"/>
      <c r="L72" s="164">
        <f t="shared" si="2"/>
        <v>2357.1719918422841</v>
      </c>
    </row>
    <row r="73" spans="1:12" ht="14.25" x14ac:dyDescent="0.25">
      <c r="A73" s="143">
        <v>1998</v>
      </c>
      <c r="B73" s="162">
        <v>56096</v>
      </c>
      <c r="C73" s="166">
        <v>1886.1249999999998</v>
      </c>
      <c r="D73" s="166">
        <v>1886.075</v>
      </c>
      <c r="E73" s="161">
        <v>75.907200000000003</v>
      </c>
      <c r="F73" s="135">
        <f t="shared" si="0"/>
        <v>90.538459510783255</v>
      </c>
      <c r="G73" s="164">
        <f t="shared" si="1"/>
        <v>2478.4500850509203</v>
      </c>
      <c r="H73" s="165"/>
      <c r="I73" s="165"/>
      <c r="J73" s="165"/>
      <c r="K73" s="165"/>
      <c r="L73" s="164">
        <f t="shared" si="2"/>
        <v>2478.5157889620864</v>
      </c>
    </row>
    <row r="74" spans="1:12" ht="14.25" x14ac:dyDescent="0.25">
      <c r="A74" s="143">
        <v>1999</v>
      </c>
      <c r="B74" s="162">
        <v>59464</v>
      </c>
      <c r="C74" s="166">
        <v>1974.7000000000003</v>
      </c>
      <c r="D74" s="166">
        <v>1974.55</v>
      </c>
      <c r="E74" s="161">
        <v>76.789429999999996</v>
      </c>
      <c r="F74" s="135">
        <f t="shared" si="0"/>
        <v>91.590741048426565</v>
      </c>
      <c r="G74" s="164">
        <f t="shared" si="1"/>
        <v>2509.4107121756888</v>
      </c>
      <c r="H74" s="165"/>
      <c r="I74" s="165"/>
      <c r="J74" s="165"/>
      <c r="K74" s="165"/>
      <c r="L74" s="164">
        <f t="shared" si="2"/>
        <v>2509.6013437660899</v>
      </c>
    </row>
    <row r="75" spans="1:12" ht="14.25" x14ac:dyDescent="0.25">
      <c r="A75" s="143">
        <v>2000</v>
      </c>
      <c r="B75" s="162">
        <v>63299</v>
      </c>
      <c r="C75" s="166">
        <v>2016.15</v>
      </c>
      <c r="D75" s="166">
        <v>2015.85</v>
      </c>
      <c r="E75" s="161">
        <v>79.125429999999994</v>
      </c>
      <c r="F75" s="135">
        <f t="shared" si="0"/>
        <v>94.377009563365704</v>
      </c>
      <c r="G75" s="164">
        <f t="shared" si="1"/>
        <v>2616.331456819516</v>
      </c>
      <c r="H75" s="165"/>
      <c r="I75" s="165"/>
      <c r="J75" s="165"/>
      <c r="K75" s="165"/>
      <c r="L75" s="164">
        <f t="shared" si="2"/>
        <v>2616.7208208282696</v>
      </c>
    </row>
    <row r="76" spans="1:12" ht="14.25" x14ac:dyDescent="0.25">
      <c r="A76" s="143">
        <v>2001</v>
      </c>
      <c r="B76" s="162">
        <v>66893</v>
      </c>
      <c r="C76" s="166">
        <v>2059.2249999999999</v>
      </c>
      <c r="D76" s="166">
        <v>2059.1750000000002</v>
      </c>
      <c r="E76" s="161">
        <v>81.165629999999993</v>
      </c>
      <c r="F76" s="135">
        <f t="shared" si="0"/>
        <v>96.810462056592968</v>
      </c>
      <c r="G76" s="164">
        <f t="shared" si="1"/>
        <v>2707.0459355663738</v>
      </c>
      <c r="H76" s="165"/>
      <c r="I76" s="165"/>
      <c r="J76" s="165"/>
      <c r="K76" s="165"/>
      <c r="L76" s="164">
        <f t="shared" si="2"/>
        <v>2707.1116668892473</v>
      </c>
    </row>
    <row r="77" spans="1:12" ht="14.25" x14ac:dyDescent="0.25">
      <c r="A77" s="143">
        <v>2002</v>
      </c>
      <c r="B77" s="162">
        <v>69012</v>
      </c>
      <c r="C77" s="166">
        <v>2067.2750000000001</v>
      </c>
      <c r="D77" s="166">
        <v>2067.1999999999998</v>
      </c>
      <c r="E77" s="161">
        <v>82.440929999999994</v>
      </c>
      <c r="F77" s="135">
        <f t="shared" si="0"/>
        <v>98.331578596448239</v>
      </c>
      <c r="G77" s="164">
        <f t="shared" si="1"/>
        <v>2781.9230629693679</v>
      </c>
      <c r="H77" s="165"/>
      <c r="I77" s="165"/>
      <c r="J77" s="165"/>
      <c r="K77" s="165"/>
      <c r="L77" s="164">
        <f t="shared" si="2"/>
        <v>2782.0239938080499</v>
      </c>
    </row>
    <row r="78" spans="1:12" ht="14.25" x14ac:dyDescent="0.25">
      <c r="A78" s="143">
        <v>2003</v>
      </c>
      <c r="B78" s="162">
        <v>70680</v>
      </c>
      <c r="C78" s="166">
        <v>2060.2000000000003</v>
      </c>
      <c r="D78" s="166">
        <v>2060.1999999999998</v>
      </c>
      <c r="E78" s="161">
        <v>83.164299999999997</v>
      </c>
      <c r="F78" s="135">
        <f t="shared" si="0"/>
        <v>99.19437956205249</v>
      </c>
      <c r="G78" s="164">
        <f t="shared" si="1"/>
        <v>2858.9457334239391</v>
      </c>
      <c r="H78" s="165"/>
      <c r="I78" s="165"/>
      <c r="J78" s="165"/>
      <c r="K78" s="165"/>
      <c r="L78" s="164">
        <f t="shared" si="2"/>
        <v>2858.9457334239396</v>
      </c>
    </row>
    <row r="79" spans="1:12" ht="14.25" x14ac:dyDescent="0.25">
      <c r="A79" s="143">
        <v>2004</v>
      </c>
      <c r="B79" s="162">
        <v>73624</v>
      </c>
      <c r="C79" s="166">
        <v>2063.3000000000002</v>
      </c>
      <c r="D79" s="166">
        <v>2063.2750000000001</v>
      </c>
      <c r="E79" s="161">
        <v>83.319919999999996</v>
      </c>
      <c r="F79" s="135">
        <f t="shared" si="0"/>
        <v>99.37999561782938</v>
      </c>
      <c r="G79" s="164">
        <f t="shared" si="1"/>
        <v>2973.5536923052064</v>
      </c>
      <c r="H79" s="165"/>
      <c r="I79" s="165"/>
      <c r="J79" s="165"/>
      <c r="K79" s="165"/>
      <c r="L79" s="164">
        <f t="shared" si="2"/>
        <v>2973.5897218418936</v>
      </c>
    </row>
    <row r="80" spans="1:12" ht="14.25" x14ac:dyDescent="0.25">
      <c r="A80" s="143">
        <v>2005</v>
      </c>
      <c r="B80" s="162">
        <v>77395</v>
      </c>
      <c r="C80" s="166">
        <v>2097.1499999999996</v>
      </c>
      <c r="D80" s="166">
        <v>2097.0749999999998</v>
      </c>
      <c r="E80" s="161">
        <v>83.839730000000003</v>
      </c>
      <c r="F80" s="135">
        <f>E80/$E$80*100</f>
        <v>100</v>
      </c>
      <c r="G80" s="164">
        <f t="shared" si="1"/>
        <v>3075.4039211946379</v>
      </c>
      <c r="H80" s="165"/>
      <c r="I80" s="165"/>
      <c r="J80" s="165"/>
      <c r="K80" s="165"/>
      <c r="L80" s="164">
        <f t="shared" si="2"/>
        <v>3075.5139102480043</v>
      </c>
    </row>
    <row r="81" spans="1:13" ht="14.25" x14ac:dyDescent="0.25">
      <c r="A81" s="143">
        <v>2006</v>
      </c>
      <c r="B81" s="162">
        <v>81338</v>
      </c>
      <c r="C81" s="166">
        <v>2128.9</v>
      </c>
      <c r="D81" s="166">
        <v>2128.9</v>
      </c>
      <c r="E81" s="161">
        <v>85.153210000000001</v>
      </c>
      <c r="F81" s="135">
        <f t="shared" ref="F81:F93" si="3">E81/$E$80*100</f>
        <v>101.56665580864824</v>
      </c>
      <c r="G81" s="164">
        <f t="shared" si="1"/>
        <v>3183.8821300515133</v>
      </c>
      <c r="H81" s="165"/>
      <c r="I81" s="165"/>
      <c r="J81" s="165"/>
      <c r="K81" s="165"/>
      <c r="L81" s="164">
        <f t="shared" si="2"/>
        <v>3183.8821300515133</v>
      </c>
    </row>
    <row r="82" spans="1:13" ht="14.25" x14ac:dyDescent="0.25">
      <c r="A82" s="144">
        <v>2007</v>
      </c>
      <c r="B82" s="162">
        <v>85895</v>
      </c>
      <c r="C82" s="166">
        <v>2178.1750000000002</v>
      </c>
      <c r="D82" s="166">
        <v>2178.125</v>
      </c>
      <c r="E82" s="161">
        <v>87.291129999999995</v>
      </c>
      <c r="F82" s="135">
        <f t="shared" si="3"/>
        <v>104.11666402074529</v>
      </c>
      <c r="G82" s="164">
        <f t="shared" si="1"/>
        <v>3286.1990733832986</v>
      </c>
      <c r="H82" s="165"/>
      <c r="I82" s="165"/>
      <c r="J82" s="165"/>
      <c r="K82" s="165"/>
      <c r="L82" s="164">
        <f t="shared" si="2"/>
        <v>3286.2745098039213</v>
      </c>
    </row>
    <row r="83" spans="1:13" ht="14.25" x14ac:dyDescent="0.25">
      <c r="A83" s="144">
        <v>2008</v>
      </c>
      <c r="B83" s="162">
        <v>91570</v>
      </c>
      <c r="C83" s="166">
        <v>2206.8000000000002</v>
      </c>
      <c r="D83" s="166">
        <v>2206.7750000000001</v>
      </c>
      <c r="E83" s="161">
        <v>90.840339999999998</v>
      </c>
      <c r="F83" s="135">
        <f t="shared" si="3"/>
        <v>108.34999110803435</v>
      </c>
      <c r="G83" s="164">
        <f t="shared" si="1"/>
        <v>3457.8726360944961</v>
      </c>
      <c r="H83" s="165"/>
      <c r="I83" s="165"/>
      <c r="J83" s="165"/>
      <c r="K83" s="165"/>
      <c r="L83" s="164">
        <f t="shared" si="2"/>
        <v>3457.9118094655473</v>
      </c>
    </row>
    <row r="84" spans="1:13" ht="14.25" x14ac:dyDescent="0.25">
      <c r="A84" s="144">
        <v>2009</v>
      </c>
      <c r="B84" s="162">
        <v>90508</v>
      </c>
      <c r="C84" s="166">
        <v>2122.75</v>
      </c>
      <c r="D84" s="166">
        <v>2122.7249999999999</v>
      </c>
      <c r="E84" s="161">
        <v>90.840339999999998</v>
      </c>
      <c r="F84" s="135">
        <f t="shared" si="3"/>
        <v>108.34999110803435</v>
      </c>
      <c r="G84" s="164">
        <f t="shared" si="1"/>
        <v>3553.0954343815024</v>
      </c>
      <c r="H84" s="165"/>
      <c r="I84" s="165"/>
      <c r="J84" s="165"/>
      <c r="K84" s="165"/>
      <c r="L84" s="164">
        <f t="shared" si="2"/>
        <v>3553.1372803040117</v>
      </c>
    </row>
    <row r="85" spans="1:13" ht="14.25" x14ac:dyDescent="0.25">
      <c r="A85" s="206">
        <v>2010</v>
      </c>
      <c r="B85" s="162">
        <v>91966</v>
      </c>
      <c r="C85" s="166">
        <v>2119.5749999999998</v>
      </c>
      <c r="D85" s="166">
        <v>2119.6</v>
      </c>
      <c r="E85" s="161">
        <v>91.916020000000003</v>
      </c>
      <c r="F85" s="135">
        <f t="shared" si="3"/>
        <v>109.63301050707106</v>
      </c>
      <c r="G85" s="164">
        <f t="shared" si="1"/>
        <v>3615.7405769238326</v>
      </c>
      <c r="H85" s="165"/>
      <c r="I85" s="165"/>
      <c r="J85" s="165"/>
      <c r="K85" s="165"/>
      <c r="L85" s="164">
        <f t="shared" si="2"/>
        <v>3615.6979304271244</v>
      </c>
    </row>
    <row r="86" spans="1:13" ht="14.25" x14ac:dyDescent="0.25">
      <c r="A86" s="206">
        <f>A85+1</f>
        <v>2011</v>
      </c>
      <c r="B86" s="162">
        <v>96454</v>
      </c>
      <c r="C86" s="166">
        <v>2142.9750000000004</v>
      </c>
      <c r="D86" s="166">
        <v>2143</v>
      </c>
      <c r="E86" s="161">
        <v>95.056610000000006</v>
      </c>
      <c r="F86" s="135">
        <f t="shared" si="3"/>
        <v>113.37895529959366</v>
      </c>
      <c r="G86" s="164">
        <f t="shared" si="1"/>
        <v>3750.7825958461162</v>
      </c>
      <c r="H86" s="165"/>
      <c r="I86" s="165"/>
      <c r="J86" s="165"/>
      <c r="K86" s="165"/>
      <c r="L86" s="164">
        <f t="shared" si="2"/>
        <v>3750.7388396329134</v>
      </c>
    </row>
    <row r="87" spans="1:13" ht="14.25" x14ac:dyDescent="0.25">
      <c r="A87" s="206">
        <f>A86+1</f>
        <v>2012</v>
      </c>
      <c r="B87" s="162">
        <v>99871</v>
      </c>
      <c r="C87" s="166">
        <v>2146.0749999999998</v>
      </c>
      <c r="D87" s="166">
        <v>2146.1</v>
      </c>
      <c r="E87" s="161">
        <v>97.726110000000006</v>
      </c>
      <c r="F87" s="135">
        <f t="shared" si="3"/>
        <v>116.56300658410994</v>
      </c>
      <c r="G87" s="164">
        <f t="shared" si="1"/>
        <v>3878.048685779077</v>
      </c>
      <c r="H87" s="165"/>
      <c r="I87" s="165"/>
      <c r="J87" s="165"/>
      <c r="K87" s="165"/>
      <c r="L87" s="164">
        <f t="shared" si="2"/>
        <v>3878.0035102433872</v>
      </c>
    </row>
    <row r="88" spans="1:13" ht="14.25" x14ac:dyDescent="0.25">
      <c r="A88" s="206">
        <f>A87+1</f>
        <v>2013</v>
      </c>
      <c r="B88" s="162">
        <v>100700</v>
      </c>
      <c r="C88" s="166">
        <v>2126.6</v>
      </c>
      <c r="D88" s="166">
        <v>2126.5749999999998</v>
      </c>
      <c r="E88" s="161">
        <v>99.170789999999997</v>
      </c>
      <c r="F88" s="135">
        <f t="shared" si="3"/>
        <v>118.28615144633694</v>
      </c>
      <c r="G88" s="164">
        <f t="shared" si="1"/>
        <v>3946.0484654691372</v>
      </c>
      <c r="H88" s="165"/>
      <c r="I88" s="165"/>
      <c r="J88" s="165"/>
      <c r="K88" s="165"/>
      <c r="L88" s="164">
        <f t="shared" si="2"/>
        <v>3946.0948551857641</v>
      </c>
    </row>
    <row r="89" spans="1:13" ht="14.25" x14ac:dyDescent="0.25">
      <c r="A89" s="206">
        <f>A88+1</f>
        <v>2014</v>
      </c>
      <c r="B89" s="162">
        <v>100938</v>
      </c>
      <c r="C89" s="166">
        <v>2104.625</v>
      </c>
      <c r="D89" s="166">
        <v>2104.625</v>
      </c>
      <c r="E89" s="161">
        <v>100.2034</v>
      </c>
      <c r="F89" s="135">
        <f t="shared" si="3"/>
        <v>119.51779901962946</v>
      </c>
      <c r="G89" s="164">
        <f t="shared" si="1"/>
        <v>3996.6739918037656</v>
      </c>
      <c r="H89" s="165"/>
      <c r="I89" s="165"/>
      <c r="J89" s="165"/>
      <c r="K89" s="165"/>
      <c r="L89" s="164">
        <f t="shared" si="2"/>
        <v>3996.6739918037656</v>
      </c>
    </row>
    <row r="90" spans="1:13" ht="14.25" x14ac:dyDescent="0.25">
      <c r="A90" s="206">
        <v>2015</v>
      </c>
      <c r="B90" s="162">
        <v>102084</v>
      </c>
      <c r="C90" s="166">
        <v>2090.3250000000003</v>
      </c>
      <c r="D90" s="166">
        <v>2090.35</v>
      </c>
      <c r="E90" s="161">
        <v>99.995000000000005</v>
      </c>
      <c r="F90" s="135">
        <f t="shared" si="3"/>
        <v>119.26922951684125</v>
      </c>
      <c r="G90" s="164">
        <f t="shared" si="1"/>
        <v>4069.7020798201233</v>
      </c>
      <c r="H90" s="159"/>
      <c r="I90" s="159"/>
      <c r="J90" s="159"/>
      <c r="K90" s="159"/>
      <c r="L90" s="164">
        <f t="shared" si="2"/>
        <v>4069.6534073241323</v>
      </c>
    </row>
    <row r="91" spans="1:13" ht="14.25" x14ac:dyDescent="0.25">
      <c r="A91" s="206">
        <f>A90+1</f>
        <v>2016</v>
      </c>
      <c r="B91" s="162">
        <v>103757</v>
      </c>
      <c r="C91" s="166">
        <v>2104.5749999999998</v>
      </c>
      <c r="D91" s="166">
        <v>2104.5749999999998</v>
      </c>
      <c r="E91" s="161">
        <v>100.35169999999999</v>
      </c>
      <c r="F91" s="135">
        <f t="shared" si="3"/>
        <v>119.69468413125853</v>
      </c>
      <c r="G91" s="164">
        <f t="shared" si="1"/>
        <v>4108.3908469247554</v>
      </c>
      <c r="L91" s="164">
        <f t="shared" si="2"/>
        <v>4108.3908469247554</v>
      </c>
    </row>
    <row r="92" spans="1:13" ht="14.25" x14ac:dyDescent="0.25">
      <c r="A92" s="206">
        <f>A91+1</f>
        <v>2017</v>
      </c>
      <c r="B92" s="162">
        <v>104558</v>
      </c>
      <c r="C92" s="166">
        <v>2147.3249999999998</v>
      </c>
      <c r="D92" s="166">
        <v>2147.25</v>
      </c>
      <c r="E92" s="161">
        <v>101.1083</v>
      </c>
      <c r="F92" s="135">
        <f t="shared" si="3"/>
        <v>120.59712024358858</v>
      </c>
      <c r="G92" s="164">
        <f t="shared" si="1"/>
        <v>4057.6841729438565</v>
      </c>
      <c r="H92" s="145"/>
      <c r="I92" s="145"/>
      <c r="J92" s="145"/>
      <c r="K92" s="145"/>
      <c r="L92" s="164">
        <f t="shared" si="2"/>
        <v>4057.8259013466836</v>
      </c>
    </row>
    <row r="93" spans="1:13" ht="14.25" x14ac:dyDescent="0.25">
      <c r="A93" s="206">
        <f>A92+1</f>
        <v>2018</v>
      </c>
      <c r="B93" s="162">
        <v>108634</v>
      </c>
      <c r="C93" s="166"/>
      <c r="D93" s="166">
        <v>2204.35</v>
      </c>
      <c r="E93" s="161">
        <v>102.2042</v>
      </c>
      <c r="F93" s="135">
        <f t="shared" si="3"/>
        <v>121.90425708670578</v>
      </c>
      <c r="G93" s="164"/>
      <c r="L93" s="164">
        <f t="shared" si="2"/>
        <v>4106.8039709362547</v>
      </c>
    </row>
    <row r="94" spans="1:13" ht="14.25" x14ac:dyDescent="0.25">
      <c r="A94" s="242">
        <f>A93+1</f>
        <v>2019</v>
      </c>
      <c r="B94" s="162">
        <v>111166</v>
      </c>
      <c r="C94" s="166"/>
      <c r="D94" s="166"/>
      <c r="E94" s="161"/>
      <c r="F94" s="135"/>
      <c r="G94" s="164"/>
      <c r="L94" s="164"/>
    </row>
    <row r="95" spans="1:13" ht="13.5" x14ac:dyDescent="0.25">
      <c r="L95" s="140"/>
      <c r="M95" s="140"/>
    </row>
    <row r="96" spans="1:13" ht="13.5" x14ac:dyDescent="0.25">
      <c r="L96" s="140"/>
      <c r="M96" s="140"/>
    </row>
    <row r="97" spans="12:18" ht="13.5" x14ac:dyDescent="0.25">
      <c r="L97" s="140"/>
      <c r="M97" s="140"/>
    </row>
    <row r="98" spans="12:18" ht="13.5" x14ac:dyDescent="0.25">
      <c r="L98" s="140"/>
      <c r="M98" s="140"/>
      <c r="N98" s="140"/>
      <c r="O98" s="140"/>
      <c r="P98" s="140"/>
      <c r="Q98" s="140"/>
      <c r="R98" s="140"/>
    </row>
    <row r="99" spans="12:18" ht="13.5" x14ac:dyDescent="0.25">
      <c r="L99" s="140"/>
      <c r="M99" s="140"/>
      <c r="N99" s="140"/>
      <c r="O99" s="140"/>
      <c r="P99" s="140"/>
      <c r="Q99" s="140"/>
      <c r="R99" s="140"/>
    </row>
    <row r="100" spans="12:18" ht="13.5" x14ac:dyDescent="0.25">
      <c r="L100" s="140"/>
      <c r="M100" s="140"/>
      <c r="N100" s="140"/>
      <c r="O100" s="140"/>
      <c r="P100" s="140"/>
      <c r="Q100" s="140"/>
      <c r="R100" s="140"/>
    </row>
    <row r="101" spans="12:18" ht="13.5" x14ac:dyDescent="0.25">
      <c r="L101" s="140"/>
      <c r="M101" s="140"/>
      <c r="N101" s="140"/>
      <c r="O101" s="140"/>
      <c r="P101" s="140"/>
      <c r="Q101" s="140"/>
      <c r="R101" s="140"/>
    </row>
    <row r="102" spans="12:18" ht="13.5" x14ac:dyDescent="0.25">
      <c r="L102" s="140"/>
      <c r="M102" s="140"/>
      <c r="N102" s="140"/>
      <c r="O102" s="140"/>
      <c r="P102" s="140"/>
      <c r="Q102" s="140"/>
      <c r="R102" s="140"/>
    </row>
    <row r="103" spans="12:18" ht="13.5" x14ac:dyDescent="0.25">
      <c r="L103" s="140"/>
      <c r="M103" s="140"/>
      <c r="N103" s="140"/>
      <c r="O103" s="140"/>
      <c r="P103" s="140"/>
      <c r="Q103" s="140"/>
      <c r="R103" s="140"/>
    </row>
    <row r="104" spans="12:18" ht="13.5" x14ac:dyDescent="0.25">
      <c r="L104" s="140"/>
      <c r="M104" s="140"/>
      <c r="N104" s="140"/>
      <c r="O104" s="140"/>
      <c r="P104" s="140"/>
      <c r="Q104" s="140"/>
      <c r="R104" s="140"/>
    </row>
    <row r="105" spans="12:18" ht="13.5" x14ac:dyDescent="0.25">
      <c r="L105" s="140"/>
      <c r="M105" s="140"/>
      <c r="N105" s="140"/>
      <c r="O105" s="140"/>
      <c r="P105" s="140"/>
      <c r="Q105" s="140"/>
      <c r="R105" s="140"/>
    </row>
    <row r="106" spans="12:18" ht="13.5" x14ac:dyDescent="0.25">
      <c r="L106" s="140"/>
      <c r="M106" s="140"/>
      <c r="N106" s="140"/>
      <c r="O106" s="140"/>
      <c r="P106" s="140"/>
      <c r="Q106" s="140"/>
      <c r="R106" s="140"/>
    </row>
    <row r="107" spans="12:18" ht="13.5" x14ac:dyDescent="0.25">
      <c r="L107" s="140"/>
      <c r="M107" s="140"/>
      <c r="N107" s="140"/>
      <c r="O107" s="140"/>
      <c r="P107" s="140"/>
      <c r="Q107" s="140"/>
      <c r="R107" s="140"/>
    </row>
    <row r="108" spans="12:18" ht="13.5" x14ac:dyDescent="0.25">
      <c r="L108" s="140"/>
      <c r="M108" s="140"/>
      <c r="N108" s="140"/>
      <c r="O108" s="140"/>
      <c r="P108" s="140"/>
      <c r="Q108" s="140"/>
      <c r="R108" s="140"/>
    </row>
    <row r="109" spans="12:18" ht="13.5" x14ac:dyDescent="0.25">
      <c r="L109" s="140"/>
      <c r="M109" s="140"/>
      <c r="N109" s="140"/>
      <c r="O109" s="140"/>
      <c r="P109" s="140"/>
      <c r="Q109" s="140"/>
      <c r="R109" s="140"/>
    </row>
    <row r="110" spans="12:18" ht="13.5" x14ac:dyDescent="0.25">
      <c r="L110" s="140"/>
      <c r="M110" s="140"/>
      <c r="N110" s="140"/>
      <c r="O110" s="140"/>
      <c r="P110" s="140"/>
      <c r="Q110" s="140"/>
      <c r="R110" s="140"/>
    </row>
    <row r="111" spans="12:18" ht="13.5" x14ac:dyDescent="0.25">
      <c r="L111" s="140"/>
      <c r="M111" s="140"/>
      <c r="N111" s="140"/>
      <c r="O111" s="140"/>
      <c r="P111" s="140"/>
      <c r="Q111" s="140"/>
      <c r="R111" s="140"/>
    </row>
    <row r="112" spans="12:18" ht="13.5" x14ac:dyDescent="0.25">
      <c r="L112" s="140"/>
      <c r="M112" s="140"/>
      <c r="N112" s="140"/>
      <c r="O112" s="140"/>
      <c r="P112" s="140"/>
      <c r="Q112" s="140"/>
      <c r="R112" s="140"/>
    </row>
    <row r="113" spans="12:18" ht="13.5" x14ac:dyDescent="0.25">
      <c r="L113" s="140"/>
      <c r="M113" s="140"/>
      <c r="N113" s="140"/>
      <c r="O113" s="140"/>
      <c r="P113" s="140"/>
      <c r="Q113" s="140"/>
      <c r="R113" s="140"/>
    </row>
    <row r="114" spans="12:18" ht="13.5" x14ac:dyDescent="0.25">
      <c r="L114" s="140"/>
      <c r="M114" s="140"/>
      <c r="N114" s="140"/>
      <c r="O114" s="140"/>
      <c r="P114" s="140"/>
      <c r="Q114" s="140"/>
      <c r="R114" s="140"/>
    </row>
    <row r="115" spans="12:18" ht="13.5" x14ac:dyDescent="0.25">
      <c r="L115" s="140"/>
      <c r="M115" s="140"/>
      <c r="N115" s="140"/>
      <c r="O115" s="140"/>
      <c r="P115" s="140"/>
      <c r="Q115" s="140"/>
      <c r="R115" s="140"/>
    </row>
    <row r="116" spans="12:18" ht="13.5" x14ac:dyDescent="0.25">
      <c r="L116" s="140"/>
      <c r="M116" s="140"/>
      <c r="N116" s="140"/>
      <c r="O116" s="140"/>
      <c r="P116" s="140"/>
      <c r="Q116" s="140"/>
      <c r="R116" s="140"/>
    </row>
    <row r="117" spans="12:18" ht="13.5" x14ac:dyDescent="0.25">
      <c r="L117" s="140"/>
      <c r="M117" s="140"/>
      <c r="N117" s="140"/>
      <c r="O117" s="140"/>
      <c r="P117" s="140"/>
      <c r="Q117" s="140"/>
      <c r="R117" s="140"/>
    </row>
    <row r="118" spans="12:18" ht="13.5" x14ac:dyDescent="0.25">
      <c r="L118" s="140"/>
      <c r="M118" s="140"/>
      <c r="N118" s="140"/>
      <c r="O118" s="140"/>
      <c r="P118" s="140"/>
      <c r="Q118" s="140"/>
      <c r="R118" s="140"/>
    </row>
    <row r="119" spans="12:18" ht="13.5" x14ac:dyDescent="0.25">
      <c r="L119" s="140"/>
      <c r="M119" s="140"/>
      <c r="N119" s="140"/>
      <c r="O119" s="140"/>
      <c r="P119" s="140"/>
      <c r="Q119" s="140"/>
      <c r="R119" s="140"/>
    </row>
    <row r="120" spans="12:18" ht="13.5" x14ac:dyDescent="0.25">
      <c r="L120" s="140"/>
      <c r="M120" s="140"/>
      <c r="N120" s="140"/>
      <c r="O120" s="140"/>
      <c r="P120" s="140"/>
      <c r="Q120" s="140"/>
      <c r="R120" s="140"/>
    </row>
    <row r="121" spans="12:18" ht="13.5" x14ac:dyDescent="0.25">
      <c r="L121" s="140"/>
      <c r="M121" s="140"/>
      <c r="N121" s="140"/>
      <c r="O121" s="140"/>
      <c r="P121" s="140"/>
      <c r="Q121" s="140"/>
      <c r="R121" s="140"/>
    </row>
    <row r="122" spans="12:18" ht="13.5" x14ac:dyDescent="0.25">
      <c r="L122" s="140"/>
      <c r="M122" s="140"/>
      <c r="N122" s="140"/>
      <c r="O122" s="140"/>
      <c r="P122" s="140"/>
      <c r="Q122" s="140"/>
      <c r="R122" s="140"/>
    </row>
    <row r="123" spans="12:18" ht="13.5" x14ac:dyDescent="0.25">
      <c r="L123" s="140"/>
      <c r="M123" s="140"/>
      <c r="N123" s="140"/>
      <c r="O123" s="140"/>
      <c r="P123" s="140"/>
      <c r="Q123" s="140"/>
      <c r="R123" s="140"/>
    </row>
    <row r="124" spans="12:18" ht="13.5" x14ac:dyDescent="0.25">
      <c r="L124" s="140"/>
      <c r="M124" s="140"/>
      <c r="N124" s="140"/>
      <c r="O124" s="140"/>
      <c r="P124" s="140"/>
      <c r="Q124" s="140"/>
      <c r="R124" s="140"/>
    </row>
    <row r="125" spans="12:18" ht="13.5" x14ac:dyDescent="0.25">
      <c r="L125" s="140"/>
      <c r="M125" s="140"/>
      <c r="N125" s="140"/>
      <c r="O125" s="140"/>
      <c r="P125" s="140"/>
      <c r="Q125" s="140"/>
      <c r="R125" s="140"/>
    </row>
    <row r="126" spans="12:18" ht="13.5" x14ac:dyDescent="0.25">
      <c r="L126" s="140"/>
      <c r="M126" s="140"/>
      <c r="N126" s="140"/>
      <c r="O126" s="140"/>
      <c r="P126" s="140"/>
      <c r="Q126" s="140"/>
      <c r="R126" s="140"/>
    </row>
    <row r="127" spans="12:18" ht="13.5" x14ac:dyDescent="0.25">
      <c r="L127" s="140"/>
      <c r="M127" s="140"/>
      <c r="N127" s="140"/>
      <c r="O127" s="140"/>
      <c r="P127" s="140"/>
      <c r="Q127" s="140"/>
      <c r="R127" s="140"/>
    </row>
    <row r="128" spans="12:18" ht="13.5" x14ac:dyDescent="0.25">
      <c r="L128" s="140"/>
      <c r="M128" s="140"/>
      <c r="N128" s="140"/>
      <c r="O128" s="140"/>
      <c r="P128" s="140"/>
      <c r="Q128" s="140"/>
      <c r="R128" s="140"/>
    </row>
    <row r="129" spans="12:18" ht="13.5" x14ac:dyDescent="0.25">
      <c r="L129" s="140"/>
      <c r="M129" s="140"/>
      <c r="N129" s="140"/>
      <c r="O129" s="140"/>
      <c r="P129" s="140"/>
      <c r="Q129" s="140"/>
      <c r="R129" s="140"/>
    </row>
    <row r="130" spans="12:18" ht="13.5" x14ac:dyDescent="0.25">
      <c r="L130" s="140"/>
      <c r="M130" s="140"/>
      <c r="N130" s="140"/>
      <c r="O130" s="140"/>
      <c r="P130" s="140"/>
      <c r="Q130" s="140"/>
      <c r="R130" s="140"/>
    </row>
    <row r="131" spans="12:18" ht="13.5" x14ac:dyDescent="0.25">
      <c r="L131" s="140"/>
      <c r="M131" s="140"/>
      <c r="N131" s="140"/>
      <c r="O131" s="140"/>
      <c r="P131" s="140"/>
      <c r="Q131" s="140"/>
      <c r="R131" s="140"/>
    </row>
    <row r="132" spans="12:18" ht="13.5" x14ac:dyDescent="0.25">
      <c r="L132" s="140"/>
      <c r="M132" s="140"/>
      <c r="N132" s="140"/>
      <c r="O132" s="140"/>
      <c r="P132" s="140"/>
      <c r="Q132" s="140"/>
      <c r="R132" s="140"/>
    </row>
    <row r="133" spans="12:18" ht="13.5" x14ac:dyDescent="0.25">
      <c r="L133" s="140"/>
      <c r="M133" s="140"/>
      <c r="N133" s="140"/>
      <c r="O133" s="140"/>
      <c r="P133" s="140"/>
      <c r="Q133" s="140"/>
      <c r="R133" s="140"/>
    </row>
    <row r="134" spans="12:18" ht="13.5" x14ac:dyDescent="0.25">
      <c r="L134" s="140"/>
      <c r="M134" s="140"/>
      <c r="N134" s="140"/>
      <c r="O134" s="140"/>
      <c r="P134" s="140"/>
      <c r="Q134" s="140"/>
      <c r="R134" s="140"/>
    </row>
    <row r="135" spans="12:18" ht="13.5" x14ac:dyDescent="0.25">
      <c r="L135" s="140"/>
      <c r="M135" s="140"/>
      <c r="N135" s="140"/>
      <c r="O135" s="140"/>
      <c r="P135" s="140"/>
      <c r="Q135" s="140"/>
      <c r="R135" s="140"/>
    </row>
    <row r="136" spans="12:18" ht="13.5" x14ac:dyDescent="0.25">
      <c r="L136" s="140"/>
      <c r="M136" s="140"/>
      <c r="N136" s="140"/>
      <c r="O136" s="140"/>
      <c r="P136" s="140"/>
      <c r="Q136" s="140"/>
      <c r="R136" s="140"/>
    </row>
    <row r="137" spans="12:18" ht="13.5" x14ac:dyDescent="0.25">
      <c r="L137" s="140"/>
      <c r="M137" s="140"/>
      <c r="N137" s="140"/>
      <c r="O137" s="140"/>
      <c r="P137" s="140"/>
      <c r="Q137" s="140"/>
      <c r="R137" s="140"/>
    </row>
    <row r="138" spans="12:18" ht="13.5" x14ac:dyDescent="0.25">
      <c r="L138" s="140"/>
      <c r="M138" s="140"/>
      <c r="N138" s="140"/>
      <c r="O138" s="140"/>
      <c r="P138" s="140"/>
      <c r="Q138" s="140"/>
      <c r="R138" s="140"/>
    </row>
    <row r="139" spans="12:18" ht="13.5" x14ac:dyDescent="0.25">
      <c r="L139" s="140"/>
      <c r="M139" s="140"/>
      <c r="N139" s="140"/>
      <c r="O139" s="140"/>
      <c r="P139" s="140"/>
      <c r="Q139" s="140"/>
      <c r="R139" s="140"/>
    </row>
    <row r="140" spans="12:18" ht="13.5" x14ac:dyDescent="0.25">
      <c r="L140" s="140"/>
      <c r="M140" s="140"/>
      <c r="N140" s="140"/>
      <c r="O140" s="140"/>
      <c r="P140" s="140"/>
      <c r="Q140" s="140"/>
      <c r="R140" s="140"/>
    </row>
    <row r="141" spans="12:18" ht="13.5" x14ac:dyDescent="0.25">
      <c r="L141" s="140"/>
      <c r="M141" s="140"/>
      <c r="N141" s="140"/>
      <c r="O141" s="140"/>
      <c r="P141" s="140"/>
      <c r="Q141" s="140"/>
      <c r="R141" s="140"/>
    </row>
    <row r="142" spans="12:18" ht="13.5" x14ac:dyDescent="0.25">
      <c r="L142" s="140"/>
      <c r="M142" s="140"/>
      <c r="N142" s="140"/>
      <c r="O142" s="140"/>
      <c r="P142" s="140"/>
      <c r="Q142" s="140"/>
      <c r="R142" s="140"/>
    </row>
    <row r="143" spans="12:18" ht="13.5" x14ac:dyDescent="0.25">
      <c r="L143" s="140"/>
      <c r="M143" s="140"/>
      <c r="N143" s="140"/>
      <c r="O143" s="140"/>
      <c r="P143" s="140"/>
      <c r="Q143" s="140"/>
      <c r="R143" s="140"/>
    </row>
    <row r="144" spans="12:18" ht="13.5" x14ac:dyDescent="0.25">
      <c r="L144" s="140"/>
      <c r="M144" s="140"/>
      <c r="N144" s="140"/>
      <c r="O144" s="140"/>
      <c r="P144" s="140"/>
      <c r="Q144" s="140"/>
      <c r="R144" s="140"/>
    </row>
    <row r="145" spans="12:18" ht="13.5" x14ac:dyDescent="0.25">
      <c r="L145" s="140"/>
      <c r="M145" s="140"/>
      <c r="N145" s="140"/>
      <c r="O145" s="140"/>
      <c r="P145" s="140"/>
      <c r="Q145" s="140"/>
      <c r="R145" s="140"/>
    </row>
    <row r="146" spans="12:18" ht="13.5" x14ac:dyDescent="0.25">
      <c r="L146" s="140"/>
      <c r="M146" s="140"/>
      <c r="N146" s="140"/>
      <c r="O146" s="140"/>
      <c r="P146" s="140"/>
      <c r="Q146" s="140"/>
      <c r="R146" s="140"/>
    </row>
    <row r="147" spans="12:18" ht="13.5" x14ac:dyDescent="0.25">
      <c r="L147" s="140"/>
      <c r="M147" s="140"/>
      <c r="N147" s="140"/>
      <c r="O147" s="140"/>
      <c r="P147" s="140"/>
      <c r="Q147" s="140"/>
      <c r="R147" s="140"/>
    </row>
    <row r="148" spans="12:18" ht="13.5" x14ac:dyDescent="0.25">
      <c r="L148" s="140"/>
      <c r="M148" s="140"/>
      <c r="N148" s="140"/>
      <c r="O148" s="140"/>
      <c r="P148" s="140"/>
      <c r="Q148" s="140"/>
      <c r="R148" s="140"/>
    </row>
    <row r="149" spans="12:18" ht="13.5" x14ac:dyDescent="0.25">
      <c r="L149" s="140"/>
      <c r="M149" s="140"/>
      <c r="N149" s="140"/>
      <c r="O149" s="140"/>
      <c r="P149" s="140"/>
      <c r="Q149" s="140"/>
      <c r="R149" s="140"/>
    </row>
    <row r="150" spans="12:18" ht="13.5" x14ac:dyDescent="0.25">
      <c r="L150" s="140"/>
      <c r="M150" s="140"/>
      <c r="N150" s="140"/>
      <c r="O150" s="140"/>
      <c r="P150" s="140"/>
      <c r="Q150" s="140"/>
      <c r="R150" s="140"/>
    </row>
    <row r="151" spans="12:18" ht="13.5" x14ac:dyDescent="0.25">
      <c r="L151" s="140"/>
      <c r="M151" s="140"/>
      <c r="N151" s="140"/>
      <c r="O151" s="140"/>
      <c r="P151" s="140"/>
      <c r="Q151" s="140"/>
      <c r="R151" s="140"/>
    </row>
    <row r="152" spans="12:18" ht="13.5" x14ac:dyDescent="0.25">
      <c r="L152" s="140"/>
      <c r="M152" s="140"/>
      <c r="N152" s="140"/>
      <c r="O152" s="140"/>
      <c r="P152" s="140"/>
      <c r="Q152" s="140"/>
      <c r="R152" s="140"/>
    </row>
    <row r="153" spans="12:18" ht="13.5" x14ac:dyDescent="0.25">
      <c r="L153" s="140"/>
      <c r="M153" s="140"/>
      <c r="N153" s="140"/>
      <c r="O153" s="140"/>
      <c r="P153" s="140"/>
      <c r="Q153" s="140"/>
      <c r="R153" s="140"/>
    </row>
    <row r="154" spans="12:18" ht="13.5" x14ac:dyDescent="0.25">
      <c r="L154" s="140"/>
      <c r="M154" s="140"/>
      <c r="N154" s="140"/>
      <c r="O154" s="140"/>
      <c r="P154" s="140"/>
      <c r="Q154" s="140"/>
      <c r="R154" s="140"/>
    </row>
    <row r="155" spans="12:18" ht="13.5" x14ac:dyDescent="0.25">
      <c r="L155" s="140"/>
      <c r="M155" s="140"/>
      <c r="N155" s="140"/>
      <c r="O155" s="140"/>
      <c r="P155" s="140"/>
      <c r="Q155" s="140"/>
      <c r="R155" s="140"/>
    </row>
    <row r="156" spans="12:18" ht="13.5" x14ac:dyDescent="0.25">
      <c r="L156" s="140"/>
      <c r="M156" s="140"/>
      <c r="N156" s="140"/>
      <c r="O156" s="140"/>
      <c r="P156" s="140"/>
      <c r="Q156" s="140"/>
      <c r="R156" s="140"/>
    </row>
  </sheetData>
  <mergeCells count="11">
    <mergeCell ref="H4:K4"/>
    <mergeCell ref="H5:H8"/>
    <mergeCell ref="I5:I8"/>
    <mergeCell ref="J5:J8"/>
    <mergeCell ref="K5:K8"/>
    <mergeCell ref="B7:F7"/>
    <mergeCell ref="B3:G3"/>
    <mergeCell ref="A4:A9"/>
    <mergeCell ref="B4:B5"/>
    <mergeCell ref="E4:F4"/>
    <mergeCell ref="C4:D5"/>
  </mergeCells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C95"/>
  <sheetViews>
    <sheetView workbookViewId="0">
      <pane xSplit="1" ySplit="9" topLeftCell="B19" activePane="bottomRight" state="frozen"/>
      <selection pane="topRight" activeCell="B1" sqref="B1"/>
      <selection pane="bottomLeft" activeCell="A10" sqref="A10"/>
      <selection pane="bottomRight" activeCell="F95" sqref="F95"/>
    </sheetView>
  </sheetViews>
  <sheetFormatPr baseColWidth="10" defaultColWidth="11.42578125" defaultRowHeight="15" x14ac:dyDescent="0.25"/>
  <cols>
    <col min="1" max="1" width="11.42578125" style="77"/>
    <col min="2" max="2" width="14.85546875" style="77" customWidth="1"/>
    <col min="3" max="4" width="12.7109375" style="77" customWidth="1"/>
    <col min="5" max="5" width="12.7109375" style="140" customWidth="1"/>
    <col min="6" max="6" width="14.7109375" style="77" customWidth="1"/>
    <col min="7" max="10" width="12.7109375" style="77" customWidth="1"/>
    <col min="11" max="11" width="11.42578125" style="138"/>
    <col min="12" max="16384" width="11.42578125" style="78"/>
  </cols>
  <sheetData>
    <row r="1" spans="1:11" ht="14.25" thickBot="1" x14ac:dyDescent="0.3">
      <c r="A1" s="76"/>
      <c r="K1" s="34"/>
    </row>
    <row r="2" spans="1:11" ht="14.25" thickBot="1" x14ac:dyDescent="0.3">
      <c r="J2" s="79">
        <v>0.88700000000000001</v>
      </c>
      <c r="K2" s="140"/>
    </row>
    <row r="3" spans="1:11" ht="14.25" x14ac:dyDescent="0.25">
      <c r="A3" s="448" t="s">
        <v>2</v>
      </c>
      <c r="B3" s="450" t="s">
        <v>117</v>
      </c>
      <c r="C3" s="450"/>
      <c r="D3" s="450"/>
      <c r="E3" s="450"/>
      <c r="F3" s="450"/>
      <c r="G3" s="450"/>
      <c r="H3" s="450"/>
      <c r="I3" s="450"/>
      <c r="J3" s="450"/>
      <c r="K3" s="140"/>
    </row>
    <row r="4" spans="1:11" s="81" customFormat="1" ht="28.5" x14ac:dyDescent="0.25">
      <c r="A4" s="448"/>
      <c r="B4" s="20" t="s">
        <v>21</v>
      </c>
      <c r="C4" s="512" t="s">
        <v>22</v>
      </c>
      <c r="D4" s="534"/>
      <c r="E4" s="534"/>
      <c r="F4" s="513"/>
      <c r="G4" s="535" t="s">
        <v>0</v>
      </c>
      <c r="H4" s="535"/>
      <c r="I4" s="535"/>
      <c r="J4" s="215" t="s">
        <v>23</v>
      </c>
      <c r="K4" s="246" t="s">
        <v>64</v>
      </c>
    </row>
    <row r="5" spans="1:11" s="81" customFormat="1" ht="15" customHeight="1" x14ac:dyDescent="0.25">
      <c r="A5" s="448"/>
      <c r="B5" s="20" t="s">
        <v>25</v>
      </c>
      <c r="C5" s="82"/>
      <c r="D5" s="536" t="s">
        <v>43</v>
      </c>
      <c r="E5" s="537"/>
      <c r="F5" s="530" t="s">
        <v>52</v>
      </c>
      <c r="G5" s="82"/>
      <c r="H5" s="82"/>
      <c r="I5" s="82"/>
      <c r="J5" s="240" t="s">
        <v>110</v>
      </c>
      <c r="K5" s="240" t="s">
        <v>110</v>
      </c>
    </row>
    <row r="6" spans="1:11" s="81" customFormat="1" ht="15" customHeight="1" x14ac:dyDescent="0.25">
      <c r="A6" s="448"/>
      <c r="B6" s="83" t="s">
        <v>41</v>
      </c>
      <c r="C6" s="20"/>
      <c r="D6" s="538"/>
      <c r="E6" s="539"/>
      <c r="F6" s="531"/>
      <c r="G6" s="82"/>
      <c r="H6" s="82"/>
      <c r="I6" s="82"/>
    </row>
    <row r="7" spans="1:11" s="81" customFormat="1" ht="14.25" x14ac:dyDescent="0.25">
      <c r="A7" s="448"/>
      <c r="B7" s="20"/>
      <c r="C7" s="20"/>
      <c r="D7" s="20"/>
      <c r="E7" s="249"/>
      <c r="F7" s="20"/>
      <c r="G7" s="20"/>
      <c r="H7" s="20"/>
      <c r="I7" s="20"/>
      <c r="J7" s="20"/>
      <c r="K7" s="240"/>
    </row>
    <row r="8" spans="1:11" s="81" customFormat="1" ht="15" customHeight="1" x14ac:dyDescent="0.25">
      <c r="A8" s="84"/>
      <c r="B8" s="219" t="s">
        <v>3</v>
      </c>
      <c r="C8" s="85" t="s">
        <v>4</v>
      </c>
      <c r="D8" s="85" t="s">
        <v>42</v>
      </c>
      <c r="E8" s="512" t="s">
        <v>3</v>
      </c>
      <c r="F8" s="513"/>
      <c r="G8" s="20" t="s">
        <v>32</v>
      </c>
      <c r="H8" s="20" t="s">
        <v>33</v>
      </c>
      <c r="I8" s="20" t="s">
        <v>32</v>
      </c>
      <c r="J8" s="21"/>
      <c r="K8" s="240" t="s">
        <v>3</v>
      </c>
    </row>
    <row r="9" spans="1:11" s="88" customFormat="1" ht="28.5" customHeight="1" thickBot="1" x14ac:dyDescent="0.3">
      <c r="A9" s="14"/>
      <c r="B9" s="213"/>
      <c r="C9" s="11"/>
      <c r="D9" s="11"/>
      <c r="E9" s="156"/>
      <c r="F9" s="87"/>
      <c r="G9" s="11" t="s">
        <v>34</v>
      </c>
      <c r="H9" s="532" t="s">
        <v>3</v>
      </c>
      <c r="I9" s="533"/>
      <c r="J9" s="11" t="s">
        <v>36</v>
      </c>
      <c r="K9" s="156" t="s">
        <v>36</v>
      </c>
    </row>
    <row r="10" spans="1:11" ht="14.25" x14ac:dyDescent="0.25">
      <c r="A10" s="89">
        <v>1935</v>
      </c>
      <c r="B10" s="90"/>
      <c r="C10" s="100"/>
      <c r="D10" s="90"/>
      <c r="E10" s="159"/>
      <c r="F10" s="524" t="s">
        <v>40</v>
      </c>
      <c r="G10" s="100"/>
      <c r="H10" s="90"/>
      <c r="I10" s="90"/>
      <c r="J10" s="90"/>
      <c r="K10" s="159"/>
    </row>
    <row r="11" spans="1:11" ht="14.25" x14ac:dyDescent="0.25">
      <c r="A11" s="89">
        <v>1936</v>
      </c>
      <c r="B11" s="90"/>
      <c r="C11" s="90"/>
      <c r="D11" s="90"/>
      <c r="E11" s="159"/>
      <c r="F11" s="525"/>
      <c r="G11" s="90"/>
      <c r="H11" s="90"/>
      <c r="I11" s="90"/>
      <c r="J11" s="90"/>
      <c r="K11" s="159"/>
    </row>
    <row r="12" spans="1:11" ht="14.25" x14ac:dyDescent="0.25">
      <c r="A12" s="89">
        <v>1937</v>
      </c>
      <c r="B12" s="90"/>
      <c r="C12" s="90"/>
      <c r="D12" s="90"/>
      <c r="E12" s="159"/>
      <c r="F12" s="525"/>
      <c r="G12" s="90"/>
      <c r="H12" s="90"/>
      <c r="I12" s="90"/>
      <c r="J12" s="90"/>
      <c r="K12" s="159"/>
    </row>
    <row r="13" spans="1:11" ht="14.25" x14ac:dyDescent="0.25">
      <c r="A13" s="89">
        <v>1938</v>
      </c>
      <c r="B13" s="90"/>
      <c r="C13" s="90"/>
      <c r="D13" s="90"/>
      <c r="E13" s="159"/>
      <c r="F13" s="525"/>
      <c r="G13" s="90"/>
      <c r="H13" s="90"/>
      <c r="I13" s="90"/>
      <c r="J13" s="90"/>
      <c r="K13" s="159"/>
    </row>
    <row r="14" spans="1:11" ht="14.25" x14ac:dyDescent="0.25">
      <c r="A14" s="89">
        <v>1939</v>
      </c>
      <c r="B14" s="90"/>
      <c r="C14" s="90"/>
      <c r="D14" s="90"/>
      <c r="E14" s="159"/>
      <c r="F14" s="525"/>
      <c r="G14" s="90"/>
      <c r="H14" s="90"/>
      <c r="I14" s="90"/>
      <c r="J14" s="90"/>
      <c r="K14" s="159"/>
    </row>
    <row r="15" spans="1:11" ht="14.25" x14ac:dyDescent="0.25">
      <c r="A15" s="89">
        <v>1940</v>
      </c>
      <c r="B15" s="90"/>
      <c r="C15" s="90"/>
      <c r="D15" s="90"/>
      <c r="E15" s="159"/>
      <c r="F15" s="525"/>
      <c r="G15" s="90"/>
      <c r="H15" s="90"/>
      <c r="I15" s="90"/>
      <c r="J15" s="90"/>
      <c r="K15" s="159"/>
    </row>
    <row r="16" spans="1:11" ht="14.25" x14ac:dyDescent="0.25">
      <c r="A16" s="89">
        <v>1941</v>
      </c>
      <c r="B16" s="90"/>
      <c r="C16" s="90"/>
      <c r="D16" s="90"/>
      <c r="E16" s="159"/>
      <c r="F16" s="525"/>
      <c r="G16" s="90"/>
      <c r="H16" s="90"/>
      <c r="I16" s="90"/>
      <c r="J16" s="90"/>
      <c r="K16" s="159"/>
    </row>
    <row r="17" spans="1:81" ht="14.25" x14ac:dyDescent="0.25">
      <c r="A17" s="89">
        <v>1942</v>
      </c>
      <c r="B17" s="90"/>
      <c r="C17" s="90"/>
      <c r="D17" s="90"/>
      <c r="E17" s="159"/>
      <c r="F17" s="525"/>
      <c r="G17" s="90"/>
      <c r="H17" s="90"/>
      <c r="I17" s="90"/>
      <c r="J17" s="90"/>
      <c r="K17" s="159"/>
    </row>
    <row r="18" spans="1:81" ht="14.25" x14ac:dyDescent="0.25">
      <c r="A18" s="89">
        <v>1943</v>
      </c>
      <c r="B18" s="90"/>
      <c r="C18" s="90"/>
      <c r="D18" s="90"/>
      <c r="E18" s="159"/>
      <c r="F18" s="525"/>
      <c r="G18" s="90"/>
      <c r="H18" s="90"/>
      <c r="I18" s="90"/>
      <c r="J18" s="90"/>
      <c r="K18" s="159"/>
    </row>
    <row r="19" spans="1:81" ht="13.7" x14ac:dyDescent="0.25">
      <c r="A19" s="89">
        <v>1944</v>
      </c>
      <c r="B19" s="90"/>
      <c r="C19" s="90"/>
      <c r="D19" s="90"/>
      <c r="E19" s="159"/>
      <c r="F19" s="90"/>
      <c r="G19" s="90"/>
      <c r="H19" s="90"/>
      <c r="I19" s="90"/>
      <c r="J19" s="90"/>
      <c r="K19" s="159"/>
    </row>
    <row r="20" spans="1:81" ht="13.7" x14ac:dyDescent="0.25">
      <c r="A20" s="89">
        <v>1945</v>
      </c>
      <c r="B20" s="90"/>
      <c r="C20" s="90"/>
      <c r="D20" s="90"/>
      <c r="E20" s="159"/>
      <c r="F20" s="90"/>
      <c r="G20" s="90"/>
      <c r="H20" s="90"/>
      <c r="I20" s="90"/>
      <c r="J20" s="90"/>
      <c r="K20" s="159"/>
    </row>
    <row r="21" spans="1:81" ht="13.7" x14ac:dyDescent="0.25">
      <c r="A21" s="89">
        <v>1946</v>
      </c>
      <c r="B21" s="90"/>
      <c r="C21" s="90"/>
      <c r="D21" s="90"/>
      <c r="E21" s="159"/>
      <c r="F21" s="90"/>
      <c r="G21" s="90"/>
      <c r="H21" s="90"/>
      <c r="I21" s="90"/>
      <c r="J21" s="90"/>
      <c r="K21" s="159"/>
    </row>
    <row r="22" spans="1:81" ht="13.7" x14ac:dyDescent="0.25">
      <c r="A22" s="89">
        <v>1947</v>
      </c>
      <c r="B22" s="90"/>
      <c r="C22" s="90"/>
      <c r="D22" s="90"/>
      <c r="E22" s="159"/>
      <c r="F22" s="90"/>
      <c r="G22" s="90"/>
      <c r="H22" s="90"/>
      <c r="I22" s="90"/>
      <c r="J22" s="90"/>
      <c r="K22" s="159"/>
    </row>
    <row r="23" spans="1:81" ht="13.7" x14ac:dyDescent="0.25">
      <c r="A23" s="89">
        <v>1948</v>
      </c>
      <c r="B23" s="90"/>
      <c r="C23" s="90"/>
      <c r="D23" s="90"/>
      <c r="E23" s="159"/>
      <c r="F23" s="90"/>
      <c r="G23" s="90"/>
      <c r="H23" s="90"/>
      <c r="I23" s="90"/>
      <c r="J23" s="90"/>
      <c r="K23" s="159"/>
    </row>
    <row r="24" spans="1:81" ht="13.7" x14ac:dyDescent="0.25">
      <c r="A24" s="89">
        <v>1949</v>
      </c>
      <c r="B24" s="92">
        <f>('[16]comp tot'!B3)*1000</f>
        <v>5783.4</v>
      </c>
      <c r="C24" s="93">
        <v>12434018</v>
      </c>
      <c r="D24" s="90"/>
      <c r="E24" s="159">
        <f t="shared" ref="E24:E29" si="0">E25*C24/C25</f>
        <v>11617.051496002881</v>
      </c>
      <c r="F24" s="94">
        <f t="shared" ref="F24:F29" si="1">C24/C25*F25</f>
        <v>15189376.05346833</v>
      </c>
      <c r="G24" s="90"/>
      <c r="H24" s="90"/>
      <c r="I24" s="90"/>
      <c r="J24" s="96">
        <f t="shared" ref="J24:J88" si="2">B24*1000000/F24/12</f>
        <v>31.729413920853712</v>
      </c>
      <c r="K24" s="159">
        <f t="shared" ref="K24:K41" si="3">(B24*1000000)/(E24*1000)/12</f>
        <v>41.486430542709243</v>
      </c>
    </row>
    <row r="25" spans="1:81" ht="13.7" x14ac:dyDescent="0.25">
      <c r="A25" s="89">
        <v>1950</v>
      </c>
      <c r="B25" s="92">
        <v>6512</v>
      </c>
      <c r="C25" s="93">
        <v>12552099</v>
      </c>
      <c r="D25" s="90"/>
      <c r="E25" s="159">
        <f t="shared" si="0"/>
        <v>11727.374085024348</v>
      </c>
      <c r="F25" s="94">
        <f t="shared" si="1"/>
        <v>15333623.609951647</v>
      </c>
      <c r="G25" s="95">
        <v>6.4590542099192616</v>
      </c>
      <c r="H25" s="90"/>
      <c r="I25" s="97">
        <f>G25/G26*I26</f>
        <v>6.4620583218555527</v>
      </c>
      <c r="J25" s="96">
        <f t="shared" si="2"/>
        <v>35.390634364761084</v>
      </c>
      <c r="K25" s="159">
        <f t="shared" si="3"/>
        <v>46.273501871117297</v>
      </c>
    </row>
    <row r="26" spans="1:81" ht="13.7" x14ac:dyDescent="0.25">
      <c r="A26" s="89">
        <v>1951</v>
      </c>
      <c r="B26" s="92">
        <v>8280</v>
      </c>
      <c r="C26" s="93">
        <v>12790079</v>
      </c>
      <c r="D26" s="90"/>
      <c r="E26" s="159">
        <f t="shared" si="0"/>
        <v>11949.717812934245</v>
      </c>
      <c r="F26" s="94">
        <f t="shared" si="1"/>
        <v>15624339.588745018</v>
      </c>
      <c r="G26" s="95">
        <v>7.5547866205305656</v>
      </c>
      <c r="H26" s="90"/>
      <c r="I26" s="97">
        <f>G26/G27*I27</f>
        <v>7.558300358598907</v>
      </c>
      <c r="J26" s="96">
        <f t="shared" si="2"/>
        <v>44.161866559597883</v>
      </c>
      <c r="K26" s="159">
        <f t="shared" si="3"/>
        <v>57.74194929131729</v>
      </c>
    </row>
    <row r="27" spans="1:81" ht="13.7" x14ac:dyDescent="0.25">
      <c r="A27" s="89">
        <v>1952</v>
      </c>
      <c r="B27" s="92">
        <v>9916</v>
      </c>
      <c r="C27" s="93">
        <v>12904012</v>
      </c>
      <c r="D27" s="90"/>
      <c r="E27" s="159">
        <f t="shared" si="0"/>
        <v>12056.164942743297</v>
      </c>
      <c r="F27" s="94">
        <f t="shared" si="1"/>
        <v>15763519.955212222</v>
      </c>
      <c r="G27" s="95">
        <v>8.4775086505190309</v>
      </c>
      <c r="H27" s="90"/>
      <c r="I27" s="97">
        <f>G27/G28*I28</f>
        <v>8.4814515474354142</v>
      </c>
      <c r="J27" s="96">
        <f t="shared" si="2"/>
        <v>52.420610097309229</v>
      </c>
      <c r="K27" s="159">
        <f t="shared" si="3"/>
        <v>68.540314209180607</v>
      </c>
    </row>
    <row r="28" spans="1:81" ht="13.7" x14ac:dyDescent="0.25">
      <c r="A28" s="89">
        <v>1953</v>
      </c>
      <c r="B28" s="92">
        <v>10328</v>
      </c>
      <c r="C28" s="93">
        <v>12956784</v>
      </c>
      <c r="D28" s="90"/>
      <c r="E28" s="159">
        <f t="shared" si="0"/>
        <v>12105.469603678084</v>
      </c>
      <c r="F28" s="94">
        <f t="shared" si="1"/>
        <v>15827986.144105759</v>
      </c>
      <c r="G28" s="95">
        <v>8.362168396770473</v>
      </c>
      <c r="H28" s="90"/>
      <c r="I28" s="97">
        <f>G28/G29*I29</f>
        <v>8.36605764883085</v>
      </c>
      <c r="J28" s="96">
        <f t="shared" si="2"/>
        <v>54.376258535402712</v>
      </c>
      <c r="K28" s="159">
        <f t="shared" si="3"/>
        <v>71.097338215211792</v>
      </c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</row>
    <row r="29" spans="1:81" ht="13.7" x14ac:dyDescent="0.25">
      <c r="A29" s="89">
        <v>1954</v>
      </c>
      <c r="B29" s="92">
        <v>11186</v>
      </c>
      <c r="C29" s="93">
        <v>13135963</v>
      </c>
      <c r="D29" s="90"/>
      <c r="E29" s="159">
        <f t="shared" si="0"/>
        <v>12272.87580093486</v>
      </c>
      <c r="F29" s="94">
        <f t="shared" si="1"/>
        <v>16046870.917465778</v>
      </c>
      <c r="G29" s="95">
        <v>8.3044982698961931</v>
      </c>
      <c r="H29" s="90"/>
      <c r="I29" s="97">
        <f>G29/G30*I30</f>
        <v>8.308360699528567</v>
      </c>
      <c r="J29" s="96">
        <f t="shared" si="2"/>
        <v>58.090245223576602</v>
      </c>
      <c r="K29" s="159">
        <f t="shared" si="3"/>
        <v>75.953401776921822</v>
      </c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</row>
    <row r="30" spans="1:81" ht="13.7" x14ac:dyDescent="0.25">
      <c r="A30" s="89">
        <v>1955</v>
      </c>
      <c r="B30" s="92">
        <v>12150</v>
      </c>
      <c r="C30" s="93">
        <v>13444340</v>
      </c>
      <c r="D30" s="90"/>
      <c r="E30" s="159">
        <f>E31*C30/C31</f>
        <v>12560.991154248881</v>
      </c>
      <c r="F30" s="93">
        <f>'[17]OECD.Stat export'!M22*1000</f>
        <v>16423583.756327713</v>
      </c>
      <c r="G30" s="95">
        <v>8.4294480000000007</v>
      </c>
      <c r="H30" s="95">
        <f>'[18]OECD.Stat export'!G7</f>
        <v>7.8224840000000002</v>
      </c>
      <c r="I30" s="95">
        <f t="shared" ref="I30:I92" si="4">H30/H$80*100</f>
        <v>8.4333685438644963</v>
      </c>
      <c r="J30" s="96">
        <f t="shared" si="2"/>
        <v>61.649151307180553</v>
      </c>
      <c r="K30" s="159">
        <f t="shared" si="3"/>
        <v>80.606696363886201</v>
      </c>
    </row>
    <row r="31" spans="1:81" ht="13.7" x14ac:dyDescent="0.25">
      <c r="A31" s="89">
        <v>1956</v>
      </c>
      <c r="B31" s="92">
        <v>13709</v>
      </c>
      <c r="C31" s="93">
        <v>13790197</v>
      </c>
      <c r="D31" s="90"/>
      <c r="E31" s="162">
        <v>12884.123916261375</v>
      </c>
      <c r="F31" s="93">
        <f>'[17]OECD.Stat export'!M23*1000</f>
        <v>16463448.973924926</v>
      </c>
      <c r="G31" s="95">
        <v>8.5893809999999995</v>
      </c>
      <c r="H31" s="95">
        <f>'[18]OECD.Stat export'!G8</f>
        <v>7.9709009999999996</v>
      </c>
      <c r="I31" s="95">
        <f t="shared" si="4"/>
        <v>8.593375935272995</v>
      </c>
      <c r="J31" s="96">
        <f t="shared" si="2"/>
        <v>69.391089830329264</v>
      </c>
      <c r="K31" s="164">
        <f t="shared" si="3"/>
        <v>88.6685562861433</v>
      </c>
    </row>
    <row r="32" spans="1:81" ht="13.7" x14ac:dyDescent="0.25">
      <c r="A32" s="89">
        <v>1957</v>
      </c>
      <c r="B32" s="92">
        <v>15329</v>
      </c>
      <c r="C32" s="93">
        <v>14139001</v>
      </c>
      <c r="D32" s="90"/>
      <c r="E32" s="162">
        <v>13222.295411292038</v>
      </c>
      <c r="F32" s="93">
        <f>'[17]OECD.Stat export'!M24*1000</f>
        <v>16575957.476921506</v>
      </c>
      <c r="G32" s="95">
        <v>8.8520160000000008</v>
      </c>
      <c r="H32" s="95">
        <f>'[18]OECD.Stat export'!G9</f>
        <v>8.2146240000000006</v>
      </c>
      <c r="I32" s="95">
        <f t="shared" si="4"/>
        <v>8.8561320983557579</v>
      </c>
      <c r="J32" s="96">
        <f t="shared" si="2"/>
        <v>77.064427104449166</v>
      </c>
      <c r="K32" s="164">
        <f t="shared" si="3"/>
        <v>96.610809767246153</v>
      </c>
    </row>
    <row r="33" spans="1:11" ht="13.7" x14ac:dyDescent="0.25">
      <c r="A33" s="89">
        <v>1958</v>
      </c>
      <c r="B33" s="92">
        <v>17495</v>
      </c>
      <c r="C33" s="93">
        <v>14238542</v>
      </c>
      <c r="D33" s="90"/>
      <c r="E33" s="162">
        <v>13405.034045252705</v>
      </c>
      <c r="F33" s="93">
        <f>'[17]OECD.Stat export'!M25*1000</f>
        <v>16572413.902023975</v>
      </c>
      <c r="G33" s="95">
        <v>10.20288</v>
      </c>
      <c r="H33" s="95">
        <f>'[18]OECD.Stat export'!G10</f>
        <v>9.4682200000000005</v>
      </c>
      <c r="I33" s="95">
        <f t="shared" si="4"/>
        <v>10.20762569976349</v>
      </c>
      <c r="J33" s="96">
        <f t="shared" si="2"/>
        <v>87.972499075020835</v>
      </c>
      <c r="K33" s="164">
        <f t="shared" si="3"/>
        <v>108.75889324451043</v>
      </c>
    </row>
    <row r="34" spans="1:11" ht="13.7" x14ac:dyDescent="0.25">
      <c r="A34" s="89">
        <v>1959</v>
      </c>
      <c r="B34" s="92">
        <v>19234</v>
      </c>
      <c r="C34" s="93">
        <v>14218229</v>
      </c>
      <c r="D34" s="90"/>
      <c r="E34" s="162">
        <v>13389.280714738854</v>
      </c>
      <c r="F34" s="93">
        <f>'[17]OECD.Stat export'!M26*1000</f>
        <v>16453704.142956719</v>
      </c>
      <c r="G34" s="95">
        <v>10.796200000000001</v>
      </c>
      <c r="H34" s="95">
        <f>'[18]OECD.Stat export'!G11</f>
        <v>10.01882</v>
      </c>
      <c r="I34" s="95">
        <f t="shared" si="4"/>
        <v>10.801223937900094</v>
      </c>
      <c r="J34" s="96">
        <f t="shared" si="2"/>
        <v>97.414741349865153</v>
      </c>
      <c r="K34" s="164">
        <f t="shared" si="3"/>
        <v>119.71018962720996</v>
      </c>
    </row>
    <row r="35" spans="1:11" ht="13.7" x14ac:dyDescent="0.25">
      <c r="A35" s="89">
        <v>1960</v>
      </c>
      <c r="B35" s="92">
        <v>21005</v>
      </c>
      <c r="C35" s="93">
        <v>14362394</v>
      </c>
      <c r="D35" s="90"/>
      <c r="E35" s="162">
        <v>13533.161133432022</v>
      </c>
      <c r="F35" s="93">
        <f>'[17]OECD.Stat export'!M27*1000</f>
        <v>16473193.804893134</v>
      </c>
      <c r="G35" s="95">
        <v>11.24316</v>
      </c>
      <c r="H35" s="95">
        <f>'[18]OECD.Stat export'!G12</f>
        <v>10.433590000000001</v>
      </c>
      <c r="I35" s="95">
        <f t="shared" si="4"/>
        <v>11.248384746530535</v>
      </c>
      <c r="J35" s="96">
        <f t="shared" si="2"/>
        <v>106.25848802596674</v>
      </c>
      <c r="K35" s="164">
        <f t="shared" si="3"/>
        <v>129.34277877934048</v>
      </c>
    </row>
    <row r="36" spans="1:11" ht="13.7" x14ac:dyDescent="0.25">
      <c r="A36" s="89">
        <v>1961</v>
      </c>
      <c r="B36" s="92">
        <v>23487</v>
      </c>
      <c r="C36" s="93">
        <v>14503957</v>
      </c>
      <c r="D36" s="90"/>
      <c r="E36" s="162">
        <v>13702.246880947352</v>
      </c>
      <c r="F36" s="93">
        <f>'[17]OECD.Stat export'!M28*1000</f>
        <v>16484710.423310105</v>
      </c>
      <c r="G36" s="95">
        <v>11.51305</v>
      </c>
      <c r="H36" s="95">
        <f>'[18]OECD.Stat export'!G13</f>
        <v>10.684049999999999</v>
      </c>
      <c r="I36" s="95">
        <f t="shared" si="4"/>
        <v>11.518404024997105</v>
      </c>
      <c r="J36" s="96">
        <f t="shared" si="2"/>
        <v>118.73123335138253</v>
      </c>
      <c r="K36" s="164">
        <f t="shared" si="3"/>
        <v>142.8415366476508</v>
      </c>
    </row>
    <row r="37" spans="1:11" ht="13.7" x14ac:dyDescent="0.25">
      <c r="A37" s="89">
        <v>1962</v>
      </c>
      <c r="B37" s="92">
        <v>26554</v>
      </c>
      <c r="C37" s="93">
        <v>14635282</v>
      </c>
      <c r="D37" s="90"/>
      <c r="E37" s="162">
        <v>13985.806830196667</v>
      </c>
      <c r="F37" s="93">
        <f>'[17]OECD.Stat export'!M29*1000</f>
        <v>16599876.607479833</v>
      </c>
      <c r="G37" s="95">
        <v>12.12684</v>
      </c>
      <c r="H37" s="95">
        <f>'[18]OECD.Stat export'!G14</f>
        <v>11.253640000000001</v>
      </c>
      <c r="I37" s="95">
        <f t="shared" si="4"/>
        <v>12.132475257216921</v>
      </c>
      <c r="J37" s="96">
        <f t="shared" si="2"/>
        <v>133.30420373945671</v>
      </c>
      <c r="K37" s="164">
        <f t="shared" si="3"/>
        <v>158.21992683007883</v>
      </c>
    </row>
    <row r="38" spans="1:11" ht="13.7" x14ac:dyDescent="0.25">
      <c r="A38" s="89">
        <v>1963</v>
      </c>
      <c r="B38" s="92">
        <v>30396</v>
      </c>
      <c r="C38" s="93">
        <v>14916556</v>
      </c>
      <c r="D38" s="90"/>
      <c r="E38" s="162">
        <v>14464.708077817728</v>
      </c>
      <c r="F38" s="93">
        <f>'[17]OECD.Stat export'!M30*1000</f>
        <v>16889563.855352916</v>
      </c>
      <c r="G38" s="95">
        <v>12.733079999999999</v>
      </c>
      <c r="H38" s="95">
        <f>'[18]OECD.Stat export'!G15</f>
        <v>11.816229999999999</v>
      </c>
      <c r="I38" s="95">
        <f t="shared" si="4"/>
        <v>12.738999835482945</v>
      </c>
      <c r="J38" s="96">
        <f t="shared" si="2"/>
        <v>149.97426941828343</v>
      </c>
      <c r="K38" s="164">
        <f t="shared" si="3"/>
        <v>175.11587419344244</v>
      </c>
    </row>
    <row r="39" spans="1:11" ht="13.7" x14ac:dyDescent="0.25">
      <c r="A39" s="89">
        <v>1964</v>
      </c>
      <c r="B39" s="92">
        <v>33879</v>
      </c>
      <c r="C39" s="93">
        <v>15247349</v>
      </c>
      <c r="D39" s="90"/>
      <c r="E39" s="162">
        <v>14933.107105096222</v>
      </c>
      <c r="F39" s="93">
        <f>'[17]OECD.Stat export'!M31*1000</f>
        <v>17181908.784399156</v>
      </c>
      <c r="G39" s="95">
        <v>13.141959999999999</v>
      </c>
      <c r="H39" s="95">
        <f>'[18]OECD.Stat export'!G16</f>
        <v>12.19567</v>
      </c>
      <c r="I39" s="95">
        <f t="shared" si="4"/>
        <v>13.148071603515188</v>
      </c>
      <c r="J39" s="96">
        <f t="shared" si="2"/>
        <v>164.31527110442218</v>
      </c>
      <c r="K39" s="164">
        <f t="shared" si="3"/>
        <v>189.0597837496598</v>
      </c>
    </row>
    <row r="40" spans="1:11" ht="13.7" x14ac:dyDescent="0.25">
      <c r="A40" s="89">
        <v>1965</v>
      </c>
      <c r="B40" s="92">
        <v>36590</v>
      </c>
      <c r="C40" s="93">
        <v>15412529</v>
      </c>
      <c r="D40" s="90"/>
      <c r="E40" s="162">
        <v>15196.712835694656</v>
      </c>
      <c r="F40" s="93">
        <f>'[17]OECD.Stat export'!M32*1000</f>
        <v>17311249.268159002</v>
      </c>
      <c r="G40" s="95">
        <v>13.497210000000001</v>
      </c>
      <c r="H40" s="95">
        <f>'[18]OECD.Stat export'!G17</f>
        <v>12.52534</v>
      </c>
      <c r="I40" s="95">
        <f t="shared" si="4"/>
        <v>13.503486661935993</v>
      </c>
      <c r="J40" s="96">
        <f t="shared" si="2"/>
        <v>176.13787540308098</v>
      </c>
      <c r="K40" s="164">
        <f t="shared" si="3"/>
        <v>200.64646214177716</v>
      </c>
    </row>
    <row r="41" spans="1:11" ht="13.7" x14ac:dyDescent="0.25">
      <c r="A41" s="89">
        <v>1966</v>
      </c>
      <c r="B41" s="92">
        <v>39458</v>
      </c>
      <c r="C41" s="93">
        <v>15660640</v>
      </c>
      <c r="D41" s="90"/>
      <c r="E41" s="162">
        <v>15458.218122224578</v>
      </c>
      <c r="F41" s="93">
        <f>'[17]OECD.Stat export'!M33*1000</f>
        <v>17441475.645643234</v>
      </c>
      <c r="G41" s="95">
        <v>13.8484</v>
      </c>
      <c r="H41" s="95">
        <f>'[18]OECD.Stat export'!G18</f>
        <v>12.851240000000001</v>
      </c>
      <c r="I41" s="95">
        <f t="shared" si="4"/>
        <v>13.854837308155973</v>
      </c>
      <c r="J41" s="96">
        <f t="shared" si="2"/>
        <v>188.52571499522341</v>
      </c>
      <c r="K41" s="164">
        <f t="shared" si="3"/>
        <v>212.71317564986393</v>
      </c>
    </row>
    <row r="42" spans="1:11" ht="13.7" x14ac:dyDescent="0.25">
      <c r="A42" s="89">
        <v>1967</v>
      </c>
      <c r="B42" s="92">
        <v>42671</v>
      </c>
      <c r="C42" s="93">
        <v>15806874</v>
      </c>
      <c r="D42" s="90"/>
      <c r="E42" s="162">
        <v>15639.906534150989</v>
      </c>
      <c r="F42" s="93">
        <f>'[17]OECD.Stat export'!M34*1000</f>
        <v>17507031.781247541</v>
      </c>
      <c r="G42" s="95">
        <v>14.23502</v>
      </c>
      <c r="H42" s="95">
        <f>'[18]OECD.Stat export'!G19</f>
        <v>13.21002</v>
      </c>
      <c r="I42" s="95">
        <f t="shared" si="4"/>
        <v>14.241635666090319</v>
      </c>
      <c r="J42" s="96">
        <f t="shared" si="2"/>
        <v>203.11362377690696</v>
      </c>
      <c r="K42" s="164">
        <f>(B42*1000000)/(E42*1000)/12</f>
        <v>227.36175941346184</v>
      </c>
    </row>
    <row r="43" spans="1:11" ht="14.25" x14ac:dyDescent="0.25">
      <c r="A43" s="89">
        <v>1968</v>
      </c>
      <c r="B43" s="92">
        <v>48026</v>
      </c>
      <c r="C43" s="93">
        <v>15871210</v>
      </c>
      <c r="D43" s="90"/>
      <c r="E43" s="162">
        <v>15758.581624021997</v>
      </c>
      <c r="F43" s="93">
        <f>'[17]OECD.Stat export'!M35*1000</f>
        <v>17481340.863240451</v>
      </c>
      <c r="G43" s="95">
        <v>14.881740000000001</v>
      </c>
      <c r="H43" s="95">
        <f>'[18]OECD.Stat export'!G20</f>
        <v>13.810180000000001</v>
      </c>
      <c r="I43" s="95">
        <f t="shared" si="4"/>
        <v>14.888664214219752</v>
      </c>
      <c r="J43" s="96">
        <f t="shared" si="2"/>
        <v>228.93934155144666</v>
      </c>
      <c r="K43" s="164">
        <f t="shared" ref="K43:K93" si="5">(B43*1000000)/(E43*1000)/12</f>
        <v>253.96744213107741</v>
      </c>
    </row>
    <row r="44" spans="1:11" ht="14.25" x14ac:dyDescent="0.25">
      <c r="A44" s="89">
        <v>1969</v>
      </c>
      <c r="B44" s="92">
        <v>54985</v>
      </c>
      <c r="C44" s="93">
        <v>16333949</v>
      </c>
      <c r="D44" s="90"/>
      <c r="E44" s="162">
        <v>16274.240642842044</v>
      </c>
      <c r="F44" s="93">
        <f>'[17]OECD.Stat export'!M36*1000</f>
        <v>17754196.130350269</v>
      </c>
      <c r="G44" s="95">
        <v>15.78149</v>
      </c>
      <c r="H44" s="95">
        <f>'[18]OECD.Stat export'!G21</f>
        <v>14.64514</v>
      </c>
      <c r="I44" s="95">
        <f t="shared" si="4"/>
        <v>15.788829097827705</v>
      </c>
      <c r="J44" s="96">
        <f t="shared" si="2"/>
        <v>258.08452828232527</v>
      </c>
      <c r="K44" s="164">
        <f t="shared" si="5"/>
        <v>281.55435537010368</v>
      </c>
    </row>
    <row r="45" spans="1:11" ht="14.25" x14ac:dyDescent="0.25">
      <c r="A45" s="89">
        <v>1970</v>
      </c>
      <c r="B45" s="92">
        <v>62434</v>
      </c>
      <c r="C45" s="93">
        <v>16747490.000000002</v>
      </c>
      <c r="D45" s="90"/>
      <c r="E45" s="162">
        <v>16741.589448086281</v>
      </c>
      <c r="F45" s="93">
        <f>'[17]OECD.Stat export'!M37*1000</f>
        <v>18007561.735523671</v>
      </c>
      <c r="G45" s="95">
        <v>16.617850000000001</v>
      </c>
      <c r="H45" s="95">
        <f>'[18]OECD.Stat export'!G22</f>
        <v>15.421279999999999</v>
      </c>
      <c r="I45" s="95">
        <f t="shared" si="4"/>
        <v>16.625580526355396</v>
      </c>
      <c r="J45" s="96">
        <f t="shared" si="2"/>
        <v>288.92491997235027</v>
      </c>
      <c r="K45" s="164">
        <f t="shared" si="5"/>
        <v>310.77296151997479</v>
      </c>
    </row>
    <row r="46" spans="1:11" ht="14.25" x14ac:dyDescent="0.25">
      <c r="A46" s="89">
        <v>1971</v>
      </c>
      <c r="B46" s="92">
        <v>70429</v>
      </c>
      <c r="C46" s="93">
        <v>16966992</v>
      </c>
      <c r="D46" s="90"/>
      <c r="E46" s="162">
        <v>17013.596954958768</v>
      </c>
      <c r="F46" s="93">
        <f>'[17]OECD.Stat export'!M38*1000</f>
        <v>18105010.045205753</v>
      </c>
      <c r="G46" s="95">
        <v>17.514800000000001</v>
      </c>
      <c r="H46" s="95">
        <f>'[18]OECD.Stat export'!G23</f>
        <v>16.253640000000001</v>
      </c>
      <c r="I46" s="95">
        <f t="shared" si="4"/>
        <v>17.522942367066232</v>
      </c>
      <c r="J46" s="96">
        <f t="shared" si="2"/>
        <v>324.16901833685972</v>
      </c>
      <c r="K46" s="164">
        <f t="shared" si="5"/>
        <v>344.96428643930795</v>
      </c>
    </row>
    <row r="47" spans="1:11" ht="14.25" x14ac:dyDescent="0.25">
      <c r="A47" s="89">
        <v>1972</v>
      </c>
      <c r="B47" s="92">
        <v>78729</v>
      </c>
      <c r="C47" s="93">
        <v>17221931</v>
      </c>
      <c r="D47" s="90"/>
      <c r="E47" s="162">
        <v>17305.558680482136</v>
      </c>
      <c r="F47" s="93">
        <f>'[17]OECD.Stat export'!M39*1000</f>
        <v>18222833.910548631</v>
      </c>
      <c r="G47" s="95">
        <v>18.576730000000001</v>
      </c>
      <c r="H47" s="95">
        <f>'[18]OECD.Stat export'!G24</f>
        <v>17.23911</v>
      </c>
      <c r="I47" s="95">
        <f t="shared" si="4"/>
        <v>18.585371091614871</v>
      </c>
      <c r="J47" s="96">
        <f t="shared" si="2"/>
        <v>360.0290729864023</v>
      </c>
      <c r="K47" s="164">
        <f t="shared" si="5"/>
        <v>379.11229109288814</v>
      </c>
    </row>
    <row r="48" spans="1:11" ht="14.25" x14ac:dyDescent="0.25">
      <c r="A48" s="89">
        <v>1973</v>
      </c>
      <c r="B48" s="92">
        <v>90584</v>
      </c>
      <c r="C48" s="93">
        <v>17610701</v>
      </c>
      <c r="D48" s="90"/>
      <c r="E48" s="162">
        <v>17726.697716219078</v>
      </c>
      <c r="F48" s="93">
        <f>'[17]OECD.Stat export'!M40*1000</f>
        <v>18489487.921587773</v>
      </c>
      <c r="G48" s="95">
        <v>19.947800000000001</v>
      </c>
      <c r="H48" s="95">
        <f>'[18]OECD.Stat export'!G25</f>
        <v>18.51145</v>
      </c>
      <c r="I48" s="95">
        <f t="shared" si="4"/>
        <v>19.957072476124004</v>
      </c>
      <c r="J48" s="96">
        <f t="shared" si="2"/>
        <v>408.26802227730008</v>
      </c>
      <c r="K48" s="164">
        <f t="shared" si="5"/>
        <v>425.83603486169892</v>
      </c>
    </row>
    <row r="49" spans="1:11" ht="14.25" x14ac:dyDescent="0.25">
      <c r="A49" s="89">
        <v>1974</v>
      </c>
      <c r="B49" s="92">
        <v>108284</v>
      </c>
      <c r="C49" s="93">
        <v>17883761</v>
      </c>
      <c r="D49" s="90"/>
      <c r="E49" s="162">
        <v>18028.111440050758</v>
      </c>
      <c r="F49" s="93">
        <f>'[17]OECD.Stat export'!M41*1000</f>
        <v>18648062.898252245</v>
      </c>
      <c r="G49" s="95">
        <v>22.670539999999999</v>
      </c>
      <c r="H49" s="95">
        <f>'[18]OECD.Stat export'!G26</f>
        <v>21.038139999999999</v>
      </c>
      <c r="I49" s="95">
        <f t="shared" si="4"/>
        <v>22.681080344481035</v>
      </c>
      <c r="J49" s="96">
        <f t="shared" si="2"/>
        <v>483.89297676126961</v>
      </c>
      <c r="K49" s="164">
        <f t="shared" si="5"/>
        <v>500.533108899024</v>
      </c>
    </row>
    <row r="50" spans="1:11" ht="14.25" x14ac:dyDescent="0.25">
      <c r="A50" s="89">
        <v>1975</v>
      </c>
      <c r="B50" s="92">
        <v>127762</v>
      </c>
      <c r="C50" s="93">
        <v>17786362</v>
      </c>
      <c r="D50" s="90"/>
      <c r="E50" s="162">
        <v>17916.787904419547</v>
      </c>
      <c r="F50" s="93">
        <f>'[17]OECD.Stat export'!M42*1000</f>
        <v>18487716.134139009</v>
      </c>
      <c r="G50" s="95">
        <v>25.319800000000001</v>
      </c>
      <c r="H50" s="95">
        <f>'[18]OECD.Stat export'!G27</f>
        <v>23.496639999999999</v>
      </c>
      <c r="I50" s="95">
        <f t="shared" si="4"/>
        <v>25.331573022393943</v>
      </c>
      <c r="J50" s="96">
        <f t="shared" si="2"/>
        <v>575.88688922333279</v>
      </c>
      <c r="K50" s="164">
        <f t="shared" si="5"/>
        <v>594.23783940128408</v>
      </c>
    </row>
    <row r="51" spans="1:11" ht="14.25" x14ac:dyDescent="0.25">
      <c r="A51" s="89">
        <v>1976</v>
      </c>
      <c r="B51" s="92">
        <v>148592</v>
      </c>
      <c r="C51" s="93">
        <v>18021885</v>
      </c>
      <c r="D51" s="90"/>
      <c r="E51" s="162">
        <v>18141.535419750482</v>
      </c>
      <c r="F51" s="93">
        <f>'[17]OECD.Stat export'!M43*1000</f>
        <v>18640089.854732804</v>
      </c>
      <c r="G51" s="95">
        <v>27.756959999999999</v>
      </c>
      <c r="H51" s="95">
        <f>'[18]OECD.Stat export'!G28</f>
        <v>25.758310000000002</v>
      </c>
      <c r="I51" s="95">
        <f t="shared" si="4"/>
        <v>27.76986457206052</v>
      </c>
      <c r="J51" s="96">
        <f t="shared" si="2"/>
        <v>664.30294935100062</v>
      </c>
      <c r="K51" s="164">
        <f t="shared" si="5"/>
        <v>682.55891136897924</v>
      </c>
    </row>
    <row r="52" spans="1:11" ht="14.25" x14ac:dyDescent="0.25">
      <c r="A52" s="89">
        <v>1977</v>
      </c>
      <c r="B52" s="92">
        <v>168994</v>
      </c>
      <c r="C52" s="93">
        <v>18258255</v>
      </c>
      <c r="D52" s="90"/>
      <c r="E52" s="162">
        <v>18375.734933389729</v>
      </c>
      <c r="F52" s="93">
        <f>'[17]OECD.Stat export'!M44*1000</f>
        <v>18811953.237263013</v>
      </c>
      <c r="G52" s="95">
        <v>30.39236</v>
      </c>
      <c r="H52" s="95">
        <f>'[18]OECD.Stat export'!G29</f>
        <v>28.203949999999999</v>
      </c>
      <c r="I52" s="95">
        <f t="shared" si="4"/>
        <v>30.406492968566894</v>
      </c>
      <c r="J52" s="96">
        <f t="shared" si="2"/>
        <v>748.6109047644153</v>
      </c>
      <c r="K52" s="164">
        <f t="shared" si="5"/>
        <v>766.38204590903433</v>
      </c>
    </row>
    <row r="53" spans="1:11" ht="14.25" x14ac:dyDescent="0.25">
      <c r="A53" s="89">
        <v>1978</v>
      </c>
      <c r="B53" s="92">
        <v>191414</v>
      </c>
      <c r="C53" s="93">
        <v>18417100</v>
      </c>
      <c r="D53" s="90"/>
      <c r="E53" s="162">
        <v>18494.410023260738</v>
      </c>
      <c r="F53" s="93">
        <f>'[17]OECD.Stat export'!M45*1000</f>
        <v>18892569.56618182</v>
      </c>
      <c r="G53" s="95">
        <v>33.20382</v>
      </c>
      <c r="H53" s="95">
        <f>'[18]OECD.Stat export'!G30</f>
        <v>30.81297</v>
      </c>
      <c r="I53" s="95">
        <f t="shared" si="4"/>
        <v>33.219260268354702</v>
      </c>
      <c r="J53" s="96">
        <f t="shared" si="2"/>
        <v>844.30900787681423</v>
      </c>
      <c r="K53" s="164">
        <f t="shared" si="5"/>
        <v>862.48583472544453</v>
      </c>
    </row>
    <row r="54" spans="1:11" ht="14.25" x14ac:dyDescent="0.25">
      <c r="A54" s="89">
        <v>1979</v>
      </c>
      <c r="B54" s="92">
        <v>217398</v>
      </c>
      <c r="C54" s="93">
        <v>18568500</v>
      </c>
      <c r="D54" s="90"/>
      <c r="E54" s="162">
        <v>18574.226897864246</v>
      </c>
      <c r="F54" s="93">
        <f>'[17]OECD.Stat export'!M46*1000</f>
        <v>18951038.551991072</v>
      </c>
      <c r="G54" s="95">
        <v>36.738950000000003</v>
      </c>
      <c r="H54" s="95">
        <f>'[18]OECD.Stat export'!G31</f>
        <v>34.09355</v>
      </c>
      <c r="I54" s="95">
        <f t="shared" si="4"/>
        <v>36.756031986600597</v>
      </c>
      <c r="J54" s="96">
        <f t="shared" si="2"/>
        <v>955.96343969743066</v>
      </c>
      <c r="K54" s="164">
        <f t="shared" si="5"/>
        <v>975.356880241574</v>
      </c>
    </row>
    <row r="55" spans="1:11" ht="14.25" x14ac:dyDescent="0.25">
      <c r="A55" s="89">
        <v>1980</v>
      </c>
      <c r="B55" s="92">
        <v>249939</v>
      </c>
      <c r="C55" s="93">
        <v>18670900</v>
      </c>
      <c r="D55" s="90"/>
      <c r="E55" s="162">
        <v>18643.541552125189</v>
      </c>
      <c r="F55" s="93">
        <f>'[17]OECD.Stat export'!M47*1000</f>
        <v>18996219.131934579</v>
      </c>
      <c r="G55" s="95">
        <v>41.721690000000002</v>
      </c>
      <c r="H55" s="95">
        <f>'[18]OECD.Stat export'!G32</f>
        <v>38.717509999999997</v>
      </c>
      <c r="I55" s="95">
        <f t="shared" si="4"/>
        <v>41.741092846052361</v>
      </c>
      <c r="J55" s="96">
        <f t="shared" si="2"/>
        <v>1096.441868528753</v>
      </c>
      <c r="K55" s="164">
        <f t="shared" si="5"/>
        <v>1117.1831243418326</v>
      </c>
    </row>
    <row r="56" spans="1:11" ht="14.25" x14ac:dyDescent="0.25">
      <c r="A56" s="89">
        <v>1981</v>
      </c>
      <c r="B56" s="92">
        <v>283796</v>
      </c>
      <c r="C56" s="93">
        <v>18639600</v>
      </c>
      <c r="D56" s="90"/>
      <c r="E56" s="162">
        <v>18550.071791076341</v>
      </c>
      <c r="F56" s="93">
        <f>'[17]OECD.Stat export'!M48*1000</f>
        <v>18909401.546945095</v>
      </c>
      <c r="G56" s="95">
        <v>47.276690000000002</v>
      </c>
      <c r="H56" s="95">
        <f>'[18]OECD.Stat export'!G33</f>
        <v>43.872509999999998</v>
      </c>
      <c r="I56" s="95">
        <f t="shared" si="4"/>
        <v>47.298664436307</v>
      </c>
      <c r="J56" s="96">
        <f t="shared" si="2"/>
        <v>1250.6829794667608</v>
      </c>
      <c r="K56" s="164">
        <f t="shared" si="5"/>
        <v>1274.9097110256753</v>
      </c>
    </row>
    <row r="57" spans="1:11" ht="14.25" x14ac:dyDescent="0.25">
      <c r="A57" s="89">
        <v>1982</v>
      </c>
      <c r="B57" s="92">
        <v>325576</v>
      </c>
      <c r="C57" s="93">
        <v>18738500</v>
      </c>
      <c r="D57" s="90"/>
      <c r="E57" s="162">
        <v>18643.541552125189</v>
      </c>
      <c r="F57" s="93">
        <f>'[17]OECD.Stat export'!M49*1000</f>
        <v>18949266.764542308</v>
      </c>
      <c r="G57" s="95">
        <v>52.939709999999998</v>
      </c>
      <c r="H57" s="95">
        <f>'[18]OECD.Stat export'!G34</f>
        <v>49.127769999999998</v>
      </c>
      <c r="I57" s="95">
        <f t="shared" si="4"/>
        <v>52.964325673048329</v>
      </c>
      <c r="J57" s="96">
        <f t="shared" si="2"/>
        <v>1431.7880301364078</v>
      </c>
      <c r="K57" s="164">
        <f t="shared" si="5"/>
        <v>1455.2671367442317</v>
      </c>
    </row>
    <row r="58" spans="1:11" ht="14.25" x14ac:dyDescent="0.25">
      <c r="A58" s="89">
        <v>1983</v>
      </c>
      <c r="B58" s="92">
        <v>357697</v>
      </c>
      <c r="C58" s="93">
        <v>18718400</v>
      </c>
      <c r="D58" s="93">
        <f>[19]EMP_TEMP_SEX_STE_NB!D27*1000</f>
        <v>17706000</v>
      </c>
      <c r="E58" s="162">
        <v>18627.788221611336</v>
      </c>
      <c r="F58" s="93">
        <f>'[17]OECD.Stat export'!M50*1000</f>
        <v>18938636.039849717</v>
      </c>
      <c r="G58" s="95">
        <v>57.947569999999999</v>
      </c>
      <c r="H58" s="95">
        <f>'[18]OECD.Stat export'!G35</f>
        <v>53.775039999999997</v>
      </c>
      <c r="I58" s="95">
        <f t="shared" si="4"/>
        <v>57.974516890166214</v>
      </c>
      <c r="J58" s="96">
        <f t="shared" si="2"/>
        <v>1573.9297840991651</v>
      </c>
      <c r="K58" s="164">
        <f t="shared" si="5"/>
        <v>1600.1944502864271</v>
      </c>
    </row>
    <row r="59" spans="1:11" ht="14.25" x14ac:dyDescent="0.25">
      <c r="A59" s="89">
        <v>1984</v>
      </c>
      <c r="B59" s="92">
        <v>384137</v>
      </c>
      <c r="C59" s="93">
        <v>18646000</v>
      </c>
      <c r="D59" s="93">
        <f>[19]EMP_TEMP_SEX_STE_NB!D28*1000</f>
        <v>17622000</v>
      </c>
      <c r="E59" s="162">
        <v>18489.15891308945</v>
      </c>
      <c r="F59" s="93">
        <f>'[17]OECD.Stat export'!M51*1000</f>
        <v>18780061.063185245</v>
      </c>
      <c r="G59" s="95">
        <v>62.394350000000003</v>
      </c>
      <c r="H59" s="95">
        <f>'[18]OECD.Stat export'!G36</f>
        <v>57.901629999999997</v>
      </c>
      <c r="I59" s="95">
        <f t="shared" si="4"/>
        <v>62.423366424332826</v>
      </c>
      <c r="J59" s="96">
        <f t="shared" si="2"/>
        <v>1704.5427359881694</v>
      </c>
      <c r="K59" s="164">
        <f t="shared" si="5"/>
        <v>1731.3614327801627</v>
      </c>
    </row>
    <row r="60" spans="1:11" ht="14.25" x14ac:dyDescent="0.25">
      <c r="A60" s="89">
        <v>1985</v>
      </c>
      <c r="B60" s="92">
        <v>406582</v>
      </c>
      <c r="C60" s="93">
        <v>18635900</v>
      </c>
      <c r="D60" s="93">
        <f>[19]EMP_TEMP_SEX_STE_NB!D29*1000</f>
        <v>17713000</v>
      </c>
      <c r="E60" s="162">
        <v>18460.802918164518</v>
      </c>
      <c r="F60" s="93">
        <f>'[17]OECD.Stat export'!M52*1000</f>
        <v>18717242.339189276</v>
      </c>
      <c r="G60" s="95">
        <v>66.032629999999997</v>
      </c>
      <c r="H60" s="95">
        <f>'[18]OECD.Stat export'!G37</f>
        <v>61.277929999999998</v>
      </c>
      <c r="I60" s="95">
        <f t="shared" si="4"/>
        <v>66.06333324492968</v>
      </c>
      <c r="J60" s="96">
        <f t="shared" si="2"/>
        <v>1810.1936556323337</v>
      </c>
      <c r="K60" s="164">
        <f t="shared" si="5"/>
        <v>1835.3390956790554</v>
      </c>
    </row>
    <row r="61" spans="1:11" ht="14.25" x14ac:dyDescent="0.25">
      <c r="A61" s="89">
        <v>1986</v>
      </c>
      <c r="B61" s="92">
        <v>426650</v>
      </c>
      <c r="C61" s="93">
        <v>18759500</v>
      </c>
      <c r="D61" s="93">
        <f>[19]EMP_TEMP_SEX_STE_NB!D30*1000</f>
        <v>17936000</v>
      </c>
      <c r="E61" s="162">
        <v>18535.368682596745</v>
      </c>
      <c r="F61" s="93">
        <f>'[17]OECD.Stat export'!M53*1000</f>
        <v>18819554.205418218</v>
      </c>
      <c r="G61" s="95">
        <v>67.708889999999997</v>
      </c>
      <c r="H61" s="95">
        <f>'[18]OECD.Stat export'!G38</f>
        <v>62.833480000000002</v>
      </c>
      <c r="I61" s="95">
        <f t="shared" si="4"/>
        <v>67.740361467474898</v>
      </c>
      <c r="J61" s="96">
        <f t="shared" si="2"/>
        <v>1889.2140737547595</v>
      </c>
      <c r="K61" s="164">
        <f t="shared" si="5"/>
        <v>1918.1796313579255</v>
      </c>
    </row>
    <row r="62" spans="1:11" ht="14.25" x14ac:dyDescent="0.25">
      <c r="A62" s="89">
        <v>1987</v>
      </c>
      <c r="B62" s="92">
        <v>445178</v>
      </c>
      <c r="C62" s="93">
        <v>18966300</v>
      </c>
      <c r="D62" s="93">
        <f>[19]EMP_TEMP_SEX_STE_NB!D31*1000</f>
        <v>17903000</v>
      </c>
      <c r="E62" s="162">
        <v>18630.938887714106</v>
      </c>
      <c r="F62" s="93">
        <f>'[17]OECD.Stat export'!M54*1000</f>
        <v>18887723.727509454</v>
      </c>
      <c r="G62" s="95">
        <v>69.935760000000002</v>
      </c>
      <c r="H62" s="95">
        <f>'[18]OECD.Stat export'!G39</f>
        <v>64.900019999999998</v>
      </c>
      <c r="I62" s="95">
        <f t="shared" si="4"/>
        <v>69.968284647712494</v>
      </c>
      <c r="J62" s="96">
        <f t="shared" si="2"/>
        <v>1964.1417463468188</v>
      </c>
      <c r="K62" s="164">
        <f t="shared" si="5"/>
        <v>1991.2129437089452</v>
      </c>
    </row>
    <row r="63" spans="1:11" ht="14.25" x14ac:dyDescent="0.25">
      <c r="A63" s="89">
        <v>1988</v>
      </c>
      <c r="B63" s="92">
        <v>470148</v>
      </c>
      <c r="C63" s="93">
        <v>19206000</v>
      </c>
      <c r="D63" s="93">
        <f>[19]EMP_TEMP_SEX_STE_NB!D32*1000</f>
        <v>18027000</v>
      </c>
      <c r="E63" s="162">
        <v>18840.983294565449</v>
      </c>
      <c r="F63" s="93">
        <f>'[17]OECD.Stat export'!M55*1000</f>
        <v>19065655.482051685</v>
      </c>
      <c r="G63" s="95">
        <v>71.824600000000004</v>
      </c>
      <c r="H63" s="95">
        <f>'[18]OECD.Stat export'!G40</f>
        <v>66.652850000000001</v>
      </c>
      <c r="I63" s="95">
        <f t="shared" si="4"/>
        <v>71.857999140543924</v>
      </c>
      <c r="J63" s="96">
        <f t="shared" si="2"/>
        <v>2054.9516399728777</v>
      </c>
      <c r="K63" s="164">
        <f t="shared" si="5"/>
        <v>2079.4562251589546</v>
      </c>
    </row>
    <row r="64" spans="1:11" ht="14.25" x14ac:dyDescent="0.25">
      <c r="A64" s="89">
        <v>1989</v>
      </c>
      <c r="B64" s="92">
        <v>500487</v>
      </c>
      <c r="C64" s="93">
        <v>19635300</v>
      </c>
      <c r="D64" s="93">
        <f>[19]EMP_TEMP_SEX_STE_NB!D33*1000</f>
        <v>18384000</v>
      </c>
      <c r="E64" s="162">
        <v>19167.602347219286</v>
      </c>
      <c r="F64" s="93">
        <f>'[17]OECD.Stat export'!M56*1000</f>
        <v>19349690.727963209</v>
      </c>
      <c r="G64" s="95">
        <v>74.337239999999994</v>
      </c>
      <c r="H64" s="95">
        <f>'[18]OECD.Stat export'!G41</f>
        <v>68.984570000000005</v>
      </c>
      <c r="I64" s="95">
        <f t="shared" si="4"/>
        <v>74.371811134419502</v>
      </c>
      <c r="J64" s="96">
        <f t="shared" si="2"/>
        <v>2155.4478873260109</v>
      </c>
      <c r="K64" s="164">
        <f t="shared" si="5"/>
        <v>2175.9242102625644</v>
      </c>
    </row>
    <row r="65" spans="1:11" ht="14.25" x14ac:dyDescent="0.25">
      <c r="A65" s="89">
        <v>1990</v>
      </c>
      <c r="B65" s="92">
        <v>534318</v>
      </c>
      <c r="C65" s="93">
        <v>19890809</v>
      </c>
      <c r="D65" s="93">
        <f>[19]EMP_TEMP_SEX_STE_NB!D34*1000</f>
        <v>18439000</v>
      </c>
      <c r="E65" s="162">
        <v>19866</v>
      </c>
      <c r="F65" s="93">
        <f>'[17]OECD.Stat export'!M57*1000</f>
        <v>20432660.370271876</v>
      </c>
      <c r="G65" s="95">
        <v>76.739360000000005</v>
      </c>
      <c r="H65" s="95">
        <f>'[18]OECD.Stat export'!G42</f>
        <v>71.188130000000001</v>
      </c>
      <c r="I65" s="95">
        <f t="shared" si="4"/>
        <v>76.747454675335405</v>
      </c>
      <c r="J65" s="96">
        <f t="shared" si="2"/>
        <v>2179.1827002999084</v>
      </c>
      <c r="K65" s="164">
        <f t="shared" si="5"/>
        <v>2241.3419913419916</v>
      </c>
    </row>
    <row r="66" spans="1:11" ht="14.25" x14ac:dyDescent="0.25">
      <c r="A66" s="89">
        <v>1991</v>
      </c>
      <c r="B66" s="92">
        <v>557854</v>
      </c>
      <c r="C66" s="93">
        <v>20023286</v>
      </c>
      <c r="D66" s="93">
        <f>[19]EMP_TEMP_SEX_STE_NB!D35*1000</f>
        <v>18692000</v>
      </c>
      <c r="E66" s="162">
        <v>19996</v>
      </c>
      <c r="F66" s="93">
        <f>'[17]OECD.Stat export'!M58*1000</f>
        <v>20454710.265071757</v>
      </c>
      <c r="G66" s="95">
        <v>79.209310000000002</v>
      </c>
      <c r="H66" s="95">
        <f>'[18]OECD.Stat export'!G43</f>
        <v>73.47569</v>
      </c>
      <c r="I66" s="95">
        <f t="shared" si="4"/>
        <v>79.213658063696784</v>
      </c>
      <c r="J66" s="96">
        <f t="shared" si="2"/>
        <v>2272.7202062947554</v>
      </c>
      <c r="K66" s="164">
        <f t="shared" si="5"/>
        <v>2324.8566379942654</v>
      </c>
    </row>
    <row r="67" spans="1:11" ht="14.25" x14ac:dyDescent="0.25">
      <c r="A67" s="89">
        <v>1992</v>
      </c>
      <c r="B67" s="92">
        <v>579326</v>
      </c>
      <c r="C67" s="93">
        <v>20020775</v>
      </c>
      <c r="D67" s="93">
        <f>[19]EMP_TEMP_SEX_STE_NB!D36*1000</f>
        <v>18638000</v>
      </c>
      <c r="E67" s="162">
        <v>20024</v>
      </c>
      <c r="F67" s="93">
        <f>'[17]OECD.Stat export'!M59*1000</f>
        <v>20361638.27038813</v>
      </c>
      <c r="G67" s="95">
        <v>81.115560000000002</v>
      </c>
      <c r="H67" s="95">
        <f>'[18]OECD.Stat export'!G44</f>
        <v>75.212479999999999</v>
      </c>
      <c r="I67" s="95">
        <f t="shared" si="4"/>
        <v>81.08607993803983</v>
      </c>
      <c r="J67" s="96">
        <f t="shared" si="2"/>
        <v>2370.9863629625524</v>
      </c>
      <c r="K67" s="164">
        <f t="shared" si="5"/>
        <v>2410.9651751231854</v>
      </c>
    </row>
    <row r="68" spans="1:11" ht="14.25" x14ac:dyDescent="0.25">
      <c r="A68" s="89">
        <v>1993</v>
      </c>
      <c r="B68" s="92">
        <v>588763</v>
      </c>
      <c r="C68" s="93">
        <v>19856682</v>
      </c>
      <c r="D68" s="93">
        <f>[19]EMP_TEMP_SEX_STE_NB!D37*1000</f>
        <v>18733000</v>
      </c>
      <c r="E68" s="162">
        <v>19855</v>
      </c>
      <c r="F68" s="93">
        <f>'[17]OECD.Stat export'!M60*1000</f>
        <v>20094904.528913792</v>
      </c>
      <c r="G68" s="95">
        <v>82.799289999999999</v>
      </c>
      <c r="H68" s="95">
        <f>'[18]OECD.Stat export'!G45</f>
        <v>76.795299999999997</v>
      </c>
      <c r="I68" s="95">
        <f t="shared" si="4"/>
        <v>82.792507768202157</v>
      </c>
      <c r="J68" s="96">
        <f t="shared" si="2"/>
        <v>2441.593253789169</v>
      </c>
      <c r="K68" s="164">
        <f t="shared" si="5"/>
        <v>2471.0946025350459</v>
      </c>
    </row>
    <row r="69" spans="1:11" ht="14.25" x14ac:dyDescent="0.25">
      <c r="A69" s="89">
        <v>1994</v>
      </c>
      <c r="B69" s="92">
        <v>600828</v>
      </c>
      <c r="C69" s="93">
        <v>19985667</v>
      </c>
      <c r="D69" s="93">
        <f>[19]EMP_TEMP_SEX_STE_NB!D38*1000</f>
        <v>18536000</v>
      </c>
      <c r="E69" s="162">
        <v>19978</v>
      </c>
      <c r="F69" s="93">
        <f>'[17]OECD.Stat export'!M61*1000</f>
        <v>20122092.60731509</v>
      </c>
      <c r="G69" s="95">
        <v>84.178899999999999</v>
      </c>
      <c r="H69" s="95">
        <f>'[18]OECD.Stat export'!G46</f>
        <v>78.066659999999999</v>
      </c>
      <c r="I69" s="95">
        <f t="shared" si="4"/>
        <v>84.163152621157749</v>
      </c>
      <c r="J69" s="96">
        <f t="shared" si="2"/>
        <v>2488.2600918851826</v>
      </c>
      <c r="K69" s="164">
        <f t="shared" si="5"/>
        <v>2506.2068275102615</v>
      </c>
    </row>
    <row r="70" spans="1:11" ht="14.25" x14ac:dyDescent="0.25">
      <c r="A70" s="89">
        <v>1995</v>
      </c>
      <c r="B70" s="92">
        <v>622234</v>
      </c>
      <c r="C70" s="93">
        <v>20263634</v>
      </c>
      <c r="D70" s="93">
        <f>[19]EMP_TEMP_SEX_STE_NB!D39*1000</f>
        <v>18917000</v>
      </c>
      <c r="E70" s="162">
        <v>20261</v>
      </c>
      <c r="F70" s="93">
        <f>'[17]OECD.Stat export'!M62*1000</f>
        <v>20300042.079731811</v>
      </c>
      <c r="G70" s="95">
        <v>85.684619999999995</v>
      </c>
      <c r="H70" s="95">
        <f>'[18]OECD.Stat export'!G47</f>
        <v>79.469110000000001</v>
      </c>
      <c r="I70" s="95">
        <f t="shared" si="4"/>
        <v>85.67512474079939</v>
      </c>
      <c r="J70" s="96">
        <f t="shared" si="2"/>
        <v>2554.3214703532462</v>
      </c>
      <c r="K70" s="164">
        <f t="shared" si="5"/>
        <v>2559.2435384893802</v>
      </c>
    </row>
    <row r="71" spans="1:11" ht="14.25" x14ac:dyDescent="0.25">
      <c r="A71" s="89">
        <v>1996</v>
      </c>
      <c r="B71" s="92">
        <v>639569</v>
      </c>
      <c r="C71" s="93">
        <v>20419523</v>
      </c>
      <c r="D71" s="93">
        <f>[19]EMP_TEMP_SEX_STE_NB!D40*1000</f>
        <v>19112000</v>
      </c>
      <c r="E71" s="162">
        <v>20397</v>
      </c>
      <c r="F71" s="93">
        <f>'[17]OECD.Stat export'!M63*1000</f>
        <v>20352070.6181648</v>
      </c>
      <c r="G71" s="95">
        <v>87.398009999999999</v>
      </c>
      <c r="H71" s="95">
        <f>'[18]OECD.Stat export'!G48</f>
        <v>81.044889999999995</v>
      </c>
      <c r="I71" s="95">
        <f t="shared" si="4"/>
        <v>87.373962793271048</v>
      </c>
      <c r="J71" s="96">
        <f t="shared" si="2"/>
        <v>2618.7712133377331</v>
      </c>
      <c r="K71" s="164">
        <f t="shared" si="5"/>
        <v>2613.002729159517</v>
      </c>
    </row>
    <row r="72" spans="1:11" ht="14.25" x14ac:dyDescent="0.25">
      <c r="A72" s="89">
        <v>1997</v>
      </c>
      <c r="B72" s="92">
        <v>656177</v>
      </c>
      <c r="C72" s="93">
        <v>20574207</v>
      </c>
      <c r="D72" s="93">
        <f>[19]EMP_TEMP_SEX_STE_NB!D41*1000</f>
        <v>19114000</v>
      </c>
      <c r="E72" s="162">
        <v>20586</v>
      </c>
      <c r="F72" s="93">
        <f>'[17]OECD.Stat export'!M64*1000</f>
        <v>20467732.902820181</v>
      </c>
      <c r="G72" s="95">
        <v>88.436430000000001</v>
      </c>
      <c r="H72" s="95">
        <f>'[18]OECD.Stat export'!G49</f>
        <v>82.020619999999994</v>
      </c>
      <c r="I72" s="95">
        <f t="shared" si="4"/>
        <v>88.425890887889707</v>
      </c>
      <c r="J72" s="96">
        <f t="shared" si="2"/>
        <v>2671.5912761951417</v>
      </c>
      <c r="K72" s="164">
        <f t="shared" si="5"/>
        <v>2656.2429158975356</v>
      </c>
    </row>
    <row r="73" spans="1:11" ht="14.25" x14ac:dyDescent="0.25">
      <c r="A73" s="89">
        <v>1998</v>
      </c>
      <c r="B73" s="92">
        <v>681060</v>
      </c>
      <c r="C73" s="93">
        <v>20967639</v>
      </c>
      <c r="D73" s="93">
        <f>[19]EMP_TEMP_SEX_STE_NB!D42*1000</f>
        <v>19470000</v>
      </c>
      <c r="E73" s="162">
        <v>21043</v>
      </c>
      <c r="F73" s="93">
        <f>'[17]OECD.Stat export'!M65*1000</f>
        <v>20836672.20327653</v>
      </c>
      <c r="G73" s="95">
        <v>89.000140000000002</v>
      </c>
      <c r="H73" s="95">
        <f>'[18]OECD.Stat export'!G50</f>
        <v>82.554680000000005</v>
      </c>
      <c r="I73" s="95">
        <f t="shared" si="4"/>
        <v>89.001657460826948</v>
      </c>
      <c r="J73" s="96">
        <f t="shared" si="2"/>
        <v>2723.8034675746053</v>
      </c>
      <c r="K73" s="164">
        <f t="shared" si="5"/>
        <v>2697.0964216128878</v>
      </c>
    </row>
    <row r="74" spans="1:11" ht="14.25" x14ac:dyDescent="0.25">
      <c r="A74" s="89">
        <v>1999</v>
      </c>
      <c r="B74" s="92">
        <v>712455</v>
      </c>
      <c r="C74" s="93">
        <v>21455289</v>
      </c>
      <c r="D74" s="93">
        <f>[19]EMP_TEMP_SEX_STE_NB!D43*1000</f>
        <v>19765000</v>
      </c>
      <c r="E74" s="162">
        <v>21544</v>
      </c>
      <c r="F74" s="93">
        <f>'[17]OECD.Stat export'!M66*1000</f>
        <v>21266135.762982693</v>
      </c>
      <c r="G74" s="95">
        <v>89.48227</v>
      </c>
      <c r="H74" s="95">
        <f>'[18]OECD.Stat export'!G51</f>
        <v>82.99812</v>
      </c>
      <c r="I74" s="95">
        <f t="shared" si="4"/>
        <v>89.479727207865253</v>
      </c>
      <c r="J74" s="96">
        <f t="shared" si="2"/>
        <v>2791.8212627677149</v>
      </c>
      <c r="K74" s="164">
        <f t="shared" si="5"/>
        <v>2755.8136836242106</v>
      </c>
    </row>
    <row r="75" spans="1:11" ht="14.25" x14ac:dyDescent="0.25">
      <c r="A75" s="89">
        <v>2000</v>
      </c>
      <c r="B75" s="92">
        <v>751506</v>
      </c>
      <c r="C75" s="93">
        <v>22102539</v>
      </c>
      <c r="D75" s="93">
        <f>[19]EMP_TEMP_SEX_STE_NB!D44*1000</f>
        <v>20484000</v>
      </c>
      <c r="E75" s="162">
        <v>22347.43</v>
      </c>
      <c r="F75" s="93">
        <f>'[17]OECD.Stat export'!M67*1000</f>
        <v>21818508.218009688</v>
      </c>
      <c r="G75" s="95">
        <v>90.995400000000004</v>
      </c>
      <c r="H75" s="95">
        <f>'[18]OECD.Stat export'!G52</f>
        <v>84.389129999999994</v>
      </c>
      <c r="I75" s="95">
        <f t="shared" si="4"/>
        <v>90.979365938759543</v>
      </c>
      <c r="J75" s="96">
        <f t="shared" si="2"/>
        <v>2870.2924771138537</v>
      </c>
      <c r="K75" s="164">
        <f t="shared" si="5"/>
        <v>2802.3580340110698</v>
      </c>
    </row>
    <row r="76" spans="1:11" ht="15" customHeight="1" x14ac:dyDescent="0.25">
      <c r="A76" s="89">
        <v>2001</v>
      </c>
      <c r="B76" s="92">
        <v>785431</v>
      </c>
      <c r="C76" s="93">
        <v>22560061</v>
      </c>
      <c r="D76" s="93">
        <f>[19]EMP_TEMP_SEX_STE_NB!D45*1000</f>
        <v>21097000</v>
      </c>
      <c r="E76" s="162">
        <v>22844.46</v>
      </c>
      <c r="F76" s="93">
        <f>'[17]OECD.Stat export'!M68*1000</f>
        <v>22234869.409532227</v>
      </c>
      <c r="G76" s="95">
        <v>92.478859999999997</v>
      </c>
      <c r="H76" s="95">
        <f>'[18]OECD.Stat export'!G53</f>
        <v>85.768709999999999</v>
      </c>
      <c r="I76" s="95">
        <f t="shared" si="4"/>
        <v>92.466682061840729</v>
      </c>
      <c r="J76" s="96">
        <f t="shared" si="2"/>
        <v>2943.6909265261256</v>
      </c>
      <c r="K76" s="164">
        <f t="shared" si="5"/>
        <v>2865.1403155659332</v>
      </c>
    </row>
    <row r="77" spans="1:11" ht="15" customHeight="1" x14ac:dyDescent="0.25">
      <c r="A77" s="89">
        <v>2002</v>
      </c>
      <c r="B77" s="92">
        <v>817774</v>
      </c>
      <c r="C77" s="93">
        <v>22724417</v>
      </c>
      <c r="D77" s="93">
        <f>[19]EMP_TEMP_SEX_STE_NB!D46*1000</f>
        <v>21312000</v>
      </c>
      <c r="E77" s="162">
        <v>23044.98</v>
      </c>
      <c r="F77" s="93">
        <f>'[17]OECD.Stat export'!M69*1000</f>
        <v>22404278.866445899</v>
      </c>
      <c r="G77" s="95">
        <v>94.251589999999993</v>
      </c>
      <c r="H77" s="95">
        <f>'[18]OECD.Stat export'!G54</f>
        <v>87.418400000000005</v>
      </c>
      <c r="I77" s="95">
        <f t="shared" si="4"/>
        <v>94.245201999130202</v>
      </c>
      <c r="J77" s="96">
        <f t="shared" si="2"/>
        <v>3041.7329537616115</v>
      </c>
      <c r="K77" s="164">
        <f t="shared" si="5"/>
        <v>2957.1660870755077</v>
      </c>
    </row>
    <row r="78" spans="1:11" ht="15" customHeight="1" x14ac:dyDescent="0.25">
      <c r="A78" s="89">
        <v>2003</v>
      </c>
      <c r="B78" s="92">
        <v>841720</v>
      </c>
      <c r="C78" s="93">
        <v>22759229</v>
      </c>
      <c r="D78" s="93">
        <f>[19]EMP_TEMP_SEX_STE_NB!D47*1000</f>
        <v>21783000</v>
      </c>
      <c r="E78" s="162">
        <v>23063.65</v>
      </c>
      <c r="F78" s="93">
        <f>'[17]OECD.Stat export'!M70*1000</f>
        <v>21885845</v>
      </c>
      <c r="G78" s="95">
        <v>96.239429999999999</v>
      </c>
      <c r="H78" s="95">
        <f>'[18]OECD.Stat export'!G55</f>
        <v>89.252849999999995</v>
      </c>
      <c r="I78" s="95">
        <f t="shared" si="4"/>
        <v>96.222910477062811</v>
      </c>
      <c r="J78" s="96">
        <f t="shared" si="2"/>
        <v>3204.9634516434403</v>
      </c>
      <c r="K78" s="164">
        <f t="shared" si="5"/>
        <v>3041.2936952014679</v>
      </c>
    </row>
    <row r="79" spans="1:11" ht="15" customHeight="1" x14ac:dyDescent="0.25">
      <c r="A79" s="89">
        <v>2004</v>
      </c>
      <c r="B79" s="92">
        <v>871162</v>
      </c>
      <c r="C79" s="93">
        <v>22768400</v>
      </c>
      <c r="D79" s="93">
        <f>[19]EMP_TEMP_SEX_STE_NB!D48*1000</f>
        <v>21861000</v>
      </c>
      <c r="E79" s="162">
        <v>23074.31</v>
      </c>
      <c r="F79" s="93">
        <f>'[17]OECD.Stat export'!M71*1000</f>
        <v>22120530</v>
      </c>
      <c r="G79" s="95">
        <v>98.294020000000003</v>
      </c>
      <c r="H79" s="95">
        <f>'[18]OECD.Stat export'!G56</f>
        <v>91.164720000000003</v>
      </c>
      <c r="I79" s="95">
        <f t="shared" si="4"/>
        <v>98.284084947724338</v>
      </c>
      <c r="J79" s="96">
        <f t="shared" si="2"/>
        <v>3281.8758561993468</v>
      </c>
      <c r="K79" s="164">
        <f t="shared" si="5"/>
        <v>3146.2190346464672</v>
      </c>
    </row>
    <row r="80" spans="1:11" ht="15" customHeight="1" x14ac:dyDescent="0.25">
      <c r="A80" s="89">
        <v>2005</v>
      </c>
      <c r="B80" s="92">
        <v>903162</v>
      </c>
      <c r="C80" s="93">
        <v>22874744</v>
      </c>
      <c r="D80" s="94">
        <f>[19]EMP_TEMP_SEX_STE_NB!D49*1000</f>
        <v>22266000</v>
      </c>
      <c r="E80" s="94">
        <v>23202.23</v>
      </c>
      <c r="F80" s="94">
        <f>'[17]OECD.Stat export'!M72*1000</f>
        <v>22265530</v>
      </c>
      <c r="G80" s="95">
        <v>100</v>
      </c>
      <c r="H80" s="95">
        <f>'[18]OECD.Stat export'!G57</f>
        <v>92.756339999999994</v>
      </c>
      <c r="I80" s="95">
        <f t="shared" si="4"/>
        <v>100</v>
      </c>
      <c r="J80" s="96">
        <f t="shared" si="2"/>
        <v>3380.2698610812317</v>
      </c>
      <c r="K80" s="164">
        <f t="shared" si="5"/>
        <v>3243.8045825767608</v>
      </c>
    </row>
    <row r="81" spans="1:11" ht="15" customHeight="1" x14ac:dyDescent="0.25">
      <c r="A81" s="89">
        <v>2006</v>
      </c>
      <c r="B81" s="92">
        <v>942012</v>
      </c>
      <c r="C81" s="93">
        <v>23096867</v>
      </c>
      <c r="D81" s="94">
        <f>[19]EMP_TEMP_SEX_STE_NB!D50*1000</f>
        <v>22292000</v>
      </c>
      <c r="E81" s="94">
        <v>23433.360000000001</v>
      </c>
      <c r="F81" s="94">
        <f>'[17]OECD.Stat export'!M73*1000</f>
        <v>22292250</v>
      </c>
      <c r="G81" s="95">
        <v>101.6837</v>
      </c>
      <c r="H81" s="95">
        <f>'[18]OECD.Stat export'!G58</f>
        <v>94.310119999999998</v>
      </c>
      <c r="I81" s="95">
        <f t="shared" si="4"/>
        <v>101.67511999718835</v>
      </c>
      <c r="J81" s="96">
        <f t="shared" si="2"/>
        <v>3521.4480368738018</v>
      </c>
      <c r="K81" s="164">
        <f t="shared" si="5"/>
        <v>3349.9677383012936</v>
      </c>
    </row>
    <row r="82" spans="1:11" ht="15" customHeight="1" x14ac:dyDescent="0.25">
      <c r="A82" s="99">
        <v>2007</v>
      </c>
      <c r="B82" s="92">
        <v>979930</v>
      </c>
      <c r="C82" s="93">
        <v>23443668</v>
      </c>
      <c r="D82" s="94">
        <f>[19]EMP_TEMP_SEX_STE_NB!D51*1000</f>
        <v>22776000</v>
      </c>
      <c r="E82" s="94">
        <v>23774.85</v>
      </c>
      <c r="F82" s="94">
        <f>'[17]OECD.Stat export'!M74*1000</f>
        <v>22776230</v>
      </c>
      <c r="G82" s="95">
        <v>103.1969</v>
      </c>
      <c r="H82" s="95">
        <f>'[18]OECD.Stat export'!G59</f>
        <v>95.713459999999998</v>
      </c>
      <c r="I82" s="95">
        <f t="shared" si="4"/>
        <v>103.18805161997552</v>
      </c>
      <c r="J82" s="96">
        <f t="shared" si="2"/>
        <v>3585.3533852324695</v>
      </c>
      <c r="K82" s="164">
        <f t="shared" si="5"/>
        <v>3434.7570366725063</v>
      </c>
    </row>
    <row r="83" spans="1:11" ht="15" customHeight="1" x14ac:dyDescent="0.25">
      <c r="A83" s="99">
        <v>2008</v>
      </c>
      <c r="B83" s="92">
        <v>1010192</v>
      </c>
      <c r="C83" s="93">
        <v>23580000</v>
      </c>
      <c r="D83" s="94">
        <f>[19]EMP_TEMP_SEX_STE_NB!D52*1000</f>
        <v>23188000</v>
      </c>
      <c r="E83" s="94">
        <v>23188.22</v>
      </c>
      <c r="F83" s="94">
        <f>'[17]OECD.Stat export'!M75*1000</f>
        <v>23188230</v>
      </c>
      <c r="G83" s="95">
        <v>106.1007</v>
      </c>
      <c r="H83" s="95">
        <f>'[18]OECD.Stat export'!G60</f>
        <v>98.405749999999998</v>
      </c>
      <c r="I83" s="95">
        <f t="shared" si="4"/>
        <v>106.09059175901076</v>
      </c>
      <c r="J83" s="96">
        <f t="shared" si="2"/>
        <v>3630.4050230080807</v>
      </c>
      <c r="K83" s="164">
        <f t="shared" si="5"/>
        <v>3630.4065886327917</v>
      </c>
    </row>
    <row r="84" spans="1:11" ht="15" customHeight="1" x14ac:dyDescent="0.25">
      <c r="A84" s="99">
        <v>2009</v>
      </c>
      <c r="B84" s="92">
        <v>1013013</v>
      </c>
      <c r="C84" s="93">
        <v>23253750</v>
      </c>
      <c r="D84" s="94">
        <f>[19]EMP_TEMP_SEX_STE_NB!D53*1000</f>
        <v>22864000</v>
      </c>
      <c r="E84" s="94">
        <v>22863.68</v>
      </c>
      <c r="F84" s="94">
        <f>'[17]OECD.Stat export'!M76*1000</f>
        <v>22863680</v>
      </c>
      <c r="G84" s="95">
        <v>106.1942</v>
      </c>
      <c r="H84" s="95">
        <f>'[18]OECD.Stat export'!G61</f>
        <v>98.491969999999995</v>
      </c>
      <c r="I84" s="95">
        <f t="shared" si="4"/>
        <v>106.183544973853</v>
      </c>
      <c r="J84" s="96">
        <f t="shared" si="2"/>
        <v>3692.2205874120004</v>
      </c>
      <c r="K84" s="164">
        <f t="shared" si="5"/>
        <v>3692.2205874120004</v>
      </c>
    </row>
    <row r="85" spans="1:11" ht="15" customHeight="1" x14ac:dyDescent="0.25">
      <c r="A85" s="84">
        <v>2010</v>
      </c>
      <c r="B85" s="92">
        <v>1040212</v>
      </c>
      <c r="C85" s="93">
        <v>23273000</v>
      </c>
      <c r="D85" s="94">
        <f>[19]EMP_TEMP_SEX_STE_NB!D54*1000</f>
        <v>22774000</v>
      </c>
      <c r="E85" s="94">
        <v>22773.82</v>
      </c>
      <c r="F85" s="94">
        <f>'[17]OECD.Stat export'!M77*1000</f>
        <v>22773824.999999996</v>
      </c>
      <c r="G85" s="95">
        <v>107.8186</v>
      </c>
      <c r="H85" s="95">
        <f>'[18]OECD.Stat export'!G62</f>
        <v>100</v>
      </c>
      <c r="I85" s="95">
        <f t="shared" si="4"/>
        <v>107.80934219698621</v>
      </c>
      <c r="J85" s="96">
        <f t="shared" si="2"/>
        <v>3806.3141933045213</v>
      </c>
      <c r="K85" s="164">
        <f t="shared" si="5"/>
        <v>3806.3150289821092</v>
      </c>
    </row>
    <row r="86" spans="1:11" ht="15" customHeight="1" x14ac:dyDescent="0.25">
      <c r="A86" s="84">
        <f>A85+1</f>
        <v>2011</v>
      </c>
      <c r="B86" s="92">
        <v>1068929</v>
      </c>
      <c r="C86" s="90"/>
      <c r="D86" s="94">
        <f>[19]EMP_TEMP_SEX_STE_NB!D55*1000</f>
        <v>22764000</v>
      </c>
      <c r="E86" s="94">
        <v>22763.85</v>
      </c>
      <c r="F86" s="94">
        <f>'[17]OECD.Stat export'!M78*1000</f>
        <v>22763850</v>
      </c>
      <c r="G86" s="90"/>
      <c r="H86" s="95">
        <f>'[18]OECD.Stat export'!G63</f>
        <v>102.1116</v>
      </c>
      <c r="I86" s="95">
        <f t="shared" si="4"/>
        <v>110.08584426681777</v>
      </c>
      <c r="J86" s="96">
        <f t="shared" si="2"/>
        <v>3913.1085763904903</v>
      </c>
      <c r="K86" s="164">
        <f t="shared" si="5"/>
        <v>3913.1085763904903</v>
      </c>
    </row>
    <row r="87" spans="1:11" ht="15" customHeight="1" x14ac:dyDescent="0.25">
      <c r="A87" s="84">
        <f>A86+1</f>
        <v>2012</v>
      </c>
      <c r="B87" s="92">
        <v>1092356</v>
      </c>
      <c r="C87" s="90"/>
      <c r="D87" s="94">
        <f>[19]EMP_TEMP_SEX_STE_NB!D56*1000</f>
        <v>22851000</v>
      </c>
      <c r="E87" s="94">
        <v>22851.38</v>
      </c>
      <c r="F87" s="94">
        <f>'[17]OECD.Stat export'!M79*1000</f>
        <v>22851370.000000004</v>
      </c>
      <c r="G87" s="90"/>
      <c r="H87" s="95">
        <f>'[18]OECD.Stat export'!G64</f>
        <v>104.1071</v>
      </c>
      <c r="I87" s="95">
        <f t="shared" si="4"/>
        <v>112.23717969035864</v>
      </c>
      <c r="J87" s="96">
        <f t="shared" si="2"/>
        <v>3983.5540130270815</v>
      </c>
      <c r="K87" s="164">
        <f t="shared" si="5"/>
        <v>3983.5522697826855</v>
      </c>
    </row>
    <row r="88" spans="1:11" ht="15" customHeight="1" x14ac:dyDescent="0.25">
      <c r="A88" s="84">
        <f>A87+1</f>
        <v>2013</v>
      </c>
      <c r="B88" s="92">
        <v>1109469</v>
      </c>
      <c r="C88" s="90"/>
      <c r="D88" s="93">
        <f>[19]EMP_TEMP_SEX_STE_NB!D57*1000</f>
        <v>22877000</v>
      </c>
      <c r="E88" s="162">
        <v>22877.4</v>
      </c>
      <c r="F88" s="93">
        <f>'[17]OECD.Stat export'!M80*1000</f>
        <v>22878675</v>
      </c>
      <c r="G88" s="90"/>
      <c r="H88" s="95">
        <f>'[18]OECD.Stat export'!G65</f>
        <v>105.00620000000001</v>
      </c>
      <c r="I88" s="95">
        <f t="shared" si="4"/>
        <v>113.20649348605174</v>
      </c>
      <c r="J88" s="96">
        <f t="shared" si="2"/>
        <v>4041.1321896919294</v>
      </c>
      <c r="K88" s="164">
        <f t="shared" si="5"/>
        <v>4041.3574094958344</v>
      </c>
    </row>
    <row r="89" spans="1:11" ht="15" customHeight="1" x14ac:dyDescent="0.25">
      <c r="A89" s="84">
        <f>A88+1</f>
        <v>2014</v>
      </c>
      <c r="B89" s="92">
        <v>1126701</v>
      </c>
      <c r="C89" s="90"/>
      <c r="D89" s="93">
        <f>[19]EMP_TEMP_SEX_STE_NB!D58*1000</f>
        <v>23333000</v>
      </c>
      <c r="E89" s="162">
        <v>23312.28</v>
      </c>
      <c r="F89" s="93">
        <f>'[17]OECD.Stat export'!M81*1000</f>
        <v>23335225</v>
      </c>
      <c r="G89" s="90"/>
      <c r="H89" s="95">
        <f>'[18]OECD.Stat export'!G66</f>
        <v>105.5394</v>
      </c>
      <c r="I89" s="95">
        <f t="shared" si="4"/>
        <v>113.78133289864607</v>
      </c>
      <c r="J89" s="96">
        <f>B89*1000000/F89/12</f>
        <v>4023.6059433753048</v>
      </c>
      <c r="K89" s="164">
        <f t="shared" si="5"/>
        <v>4027.566158265086</v>
      </c>
    </row>
    <row r="90" spans="1:11" ht="15" customHeight="1" x14ac:dyDescent="0.25">
      <c r="A90" s="84">
        <v>2015</v>
      </c>
      <c r="B90" s="92">
        <v>1141421</v>
      </c>
      <c r="C90" s="90"/>
      <c r="D90" s="93">
        <f>[19]EMP_TEMP_SEX_STE_NB!D59*1000</f>
        <v>23360000</v>
      </c>
      <c r="E90" s="162">
        <v>23360.25</v>
      </c>
      <c r="F90" s="93">
        <f>'[17]OECD.Stat export'!M82*1000</f>
        <v>23361345</v>
      </c>
      <c r="G90" s="90"/>
      <c r="H90" s="95">
        <f>'[18]OECD.Stat export'!G67</f>
        <v>105.57899999999999</v>
      </c>
      <c r="I90" s="95">
        <f t="shared" si="4"/>
        <v>113.82402539815608</v>
      </c>
      <c r="J90" s="96">
        <f>B90*1000000/F90/12</f>
        <v>4071.615596904488</v>
      </c>
      <c r="K90" s="164">
        <f t="shared" si="5"/>
        <v>4071.8064518430524</v>
      </c>
    </row>
    <row r="91" spans="1:11" ht="15" customHeight="1" x14ac:dyDescent="0.25">
      <c r="A91" s="84">
        <f>A90+1</f>
        <v>2016</v>
      </c>
      <c r="B91" s="92">
        <v>1163287</v>
      </c>
      <c r="C91" s="90"/>
      <c r="D91" s="93">
        <f>[19]EMP_TEMP_SEX_STE_NB!D60*1000</f>
        <v>23442000</v>
      </c>
      <c r="E91" s="162">
        <v>23442.25</v>
      </c>
      <c r="F91" s="93">
        <f>'[17]OECD.Stat export'!M83*1000</f>
        <v>23443420</v>
      </c>
      <c r="G91" s="90"/>
      <c r="H91" s="95">
        <f>'[18]OECD.Stat export'!G68</f>
        <v>105.7726</v>
      </c>
      <c r="I91" s="95">
        <f t="shared" si="4"/>
        <v>114.03274428464944</v>
      </c>
      <c r="J91" s="96">
        <f>B91*1000000/F91/12</f>
        <v>4135.0870876916988</v>
      </c>
      <c r="K91" s="164">
        <f t="shared" si="5"/>
        <v>4135.2934694124215</v>
      </c>
    </row>
    <row r="92" spans="1:11" ht="14.25" x14ac:dyDescent="0.25">
      <c r="A92" s="84">
        <f>A91+1</f>
        <v>2017</v>
      </c>
      <c r="B92" s="163">
        <v>1198018</v>
      </c>
      <c r="C92" s="159"/>
      <c r="D92" s="93">
        <f>[19]EMP_TEMP_SEX_STE_NB!D61*1000</f>
        <v>23749000</v>
      </c>
      <c r="E92" s="258">
        <v>23749.25</v>
      </c>
      <c r="G92" s="159"/>
      <c r="H92" s="95">
        <f>'[18]OECD.Stat export'!G69</f>
        <v>106.86450000000001</v>
      </c>
      <c r="I92" s="95">
        <f t="shared" si="4"/>
        <v>115.20991449209833</v>
      </c>
      <c r="K92" s="164">
        <f t="shared" si="5"/>
        <v>4203.7046783933529</v>
      </c>
    </row>
    <row r="93" spans="1:11" s="145" customFormat="1" ht="15" customHeight="1" x14ac:dyDescent="0.25">
      <c r="A93" s="242"/>
      <c r="B93" s="163">
        <v>1231883</v>
      </c>
      <c r="C93" s="159"/>
      <c r="D93" s="162"/>
      <c r="E93" s="162">
        <v>23949.47</v>
      </c>
      <c r="F93" s="162"/>
      <c r="G93" s="159"/>
      <c r="H93" s="161"/>
      <c r="I93" s="161"/>
      <c r="J93" s="164"/>
      <c r="K93" s="164">
        <f t="shared" si="5"/>
        <v>4286.3961777303075</v>
      </c>
    </row>
    <row r="94" spans="1:11" s="145" customFormat="1" ht="15" customHeight="1" x14ac:dyDescent="0.25">
      <c r="A94" s="242"/>
      <c r="B94" s="163">
        <v>1246864</v>
      </c>
      <c r="C94" s="159"/>
      <c r="D94" s="162"/>
      <c r="E94" s="162"/>
      <c r="F94" s="162"/>
      <c r="G94" s="159"/>
      <c r="H94" s="161"/>
      <c r="I94" s="161"/>
      <c r="J94" s="164"/>
      <c r="K94" s="164"/>
    </row>
    <row r="95" spans="1:11" ht="13.5" x14ac:dyDescent="0.25">
      <c r="B95" s="163"/>
      <c r="K95" s="164"/>
    </row>
  </sheetData>
  <mergeCells count="9">
    <mergeCell ref="F5:F6"/>
    <mergeCell ref="F10:F18"/>
    <mergeCell ref="H9:I9"/>
    <mergeCell ref="A3:A7"/>
    <mergeCell ref="B3:J3"/>
    <mergeCell ref="C4:F4"/>
    <mergeCell ref="G4:I4"/>
    <mergeCell ref="D5:E6"/>
    <mergeCell ref="E8:F8"/>
  </mergeCell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93"/>
  <sheetViews>
    <sheetView topLeftCell="A79" workbookViewId="0">
      <selection activeCell="D32" sqref="D32"/>
    </sheetView>
  </sheetViews>
  <sheetFormatPr baseColWidth="10" defaultColWidth="11.42578125" defaultRowHeight="15" x14ac:dyDescent="0.25"/>
  <cols>
    <col min="1" max="1" width="11.42578125" style="140"/>
    <col min="2" max="7" width="12.7109375" style="140" customWidth="1"/>
    <col min="8" max="16384" width="11.42578125" style="138"/>
  </cols>
  <sheetData>
    <row r="1" spans="1:8" ht="14.25" x14ac:dyDescent="0.25">
      <c r="A1" s="139"/>
      <c r="H1" s="34"/>
    </row>
    <row r="2" spans="1:8" ht="14.25" x14ac:dyDescent="0.25">
      <c r="H2" s="140"/>
    </row>
    <row r="3" spans="1:8" x14ac:dyDescent="0.25">
      <c r="A3" s="448" t="s">
        <v>2</v>
      </c>
      <c r="B3" s="474" t="s">
        <v>76</v>
      </c>
      <c r="C3" s="475"/>
      <c r="D3" s="475"/>
      <c r="E3" s="475"/>
      <c r="F3" s="475"/>
      <c r="G3" s="475"/>
      <c r="H3" s="140"/>
    </row>
    <row r="4" spans="1:8" x14ac:dyDescent="0.25">
      <c r="A4" s="449"/>
      <c r="B4" s="540" t="s">
        <v>63</v>
      </c>
      <c r="C4" s="445" t="s">
        <v>22</v>
      </c>
      <c r="D4" s="240"/>
      <c r="E4" s="445" t="s">
        <v>0</v>
      </c>
      <c r="F4" s="445"/>
      <c r="G4" s="210" t="s">
        <v>23</v>
      </c>
    </row>
    <row r="5" spans="1:8" ht="28.5" x14ac:dyDescent="0.25">
      <c r="A5" s="449"/>
      <c r="B5" s="540"/>
      <c r="C5" s="445"/>
      <c r="D5" s="240"/>
      <c r="E5" s="131"/>
      <c r="F5" s="131"/>
      <c r="G5" s="171" t="s">
        <v>110</v>
      </c>
      <c r="H5" s="246" t="s">
        <v>64</v>
      </c>
    </row>
    <row r="6" spans="1:8" x14ac:dyDescent="0.25">
      <c r="A6" s="449"/>
      <c r="B6" s="471" t="s">
        <v>3</v>
      </c>
      <c r="C6" s="471"/>
      <c r="D6" s="471"/>
      <c r="E6" s="471"/>
      <c r="F6" s="471"/>
      <c r="G6" s="171"/>
      <c r="H6" s="240" t="s">
        <v>26</v>
      </c>
    </row>
    <row r="7" spans="1:8" ht="24.4" x14ac:dyDescent="0.25">
      <c r="A7" s="172"/>
      <c r="B7" s="133" t="s">
        <v>65</v>
      </c>
      <c r="C7" s="132" t="s">
        <v>47</v>
      </c>
      <c r="D7" s="132"/>
      <c r="E7" s="171" t="s">
        <v>33</v>
      </c>
      <c r="F7" s="171" t="s">
        <v>32</v>
      </c>
      <c r="G7" s="210" t="s">
        <v>111</v>
      </c>
      <c r="H7" s="240"/>
    </row>
    <row r="8" spans="1:8" ht="27.95" thickBot="1" x14ac:dyDescent="0.3">
      <c r="A8" s="142"/>
      <c r="B8" s="133" t="s">
        <v>74</v>
      </c>
      <c r="C8" s="134" t="s">
        <v>52</v>
      </c>
      <c r="D8" s="134" t="s">
        <v>136</v>
      </c>
      <c r="E8" s="134"/>
      <c r="F8" s="134"/>
      <c r="G8" s="134" t="s">
        <v>36</v>
      </c>
      <c r="H8" s="240" t="s">
        <v>3</v>
      </c>
    </row>
    <row r="9" spans="1:8" ht="14.25" hidden="1" x14ac:dyDescent="0.25">
      <c r="A9" s="143">
        <v>1935</v>
      </c>
      <c r="B9" s="159"/>
      <c r="C9" s="159"/>
      <c r="D9" s="159"/>
      <c r="E9" s="159"/>
      <c r="F9" s="159"/>
      <c r="G9" s="159"/>
      <c r="H9" s="240"/>
    </row>
    <row r="10" spans="1:8" ht="14.25" hidden="1" x14ac:dyDescent="0.25">
      <c r="A10" s="143">
        <v>1936</v>
      </c>
      <c r="B10" s="159"/>
      <c r="C10" s="159"/>
      <c r="D10" s="159"/>
      <c r="E10" s="159"/>
      <c r="F10" s="159"/>
      <c r="G10" s="159"/>
      <c r="H10" s="133"/>
    </row>
    <row r="11" spans="1:8" ht="14.25" hidden="1" x14ac:dyDescent="0.25">
      <c r="A11" s="143">
        <v>1937</v>
      </c>
      <c r="B11" s="159"/>
      <c r="C11" s="159"/>
      <c r="D11" s="159"/>
      <c r="E11" s="159"/>
      <c r="F11" s="159"/>
      <c r="G11" s="159"/>
    </row>
    <row r="12" spans="1:8" ht="14.25" hidden="1" x14ac:dyDescent="0.25">
      <c r="A12" s="143">
        <v>1938</v>
      </c>
      <c r="B12" s="159"/>
      <c r="C12" s="159"/>
      <c r="D12" s="159"/>
      <c r="E12" s="159"/>
      <c r="F12" s="159"/>
      <c r="G12" s="159"/>
    </row>
    <row r="13" spans="1:8" ht="14.25" hidden="1" x14ac:dyDescent="0.25">
      <c r="A13" s="143">
        <v>1939</v>
      </c>
      <c r="B13" s="159"/>
      <c r="C13" s="159"/>
      <c r="D13" s="159"/>
      <c r="E13" s="159"/>
      <c r="F13" s="159"/>
      <c r="G13" s="159"/>
    </row>
    <row r="14" spans="1:8" ht="14.25" hidden="1" x14ac:dyDescent="0.25">
      <c r="A14" s="143">
        <v>1940</v>
      </c>
      <c r="B14" s="159"/>
      <c r="C14" s="159"/>
      <c r="D14" s="159"/>
      <c r="E14" s="159"/>
      <c r="F14" s="159"/>
      <c r="G14" s="159"/>
    </row>
    <row r="15" spans="1:8" ht="14.25" hidden="1" x14ac:dyDescent="0.25">
      <c r="A15" s="143">
        <v>1941</v>
      </c>
      <c r="B15" s="159"/>
      <c r="C15" s="159"/>
      <c r="D15" s="159"/>
      <c r="E15" s="159"/>
      <c r="F15" s="159"/>
      <c r="G15" s="159"/>
    </row>
    <row r="16" spans="1:8" ht="14.25" hidden="1" x14ac:dyDescent="0.25">
      <c r="A16" s="143">
        <v>1942</v>
      </c>
      <c r="B16" s="159"/>
      <c r="C16" s="159"/>
      <c r="D16" s="159"/>
      <c r="E16" s="159"/>
      <c r="F16" s="159"/>
      <c r="G16" s="159"/>
    </row>
    <row r="17" spans="1:8" ht="14.25" hidden="1" x14ac:dyDescent="0.25">
      <c r="A17" s="143">
        <v>1943</v>
      </c>
      <c r="B17" s="159"/>
      <c r="C17" s="159"/>
      <c r="D17" s="159"/>
      <c r="E17" s="159"/>
      <c r="F17" s="159"/>
      <c r="G17" s="159"/>
    </row>
    <row r="18" spans="1:8" ht="14.25" hidden="1" x14ac:dyDescent="0.25">
      <c r="A18" s="143">
        <v>1944</v>
      </c>
      <c r="B18" s="159"/>
      <c r="C18" s="159"/>
      <c r="D18" s="159"/>
      <c r="E18" s="159"/>
      <c r="F18" s="159"/>
      <c r="G18" s="159"/>
    </row>
    <row r="19" spans="1:8" ht="14.25" hidden="1" x14ac:dyDescent="0.25">
      <c r="A19" s="143">
        <v>1945</v>
      </c>
      <c r="B19" s="159"/>
      <c r="C19" s="159"/>
      <c r="D19" s="159"/>
      <c r="E19" s="159"/>
      <c r="F19" s="159"/>
      <c r="G19" s="159"/>
    </row>
    <row r="20" spans="1:8" ht="14.25" hidden="1" x14ac:dyDescent="0.25">
      <c r="A20" s="143">
        <v>1946</v>
      </c>
      <c r="B20" s="159"/>
      <c r="C20" s="159"/>
      <c r="D20" s="159"/>
      <c r="E20" s="159"/>
      <c r="F20" s="159"/>
      <c r="G20" s="159"/>
    </row>
    <row r="21" spans="1:8" ht="14.25" hidden="1" x14ac:dyDescent="0.25">
      <c r="A21" s="143">
        <v>1947</v>
      </c>
      <c r="B21" s="159"/>
      <c r="C21" s="159"/>
      <c r="D21" s="159"/>
      <c r="E21" s="159"/>
      <c r="F21" s="159"/>
      <c r="G21" s="159"/>
    </row>
    <row r="22" spans="1:8" ht="14.25" hidden="1" x14ac:dyDescent="0.25">
      <c r="A22" s="143">
        <v>1948</v>
      </c>
      <c r="B22" s="159"/>
      <c r="C22" s="159"/>
      <c r="D22" s="159"/>
      <c r="E22" s="159"/>
      <c r="F22" s="159"/>
      <c r="G22" s="159"/>
    </row>
    <row r="23" spans="1:8" ht="14.25" hidden="1" x14ac:dyDescent="0.25">
      <c r="A23" s="143">
        <v>1949</v>
      </c>
      <c r="B23" s="159"/>
      <c r="C23" s="159"/>
      <c r="D23" s="159"/>
      <c r="E23" s="159"/>
      <c r="F23" s="159"/>
      <c r="G23" s="159"/>
    </row>
    <row r="24" spans="1:8" ht="14.25" hidden="1" x14ac:dyDescent="0.25">
      <c r="A24" s="143">
        <v>1950</v>
      </c>
      <c r="B24" s="159"/>
      <c r="C24" s="159"/>
      <c r="D24" s="159"/>
      <c r="E24" s="159"/>
      <c r="F24" s="159"/>
      <c r="G24" s="159"/>
    </row>
    <row r="25" spans="1:8" ht="14.25" hidden="1" x14ac:dyDescent="0.25">
      <c r="A25" s="143">
        <v>1951</v>
      </c>
      <c r="B25" s="159"/>
      <c r="C25" s="159"/>
      <c r="D25" s="159"/>
      <c r="E25" s="159"/>
      <c r="F25" s="159"/>
      <c r="G25" s="159"/>
      <c r="H25" s="159"/>
    </row>
    <row r="26" spans="1:8" ht="14.25" hidden="1" x14ac:dyDescent="0.25">
      <c r="A26" s="143">
        <v>1952</v>
      </c>
      <c r="B26" s="159"/>
      <c r="C26" s="159"/>
      <c r="D26" s="159"/>
      <c r="E26" s="159"/>
      <c r="F26" s="159"/>
      <c r="G26" s="159"/>
      <c r="H26" s="159"/>
    </row>
    <row r="27" spans="1:8" ht="14.25" hidden="1" x14ac:dyDescent="0.25">
      <c r="A27" s="143">
        <v>1953</v>
      </c>
      <c r="B27" s="159"/>
      <c r="C27" s="159"/>
      <c r="D27" s="159"/>
      <c r="E27" s="159"/>
      <c r="F27" s="159"/>
      <c r="G27" s="159"/>
      <c r="H27" s="159"/>
    </row>
    <row r="28" spans="1:8" ht="14.25" hidden="1" x14ac:dyDescent="0.25">
      <c r="A28" s="143">
        <v>1954</v>
      </c>
      <c r="B28" s="159"/>
      <c r="C28" s="159"/>
      <c r="D28" s="159"/>
      <c r="E28" s="159"/>
      <c r="F28" s="159"/>
      <c r="G28" s="159"/>
      <c r="H28" s="159"/>
    </row>
    <row r="29" spans="1:8" ht="14.25" x14ac:dyDescent="0.25">
      <c r="A29" s="143">
        <v>1955</v>
      </c>
      <c r="B29" s="159"/>
      <c r="C29" s="159"/>
      <c r="D29" s="159"/>
      <c r="E29" s="130">
        <f>'[20]OECD.Stat export'!G15</f>
        <v>1.002183</v>
      </c>
      <c r="F29" s="136">
        <f t="shared" ref="F29:F91" si="0">E29/E$79*100</f>
        <v>1.1746247220152224</v>
      </c>
      <c r="G29" s="159"/>
      <c r="H29" s="159"/>
    </row>
    <row r="30" spans="1:8" ht="14.25" x14ac:dyDescent="0.25">
      <c r="A30" s="143">
        <v>1956</v>
      </c>
      <c r="B30" s="159"/>
      <c r="C30" s="159"/>
      <c r="D30" s="159"/>
      <c r="E30" s="130">
        <f>'[20]OECD.Stat export'!G16</f>
        <v>1.0385740000000001</v>
      </c>
      <c r="F30" s="136">
        <f t="shared" si="0"/>
        <v>1.2172773795227396</v>
      </c>
      <c r="G30" s="159"/>
      <c r="H30" s="159"/>
    </row>
    <row r="31" spans="1:8" ht="14.25" x14ac:dyDescent="0.25">
      <c r="A31" s="143">
        <v>1957</v>
      </c>
      <c r="B31" s="159"/>
      <c r="C31" s="159"/>
      <c r="D31" s="159"/>
      <c r="E31" s="130">
        <f>'[20]OECD.Stat export'!G17</f>
        <v>1.06212</v>
      </c>
      <c r="F31" s="136">
        <f t="shared" si="0"/>
        <v>1.2448748479537248</v>
      </c>
      <c r="G31" s="159"/>
      <c r="H31" s="159"/>
    </row>
    <row r="32" spans="1:8" ht="14.25" x14ac:dyDescent="0.25">
      <c r="A32" s="143">
        <v>1958</v>
      </c>
      <c r="B32" s="159"/>
      <c r="C32" s="159"/>
      <c r="D32" s="159"/>
      <c r="E32" s="130">
        <f>'[20]OECD.Stat export'!G18</f>
        <v>1.076916</v>
      </c>
      <c r="F32" s="136">
        <f t="shared" si="0"/>
        <v>1.2622167379947029</v>
      </c>
      <c r="G32" s="159"/>
      <c r="H32" s="159"/>
    </row>
    <row r="33" spans="1:8" ht="14.25" x14ac:dyDescent="0.25">
      <c r="A33" s="143">
        <v>1959</v>
      </c>
      <c r="B33" s="159"/>
      <c r="C33" s="159"/>
      <c r="D33" s="159"/>
      <c r="E33" s="130">
        <f>'[20]OECD.Stat export'!G19</f>
        <v>1.105019</v>
      </c>
      <c r="F33" s="136">
        <f t="shared" si="0"/>
        <v>1.2951553116512045</v>
      </c>
      <c r="G33" s="159"/>
      <c r="H33" s="159"/>
    </row>
    <row r="34" spans="1:8" ht="14.25" x14ac:dyDescent="0.25">
      <c r="A34" s="143">
        <v>1960</v>
      </c>
      <c r="B34" s="159"/>
      <c r="C34" s="159"/>
      <c r="D34" s="159">
        <v>1220</v>
      </c>
      <c r="E34" s="130">
        <f>'[20]OECD.Stat export'!G20</f>
        <v>1.1213500000000001</v>
      </c>
      <c r="F34" s="136">
        <f t="shared" si="0"/>
        <v>1.3142963231583151</v>
      </c>
      <c r="G34" s="159"/>
      <c r="H34" s="159"/>
    </row>
    <row r="35" spans="1:8" ht="14.25" x14ac:dyDescent="0.25">
      <c r="A35" s="143">
        <v>1961</v>
      </c>
      <c r="B35" s="159"/>
      <c r="C35" s="159"/>
      <c r="D35" s="159">
        <v>1099</v>
      </c>
      <c r="E35" s="130">
        <f>'[20]OECD.Stat export'!G21</f>
        <v>1.144938</v>
      </c>
      <c r="F35" s="136">
        <f t="shared" si="0"/>
        <v>1.3419430183655727</v>
      </c>
      <c r="G35" s="159"/>
      <c r="H35" s="159"/>
    </row>
    <row r="36" spans="1:8" ht="14.25" x14ac:dyDescent="0.25">
      <c r="A36" s="143">
        <v>1962</v>
      </c>
      <c r="B36" s="159"/>
      <c r="C36" s="159"/>
      <c r="D36" s="159"/>
      <c r="E36" s="130">
        <f>'[20]OECD.Stat export'!G22</f>
        <v>1.1394949999999999</v>
      </c>
      <c r="F36" s="136">
        <f t="shared" si="0"/>
        <v>1.3355634625739368</v>
      </c>
      <c r="G36" s="159"/>
      <c r="H36" s="159"/>
    </row>
    <row r="37" spans="1:8" ht="14.25" x14ac:dyDescent="0.25">
      <c r="A37" s="143">
        <v>1963</v>
      </c>
      <c r="B37" s="159"/>
      <c r="C37" s="159"/>
      <c r="D37" s="159"/>
      <c r="E37" s="130">
        <f>'[20]OECD.Stat export'!G23</f>
        <v>1.1757839999999999</v>
      </c>
      <c r="F37" s="136">
        <f t="shared" si="0"/>
        <v>1.378096569339079</v>
      </c>
      <c r="G37" s="159"/>
      <c r="H37" s="159"/>
    </row>
    <row r="38" spans="1:8" ht="14.25" x14ac:dyDescent="0.25">
      <c r="A38" s="143">
        <v>1964</v>
      </c>
      <c r="B38" s="159"/>
      <c r="C38" s="159"/>
      <c r="D38" s="159"/>
      <c r="E38" s="130">
        <f>'[20]OECD.Stat export'!G24</f>
        <v>1.1830419999999999</v>
      </c>
      <c r="F38" s="136">
        <f t="shared" si="0"/>
        <v>1.3866034251053279</v>
      </c>
      <c r="G38" s="159"/>
      <c r="H38" s="159"/>
    </row>
    <row r="39" spans="1:8" ht="14.25" x14ac:dyDescent="0.25">
      <c r="A39" s="143">
        <v>1965</v>
      </c>
      <c r="B39" s="159"/>
      <c r="C39" s="159"/>
      <c r="D39" s="159"/>
      <c r="E39" s="130">
        <f>'[20]OECD.Stat export'!G25</f>
        <v>1.2211460000000001</v>
      </c>
      <c r="F39" s="136">
        <f t="shared" si="0"/>
        <v>1.431263831845083</v>
      </c>
      <c r="G39" s="159"/>
      <c r="H39" s="159"/>
    </row>
    <row r="40" spans="1:8" ht="14.25" x14ac:dyDescent="0.25">
      <c r="A40" s="143">
        <v>1966</v>
      </c>
      <c r="B40" s="159"/>
      <c r="C40" s="159"/>
      <c r="D40" s="159"/>
      <c r="E40" s="130">
        <f>'[20]OECD.Stat export'!G26</f>
        <v>1.2810239999999999</v>
      </c>
      <c r="F40" s="136">
        <f t="shared" si="0"/>
        <v>1.5014448058835843</v>
      </c>
      <c r="G40" s="159"/>
      <c r="H40" s="159"/>
    </row>
    <row r="41" spans="1:8" ht="14.25" x14ac:dyDescent="0.25">
      <c r="A41" s="143">
        <v>1967</v>
      </c>
      <c r="B41" s="159"/>
      <c r="C41" s="159"/>
      <c r="D41" s="159"/>
      <c r="E41" s="130">
        <f>'[20]OECD.Stat export'!G27</f>
        <v>1.3046120000000001</v>
      </c>
      <c r="F41" s="136">
        <f t="shared" si="0"/>
        <v>1.5290915010908421</v>
      </c>
      <c r="G41" s="159"/>
      <c r="H41" s="159"/>
    </row>
    <row r="42" spans="1:8" ht="14.25" x14ac:dyDescent="0.25">
      <c r="A42" s="143">
        <v>1968</v>
      </c>
      <c r="B42" s="159"/>
      <c r="C42" s="159"/>
      <c r="D42" s="159"/>
      <c r="E42" s="130">
        <f>'[20]OECD.Stat export'!G28</f>
        <v>1.306427</v>
      </c>
      <c r="F42" s="136">
        <f t="shared" si="0"/>
        <v>1.531218801065455</v>
      </c>
      <c r="G42" s="159"/>
      <c r="H42" s="159"/>
    </row>
    <row r="43" spans="1:8" ht="14.25" x14ac:dyDescent="0.25">
      <c r="A43" s="143">
        <v>1969</v>
      </c>
      <c r="B43" s="159"/>
      <c r="C43" s="159"/>
      <c r="D43" s="159"/>
      <c r="E43" s="130">
        <f>'[20]OECD.Stat export'!G29</f>
        <v>1.340902</v>
      </c>
      <c r="F43" s="136">
        <f t="shared" si="0"/>
        <v>1.5716257799220861</v>
      </c>
      <c r="G43" s="159"/>
      <c r="H43" s="159"/>
    </row>
    <row r="44" spans="1:8" ht="14.25" x14ac:dyDescent="0.25">
      <c r="A44" s="143">
        <v>1970</v>
      </c>
      <c r="B44" s="162">
        <v>297.33080000000001</v>
      </c>
      <c r="C44" s="166">
        <f>'[21]OECD.Stat export'!G29</f>
        <v>3134</v>
      </c>
      <c r="D44" s="159"/>
      <c r="E44" s="130">
        <f>'[20]OECD.Stat export'!G30</f>
        <v>1.379006</v>
      </c>
      <c r="F44" s="136">
        <f t="shared" si="0"/>
        <v>1.616286186661841</v>
      </c>
      <c r="G44" s="159"/>
      <c r="H44" s="159"/>
    </row>
    <row r="45" spans="1:8" ht="14.25" x14ac:dyDescent="0.25">
      <c r="A45" s="143">
        <v>1971</v>
      </c>
      <c r="B45" s="162">
        <v>330.50760000000002</v>
      </c>
      <c r="C45" s="166">
        <f>'[21]OECD.Stat export'!G30</f>
        <v>3143</v>
      </c>
      <c r="D45" s="159">
        <v>1370</v>
      </c>
      <c r="E45" s="130">
        <f>'[20]OECD.Stat export'!G31</f>
        <v>1.4243680000000001</v>
      </c>
      <c r="F45" s="136">
        <f t="shared" si="0"/>
        <v>1.6694534491678448</v>
      </c>
      <c r="G45" s="159"/>
      <c r="H45" s="159">
        <f t="shared" ref="H45:H92" si="1">(B45*1000000)/(D45*1000)/12</f>
        <v>20.103868613138687</v>
      </c>
    </row>
    <row r="46" spans="1:8" ht="14.25" x14ac:dyDescent="0.25">
      <c r="A46" s="143">
        <v>1972</v>
      </c>
      <c r="B46" s="162">
        <v>381.661</v>
      </c>
      <c r="C46" s="166">
        <f>'[21]OECD.Stat export'!G31</f>
        <v>3159</v>
      </c>
      <c r="D46" s="159"/>
      <c r="E46" s="130">
        <f>'[20]OECD.Stat export'!G32</f>
        <v>1.4860610000000001</v>
      </c>
      <c r="F46" s="136">
        <f t="shared" si="0"/>
        <v>1.7417617231809595</v>
      </c>
      <c r="G46" s="159"/>
      <c r="H46" s="159"/>
    </row>
    <row r="47" spans="1:8" ht="14.25" x14ac:dyDescent="0.25">
      <c r="A47" s="143">
        <v>1973</v>
      </c>
      <c r="B47" s="162">
        <v>460.80840000000001</v>
      </c>
      <c r="C47" s="166">
        <f>'[21]OECD.Stat export'!G32</f>
        <v>3191</v>
      </c>
      <c r="D47" s="159"/>
      <c r="E47" s="130">
        <f>'[20]OECD.Stat export'!G33</f>
        <v>1.714685</v>
      </c>
      <c r="F47" s="136">
        <f t="shared" si="0"/>
        <v>2.0097241636194902</v>
      </c>
      <c r="G47" s="159"/>
      <c r="H47" s="159"/>
    </row>
    <row r="48" spans="1:8" ht="14.25" x14ac:dyDescent="0.25">
      <c r="A48" s="143">
        <v>1974</v>
      </c>
      <c r="B48" s="162">
        <v>561.56719999999996</v>
      </c>
      <c r="C48" s="166">
        <f>'[21]OECD.Stat export'!G33</f>
        <v>3195</v>
      </c>
      <c r="D48" s="159"/>
      <c r="E48" s="130">
        <f>'[20]OECD.Stat export'!G34</f>
        <v>2.1701199999999998</v>
      </c>
      <c r="F48" s="136">
        <f t="shared" si="0"/>
        <v>2.5435240886541424</v>
      </c>
      <c r="G48" s="164">
        <f t="shared" ref="G48:G90" si="2">(B48*1000000)/(C48*1000)/12</f>
        <v>14.647031820552947</v>
      </c>
      <c r="H48" s="159"/>
    </row>
    <row r="49" spans="1:8" ht="14.25" x14ac:dyDescent="0.25">
      <c r="A49" s="143">
        <v>1975</v>
      </c>
      <c r="B49" s="162">
        <v>689.53779999999995</v>
      </c>
      <c r="C49" s="166">
        <f>'[21]OECD.Stat export'!G34</f>
        <v>3198</v>
      </c>
      <c r="D49" s="159"/>
      <c r="E49" s="130">
        <f>'[20]OECD.Stat export'!G35</f>
        <v>2.465881</v>
      </c>
      <c r="F49" s="136">
        <f t="shared" si="0"/>
        <v>2.8901755309635253</v>
      </c>
      <c r="G49" s="164">
        <f t="shared" si="2"/>
        <v>17.967943506358139</v>
      </c>
      <c r="H49" s="159"/>
    </row>
    <row r="50" spans="1:8" ht="14.25" x14ac:dyDescent="0.25">
      <c r="A50" s="143">
        <v>1976</v>
      </c>
      <c r="B50" s="162">
        <v>875.71900000000005</v>
      </c>
      <c r="C50" s="166">
        <f>'[21]OECD.Stat export'!G35</f>
        <v>3235</v>
      </c>
      <c r="D50" s="159"/>
      <c r="E50" s="130">
        <f>'[20]OECD.Stat export'!G36</f>
        <v>2.7870439999999999</v>
      </c>
      <c r="F50" s="136">
        <f t="shared" si="0"/>
        <v>3.266599796388677</v>
      </c>
      <c r="G50" s="164">
        <f t="shared" si="2"/>
        <v>22.55844925296239</v>
      </c>
      <c r="H50" s="159"/>
    </row>
    <row r="51" spans="1:8" ht="14.25" x14ac:dyDescent="0.25">
      <c r="A51" s="143">
        <v>1977</v>
      </c>
      <c r="B51" s="162">
        <v>1097.1349</v>
      </c>
      <c r="C51" s="274">
        <f>'[21]OECD.Stat export'!G36</f>
        <v>3262</v>
      </c>
      <c r="D51" s="274">
        <v>1553</v>
      </c>
      <c r="E51" s="130">
        <f>'[20]OECD.Stat export'!G37</f>
        <v>3.1317949999999999</v>
      </c>
      <c r="F51" s="136">
        <f t="shared" si="0"/>
        <v>3.6706707570210861</v>
      </c>
      <c r="G51" s="164">
        <f t="shared" si="2"/>
        <v>28.028175454731251</v>
      </c>
      <c r="H51" s="164">
        <f t="shared" si="1"/>
        <v>58.871801888817345</v>
      </c>
    </row>
    <row r="52" spans="1:8" ht="14.25" x14ac:dyDescent="0.25">
      <c r="A52" s="143">
        <v>1978</v>
      </c>
      <c r="B52" s="162">
        <v>1368.9254000000001</v>
      </c>
      <c r="C52" s="274">
        <f>'[21]OECD.Stat export'!G37</f>
        <v>3276</v>
      </c>
      <c r="D52" s="274">
        <v>1574</v>
      </c>
      <c r="E52" s="130">
        <f>'[20]OECD.Stat export'!G38</f>
        <v>3.5255380000000001</v>
      </c>
      <c r="F52" s="136">
        <f t="shared" si="0"/>
        <v>4.1321635801087258</v>
      </c>
      <c r="G52" s="164">
        <f t="shared" si="2"/>
        <v>34.82207468457468</v>
      </c>
      <c r="H52" s="164">
        <f t="shared" si="1"/>
        <v>72.4759318085557</v>
      </c>
    </row>
    <row r="53" spans="1:8" ht="14.25" x14ac:dyDescent="0.25">
      <c r="A53" s="143">
        <v>1979</v>
      </c>
      <c r="B53" s="162">
        <v>1707.7089000000001</v>
      </c>
      <c r="C53" s="274">
        <f>'[21]OECD.Stat export'!G38</f>
        <v>3311</v>
      </c>
      <c r="D53" s="274">
        <v>1608</v>
      </c>
      <c r="E53" s="130">
        <f>'[20]OECD.Stat export'!G39</f>
        <v>4.1987100000000002</v>
      </c>
      <c r="F53" s="136">
        <f t="shared" si="0"/>
        <v>4.9211656619325357</v>
      </c>
      <c r="G53" s="164">
        <f t="shared" si="2"/>
        <v>42.980693144065235</v>
      </c>
      <c r="H53" s="164">
        <f t="shared" si="1"/>
        <v>88.50066853233831</v>
      </c>
    </row>
    <row r="54" spans="1:8" ht="14.25" x14ac:dyDescent="0.25">
      <c r="A54" s="143">
        <v>1980</v>
      </c>
      <c r="B54" s="162">
        <v>2049.6237000000001</v>
      </c>
      <c r="C54" s="274">
        <f>'[21]OECD.Stat export'!G39</f>
        <v>3356</v>
      </c>
      <c r="D54" s="274">
        <v>1668</v>
      </c>
      <c r="E54" s="130">
        <f>'[20]OECD.Stat export'!G40</f>
        <v>5.2347799999999998</v>
      </c>
      <c r="F54" s="136">
        <f t="shared" si="0"/>
        <v>6.1355081879365798</v>
      </c>
      <c r="G54" s="164">
        <f t="shared" si="2"/>
        <v>50.894509833134684</v>
      </c>
      <c r="H54" s="164">
        <f t="shared" si="1"/>
        <v>102.39926558752997</v>
      </c>
    </row>
    <row r="55" spans="1:8" ht="14.25" x14ac:dyDescent="0.25">
      <c r="A55" s="143">
        <v>1981</v>
      </c>
      <c r="B55" s="162">
        <v>2531.6097</v>
      </c>
      <c r="C55" s="274">
        <f>'[21]OECD.Stat export'!G40</f>
        <v>3516.5309999999999</v>
      </c>
      <c r="D55" s="274">
        <v>1694.29</v>
      </c>
      <c r="E55" s="130">
        <f>'[20]OECD.Stat export'!G41</f>
        <v>6.5176179999999997</v>
      </c>
      <c r="F55" s="136">
        <f t="shared" si="0"/>
        <v>7.6390791217286758</v>
      </c>
      <c r="G55" s="164">
        <f t="shared" si="2"/>
        <v>59.993065609260945</v>
      </c>
      <c r="H55" s="164">
        <f t="shared" si="1"/>
        <v>124.51674447703759</v>
      </c>
    </row>
    <row r="56" spans="1:8" ht="14.25" x14ac:dyDescent="0.25">
      <c r="A56" s="143">
        <v>1982</v>
      </c>
      <c r="B56" s="162">
        <v>3269.8377999999998</v>
      </c>
      <c r="C56" s="274">
        <f>'[21]OECD.Stat export'!G41</f>
        <v>3482.6</v>
      </c>
      <c r="D56" s="274">
        <v>1710.2</v>
      </c>
      <c r="E56" s="130">
        <f>'[20]OECD.Stat export'!G42</f>
        <v>7.8857369999999998</v>
      </c>
      <c r="F56" s="136">
        <f t="shared" si="0"/>
        <v>9.2426050247411435</v>
      </c>
      <c r="G56" s="164">
        <f t="shared" si="2"/>
        <v>78.242256743046383</v>
      </c>
      <c r="H56" s="164">
        <f t="shared" si="1"/>
        <v>159.33018555334658</v>
      </c>
    </row>
    <row r="57" spans="1:8" ht="14.25" x14ac:dyDescent="0.25">
      <c r="A57" s="143">
        <v>1983</v>
      </c>
      <c r="B57" s="162">
        <v>3955.7379000000001</v>
      </c>
      <c r="C57" s="274">
        <f>'[21]OECD.Stat export'!G42</f>
        <v>3493.6640000000002</v>
      </c>
      <c r="D57" s="274">
        <v>1691.6859999999999</v>
      </c>
      <c r="E57" s="130">
        <f>'[20]OECD.Stat export'!G43</f>
        <v>9.4770369999999993</v>
      </c>
      <c r="F57" s="136">
        <f t="shared" si="0"/>
        <v>11.107713812400506</v>
      </c>
      <c r="G57" s="164">
        <f t="shared" si="2"/>
        <v>94.355045304871908</v>
      </c>
      <c r="H57" s="164">
        <f t="shared" si="1"/>
        <v>194.86170896963151</v>
      </c>
    </row>
    <row r="58" spans="1:8" ht="14.25" x14ac:dyDescent="0.25">
      <c r="A58" s="143">
        <v>1984</v>
      </c>
      <c r="B58" s="162">
        <v>4851.9537</v>
      </c>
      <c r="C58" s="274">
        <f>'[21]OECD.Stat export'!G43</f>
        <v>3490.7339999999999</v>
      </c>
      <c r="D58" s="274">
        <v>1713.6220000000001</v>
      </c>
      <c r="E58" s="130">
        <f>'[20]OECD.Stat export'!G44</f>
        <v>11.2262</v>
      </c>
      <c r="F58" s="136">
        <f t="shared" si="0"/>
        <v>13.157848471074935</v>
      </c>
      <c r="G58" s="164">
        <f t="shared" si="2"/>
        <v>115.82935709223334</v>
      </c>
      <c r="H58" s="164">
        <f t="shared" si="1"/>
        <v>235.9502124739295</v>
      </c>
    </row>
    <row r="59" spans="1:8" ht="14.25" x14ac:dyDescent="0.25">
      <c r="A59" s="143">
        <v>1985</v>
      </c>
      <c r="B59" s="162">
        <v>6065.8611000000001</v>
      </c>
      <c r="C59" s="274">
        <f>'[21]OECD.Stat export'!G44</f>
        <v>3577.614</v>
      </c>
      <c r="D59" s="274">
        <v>1765.134</v>
      </c>
      <c r="E59" s="130">
        <f>'[20]OECD.Stat export'!G45</f>
        <v>13.394500000000001</v>
      </c>
      <c r="F59" s="136">
        <f t="shared" si="0"/>
        <v>15.699239399423956</v>
      </c>
      <c r="G59" s="164">
        <f t="shared" si="2"/>
        <v>141.29205246848878</v>
      </c>
      <c r="H59" s="164">
        <f t="shared" si="1"/>
        <v>286.37396650905822</v>
      </c>
    </row>
    <row r="60" spans="1:8" ht="14.25" x14ac:dyDescent="0.25">
      <c r="A60" s="143">
        <v>1986</v>
      </c>
      <c r="B60" s="162">
        <v>6854.8595999999998</v>
      </c>
      <c r="C60" s="274">
        <f>'[21]OECD.Stat export'!G45</f>
        <v>3591.7420000000002</v>
      </c>
      <c r="D60" s="274">
        <v>1769.8130000000001</v>
      </c>
      <c r="E60" s="130">
        <f>'[20]OECD.Stat export'!G46</f>
        <v>16.477309999999999</v>
      </c>
      <c r="F60" s="136">
        <f t="shared" si="0"/>
        <v>19.312496498452521</v>
      </c>
      <c r="G60" s="164">
        <f t="shared" si="2"/>
        <v>159.0421305316473</v>
      </c>
      <c r="H60" s="164">
        <f t="shared" si="1"/>
        <v>322.76760313095224</v>
      </c>
    </row>
    <row r="61" spans="1:8" ht="14.25" x14ac:dyDescent="0.25">
      <c r="A61" s="143">
        <v>1987</v>
      </c>
      <c r="B61" s="162">
        <v>7711.6363000000001</v>
      </c>
      <c r="C61" s="274">
        <f>'[21]OECD.Stat export'!G46</f>
        <v>3589.9609999999998</v>
      </c>
      <c r="D61" s="274">
        <v>1791.135</v>
      </c>
      <c r="E61" s="130">
        <f>'[20]OECD.Stat export'!G47</f>
        <v>19.179069999999999</v>
      </c>
      <c r="F61" s="136">
        <f t="shared" si="0"/>
        <v>22.479137809422522</v>
      </c>
      <c r="G61" s="164">
        <f t="shared" si="2"/>
        <v>179.00928682326446</v>
      </c>
      <c r="H61" s="164">
        <f t="shared" si="1"/>
        <v>358.78722616292652</v>
      </c>
    </row>
    <row r="62" spans="1:8" ht="14.25" x14ac:dyDescent="0.25">
      <c r="A62" s="143">
        <v>1988</v>
      </c>
      <c r="B62" s="162">
        <v>9429.9356000000007</v>
      </c>
      <c r="C62" s="274">
        <f>'[21]OECD.Stat export'!G47</f>
        <v>3651.163</v>
      </c>
      <c r="D62" s="274">
        <v>1842.319</v>
      </c>
      <c r="E62" s="130">
        <f>'[20]OECD.Stat export'!G48</f>
        <v>21.773779999999999</v>
      </c>
      <c r="F62" s="136">
        <f t="shared" si="0"/>
        <v>25.52030944420391</v>
      </c>
      <c r="G62" s="164">
        <f t="shared" si="2"/>
        <v>215.22675560271253</v>
      </c>
      <c r="H62" s="164">
        <f t="shared" si="1"/>
        <v>426.54283360626829</v>
      </c>
    </row>
    <row r="63" spans="1:8" ht="14.25" x14ac:dyDescent="0.25">
      <c r="A63" s="143">
        <v>1989</v>
      </c>
      <c r="B63" s="162">
        <v>11921.109700000001</v>
      </c>
      <c r="C63" s="274">
        <f>'[21]OECD.Stat export'!G48</f>
        <v>3663.067</v>
      </c>
      <c r="D63" s="274">
        <v>1884.6980000000001</v>
      </c>
      <c r="E63" s="130">
        <f>'[20]OECD.Stat export'!G49</f>
        <v>24.747109999999999</v>
      </c>
      <c r="F63" s="136">
        <f t="shared" si="0"/>
        <v>29.005248746416701</v>
      </c>
      <c r="G63" s="164">
        <f t="shared" si="2"/>
        <v>271.20055634618024</v>
      </c>
      <c r="H63" s="164">
        <f t="shared" si="1"/>
        <v>527.10079192174737</v>
      </c>
    </row>
    <row r="64" spans="1:8" ht="14.25" x14ac:dyDescent="0.25">
      <c r="A64" s="143">
        <v>1990</v>
      </c>
      <c r="B64" s="162">
        <v>14513.684499999999</v>
      </c>
      <c r="C64" s="274">
        <f>'[21]OECD.Stat export'!G49</f>
        <v>3713.21</v>
      </c>
      <c r="D64" s="274">
        <v>1944.3610000000001</v>
      </c>
      <c r="E64" s="130">
        <f>'[20]OECD.Stat export'!G50</f>
        <v>29.803809999999999</v>
      </c>
      <c r="F64" s="136">
        <f t="shared" si="0"/>
        <v>34.932035402959841</v>
      </c>
      <c r="G64" s="164">
        <f t="shared" si="2"/>
        <v>325.72187092389964</v>
      </c>
      <c r="H64" s="164">
        <f t="shared" si="1"/>
        <v>622.04174447714865</v>
      </c>
    </row>
    <row r="65" spans="1:8" ht="14.25" x14ac:dyDescent="0.25">
      <c r="A65" s="143">
        <v>1991</v>
      </c>
      <c r="B65" s="162">
        <v>16604.100299999998</v>
      </c>
      <c r="C65" s="274">
        <f>'[21]OECD.Stat export'!G50</f>
        <v>3628.2719999999999</v>
      </c>
      <c r="D65" s="274">
        <v>1929.104</v>
      </c>
      <c r="E65" s="130">
        <f>'[20]OECD.Stat export'!G51</f>
        <v>35.602400000000003</v>
      </c>
      <c r="F65" s="136">
        <f t="shared" si="0"/>
        <v>41.728366179704466</v>
      </c>
      <c r="G65" s="164">
        <f t="shared" si="2"/>
        <v>381.35923243902329</v>
      </c>
      <c r="H65" s="164">
        <f t="shared" si="1"/>
        <v>717.26305321019493</v>
      </c>
    </row>
    <row r="66" spans="1:8" ht="14.25" x14ac:dyDescent="0.25">
      <c r="A66" s="143">
        <v>1992</v>
      </c>
      <c r="B66" s="162">
        <v>18586.347000000002</v>
      </c>
      <c r="C66" s="274">
        <f>'[21]OECD.Stat export'!G51</f>
        <v>3680.0390000000002</v>
      </c>
      <c r="D66" s="274">
        <v>1935.943</v>
      </c>
      <c r="E66" s="130">
        <f>'[20]OECD.Stat export'!G52</f>
        <v>41.255009999999999</v>
      </c>
      <c r="F66" s="136">
        <f t="shared" si="0"/>
        <v>48.353598746920689</v>
      </c>
      <c r="G66" s="164">
        <f t="shared" si="2"/>
        <v>420.882020543804</v>
      </c>
      <c r="H66" s="164">
        <f t="shared" si="1"/>
        <v>800.05570928482905</v>
      </c>
    </row>
    <row r="67" spans="1:8" ht="14.25" x14ac:dyDescent="0.25">
      <c r="A67" s="143">
        <v>1993</v>
      </c>
      <c r="B67" s="162">
        <v>20862.210599999999</v>
      </c>
      <c r="C67" s="274">
        <f>'[21]OECD.Stat export'!G52</f>
        <v>3715.3629999999998</v>
      </c>
      <c r="D67" s="274">
        <v>1979.6020000000001</v>
      </c>
      <c r="E67" s="130">
        <f>'[20]OECD.Stat export'!G53</f>
        <v>47.200380000000003</v>
      </c>
      <c r="F67" s="136">
        <f t="shared" si="0"/>
        <v>55.321965386075064</v>
      </c>
      <c r="G67" s="164">
        <f t="shared" si="2"/>
        <v>467.92670056734704</v>
      </c>
      <c r="H67" s="164">
        <f t="shared" si="1"/>
        <v>878.21569689260775</v>
      </c>
    </row>
    <row r="68" spans="1:8" ht="14.25" x14ac:dyDescent="0.25">
      <c r="A68" s="143">
        <v>1994</v>
      </c>
      <c r="B68" s="162">
        <v>23569.529200000001</v>
      </c>
      <c r="C68" s="274">
        <f>'[21]OECD.Stat export'!G53</f>
        <v>3786.1570000000002</v>
      </c>
      <c r="D68" s="274">
        <v>2016.694</v>
      </c>
      <c r="E68" s="130">
        <f>'[20]OECD.Stat export'!G54</f>
        <v>52.332990000000002</v>
      </c>
      <c r="F68" s="136">
        <f t="shared" si="0"/>
        <v>61.337723580399405</v>
      </c>
      <c r="G68" s="164">
        <f t="shared" si="2"/>
        <v>518.76544827204293</v>
      </c>
      <c r="H68" s="164">
        <f t="shared" si="1"/>
        <v>973.93428717164488</v>
      </c>
    </row>
    <row r="69" spans="1:8" ht="14.25" x14ac:dyDescent="0.25">
      <c r="A69" s="143">
        <v>1995</v>
      </c>
      <c r="B69" s="162">
        <v>27203.966499999999</v>
      </c>
      <c r="C69" s="274">
        <f>'[21]OECD.Stat export'!G54</f>
        <v>3820.51</v>
      </c>
      <c r="D69" s="274">
        <v>2058.7890000000002</v>
      </c>
      <c r="E69" s="130">
        <f>'[20]OECD.Stat export'!G55</f>
        <v>57.008690000000001</v>
      </c>
      <c r="F69" s="136">
        <f t="shared" si="0"/>
        <v>66.817953052189054</v>
      </c>
      <c r="G69" s="164">
        <f t="shared" si="2"/>
        <v>593.37554628396038</v>
      </c>
      <c r="H69" s="164">
        <f t="shared" si="1"/>
        <v>1101.1313973084823</v>
      </c>
    </row>
    <row r="70" spans="1:8" ht="14.25" x14ac:dyDescent="0.25">
      <c r="A70" s="143">
        <v>1996</v>
      </c>
      <c r="B70" s="162">
        <v>29634.060799999999</v>
      </c>
      <c r="C70" s="274">
        <f>'[21]OECD.Stat export'!G55</f>
        <v>3868.2829999999999</v>
      </c>
      <c r="D70" s="274">
        <v>2099.768</v>
      </c>
      <c r="E70" s="130">
        <f>'[20]OECD.Stat export'!G56</f>
        <v>61.680289999999999</v>
      </c>
      <c r="F70" s="136">
        <f t="shared" si="0"/>
        <v>72.293377052961688</v>
      </c>
      <c r="G70" s="164">
        <f t="shared" si="2"/>
        <v>638.39824197626353</v>
      </c>
      <c r="H70" s="164">
        <f t="shared" si="1"/>
        <v>1176.084723010669</v>
      </c>
    </row>
    <row r="71" spans="1:8" ht="14.25" x14ac:dyDescent="0.25">
      <c r="A71" s="143">
        <v>1997</v>
      </c>
      <c r="B71" s="162">
        <v>33761.668100000003</v>
      </c>
      <c r="C71" s="274">
        <f>'[21]OECD.Stat export'!G56</f>
        <v>3853.335</v>
      </c>
      <c r="D71" s="274">
        <v>2111.3719999999998</v>
      </c>
      <c r="E71" s="130">
        <f>'[20]OECD.Stat export'!G57</f>
        <v>65.094920000000002</v>
      </c>
      <c r="F71" s="136">
        <f t="shared" si="0"/>
        <v>76.295549125861385</v>
      </c>
      <c r="G71" s="164">
        <f t="shared" si="2"/>
        <v>730.13956525105323</v>
      </c>
      <c r="H71" s="164">
        <f t="shared" si="1"/>
        <v>1332.5327520051735</v>
      </c>
    </row>
    <row r="72" spans="1:8" ht="14.25" x14ac:dyDescent="0.25">
      <c r="A72" s="143">
        <v>1998</v>
      </c>
      <c r="B72" s="162">
        <v>37458.737399999998</v>
      </c>
      <c r="C72" s="274">
        <f>'[21]OECD.Stat export'!G57</f>
        <v>4017.9</v>
      </c>
      <c r="D72" s="274">
        <v>2260.6750000000002</v>
      </c>
      <c r="E72" s="130">
        <f>'[20]OECD.Stat export'!G58</f>
        <v>68.197490000000002</v>
      </c>
      <c r="F72" s="136">
        <f t="shared" si="0"/>
        <v>79.931966251059848</v>
      </c>
      <c r="G72" s="164">
        <f t="shared" si="2"/>
        <v>776.91367380970166</v>
      </c>
      <c r="H72" s="164">
        <f t="shared" si="1"/>
        <v>1380.8094706227123</v>
      </c>
    </row>
    <row r="73" spans="1:8" ht="14.25" x14ac:dyDescent="0.25">
      <c r="A73" s="143">
        <v>1999</v>
      </c>
      <c r="B73" s="162">
        <v>40741.656499999997</v>
      </c>
      <c r="C73" s="274">
        <f>'[21]OECD.Stat export'!G58</f>
        <v>4031.375</v>
      </c>
      <c r="D73" s="274">
        <v>2311.4</v>
      </c>
      <c r="E73" s="130">
        <f>'[20]OECD.Stat export'!G59</f>
        <v>69.995609999999999</v>
      </c>
      <c r="F73" s="136">
        <f t="shared" si="0"/>
        <v>82.039481749875947</v>
      </c>
      <c r="G73" s="164">
        <f t="shared" si="2"/>
        <v>842.17867146238359</v>
      </c>
      <c r="H73" s="164">
        <f t="shared" si="1"/>
        <v>1468.8665058694587</v>
      </c>
    </row>
    <row r="74" spans="1:8" ht="14.25" x14ac:dyDescent="0.25">
      <c r="A74" s="143">
        <v>2000</v>
      </c>
      <c r="B74" s="162">
        <v>43481.6158</v>
      </c>
      <c r="C74" s="274">
        <f>'[21]OECD.Stat export'!G59</f>
        <v>4088.4749999999999</v>
      </c>
      <c r="D74" s="274">
        <v>2378.6</v>
      </c>
      <c r="E74" s="130">
        <f>'[20]OECD.Stat export'!G60</f>
        <v>72.20129</v>
      </c>
      <c r="F74" s="136">
        <f t="shared" si="0"/>
        <v>84.62468450910707</v>
      </c>
      <c r="G74" s="164">
        <f t="shared" si="2"/>
        <v>886.26394519553958</v>
      </c>
      <c r="H74" s="164">
        <f t="shared" si="1"/>
        <v>1523.3616342946832</v>
      </c>
    </row>
    <row r="75" spans="1:8" ht="14.25" x14ac:dyDescent="0.25">
      <c r="A75" s="143">
        <v>2001</v>
      </c>
      <c r="B75" s="162">
        <v>46906.176599999999</v>
      </c>
      <c r="C75" s="274">
        <f>'[21]OECD.Stat export'!G60</f>
        <v>4202.1750000000002</v>
      </c>
      <c r="D75" s="274">
        <v>2539.375</v>
      </c>
      <c r="E75" s="130">
        <f>'[20]OECD.Stat export'!G61</f>
        <v>74.637339999999995</v>
      </c>
      <c r="F75" s="136">
        <f t="shared" si="0"/>
        <v>87.479896136190334</v>
      </c>
      <c r="G75" s="164">
        <f t="shared" si="2"/>
        <v>930.1963982937408</v>
      </c>
      <c r="H75" s="164">
        <f t="shared" si="1"/>
        <v>1539.2953187300025</v>
      </c>
    </row>
    <row r="76" spans="1:8" ht="14.25" x14ac:dyDescent="0.25">
      <c r="A76" s="143">
        <v>2002</v>
      </c>
      <c r="B76" s="162">
        <v>54048.094100000002</v>
      </c>
      <c r="C76" s="274">
        <f>'[21]OECD.Stat export'!G61</f>
        <v>4264.95</v>
      </c>
      <c r="D76" s="274">
        <v>2599.25</v>
      </c>
      <c r="E76" s="130">
        <f>'[20]OECD.Stat export'!G62</f>
        <v>77.346199999999996</v>
      </c>
      <c r="F76" s="136">
        <f t="shared" si="0"/>
        <v>90.654859116482513</v>
      </c>
      <c r="G76" s="164">
        <f t="shared" si="2"/>
        <v>1056.0517337053579</v>
      </c>
      <c r="H76" s="164">
        <f t="shared" si="1"/>
        <v>1732.8105575326217</v>
      </c>
    </row>
    <row r="77" spans="1:8" ht="14.25" x14ac:dyDescent="0.25">
      <c r="A77" s="143">
        <v>2003</v>
      </c>
      <c r="B77" s="162">
        <v>59461.462899999999</v>
      </c>
      <c r="C77" s="274">
        <f>'[21]OECD.Stat export'!G62</f>
        <v>4353.2749999999996</v>
      </c>
      <c r="D77" s="274">
        <v>2661.8249999999998</v>
      </c>
      <c r="E77" s="130">
        <f>'[20]OECD.Stat export'!G63</f>
        <v>80.077029999999993</v>
      </c>
      <c r="F77" s="136">
        <f t="shared" si="0"/>
        <v>93.855572389029362</v>
      </c>
      <c r="G77" s="164">
        <f t="shared" si="2"/>
        <v>1138.2515251927189</v>
      </c>
      <c r="H77" s="164">
        <f t="shared" si="1"/>
        <v>1861.5505934211803</v>
      </c>
    </row>
    <row r="78" spans="1:8" ht="14.25" x14ac:dyDescent="0.25">
      <c r="A78" s="143">
        <v>2004</v>
      </c>
      <c r="B78" s="162">
        <v>64137.941099999996</v>
      </c>
      <c r="C78" s="274">
        <f>'[21]OECD.Stat export'!G63</f>
        <v>4389.5249999999996</v>
      </c>
      <c r="D78" s="274">
        <v>2793.65</v>
      </c>
      <c r="E78" s="130">
        <f>'[20]OECD.Stat export'!G64</f>
        <v>82.398340000000005</v>
      </c>
      <c r="F78" s="136">
        <f t="shared" si="0"/>
        <v>96.576301151601839</v>
      </c>
      <c r="G78" s="164">
        <f t="shared" si="2"/>
        <v>1217.6325285765545</v>
      </c>
      <c r="H78" s="164">
        <f t="shared" si="1"/>
        <v>1913.2061729278901</v>
      </c>
    </row>
    <row r="79" spans="1:8" ht="14.25" x14ac:dyDescent="0.25">
      <c r="A79" s="143">
        <v>2005</v>
      </c>
      <c r="B79" s="162">
        <v>68270.670899999997</v>
      </c>
      <c r="C79" s="274">
        <f>'[21]OECD.Stat export'!G64</f>
        <v>4443.5249999999996</v>
      </c>
      <c r="D79" s="274">
        <v>2843.125</v>
      </c>
      <c r="E79" s="130">
        <f>'[20]OECD.Stat export'!G65</f>
        <v>85.319419999999994</v>
      </c>
      <c r="F79" s="173">
        <f t="shared" si="0"/>
        <v>100</v>
      </c>
      <c r="G79" s="164">
        <f t="shared" si="2"/>
        <v>1280.3399497020946</v>
      </c>
      <c r="H79" s="164">
        <f t="shared" si="1"/>
        <v>2001.0455308859091</v>
      </c>
    </row>
    <row r="80" spans="1:8" ht="14.25" x14ac:dyDescent="0.25">
      <c r="A80" s="143">
        <v>2006</v>
      </c>
      <c r="B80" s="162">
        <v>73066.108600000007</v>
      </c>
      <c r="C80" s="274">
        <f>'[21]OECD.Stat export'!G65</f>
        <v>4527.5249999999996</v>
      </c>
      <c r="D80" s="274">
        <v>2895.4749999999999</v>
      </c>
      <c r="E80" s="130">
        <f>'[20]OECD.Stat export'!G66</f>
        <v>88.046180000000007</v>
      </c>
      <c r="F80" s="136">
        <f t="shared" si="0"/>
        <v>103.19594296351289</v>
      </c>
      <c r="G80" s="164">
        <f t="shared" si="2"/>
        <v>1344.8500854955707</v>
      </c>
      <c r="H80" s="164">
        <f t="shared" si="1"/>
        <v>2102.8820429578336</v>
      </c>
    </row>
    <row r="81" spans="1:8" ht="14.25" x14ac:dyDescent="0.25">
      <c r="A81" s="144">
        <v>2007</v>
      </c>
      <c r="B81" s="162">
        <v>78440.904899999994</v>
      </c>
      <c r="C81" s="274">
        <f>'[21]OECD.Stat export'!G66</f>
        <v>4564.05</v>
      </c>
      <c r="D81" s="274">
        <v>2950.6</v>
      </c>
      <c r="E81" s="130">
        <f>'[20]OECD.Stat export'!G67</f>
        <v>90.595119999999994</v>
      </c>
      <c r="F81" s="136">
        <f t="shared" si="0"/>
        <v>106.18346913281877</v>
      </c>
      <c r="G81" s="164">
        <f t="shared" si="2"/>
        <v>1432.224028001446</v>
      </c>
      <c r="H81" s="164">
        <f t="shared" si="1"/>
        <v>2215.3941825391444</v>
      </c>
    </row>
    <row r="82" spans="1:8" ht="14.25" x14ac:dyDescent="0.25">
      <c r="A82" s="144">
        <v>2008</v>
      </c>
      <c r="B82" s="162">
        <v>82947.432400000005</v>
      </c>
      <c r="C82" s="274">
        <f>'[21]OECD.Stat export'!G67</f>
        <v>4610.4750000000004</v>
      </c>
      <c r="D82" s="274">
        <v>2995.7750000000001</v>
      </c>
      <c r="E82" s="130">
        <f>'[20]OECD.Stat export'!G68</f>
        <v>94.357349999999997</v>
      </c>
      <c r="F82" s="136">
        <f t="shared" si="0"/>
        <v>110.59305138267466</v>
      </c>
      <c r="G82" s="164">
        <f t="shared" si="2"/>
        <v>1499.256808318738</v>
      </c>
      <c r="H82" s="164">
        <f t="shared" si="1"/>
        <v>2307.3448551153983</v>
      </c>
    </row>
    <row r="83" spans="1:8" ht="14.25" x14ac:dyDescent="0.25">
      <c r="A83" s="144">
        <v>2009</v>
      </c>
      <c r="B83" s="162">
        <v>84874.501499999998</v>
      </c>
      <c r="C83" s="274">
        <f>'[21]OECD.Stat export'!G68</f>
        <v>4555.9750000000004</v>
      </c>
      <c r="D83" s="274">
        <v>2948.625</v>
      </c>
      <c r="E83" s="130">
        <f>'[20]OECD.Stat export'!G69</f>
        <v>95.49915</v>
      </c>
      <c r="F83" s="136">
        <f t="shared" si="0"/>
        <v>111.93131645761305</v>
      </c>
      <c r="G83" s="164">
        <f t="shared" si="2"/>
        <v>1552.4394064936705</v>
      </c>
      <c r="H83" s="164">
        <f t="shared" si="1"/>
        <v>2398.7028275891303</v>
      </c>
    </row>
    <row r="84" spans="1:8" ht="14.25" x14ac:dyDescent="0.25">
      <c r="A84" s="172">
        <v>2010</v>
      </c>
      <c r="B84" s="162">
        <v>82130.364799999996</v>
      </c>
      <c r="C84" s="274">
        <f>'[21]OECD.Stat export'!G69</f>
        <v>4389.75</v>
      </c>
      <c r="D84" s="274">
        <v>2826.4</v>
      </c>
      <c r="E84" s="130">
        <f>'[20]OECD.Stat export'!G70</f>
        <v>100</v>
      </c>
      <c r="F84" s="136">
        <f t="shared" si="0"/>
        <v>117.20661017151781</v>
      </c>
      <c r="G84" s="164">
        <f t="shared" si="2"/>
        <v>1559.1314008011086</v>
      </c>
      <c r="H84" s="164">
        <f t="shared" si="1"/>
        <v>2421.5245777903579</v>
      </c>
    </row>
    <row r="85" spans="1:8" ht="14.25" x14ac:dyDescent="0.25">
      <c r="A85" s="172">
        <f>A84+1</f>
        <v>2011</v>
      </c>
      <c r="B85" s="162">
        <v>73259.401199999993</v>
      </c>
      <c r="C85" s="274">
        <f>'[21]OECD.Stat export'!G70</f>
        <v>4054.35</v>
      </c>
      <c r="D85" s="274">
        <v>2586.0749999999998</v>
      </c>
      <c r="E85" s="130">
        <f>'[20]OECD.Stat export'!G71</f>
        <v>103.32989999999999</v>
      </c>
      <c r="F85" s="136">
        <f t="shared" si="0"/>
        <v>121.10947308361919</v>
      </c>
      <c r="G85" s="164">
        <f t="shared" si="2"/>
        <v>1505.7777695561556</v>
      </c>
      <c r="H85" s="164">
        <f t="shared" si="1"/>
        <v>2360.7011010894889</v>
      </c>
    </row>
    <row r="86" spans="1:8" ht="14.25" x14ac:dyDescent="0.25">
      <c r="A86" s="172">
        <f>A85+1</f>
        <v>2012</v>
      </c>
      <c r="B86" s="162">
        <v>66080.122399999993</v>
      </c>
      <c r="C86" s="274">
        <f>'[21]OECD.Stat export'!G71</f>
        <v>3694.9749999999999</v>
      </c>
      <c r="D86" s="274">
        <v>2340.3249999999998</v>
      </c>
      <c r="E86" s="130">
        <f>'[20]OECD.Stat export'!G72</f>
        <v>104.8814</v>
      </c>
      <c r="F86" s="136">
        <f t="shared" si="0"/>
        <v>122.92793364043028</v>
      </c>
      <c r="G86" s="164">
        <f t="shared" si="2"/>
        <v>1490.3150540035228</v>
      </c>
      <c r="H86" s="164">
        <f t="shared" si="1"/>
        <v>2352.9539130961152</v>
      </c>
    </row>
    <row r="87" spans="1:8" ht="14.25" x14ac:dyDescent="0.25">
      <c r="A87" s="172">
        <f>A86+1</f>
        <v>2013</v>
      </c>
      <c r="B87" s="162">
        <v>59715.436900000001</v>
      </c>
      <c r="C87" s="274">
        <f>'[21]OECD.Stat export'!G72</f>
        <v>3513.2</v>
      </c>
      <c r="D87" s="274">
        <v>2213.25</v>
      </c>
      <c r="E87" s="130">
        <f>'[20]OECD.Stat export'!G73</f>
        <v>103.91419999999999</v>
      </c>
      <c r="F87" s="136">
        <f t="shared" si="0"/>
        <v>121.79431130685137</v>
      </c>
      <c r="G87" s="164">
        <f t="shared" si="2"/>
        <v>1416.4540613495767</v>
      </c>
      <c r="H87" s="164">
        <f t="shared" si="1"/>
        <v>2248.4068263112317</v>
      </c>
    </row>
    <row r="88" spans="1:8" ht="14.25" x14ac:dyDescent="0.25">
      <c r="A88" s="172">
        <f>A87+1</f>
        <v>2014</v>
      </c>
      <c r="B88" s="162">
        <v>59196.492200000001</v>
      </c>
      <c r="C88" s="274">
        <f>'[21]OECD.Stat export'!G73</f>
        <v>3536.25</v>
      </c>
      <c r="D88" s="274">
        <v>2263.125</v>
      </c>
      <c r="E88" s="130">
        <f>'[20]OECD.Stat export'!G74</f>
        <v>102.5517</v>
      </c>
      <c r="F88" s="136">
        <f t="shared" si="0"/>
        <v>120.19737124326444</v>
      </c>
      <c r="G88" s="164">
        <f t="shared" si="2"/>
        <v>1394.9921574172265</v>
      </c>
      <c r="H88" s="164">
        <f t="shared" si="1"/>
        <v>2179.7474804381845</v>
      </c>
    </row>
    <row r="89" spans="1:8" ht="14.25" x14ac:dyDescent="0.25">
      <c r="A89" s="172">
        <v>2015</v>
      </c>
      <c r="B89" s="162">
        <v>58326.985200000003</v>
      </c>
      <c r="C89" s="274">
        <f>'[21]OECD.Stat export'!G74</f>
        <v>3610.6750000000002</v>
      </c>
      <c r="D89" s="274">
        <v>2347.875</v>
      </c>
      <c r="E89" s="130">
        <f>'[20]OECD.Stat export'!G75</f>
        <v>100.7713</v>
      </c>
      <c r="F89" s="136">
        <f t="shared" si="0"/>
        <v>118.11062475577071</v>
      </c>
      <c r="G89" s="164">
        <f t="shared" si="2"/>
        <v>1346.1699266757601</v>
      </c>
      <c r="H89" s="164">
        <f t="shared" si="1"/>
        <v>2070.2048022147687</v>
      </c>
    </row>
    <row r="90" spans="1:8" ht="14.25" x14ac:dyDescent="0.25">
      <c r="A90" s="172">
        <f>A89+1</f>
        <v>2016</v>
      </c>
      <c r="B90" s="162">
        <v>58287.3344</v>
      </c>
      <c r="C90" s="274">
        <f>'[21]OECD.Stat export'!G75</f>
        <v>3673.55</v>
      </c>
      <c r="D90" s="274">
        <v>2420.5500000000002</v>
      </c>
      <c r="E90" s="130">
        <f>'[20]OECD.Stat export'!G76</f>
        <v>99.939310000000006</v>
      </c>
      <c r="F90" s="136">
        <f t="shared" si="0"/>
        <v>117.13547747980473</v>
      </c>
      <c r="G90" s="164">
        <f t="shared" si="2"/>
        <v>1322.229959212932</v>
      </c>
      <c r="H90" s="164">
        <f t="shared" si="1"/>
        <v>2006.6835498819139</v>
      </c>
    </row>
    <row r="91" spans="1:8" ht="14.25" x14ac:dyDescent="0.25">
      <c r="A91" s="172">
        <f>A90+1</f>
        <v>2017</v>
      </c>
      <c r="B91" s="162">
        <v>59602.8004</v>
      </c>
      <c r="C91" s="274">
        <f>'[21]OECD.Stat export'!G76</f>
        <v>3752.6750000000002</v>
      </c>
      <c r="D91" s="274">
        <v>2473.35</v>
      </c>
      <c r="E91" s="130">
        <f>'[20]OECD.Stat export'!G77</f>
        <v>101.0599</v>
      </c>
      <c r="F91" s="136">
        <f t="shared" si="0"/>
        <v>118.44888303272573</v>
      </c>
      <c r="G91" s="164">
        <f>(B91*1000000)/(C91*1000)/12</f>
        <v>1323.5625342811018</v>
      </c>
      <c r="H91" s="164">
        <f t="shared" si="1"/>
        <v>2008.1670743458601</v>
      </c>
    </row>
    <row r="92" spans="1:8" ht="14.25" x14ac:dyDescent="0.25">
      <c r="A92" s="220">
        <f>A91+1</f>
        <v>2018</v>
      </c>
      <c r="B92" s="162">
        <v>61777.747499999998</v>
      </c>
      <c r="C92" s="275"/>
      <c r="D92" s="274">
        <v>2545.8249999999998</v>
      </c>
      <c r="H92" s="164">
        <f t="shared" si="1"/>
        <v>2022.1914801685114</v>
      </c>
    </row>
    <row r="93" spans="1:8" ht="14.25" x14ac:dyDescent="0.25">
      <c r="A93" s="220">
        <f>A92+1</f>
        <v>2019</v>
      </c>
      <c r="B93" s="162">
        <v>65008.753900000003</v>
      </c>
    </row>
  </sheetData>
  <mergeCells count="6">
    <mergeCell ref="B6:F6"/>
    <mergeCell ref="B3:G3"/>
    <mergeCell ref="A3:A6"/>
    <mergeCell ref="B4:B5"/>
    <mergeCell ref="C4:C5"/>
    <mergeCell ref="E4:F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I146"/>
  <sheetViews>
    <sheetView topLeftCell="A83" workbookViewId="0">
      <selection activeCell="J102" sqref="J102"/>
    </sheetView>
  </sheetViews>
  <sheetFormatPr baseColWidth="10" defaultColWidth="10.7109375" defaultRowHeight="15" x14ac:dyDescent="0.25"/>
  <cols>
    <col min="4" max="4" width="11.42578125" style="138"/>
    <col min="10" max="10" width="11.42578125" style="138"/>
  </cols>
  <sheetData>
    <row r="1" spans="1:10" thickBot="1" x14ac:dyDescent="0.3">
      <c r="A1" s="139"/>
      <c r="B1" s="138"/>
      <c r="C1" s="138"/>
      <c r="E1" s="138"/>
      <c r="F1" s="138"/>
      <c r="G1" s="138"/>
      <c r="H1" s="138"/>
      <c r="I1" s="138"/>
      <c r="J1" s="34"/>
    </row>
    <row r="2" spans="1:10" thickBot="1" x14ac:dyDescent="0.3">
      <c r="A2" s="138"/>
      <c r="B2" s="138"/>
      <c r="C2" s="138"/>
      <c r="E2" s="138"/>
      <c r="F2" s="138"/>
      <c r="G2" s="138"/>
      <c r="H2" s="138"/>
      <c r="I2" s="170">
        <v>0.86399999999999999</v>
      </c>
      <c r="J2" s="140"/>
    </row>
    <row r="3" spans="1:10" x14ac:dyDescent="0.25">
      <c r="A3" s="448" t="s">
        <v>2</v>
      </c>
      <c r="B3" s="450" t="s">
        <v>139</v>
      </c>
      <c r="C3" s="450"/>
      <c r="D3" s="450"/>
      <c r="E3" s="450"/>
      <c r="F3" s="450"/>
      <c r="G3" s="450"/>
      <c r="H3" s="450"/>
      <c r="I3" s="450"/>
      <c r="J3" s="140"/>
    </row>
    <row r="4" spans="1:10" ht="42.75" x14ac:dyDescent="0.25">
      <c r="A4" s="449"/>
      <c r="B4" s="146" t="s">
        <v>50</v>
      </c>
      <c r="C4" s="512" t="s">
        <v>22</v>
      </c>
      <c r="D4" s="513"/>
      <c r="E4" s="535" t="s">
        <v>0</v>
      </c>
      <c r="F4" s="535"/>
      <c r="G4" s="512" t="s">
        <v>1</v>
      </c>
      <c r="H4" s="513"/>
      <c r="I4" s="214" t="s">
        <v>23</v>
      </c>
      <c r="J4" s="246" t="s">
        <v>64</v>
      </c>
    </row>
    <row r="5" spans="1:10" ht="28.5" x14ac:dyDescent="0.25">
      <c r="A5" s="449"/>
      <c r="B5" s="146" t="s">
        <v>25</v>
      </c>
      <c r="C5" s="149"/>
      <c r="D5" s="149"/>
      <c r="E5" s="149"/>
      <c r="F5" s="149"/>
      <c r="G5" s="541" t="s">
        <v>60</v>
      </c>
      <c r="H5" s="542"/>
      <c r="I5" s="249" t="s">
        <v>110</v>
      </c>
      <c r="J5" s="249" t="s">
        <v>110</v>
      </c>
    </row>
    <row r="6" spans="1:10" ht="57" x14ac:dyDescent="0.25">
      <c r="A6" s="449"/>
      <c r="B6" s="146"/>
      <c r="C6" s="146" t="s">
        <v>52</v>
      </c>
      <c r="D6" s="249" t="s">
        <v>136</v>
      </c>
      <c r="E6" s="146"/>
      <c r="F6" s="146"/>
      <c r="G6" s="150" t="s">
        <v>31</v>
      </c>
      <c r="H6" s="150" t="s">
        <v>31</v>
      </c>
      <c r="I6" s="146"/>
      <c r="J6" s="240"/>
    </row>
    <row r="7" spans="1:10" ht="14.25" x14ac:dyDescent="0.25">
      <c r="A7" s="141"/>
      <c r="B7" s="151" t="s">
        <v>41</v>
      </c>
      <c r="C7" s="151" t="s">
        <v>47</v>
      </c>
      <c r="D7" s="151"/>
      <c r="E7" s="146" t="s">
        <v>33</v>
      </c>
      <c r="F7" s="146" t="s">
        <v>32</v>
      </c>
      <c r="G7" s="152" t="s">
        <v>33</v>
      </c>
      <c r="H7" s="152" t="s">
        <v>32</v>
      </c>
      <c r="I7" s="153"/>
      <c r="J7" s="240" t="s">
        <v>3</v>
      </c>
    </row>
    <row r="8" spans="1:10" ht="15.75" thickBot="1" x14ac:dyDescent="0.3">
      <c r="A8" s="142"/>
      <c r="B8" s="154" t="s">
        <v>3</v>
      </c>
      <c r="C8" s="526" t="s">
        <v>3</v>
      </c>
      <c r="D8" s="527"/>
      <c r="E8" s="156" t="s">
        <v>3</v>
      </c>
      <c r="F8" s="156" t="s">
        <v>3</v>
      </c>
      <c r="G8" s="157" t="s">
        <v>35</v>
      </c>
      <c r="H8" s="157" t="s">
        <v>35</v>
      </c>
      <c r="I8" s="156" t="s">
        <v>36</v>
      </c>
      <c r="J8" s="156" t="s">
        <v>36</v>
      </c>
    </row>
    <row r="9" spans="1:10" ht="14.25" hidden="1" x14ac:dyDescent="0.25">
      <c r="A9" s="143">
        <v>1882</v>
      </c>
      <c r="B9" s="159"/>
      <c r="C9" s="446"/>
      <c r="D9" s="259"/>
      <c r="E9" s="160"/>
      <c r="F9" s="160"/>
      <c r="G9" s="160"/>
      <c r="H9" s="160"/>
      <c r="I9" s="159"/>
      <c r="J9" s="240"/>
    </row>
    <row r="10" spans="1:10" ht="14.25" hidden="1" x14ac:dyDescent="0.25">
      <c r="A10" s="143">
        <v>1883</v>
      </c>
      <c r="B10" s="159"/>
      <c r="C10" s="447"/>
      <c r="D10" s="250"/>
      <c r="E10" s="159"/>
      <c r="F10" s="159"/>
      <c r="G10" s="160"/>
      <c r="H10" s="160"/>
      <c r="I10" s="159"/>
      <c r="J10" s="133"/>
    </row>
    <row r="11" spans="1:10" ht="14.25" hidden="1" x14ac:dyDescent="0.25">
      <c r="A11" s="143">
        <v>1884</v>
      </c>
      <c r="B11" s="159"/>
      <c r="C11" s="447"/>
      <c r="D11" s="250"/>
      <c r="E11" s="159"/>
      <c r="F11" s="159"/>
      <c r="G11" s="160"/>
      <c r="H11" s="160"/>
      <c r="I11" s="159"/>
    </row>
    <row r="12" spans="1:10" ht="14.25" hidden="1" x14ac:dyDescent="0.25">
      <c r="A12" s="143">
        <v>1885</v>
      </c>
      <c r="B12" s="159"/>
      <c r="C12" s="447"/>
      <c r="D12" s="250"/>
      <c r="E12" s="159"/>
      <c r="F12" s="159"/>
      <c r="G12" s="160"/>
      <c r="H12" s="160"/>
      <c r="I12" s="159"/>
    </row>
    <row r="13" spans="1:10" ht="14.25" hidden="1" x14ac:dyDescent="0.25">
      <c r="A13" s="143">
        <v>1886</v>
      </c>
      <c r="B13" s="159"/>
      <c r="C13" s="159"/>
      <c r="D13" s="159"/>
      <c r="E13" s="159"/>
      <c r="F13" s="159"/>
      <c r="G13" s="160"/>
      <c r="H13" s="160"/>
      <c r="I13" s="159"/>
    </row>
    <row r="14" spans="1:10" ht="14.25" hidden="1" x14ac:dyDescent="0.25">
      <c r="A14" s="143">
        <v>1887</v>
      </c>
      <c r="B14" s="159"/>
      <c r="C14" s="159"/>
      <c r="D14" s="159"/>
      <c r="E14" s="159"/>
      <c r="F14" s="159"/>
      <c r="G14" s="160"/>
      <c r="H14" s="160"/>
      <c r="I14" s="159"/>
    </row>
    <row r="15" spans="1:10" ht="14.25" hidden="1" x14ac:dyDescent="0.25">
      <c r="A15" s="143">
        <v>1888</v>
      </c>
      <c r="B15" s="159"/>
      <c r="C15" s="159"/>
      <c r="D15" s="159"/>
      <c r="E15" s="159"/>
      <c r="F15" s="159"/>
      <c r="G15" s="160"/>
      <c r="H15" s="160"/>
      <c r="I15" s="159"/>
    </row>
    <row r="16" spans="1:10" ht="14.25" hidden="1" x14ac:dyDescent="0.25">
      <c r="A16" s="143">
        <v>1889</v>
      </c>
      <c r="B16" s="159"/>
      <c r="C16" s="159"/>
      <c r="D16" s="159"/>
      <c r="E16" s="159"/>
      <c r="F16" s="159"/>
      <c r="G16" s="160"/>
      <c r="H16" s="160"/>
      <c r="I16" s="159"/>
    </row>
    <row r="17" spans="1:10" ht="14.25" hidden="1" x14ac:dyDescent="0.25">
      <c r="A17" s="143">
        <v>1890</v>
      </c>
      <c r="B17" s="159"/>
      <c r="C17" s="159"/>
      <c r="D17" s="159"/>
      <c r="E17" s="159"/>
      <c r="F17" s="159"/>
      <c r="G17" s="160"/>
      <c r="H17" s="160"/>
      <c r="I17" s="159"/>
    </row>
    <row r="18" spans="1:10" ht="14.25" hidden="1" x14ac:dyDescent="0.25">
      <c r="A18" s="143">
        <v>1891</v>
      </c>
      <c r="B18" s="159"/>
      <c r="C18" s="159"/>
      <c r="D18" s="159"/>
      <c r="E18" s="159"/>
      <c r="F18" s="159"/>
      <c r="G18" s="160"/>
      <c r="H18" s="160"/>
      <c r="I18" s="159"/>
    </row>
    <row r="19" spans="1:10" ht="14.25" hidden="1" x14ac:dyDescent="0.25">
      <c r="A19" s="143">
        <v>1892</v>
      </c>
      <c r="B19" s="159"/>
      <c r="C19" s="159"/>
      <c r="D19" s="159"/>
      <c r="E19" s="159"/>
      <c r="F19" s="159"/>
      <c r="G19" s="160"/>
      <c r="H19" s="160"/>
      <c r="I19" s="159"/>
    </row>
    <row r="20" spans="1:10" ht="14.25" hidden="1" x14ac:dyDescent="0.25">
      <c r="A20" s="143">
        <v>1893</v>
      </c>
      <c r="B20" s="159"/>
      <c r="C20" s="159"/>
      <c r="D20" s="159"/>
      <c r="E20" s="159"/>
      <c r="F20" s="159"/>
      <c r="G20" s="160"/>
      <c r="H20" s="160"/>
      <c r="I20" s="159"/>
    </row>
    <row r="21" spans="1:10" ht="14.25" hidden="1" x14ac:dyDescent="0.25">
      <c r="A21" s="143">
        <v>1894</v>
      </c>
      <c r="B21" s="159"/>
      <c r="C21" s="159"/>
      <c r="D21" s="159"/>
      <c r="E21" s="159"/>
      <c r="F21" s="159"/>
      <c r="G21" s="160"/>
      <c r="H21" s="160"/>
      <c r="I21" s="159"/>
    </row>
    <row r="22" spans="1:10" ht="14.25" hidden="1" x14ac:dyDescent="0.25">
      <c r="A22" s="143">
        <v>1895</v>
      </c>
      <c r="B22" s="159"/>
      <c r="C22" s="159"/>
      <c r="D22" s="159"/>
      <c r="E22" s="159"/>
      <c r="F22" s="159"/>
      <c r="G22" s="160"/>
      <c r="H22" s="160"/>
      <c r="I22" s="159"/>
    </row>
    <row r="23" spans="1:10" ht="14.25" hidden="1" x14ac:dyDescent="0.25">
      <c r="A23" s="143">
        <v>1896</v>
      </c>
      <c r="B23" s="159"/>
      <c r="C23" s="159"/>
      <c r="D23" s="159"/>
      <c r="E23" s="159"/>
      <c r="F23" s="159"/>
      <c r="G23" s="160"/>
      <c r="H23" s="160"/>
      <c r="I23" s="159"/>
    </row>
    <row r="24" spans="1:10" ht="14.25" hidden="1" x14ac:dyDescent="0.25">
      <c r="A24" s="143">
        <v>1897</v>
      </c>
      <c r="B24" s="159"/>
      <c r="C24" s="159"/>
      <c r="D24" s="159"/>
      <c r="E24" s="159"/>
      <c r="F24" s="159"/>
      <c r="G24" s="160"/>
      <c r="H24" s="160"/>
      <c r="I24" s="159"/>
    </row>
    <row r="25" spans="1:10" ht="14.25" hidden="1" x14ac:dyDescent="0.25">
      <c r="A25" s="143">
        <v>1898</v>
      </c>
      <c r="B25" s="159"/>
      <c r="C25" s="159"/>
      <c r="D25" s="159"/>
      <c r="E25" s="159"/>
      <c r="F25" s="159"/>
      <c r="G25" s="160"/>
      <c r="H25" s="160"/>
      <c r="I25" s="159"/>
      <c r="J25" s="159"/>
    </row>
    <row r="26" spans="1:10" ht="14.25" hidden="1" x14ac:dyDescent="0.25">
      <c r="A26" s="143">
        <v>1899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t="14.25" hidden="1" x14ac:dyDescent="0.25">
      <c r="A27" s="143">
        <v>1900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t="14.25" hidden="1" x14ac:dyDescent="0.25">
      <c r="A28" s="143">
        <v>1901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 ht="14.25" hidden="1" x14ac:dyDescent="0.25">
      <c r="A29" s="143">
        <v>1902</v>
      </c>
      <c r="B29" s="159"/>
      <c r="C29" s="159"/>
      <c r="D29" s="159"/>
      <c r="E29" s="159"/>
      <c r="F29" s="159"/>
      <c r="G29" s="159"/>
      <c r="H29" s="159"/>
      <c r="I29" s="159"/>
      <c r="J29" s="159"/>
    </row>
    <row r="30" spans="1:10" ht="14.25" hidden="1" x14ac:dyDescent="0.25">
      <c r="A30" s="143">
        <v>1903</v>
      </c>
      <c r="B30" s="159"/>
      <c r="C30" s="159"/>
      <c r="D30" s="159"/>
      <c r="E30" s="159"/>
      <c r="F30" s="159"/>
      <c r="G30" s="159"/>
      <c r="H30" s="159"/>
      <c r="I30" s="159"/>
      <c r="J30" s="159"/>
    </row>
    <row r="31" spans="1:10" ht="14.25" hidden="1" x14ac:dyDescent="0.25">
      <c r="A31" s="143">
        <v>1904</v>
      </c>
      <c r="B31" s="159"/>
      <c r="C31" s="159"/>
      <c r="D31" s="159"/>
      <c r="E31" s="159"/>
      <c r="F31" s="159"/>
      <c r="G31" s="159"/>
      <c r="H31" s="159"/>
      <c r="I31" s="159"/>
      <c r="J31" s="159"/>
    </row>
    <row r="32" spans="1:10" ht="14.25" hidden="1" x14ac:dyDescent="0.25">
      <c r="A32" s="143">
        <v>1905</v>
      </c>
      <c r="B32" s="159"/>
      <c r="C32" s="159"/>
      <c r="D32" s="159"/>
      <c r="E32" s="159"/>
      <c r="F32" s="159"/>
      <c r="G32" s="159"/>
      <c r="H32" s="159"/>
      <c r="I32" s="159"/>
      <c r="J32" s="159"/>
    </row>
    <row r="33" spans="1:10" ht="14.25" hidden="1" x14ac:dyDescent="0.25">
      <c r="A33" s="143">
        <v>1906</v>
      </c>
      <c r="B33" s="159"/>
      <c r="C33" s="159"/>
      <c r="D33" s="159"/>
      <c r="E33" s="159"/>
      <c r="F33" s="159"/>
      <c r="G33" s="159"/>
      <c r="H33" s="159"/>
      <c r="I33" s="159"/>
      <c r="J33" s="159"/>
    </row>
    <row r="34" spans="1:10" ht="14.25" hidden="1" x14ac:dyDescent="0.25">
      <c r="A34" s="143">
        <v>1907</v>
      </c>
      <c r="B34" s="159"/>
      <c r="C34" s="159"/>
      <c r="D34" s="159"/>
      <c r="E34" s="159"/>
      <c r="F34" s="159"/>
      <c r="G34" s="159"/>
      <c r="H34" s="159"/>
      <c r="I34" s="159"/>
      <c r="J34" s="159"/>
    </row>
    <row r="35" spans="1:10" ht="14.25" hidden="1" x14ac:dyDescent="0.25">
      <c r="A35" s="143">
        <v>1908</v>
      </c>
      <c r="B35" s="159"/>
      <c r="C35" s="159"/>
      <c r="D35" s="159"/>
      <c r="E35" s="159"/>
      <c r="F35" s="159"/>
      <c r="G35" s="159"/>
      <c r="H35" s="159"/>
      <c r="I35" s="159"/>
      <c r="J35" s="159"/>
    </row>
    <row r="36" spans="1:10" ht="14.25" hidden="1" x14ac:dyDescent="0.25">
      <c r="A36" s="143">
        <v>1909</v>
      </c>
      <c r="B36" s="159"/>
      <c r="C36" s="159"/>
      <c r="D36" s="159"/>
      <c r="E36" s="159"/>
      <c r="F36" s="159"/>
      <c r="G36" s="159"/>
      <c r="H36" s="159"/>
      <c r="I36" s="159"/>
      <c r="J36" s="159"/>
    </row>
    <row r="37" spans="1:10" ht="14.25" hidden="1" x14ac:dyDescent="0.25">
      <c r="A37" s="143">
        <v>1910</v>
      </c>
      <c r="B37" s="159"/>
      <c r="C37" s="159"/>
      <c r="D37" s="159"/>
      <c r="E37" s="159"/>
      <c r="F37" s="159"/>
      <c r="G37" s="159"/>
      <c r="H37" s="159"/>
      <c r="I37" s="159"/>
      <c r="J37" s="159"/>
    </row>
    <row r="38" spans="1:10" ht="14.25" hidden="1" x14ac:dyDescent="0.25">
      <c r="A38" s="143">
        <v>1911</v>
      </c>
      <c r="B38" s="159"/>
      <c r="C38" s="159"/>
      <c r="D38" s="159"/>
      <c r="E38" s="159"/>
      <c r="F38" s="159"/>
      <c r="G38" s="159"/>
      <c r="H38" s="159"/>
      <c r="I38" s="159"/>
      <c r="J38" s="159"/>
    </row>
    <row r="39" spans="1:10" ht="14.25" hidden="1" x14ac:dyDescent="0.25">
      <c r="A39" s="143">
        <v>1912</v>
      </c>
      <c r="B39" s="159"/>
      <c r="C39" s="159"/>
      <c r="D39" s="159"/>
      <c r="E39" s="159"/>
      <c r="F39" s="159"/>
      <c r="G39" s="159"/>
      <c r="H39" s="159"/>
      <c r="I39" s="159"/>
      <c r="J39" s="159"/>
    </row>
    <row r="40" spans="1:10" ht="14.25" hidden="1" x14ac:dyDescent="0.25">
      <c r="A40" s="143">
        <v>1913</v>
      </c>
      <c r="B40" s="159"/>
      <c r="C40" s="159"/>
      <c r="D40" s="159"/>
      <c r="E40" s="159"/>
      <c r="F40" s="159"/>
      <c r="G40" s="159"/>
      <c r="H40" s="159"/>
      <c r="I40" s="159"/>
      <c r="J40" s="159"/>
    </row>
    <row r="41" spans="1:10" ht="14.25" hidden="1" x14ac:dyDescent="0.25">
      <c r="A41" s="143">
        <v>1914</v>
      </c>
      <c r="B41" s="159"/>
      <c r="C41" s="159"/>
      <c r="D41" s="159"/>
      <c r="E41" s="159"/>
      <c r="F41" s="159"/>
      <c r="G41" s="159"/>
      <c r="H41" s="159"/>
      <c r="I41" s="159"/>
      <c r="J41" s="159"/>
    </row>
    <row r="42" spans="1:10" ht="14.25" hidden="1" x14ac:dyDescent="0.25">
      <c r="A42" s="143">
        <v>1915</v>
      </c>
      <c r="B42" s="159"/>
      <c r="C42" s="159"/>
      <c r="D42" s="159"/>
      <c r="E42" s="159"/>
      <c r="F42" s="159"/>
      <c r="G42" s="159"/>
      <c r="H42" s="159"/>
      <c r="I42" s="159"/>
      <c r="J42" s="164" t="e">
        <f t="shared" ref="J42:J82" si="0">(D42*1000000)/(F42*1000)/12</f>
        <v>#DIV/0!</v>
      </c>
    </row>
    <row r="43" spans="1:10" ht="14.25" hidden="1" x14ac:dyDescent="0.25">
      <c r="A43" s="143">
        <v>1916</v>
      </c>
      <c r="B43" s="159"/>
      <c r="C43" s="159"/>
      <c r="D43" s="159"/>
      <c r="E43" s="159"/>
      <c r="F43" s="159"/>
      <c r="G43" s="159"/>
      <c r="H43" s="159"/>
      <c r="I43" s="159"/>
      <c r="J43" s="164" t="e">
        <f t="shared" si="0"/>
        <v>#DIV/0!</v>
      </c>
    </row>
    <row r="44" spans="1:10" ht="14.25" hidden="1" x14ac:dyDescent="0.25">
      <c r="A44" s="143">
        <v>1917</v>
      </c>
      <c r="B44" s="159"/>
      <c r="C44" s="159"/>
      <c r="D44" s="159"/>
      <c r="E44" s="159"/>
      <c r="F44" s="159"/>
      <c r="G44" s="159"/>
      <c r="H44" s="159"/>
      <c r="I44" s="159"/>
      <c r="J44" s="164" t="e">
        <f t="shared" si="0"/>
        <v>#DIV/0!</v>
      </c>
    </row>
    <row r="45" spans="1:10" ht="14.25" hidden="1" x14ac:dyDescent="0.25">
      <c r="A45" s="143">
        <v>1918</v>
      </c>
      <c r="B45" s="159"/>
      <c r="C45" s="159"/>
      <c r="D45" s="159"/>
      <c r="E45" s="159"/>
      <c r="F45" s="159"/>
      <c r="G45" s="159"/>
      <c r="H45" s="159"/>
      <c r="I45" s="159"/>
      <c r="J45" s="164" t="e">
        <f t="shared" si="0"/>
        <v>#DIV/0!</v>
      </c>
    </row>
    <row r="46" spans="1:10" ht="14.25" hidden="1" x14ac:dyDescent="0.25">
      <c r="A46" s="143">
        <v>1919</v>
      </c>
      <c r="B46" s="159"/>
      <c r="C46" s="159"/>
      <c r="D46" s="159"/>
      <c r="E46" s="159"/>
      <c r="F46" s="159"/>
      <c r="G46" s="159"/>
      <c r="H46" s="159"/>
      <c r="I46" s="159"/>
      <c r="J46" s="164" t="e">
        <f t="shared" si="0"/>
        <v>#DIV/0!</v>
      </c>
    </row>
    <row r="47" spans="1:10" ht="14.25" hidden="1" x14ac:dyDescent="0.25">
      <c r="A47" s="143">
        <v>1920</v>
      </c>
      <c r="B47" s="159"/>
      <c r="C47" s="159"/>
      <c r="D47" s="159"/>
      <c r="E47" s="159"/>
      <c r="F47" s="159"/>
      <c r="G47" s="159"/>
      <c r="H47" s="159"/>
      <c r="I47" s="159"/>
      <c r="J47" s="164" t="e">
        <f t="shared" si="0"/>
        <v>#DIV/0!</v>
      </c>
    </row>
    <row r="48" spans="1:10" ht="14.25" hidden="1" x14ac:dyDescent="0.25">
      <c r="A48" s="143">
        <v>1921</v>
      </c>
      <c r="B48" s="159"/>
      <c r="C48" s="159"/>
      <c r="D48" s="159"/>
      <c r="E48" s="159"/>
      <c r="F48" s="159"/>
      <c r="G48" s="159"/>
      <c r="H48" s="159"/>
      <c r="I48" s="159"/>
      <c r="J48" s="164" t="e">
        <f t="shared" si="0"/>
        <v>#DIV/0!</v>
      </c>
    </row>
    <row r="49" spans="1:10" ht="14.25" hidden="1" x14ac:dyDescent="0.25">
      <c r="A49" s="143">
        <v>1922</v>
      </c>
      <c r="B49" s="159"/>
      <c r="C49" s="159"/>
      <c r="D49" s="159"/>
      <c r="E49" s="159"/>
      <c r="F49" s="159"/>
      <c r="G49" s="159"/>
      <c r="H49" s="159"/>
      <c r="I49" s="159"/>
      <c r="J49" s="164" t="e">
        <f t="shared" si="0"/>
        <v>#DIV/0!</v>
      </c>
    </row>
    <row r="50" spans="1:10" ht="14.25" hidden="1" x14ac:dyDescent="0.25">
      <c r="A50" s="143">
        <v>1923</v>
      </c>
      <c r="B50" s="159"/>
      <c r="C50" s="159"/>
      <c r="D50" s="159"/>
      <c r="E50" s="159"/>
      <c r="F50" s="159"/>
      <c r="G50" s="159"/>
      <c r="H50" s="159"/>
      <c r="I50" s="159"/>
      <c r="J50" s="164" t="e">
        <f t="shared" si="0"/>
        <v>#DIV/0!</v>
      </c>
    </row>
    <row r="51" spans="1:10" ht="14.25" hidden="1" x14ac:dyDescent="0.25">
      <c r="A51" s="143">
        <v>1924</v>
      </c>
      <c r="B51" s="159"/>
      <c r="C51" s="159"/>
      <c r="D51" s="159"/>
      <c r="E51" s="159"/>
      <c r="F51" s="159"/>
      <c r="G51" s="159"/>
      <c r="H51" s="159"/>
      <c r="I51" s="159"/>
      <c r="J51" s="164" t="e">
        <f t="shared" si="0"/>
        <v>#DIV/0!</v>
      </c>
    </row>
    <row r="52" spans="1:10" ht="14.25" hidden="1" x14ac:dyDescent="0.25">
      <c r="A52" s="143">
        <v>1925</v>
      </c>
      <c r="B52" s="159"/>
      <c r="C52" s="159"/>
      <c r="D52" s="159"/>
      <c r="E52" s="159"/>
      <c r="F52" s="159"/>
      <c r="G52" s="159"/>
      <c r="H52" s="159"/>
      <c r="I52" s="159"/>
      <c r="J52" s="164" t="e">
        <f t="shared" si="0"/>
        <v>#DIV/0!</v>
      </c>
    </row>
    <row r="53" spans="1:10" ht="14.25" hidden="1" x14ac:dyDescent="0.25">
      <c r="A53" s="143">
        <v>1926</v>
      </c>
      <c r="B53" s="159"/>
      <c r="C53" s="159"/>
      <c r="D53" s="159"/>
      <c r="E53" s="159"/>
      <c r="F53" s="159"/>
      <c r="G53" s="159"/>
      <c r="H53" s="159"/>
      <c r="I53" s="159"/>
      <c r="J53" s="164" t="e">
        <f t="shared" si="0"/>
        <v>#DIV/0!</v>
      </c>
    </row>
    <row r="54" spans="1:10" ht="14.25" hidden="1" x14ac:dyDescent="0.25">
      <c r="A54" s="143">
        <v>1927</v>
      </c>
      <c r="B54" s="159"/>
      <c r="C54" s="159"/>
      <c r="D54" s="159"/>
      <c r="E54" s="159"/>
      <c r="F54" s="159"/>
      <c r="G54" s="159"/>
      <c r="H54" s="159"/>
      <c r="I54" s="159"/>
      <c r="J54" s="164" t="e">
        <f t="shared" si="0"/>
        <v>#DIV/0!</v>
      </c>
    </row>
    <row r="55" spans="1:10" ht="14.25" hidden="1" x14ac:dyDescent="0.25">
      <c r="A55" s="143">
        <v>1928</v>
      </c>
      <c r="B55" s="159"/>
      <c r="C55" s="159"/>
      <c r="D55" s="159"/>
      <c r="E55" s="159"/>
      <c r="F55" s="159"/>
      <c r="G55" s="159"/>
      <c r="H55" s="159"/>
      <c r="I55" s="159"/>
      <c r="J55" s="164" t="e">
        <f t="shared" si="0"/>
        <v>#DIV/0!</v>
      </c>
    </row>
    <row r="56" spans="1:10" ht="14.25" hidden="1" x14ac:dyDescent="0.25">
      <c r="A56" s="143">
        <v>1929</v>
      </c>
      <c r="B56" s="159"/>
      <c r="C56" s="159"/>
      <c r="D56" s="159"/>
      <c r="E56" s="159"/>
      <c r="F56" s="159"/>
      <c r="G56" s="159"/>
      <c r="H56" s="159"/>
      <c r="I56" s="159"/>
      <c r="J56" s="164" t="e">
        <f t="shared" si="0"/>
        <v>#DIV/0!</v>
      </c>
    </row>
    <row r="57" spans="1:10" ht="14.25" hidden="1" x14ac:dyDescent="0.25">
      <c r="A57" s="143">
        <v>1930</v>
      </c>
      <c r="B57" s="159"/>
      <c r="C57" s="159"/>
      <c r="D57" s="159"/>
      <c r="E57" s="159"/>
      <c r="F57" s="159"/>
      <c r="G57" s="159"/>
      <c r="H57" s="159"/>
      <c r="I57" s="159"/>
      <c r="J57" s="164" t="e">
        <f t="shared" si="0"/>
        <v>#DIV/0!</v>
      </c>
    </row>
    <row r="58" spans="1:10" ht="14.25" hidden="1" x14ac:dyDescent="0.25">
      <c r="A58" s="143">
        <v>1931</v>
      </c>
      <c r="B58" s="159"/>
      <c r="C58" s="159"/>
      <c r="D58" s="159"/>
      <c r="E58" s="159"/>
      <c r="F58" s="159"/>
      <c r="G58" s="159"/>
      <c r="H58" s="159"/>
      <c r="I58" s="159"/>
      <c r="J58" s="164" t="e">
        <f t="shared" si="0"/>
        <v>#DIV/0!</v>
      </c>
    </row>
    <row r="59" spans="1:10" ht="14.25" hidden="1" x14ac:dyDescent="0.25">
      <c r="A59" s="143">
        <v>1932</v>
      </c>
      <c r="B59" s="159"/>
      <c r="C59" s="159"/>
      <c r="D59" s="159"/>
      <c r="E59" s="159"/>
      <c r="F59" s="159"/>
      <c r="G59" s="159"/>
      <c r="H59" s="159"/>
      <c r="I59" s="159"/>
      <c r="J59" s="164" t="e">
        <f t="shared" si="0"/>
        <v>#DIV/0!</v>
      </c>
    </row>
    <row r="60" spans="1:10" ht="14.25" hidden="1" x14ac:dyDescent="0.25">
      <c r="A60" s="143">
        <v>1933</v>
      </c>
      <c r="B60" s="159"/>
      <c r="C60" s="159"/>
      <c r="D60" s="159"/>
      <c r="E60" s="159"/>
      <c r="F60" s="159"/>
      <c r="G60" s="159"/>
      <c r="H60" s="159"/>
      <c r="I60" s="159"/>
      <c r="J60" s="164" t="e">
        <f t="shared" si="0"/>
        <v>#DIV/0!</v>
      </c>
    </row>
    <row r="61" spans="1:10" ht="14.25" hidden="1" x14ac:dyDescent="0.25">
      <c r="A61" s="143">
        <v>1934</v>
      </c>
      <c r="B61" s="159"/>
      <c r="C61" s="159"/>
      <c r="D61" s="159"/>
      <c r="E61" s="159"/>
      <c r="F61" s="159"/>
      <c r="G61" s="159"/>
      <c r="H61" s="159"/>
      <c r="I61" s="159"/>
      <c r="J61" s="164" t="e">
        <f t="shared" si="0"/>
        <v>#DIV/0!</v>
      </c>
    </row>
    <row r="62" spans="1:10" ht="14.25" hidden="1" x14ac:dyDescent="0.25">
      <c r="A62" s="143">
        <v>1935</v>
      </c>
      <c r="B62" s="159"/>
      <c r="C62" s="159"/>
      <c r="D62" s="159"/>
      <c r="E62" s="159"/>
      <c r="F62" s="159"/>
      <c r="G62" s="159"/>
      <c r="H62" s="159"/>
      <c r="I62" s="159"/>
      <c r="J62" s="164" t="e">
        <f t="shared" si="0"/>
        <v>#DIV/0!</v>
      </c>
    </row>
    <row r="63" spans="1:10" ht="14.25" hidden="1" x14ac:dyDescent="0.25">
      <c r="A63" s="143">
        <v>1936</v>
      </c>
      <c r="B63" s="159"/>
      <c r="C63" s="159"/>
      <c r="D63" s="159"/>
      <c r="E63" s="159"/>
      <c r="F63" s="159"/>
      <c r="G63" s="159"/>
      <c r="H63" s="159"/>
      <c r="I63" s="159"/>
      <c r="J63" s="164" t="e">
        <f t="shared" si="0"/>
        <v>#DIV/0!</v>
      </c>
    </row>
    <row r="64" spans="1:10" ht="14.25" hidden="1" x14ac:dyDescent="0.25">
      <c r="A64" s="143">
        <v>1937</v>
      </c>
      <c r="B64" s="159"/>
      <c r="C64" s="159"/>
      <c r="D64" s="159"/>
      <c r="E64" s="159"/>
      <c r="F64" s="159"/>
      <c r="G64" s="159"/>
      <c r="H64" s="159"/>
      <c r="I64" s="159"/>
      <c r="J64" s="164" t="e">
        <f t="shared" si="0"/>
        <v>#DIV/0!</v>
      </c>
    </row>
    <row r="65" spans="1:10" ht="14.25" hidden="1" x14ac:dyDescent="0.25">
      <c r="A65" s="143">
        <v>1938</v>
      </c>
      <c r="B65" s="159"/>
      <c r="C65" s="159"/>
      <c r="D65" s="159"/>
      <c r="E65" s="159"/>
      <c r="F65" s="159"/>
      <c r="G65" s="159"/>
      <c r="H65" s="159"/>
      <c r="I65" s="159"/>
      <c r="J65" s="164" t="e">
        <f t="shared" si="0"/>
        <v>#DIV/0!</v>
      </c>
    </row>
    <row r="66" spans="1:10" ht="14.25" hidden="1" x14ac:dyDescent="0.25">
      <c r="A66" s="143">
        <v>1939</v>
      </c>
      <c r="B66" s="159"/>
      <c r="C66" s="159"/>
      <c r="D66" s="159"/>
      <c r="E66" s="159"/>
      <c r="F66" s="159"/>
      <c r="G66" s="159"/>
      <c r="H66" s="159"/>
      <c r="I66" s="159"/>
      <c r="J66" s="164" t="e">
        <f t="shared" si="0"/>
        <v>#DIV/0!</v>
      </c>
    </row>
    <row r="67" spans="1:10" ht="14.25" hidden="1" x14ac:dyDescent="0.25">
      <c r="A67" s="143">
        <v>1940</v>
      </c>
      <c r="B67" s="159"/>
      <c r="C67" s="159"/>
      <c r="D67" s="159"/>
      <c r="E67" s="159"/>
      <c r="F67" s="159"/>
      <c r="G67" s="159"/>
      <c r="H67" s="159"/>
      <c r="I67" s="159"/>
      <c r="J67" s="164" t="e">
        <f t="shared" si="0"/>
        <v>#DIV/0!</v>
      </c>
    </row>
    <row r="68" spans="1:10" ht="14.25" hidden="1" x14ac:dyDescent="0.25">
      <c r="A68" s="143">
        <v>1941</v>
      </c>
      <c r="B68" s="159"/>
      <c r="C68" s="159"/>
      <c r="D68" s="159"/>
      <c r="E68" s="159"/>
      <c r="F68" s="159"/>
      <c r="G68" s="159"/>
      <c r="H68" s="159"/>
      <c r="I68" s="159"/>
      <c r="J68" s="164" t="e">
        <f t="shared" si="0"/>
        <v>#DIV/0!</v>
      </c>
    </row>
    <row r="69" spans="1:10" ht="14.25" hidden="1" x14ac:dyDescent="0.25">
      <c r="A69" s="143">
        <v>1942</v>
      </c>
      <c r="B69" s="159"/>
      <c r="C69" s="159"/>
      <c r="D69" s="159"/>
      <c r="E69" s="159"/>
      <c r="F69" s="159"/>
      <c r="G69" s="159"/>
      <c r="H69" s="159"/>
      <c r="I69" s="159"/>
      <c r="J69" s="164" t="e">
        <f t="shared" si="0"/>
        <v>#DIV/0!</v>
      </c>
    </row>
    <row r="70" spans="1:10" ht="14.25" hidden="1" x14ac:dyDescent="0.25">
      <c r="A70" s="143">
        <v>1943</v>
      </c>
      <c r="B70" s="159"/>
      <c r="C70" s="159"/>
      <c r="D70" s="159"/>
      <c r="E70" s="159"/>
      <c r="F70" s="159"/>
      <c r="G70" s="159"/>
      <c r="H70" s="159"/>
      <c r="I70" s="159"/>
      <c r="J70" s="164" t="e">
        <f t="shared" si="0"/>
        <v>#DIV/0!</v>
      </c>
    </row>
    <row r="71" spans="1:10" ht="14.25" hidden="1" x14ac:dyDescent="0.25">
      <c r="A71" s="143">
        <v>1944</v>
      </c>
      <c r="B71" s="159"/>
      <c r="C71" s="159"/>
      <c r="D71" s="159"/>
      <c r="E71" s="159"/>
      <c r="F71" s="159"/>
      <c r="G71" s="159"/>
      <c r="H71" s="159"/>
      <c r="I71" s="159"/>
      <c r="J71" s="164" t="e">
        <f t="shared" si="0"/>
        <v>#DIV/0!</v>
      </c>
    </row>
    <row r="72" spans="1:10" ht="14.25" hidden="1" x14ac:dyDescent="0.25">
      <c r="A72" s="143">
        <v>1945</v>
      </c>
      <c r="B72" s="159"/>
      <c r="C72" s="159"/>
      <c r="D72" s="159"/>
      <c r="E72" s="159"/>
      <c r="F72" s="159"/>
      <c r="G72" s="159"/>
      <c r="H72" s="159"/>
      <c r="I72" s="159"/>
      <c r="J72" s="164" t="e">
        <f t="shared" si="0"/>
        <v>#DIV/0!</v>
      </c>
    </row>
    <row r="73" spans="1:10" ht="14.25" hidden="1" x14ac:dyDescent="0.25">
      <c r="A73" s="143">
        <v>1946</v>
      </c>
      <c r="B73" s="159"/>
      <c r="C73" s="159"/>
      <c r="D73" s="159"/>
      <c r="E73" s="159"/>
      <c r="F73" s="159"/>
      <c r="G73" s="159"/>
      <c r="H73" s="159"/>
      <c r="I73" s="159"/>
      <c r="J73" s="164" t="e">
        <f t="shared" si="0"/>
        <v>#DIV/0!</v>
      </c>
    </row>
    <row r="74" spans="1:10" ht="14.25" hidden="1" x14ac:dyDescent="0.25">
      <c r="A74" s="143">
        <v>1947</v>
      </c>
      <c r="B74" s="159"/>
      <c r="C74" s="159"/>
      <c r="D74" s="159"/>
      <c r="E74" s="159"/>
      <c r="F74" s="159"/>
      <c r="G74" s="159"/>
      <c r="H74" s="159"/>
      <c r="I74" s="159"/>
      <c r="J74" s="164" t="e">
        <f t="shared" si="0"/>
        <v>#DIV/0!</v>
      </c>
    </row>
    <row r="75" spans="1:10" ht="14.25" hidden="1" x14ac:dyDescent="0.25">
      <c r="A75" s="143">
        <v>1948</v>
      </c>
      <c r="B75" s="159"/>
      <c r="C75" s="159"/>
      <c r="D75" s="159"/>
      <c r="E75" s="159"/>
      <c r="F75" s="159"/>
      <c r="G75" s="159"/>
      <c r="H75" s="159"/>
      <c r="I75" s="159"/>
      <c r="J75" s="164" t="e">
        <f t="shared" si="0"/>
        <v>#DIV/0!</v>
      </c>
    </row>
    <row r="76" spans="1:10" ht="14.25" hidden="1" x14ac:dyDescent="0.25">
      <c r="A76" s="143">
        <v>1949</v>
      </c>
      <c r="B76" s="159"/>
      <c r="C76" s="159"/>
      <c r="D76" s="159"/>
      <c r="E76" s="159"/>
      <c r="F76" s="159"/>
      <c r="G76" s="159"/>
      <c r="H76" s="159"/>
      <c r="I76" s="159"/>
      <c r="J76" s="164" t="e">
        <f t="shared" si="0"/>
        <v>#DIV/0!</v>
      </c>
    </row>
    <row r="77" spans="1:10" ht="14.25" hidden="1" x14ac:dyDescent="0.25">
      <c r="A77" s="143">
        <v>1950</v>
      </c>
      <c r="B77" s="159"/>
      <c r="C77" s="159"/>
      <c r="D77" s="159"/>
      <c r="E77" s="159"/>
      <c r="F77" s="159"/>
      <c r="G77" s="159"/>
      <c r="H77" s="159"/>
      <c r="I77" s="159"/>
      <c r="J77" s="164" t="e">
        <f t="shared" si="0"/>
        <v>#DIV/0!</v>
      </c>
    </row>
    <row r="78" spans="1:10" ht="14.25" hidden="1" x14ac:dyDescent="0.25">
      <c r="A78" s="143">
        <v>1951</v>
      </c>
      <c r="B78" s="159"/>
      <c r="C78" s="159"/>
      <c r="D78" s="159"/>
      <c r="E78" s="159"/>
      <c r="F78" s="159"/>
      <c r="G78" s="159"/>
      <c r="H78" s="159"/>
      <c r="I78" s="159"/>
      <c r="J78" s="164" t="e">
        <f t="shared" si="0"/>
        <v>#DIV/0!</v>
      </c>
    </row>
    <row r="79" spans="1:10" ht="14.25" hidden="1" x14ac:dyDescent="0.25">
      <c r="A79" s="143">
        <v>1952</v>
      </c>
      <c r="B79" s="159"/>
      <c r="C79" s="159"/>
      <c r="D79" s="159"/>
      <c r="E79" s="159"/>
      <c r="F79" s="159"/>
      <c r="G79" s="159"/>
      <c r="H79" s="159"/>
      <c r="I79" s="159"/>
      <c r="J79" s="164" t="e">
        <f t="shared" si="0"/>
        <v>#DIV/0!</v>
      </c>
    </row>
    <row r="80" spans="1:10" ht="14.25" hidden="1" x14ac:dyDescent="0.25">
      <c r="A80" s="143">
        <v>1953</v>
      </c>
      <c r="B80" s="159"/>
      <c r="C80" s="159"/>
      <c r="D80" s="159"/>
      <c r="E80" s="159"/>
      <c r="F80" s="159"/>
      <c r="G80" s="159"/>
      <c r="H80" s="159"/>
      <c r="I80" s="159"/>
      <c r="J80" s="164" t="e">
        <f t="shared" si="0"/>
        <v>#DIV/0!</v>
      </c>
    </row>
    <row r="81" spans="1:61" ht="14.25" hidden="1" x14ac:dyDescent="0.25">
      <c r="A81" s="143">
        <v>1954</v>
      </c>
      <c r="B81" s="159"/>
      <c r="C81" s="159"/>
      <c r="D81" s="159"/>
      <c r="E81" s="159"/>
      <c r="F81" s="159"/>
      <c r="G81" s="159"/>
      <c r="H81" s="159"/>
      <c r="I81" s="159"/>
      <c r="J81" s="164" t="e">
        <f t="shared" si="0"/>
        <v>#DIV/0!</v>
      </c>
    </row>
    <row r="82" spans="1:61" ht="14.25" hidden="1" x14ac:dyDescent="0.25">
      <c r="A82" s="143">
        <v>1955</v>
      </c>
      <c r="B82" s="159"/>
      <c r="C82" s="159"/>
      <c r="D82" s="159"/>
      <c r="E82" s="159"/>
      <c r="F82" s="159"/>
      <c r="G82" s="159"/>
      <c r="H82" s="159"/>
      <c r="I82" s="159"/>
      <c r="J82" s="164" t="e">
        <f t="shared" si="0"/>
        <v>#DIV/0!</v>
      </c>
    </row>
    <row r="83" spans="1:61" ht="14.25" x14ac:dyDescent="0.25">
      <c r="A83" s="143">
        <v>1956</v>
      </c>
      <c r="B83" s="159"/>
      <c r="C83" s="159"/>
      <c r="D83" s="162">
        <v>2991</v>
      </c>
      <c r="E83" s="159"/>
      <c r="F83" s="159"/>
      <c r="G83" s="159"/>
      <c r="H83" s="159"/>
      <c r="I83" s="159"/>
      <c r="J83" s="159"/>
    </row>
    <row r="84" spans="1:61" ht="14.25" x14ac:dyDescent="0.25">
      <c r="A84" s="143">
        <v>1957</v>
      </c>
      <c r="B84" s="159"/>
      <c r="C84" s="159"/>
      <c r="D84" s="162">
        <v>3035</v>
      </c>
      <c r="E84" s="159"/>
      <c r="F84" s="159"/>
      <c r="G84" s="159"/>
      <c r="H84" s="159"/>
      <c r="I84" s="159"/>
      <c r="J84" s="159"/>
    </row>
    <row r="85" spans="1:61" ht="14.25" x14ac:dyDescent="0.25">
      <c r="A85" s="143">
        <v>1958</v>
      </c>
      <c r="B85" s="159"/>
      <c r="C85" s="159"/>
      <c r="D85" s="162">
        <v>3016</v>
      </c>
      <c r="E85" s="159"/>
      <c r="F85" s="159"/>
      <c r="G85" s="159"/>
      <c r="H85" s="159"/>
      <c r="I85" s="159"/>
      <c r="J85" s="159"/>
    </row>
    <row r="86" spans="1:61" ht="14.25" x14ac:dyDescent="0.25">
      <c r="A86" s="143">
        <v>1959</v>
      </c>
      <c r="B86" s="159"/>
      <c r="C86" s="159"/>
      <c r="D86" s="162">
        <v>3071</v>
      </c>
      <c r="E86" s="159"/>
      <c r="F86" s="159"/>
      <c r="G86" s="159"/>
      <c r="H86" s="159"/>
      <c r="I86" s="159"/>
      <c r="J86" s="159"/>
    </row>
    <row r="87" spans="1:61" ht="14.25" x14ac:dyDescent="0.25">
      <c r="A87" s="143">
        <v>1960</v>
      </c>
      <c r="B87" s="159"/>
      <c r="C87" s="159"/>
      <c r="D87" s="162">
        <v>3166</v>
      </c>
      <c r="E87" s="159"/>
      <c r="F87" s="159"/>
      <c r="G87" s="159"/>
      <c r="H87" s="159"/>
      <c r="I87" s="159"/>
      <c r="J87" s="159"/>
    </row>
    <row r="88" spans="1:61" ht="14.25" x14ac:dyDescent="0.25">
      <c r="A88" s="143">
        <v>1961</v>
      </c>
      <c r="B88" s="159"/>
      <c r="C88" s="159"/>
      <c r="D88" s="162">
        <v>3237</v>
      </c>
      <c r="E88" s="161">
        <v>17.03586</v>
      </c>
      <c r="F88" s="161">
        <v>18.381521563560003</v>
      </c>
      <c r="G88" s="159"/>
      <c r="H88" s="159"/>
      <c r="I88" s="159"/>
      <c r="J88" s="159"/>
    </row>
    <row r="89" spans="1:61" ht="14.25" x14ac:dyDescent="0.25">
      <c r="A89" s="143">
        <v>1962</v>
      </c>
      <c r="B89" s="159"/>
      <c r="C89" s="159"/>
      <c r="D89" s="159"/>
      <c r="E89" s="161">
        <v>17.450030000000002</v>
      </c>
      <c r="F89" s="161">
        <v>18.82840682711463</v>
      </c>
      <c r="G89" s="159"/>
      <c r="H89" s="159"/>
      <c r="I89" s="159"/>
      <c r="J89" s="159"/>
      <c r="L89" s="138"/>
      <c r="M89" s="138"/>
      <c r="N89" s="138"/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8"/>
      <c r="AI89" s="138"/>
      <c r="AJ89" s="138"/>
      <c r="AK89" s="138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138"/>
      <c r="BC89" s="138"/>
      <c r="BD89" s="138"/>
      <c r="BE89" s="138"/>
      <c r="BF89" s="138"/>
      <c r="BG89" s="138"/>
      <c r="BH89" s="138"/>
      <c r="BI89" s="138"/>
    </row>
    <row r="90" spans="1:61" ht="14.25" x14ac:dyDescent="0.25">
      <c r="A90" s="143">
        <v>1963</v>
      </c>
      <c r="B90" s="159"/>
      <c r="C90" s="159"/>
      <c r="D90" s="159"/>
      <c r="E90" s="161">
        <v>18.01605</v>
      </c>
      <c r="F90" s="161">
        <v>19.439136713096683</v>
      </c>
      <c r="G90" s="159"/>
      <c r="H90" s="159"/>
      <c r="I90" s="159"/>
      <c r="J90" s="159"/>
      <c r="K90" s="138"/>
      <c r="L90" s="138"/>
      <c r="M90" s="138"/>
      <c r="N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8"/>
      <c r="AI90" s="138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8"/>
      <c r="BA90" s="138"/>
      <c r="BB90" s="138"/>
      <c r="BC90" s="138"/>
      <c r="BD90" s="138"/>
      <c r="BE90" s="138"/>
      <c r="BF90" s="138"/>
      <c r="BG90" s="138"/>
      <c r="BH90" s="138"/>
      <c r="BI90" s="138"/>
    </row>
    <row r="91" spans="1:61" ht="14.25" x14ac:dyDescent="0.25">
      <c r="A91" s="143">
        <v>1964</v>
      </c>
      <c r="B91" s="159"/>
      <c r="C91" s="159"/>
      <c r="D91" s="159"/>
      <c r="E91" s="161">
        <v>19.065259999999999</v>
      </c>
      <c r="F91" s="161">
        <v>20.571223748309624</v>
      </c>
      <c r="G91" s="159"/>
      <c r="H91" s="159"/>
      <c r="I91" s="159"/>
      <c r="J91" s="159"/>
    </row>
    <row r="92" spans="1:61" ht="14.25" x14ac:dyDescent="0.25">
      <c r="A92" s="143">
        <v>1965</v>
      </c>
      <c r="B92" s="159"/>
      <c r="C92" s="159"/>
      <c r="D92" s="159"/>
      <c r="E92" s="161">
        <v>19.81034</v>
      </c>
      <c r="F92" s="161">
        <v>21.375157572993402</v>
      </c>
      <c r="G92" s="159"/>
      <c r="H92" s="159"/>
      <c r="I92" s="159"/>
      <c r="J92" s="159"/>
    </row>
    <row r="93" spans="1:61" ht="14.25" x14ac:dyDescent="0.25">
      <c r="A93" s="143">
        <v>1966</v>
      </c>
      <c r="B93" s="159"/>
      <c r="C93" s="159"/>
      <c r="D93" s="159"/>
      <c r="E93" s="161">
        <v>20.951830000000001</v>
      </c>
      <c r="F93" s="161">
        <v>22.606813799892901</v>
      </c>
      <c r="G93" s="159"/>
      <c r="H93" s="159"/>
      <c r="I93" s="159"/>
      <c r="J93" s="159"/>
    </row>
    <row r="94" spans="1:61" ht="14.25" x14ac:dyDescent="0.25">
      <c r="A94" s="143">
        <v>1967</v>
      </c>
      <c r="B94" s="159"/>
      <c r="C94" s="159"/>
      <c r="D94" s="159"/>
      <c r="E94" s="161">
        <v>21.675789999999999</v>
      </c>
      <c r="F94" s="161">
        <v>23.387959357038525</v>
      </c>
      <c r="G94" s="159"/>
      <c r="H94" s="159"/>
      <c r="I94" s="159"/>
      <c r="J94" s="159"/>
    </row>
    <row r="95" spans="1:61" ht="14.25" x14ac:dyDescent="0.25">
      <c r="A95" s="143">
        <v>1968</v>
      </c>
      <c r="B95" s="159"/>
      <c r="C95" s="159"/>
      <c r="D95" s="159"/>
      <c r="E95" s="161">
        <v>22.482299999999999</v>
      </c>
      <c r="F95" s="161">
        <v>24.258175533752045</v>
      </c>
      <c r="G95" s="159"/>
      <c r="H95" s="159"/>
      <c r="I95" s="159"/>
      <c r="J95" s="159"/>
    </row>
    <row r="96" spans="1:61" ht="14.25" x14ac:dyDescent="0.25">
      <c r="A96" s="143">
        <v>1969</v>
      </c>
      <c r="B96" s="169">
        <v>29461.654399999999</v>
      </c>
      <c r="C96" s="159"/>
      <c r="D96" s="159"/>
      <c r="E96" s="161">
        <v>24.15089</v>
      </c>
      <c r="F96" s="161">
        <v>26.058567358158953</v>
      </c>
      <c r="G96" s="159"/>
      <c r="H96" s="159"/>
      <c r="I96" s="159"/>
      <c r="J96" s="159"/>
    </row>
    <row r="97" spans="1:10" ht="14.25" x14ac:dyDescent="0.25">
      <c r="A97" s="143">
        <v>1970</v>
      </c>
      <c r="B97" s="163">
        <v>33736.907500000001</v>
      </c>
      <c r="C97" s="159"/>
      <c r="D97" s="159"/>
      <c r="E97" s="161">
        <v>25.03697</v>
      </c>
      <c r="F97" s="161">
        <v>27.014638764418407</v>
      </c>
      <c r="G97" s="168">
        <v>23.785738479800806</v>
      </c>
      <c r="H97" s="161">
        <v>28.98834391217127</v>
      </c>
      <c r="I97" s="159"/>
      <c r="J97" s="159"/>
    </row>
    <row r="98" spans="1:10" ht="14.25" x14ac:dyDescent="0.25">
      <c r="A98" s="143">
        <v>1971</v>
      </c>
      <c r="B98" s="163">
        <v>38770.3649</v>
      </c>
      <c r="C98" s="159"/>
      <c r="D98" s="159"/>
      <c r="E98" s="161">
        <v>26.90915</v>
      </c>
      <c r="F98" s="161">
        <v>29.034702150761436</v>
      </c>
      <c r="G98" s="168">
        <v>25.694000798748363</v>
      </c>
      <c r="H98" s="161">
        <v>31.313996505352922</v>
      </c>
      <c r="I98" s="159"/>
      <c r="J98" s="159"/>
    </row>
    <row r="99" spans="1:10" ht="14.25" x14ac:dyDescent="0.25">
      <c r="A99" s="143">
        <v>1972</v>
      </c>
      <c r="B99" s="163">
        <v>43421.534399999997</v>
      </c>
      <c r="C99" s="159"/>
      <c r="D99" s="159"/>
      <c r="E99" s="161">
        <v>29.00882</v>
      </c>
      <c r="F99" s="161">
        <v>31.300224958612645</v>
      </c>
      <c r="G99" s="168">
        <v>27.867213874211121</v>
      </c>
      <c r="H99" s="161">
        <v>33.962551986589737</v>
      </c>
      <c r="I99" s="159"/>
      <c r="J99" s="159"/>
    </row>
    <row r="100" spans="1:10" ht="14.25" x14ac:dyDescent="0.25">
      <c r="A100" s="143">
        <v>1973</v>
      </c>
      <c r="B100" s="163">
        <v>50326.078699999998</v>
      </c>
      <c r="C100" s="159"/>
      <c r="D100" s="159"/>
      <c r="E100" s="161">
        <v>31.33597</v>
      </c>
      <c r="F100" s="161">
        <v>33.811196398072617</v>
      </c>
      <c r="G100" s="168">
        <v>30.19140613976624</v>
      </c>
      <c r="H100" s="161">
        <v>36.795110024219539</v>
      </c>
      <c r="I100" s="159"/>
      <c r="J100" s="159"/>
    </row>
    <row r="101" spans="1:10" ht="14.25" x14ac:dyDescent="0.25">
      <c r="A101" s="143">
        <v>1974</v>
      </c>
      <c r="B101" s="163">
        <v>58483.677799999998</v>
      </c>
      <c r="C101" s="159"/>
      <c r="D101" s="159"/>
      <c r="E101" s="161">
        <v>34.341529999999999</v>
      </c>
      <c r="F101" s="161">
        <v>37.054165402899699</v>
      </c>
      <c r="G101" s="168">
        <v>34.38420386391752</v>
      </c>
      <c r="H101" s="161">
        <v>41.904989731552647</v>
      </c>
      <c r="I101" s="159"/>
      <c r="J101" s="159"/>
    </row>
    <row r="102" spans="1:10" ht="14.25" x14ac:dyDescent="0.25">
      <c r="A102" s="143">
        <v>1975</v>
      </c>
      <c r="B102" s="163">
        <v>66183.593299999993</v>
      </c>
      <c r="C102" s="162">
        <v>4280.2747844827591</v>
      </c>
      <c r="D102" s="162">
        <v>4033</v>
      </c>
      <c r="E102" s="161">
        <v>37.850369999999998</v>
      </c>
      <c r="F102" s="161">
        <v>40.840168464857349</v>
      </c>
      <c r="G102" s="168">
        <v>37.069120512137559</v>
      </c>
      <c r="H102" s="161">
        <v>45.177172650750727</v>
      </c>
      <c r="I102" s="164">
        <v>1282.4262832921502</v>
      </c>
      <c r="J102" s="164">
        <f>(B102*1000000)/(D102*1000)/12</f>
        <v>1367.5426336887347</v>
      </c>
    </row>
    <row r="103" spans="1:10" ht="14.25" x14ac:dyDescent="0.25">
      <c r="A103" s="143">
        <v>1976</v>
      </c>
      <c r="B103" s="163">
        <v>73554.316399999996</v>
      </c>
      <c r="C103" s="162">
        <v>4267.3990116029227</v>
      </c>
      <c r="D103" s="162">
        <v>4064</v>
      </c>
      <c r="E103" s="161">
        <v>41.192799999999998</v>
      </c>
      <c r="F103" s="161">
        <v>44.446616810857485</v>
      </c>
      <c r="G103" s="168">
        <v>40.252945462274958</v>
      </c>
      <c r="H103" s="161">
        <v>49.057389053916502</v>
      </c>
      <c r="I103" s="164">
        <v>1429.5476315697383</v>
      </c>
      <c r="J103" s="164">
        <f t="shared" ref="J103:J145" si="1">(B103*1000000)/(D103*1000)/12</f>
        <v>1508.2495980971128</v>
      </c>
    </row>
    <row r="104" spans="1:10" ht="14.25" x14ac:dyDescent="0.25">
      <c r="A104" s="143">
        <v>1977</v>
      </c>
      <c r="B104" s="163">
        <v>80430.189100000003</v>
      </c>
      <c r="C104" s="162">
        <v>4224.7340991278452</v>
      </c>
      <c r="D104" s="162">
        <v>4130</v>
      </c>
      <c r="E104" s="161">
        <v>43.828850000000003</v>
      </c>
      <c r="F104" s="161">
        <v>47.290888242861648</v>
      </c>
      <c r="G104" s="168">
        <v>42.263122234127593</v>
      </c>
      <c r="H104" s="161">
        <v>51.50724763771484</v>
      </c>
      <c r="I104" s="164">
        <v>1578.9683646702811</v>
      </c>
      <c r="J104" s="164">
        <f t="shared" si="1"/>
        <v>1622.8851715092817</v>
      </c>
    </row>
    <row r="105" spans="1:10" x14ac:dyDescent="0.25">
      <c r="A105" s="143">
        <v>1978</v>
      </c>
      <c r="B105" s="163">
        <v>87276.328299999994</v>
      </c>
      <c r="C105" s="162">
        <v>4175</v>
      </c>
      <c r="D105" s="162">
        <v>4175</v>
      </c>
      <c r="E105" s="161">
        <v>45.631100000000004</v>
      </c>
      <c r="F105" s="161">
        <v>49.235497862682784</v>
      </c>
      <c r="G105" s="168">
        <v>44.620005166400659</v>
      </c>
      <c r="H105" s="161">
        <v>54.379646704049421</v>
      </c>
      <c r="I105" s="164">
        <v>1733.778872255489</v>
      </c>
      <c r="J105" s="164">
        <f t="shared" si="1"/>
        <v>1742.0424810379243</v>
      </c>
    </row>
    <row r="106" spans="1:10" x14ac:dyDescent="0.25">
      <c r="A106" s="143">
        <v>1979</v>
      </c>
      <c r="B106" s="163">
        <v>93972.738100000002</v>
      </c>
      <c r="C106" s="162">
        <v>4228</v>
      </c>
      <c r="D106" s="162">
        <v>4229</v>
      </c>
      <c r="E106" s="161">
        <v>47.547289999999997</v>
      </c>
      <c r="F106" s="161">
        <v>51.303047596296338</v>
      </c>
      <c r="G106" s="168">
        <v>46.884738267327357</v>
      </c>
      <c r="H106" s="161">
        <v>57.139740196824206</v>
      </c>
      <c r="I106" s="164">
        <v>1843.4044071270891</v>
      </c>
      <c r="J106" s="164">
        <f t="shared" si="1"/>
        <v>1851.7525439426183</v>
      </c>
    </row>
    <row r="107" spans="1:10" x14ac:dyDescent="0.25">
      <c r="A107" s="143">
        <v>1980</v>
      </c>
      <c r="B107" s="163">
        <v>99820.681100000002</v>
      </c>
      <c r="C107" s="162">
        <v>4362</v>
      </c>
      <c r="D107" s="162">
        <v>4362</v>
      </c>
      <c r="E107" s="161">
        <v>50.644260000000003</v>
      </c>
      <c r="F107" s="161">
        <v>54.644647071561955</v>
      </c>
      <c r="G107" s="168">
        <v>49.882596419895556</v>
      </c>
      <c r="H107" s="161">
        <v>60.793313669027008</v>
      </c>
      <c r="I107" s="164">
        <v>1897.9666915023688</v>
      </c>
      <c r="J107" s="164">
        <f t="shared" si="1"/>
        <v>1907.0128591624637</v>
      </c>
    </row>
    <row r="108" spans="1:10" x14ac:dyDescent="0.25">
      <c r="A108" s="143">
        <v>1981</v>
      </c>
      <c r="B108" s="163">
        <v>102070.8702</v>
      </c>
      <c r="C108" s="162">
        <v>4433</v>
      </c>
      <c r="D108" s="162">
        <v>4433</v>
      </c>
      <c r="E108" s="161">
        <v>54.057139999999997</v>
      </c>
      <c r="F108" s="161">
        <v>58.327110258852919</v>
      </c>
      <c r="G108" s="168">
        <v>53.235040942405512</v>
      </c>
      <c r="H108" s="161">
        <v>64.879031455234127</v>
      </c>
      <c r="I108" s="164">
        <v>1909.6677099781937</v>
      </c>
      <c r="J108" s="164">
        <f t="shared" si="1"/>
        <v>1918.7696480938419</v>
      </c>
    </row>
    <row r="109" spans="1:10" x14ac:dyDescent="0.25">
      <c r="A109" s="143">
        <v>1982</v>
      </c>
      <c r="B109" s="163">
        <v>105171.6499</v>
      </c>
      <c r="C109" s="162">
        <v>4388</v>
      </c>
      <c r="D109" s="162">
        <v>4388</v>
      </c>
      <c r="E109" s="161">
        <v>57.252510000000001</v>
      </c>
      <c r="F109" s="161">
        <v>61.774882344239437</v>
      </c>
      <c r="G109" s="168">
        <v>55.811717315177219</v>
      </c>
      <c r="H109" s="161">
        <v>68.019298927177587</v>
      </c>
      <c r="I109" s="164">
        <v>1987.8599627772712</v>
      </c>
      <c r="J109" s="164">
        <f t="shared" si="1"/>
        <v>1997.3345848526285</v>
      </c>
    </row>
    <row r="110" spans="1:10" x14ac:dyDescent="0.25">
      <c r="A110" s="143">
        <v>1983</v>
      </c>
      <c r="B110" s="163">
        <v>106556.38159999999</v>
      </c>
      <c r="C110" s="162">
        <v>4352.6000000000004</v>
      </c>
      <c r="D110" s="162">
        <v>4351.7</v>
      </c>
      <c r="E110" s="161">
        <v>58.821710000000003</v>
      </c>
      <c r="F110" s="161">
        <v>63.46803335848459</v>
      </c>
      <c r="G110" s="168">
        <v>56.663529875215509</v>
      </c>
      <c r="H110" s="161">
        <v>69.057426688485748</v>
      </c>
      <c r="I110" s="164">
        <v>2030.4131879030153</v>
      </c>
      <c r="J110" s="164">
        <f t="shared" si="1"/>
        <v>2040.5125506507036</v>
      </c>
    </row>
    <row r="111" spans="1:10" x14ac:dyDescent="0.25">
      <c r="A111" s="143">
        <v>1984</v>
      </c>
      <c r="B111" s="163">
        <v>107050.1701</v>
      </c>
      <c r="C111" s="162">
        <v>4386</v>
      </c>
      <c r="D111" s="162">
        <v>4386</v>
      </c>
      <c r="E111" s="161">
        <v>60.76379</v>
      </c>
      <c r="F111" s="161">
        <v>65.563518141651315</v>
      </c>
      <c r="G111" s="168">
        <v>57.891533460004283</v>
      </c>
      <c r="H111" s="161">
        <v>70.554028960114451</v>
      </c>
      <c r="I111" s="164">
        <v>2024.2887121903022</v>
      </c>
      <c r="J111" s="164">
        <f t="shared" si="1"/>
        <v>2033.9369604043168</v>
      </c>
    </row>
    <row r="112" spans="1:10" x14ac:dyDescent="0.25">
      <c r="A112" s="143">
        <v>1985</v>
      </c>
      <c r="B112" s="163">
        <v>111119.41250000001</v>
      </c>
      <c r="C112" s="162">
        <v>4537</v>
      </c>
      <c r="D112" s="162">
        <v>4535.7</v>
      </c>
      <c r="E112" s="161">
        <v>62.136189999999999</v>
      </c>
      <c r="F112" s="161">
        <v>67.044323935654646</v>
      </c>
      <c r="G112" s="168">
        <v>58.499037268811982</v>
      </c>
      <c r="H112" s="161">
        <v>71.294410821818119</v>
      </c>
      <c r="I112" s="164">
        <v>2031.3037781941075</v>
      </c>
      <c r="J112" s="164">
        <f t="shared" si="1"/>
        <v>2041.5704393294675</v>
      </c>
    </row>
    <row r="113" spans="1:10" x14ac:dyDescent="0.25">
      <c r="A113" s="143">
        <v>1986</v>
      </c>
      <c r="B113" s="163">
        <v>115922.43520000001</v>
      </c>
      <c r="C113" s="162">
        <v>4571</v>
      </c>
      <c r="D113" s="162">
        <v>4571</v>
      </c>
      <c r="E113" s="161">
        <v>62.187980000000003</v>
      </c>
      <c r="F113" s="161">
        <v>67.100204824660352</v>
      </c>
      <c r="G113" s="168">
        <v>58.525162325466781</v>
      </c>
      <c r="H113" s="161">
        <v>71.32625015813629</v>
      </c>
      <c r="I113" s="164">
        <v>2103.3424815868157</v>
      </c>
      <c r="J113" s="164">
        <f t="shared" si="1"/>
        <v>2113.3675198716546</v>
      </c>
    </row>
    <row r="114" spans="1:10" x14ac:dyDescent="0.25">
      <c r="A114" s="143">
        <v>1987</v>
      </c>
      <c r="B114" s="163">
        <v>119883.3627</v>
      </c>
      <c r="C114" s="162">
        <v>5125.3</v>
      </c>
      <c r="D114" s="162">
        <v>5119.5</v>
      </c>
      <c r="E114" s="161">
        <v>61.758130000000001</v>
      </c>
      <c r="F114" s="161">
        <v>66.636400998842575</v>
      </c>
      <c r="G114" s="168">
        <v>57.966188989746257</v>
      </c>
      <c r="H114" s="161">
        <v>70.645013739626066</v>
      </c>
      <c r="I114" s="164">
        <v>1939.9625404041392</v>
      </c>
      <c r="J114" s="164">
        <f t="shared" si="1"/>
        <v>1951.4171745287624</v>
      </c>
    </row>
    <row r="115" spans="1:10" x14ac:dyDescent="0.25">
      <c r="A115" s="143">
        <v>1988</v>
      </c>
      <c r="B115" s="163">
        <v>123220.9485</v>
      </c>
      <c r="C115" s="162">
        <v>5197.7</v>
      </c>
      <c r="D115" s="162">
        <v>5191.1000000000004</v>
      </c>
      <c r="E115" s="161">
        <v>62.21387</v>
      </c>
      <c r="F115" s="161">
        <v>67.128139874213517</v>
      </c>
      <c r="G115" s="168">
        <v>58.347441939998568</v>
      </c>
      <c r="H115" s="161">
        <v>71.109657359954667</v>
      </c>
      <c r="I115" s="164">
        <v>1966.1971256517306</v>
      </c>
      <c r="J115" s="164">
        <f t="shared" si="1"/>
        <v>1978.0802479243321</v>
      </c>
    </row>
    <row r="116" spans="1:10" x14ac:dyDescent="0.25">
      <c r="A116" s="143">
        <v>1989</v>
      </c>
      <c r="B116" s="163">
        <v>127034.2703</v>
      </c>
      <c r="C116" s="162">
        <v>5312.3</v>
      </c>
      <c r="D116" s="162">
        <v>5304.1</v>
      </c>
      <c r="E116" s="161">
        <v>62.887129999999999</v>
      </c>
      <c r="F116" s="161">
        <v>67.85458064138831</v>
      </c>
      <c r="G116" s="168">
        <v>59.112629710527727</v>
      </c>
      <c r="H116" s="161">
        <v>72.042213070525676</v>
      </c>
      <c r="I116" s="164">
        <v>1983.3164919149897</v>
      </c>
      <c r="J116" s="164">
        <f t="shared" si="1"/>
        <v>1995.8502274969678</v>
      </c>
    </row>
    <row r="117" spans="1:10" x14ac:dyDescent="0.25">
      <c r="A117" s="143">
        <v>1990</v>
      </c>
      <c r="B117" s="163">
        <v>134985.85870000001</v>
      </c>
      <c r="C117" s="162">
        <v>5495.5</v>
      </c>
      <c r="D117" s="162">
        <v>5486.6</v>
      </c>
      <c r="E117" s="161">
        <v>64.430440000000004</v>
      </c>
      <c r="F117" s="161">
        <v>69.519796606080305</v>
      </c>
      <c r="G117" s="168">
        <v>59.767086179957118</v>
      </c>
      <c r="H117" s="161">
        <v>72.839817451296767</v>
      </c>
      <c r="I117" s="164">
        <v>2037.2052194219514</v>
      </c>
      <c r="J117" s="164">
        <f t="shared" si="1"/>
        <v>2050.2354023135154</v>
      </c>
    </row>
    <row r="118" spans="1:10" x14ac:dyDescent="0.25">
      <c r="A118" s="143">
        <v>1991</v>
      </c>
      <c r="B118" s="163">
        <v>143382.38769999999</v>
      </c>
      <c r="C118" s="162">
        <v>5686.7</v>
      </c>
      <c r="D118" s="162">
        <v>5674.3</v>
      </c>
      <c r="E118" s="161">
        <v>66.465280000000007</v>
      </c>
      <c r="F118" s="161">
        <v>71.715368496104901</v>
      </c>
      <c r="G118" s="168">
        <v>61.757858610755925</v>
      </c>
      <c r="H118" s="161">
        <v>75.266027422615196</v>
      </c>
      <c r="I118" s="164">
        <v>2091.1693718090751</v>
      </c>
      <c r="J118" s="164">
        <f t="shared" si="1"/>
        <v>2105.7279855371294</v>
      </c>
    </row>
    <row r="119" spans="1:10" x14ac:dyDescent="0.25">
      <c r="A119" s="143">
        <v>1992</v>
      </c>
      <c r="B119" s="163">
        <v>151832.0123</v>
      </c>
      <c r="C119" s="162">
        <v>5860.8</v>
      </c>
      <c r="D119" s="162">
        <v>5860.9</v>
      </c>
      <c r="E119" s="161">
        <v>68.581249999999997</v>
      </c>
      <c r="F119" s="161">
        <v>73.998478839982226</v>
      </c>
      <c r="G119" s="168">
        <v>63.101784053404273</v>
      </c>
      <c r="H119" s="161">
        <v>76.903906900559136</v>
      </c>
      <c r="I119" s="164">
        <v>2148.6227278414776</v>
      </c>
      <c r="J119" s="164">
        <f t="shared" si="1"/>
        <v>2158.8267487359735</v>
      </c>
    </row>
    <row r="120" spans="1:10" x14ac:dyDescent="0.25">
      <c r="A120" s="143">
        <v>1993</v>
      </c>
      <c r="B120" s="163">
        <v>156129.5655</v>
      </c>
      <c r="C120" s="162">
        <v>5859.2</v>
      </c>
      <c r="D120" s="162">
        <v>5859.3</v>
      </c>
      <c r="E120" s="161">
        <v>70.353520000000003</v>
      </c>
      <c r="F120" s="161">
        <v>75.910740341394572</v>
      </c>
      <c r="G120" s="168">
        <v>63.985047018214438</v>
      </c>
      <c r="H120" s="161">
        <v>77.980364148693127</v>
      </c>
      <c r="I120" s="164">
        <v>2210.0421018796651</v>
      </c>
      <c r="J120" s="164">
        <f t="shared" si="1"/>
        <v>2220.5377988838259</v>
      </c>
    </row>
    <row r="121" spans="1:10" x14ac:dyDescent="0.25">
      <c r="A121" s="143">
        <v>1994</v>
      </c>
      <c r="B121" s="163">
        <v>159926.95860000001</v>
      </c>
      <c r="C121" s="162">
        <v>5875.5</v>
      </c>
      <c r="D121" s="162">
        <v>5875.4</v>
      </c>
      <c r="E121" s="161">
        <v>72.324489999999997</v>
      </c>
      <c r="F121" s="161">
        <v>78.037397143935209</v>
      </c>
      <c r="G121" s="168">
        <v>65.016119128115378</v>
      </c>
      <c r="H121" s="161">
        <v>79.236960530825158</v>
      </c>
      <c r="I121" s="164">
        <v>2257.5145945025956</v>
      </c>
      <c r="J121" s="164">
        <f t="shared" si="1"/>
        <v>2268.3130595363723</v>
      </c>
    </row>
    <row r="122" spans="1:10" x14ac:dyDescent="0.25">
      <c r="A122" s="143">
        <v>1995</v>
      </c>
      <c r="B122" s="163">
        <v>165485</v>
      </c>
      <c r="C122" s="162">
        <v>5920.3</v>
      </c>
      <c r="D122" s="162">
        <v>5920.3</v>
      </c>
      <c r="E122" s="161">
        <v>73.715450000000004</v>
      </c>
      <c r="F122" s="161">
        <v>79.538228991229659</v>
      </c>
      <c r="G122" s="168">
        <v>65.722650102302055</v>
      </c>
      <c r="H122" s="161">
        <v>80.098029565184461</v>
      </c>
      <c r="I122" s="164">
        <v>2318.2946810127864</v>
      </c>
      <c r="J122" s="164">
        <f t="shared" si="1"/>
        <v>2329.3442336818516</v>
      </c>
    </row>
    <row r="123" spans="1:10" x14ac:dyDescent="0.25">
      <c r="A123" s="143">
        <v>1996</v>
      </c>
      <c r="B123" s="163">
        <v>171905</v>
      </c>
      <c r="C123" s="162">
        <v>6082.2</v>
      </c>
      <c r="D123" s="162">
        <v>6081.4</v>
      </c>
      <c r="E123" s="161">
        <v>75.27364</v>
      </c>
      <c r="F123" s="161">
        <v>81.219500326232605</v>
      </c>
      <c r="G123" s="168">
        <v>66.201202126068807</v>
      </c>
      <c r="H123" s="161">
        <v>80.681254284341136</v>
      </c>
      <c r="I123" s="164">
        <v>2343.9435292054409</v>
      </c>
      <c r="J123" s="164">
        <f t="shared" si="1"/>
        <v>2355.6116464410607</v>
      </c>
    </row>
    <row r="124" spans="1:10" x14ac:dyDescent="0.25">
      <c r="A124" s="143">
        <v>1997</v>
      </c>
      <c r="B124" s="163">
        <v>181552</v>
      </c>
      <c r="C124" s="162">
        <v>6296.8</v>
      </c>
      <c r="D124" s="162">
        <v>6295.7</v>
      </c>
      <c r="E124" s="161">
        <v>76.861339999999998</v>
      </c>
      <c r="F124" s="161">
        <v>82.932612654372434</v>
      </c>
      <c r="G124" s="168">
        <v>67.776568373432056</v>
      </c>
      <c r="H124" s="161">
        <v>82.601197136019849</v>
      </c>
      <c r="I124" s="164">
        <v>2390.2749544742301</v>
      </c>
      <c r="J124" s="164">
        <f t="shared" si="1"/>
        <v>2403.1217074087604</v>
      </c>
    </row>
    <row r="125" spans="1:10" x14ac:dyDescent="0.25">
      <c r="A125" s="143">
        <v>1998</v>
      </c>
      <c r="B125" s="163">
        <v>194591</v>
      </c>
      <c r="C125" s="162">
        <v>6539.9</v>
      </c>
      <c r="D125" s="162">
        <v>6538.7</v>
      </c>
      <c r="E125" s="161">
        <v>78.367159999999998</v>
      </c>
      <c r="F125" s="161">
        <v>84.557377286204343</v>
      </c>
      <c r="G125" s="168">
        <v>69.072921125089124</v>
      </c>
      <c r="H125" s="161">
        <v>84.181098446565116</v>
      </c>
      <c r="I125" s="164">
        <v>2468.284428406143</v>
      </c>
      <c r="J125" s="164">
        <f t="shared" si="1"/>
        <v>2479.9909258211369</v>
      </c>
    </row>
    <row r="126" spans="1:10" x14ac:dyDescent="0.25">
      <c r="A126" s="143">
        <v>1999</v>
      </c>
      <c r="B126" s="163">
        <v>209544</v>
      </c>
      <c r="C126" s="162">
        <v>6730.6</v>
      </c>
      <c r="D126" s="162">
        <v>6729.8</v>
      </c>
      <c r="E126" s="161">
        <v>80.057689999999994</v>
      </c>
      <c r="F126" s="161">
        <v>86.381442149900394</v>
      </c>
      <c r="G126" s="168">
        <v>69.865838924175605</v>
      </c>
      <c r="H126" s="161">
        <v>85.147449517544914</v>
      </c>
      <c r="I126" s="164">
        <v>2582.7563664457848</v>
      </c>
      <c r="J126" s="164">
        <f t="shared" si="1"/>
        <v>2594.727926535707</v>
      </c>
    </row>
    <row r="127" spans="1:10" x14ac:dyDescent="0.25">
      <c r="A127" s="143">
        <v>2000</v>
      </c>
      <c r="B127" s="163">
        <v>226691</v>
      </c>
      <c r="C127" s="162">
        <v>6991.4250000000002</v>
      </c>
      <c r="D127" s="162">
        <v>6970.4750000000004</v>
      </c>
      <c r="E127" s="161">
        <v>81.947460000000007</v>
      </c>
      <c r="F127" s="161">
        <v>88.420484969292488</v>
      </c>
      <c r="G127" s="168">
        <v>72.466587989171899</v>
      </c>
      <c r="H127" s="161">
        <v>88.317055051945033</v>
      </c>
      <c r="I127" s="164">
        <v>2691.3921935323151</v>
      </c>
      <c r="J127" s="164">
        <f t="shared" si="1"/>
        <v>2710.1333362025784</v>
      </c>
    </row>
    <row r="128" spans="1:10" x14ac:dyDescent="0.25">
      <c r="A128" s="143">
        <v>2001</v>
      </c>
      <c r="B128" s="163">
        <v>239070</v>
      </c>
      <c r="C128" s="162">
        <v>7132.6750000000002</v>
      </c>
      <c r="D128" s="162">
        <v>7130.5749999999998</v>
      </c>
      <c r="E128" s="161">
        <v>85.353070000000002</v>
      </c>
      <c r="F128" s="161">
        <v>92.095103899717813</v>
      </c>
      <c r="G128" s="168">
        <v>74.950674103913514</v>
      </c>
      <c r="H128" s="161">
        <v>91.344480190026445</v>
      </c>
      <c r="I128" s="164">
        <v>2785.1986339860805</v>
      </c>
      <c r="J128" s="164">
        <f t="shared" si="1"/>
        <v>2793.9542042542148</v>
      </c>
    </row>
    <row r="129" spans="1:10" x14ac:dyDescent="0.25">
      <c r="A129" s="143">
        <v>2002</v>
      </c>
      <c r="B129" s="163">
        <v>251061</v>
      </c>
      <c r="C129" s="162">
        <v>7214.6750000000002</v>
      </c>
      <c r="D129" s="162">
        <v>7209.9750000000004</v>
      </c>
      <c r="E129" s="161">
        <v>88.159080000000003</v>
      </c>
      <c r="F129" s="161">
        <v>95.122760461967388</v>
      </c>
      <c r="G129" s="168">
        <v>77.867978253919176</v>
      </c>
      <c r="H129" s="161">
        <v>94.899880249124251</v>
      </c>
      <c r="I129" s="164">
        <v>2888.4068466932558</v>
      </c>
      <c r="J129" s="164">
        <f t="shared" si="1"/>
        <v>2901.7784388988862</v>
      </c>
    </row>
    <row r="130" spans="1:10" x14ac:dyDescent="0.25">
      <c r="A130" s="143">
        <v>2003</v>
      </c>
      <c r="B130" s="163">
        <v>257855</v>
      </c>
      <c r="C130" s="162">
        <v>7176.375</v>
      </c>
      <c r="D130" s="162">
        <v>7173.8</v>
      </c>
      <c r="E130" s="161">
        <v>90.003360000000001</v>
      </c>
      <c r="F130" s="161">
        <v>97.11272002897735</v>
      </c>
      <c r="G130" s="168">
        <v>79.636587819424733</v>
      </c>
      <c r="H130" s="161">
        <v>97.055334130649484</v>
      </c>
      <c r="I130" s="164">
        <v>2983.2842718875013</v>
      </c>
      <c r="J130" s="164">
        <f t="shared" si="1"/>
        <v>2995.3325527149718</v>
      </c>
    </row>
    <row r="131" spans="1:10" x14ac:dyDescent="0.25">
      <c r="A131" s="143">
        <v>2004</v>
      </c>
      <c r="B131" s="163">
        <v>261594</v>
      </c>
      <c r="C131" s="162">
        <v>7129.7</v>
      </c>
      <c r="D131" s="162">
        <v>7126.6750000000002</v>
      </c>
      <c r="E131" s="161">
        <v>91.140690000000006</v>
      </c>
      <c r="F131" s="161">
        <v>98.339887657725399</v>
      </c>
      <c r="G131" s="168">
        <v>80.574435845516874</v>
      </c>
      <c r="H131" s="161">
        <v>98.198315717737785</v>
      </c>
      <c r="I131" s="164">
        <v>3046.7855122468923</v>
      </c>
      <c r="J131" s="164">
        <f t="shared" si="1"/>
        <v>3058.859846983341</v>
      </c>
    </row>
    <row r="132" spans="1:10" x14ac:dyDescent="0.25">
      <c r="A132" s="143">
        <v>2005</v>
      </c>
      <c r="B132" s="163">
        <v>265786</v>
      </c>
      <c r="C132" s="162">
        <v>7105.7249999999995</v>
      </c>
      <c r="D132" s="162">
        <v>6755.6</v>
      </c>
      <c r="E132" s="161">
        <v>92.679270000000002</v>
      </c>
      <c r="F132" s="167">
        <v>100</v>
      </c>
      <c r="G132" s="168">
        <v>82.05276766367443</v>
      </c>
      <c r="H132" s="167">
        <v>100</v>
      </c>
      <c r="I132" s="164">
        <v>3105.1956931441437</v>
      </c>
      <c r="J132" s="164">
        <f t="shared" si="1"/>
        <v>3278.5886277063964</v>
      </c>
    </row>
    <row r="133" spans="1:10" x14ac:dyDescent="0.25">
      <c r="A133" s="143">
        <v>2006</v>
      </c>
      <c r="B133" s="163">
        <v>274630</v>
      </c>
      <c r="C133" s="162">
        <v>7207.9000000000005</v>
      </c>
      <c r="D133" s="162">
        <v>6846.9750000000004</v>
      </c>
      <c r="E133" s="161">
        <v>93.700130000000001</v>
      </c>
      <c r="F133" s="161">
        <v>101.10149767040677</v>
      </c>
      <c r="G133" s="168">
        <v>84.084580718626896</v>
      </c>
      <c r="H133" s="161">
        <v>102.47622732639641</v>
      </c>
      <c r="I133" s="164">
        <v>3169.1962985058058</v>
      </c>
      <c r="J133" s="164">
        <f t="shared" si="1"/>
        <v>3342.4736227798894</v>
      </c>
    </row>
    <row r="134" spans="1:10" x14ac:dyDescent="0.25">
      <c r="A134" s="144">
        <v>2007</v>
      </c>
      <c r="B134" s="163">
        <v>290422</v>
      </c>
      <c r="C134" s="162">
        <v>7350.5749999999998</v>
      </c>
      <c r="D134" s="162">
        <v>7026.95</v>
      </c>
      <c r="E134" s="161">
        <v>95.212320000000005</v>
      </c>
      <c r="F134" s="161">
        <v>102.7331354681581</v>
      </c>
      <c r="G134" s="168">
        <v>86.040808840176027</v>
      </c>
      <c r="H134" s="161">
        <v>104.86033718307731</v>
      </c>
      <c r="I134" s="164">
        <v>3298.3020602696615</v>
      </c>
      <c r="J134" s="164">
        <f t="shared" si="1"/>
        <v>3444.144804407792</v>
      </c>
    </row>
    <row r="135" spans="1:10" x14ac:dyDescent="0.25">
      <c r="A135" s="144">
        <v>2008</v>
      </c>
      <c r="B135" s="163">
        <v>307606</v>
      </c>
      <c r="C135" s="162">
        <v>7462.125</v>
      </c>
      <c r="D135" s="162">
        <v>7168.9750000000004</v>
      </c>
      <c r="E135" s="161">
        <v>97.579769999999996</v>
      </c>
      <c r="F135" s="161">
        <v>105.28759020221025</v>
      </c>
      <c r="G135" s="168">
        <v>88.214361370038091</v>
      </c>
      <c r="H135" s="161">
        <v>107.50930636687282</v>
      </c>
      <c r="I135" s="164">
        <v>3432.38912061466</v>
      </c>
      <c r="J135" s="164">
        <f t="shared" si="1"/>
        <v>3575.6622576216728</v>
      </c>
    </row>
    <row r="136" spans="1:10" x14ac:dyDescent="0.25">
      <c r="A136" s="144">
        <v>2009</v>
      </c>
      <c r="B136" s="163">
        <v>312196</v>
      </c>
      <c r="C136" s="162">
        <v>7434.2000000000007</v>
      </c>
      <c r="D136" s="162">
        <v>7129.8</v>
      </c>
      <c r="E136" s="161">
        <v>98.740750000000006</v>
      </c>
      <c r="F136" s="161">
        <v>106.54027594304529</v>
      </c>
      <c r="G136" s="168">
        <v>88.906526904067235</v>
      </c>
      <c r="H136" s="161">
        <v>108.35286783803033</v>
      </c>
      <c r="I136" s="164">
        <v>3493.7518495601407</v>
      </c>
      <c r="J136" s="164">
        <f t="shared" si="1"/>
        <v>3648.9569599895276</v>
      </c>
    </row>
    <row r="137" spans="1:10" x14ac:dyDescent="0.25">
      <c r="A137" s="141">
        <v>2010</v>
      </c>
      <c r="B137" s="163">
        <v>311717</v>
      </c>
      <c r="C137" s="162">
        <v>7113.5499999999993</v>
      </c>
      <c r="D137" s="162">
        <v>7032.875</v>
      </c>
      <c r="E137" s="161">
        <v>100</v>
      </c>
      <c r="F137" s="161">
        <v>107.89899402530901</v>
      </c>
      <c r="G137" s="168">
        <v>89.90438819848238</v>
      </c>
      <c r="H137" s="161">
        <v>109.56898927162446</v>
      </c>
      <c r="I137" s="164">
        <v>3637.0846248825601</v>
      </c>
      <c r="J137" s="164">
        <f t="shared" si="1"/>
        <v>3693.5700786188677</v>
      </c>
    </row>
    <row r="138" spans="1:10" x14ac:dyDescent="0.25">
      <c r="A138" s="141">
        <v>2011</v>
      </c>
      <c r="B138" s="163">
        <v>319557</v>
      </c>
      <c r="C138" s="162">
        <v>7035.125</v>
      </c>
      <c r="D138" s="162">
        <v>7030.5249999999996</v>
      </c>
      <c r="E138" s="161">
        <v>102.3411</v>
      </c>
      <c r="F138" s="161">
        <v>110.42501737443551</v>
      </c>
      <c r="G138" s="168">
        <v>90.276285088580067</v>
      </c>
      <c r="H138" s="161">
        <v>110.022230400092</v>
      </c>
      <c r="I138" s="164">
        <v>3767.2867693656235</v>
      </c>
      <c r="J138" s="164">
        <f t="shared" si="1"/>
        <v>3787.7327795577144</v>
      </c>
    </row>
    <row r="139" spans="1:10" x14ac:dyDescent="0.25">
      <c r="A139" s="141">
        <v>2012</v>
      </c>
      <c r="B139" s="163">
        <v>323867</v>
      </c>
      <c r="C139" s="162">
        <v>7063.05</v>
      </c>
      <c r="D139" s="162">
        <v>7056.6750000000002</v>
      </c>
      <c r="E139" s="161">
        <v>104.8541</v>
      </c>
      <c r="F139" s="161">
        <v>113.13651909429151</v>
      </c>
      <c r="G139" s="168">
        <v>91.908521678562209</v>
      </c>
      <c r="H139" s="161">
        <v>112.01148272692699</v>
      </c>
      <c r="I139" s="164">
        <v>3808.8479245274111</v>
      </c>
      <c r="J139" s="164">
        <f t="shared" si="1"/>
        <v>3824.5939719013081</v>
      </c>
    </row>
    <row r="140" spans="1:10" x14ac:dyDescent="0.25">
      <c r="A140" s="141">
        <v>2013</v>
      </c>
      <c r="B140" s="163">
        <v>324676</v>
      </c>
      <c r="C140" s="162">
        <v>6955.2499999999991</v>
      </c>
      <c r="D140" s="162">
        <v>6947.45</v>
      </c>
      <c r="E140" s="161">
        <v>107.48269999999999</v>
      </c>
      <c r="F140" s="161">
        <v>115.9727520512408</v>
      </c>
      <c r="G140" s="168">
        <v>92.825564975486415</v>
      </c>
      <c r="H140" s="161">
        <v>113.12910900942251</v>
      </c>
      <c r="I140" s="164">
        <v>3889.0885781723641</v>
      </c>
      <c r="J140" s="164">
        <f t="shared" si="1"/>
        <v>3894.4264922141697</v>
      </c>
    </row>
    <row r="141" spans="1:10" x14ac:dyDescent="0.25">
      <c r="A141" s="141">
        <v>2014</v>
      </c>
      <c r="B141" s="163">
        <v>328166</v>
      </c>
      <c r="C141" s="162">
        <v>6867.6250000000009</v>
      </c>
      <c r="D141" s="162">
        <v>6859.9250000000002</v>
      </c>
      <c r="E141" s="161">
        <v>108.5318</v>
      </c>
      <c r="F141" s="161">
        <v>117.10472039756033</v>
      </c>
      <c r="G141" s="168">
        <v>92.906996767897624</v>
      </c>
      <c r="H141" s="161">
        <v>113.22835220953608</v>
      </c>
      <c r="I141" s="164">
        <v>3979.578092863253</v>
      </c>
      <c r="J141" s="164">
        <f t="shared" si="1"/>
        <v>3986.5110284247517</v>
      </c>
    </row>
    <row r="142" spans="1:10" x14ac:dyDescent="0.25">
      <c r="A142" s="141">
        <v>2015</v>
      </c>
      <c r="B142" s="163">
        <v>330267</v>
      </c>
      <c r="C142" s="162">
        <v>6917.6999999999989</v>
      </c>
      <c r="D142" s="162">
        <v>6909.15</v>
      </c>
      <c r="E142" s="161">
        <v>109.1832</v>
      </c>
      <c r="F142" s="161">
        <v>117.80757444464118</v>
      </c>
      <c r="G142" s="168">
        <v>93.52533052739193</v>
      </c>
      <c r="H142" s="161">
        <v>113.98193283466355</v>
      </c>
      <c r="I142" s="164">
        <v>3976.0324963499434</v>
      </c>
      <c r="J142" s="164">
        <f t="shared" si="1"/>
        <v>3983.4494836557319</v>
      </c>
    </row>
    <row r="143" spans="1:10" x14ac:dyDescent="0.25">
      <c r="A143" s="141">
        <v>2016</v>
      </c>
      <c r="B143" s="163">
        <v>340586</v>
      </c>
      <c r="C143" s="162">
        <v>7010.1500000000005</v>
      </c>
      <c r="D143" s="162">
        <v>6999.6</v>
      </c>
      <c r="E143" s="161">
        <v>109.529</v>
      </c>
      <c r="F143" s="161">
        <v>118.1806891659807</v>
      </c>
      <c r="G143" s="168">
        <v>93.890632726537078</v>
      </c>
      <c r="H143" s="161">
        <v>114.42713682905226</v>
      </c>
      <c r="I143" s="164">
        <v>4039.4285428985108</v>
      </c>
      <c r="J143" s="164">
        <f t="shared" si="1"/>
        <v>4054.8269424919522</v>
      </c>
    </row>
    <row r="144" spans="1:10" x14ac:dyDescent="0.25">
      <c r="A144" s="141">
        <v>2017</v>
      </c>
      <c r="B144" s="163">
        <v>352818</v>
      </c>
      <c r="C144" s="162"/>
      <c r="D144" s="162">
        <v>7154.4</v>
      </c>
      <c r="E144" s="161">
        <v>111.0421</v>
      </c>
      <c r="F144" s="161">
        <v>119.81330884457766</v>
      </c>
      <c r="G144" s="168">
        <v>94.929137696337307</v>
      </c>
      <c r="H144" s="161">
        <v>115.69279184517181</v>
      </c>
      <c r="I144" s="164"/>
      <c r="J144" s="164">
        <f t="shared" si="1"/>
        <v>4109.5689365984572</v>
      </c>
    </row>
    <row r="145" spans="1:10" x14ac:dyDescent="0.25">
      <c r="A145" s="220">
        <v>2018</v>
      </c>
      <c r="B145" s="163">
        <v>369439</v>
      </c>
      <c r="C145" s="162"/>
      <c r="D145" s="162">
        <v>7322.0749999999998</v>
      </c>
      <c r="E145" s="161"/>
      <c r="F145" s="161"/>
      <c r="G145" s="168"/>
      <c r="H145" s="161"/>
      <c r="I145" s="164"/>
      <c r="J145" s="164">
        <f t="shared" si="1"/>
        <v>4204.6255103004723</v>
      </c>
    </row>
    <row r="146" spans="1:10" x14ac:dyDescent="0.25">
      <c r="A146" s="220">
        <v>2019</v>
      </c>
      <c r="B146" s="163">
        <v>388283</v>
      </c>
      <c r="C146" s="162"/>
      <c r="D146" s="162"/>
      <c r="E146" s="161"/>
      <c r="F146" s="161"/>
      <c r="G146" s="168"/>
      <c r="H146" s="161"/>
      <c r="I146" s="164"/>
    </row>
  </sheetData>
  <mergeCells count="8">
    <mergeCell ref="A3:A6"/>
    <mergeCell ref="E4:F4"/>
    <mergeCell ref="G4:H4"/>
    <mergeCell ref="B3:I3"/>
    <mergeCell ref="C9:C12"/>
    <mergeCell ref="G5:H5"/>
    <mergeCell ref="C4:D4"/>
    <mergeCell ref="C8:D8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95"/>
  <sheetViews>
    <sheetView topLeftCell="A32" workbookViewId="0">
      <selection activeCell="J92" sqref="J92"/>
    </sheetView>
  </sheetViews>
  <sheetFormatPr baseColWidth="10" defaultColWidth="11.42578125" defaultRowHeight="15" x14ac:dyDescent="0.25"/>
  <cols>
    <col min="1" max="1" width="11.42578125" style="140"/>
    <col min="2" max="6" width="12.7109375" style="140" customWidth="1"/>
    <col min="7" max="16384" width="11.42578125" style="138"/>
  </cols>
  <sheetData>
    <row r="1" spans="1:7" ht="14.25" x14ac:dyDescent="0.25">
      <c r="A1" s="139"/>
      <c r="G1" s="34"/>
    </row>
    <row r="2" spans="1:7" ht="14.25" x14ac:dyDescent="0.25">
      <c r="G2" s="140"/>
    </row>
    <row r="3" spans="1:7" x14ac:dyDescent="0.25">
      <c r="A3" s="448" t="s">
        <v>2</v>
      </c>
      <c r="B3" s="474" t="s">
        <v>119</v>
      </c>
      <c r="C3" s="475"/>
      <c r="D3" s="475"/>
      <c r="E3" s="475"/>
      <c r="F3" s="475"/>
      <c r="G3" s="140"/>
    </row>
    <row r="4" spans="1:7" ht="28.5" x14ac:dyDescent="0.25">
      <c r="A4" s="449"/>
      <c r="B4" s="540" t="s">
        <v>63</v>
      </c>
      <c r="C4" s="445" t="s">
        <v>22</v>
      </c>
      <c r="D4" s="445" t="s">
        <v>0</v>
      </c>
      <c r="E4" s="445"/>
      <c r="F4" s="218" t="s">
        <v>23</v>
      </c>
      <c r="G4" s="246" t="s">
        <v>64</v>
      </c>
    </row>
    <row r="5" spans="1:7" x14ac:dyDescent="0.25">
      <c r="A5" s="449"/>
      <c r="B5" s="540"/>
      <c r="C5" s="445"/>
      <c r="D5" s="131"/>
      <c r="E5" s="131"/>
      <c r="F5" s="218" t="s">
        <v>110</v>
      </c>
      <c r="G5" s="240" t="s">
        <v>110</v>
      </c>
    </row>
    <row r="6" spans="1:7" x14ac:dyDescent="0.25">
      <c r="A6" s="449"/>
      <c r="B6" s="471" t="s">
        <v>3</v>
      </c>
      <c r="C6" s="471"/>
      <c r="D6" s="471"/>
      <c r="E6" s="471"/>
      <c r="F6" s="218"/>
      <c r="G6" s="240"/>
    </row>
    <row r="7" spans="1:7" ht="24.4" x14ac:dyDescent="0.25">
      <c r="A7" s="220"/>
      <c r="B7" s="133" t="s">
        <v>65</v>
      </c>
      <c r="C7" s="132" t="s">
        <v>47</v>
      </c>
      <c r="D7" s="218" t="s">
        <v>33</v>
      </c>
      <c r="E7" s="218" t="s">
        <v>32</v>
      </c>
      <c r="F7" s="218" t="s">
        <v>111</v>
      </c>
      <c r="G7" s="240" t="s">
        <v>147</v>
      </c>
    </row>
    <row r="8" spans="1:7" ht="15.75" thickBot="1" x14ac:dyDescent="0.3">
      <c r="A8" s="142"/>
      <c r="B8" s="231" t="s">
        <v>120</v>
      </c>
      <c r="C8" s="134" t="s">
        <v>136</v>
      </c>
      <c r="D8" s="134"/>
      <c r="E8" s="134"/>
      <c r="F8" s="134"/>
      <c r="G8" s="240" t="s">
        <v>3</v>
      </c>
    </row>
    <row r="9" spans="1:7" ht="14.25" hidden="1" x14ac:dyDescent="0.25">
      <c r="A9" s="143">
        <v>1935</v>
      </c>
      <c r="B9" s="159"/>
      <c r="C9" s="159"/>
      <c r="D9" s="159"/>
      <c r="E9" s="159"/>
      <c r="F9" s="159"/>
      <c r="G9" s="240"/>
    </row>
    <row r="10" spans="1:7" ht="14.25" hidden="1" x14ac:dyDescent="0.25">
      <c r="A10" s="143">
        <v>1936</v>
      </c>
      <c r="B10" s="159"/>
      <c r="C10" s="159"/>
      <c r="D10" s="159"/>
      <c r="E10" s="159"/>
      <c r="F10" s="159"/>
      <c r="G10" s="133"/>
    </row>
    <row r="11" spans="1:7" ht="14.25" hidden="1" x14ac:dyDescent="0.25">
      <c r="A11" s="143">
        <v>1937</v>
      </c>
      <c r="B11" s="159"/>
      <c r="C11" s="159"/>
      <c r="D11" s="159"/>
      <c r="E11" s="159"/>
      <c r="F11" s="159"/>
    </row>
    <row r="12" spans="1:7" ht="14.25" hidden="1" x14ac:dyDescent="0.25">
      <c r="A12" s="143">
        <v>1938</v>
      </c>
      <c r="B12" s="159"/>
      <c r="C12" s="159"/>
      <c r="D12" s="159"/>
      <c r="E12" s="159"/>
      <c r="F12" s="159"/>
    </row>
    <row r="13" spans="1:7" ht="14.25" hidden="1" x14ac:dyDescent="0.25">
      <c r="A13" s="143">
        <v>1939</v>
      </c>
      <c r="B13" s="159"/>
      <c r="C13" s="159"/>
      <c r="D13" s="159"/>
      <c r="E13" s="159"/>
      <c r="F13" s="159"/>
    </row>
    <row r="14" spans="1:7" ht="14.25" hidden="1" x14ac:dyDescent="0.25">
      <c r="A14" s="143">
        <v>1940</v>
      </c>
      <c r="B14" s="159"/>
      <c r="C14" s="159"/>
      <c r="D14" s="159"/>
      <c r="E14" s="159"/>
      <c r="F14" s="159"/>
    </row>
    <row r="15" spans="1:7" ht="14.25" hidden="1" x14ac:dyDescent="0.25">
      <c r="A15" s="143">
        <v>1941</v>
      </c>
      <c r="B15" s="159"/>
      <c r="C15" s="159"/>
      <c r="D15" s="159"/>
      <c r="E15" s="159"/>
      <c r="F15" s="159"/>
    </row>
    <row r="16" spans="1:7" ht="14.25" hidden="1" x14ac:dyDescent="0.25">
      <c r="A16" s="143">
        <v>1942</v>
      </c>
      <c r="B16" s="159"/>
      <c r="C16" s="159"/>
      <c r="D16" s="159"/>
      <c r="E16" s="159"/>
      <c r="F16" s="159"/>
    </row>
    <row r="17" spans="1:7" ht="14.25" hidden="1" x14ac:dyDescent="0.25">
      <c r="A17" s="143">
        <v>1943</v>
      </c>
      <c r="B17" s="159"/>
      <c r="C17" s="159"/>
      <c r="D17" s="159"/>
      <c r="E17" s="159"/>
      <c r="F17" s="159"/>
    </row>
    <row r="18" spans="1:7" ht="14.25" hidden="1" x14ac:dyDescent="0.25">
      <c r="A18" s="143">
        <v>1944</v>
      </c>
      <c r="B18" s="159"/>
      <c r="C18" s="159"/>
      <c r="D18" s="159"/>
      <c r="E18" s="159"/>
      <c r="F18" s="159"/>
    </row>
    <row r="19" spans="1:7" ht="14.25" hidden="1" x14ac:dyDescent="0.25">
      <c r="A19" s="143">
        <v>1945</v>
      </c>
      <c r="B19" s="159"/>
      <c r="C19" s="159"/>
      <c r="D19" s="159"/>
      <c r="E19" s="159"/>
      <c r="F19" s="159"/>
    </row>
    <row r="20" spans="1:7" ht="14.25" hidden="1" x14ac:dyDescent="0.25">
      <c r="A20" s="143">
        <v>1946</v>
      </c>
      <c r="B20" s="159"/>
      <c r="C20" s="159"/>
      <c r="D20" s="159"/>
      <c r="E20" s="159"/>
      <c r="F20" s="159"/>
    </row>
    <row r="21" spans="1:7" ht="14.25" hidden="1" x14ac:dyDescent="0.25">
      <c r="A21" s="143">
        <v>1947</v>
      </c>
      <c r="B21" s="159"/>
      <c r="C21" s="159"/>
      <c r="D21" s="159"/>
      <c r="E21" s="159"/>
      <c r="F21" s="159"/>
    </row>
    <row r="22" spans="1:7" ht="14.25" hidden="1" x14ac:dyDescent="0.25">
      <c r="A22" s="143">
        <v>1948</v>
      </c>
      <c r="B22" s="159"/>
      <c r="C22" s="159"/>
      <c r="D22" s="159"/>
      <c r="E22" s="159"/>
      <c r="F22" s="159"/>
    </row>
    <row r="23" spans="1:7" ht="14.25" hidden="1" x14ac:dyDescent="0.25">
      <c r="A23" s="143">
        <v>1949</v>
      </c>
      <c r="B23" s="159"/>
      <c r="C23" s="159"/>
      <c r="D23" s="159"/>
      <c r="E23" s="159"/>
      <c r="F23" s="159"/>
    </row>
    <row r="24" spans="1:7" ht="14.25" hidden="1" x14ac:dyDescent="0.25">
      <c r="A24" s="143">
        <v>1950</v>
      </c>
      <c r="B24" s="159"/>
      <c r="C24" s="159"/>
      <c r="D24" s="159"/>
      <c r="E24" s="159"/>
      <c r="F24" s="159"/>
    </row>
    <row r="25" spans="1:7" ht="14.25" hidden="1" x14ac:dyDescent="0.25">
      <c r="A25" s="143">
        <v>1951</v>
      </c>
      <c r="B25" s="159"/>
      <c r="C25" s="159"/>
      <c r="D25" s="159"/>
      <c r="E25" s="159"/>
      <c r="F25" s="159"/>
      <c r="G25" s="159"/>
    </row>
    <row r="26" spans="1:7" ht="14.25" hidden="1" x14ac:dyDescent="0.25">
      <c r="A26" s="143">
        <v>1952</v>
      </c>
      <c r="B26" s="159"/>
      <c r="C26" s="159"/>
      <c r="D26" s="159"/>
      <c r="E26" s="159"/>
      <c r="F26" s="159"/>
      <c r="G26" s="159"/>
    </row>
    <row r="27" spans="1:7" ht="14.25" hidden="1" x14ac:dyDescent="0.25">
      <c r="A27" s="143">
        <v>1953</v>
      </c>
      <c r="B27" s="159"/>
      <c r="C27" s="159"/>
      <c r="D27" s="159"/>
      <c r="E27" s="159"/>
      <c r="F27" s="159"/>
      <c r="G27" s="159"/>
    </row>
    <row r="28" spans="1:7" ht="14.25" hidden="1" x14ac:dyDescent="0.25">
      <c r="A28" s="143">
        <v>1954</v>
      </c>
      <c r="B28" s="159"/>
      <c r="C28" s="159"/>
      <c r="D28" s="159"/>
      <c r="E28" s="159"/>
      <c r="F28" s="159"/>
      <c r="G28" s="159"/>
    </row>
    <row r="29" spans="1:7" ht="14.25" x14ac:dyDescent="0.25">
      <c r="A29" s="143">
        <v>1955</v>
      </c>
      <c r="B29" s="159"/>
      <c r="C29" s="159"/>
      <c r="D29" s="130"/>
      <c r="E29" s="136"/>
      <c r="F29" s="159"/>
      <c r="G29" s="159"/>
    </row>
    <row r="30" spans="1:7" ht="14.25" x14ac:dyDescent="0.25">
      <c r="A30" s="143">
        <v>1956</v>
      </c>
      <c r="B30" s="159"/>
      <c r="C30" s="159"/>
      <c r="D30" s="130"/>
      <c r="E30" s="136"/>
      <c r="F30" s="159"/>
      <c r="G30" s="159"/>
    </row>
    <row r="31" spans="1:7" ht="14.25" x14ac:dyDescent="0.25">
      <c r="A31" s="143">
        <v>1957</v>
      </c>
      <c r="B31" s="159"/>
      <c r="C31" s="159"/>
      <c r="D31" s="130"/>
      <c r="E31" s="136"/>
      <c r="F31" s="159"/>
      <c r="G31" s="159"/>
    </row>
    <row r="32" spans="1:7" ht="14.25" x14ac:dyDescent="0.25">
      <c r="A32" s="143">
        <v>1958</v>
      </c>
      <c r="B32" s="159"/>
      <c r="C32" s="159"/>
      <c r="D32" s="130"/>
      <c r="E32" s="136"/>
      <c r="F32" s="159"/>
      <c r="G32" s="159"/>
    </row>
    <row r="33" spans="1:7" ht="14.25" x14ac:dyDescent="0.25">
      <c r="A33" s="143">
        <v>1959</v>
      </c>
      <c r="B33" s="159"/>
      <c r="C33" s="159"/>
      <c r="D33" s="130"/>
      <c r="E33" s="136"/>
      <c r="F33" s="159"/>
      <c r="G33" s="159"/>
    </row>
    <row r="34" spans="1:7" ht="14.25" x14ac:dyDescent="0.25">
      <c r="A34" s="143">
        <v>1960</v>
      </c>
      <c r="B34" s="159"/>
      <c r="C34" s="159"/>
      <c r="D34" s="130"/>
      <c r="E34" s="136"/>
      <c r="F34" s="159"/>
      <c r="G34" s="159"/>
    </row>
    <row r="35" spans="1:7" ht="14.25" x14ac:dyDescent="0.25">
      <c r="A35" s="143">
        <v>1961</v>
      </c>
      <c r="B35" s="159"/>
      <c r="C35" s="159"/>
      <c r="D35" s="130"/>
      <c r="E35" s="136"/>
      <c r="F35" s="159"/>
      <c r="G35" s="159"/>
    </row>
    <row r="36" spans="1:7" ht="14.25" x14ac:dyDescent="0.25">
      <c r="A36" s="143">
        <v>1962</v>
      </c>
      <c r="B36" s="159"/>
      <c r="C36" s="159"/>
      <c r="D36" s="130"/>
      <c r="E36" s="136"/>
      <c r="F36" s="159"/>
      <c r="G36" s="159"/>
    </row>
    <row r="37" spans="1:7" ht="14.25" x14ac:dyDescent="0.25">
      <c r="A37" s="143">
        <v>1963</v>
      </c>
      <c r="B37" s="159"/>
      <c r="C37" s="159"/>
      <c r="D37" s="130"/>
      <c r="E37" s="136"/>
      <c r="F37" s="159"/>
      <c r="G37" s="159"/>
    </row>
    <row r="38" spans="1:7" ht="14.25" x14ac:dyDescent="0.25">
      <c r="A38" s="143">
        <v>1964</v>
      </c>
      <c r="B38" s="159"/>
      <c r="C38" s="159"/>
      <c r="D38" s="130"/>
      <c r="E38" s="136"/>
      <c r="F38" s="159"/>
      <c r="G38" s="159"/>
    </row>
    <row r="39" spans="1:7" ht="14.25" x14ac:dyDescent="0.25">
      <c r="A39" s="143">
        <v>1965</v>
      </c>
      <c r="B39" s="159"/>
      <c r="C39" s="159"/>
      <c r="D39" s="130"/>
      <c r="E39" s="136"/>
      <c r="F39" s="159"/>
      <c r="G39" s="159"/>
    </row>
    <row r="40" spans="1:7" ht="14.25" x14ac:dyDescent="0.25">
      <c r="A40" s="143">
        <v>1966</v>
      </c>
      <c r="B40" s="159"/>
      <c r="C40" s="159"/>
      <c r="D40" s="130"/>
      <c r="E40" s="136"/>
      <c r="F40" s="159"/>
      <c r="G40" s="159"/>
    </row>
    <row r="41" spans="1:7" ht="14.25" x14ac:dyDescent="0.25">
      <c r="A41" s="143">
        <v>1967</v>
      </c>
      <c r="B41" s="159"/>
      <c r="C41" s="159"/>
      <c r="D41" s="130"/>
      <c r="E41" s="136"/>
      <c r="F41" s="159"/>
      <c r="G41" s="159"/>
    </row>
    <row r="42" spans="1:7" ht="14.25" x14ac:dyDescent="0.25">
      <c r="A42" s="143">
        <v>1968</v>
      </c>
      <c r="B42" s="159"/>
      <c r="C42" s="159"/>
      <c r="D42" s="130"/>
      <c r="E42" s="136"/>
      <c r="F42" s="159"/>
      <c r="G42" s="159"/>
    </row>
    <row r="43" spans="1:7" ht="14.25" x14ac:dyDescent="0.25">
      <c r="A43" s="143">
        <v>1969</v>
      </c>
      <c r="B43" s="159"/>
      <c r="C43" s="159"/>
      <c r="D43" s="130"/>
      <c r="E43" s="136"/>
      <c r="F43" s="159"/>
      <c r="G43" s="159"/>
    </row>
    <row r="44" spans="1:7" ht="14.25" x14ac:dyDescent="0.25">
      <c r="A44" s="143">
        <v>1970</v>
      </c>
      <c r="B44" s="159"/>
      <c r="C44" s="159"/>
      <c r="D44" s="130"/>
      <c r="E44" s="136"/>
      <c r="F44" s="159"/>
      <c r="G44" s="159"/>
    </row>
    <row r="45" spans="1:7" ht="14.25" x14ac:dyDescent="0.25">
      <c r="A45" s="143">
        <v>1971</v>
      </c>
      <c r="B45" s="159"/>
      <c r="C45" s="159"/>
      <c r="D45" s="130"/>
      <c r="E45" s="136"/>
      <c r="F45" s="159"/>
      <c r="G45" s="159"/>
    </row>
    <row r="46" spans="1:7" ht="14.25" x14ac:dyDescent="0.25">
      <c r="A46" s="143">
        <v>1972</v>
      </c>
      <c r="B46" s="159"/>
      <c r="C46" s="159"/>
      <c r="D46" s="130"/>
      <c r="E46" s="136"/>
      <c r="F46" s="159"/>
      <c r="G46" s="159"/>
    </row>
    <row r="47" spans="1:7" ht="14.25" x14ac:dyDescent="0.25">
      <c r="A47" s="143">
        <v>1973</v>
      </c>
      <c r="B47" s="159"/>
      <c r="C47" s="159"/>
      <c r="D47" s="130"/>
      <c r="E47" s="136"/>
      <c r="F47" s="159"/>
      <c r="G47" s="159"/>
    </row>
    <row r="48" spans="1:7" ht="14.25" x14ac:dyDescent="0.25">
      <c r="A48" s="143">
        <v>1974</v>
      </c>
      <c r="B48" s="159"/>
      <c r="C48" s="159"/>
      <c r="D48" s="130"/>
      <c r="E48" s="136"/>
      <c r="F48" s="164"/>
      <c r="G48" s="159"/>
    </row>
    <row r="49" spans="1:7" ht="14.25" x14ac:dyDescent="0.25">
      <c r="A49" s="143">
        <v>1975</v>
      </c>
      <c r="B49" s="159"/>
      <c r="C49" s="159"/>
      <c r="D49" s="130"/>
      <c r="E49" s="136"/>
      <c r="F49" s="164"/>
      <c r="G49" s="159"/>
    </row>
    <row r="50" spans="1:7" ht="14.25" x14ac:dyDescent="0.25">
      <c r="A50" s="143">
        <v>1976</v>
      </c>
      <c r="B50" s="159"/>
      <c r="C50" s="159"/>
      <c r="D50" s="130"/>
      <c r="E50" s="136"/>
      <c r="F50" s="164"/>
      <c r="G50" s="159"/>
    </row>
    <row r="51" spans="1:7" ht="14.25" x14ac:dyDescent="0.25">
      <c r="A51" s="143">
        <v>1977</v>
      </c>
      <c r="B51" s="159"/>
      <c r="C51" s="159"/>
      <c r="D51" s="130"/>
      <c r="E51" s="136"/>
      <c r="F51" s="164"/>
      <c r="G51" s="159"/>
    </row>
    <row r="52" spans="1:7" ht="14.25" x14ac:dyDescent="0.25">
      <c r="A52" s="143">
        <v>1978</v>
      </c>
      <c r="B52" s="159"/>
      <c r="C52" s="159"/>
      <c r="D52" s="130"/>
      <c r="E52" s="136"/>
      <c r="F52" s="164"/>
      <c r="G52" s="159"/>
    </row>
    <row r="53" spans="1:7" ht="14.25" x14ac:dyDescent="0.25">
      <c r="A53" s="143">
        <v>1979</v>
      </c>
      <c r="B53" s="159"/>
      <c r="C53" s="159"/>
      <c r="D53" s="130"/>
      <c r="E53" s="136"/>
      <c r="F53" s="164"/>
      <c r="G53" s="159"/>
    </row>
    <row r="54" spans="1:7" x14ac:dyDescent="0.25">
      <c r="A54" s="143">
        <v>1980</v>
      </c>
      <c r="B54" s="159"/>
      <c r="C54" s="159"/>
      <c r="D54" s="130"/>
      <c r="E54" s="136"/>
      <c r="F54" s="164"/>
      <c r="G54" s="159"/>
    </row>
    <row r="55" spans="1:7" x14ac:dyDescent="0.25">
      <c r="A55" s="143">
        <v>1981</v>
      </c>
      <c r="B55" s="159"/>
      <c r="C55" s="159"/>
      <c r="D55" s="130"/>
      <c r="E55" s="136"/>
      <c r="F55" s="164"/>
      <c r="G55" s="159"/>
    </row>
    <row r="56" spans="1:7" x14ac:dyDescent="0.25">
      <c r="A56" s="143">
        <v>1982</v>
      </c>
      <c r="B56" s="159"/>
      <c r="C56" s="159"/>
      <c r="D56" s="130"/>
      <c r="E56" s="136"/>
      <c r="F56" s="164"/>
      <c r="G56" s="159"/>
    </row>
    <row r="57" spans="1:7" x14ac:dyDescent="0.25">
      <c r="A57" s="143">
        <v>1983</v>
      </c>
      <c r="B57" s="159"/>
      <c r="C57" s="159"/>
      <c r="D57" s="130"/>
      <c r="E57" s="136"/>
      <c r="F57" s="164"/>
      <c r="G57" s="159"/>
    </row>
    <row r="58" spans="1:7" x14ac:dyDescent="0.25">
      <c r="A58" s="143">
        <v>1984</v>
      </c>
      <c r="B58" s="159"/>
      <c r="C58" s="159"/>
      <c r="D58" s="130"/>
      <c r="E58" s="136"/>
      <c r="F58" s="164"/>
      <c r="G58" s="159"/>
    </row>
    <row r="59" spans="1:7" x14ac:dyDescent="0.25">
      <c r="A59" s="143">
        <v>1985</v>
      </c>
      <c r="B59" s="159"/>
      <c r="C59" s="159"/>
      <c r="D59" s="130"/>
      <c r="E59" s="136"/>
      <c r="F59" s="164"/>
      <c r="G59" s="159"/>
    </row>
    <row r="60" spans="1:7" x14ac:dyDescent="0.25">
      <c r="A60" s="143">
        <v>1986</v>
      </c>
      <c r="B60" s="159"/>
      <c r="C60" s="159"/>
      <c r="D60" s="130"/>
      <c r="E60" s="136"/>
      <c r="F60" s="164"/>
      <c r="G60" s="159"/>
    </row>
    <row r="61" spans="1:7" x14ac:dyDescent="0.25">
      <c r="A61" s="143">
        <v>1987</v>
      </c>
      <c r="B61" s="159"/>
      <c r="C61" s="159"/>
      <c r="D61" s="130"/>
      <c r="E61" s="136"/>
      <c r="F61" s="164"/>
      <c r="G61" s="159"/>
    </row>
    <row r="62" spans="1:7" x14ac:dyDescent="0.25">
      <c r="A62" s="143">
        <v>1988</v>
      </c>
      <c r="B62" s="159"/>
      <c r="C62" s="159"/>
      <c r="D62" s="130"/>
      <c r="E62" s="136"/>
      <c r="F62" s="164"/>
      <c r="G62" s="159"/>
    </row>
    <row r="63" spans="1:7" x14ac:dyDescent="0.25">
      <c r="A63" s="143">
        <v>1989</v>
      </c>
      <c r="B63" s="159"/>
      <c r="C63" s="159"/>
      <c r="D63" s="130"/>
      <c r="E63" s="136"/>
      <c r="F63" s="164"/>
      <c r="G63" s="159"/>
    </row>
    <row r="64" spans="1:7" x14ac:dyDescent="0.25">
      <c r="A64" s="143">
        <v>1990</v>
      </c>
      <c r="B64" s="159"/>
      <c r="C64" s="159"/>
      <c r="D64" s="130"/>
      <c r="E64" s="136"/>
      <c r="F64" s="164"/>
      <c r="G64" s="159"/>
    </row>
    <row r="65" spans="1:7" x14ac:dyDescent="0.25">
      <c r="A65" s="143">
        <v>1991</v>
      </c>
      <c r="B65" s="159"/>
      <c r="C65" s="159"/>
      <c r="D65" s="130"/>
      <c r="E65" s="136"/>
      <c r="F65" s="164"/>
      <c r="G65" s="159"/>
    </row>
    <row r="66" spans="1:7" x14ac:dyDescent="0.25">
      <c r="A66" s="143">
        <v>1992</v>
      </c>
      <c r="B66" s="159"/>
      <c r="C66" s="166">
        <v>3199.25</v>
      </c>
      <c r="D66" s="130"/>
      <c r="E66" s="136"/>
      <c r="F66" s="164"/>
      <c r="G66" s="159"/>
    </row>
    <row r="67" spans="1:7" x14ac:dyDescent="0.25">
      <c r="A67" s="143">
        <v>1993</v>
      </c>
      <c r="B67" s="159"/>
      <c r="C67" s="166">
        <v>3087.25</v>
      </c>
      <c r="D67" s="130"/>
      <c r="E67" s="136"/>
      <c r="F67" s="164"/>
      <c r="G67" s="159"/>
    </row>
    <row r="68" spans="1:7" x14ac:dyDescent="0.25">
      <c r="A68" s="143">
        <v>1994</v>
      </c>
      <c r="B68" s="159"/>
      <c r="C68" s="166">
        <v>3046.5</v>
      </c>
      <c r="D68" s="130"/>
      <c r="E68" s="136"/>
      <c r="F68" s="164"/>
      <c r="G68" s="159"/>
    </row>
    <row r="69" spans="1:7" x14ac:dyDescent="0.25">
      <c r="A69" s="143">
        <v>1995</v>
      </c>
      <c r="B69" s="162">
        <v>2627870</v>
      </c>
      <c r="C69" s="166">
        <v>2979</v>
      </c>
      <c r="D69" s="130"/>
      <c r="E69" s="136"/>
      <c r="F69" s="164"/>
      <c r="G69" s="164">
        <f t="shared" ref="G69:G92" si="0">(B69*1000000)/(C69*1000)/12</f>
        <v>73510.965648427882</v>
      </c>
    </row>
    <row r="70" spans="1:7" x14ac:dyDescent="0.25">
      <c r="A70" s="143">
        <v>1996</v>
      </c>
      <c r="B70" s="162">
        <v>3161197</v>
      </c>
      <c r="C70" s="166">
        <v>2961.25</v>
      </c>
      <c r="D70" s="130"/>
      <c r="E70" s="136"/>
      <c r="F70" s="164"/>
      <c r="G70" s="164">
        <f t="shared" si="0"/>
        <v>88960.095680315178</v>
      </c>
    </row>
    <row r="71" spans="1:7" x14ac:dyDescent="0.25">
      <c r="A71" s="143">
        <v>1997</v>
      </c>
      <c r="B71" s="162">
        <v>3901398</v>
      </c>
      <c r="C71" s="166">
        <v>2989.75</v>
      </c>
      <c r="D71" s="130"/>
      <c r="E71" s="136"/>
      <c r="F71" s="164"/>
      <c r="G71" s="164">
        <f t="shared" si="0"/>
        <v>108743.70766786521</v>
      </c>
    </row>
    <row r="72" spans="1:7" x14ac:dyDescent="0.25">
      <c r="A72" s="143">
        <v>1998</v>
      </c>
      <c r="B72" s="162">
        <v>4592380</v>
      </c>
      <c r="C72" s="166">
        <v>3088.3249999999998</v>
      </c>
      <c r="D72" s="130"/>
      <c r="E72" s="136"/>
      <c r="F72" s="164"/>
      <c r="G72" s="164">
        <f t="shared" si="0"/>
        <v>123917.76556331776</v>
      </c>
    </row>
    <row r="73" spans="1:7" x14ac:dyDescent="0.25">
      <c r="A73" s="143">
        <v>1999</v>
      </c>
      <c r="B73" s="162">
        <v>5019206</v>
      </c>
      <c r="C73" s="166">
        <v>3201.3</v>
      </c>
      <c r="D73" s="130"/>
      <c r="E73" s="136"/>
      <c r="F73" s="164"/>
      <c r="G73" s="164">
        <f t="shared" si="0"/>
        <v>130655.41082268662</v>
      </c>
    </row>
    <row r="74" spans="1:7" x14ac:dyDescent="0.25">
      <c r="A74" s="143">
        <v>2000</v>
      </c>
      <c r="B74" s="162">
        <v>5910393</v>
      </c>
      <c r="C74" s="166">
        <v>3255.5</v>
      </c>
      <c r="D74" s="130"/>
      <c r="E74" s="136"/>
      <c r="F74" s="164"/>
      <c r="G74" s="164">
        <f t="shared" si="0"/>
        <v>151292.50499155276</v>
      </c>
    </row>
    <row r="75" spans="1:7" x14ac:dyDescent="0.25">
      <c r="A75" s="143">
        <v>2001</v>
      </c>
      <c r="B75" s="162">
        <v>6907146</v>
      </c>
      <c r="C75" s="166">
        <v>3313.625</v>
      </c>
      <c r="D75" s="130"/>
      <c r="E75" s="136"/>
      <c r="F75" s="164"/>
      <c r="G75" s="164">
        <f t="shared" si="0"/>
        <v>173705.68486174507</v>
      </c>
    </row>
    <row r="76" spans="1:7" x14ac:dyDescent="0.25">
      <c r="A76" s="143">
        <v>2002</v>
      </c>
      <c r="B76" s="162">
        <v>7692348</v>
      </c>
      <c r="C76" s="166">
        <v>3337.2</v>
      </c>
      <c r="D76" s="130"/>
      <c r="E76" s="136"/>
      <c r="F76" s="164"/>
      <c r="G76" s="164">
        <f t="shared" si="0"/>
        <v>192085.88037876063</v>
      </c>
    </row>
    <row r="77" spans="1:7" x14ac:dyDescent="0.25">
      <c r="A77" s="143">
        <v>2003</v>
      </c>
      <c r="B77" s="162">
        <v>8700785</v>
      </c>
      <c r="C77" s="166">
        <v>3399.2249999999999</v>
      </c>
      <c r="D77" s="130"/>
      <c r="E77" s="136"/>
      <c r="F77" s="164"/>
      <c r="G77" s="164">
        <f t="shared" si="0"/>
        <v>213303.15488579505</v>
      </c>
    </row>
    <row r="78" spans="1:7" x14ac:dyDescent="0.25">
      <c r="A78" s="143">
        <v>2004</v>
      </c>
      <c r="B78" s="162">
        <v>9587323</v>
      </c>
      <c r="C78" s="166">
        <v>3347.7750000000001</v>
      </c>
      <c r="D78" s="130"/>
      <c r="E78" s="136"/>
      <c r="F78" s="164"/>
      <c r="G78" s="164">
        <f t="shared" si="0"/>
        <v>238649.12765443718</v>
      </c>
    </row>
    <row r="79" spans="1:7" x14ac:dyDescent="0.25">
      <c r="A79" s="143">
        <v>2005</v>
      </c>
      <c r="B79" s="162">
        <v>10425291</v>
      </c>
      <c r="C79" s="166">
        <v>3367.2249999999999</v>
      </c>
      <c r="D79" s="130"/>
      <c r="E79" s="173"/>
      <c r="F79" s="164"/>
      <c r="G79" s="164">
        <f t="shared" si="0"/>
        <v>258008.96880962813</v>
      </c>
    </row>
    <row r="80" spans="1:7" x14ac:dyDescent="0.25">
      <c r="A80" s="143">
        <v>2006</v>
      </c>
      <c r="B80" s="162">
        <v>11092947</v>
      </c>
      <c r="C80" s="166">
        <v>3428.9</v>
      </c>
      <c r="D80" s="130"/>
      <c r="E80" s="136"/>
      <c r="F80" s="164"/>
      <c r="G80" s="164">
        <f t="shared" si="0"/>
        <v>269594.40345300239</v>
      </c>
    </row>
    <row r="81" spans="1:7" x14ac:dyDescent="0.25">
      <c r="A81" s="144">
        <v>2007</v>
      </c>
      <c r="B81" s="162">
        <v>11744386</v>
      </c>
      <c r="C81" s="166">
        <v>3415.5250000000001</v>
      </c>
      <c r="D81" s="130"/>
      <c r="E81" s="136"/>
      <c r="F81" s="164"/>
      <c r="G81" s="164">
        <f t="shared" si="0"/>
        <v>286544.18671604904</v>
      </c>
    </row>
    <row r="82" spans="1:7" x14ac:dyDescent="0.25">
      <c r="A82" s="144">
        <v>2008</v>
      </c>
      <c r="B82" s="162">
        <v>12334318</v>
      </c>
      <c r="C82" s="166">
        <v>3378.4250000000002</v>
      </c>
      <c r="D82" s="130"/>
      <c r="E82" s="136"/>
      <c r="F82" s="164"/>
      <c r="G82" s="164">
        <f t="shared" si="0"/>
        <v>304242.31212275935</v>
      </c>
    </row>
    <row r="83" spans="1:7" x14ac:dyDescent="0.25">
      <c r="A83" s="144">
        <v>2009</v>
      </c>
      <c r="B83" s="162">
        <v>11893490</v>
      </c>
      <c r="C83" s="166">
        <v>3274.8</v>
      </c>
      <c r="D83" s="130"/>
      <c r="E83" s="136"/>
      <c r="F83" s="164"/>
      <c r="G83" s="164">
        <f t="shared" si="0"/>
        <v>302651.81588697532</v>
      </c>
    </row>
    <row r="84" spans="1:7" x14ac:dyDescent="0.25">
      <c r="A84" s="220">
        <v>2010</v>
      </c>
      <c r="B84" s="162">
        <v>11943682</v>
      </c>
      <c r="C84" s="166">
        <v>3272.6750000000002</v>
      </c>
      <c r="D84" s="130"/>
      <c r="E84" s="136"/>
      <c r="F84" s="164"/>
      <c r="G84" s="164">
        <f t="shared" si="0"/>
        <v>304126.38998169184</v>
      </c>
    </row>
    <row r="85" spans="1:7" x14ac:dyDescent="0.25">
      <c r="A85" s="220">
        <f>A84+1</f>
        <v>2011</v>
      </c>
      <c r="B85" s="162">
        <v>12401248</v>
      </c>
      <c r="C85" s="166">
        <v>3302.5250000000001</v>
      </c>
      <c r="D85" s="130"/>
      <c r="E85" s="136"/>
      <c r="F85" s="164"/>
      <c r="G85" s="164">
        <f t="shared" si="0"/>
        <v>312923.39447342057</v>
      </c>
    </row>
    <row r="86" spans="1:7" x14ac:dyDescent="0.25">
      <c r="A86" s="220">
        <f>A85+1</f>
        <v>2012</v>
      </c>
      <c r="B86" s="162">
        <v>12883295</v>
      </c>
      <c r="C86" s="166">
        <v>3378.1</v>
      </c>
      <c r="D86" s="130"/>
      <c r="E86" s="136"/>
      <c r="F86" s="164"/>
      <c r="G86" s="164">
        <f t="shared" si="0"/>
        <v>317814.13121774566</v>
      </c>
    </row>
    <row r="87" spans="1:7" x14ac:dyDescent="0.25">
      <c r="A87" s="220">
        <f>A86+1</f>
        <v>2013</v>
      </c>
      <c r="B87" s="162">
        <v>13272352</v>
      </c>
      <c r="C87" s="166">
        <v>3453.8249999999998</v>
      </c>
      <c r="D87" s="130"/>
      <c r="E87" s="136"/>
      <c r="F87" s="164"/>
      <c r="G87" s="164">
        <f t="shared" si="0"/>
        <v>320233.17143553402</v>
      </c>
    </row>
    <row r="88" spans="1:7" x14ac:dyDescent="0.25">
      <c r="A88" s="220">
        <f>A87+1</f>
        <v>2014</v>
      </c>
      <c r="B88" s="162">
        <v>13993397</v>
      </c>
      <c r="C88" s="166">
        <v>3636.4250000000002</v>
      </c>
      <c r="D88" s="130"/>
      <c r="E88" s="136"/>
      <c r="F88" s="164"/>
      <c r="G88" s="164">
        <f t="shared" si="0"/>
        <v>320676.60316565493</v>
      </c>
    </row>
    <row r="89" spans="1:7" x14ac:dyDescent="0.25">
      <c r="A89" s="220">
        <v>2015</v>
      </c>
      <c r="B89" s="162">
        <v>14594672</v>
      </c>
      <c r="C89" s="166">
        <v>3747</v>
      </c>
      <c r="D89" s="130"/>
      <c r="E89" s="136"/>
      <c r="F89" s="164"/>
      <c r="G89" s="164">
        <f t="shared" si="0"/>
        <v>324585.71301485633</v>
      </c>
    </row>
    <row r="90" spans="1:7" x14ac:dyDescent="0.25">
      <c r="A90" s="220">
        <f>A89+1</f>
        <v>2016</v>
      </c>
      <c r="B90" s="162">
        <v>15503985</v>
      </c>
      <c r="C90" s="166">
        <v>3880.9250000000002</v>
      </c>
      <c r="D90" s="130"/>
      <c r="E90" s="136"/>
      <c r="F90" s="164"/>
      <c r="G90" s="164">
        <f t="shared" si="0"/>
        <v>332910.0021257819</v>
      </c>
    </row>
    <row r="91" spans="1:7" x14ac:dyDescent="0.25">
      <c r="A91" s="220">
        <f>A90+1</f>
        <v>2017</v>
      </c>
      <c r="B91" s="162">
        <v>16857844</v>
      </c>
      <c r="C91" s="166">
        <v>3964.4250000000002</v>
      </c>
      <c r="D91" s="130"/>
      <c r="E91" s="136"/>
      <c r="F91" s="164"/>
      <c r="G91" s="164">
        <f t="shared" si="0"/>
        <v>354356.64272456494</v>
      </c>
    </row>
    <row r="92" spans="1:7" x14ac:dyDescent="0.25">
      <c r="A92" s="220">
        <f>A91+1</f>
        <v>2018</v>
      </c>
      <c r="B92" s="162">
        <v>18280783</v>
      </c>
      <c r="C92" s="140">
        <v>4003.9250000000002</v>
      </c>
      <c r="G92" s="164">
        <f t="shared" si="0"/>
        <v>380476.30346056266</v>
      </c>
    </row>
    <row r="93" spans="1:7" x14ac:dyDescent="0.25">
      <c r="A93" s="220">
        <f>A92+1</f>
        <v>2019</v>
      </c>
      <c r="B93" s="162">
        <v>20233719</v>
      </c>
      <c r="G93" s="164"/>
    </row>
    <row r="94" spans="1:7" x14ac:dyDescent="0.25">
      <c r="G94" s="164"/>
    </row>
    <row r="95" spans="1:7" x14ac:dyDescent="0.25">
      <c r="G95" s="164"/>
    </row>
  </sheetData>
  <mergeCells count="6">
    <mergeCell ref="A3:A6"/>
    <mergeCell ref="B3:F3"/>
    <mergeCell ref="B4:B5"/>
    <mergeCell ref="C4:C5"/>
    <mergeCell ref="D4:E4"/>
    <mergeCell ref="B6:E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F104"/>
  <sheetViews>
    <sheetView topLeftCell="A10" workbookViewId="0">
      <selection activeCell="H102" sqref="H102"/>
    </sheetView>
  </sheetViews>
  <sheetFormatPr baseColWidth="10" defaultColWidth="10.7109375" defaultRowHeight="15" x14ac:dyDescent="0.25"/>
  <cols>
    <col min="1" max="1" width="11.42578125" style="34"/>
    <col min="2" max="8" width="11.42578125" style="138"/>
  </cols>
  <sheetData>
    <row r="1" spans="1:8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s="138" customFormat="1" ht="14.25" x14ac:dyDescent="0.25">
      <c r="A2" s="139"/>
      <c r="B2" s="140"/>
      <c r="C2" s="140"/>
      <c r="D2" s="140"/>
      <c r="E2" s="140"/>
      <c r="F2" s="140"/>
      <c r="G2" s="140"/>
      <c r="H2" s="140"/>
    </row>
    <row r="3" spans="1:8" s="138" customFormat="1" ht="14.25" x14ac:dyDescent="0.25">
      <c r="A3" s="140"/>
      <c r="B3" s="140"/>
      <c r="C3" s="140"/>
      <c r="D3" s="140"/>
      <c r="E3" s="140"/>
      <c r="F3" s="140"/>
      <c r="G3" s="182">
        <v>1.04</v>
      </c>
      <c r="H3" s="140"/>
    </row>
    <row r="4" spans="1:8" s="138" customFormat="1" x14ac:dyDescent="0.25">
      <c r="A4" s="449" t="s">
        <v>2</v>
      </c>
      <c r="B4" s="474" t="s">
        <v>83</v>
      </c>
      <c r="C4" s="475"/>
      <c r="D4" s="475"/>
      <c r="E4" s="475"/>
      <c r="F4" s="475"/>
      <c r="G4" s="475"/>
    </row>
    <row r="5" spans="1:8" s="138" customFormat="1" ht="15" customHeight="1" x14ac:dyDescent="0.25">
      <c r="A5" s="449"/>
      <c r="B5" s="491" t="s">
        <v>63</v>
      </c>
      <c r="C5" s="476" t="s">
        <v>22</v>
      </c>
      <c r="D5" s="477"/>
      <c r="E5" s="469" t="s">
        <v>0</v>
      </c>
      <c r="F5" s="470"/>
      <c r="G5" s="217" t="s">
        <v>64</v>
      </c>
      <c r="H5" s="246" t="s">
        <v>64</v>
      </c>
    </row>
    <row r="6" spans="1:8" s="138" customFormat="1" x14ac:dyDescent="0.25">
      <c r="A6" s="449"/>
      <c r="B6" s="492"/>
      <c r="C6" s="478"/>
      <c r="D6" s="479"/>
      <c r="E6" s="131"/>
      <c r="F6" s="131"/>
      <c r="G6" s="178" t="s">
        <v>26</v>
      </c>
      <c r="H6" s="240" t="s">
        <v>26</v>
      </c>
    </row>
    <row r="7" spans="1:8" s="138" customFormat="1" x14ac:dyDescent="0.25">
      <c r="A7" s="449"/>
      <c r="B7" s="180"/>
      <c r="C7" s="132"/>
      <c r="D7" s="132"/>
      <c r="E7" s="131"/>
      <c r="F7" s="131"/>
      <c r="G7" s="178"/>
      <c r="H7" s="240"/>
    </row>
    <row r="8" spans="1:8" s="138" customFormat="1" x14ac:dyDescent="0.25">
      <c r="A8" s="449"/>
      <c r="B8" s="493" t="s">
        <v>3</v>
      </c>
      <c r="C8" s="484"/>
      <c r="D8" s="484"/>
      <c r="E8" s="484"/>
      <c r="F8" s="514"/>
      <c r="G8" s="178"/>
      <c r="H8" s="240" t="s">
        <v>3</v>
      </c>
    </row>
    <row r="9" spans="1:8" s="138" customFormat="1" ht="24.4" x14ac:dyDescent="0.25">
      <c r="A9" s="179"/>
      <c r="B9" s="133" t="s">
        <v>65</v>
      </c>
      <c r="C9" s="132" t="s">
        <v>47</v>
      </c>
      <c r="D9" s="132"/>
      <c r="E9" s="178" t="s">
        <v>33</v>
      </c>
      <c r="F9" s="178" t="s">
        <v>32</v>
      </c>
      <c r="G9" s="178"/>
      <c r="H9" s="240"/>
    </row>
    <row r="10" spans="1:8" s="138" customFormat="1" ht="41.45" thickBot="1" x14ac:dyDescent="0.3">
      <c r="A10" s="142"/>
      <c r="B10" s="133" t="s">
        <v>86</v>
      </c>
      <c r="C10" s="134" t="s">
        <v>52</v>
      </c>
      <c r="D10" s="134" t="s">
        <v>136</v>
      </c>
      <c r="E10" s="134"/>
      <c r="F10" s="134"/>
      <c r="G10" s="133" t="s">
        <v>86</v>
      </c>
      <c r="H10" s="133"/>
    </row>
    <row r="11" spans="1:8" ht="14.25" hidden="1" x14ac:dyDescent="0.25">
      <c r="A11" s="26">
        <v>1935</v>
      </c>
    </row>
    <row r="12" spans="1:8" ht="14.25" hidden="1" x14ac:dyDescent="0.25">
      <c r="A12" s="26">
        <v>1936</v>
      </c>
    </row>
    <row r="13" spans="1:8" ht="14.25" hidden="1" x14ac:dyDescent="0.25">
      <c r="A13" s="26">
        <v>1937</v>
      </c>
    </row>
    <row r="14" spans="1:8" ht="14.25" hidden="1" x14ac:dyDescent="0.25">
      <c r="A14" s="26">
        <v>1938</v>
      </c>
    </row>
    <row r="15" spans="1:8" ht="14.25" hidden="1" x14ac:dyDescent="0.25">
      <c r="A15" s="26">
        <v>1939</v>
      </c>
    </row>
    <row r="16" spans="1:8" ht="14.25" hidden="1" x14ac:dyDescent="0.25">
      <c r="A16" s="26">
        <v>1940</v>
      </c>
    </row>
    <row r="17" spans="1:8" ht="14.25" hidden="1" x14ac:dyDescent="0.25">
      <c r="A17" s="26">
        <v>1941</v>
      </c>
    </row>
    <row r="18" spans="1:8" ht="14.25" hidden="1" x14ac:dyDescent="0.25">
      <c r="A18" s="26">
        <v>1942</v>
      </c>
    </row>
    <row r="19" spans="1:8" ht="14.25" hidden="1" x14ac:dyDescent="0.25">
      <c r="A19" s="26">
        <v>1943</v>
      </c>
    </row>
    <row r="20" spans="1:8" ht="14.25" hidden="1" x14ac:dyDescent="0.25">
      <c r="A20" s="26">
        <v>1944</v>
      </c>
    </row>
    <row r="21" spans="1:8" ht="14.25" hidden="1" x14ac:dyDescent="0.25">
      <c r="A21" s="26">
        <v>1945</v>
      </c>
    </row>
    <row r="22" spans="1:8" ht="14.25" hidden="1" x14ac:dyDescent="0.25">
      <c r="A22" s="26">
        <v>1946</v>
      </c>
    </row>
    <row r="23" spans="1:8" ht="14.25" hidden="1" x14ac:dyDescent="0.25">
      <c r="A23" s="26">
        <v>1947</v>
      </c>
    </row>
    <row r="24" spans="1:8" ht="14.25" hidden="1" x14ac:dyDescent="0.25">
      <c r="A24" s="26">
        <v>1948</v>
      </c>
    </row>
    <row r="25" spans="1:8" ht="14.25" hidden="1" x14ac:dyDescent="0.25">
      <c r="A25" s="26">
        <v>1949</v>
      </c>
      <c r="H25" s="159"/>
    </row>
    <row r="26" spans="1:8" ht="14.25" hidden="1" x14ac:dyDescent="0.25">
      <c r="A26" s="26">
        <v>1950</v>
      </c>
      <c r="H26" s="159"/>
    </row>
    <row r="27" spans="1:8" ht="14.25" hidden="1" x14ac:dyDescent="0.25">
      <c r="A27" s="26">
        <v>1951</v>
      </c>
      <c r="H27" s="159"/>
    </row>
    <row r="28" spans="1:8" ht="14.25" hidden="1" x14ac:dyDescent="0.25">
      <c r="A28" s="26">
        <v>1952</v>
      </c>
      <c r="H28" s="159"/>
    </row>
    <row r="29" spans="1:8" ht="14.25" hidden="1" x14ac:dyDescent="0.25">
      <c r="A29" s="26">
        <v>1953</v>
      </c>
      <c r="H29" s="159"/>
    </row>
    <row r="30" spans="1:8" ht="14.25" hidden="1" x14ac:dyDescent="0.25">
      <c r="A30" s="26">
        <v>1954</v>
      </c>
      <c r="H30" s="159"/>
    </row>
    <row r="31" spans="1:8" ht="14.25" hidden="1" x14ac:dyDescent="0.25">
      <c r="A31" s="26">
        <v>1955</v>
      </c>
      <c r="H31" s="159"/>
    </row>
    <row r="32" spans="1:8" ht="14.25" x14ac:dyDescent="0.25">
      <c r="A32" s="26">
        <v>1956</v>
      </c>
      <c r="B32" s="159"/>
      <c r="C32" s="159"/>
      <c r="D32" s="165"/>
      <c r="E32" s="159"/>
      <c r="F32" s="159"/>
      <c r="G32" s="159"/>
      <c r="H32" s="159"/>
    </row>
    <row r="33" spans="1:58" ht="14.25" x14ac:dyDescent="0.25">
      <c r="A33" s="26">
        <v>1957</v>
      </c>
      <c r="B33" s="159"/>
      <c r="C33" s="159"/>
      <c r="D33" s="165"/>
      <c r="E33" s="159"/>
      <c r="F33" s="159"/>
      <c r="G33" s="159"/>
      <c r="H33" s="159"/>
    </row>
    <row r="34" spans="1:58" ht="14.25" x14ac:dyDescent="0.25">
      <c r="A34" s="26">
        <v>1958</v>
      </c>
      <c r="B34" s="159"/>
      <c r="C34" s="159"/>
      <c r="D34" s="165"/>
      <c r="E34" s="159"/>
      <c r="F34" s="159"/>
      <c r="G34" s="159"/>
      <c r="H34" s="159"/>
    </row>
    <row r="35" spans="1:58" ht="14.25" x14ac:dyDescent="0.25">
      <c r="A35" s="26">
        <v>1959</v>
      </c>
      <c r="B35" s="159"/>
      <c r="C35" s="159"/>
      <c r="D35" s="165"/>
      <c r="E35" s="159"/>
      <c r="F35" s="159"/>
      <c r="G35" s="159"/>
      <c r="H35" s="159"/>
    </row>
    <row r="36" spans="1:58" ht="14.25" x14ac:dyDescent="0.25">
      <c r="A36" s="26">
        <v>1960</v>
      </c>
      <c r="B36" s="159"/>
      <c r="C36" s="159"/>
      <c r="D36" s="165"/>
      <c r="E36" s="159"/>
      <c r="F36" s="159"/>
      <c r="G36" s="159"/>
      <c r="H36" s="159"/>
    </row>
    <row r="37" spans="1:58" ht="14.25" x14ac:dyDescent="0.25">
      <c r="A37" s="26">
        <v>1961</v>
      </c>
      <c r="B37" s="159"/>
      <c r="C37" s="159"/>
      <c r="D37" s="165">
        <v>641</v>
      </c>
      <c r="E37" s="159"/>
      <c r="F37" s="159"/>
      <c r="G37" s="159"/>
      <c r="H37" s="159"/>
    </row>
    <row r="38" spans="1:58" ht="14.25" x14ac:dyDescent="0.25">
      <c r="A38" s="26">
        <v>1962</v>
      </c>
      <c r="B38" s="159"/>
      <c r="C38" s="159"/>
      <c r="D38" s="165" t="s">
        <v>137</v>
      </c>
      <c r="E38" s="159"/>
      <c r="F38" s="159"/>
      <c r="G38" s="159"/>
      <c r="H38" s="159"/>
    </row>
    <row r="39" spans="1:58" ht="14.25" x14ac:dyDescent="0.25">
      <c r="A39" s="26">
        <v>1963</v>
      </c>
      <c r="B39" s="159"/>
      <c r="C39" s="159"/>
      <c r="D39" s="165" t="s">
        <v>137</v>
      </c>
      <c r="E39" s="159"/>
      <c r="F39" s="159"/>
      <c r="G39" s="159"/>
      <c r="H39" s="159"/>
    </row>
    <row r="40" spans="1:58" ht="14.25" x14ac:dyDescent="0.25">
      <c r="A40" s="26">
        <v>1964</v>
      </c>
      <c r="B40" s="159"/>
      <c r="C40" s="159"/>
      <c r="D40" s="165" t="s">
        <v>137</v>
      </c>
      <c r="E40" s="159"/>
      <c r="F40" s="159"/>
      <c r="G40" s="159"/>
      <c r="H40" s="159"/>
    </row>
    <row r="41" spans="1:58" ht="14.25" x14ac:dyDescent="0.25">
      <c r="A41" s="26">
        <v>1965</v>
      </c>
      <c r="B41" s="159"/>
      <c r="C41" s="165">
        <f>'[22]OECD.Stat export'!I32</f>
        <v>694</v>
      </c>
      <c r="D41" s="165">
        <v>694</v>
      </c>
      <c r="E41" s="159"/>
      <c r="F41" s="159"/>
      <c r="G41" s="159"/>
      <c r="H41" s="159"/>
    </row>
    <row r="42" spans="1:58" ht="14.25" x14ac:dyDescent="0.25">
      <c r="A42" s="26">
        <v>1966</v>
      </c>
      <c r="B42" s="159"/>
      <c r="C42" s="165">
        <f>'[22]OECD.Stat export'!I33</f>
        <v>693.59999999999991</v>
      </c>
      <c r="D42" s="165">
        <v>694</v>
      </c>
      <c r="E42" s="159"/>
      <c r="F42" s="159"/>
      <c r="G42" s="159"/>
      <c r="H42" s="159"/>
      <c r="J42" s="138"/>
    </row>
    <row r="43" spans="1:58" ht="14.25" x14ac:dyDescent="0.25">
      <c r="A43" s="26">
        <v>1967</v>
      </c>
      <c r="B43" s="159"/>
      <c r="C43" s="165">
        <f>'[22]OECD.Stat export'!I34</f>
        <v>697.4</v>
      </c>
      <c r="D43" s="165">
        <v>697</v>
      </c>
      <c r="E43" s="159"/>
      <c r="F43" s="159"/>
      <c r="G43" s="159"/>
      <c r="H43" s="159"/>
      <c r="J43" s="138"/>
    </row>
    <row r="44" spans="1:58" ht="14.25" x14ac:dyDescent="0.25">
      <c r="A44" s="26">
        <v>1968</v>
      </c>
      <c r="B44" s="159"/>
      <c r="C44" s="165">
        <f>'[22]OECD.Stat export'!I35</f>
        <v>709.8</v>
      </c>
      <c r="D44" s="165">
        <v>707</v>
      </c>
      <c r="E44" s="159"/>
      <c r="F44" s="159"/>
      <c r="G44" s="159"/>
      <c r="H44" s="159"/>
      <c r="J44" s="138"/>
    </row>
    <row r="45" spans="1:58" ht="14.25" x14ac:dyDescent="0.25">
      <c r="A45" s="26">
        <v>1969</v>
      </c>
      <c r="B45" s="159"/>
      <c r="C45" s="165">
        <f>'[22]OECD.Stat export'!I36</f>
        <v>722.19999999999993</v>
      </c>
      <c r="D45" s="165">
        <v>718</v>
      </c>
      <c r="E45" s="159"/>
      <c r="F45" s="159"/>
      <c r="G45" s="159"/>
      <c r="H45" s="159"/>
      <c r="J45" s="138"/>
    </row>
    <row r="46" spans="1:58" ht="14.25" x14ac:dyDescent="0.25">
      <c r="A46" s="26">
        <v>1970</v>
      </c>
      <c r="B46" s="164">
        <v>1095.6006</v>
      </c>
      <c r="C46" s="165">
        <f>'[22]OECD.Stat export'!I37</f>
        <v>718.59999999999991</v>
      </c>
      <c r="D46" s="165">
        <v>717</v>
      </c>
      <c r="E46" s="159"/>
      <c r="F46" s="159"/>
      <c r="G46" s="164">
        <f t="shared" ref="G46:G93" si="0">(B46*1000000)/(C46*1000)/12</f>
        <v>127.05267186195381</v>
      </c>
      <c r="H46" s="164">
        <f>(B46*1000000)/(D46*1000)/12</f>
        <v>127.33619246861925</v>
      </c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</row>
    <row r="47" spans="1:58" ht="14.25" x14ac:dyDescent="0.25">
      <c r="A47" s="26">
        <v>1971</v>
      </c>
      <c r="B47" s="164">
        <v>1269.771</v>
      </c>
      <c r="C47" s="165">
        <f>'[22]OECD.Stat export'!I38</f>
        <v>738.09999999999991</v>
      </c>
      <c r="D47" s="165">
        <v>722</v>
      </c>
      <c r="E47" s="159"/>
      <c r="F47" s="159"/>
      <c r="G47" s="164">
        <f t="shared" si="0"/>
        <v>143.36031703021271</v>
      </c>
      <c r="H47" s="164">
        <f t="shared" ref="H47:H93" si="1">(B47*1000000)/(D47*1000)/12</f>
        <v>146.55713296398892</v>
      </c>
      <c r="I47" s="138"/>
      <c r="J47" s="138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38"/>
      <c r="Z47" s="138"/>
      <c r="AA47" s="138"/>
      <c r="AB47" s="138"/>
      <c r="AC47" s="138"/>
      <c r="AD47" s="138"/>
      <c r="AE47" s="138"/>
      <c r="AF47" s="138"/>
      <c r="AG47" s="138"/>
      <c r="AH47" s="138"/>
      <c r="AI47" s="138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</row>
    <row r="48" spans="1:58" ht="14.25" x14ac:dyDescent="0.25">
      <c r="A48" s="26">
        <v>1972</v>
      </c>
      <c r="B48" s="164">
        <v>1484.0148999999999</v>
      </c>
      <c r="C48" s="165">
        <f>'[22]OECD.Stat export'!I39</f>
        <v>728</v>
      </c>
      <c r="D48" s="165">
        <v>729</v>
      </c>
      <c r="E48" s="159"/>
      <c r="F48" s="159"/>
      <c r="G48" s="164">
        <f t="shared" si="0"/>
        <v>169.87350045787545</v>
      </c>
      <c r="H48" s="164">
        <f t="shared" si="1"/>
        <v>169.64047782350252</v>
      </c>
      <c r="J48" s="138"/>
    </row>
    <row r="49" spans="1:10" ht="14.25" x14ac:dyDescent="0.25">
      <c r="A49" s="26">
        <v>1973</v>
      </c>
      <c r="B49" s="164">
        <v>1806.6776</v>
      </c>
      <c r="C49" s="165">
        <f>'[22]OECD.Stat export'!I40</f>
        <v>747</v>
      </c>
      <c r="D49" s="165">
        <v>747</v>
      </c>
      <c r="E49" s="159"/>
      <c r="F49" s="159"/>
      <c r="G49" s="164">
        <f t="shared" si="0"/>
        <v>201.54814814814813</v>
      </c>
      <c r="H49" s="164">
        <f t="shared" si="1"/>
        <v>201.54814814814813</v>
      </c>
      <c r="J49" s="138"/>
    </row>
    <row r="50" spans="1:10" ht="14.25" x14ac:dyDescent="0.25">
      <c r="A50" s="26">
        <v>1974</v>
      </c>
      <c r="B50" s="164">
        <v>2187.5700000000002</v>
      </c>
      <c r="C50" s="165">
        <f>'[22]OECD.Stat export'!I41</f>
        <v>766</v>
      </c>
      <c r="D50" s="165">
        <v>766</v>
      </c>
      <c r="E50" s="159"/>
      <c r="F50" s="159"/>
      <c r="G50" s="164">
        <f t="shared" si="0"/>
        <v>237.98629242819842</v>
      </c>
      <c r="H50" s="164">
        <f t="shared" si="1"/>
        <v>237.98629242819842</v>
      </c>
      <c r="J50" s="138"/>
    </row>
    <row r="51" spans="1:10" x14ac:dyDescent="0.25">
      <c r="A51" s="26">
        <v>1975</v>
      </c>
      <c r="B51" s="164">
        <v>2798.1390999999999</v>
      </c>
      <c r="C51" s="165">
        <f>'[22]OECD.Stat export'!I42</f>
        <v>759.59999999999991</v>
      </c>
      <c r="D51" s="165">
        <v>759</v>
      </c>
      <c r="E51" s="159"/>
      <c r="F51" s="159"/>
      <c r="G51" s="164">
        <f t="shared" si="0"/>
        <v>306.97506362998075</v>
      </c>
      <c r="H51" s="164">
        <f t="shared" si="1"/>
        <v>307.21773166447082</v>
      </c>
      <c r="J51" s="138"/>
    </row>
    <row r="52" spans="1:10" x14ac:dyDescent="0.25">
      <c r="A52" s="26">
        <v>1976</v>
      </c>
      <c r="B52" s="164">
        <v>3328.1722</v>
      </c>
      <c r="C52" s="165">
        <f>'[22]OECD.Stat export'!I43</f>
        <v>753</v>
      </c>
      <c r="D52" s="165">
        <v>753</v>
      </c>
      <c r="E52" s="165">
        <f>'[13]OECD.Stat export'!H46</f>
        <v>17.75619</v>
      </c>
      <c r="F52" s="164">
        <f t="shared" ref="F52:F80" si="2">E52/$E$81*100</f>
        <v>19.064523423151229</v>
      </c>
      <c r="G52" s="164">
        <f t="shared" si="0"/>
        <v>368.32361664453293</v>
      </c>
      <c r="H52" s="164">
        <f t="shared" si="1"/>
        <v>368.32361664453293</v>
      </c>
      <c r="J52" s="138"/>
    </row>
    <row r="53" spans="1:10" x14ac:dyDescent="0.25">
      <c r="A53" s="26">
        <v>1977</v>
      </c>
      <c r="B53" s="164">
        <v>3932.6460000000002</v>
      </c>
      <c r="C53" s="165">
        <f>'[22]OECD.Stat export'!I44</f>
        <v>788.8</v>
      </c>
      <c r="D53" s="165">
        <v>774</v>
      </c>
      <c r="E53" s="165">
        <f>'[13]OECD.Stat export'!H47</f>
        <v>20.148340000000001</v>
      </c>
      <c r="F53" s="164">
        <f t="shared" si="2"/>
        <v>21.632934760644872</v>
      </c>
      <c r="G53" s="164">
        <f t="shared" si="0"/>
        <v>415.46716531440165</v>
      </c>
      <c r="H53" s="164">
        <f t="shared" si="1"/>
        <v>423.41149870801036</v>
      </c>
      <c r="J53" s="138"/>
    </row>
    <row r="54" spans="1:10" x14ac:dyDescent="0.25">
      <c r="A54" s="26">
        <v>1978</v>
      </c>
      <c r="B54" s="164">
        <v>4696.1166999999996</v>
      </c>
      <c r="C54" s="165">
        <f>'[22]OECD.Stat export'!I45</f>
        <v>801</v>
      </c>
      <c r="D54" s="165">
        <v>801</v>
      </c>
      <c r="E54" s="165">
        <f>'[13]OECD.Stat export'!H48</f>
        <v>21.702010000000001</v>
      </c>
      <c r="F54" s="164">
        <f t="shared" si="2"/>
        <v>23.301084183851508</v>
      </c>
      <c r="G54" s="164">
        <f t="shared" si="0"/>
        <v>488.56811277569705</v>
      </c>
      <c r="H54" s="164">
        <f t="shared" si="1"/>
        <v>488.56811277569705</v>
      </c>
      <c r="J54" s="138"/>
    </row>
    <row r="55" spans="1:10" x14ac:dyDescent="0.25">
      <c r="A55" s="26">
        <v>1979</v>
      </c>
      <c r="B55" s="164">
        <v>5829.7157999999999</v>
      </c>
      <c r="C55" s="165">
        <f>'[22]OECD.Stat export'!I46</f>
        <v>857.7</v>
      </c>
      <c r="D55" s="165">
        <v>836</v>
      </c>
      <c r="E55" s="165">
        <f>'[13]OECD.Stat export'!H49</f>
        <v>24.587389999999999</v>
      </c>
      <c r="F55" s="164">
        <f t="shared" si="2"/>
        <v>26.399068300640753</v>
      </c>
      <c r="G55" s="164">
        <f t="shared" si="0"/>
        <v>566.40975865687301</v>
      </c>
      <c r="H55" s="164">
        <f t="shared" si="1"/>
        <v>581.11202153110048</v>
      </c>
      <c r="J55" s="138"/>
    </row>
    <row r="56" spans="1:10" x14ac:dyDescent="0.25">
      <c r="A56" s="26">
        <v>1980</v>
      </c>
      <c r="B56" s="164">
        <v>7243.0510000000004</v>
      </c>
      <c r="C56" s="165">
        <f>'[22]OECD.Stat export'!I47</f>
        <v>858</v>
      </c>
      <c r="D56" s="165">
        <v>859</v>
      </c>
      <c r="E56" s="165">
        <f>'[13]OECD.Stat export'!H50</f>
        <v>29.051089999999999</v>
      </c>
      <c r="F56" s="164">
        <f t="shared" si="2"/>
        <v>31.191668132244278</v>
      </c>
      <c r="G56" s="164">
        <f t="shared" si="0"/>
        <v>703.48203185703187</v>
      </c>
      <c r="H56" s="164">
        <f t="shared" si="1"/>
        <v>702.66307722157546</v>
      </c>
      <c r="J56" s="138"/>
    </row>
    <row r="57" spans="1:10" x14ac:dyDescent="0.25">
      <c r="A57" s="26">
        <v>1981</v>
      </c>
      <c r="B57" s="164">
        <v>8583.1126000000004</v>
      </c>
      <c r="C57" s="165">
        <f>'[22]OECD.Stat export'!I48</f>
        <v>869.59999999999991</v>
      </c>
      <c r="D57" s="165">
        <v>862</v>
      </c>
      <c r="E57" s="165">
        <f>'[13]OECD.Stat export'!H51</f>
        <v>34.969819999999999</v>
      </c>
      <c r="F57" s="164">
        <f t="shared" si="2"/>
        <v>37.546509273294689</v>
      </c>
      <c r="G57" s="164">
        <f t="shared" si="0"/>
        <v>822.51539021772476</v>
      </c>
      <c r="H57" s="164">
        <f t="shared" si="1"/>
        <v>829.76726604795056</v>
      </c>
      <c r="J57" s="138"/>
    </row>
    <row r="58" spans="1:10" x14ac:dyDescent="0.25">
      <c r="A58" s="26">
        <v>1982</v>
      </c>
      <c r="B58" s="164">
        <v>9793.4868000000006</v>
      </c>
      <c r="C58" s="165">
        <f>'[22]OECD.Stat export'!I49</f>
        <v>861</v>
      </c>
      <c r="D58" s="165">
        <v>861</v>
      </c>
      <c r="E58" s="165">
        <f>'[13]OECD.Stat export'!H52</f>
        <v>40.966140000000003</v>
      </c>
      <c r="F58" s="164">
        <f t="shared" si="2"/>
        <v>43.984657496123475</v>
      </c>
      <c r="G58" s="164">
        <f t="shared" si="0"/>
        <v>947.87909407665495</v>
      </c>
      <c r="H58" s="164">
        <f t="shared" si="1"/>
        <v>947.87909407665495</v>
      </c>
      <c r="J58" s="138"/>
    </row>
    <row r="59" spans="1:10" x14ac:dyDescent="0.25">
      <c r="A59" s="26">
        <v>1983</v>
      </c>
      <c r="B59" s="164">
        <v>10704.0232</v>
      </c>
      <c r="C59" s="165">
        <f>'[22]OECD.Stat export'!I50</f>
        <v>848.90000000000009</v>
      </c>
      <c r="D59" s="165">
        <v>835</v>
      </c>
      <c r="E59" s="165">
        <f>'[13]OECD.Stat export'!H53</f>
        <v>45.246130000000001</v>
      </c>
      <c r="F59" s="164">
        <f t="shared" si="2"/>
        <v>48.580010981632078</v>
      </c>
      <c r="G59" s="164">
        <f t="shared" si="0"/>
        <v>1050.7738642164368</v>
      </c>
      <c r="H59" s="164">
        <f t="shared" si="1"/>
        <v>1068.2657884231537</v>
      </c>
      <c r="J59" s="138"/>
    </row>
    <row r="60" spans="1:10" x14ac:dyDescent="0.25">
      <c r="A60" s="26">
        <v>1984</v>
      </c>
      <c r="B60" s="164">
        <v>11616.2456</v>
      </c>
      <c r="C60" s="165">
        <f>'[22]OECD.Stat export'!I51</f>
        <v>832</v>
      </c>
      <c r="D60" s="165">
        <v>818</v>
      </c>
      <c r="E60" s="165">
        <f>'[13]OECD.Stat export'!H54</f>
        <v>49.160420000000002</v>
      </c>
      <c r="F60" s="164">
        <f t="shared" si="2"/>
        <v>52.782718510105617</v>
      </c>
      <c r="G60" s="164">
        <f t="shared" si="0"/>
        <v>1163.4861378205128</v>
      </c>
      <c r="H60" s="164">
        <f t="shared" si="1"/>
        <v>1183.3991035044826</v>
      </c>
      <c r="J60" s="138"/>
    </row>
    <row r="61" spans="1:10" x14ac:dyDescent="0.25">
      <c r="A61" s="26">
        <v>1985</v>
      </c>
      <c r="B61" s="164">
        <v>12451.174199999999</v>
      </c>
      <c r="C61" s="165">
        <f>'[22]OECD.Stat export'!I52</f>
        <v>833.3</v>
      </c>
      <c r="D61" s="165">
        <v>833.2</v>
      </c>
      <c r="E61" s="165">
        <f>'[13]OECD.Stat export'!H55</f>
        <v>51.812869999999997</v>
      </c>
      <c r="F61" s="164">
        <f t="shared" si="2"/>
        <v>55.630609592243033</v>
      </c>
      <c r="G61" s="164">
        <f t="shared" si="0"/>
        <v>1245.1672266890675</v>
      </c>
      <c r="H61" s="164">
        <f t="shared" si="1"/>
        <v>1245.3166706673067</v>
      </c>
      <c r="J61" s="138"/>
    </row>
    <row r="62" spans="1:10" x14ac:dyDescent="0.25">
      <c r="A62" s="26">
        <v>1986</v>
      </c>
      <c r="B62" s="164">
        <v>13299.2012</v>
      </c>
      <c r="C62" s="165">
        <f>'[22]OECD.Stat export'!I53</f>
        <v>841.59999999999991</v>
      </c>
      <c r="D62" s="165">
        <v>841.6</v>
      </c>
      <c r="E62" s="165">
        <f>'[13]OECD.Stat export'!H56</f>
        <v>53.795769999999997</v>
      </c>
      <c r="F62" s="164">
        <f t="shared" si="2"/>
        <v>57.759616068056054</v>
      </c>
      <c r="G62" s="164">
        <f t="shared" si="0"/>
        <v>1316.8568995564008</v>
      </c>
      <c r="H62" s="164">
        <f t="shared" si="1"/>
        <v>1316.8568995564005</v>
      </c>
      <c r="J62" s="138"/>
    </row>
    <row r="63" spans="1:10" x14ac:dyDescent="0.25">
      <c r="A63" s="26">
        <v>1987</v>
      </c>
      <c r="B63" s="164">
        <v>13988.6167</v>
      </c>
      <c r="C63" s="165">
        <f>'[22]OECD.Stat export'!I54</f>
        <v>840</v>
      </c>
      <c r="D63" s="165">
        <v>840</v>
      </c>
      <c r="E63" s="165">
        <f>'[13]OECD.Stat export'!H57</f>
        <v>55.495399999999997</v>
      </c>
      <c r="F63" s="164">
        <f t="shared" si="2"/>
        <v>59.584480295443264</v>
      </c>
      <c r="G63" s="164">
        <f t="shared" si="0"/>
        <v>1387.7595932539682</v>
      </c>
      <c r="H63" s="164">
        <f t="shared" si="1"/>
        <v>1387.7595932539682</v>
      </c>
      <c r="J63" s="138"/>
    </row>
    <row r="64" spans="1:10" x14ac:dyDescent="0.25">
      <c r="A64" s="26">
        <v>1988</v>
      </c>
      <c r="B64" s="164">
        <v>14588.7619</v>
      </c>
      <c r="C64" s="165">
        <f>'[22]OECD.Stat export'!I55</f>
        <v>832</v>
      </c>
      <c r="D64" s="165">
        <v>832</v>
      </c>
      <c r="E64" s="165">
        <f>'[13]OECD.Stat export'!H58</f>
        <v>56.679989999999997</v>
      </c>
      <c r="F64" s="164">
        <f t="shared" si="2"/>
        <v>60.856354712299066</v>
      </c>
      <c r="G64" s="164">
        <f t="shared" si="0"/>
        <v>1461.2141326121794</v>
      </c>
      <c r="H64" s="164">
        <f t="shared" si="1"/>
        <v>1461.2141326121794</v>
      </c>
      <c r="J64" s="138"/>
    </row>
    <row r="65" spans="1:10" x14ac:dyDescent="0.25">
      <c r="A65" s="26">
        <v>1989</v>
      </c>
      <c r="B65" s="164">
        <v>15572.4195</v>
      </c>
      <c r="C65" s="165">
        <f>'[22]OECD.Stat export'!I56</f>
        <v>828</v>
      </c>
      <c r="D65" s="165">
        <v>828.1</v>
      </c>
      <c r="E65" s="165">
        <f>'[13]OECD.Stat export'!H59</f>
        <v>58.997660000000003</v>
      </c>
      <c r="F65" s="164">
        <f t="shared" si="2"/>
        <v>63.344798122858151</v>
      </c>
      <c r="G65" s="164">
        <f t="shared" si="0"/>
        <v>1567.2724939613527</v>
      </c>
      <c r="H65" s="164">
        <f t="shared" si="1"/>
        <v>1567.0832327013648</v>
      </c>
      <c r="J65" s="138"/>
    </row>
    <row r="66" spans="1:10" x14ac:dyDescent="0.25">
      <c r="A66" s="26">
        <v>1990</v>
      </c>
      <c r="B66" s="164">
        <v>16837.492300000002</v>
      </c>
      <c r="C66" s="165">
        <f>'[22]OECD.Stat export'!I57</f>
        <v>864.49999999999989</v>
      </c>
      <c r="D66" s="165">
        <v>864.5</v>
      </c>
      <c r="E66" s="165">
        <f>'[13]OECD.Stat export'!H60</f>
        <v>60.954799999999999</v>
      </c>
      <c r="F66" s="164">
        <f t="shared" si="2"/>
        <v>65.446146518678759</v>
      </c>
      <c r="G66" s="164">
        <f t="shared" si="0"/>
        <v>1623.0472623867365</v>
      </c>
      <c r="H66" s="164">
        <f t="shared" si="1"/>
        <v>1623.0472623867363</v>
      </c>
      <c r="J66" s="138"/>
    </row>
    <row r="67" spans="1:10" x14ac:dyDescent="0.25">
      <c r="A67" s="26">
        <v>1991</v>
      </c>
      <c r="B67" s="164">
        <v>17894.795999999998</v>
      </c>
      <c r="C67" s="165">
        <f>'[22]OECD.Stat export'!I58</f>
        <v>879.3</v>
      </c>
      <c r="D67" s="165">
        <v>879.3</v>
      </c>
      <c r="E67" s="165">
        <f>'[13]OECD.Stat export'!H61</f>
        <v>62.911949999999997</v>
      </c>
      <c r="F67" s="164">
        <f t="shared" si="2"/>
        <v>67.547505651331676</v>
      </c>
      <c r="G67" s="164">
        <f t="shared" si="0"/>
        <v>1695.9319913567613</v>
      </c>
      <c r="H67" s="164">
        <f t="shared" si="1"/>
        <v>1695.9319913567613</v>
      </c>
      <c r="J67" s="138"/>
    </row>
    <row r="68" spans="1:10" x14ac:dyDescent="0.25">
      <c r="A68" s="26">
        <v>1992</v>
      </c>
      <c r="B68" s="164">
        <v>19211.3315</v>
      </c>
      <c r="C68" s="165">
        <f>'[22]OECD.Stat export'!I59</f>
        <v>879.2</v>
      </c>
      <c r="D68" s="165">
        <v>879.2</v>
      </c>
      <c r="E68" s="165">
        <f>'[13]OECD.Stat export'!H62</f>
        <v>64.843350000000001</v>
      </c>
      <c r="F68" s="164">
        <f t="shared" si="2"/>
        <v>69.621217440824495</v>
      </c>
      <c r="G68" s="164">
        <f t="shared" si="0"/>
        <v>1820.9102498483471</v>
      </c>
      <c r="H68" s="164">
        <f t="shared" si="1"/>
        <v>1820.9102498483471</v>
      </c>
      <c r="J68" s="138"/>
    </row>
    <row r="69" spans="1:10" x14ac:dyDescent="0.25">
      <c r="A69" s="26">
        <v>1993</v>
      </c>
      <c r="B69" s="164">
        <v>20692.020799999998</v>
      </c>
      <c r="C69" s="165">
        <f>'[22]OECD.Stat export'!I60</f>
        <v>898.5</v>
      </c>
      <c r="D69" s="165">
        <v>898.5</v>
      </c>
      <c r="E69" s="165">
        <f>'[13]OECD.Stat export'!H63</f>
        <v>65.796170000000004</v>
      </c>
      <c r="F69" s="164">
        <f t="shared" si="2"/>
        <v>70.644244295574694</v>
      </c>
      <c r="G69" s="164">
        <f t="shared" si="0"/>
        <v>1919.1263958449269</v>
      </c>
      <c r="H69" s="164">
        <f t="shared" si="1"/>
        <v>1919.1263958449269</v>
      </c>
      <c r="J69" s="138"/>
    </row>
    <row r="70" spans="1:10" x14ac:dyDescent="0.25">
      <c r="A70" s="26">
        <v>1994</v>
      </c>
      <c r="B70" s="164">
        <v>22014.455000000002</v>
      </c>
      <c r="C70" s="165">
        <f>'[22]OECD.Stat export'!I61</f>
        <v>937.4</v>
      </c>
      <c r="D70" s="165">
        <v>937.4</v>
      </c>
      <c r="E70" s="165">
        <f>'[13]OECD.Stat export'!H64</f>
        <v>67.315529999999995</v>
      </c>
      <c r="F70" s="164">
        <f t="shared" si="2"/>
        <v>72.275555647176532</v>
      </c>
      <c r="G70" s="164">
        <f t="shared" si="0"/>
        <v>1957.0491963587228</v>
      </c>
      <c r="H70" s="164">
        <f t="shared" si="1"/>
        <v>1957.0491963587228</v>
      </c>
      <c r="J70" s="138"/>
    </row>
    <row r="71" spans="1:10" x14ac:dyDescent="0.25">
      <c r="A71" s="26">
        <v>1995</v>
      </c>
      <c r="B71" s="164">
        <v>23965.661</v>
      </c>
      <c r="C71" s="165">
        <f>'[22]OECD.Stat export'!I62</f>
        <v>990.2</v>
      </c>
      <c r="D71" s="165">
        <v>990</v>
      </c>
      <c r="E71" s="165">
        <f>'[13]OECD.Stat export'!H65</f>
        <v>69.015159999999995</v>
      </c>
      <c r="F71" s="164">
        <f t="shared" si="2"/>
        <v>74.100419874563741</v>
      </c>
      <c r="G71" s="164">
        <f t="shared" si="0"/>
        <v>2016.9040766175183</v>
      </c>
      <c r="H71" s="164">
        <f t="shared" si="1"/>
        <v>2017.3115319865319</v>
      </c>
      <c r="J71" s="138"/>
    </row>
    <row r="72" spans="1:10" x14ac:dyDescent="0.25">
      <c r="A72" s="26">
        <v>1996</v>
      </c>
      <c r="B72" s="164">
        <v>26092.093000000001</v>
      </c>
      <c r="C72" s="165">
        <f>'[22]OECD.Stat export'!I63</f>
        <v>1044</v>
      </c>
      <c r="D72" s="165">
        <v>1043.9000000000001</v>
      </c>
      <c r="E72" s="165">
        <f>'[13]OECD.Stat export'!H66</f>
        <v>70.225489999999994</v>
      </c>
      <c r="F72" s="164">
        <f t="shared" si="2"/>
        <v>75.399930897747353</v>
      </c>
      <c r="G72" s="164">
        <f t="shared" si="0"/>
        <v>2082.7021871008942</v>
      </c>
      <c r="H72" s="164">
        <f t="shared" si="1"/>
        <v>2082.901698757863</v>
      </c>
      <c r="J72" s="138"/>
    </row>
    <row r="73" spans="1:10" x14ac:dyDescent="0.25">
      <c r="A73" s="26">
        <v>1997</v>
      </c>
      <c r="B73" s="164">
        <v>29079.304</v>
      </c>
      <c r="C73" s="165">
        <f>'[22]OECD.Stat export'!I64</f>
        <v>1086.3999999999999</v>
      </c>
      <c r="D73" s="165">
        <v>1086.5</v>
      </c>
      <c r="E73" s="165">
        <f>'[13]OECD.Stat export'!H67</f>
        <v>71.296859999999995</v>
      </c>
      <c r="F73" s="164">
        <f t="shared" si="2"/>
        <v>76.550242899357016</v>
      </c>
      <c r="G73" s="164">
        <f t="shared" si="0"/>
        <v>2230.5553510063824</v>
      </c>
      <c r="H73" s="164">
        <f t="shared" si="1"/>
        <v>2230.3500536892161</v>
      </c>
      <c r="J73" s="138"/>
    </row>
    <row r="74" spans="1:10" x14ac:dyDescent="0.25">
      <c r="A74" s="26">
        <v>1998</v>
      </c>
      <c r="B74" s="164">
        <v>32744.075000000001</v>
      </c>
      <c r="C74" s="165">
        <f>'[22]OECD.Stat export'!I65</f>
        <v>1219.05</v>
      </c>
      <c r="D74" s="165">
        <v>1197</v>
      </c>
      <c r="E74" s="165">
        <f>'[13]OECD.Stat export'!H68</f>
        <v>73.019049999999993</v>
      </c>
      <c r="F74" s="164">
        <f t="shared" si="2"/>
        <v>78.399329420402168</v>
      </c>
      <c r="G74" s="164">
        <f t="shared" si="0"/>
        <v>2238.3601301559956</v>
      </c>
      <c r="H74" s="164">
        <f t="shared" si="1"/>
        <v>2279.5930799220273</v>
      </c>
      <c r="J74" s="138"/>
    </row>
    <row r="75" spans="1:10" x14ac:dyDescent="0.25">
      <c r="A75" s="26">
        <v>1999</v>
      </c>
      <c r="B75" s="164">
        <v>36865.699000000001</v>
      </c>
      <c r="C75" s="165">
        <f>'[22]OECD.Stat export'!I66</f>
        <v>1304.5500000000002</v>
      </c>
      <c r="D75" s="165">
        <v>1289.7</v>
      </c>
      <c r="E75" s="165">
        <f>'[13]OECD.Stat export'!H69</f>
        <v>74.210660000000004</v>
      </c>
      <c r="F75" s="164">
        <f t="shared" si="2"/>
        <v>79.678741093529197</v>
      </c>
      <c r="G75" s="164">
        <f t="shared" si="0"/>
        <v>2354.9435309749206</v>
      </c>
      <c r="H75" s="164">
        <f t="shared" si="1"/>
        <v>2382.0590705848904</v>
      </c>
      <c r="J75" s="138"/>
    </row>
    <row r="76" spans="1:10" x14ac:dyDescent="0.25">
      <c r="A76" s="26">
        <v>2000</v>
      </c>
      <c r="B76" s="164">
        <v>41923.360000000001</v>
      </c>
      <c r="C76" s="165">
        <f>'[22]OECD.Stat export'!I67</f>
        <v>1375.3249999999998</v>
      </c>
      <c r="D76" s="165">
        <v>1375.35</v>
      </c>
      <c r="E76" s="165">
        <f>'[13]OECD.Stat export'!H70</f>
        <v>78.359570000000005</v>
      </c>
      <c r="F76" s="164">
        <f t="shared" si="2"/>
        <v>84.133356181312465</v>
      </c>
      <c r="G76" s="164">
        <f t="shared" si="0"/>
        <v>2540.2092838662379</v>
      </c>
      <c r="H76" s="164">
        <f t="shared" si="1"/>
        <v>2540.1631099962433</v>
      </c>
      <c r="J76" s="138"/>
    </row>
    <row r="77" spans="1:10" x14ac:dyDescent="0.25">
      <c r="A77" s="26">
        <v>2001</v>
      </c>
      <c r="B77" s="164">
        <v>46894.832000000002</v>
      </c>
      <c r="C77" s="165">
        <f>'[22]OECD.Stat export'!I68</f>
        <v>1428.825</v>
      </c>
      <c r="D77" s="165">
        <v>1428.825</v>
      </c>
      <c r="E77" s="165">
        <f>'[13]OECD.Stat export'!H71</f>
        <v>82.177959999999999</v>
      </c>
      <c r="F77" s="164">
        <f t="shared" si="2"/>
        <v>88.233097488075146</v>
      </c>
      <c r="G77" s="164">
        <f t="shared" si="0"/>
        <v>2735.0463959313888</v>
      </c>
      <c r="H77" s="164">
        <f t="shared" si="1"/>
        <v>2735.0463959313888</v>
      </c>
      <c r="J77" s="138"/>
    </row>
    <row r="78" spans="1:10" x14ac:dyDescent="0.25">
      <c r="A78" s="26">
        <v>2002</v>
      </c>
      <c r="B78" s="164">
        <v>50203.796999999999</v>
      </c>
      <c r="C78" s="165">
        <f>'[22]OECD.Stat export'!I69</f>
        <v>1458.2</v>
      </c>
      <c r="D78" s="165">
        <v>1458.2249999999999</v>
      </c>
      <c r="E78" s="165">
        <f>'[13]OECD.Stat export'!H72</f>
        <v>85.970249999999993</v>
      </c>
      <c r="F78" s="164">
        <f t="shared" si="2"/>
        <v>92.304815662547369</v>
      </c>
      <c r="G78" s="164">
        <f t="shared" si="0"/>
        <v>2869.0507132080652</v>
      </c>
      <c r="H78" s="164">
        <f t="shared" si="1"/>
        <v>2869.001525827633</v>
      </c>
      <c r="J78" s="138"/>
    </row>
    <row r="79" spans="1:10" x14ac:dyDescent="0.25">
      <c r="A79" s="26">
        <v>2003</v>
      </c>
      <c r="B79" s="164">
        <v>54672.135999999999</v>
      </c>
      <c r="C79" s="165">
        <f>'[22]OECD.Stat export'!I70</f>
        <v>1490.9250000000002</v>
      </c>
      <c r="D79" s="165">
        <v>1490.9</v>
      </c>
      <c r="E79" s="165">
        <f>'[13]OECD.Stat export'!H73</f>
        <v>88.971040000000002</v>
      </c>
      <c r="F79" s="164">
        <f t="shared" si="2"/>
        <v>95.526713560855399</v>
      </c>
      <c r="G79" s="164">
        <f t="shared" si="0"/>
        <v>3055.8286522349099</v>
      </c>
      <c r="H79" s="164">
        <f t="shared" si="1"/>
        <v>3055.8798935765867</v>
      </c>
      <c r="J79" s="138"/>
    </row>
    <row r="80" spans="1:10" x14ac:dyDescent="0.25">
      <c r="A80" s="26">
        <v>2004</v>
      </c>
      <c r="B80" s="164">
        <v>59393.760999999999</v>
      </c>
      <c r="C80" s="165">
        <f>'[22]OECD.Stat export'!I71</f>
        <v>1535.5</v>
      </c>
      <c r="D80" s="165">
        <v>1535.45</v>
      </c>
      <c r="E80" s="165">
        <f>'[13]OECD.Stat export'!H74</f>
        <v>90.928070000000005</v>
      </c>
      <c r="F80" s="164">
        <f t="shared" si="2"/>
        <v>97.627943851520783</v>
      </c>
      <c r="G80" s="164">
        <f t="shared" si="0"/>
        <v>3223.3670357104093</v>
      </c>
      <c r="H80" s="164">
        <f t="shared" si="1"/>
        <v>3223.4720006078564</v>
      </c>
      <c r="J80" s="138"/>
    </row>
    <row r="81" spans="1:10" x14ac:dyDescent="0.25">
      <c r="A81" s="26">
        <v>2005</v>
      </c>
      <c r="B81" s="164">
        <v>66159.952999999994</v>
      </c>
      <c r="C81" s="165">
        <f>'[22]OECD.Stat export'!I72</f>
        <v>1619.375</v>
      </c>
      <c r="D81" s="165">
        <v>1619.35</v>
      </c>
      <c r="E81" s="165">
        <f>'[13]OECD.Stat export'!H75</f>
        <v>93.137339999999995</v>
      </c>
      <c r="F81" s="164">
        <f>E81/$E$81*100</f>
        <v>100</v>
      </c>
      <c r="G81" s="164">
        <f t="shared" si="0"/>
        <v>3404.6032677216003</v>
      </c>
      <c r="H81" s="164">
        <f t="shared" si="1"/>
        <v>3404.6558289848804</v>
      </c>
      <c r="J81" s="138"/>
    </row>
    <row r="82" spans="1:10" x14ac:dyDescent="0.25">
      <c r="A82" s="26">
        <v>2006</v>
      </c>
      <c r="B82" s="164">
        <v>72845.115999999995</v>
      </c>
      <c r="C82" s="165">
        <f>'[22]OECD.Stat export'!I73</f>
        <v>1712.0250000000001</v>
      </c>
      <c r="D82" s="165">
        <v>1712.0250000000001</v>
      </c>
      <c r="E82" s="165">
        <f>'[13]OECD.Stat export'!H76</f>
        <v>96.799160000000001</v>
      </c>
      <c r="F82" s="164">
        <f t="shared" ref="F82:F93" si="3">E82/$E$81*100</f>
        <v>103.93163472351692</v>
      </c>
      <c r="G82" s="164">
        <f t="shared" si="0"/>
        <v>3545.7579961351807</v>
      </c>
      <c r="H82" s="164">
        <f t="shared" si="1"/>
        <v>3545.7579961351807</v>
      </c>
      <c r="J82" s="138"/>
    </row>
    <row r="83" spans="1:10" x14ac:dyDescent="0.25">
      <c r="A83" s="32">
        <v>2007</v>
      </c>
      <c r="B83" s="164">
        <v>79781.645000000004</v>
      </c>
      <c r="C83" s="165">
        <f>'[22]OECD.Stat export'!I74</f>
        <v>1861.9749999999999</v>
      </c>
      <c r="D83" s="165">
        <v>1860.15</v>
      </c>
      <c r="E83" s="165">
        <f>'[13]OECD.Stat export'!H77</f>
        <v>101.5395</v>
      </c>
      <c r="F83" s="164">
        <f t="shared" si="3"/>
        <v>109.02125828373454</v>
      </c>
      <c r="G83" s="164">
        <f t="shared" si="0"/>
        <v>3570.6550392280601</v>
      </c>
      <c r="H83" s="164">
        <f t="shared" si="1"/>
        <v>3574.1582220071855</v>
      </c>
      <c r="J83" s="138"/>
    </row>
    <row r="84" spans="1:10" x14ac:dyDescent="0.25">
      <c r="A84" s="32">
        <v>2008</v>
      </c>
      <c r="B84" s="164">
        <v>81820.687000000005</v>
      </c>
      <c r="C84" s="165">
        <f>'[22]OECD.Stat export'!I75</f>
        <v>1832.25</v>
      </c>
      <c r="D84" s="165">
        <v>1830.325</v>
      </c>
      <c r="E84" s="165">
        <f>'[13]OECD.Stat export'!H78</f>
        <v>105.6623</v>
      </c>
      <c r="F84" s="164">
        <f t="shared" si="3"/>
        <v>113.44783950239507</v>
      </c>
      <c r="G84" s="164">
        <f t="shared" si="0"/>
        <v>3721.3210988311275</v>
      </c>
      <c r="H84" s="164">
        <f t="shared" si="1"/>
        <v>3725.2349081902576</v>
      </c>
      <c r="J84" s="138"/>
    </row>
    <row r="85" spans="1:10" x14ac:dyDescent="0.25">
      <c r="A85" s="32">
        <v>2009</v>
      </c>
      <c r="B85" s="164">
        <v>74396.884999999995</v>
      </c>
      <c r="C85" s="165">
        <f>'[22]OECD.Stat export'!I76</f>
        <v>1664.4250000000002</v>
      </c>
      <c r="D85" s="165">
        <v>1662.5</v>
      </c>
      <c r="E85" s="165">
        <f>'[13]OECD.Stat export'!H79</f>
        <v>100.9307</v>
      </c>
      <c r="F85" s="164">
        <f t="shared" si="3"/>
        <v>108.36759993360343</v>
      </c>
      <c r="G85" s="164">
        <f t="shared" si="0"/>
        <v>3724.8541788705807</v>
      </c>
      <c r="H85" s="164">
        <f t="shared" si="1"/>
        <v>3729.1671679197993</v>
      </c>
      <c r="J85" s="138"/>
    </row>
    <row r="86" spans="1:10" x14ac:dyDescent="0.25">
      <c r="A86" s="26">
        <v>2010</v>
      </c>
      <c r="B86" s="164">
        <v>69644.667000000001</v>
      </c>
      <c r="C86" s="165">
        <f>'[22]OECD.Stat export'!I77</f>
        <v>1596.0250000000001</v>
      </c>
      <c r="D86" s="165">
        <v>1594.1</v>
      </c>
      <c r="E86" s="165">
        <f>'[13]OECD.Stat export'!H80</f>
        <v>100</v>
      </c>
      <c r="F86" s="164">
        <f t="shared" si="3"/>
        <v>107.36832295189018</v>
      </c>
      <c r="G86" s="164">
        <f t="shared" si="0"/>
        <v>3636.360489340706</v>
      </c>
      <c r="H86" s="164">
        <f t="shared" si="1"/>
        <v>3640.7516780628571</v>
      </c>
      <c r="J86" s="138"/>
    </row>
    <row r="87" spans="1:10" x14ac:dyDescent="0.25">
      <c r="A87" s="26">
        <v>2011</v>
      </c>
      <c r="B87" s="164">
        <v>68765.97</v>
      </c>
      <c r="C87" s="165">
        <f>'[22]OECD.Stat export'!I78</f>
        <v>1573.375</v>
      </c>
      <c r="D87" s="165">
        <v>1570.825</v>
      </c>
      <c r="E87" s="165">
        <f>'[13]OECD.Stat export'!H81</f>
        <v>102.55719999999999</v>
      </c>
      <c r="F87" s="164">
        <f t="shared" si="3"/>
        <v>110.11394570641593</v>
      </c>
      <c r="G87" s="164">
        <f t="shared" si="0"/>
        <v>3642.1689044252003</v>
      </c>
      <c r="H87" s="164">
        <f t="shared" si="1"/>
        <v>3648.0814221826113</v>
      </c>
      <c r="J87" s="138"/>
    </row>
    <row r="88" spans="1:10" x14ac:dyDescent="0.25">
      <c r="A88" s="26">
        <v>2012</v>
      </c>
      <c r="B88" s="164">
        <v>69081.744000000006</v>
      </c>
      <c r="C88" s="165">
        <f>'[22]OECD.Stat export'!I79</f>
        <v>1566.9</v>
      </c>
      <c r="D88" s="165">
        <v>1563.9749999999999</v>
      </c>
      <c r="E88" s="165">
        <f>'[13]OECD.Stat export'!H82</f>
        <v>104.2968</v>
      </c>
      <c r="F88" s="164">
        <f t="shared" si="3"/>
        <v>111.98172505248702</v>
      </c>
      <c r="G88" s="164">
        <f t="shared" si="0"/>
        <v>3674.0136575403662</v>
      </c>
      <c r="H88" s="164">
        <f t="shared" si="1"/>
        <v>3680.8849246311479</v>
      </c>
      <c r="J88" s="138"/>
    </row>
    <row r="89" spans="1:10" x14ac:dyDescent="0.25">
      <c r="A89" s="26">
        <v>2013</v>
      </c>
      <c r="B89" s="164">
        <v>70646.168000000005</v>
      </c>
      <c r="C89" s="165">
        <f>'[22]OECD.Stat export'!I80</f>
        <v>1610.8000000000002</v>
      </c>
      <c r="D89" s="165">
        <v>1608</v>
      </c>
      <c r="E89" s="165">
        <f>'[13]OECD.Stat export'!H83</f>
        <v>104.82729999999999</v>
      </c>
      <c r="F89" s="164">
        <f t="shared" si="3"/>
        <v>112.55131400574679</v>
      </c>
      <c r="G89" s="164">
        <f t="shared" si="0"/>
        <v>3654.8178958695466</v>
      </c>
      <c r="H89" s="164">
        <f t="shared" si="1"/>
        <v>3661.182006633499</v>
      </c>
      <c r="J89" s="138"/>
    </row>
    <row r="90" spans="1:10" x14ac:dyDescent="0.25">
      <c r="A90" s="26">
        <v>2014</v>
      </c>
      <c r="B90" s="164">
        <v>73099.417000000001</v>
      </c>
      <c r="C90" s="165">
        <f>'[22]OECD.Stat export'!I81</f>
        <v>1658.7</v>
      </c>
      <c r="D90" s="165">
        <v>1654.5250000000001</v>
      </c>
      <c r="E90" s="165">
        <f>'[13]OECD.Stat export'!H84</f>
        <v>105.0187</v>
      </c>
      <c r="F90" s="164">
        <f t="shared" si="3"/>
        <v>112.75681697587669</v>
      </c>
      <c r="G90" s="164">
        <f t="shared" si="0"/>
        <v>3672.5255219951364</v>
      </c>
      <c r="H90" s="164">
        <f t="shared" si="1"/>
        <v>3681.7927098915602</v>
      </c>
      <c r="J90" s="138"/>
    </row>
    <row r="91" spans="1:10" x14ac:dyDescent="0.25">
      <c r="A91" s="32">
        <v>2015</v>
      </c>
      <c r="B91" s="164">
        <v>77790.917000000001</v>
      </c>
      <c r="C91" s="165">
        <f>'[22]OECD.Stat export'!I82</f>
        <v>1721.3749999999998</v>
      </c>
      <c r="D91" s="165">
        <v>1718.25</v>
      </c>
      <c r="E91" s="165">
        <f>'[13]OECD.Stat export'!H85</f>
        <v>104.71429999999999</v>
      </c>
      <c r="F91" s="164">
        <f t="shared" si="3"/>
        <v>112.42998780081115</v>
      </c>
      <c r="G91" s="164">
        <f t="shared" si="0"/>
        <v>3765.9292232469202</v>
      </c>
      <c r="H91" s="164">
        <f t="shared" si="1"/>
        <v>3772.7783597652651</v>
      </c>
      <c r="J91" s="138"/>
    </row>
    <row r="92" spans="1:10" x14ac:dyDescent="0.25">
      <c r="A92" s="32">
        <v>2016</v>
      </c>
      <c r="B92" s="164">
        <v>82672.951000000001</v>
      </c>
      <c r="C92" s="165">
        <f>'[22]OECD.Stat export'!I83</f>
        <v>1789.575</v>
      </c>
      <c r="D92" s="165">
        <v>1786.1</v>
      </c>
      <c r="E92" s="165">
        <f>'[13]OECD.Stat export'!H86</f>
        <v>104.723</v>
      </c>
      <c r="F92" s="164">
        <f t="shared" si="3"/>
        <v>112.43932884490798</v>
      </c>
      <c r="G92" s="164">
        <f t="shared" si="0"/>
        <v>3849.7478917247577</v>
      </c>
      <c r="H92" s="164">
        <f t="shared" si="1"/>
        <v>3857.2378832838772</v>
      </c>
      <c r="J92" s="138"/>
    </row>
    <row r="93" spans="1:10" x14ac:dyDescent="0.25">
      <c r="A93" s="32">
        <v>2017</v>
      </c>
      <c r="B93" s="164">
        <v>88152.846999999994</v>
      </c>
      <c r="C93" s="165">
        <f>'[22]OECD.Stat export'!I84</f>
        <v>1857.3250000000003</v>
      </c>
      <c r="D93" s="165">
        <v>1855.2249999999999</v>
      </c>
      <c r="E93" s="165">
        <f>'[13]OECD.Stat export'!H87</f>
        <v>105.0796</v>
      </c>
      <c r="F93" s="164">
        <f t="shared" si="3"/>
        <v>112.8222042845544</v>
      </c>
      <c r="G93" s="164">
        <f t="shared" si="0"/>
        <v>3955.1885552250319</v>
      </c>
      <c r="H93" s="164">
        <f t="shared" si="1"/>
        <v>3959.6655841384913</v>
      </c>
      <c r="J93" s="138"/>
    </row>
    <row r="94" spans="1:10" s="138" customFormat="1" x14ac:dyDescent="0.25">
      <c r="A94" s="32">
        <v>2018</v>
      </c>
      <c r="B94" s="164">
        <v>93291.129000000001</v>
      </c>
      <c r="C94" s="165"/>
      <c r="D94" s="165">
        <v>1918.35</v>
      </c>
      <c r="E94" s="165"/>
      <c r="F94" s="164"/>
      <c r="G94" s="164"/>
      <c r="H94" s="164">
        <f>(B94*1000000)/(D94*1000)/12</f>
        <v>4052.5768238329815</v>
      </c>
    </row>
    <row r="95" spans="1:10" s="138" customFormat="1" x14ac:dyDescent="0.25">
      <c r="A95" s="32">
        <v>2019</v>
      </c>
      <c r="B95" s="164">
        <v>100566.92</v>
      </c>
      <c r="C95" s="165"/>
      <c r="D95" s="165"/>
      <c r="E95" s="165"/>
      <c r="F95" s="164"/>
      <c r="G95" s="164"/>
      <c r="H95" s="164"/>
    </row>
    <row r="96" spans="1:10" x14ac:dyDescent="0.25">
      <c r="J96" s="138"/>
    </row>
    <row r="97" spans="10:10" x14ac:dyDescent="0.25">
      <c r="J97" s="138"/>
    </row>
    <row r="98" spans="10:10" x14ac:dyDescent="0.25">
      <c r="J98" s="138"/>
    </row>
    <row r="99" spans="10:10" x14ac:dyDescent="0.25">
      <c r="J99" s="138"/>
    </row>
    <row r="100" spans="10:10" x14ac:dyDescent="0.25">
      <c r="J100" s="138"/>
    </row>
    <row r="101" spans="10:10" x14ac:dyDescent="0.25">
      <c r="J101" s="138"/>
    </row>
    <row r="102" spans="10:10" x14ac:dyDescent="0.25">
      <c r="J102" s="138"/>
    </row>
    <row r="103" spans="10:10" x14ac:dyDescent="0.25">
      <c r="J103" s="138"/>
    </row>
    <row r="104" spans="10:10" x14ac:dyDescent="0.25">
      <c r="J104" s="138"/>
    </row>
  </sheetData>
  <mergeCells count="6">
    <mergeCell ref="B8:F8"/>
    <mergeCell ref="A4:A8"/>
    <mergeCell ref="B4:G4"/>
    <mergeCell ref="B5:B6"/>
    <mergeCell ref="E5:F5"/>
    <mergeCell ref="C5:D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H95"/>
  <sheetViews>
    <sheetView showGridLines="0" workbookViewId="0">
      <pane xSplit="1" ySplit="8" topLeftCell="B9" activePane="bottomRight" state="frozen"/>
      <selection pane="topRight" activeCell="B1" sqref="B1"/>
      <selection pane="bottomLeft" activeCell="A10" sqref="A10"/>
      <selection pane="bottomRight" activeCell="J4" sqref="J4:J8"/>
    </sheetView>
  </sheetViews>
  <sheetFormatPr baseColWidth="10" defaultColWidth="11.42578125" defaultRowHeight="15" x14ac:dyDescent="0.25"/>
  <cols>
    <col min="1" max="1" width="11.42578125" style="77"/>
    <col min="2" max="3" width="14.85546875" style="77" customWidth="1"/>
    <col min="4" max="4" width="12.7109375" style="77" customWidth="1"/>
    <col min="5" max="5" width="14.7109375" style="77" customWidth="1"/>
    <col min="6" max="6" width="14.7109375" style="140" customWidth="1"/>
    <col min="7" max="9" width="12.7109375" style="77" customWidth="1"/>
    <col min="10" max="10" width="11.42578125" style="138"/>
    <col min="11" max="16384" width="11.42578125" style="78"/>
  </cols>
  <sheetData>
    <row r="1" spans="1:10" ht="15" customHeight="1" thickBot="1" x14ac:dyDescent="0.3">
      <c r="A1" s="76"/>
      <c r="J1" s="34"/>
    </row>
    <row r="2" spans="1:10" ht="15" customHeight="1" thickBot="1" x14ac:dyDescent="0.3">
      <c r="I2" s="79">
        <v>0.876</v>
      </c>
      <c r="J2" s="140"/>
    </row>
    <row r="3" spans="1:10" ht="15" customHeight="1" x14ac:dyDescent="0.25">
      <c r="A3" s="448" t="s">
        <v>2</v>
      </c>
      <c r="B3" s="450" t="s">
        <v>138</v>
      </c>
      <c r="C3" s="450"/>
      <c r="D3" s="450"/>
      <c r="E3" s="450"/>
      <c r="F3" s="450"/>
      <c r="G3" s="450"/>
      <c r="H3" s="450"/>
      <c r="I3" s="450"/>
      <c r="J3" s="140"/>
    </row>
    <row r="4" spans="1:10" s="81" customFormat="1" ht="30.2" customHeight="1" x14ac:dyDescent="0.25">
      <c r="A4" s="448"/>
      <c r="B4" s="20" t="s">
        <v>50</v>
      </c>
      <c r="C4" s="20" t="s">
        <v>44</v>
      </c>
      <c r="D4" s="512" t="s">
        <v>22</v>
      </c>
      <c r="E4" s="534"/>
      <c r="F4" s="513"/>
      <c r="G4" s="535" t="s">
        <v>0</v>
      </c>
      <c r="H4" s="535"/>
      <c r="I4" s="214" t="s">
        <v>23</v>
      </c>
      <c r="J4" s="246" t="s">
        <v>64</v>
      </c>
    </row>
    <row r="5" spans="1:10" s="81" customFormat="1" ht="15" customHeight="1" x14ac:dyDescent="0.25">
      <c r="A5" s="448"/>
      <c r="B5" s="20" t="s">
        <v>25</v>
      </c>
      <c r="C5" s="20" t="s">
        <v>45</v>
      </c>
      <c r="D5" s="82"/>
      <c r="E5" s="82"/>
      <c r="F5" s="149"/>
      <c r="G5" s="82"/>
      <c r="H5" s="82"/>
      <c r="I5" s="20" t="s">
        <v>110</v>
      </c>
      <c r="J5" s="249" t="s">
        <v>110</v>
      </c>
    </row>
    <row r="6" spans="1:10" s="81" customFormat="1" ht="27.75" customHeight="1" x14ac:dyDescent="0.25">
      <c r="A6" s="448"/>
      <c r="B6" s="20"/>
      <c r="D6" s="20"/>
      <c r="E6" s="103" t="s">
        <v>52</v>
      </c>
      <c r="F6" s="249" t="s">
        <v>136</v>
      </c>
      <c r="G6" s="20"/>
      <c r="H6" s="20"/>
      <c r="I6" s="20"/>
      <c r="J6" s="240"/>
    </row>
    <row r="7" spans="1:10" s="81" customFormat="1" ht="24.4" x14ac:dyDescent="0.25">
      <c r="A7" s="84"/>
      <c r="B7" s="85" t="s">
        <v>41</v>
      </c>
      <c r="C7" s="85" t="s">
        <v>46</v>
      </c>
      <c r="D7" s="85" t="s">
        <v>47</v>
      </c>
      <c r="E7" s="102"/>
      <c r="F7" s="243"/>
      <c r="G7" s="20" t="s">
        <v>33</v>
      </c>
      <c r="H7" s="20" t="s">
        <v>32</v>
      </c>
      <c r="I7" s="21" t="s">
        <v>3</v>
      </c>
      <c r="J7" s="240" t="s">
        <v>3</v>
      </c>
    </row>
    <row r="8" spans="1:10" s="88" customFormat="1" ht="30.2" customHeight="1" thickBot="1" x14ac:dyDescent="0.3">
      <c r="A8" s="14"/>
      <c r="B8" s="86" t="s">
        <v>3</v>
      </c>
      <c r="C8" s="86" t="s">
        <v>48</v>
      </c>
      <c r="D8" s="86" t="s">
        <v>48</v>
      </c>
      <c r="E8" s="526" t="s">
        <v>3</v>
      </c>
      <c r="F8" s="527"/>
      <c r="G8" s="11" t="s">
        <v>3</v>
      </c>
      <c r="H8" s="11" t="s">
        <v>3</v>
      </c>
      <c r="I8" s="11" t="s">
        <v>36</v>
      </c>
      <c r="J8" s="156" t="s">
        <v>36</v>
      </c>
    </row>
    <row r="9" spans="1:10" ht="15" hidden="1" customHeight="1" thickBot="1" x14ac:dyDescent="0.3">
      <c r="A9" s="89">
        <v>1935</v>
      </c>
      <c r="B9" s="90"/>
      <c r="C9" s="90"/>
      <c r="D9" s="90"/>
      <c r="E9" s="524" t="s">
        <v>51</v>
      </c>
      <c r="F9" s="247"/>
      <c r="G9" s="90"/>
      <c r="H9" s="90"/>
      <c r="I9" s="90"/>
      <c r="J9" s="133"/>
    </row>
    <row r="10" spans="1:10" ht="15" hidden="1" customHeight="1" x14ac:dyDescent="0.25">
      <c r="A10" s="89">
        <v>1936</v>
      </c>
      <c r="B10" s="90"/>
      <c r="C10" s="90"/>
      <c r="D10" s="90"/>
      <c r="E10" s="525"/>
      <c r="F10" s="247"/>
      <c r="G10" s="90"/>
      <c r="H10" s="90"/>
      <c r="I10" s="90"/>
    </row>
    <row r="11" spans="1:10" ht="15" hidden="1" customHeight="1" x14ac:dyDescent="0.25">
      <c r="A11" s="89">
        <v>1937</v>
      </c>
      <c r="B11" s="90"/>
      <c r="C11" s="90"/>
      <c r="D11" s="90"/>
      <c r="E11" s="525"/>
      <c r="F11" s="247"/>
      <c r="G11" s="90"/>
      <c r="H11" s="90"/>
      <c r="I11" s="90"/>
    </row>
    <row r="12" spans="1:10" ht="15" hidden="1" customHeight="1" x14ac:dyDescent="0.25">
      <c r="A12" s="89">
        <v>1938</v>
      </c>
      <c r="B12" s="90"/>
      <c r="C12" s="90"/>
      <c r="D12" s="90"/>
      <c r="E12" s="525"/>
      <c r="F12" s="247"/>
      <c r="G12" s="90"/>
      <c r="H12" s="90"/>
      <c r="I12" s="90"/>
    </row>
    <row r="13" spans="1:10" ht="15" hidden="1" customHeight="1" x14ac:dyDescent="0.25">
      <c r="A13" s="89">
        <v>1939</v>
      </c>
      <c r="B13" s="90"/>
      <c r="C13" s="90"/>
      <c r="D13" s="90"/>
      <c r="E13" s="90"/>
      <c r="F13" s="159"/>
      <c r="G13" s="90"/>
      <c r="H13" s="90"/>
      <c r="I13" s="90"/>
    </row>
    <row r="14" spans="1:10" ht="15" hidden="1" customHeight="1" x14ac:dyDescent="0.25">
      <c r="A14" s="89">
        <v>1940</v>
      </c>
      <c r="B14" s="90"/>
      <c r="C14" s="90"/>
      <c r="D14" s="90"/>
      <c r="E14" s="90"/>
      <c r="F14" s="159"/>
      <c r="G14" s="90"/>
      <c r="H14" s="90"/>
      <c r="I14" s="90"/>
    </row>
    <row r="15" spans="1:10" ht="15" hidden="1" customHeight="1" x14ac:dyDescent="0.25">
      <c r="A15" s="89">
        <v>1941</v>
      </c>
      <c r="B15" s="90"/>
      <c r="C15" s="90"/>
      <c r="D15" s="90"/>
      <c r="E15" s="90"/>
      <c r="F15" s="159"/>
      <c r="G15" s="90"/>
      <c r="H15" s="90"/>
      <c r="I15" s="90"/>
    </row>
    <row r="16" spans="1:10" ht="15" hidden="1" customHeight="1" x14ac:dyDescent="0.25">
      <c r="A16" s="89">
        <v>1942</v>
      </c>
      <c r="B16" s="90"/>
      <c r="C16" s="90"/>
      <c r="D16" s="90"/>
      <c r="E16" s="90"/>
      <c r="F16" s="159"/>
      <c r="G16" s="90"/>
      <c r="H16" s="90"/>
      <c r="I16" s="90"/>
    </row>
    <row r="17" spans="1:10" ht="15" hidden="1" customHeight="1" x14ac:dyDescent="0.25">
      <c r="A17" s="89">
        <v>1943</v>
      </c>
      <c r="B17" s="90"/>
      <c r="C17" s="90"/>
      <c r="D17" s="90"/>
      <c r="E17" s="90"/>
      <c r="F17" s="159"/>
      <c r="G17" s="90"/>
      <c r="H17" s="90"/>
      <c r="I17" s="90"/>
    </row>
    <row r="18" spans="1:10" ht="15" hidden="1" customHeight="1" x14ac:dyDescent="0.25">
      <c r="A18" s="89">
        <v>1944</v>
      </c>
      <c r="B18" s="90"/>
      <c r="C18" s="90"/>
      <c r="D18" s="90"/>
      <c r="E18" s="90"/>
      <c r="F18" s="159"/>
      <c r="G18" s="90"/>
      <c r="H18" s="90"/>
      <c r="I18" s="90"/>
    </row>
    <row r="19" spans="1:10" ht="15" hidden="1" customHeight="1" x14ac:dyDescent="0.25">
      <c r="A19" s="89">
        <v>1945</v>
      </c>
      <c r="B19" s="90"/>
      <c r="C19" s="90"/>
      <c r="D19" s="90"/>
      <c r="E19" s="90"/>
      <c r="F19" s="159"/>
      <c r="G19" s="90"/>
      <c r="H19" s="90"/>
      <c r="I19" s="90"/>
    </row>
    <row r="20" spans="1:10" ht="15" hidden="1" customHeight="1" x14ac:dyDescent="0.25">
      <c r="A20" s="89">
        <v>1946</v>
      </c>
      <c r="B20" s="90"/>
      <c r="C20" s="90"/>
      <c r="D20" s="90"/>
      <c r="E20" s="90"/>
      <c r="F20" s="159"/>
      <c r="G20" s="90"/>
      <c r="H20" s="90"/>
      <c r="I20" s="90"/>
    </row>
    <row r="21" spans="1:10" ht="15" hidden="1" customHeight="1" x14ac:dyDescent="0.25">
      <c r="A21" s="89">
        <v>1947</v>
      </c>
      <c r="B21" s="90"/>
      <c r="C21" s="90"/>
      <c r="D21" s="90"/>
      <c r="E21" s="90"/>
      <c r="F21" s="159"/>
      <c r="G21" s="90"/>
      <c r="H21" s="90"/>
      <c r="I21" s="90"/>
    </row>
    <row r="22" spans="1:10" ht="15" hidden="1" customHeight="1" x14ac:dyDescent="0.25">
      <c r="A22" s="89">
        <v>1948</v>
      </c>
      <c r="B22" s="90"/>
      <c r="C22" s="90"/>
      <c r="D22" s="90"/>
      <c r="E22" s="90"/>
      <c r="F22" s="159"/>
      <c r="G22" s="90"/>
      <c r="H22" s="90"/>
      <c r="I22" s="90"/>
    </row>
    <row r="23" spans="1:10" ht="15" hidden="1" customHeight="1" x14ac:dyDescent="0.25">
      <c r="A23" s="89">
        <v>1949</v>
      </c>
      <c r="B23" s="90"/>
      <c r="C23" s="90"/>
      <c r="D23" s="90"/>
      <c r="E23" s="90"/>
      <c r="F23" s="159"/>
      <c r="G23" s="90"/>
      <c r="H23" s="90"/>
      <c r="I23" s="90"/>
    </row>
    <row r="24" spans="1:10" ht="15" hidden="1" customHeight="1" x14ac:dyDescent="0.25">
      <c r="A24" s="89">
        <v>1950</v>
      </c>
      <c r="B24" s="90"/>
      <c r="C24" s="90"/>
      <c r="D24" s="90"/>
      <c r="E24" s="90"/>
      <c r="F24" s="159"/>
      <c r="G24" s="90"/>
      <c r="H24" s="90"/>
      <c r="I24" s="90"/>
      <c r="J24" s="159"/>
    </row>
    <row r="25" spans="1:10" ht="15" hidden="1" customHeight="1" x14ac:dyDescent="0.25">
      <c r="A25" s="89">
        <v>1951</v>
      </c>
      <c r="B25" s="90"/>
      <c r="C25" s="90"/>
      <c r="D25" s="90"/>
      <c r="E25" s="90"/>
      <c r="F25" s="159"/>
      <c r="G25" s="90"/>
      <c r="H25" s="90"/>
      <c r="I25" s="90"/>
      <c r="J25" s="159"/>
    </row>
    <row r="26" spans="1:10" ht="15" hidden="1" customHeight="1" x14ac:dyDescent="0.25">
      <c r="A26" s="89">
        <v>1952</v>
      </c>
      <c r="B26" s="90"/>
      <c r="C26" s="90"/>
      <c r="D26" s="90"/>
      <c r="E26" s="90"/>
      <c r="F26" s="159"/>
      <c r="G26" s="90"/>
      <c r="H26" s="90"/>
      <c r="I26" s="90"/>
      <c r="J26" s="159"/>
    </row>
    <row r="27" spans="1:10" ht="15" hidden="1" customHeight="1" x14ac:dyDescent="0.25">
      <c r="A27" s="89">
        <v>1953</v>
      </c>
      <c r="B27" s="90"/>
      <c r="C27" s="90"/>
      <c r="D27" s="90"/>
      <c r="E27" s="90"/>
      <c r="F27" s="159"/>
      <c r="G27" s="90"/>
      <c r="H27" s="90"/>
      <c r="I27" s="90"/>
      <c r="J27" s="159"/>
    </row>
    <row r="28" spans="1:10" ht="15" hidden="1" customHeight="1" x14ac:dyDescent="0.25">
      <c r="A28" s="89">
        <v>1954</v>
      </c>
      <c r="B28" s="90"/>
      <c r="C28" s="90"/>
      <c r="D28" s="90"/>
      <c r="E28" s="90"/>
      <c r="F28" s="159"/>
      <c r="G28" s="90"/>
      <c r="H28" s="90"/>
      <c r="I28" s="90"/>
      <c r="J28" s="159"/>
    </row>
    <row r="29" spans="1:10" ht="15" customHeight="1" x14ac:dyDescent="0.25">
      <c r="A29" s="89">
        <v>1955</v>
      </c>
      <c r="B29" s="90"/>
      <c r="C29" s="90"/>
      <c r="D29" s="90"/>
      <c r="E29" s="90"/>
      <c r="F29" s="159"/>
      <c r="G29" s="95">
        <f>[23]Hoja1!G7</f>
        <v>3.780643</v>
      </c>
      <c r="H29" s="95">
        <f t="shared" ref="H29:H88" si="0">G29/G$79*100</f>
        <v>4.155808166664853</v>
      </c>
      <c r="I29" s="90"/>
      <c r="J29" s="159"/>
    </row>
    <row r="30" spans="1:10" ht="15" customHeight="1" x14ac:dyDescent="0.25">
      <c r="A30" s="89">
        <v>1956</v>
      </c>
      <c r="B30" s="90"/>
      <c r="C30" s="90"/>
      <c r="D30" s="90"/>
      <c r="E30" s="93">
        <f>[24]Hoja1!H31</f>
        <v>14274.165024506088</v>
      </c>
      <c r="F30" s="162"/>
      <c r="G30" s="95">
        <f>[23]Hoja1!G8</f>
        <v>3.9085320000000001</v>
      </c>
      <c r="H30" s="95">
        <f t="shared" si="0"/>
        <v>4.2963879967695737</v>
      </c>
      <c r="I30" s="90"/>
      <c r="J30" s="159"/>
    </row>
    <row r="31" spans="1:10" ht="15" customHeight="1" x14ac:dyDescent="0.25">
      <c r="A31" s="89">
        <v>1957</v>
      </c>
      <c r="B31" s="90"/>
      <c r="C31" s="90"/>
      <c r="D31" s="90"/>
      <c r="E31" s="162">
        <f>[24]Hoja1!H32</f>
        <v>14323.410893840633</v>
      </c>
      <c r="F31" s="162"/>
      <c r="G31" s="95">
        <f>[23]Hoja1!G9</f>
        <v>3.9600469999999999</v>
      </c>
      <c r="H31" s="95">
        <f t="shared" si="0"/>
        <v>4.3530149932105866</v>
      </c>
      <c r="I31" s="90"/>
      <c r="J31" s="159"/>
    </row>
    <row r="32" spans="1:10" ht="15" customHeight="1" x14ac:dyDescent="0.25">
      <c r="A32" s="89">
        <v>1958</v>
      </c>
      <c r="B32" s="90"/>
      <c r="C32" s="90"/>
      <c r="D32" s="90"/>
      <c r="E32" s="162">
        <f>[24]Hoja1!H33</f>
        <v>14353.386640392097</v>
      </c>
      <c r="F32" s="162">
        <v>11167</v>
      </c>
      <c r="G32" s="95">
        <f>[23]Hoja1!G10</f>
        <v>4.0732590000000002</v>
      </c>
      <c r="H32" s="95">
        <f t="shared" si="0"/>
        <v>4.4774613781679768</v>
      </c>
      <c r="I32" s="90"/>
      <c r="J32" s="159"/>
    </row>
    <row r="33" spans="1:60" ht="15" customHeight="1" x14ac:dyDescent="0.25">
      <c r="A33" s="89">
        <v>1959</v>
      </c>
      <c r="B33" s="90"/>
      <c r="C33" s="90"/>
      <c r="D33" s="90"/>
      <c r="E33" s="162">
        <f>[24]Hoja1!H34</f>
        <v>14481.85412561265</v>
      </c>
      <c r="F33" s="162">
        <v>11287</v>
      </c>
      <c r="G33" s="95">
        <f>[23]Hoja1!G11</f>
        <v>4.0525929999999999</v>
      </c>
      <c r="H33" s="95">
        <f t="shared" si="0"/>
        <v>4.4547446256017338</v>
      </c>
      <c r="I33" s="90"/>
      <c r="J33" s="159"/>
    </row>
    <row r="34" spans="1:60" ht="15" customHeight="1" x14ac:dyDescent="0.25">
      <c r="A34" s="89">
        <v>1960</v>
      </c>
      <c r="B34" s="90"/>
      <c r="C34" s="90"/>
      <c r="D34" s="90"/>
      <c r="E34" s="162">
        <f>[24]Hoja1!H35</f>
        <v>14466.152544085695</v>
      </c>
      <c r="F34" s="162">
        <v>11694</v>
      </c>
      <c r="G34" s="95">
        <f>[23]Hoja1!G12</f>
        <v>4.1478359999999999</v>
      </c>
      <c r="H34" s="95">
        <f t="shared" si="0"/>
        <v>4.5594388898360618</v>
      </c>
      <c r="I34" s="90"/>
      <c r="J34" s="159"/>
    </row>
    <row r="35" spans="1:60" ht="15" customHeight="1" x14ac:dyDescent="0.25">
      <c r="A35" s="89">
        <v>1961</v>
      </c>
      <c r="B35" s="90"/>
      <c r="C35" s="90"/>
      <c r="D35" s="90"/>
      <c r="E35" s="162">
        <f>[24]Hoja1!H36</f>
        <v>14535.382244454549</v>
      </c>
      <c r="F35" s="162">
        <v>12032</v>
      </c>
      <c r="G35" s="95">
        <f>[23]Hoja1!G13</f>
        <v>4.2328950000000001</v>
      </c>
      <c r="H35" s="95">
        <f t="shared" si="0"/>
        <v>4.6529385635286964</v>
      </c>
      <c r="I35" s="90"/>
      <c r="J35" s="159"/>
    </row>
    <row r="36" spans="1:60" ht="15" customHeight="1" x14ac:dyDescent="0.25">
      <c r="A36" s="89">
        <v>1962</v>
      </c>
      <c r="B36" s="90"/>
      <c r="C36" s="90"/>
      <c r="D36" s="90"/>
      <c r="E36" s="162">
        <f>[24]Hoja1!H37</f>
        <v>14466.86625233692</v>
      </c>
      <c r="F36" s="162">
        <v>12396</v>
      </c>
      <c r="G36" s="95">
        <f>[23]Hoja1!G14</f>
        <v>4.4314669999999996</v>
      </c>
      <c r="H36" s="95">
        <f t="shared" si="0"/>
        <v>4.8712154913610712</v>
      </c>
      <c r="I36" s="90"/>
      <c r="J36" s="159"/>
    </row>
    <row r="37" spans="1:60" ht="15" customHeight="1" x14ac:dyDescent="0.25">
      <c r="A37" s="89">
        <v>1963</v>
      </c>
      <c r="B37" s="90"/>
      <c r="C37" s="90"/>
      <c r="D37" s="90"/>
      <c r="E37" s="162">
        <f>[24]Hoja1!H38</f>
        <v>14261.318275984033</v>
      </c>
      <c r="F37" s="162">
        <v>12553.25</v>
      </c>
      <c r="G37" s="95">
        <f>[23]Hoja1!G15</f>
        <v>4.7618200000000002</v>
      </c>
      <c r="H37" s="95">
        <f t="shared" si="0"/>
        <v>5.2343504647722705</v>
      </c>
      <c r="I37" s="90"/>
      <c r="J37" s="159"/>
    </row>
    <row r="38" spans="1:60" ht="15" customHeight="1" x14ac:dyDescent="0.25">
      <c r="A38" s="89">
        <v>1964</v>
      </c>
      <c r="B38" s="90"/>
      <c r="C38" s="90"/>
      <c r="D38" s="90"/>
      <c r="E38" s="162">
        <f>[24]Hoja1!H39</f>
        <v>14205.649032388457</v>
      </c>
      <c r="F38" s="162">
        <v>12361.5</v>
      </c>
      <c r="G38" s="95">
        <f>[23]Hoja1!G16</f>
        <v>5.0433539999999999</v>
      </c>
      <c r="H38" s="95">
        <f t="shared" si="0"/>
        <v>5.5438219743524719</v>
      </c>
      <c r="I38" s="90"/>
      <c r="J38" s="159"/>
    </row>
    <row r="39" spans="1:60" ht="15" customHeight="1" x14ac:dyDescent="0.25">
      <c r="A39" s="89">
        <v>1965</v>
      </c>
      <c r="B39" s="90"/>
      <c r="C39" s="90"/>
      <c r="D39" s="90"/>
      <c r="E39" s="162">
        <f>[24]Hoja1!H40</f>
        <v>13868.778737810115</v>
      </c>
      <c r="F39" s="162">
        <v>12144.5</v>
      </c>
      <c r="G39" s="95">
        <f>[23]Hoja1!G17</f>
        <v>5.2712760000000003</v>
      </c>
      <c r="H39" s="95">
        <f t="shared" si="0"/>
        <v>5.7943613955468525</v>
      </c>
      <c r="I39" s="90"/>
      <c r="J39" s="159"/>
    </row>
    <row r="40" spans="1:60" ht="15" customHeight="1" x14ac:dyDescent="0.25">
      <c r="A40" s="89">
        <v>1966</v>
      </c>
      <c r="B40" s="90"/>
      <c r="C40" s="90"/>
      <c r="D40" s="90"/>
      <c r="E40" s="162">
        <f>[24]Hoja1!H41</f>
        <v>13628.259057147186</v>
      </c>
      <c r="F40" s="162">
        <v>11997</v>
      </c>
      <c r="G40" s="95">
        <f>[23]Hoja1!G18</f>
        <v>5.3949720000000001</v>
      </c>
      <c r="H40" s="95">
        <f t="shared" si="0"/>
        <v>5.9303321409951204</v>
      </c>
      <c r="I40" s="90"/>
      <c r="J40" s="159"/>
    </row>
    <row r="41" spans="1:60" ht="15" customHeight="1" x14ac:dyDescent="0.25">
      <c r="A41" s="89">
        <v>1967</v>
      </c>
      <c r="B41" s="90"/>
      <c r="C41" s="90"/>
      <c r="D41" s="90"/>
      <c r="E41" s="162">
        <f>[24]Hoja1!H42</f>
        <v>13785.274872416754</v>
      </c>
      <c r="F41" s="162">
        <v>12244.25</v>
      </c>
      <c r="G41" s="95">
        <f>[23]Hoja1!G19</f>
        <v>5.5963839999999996</v>
      </c>
      <c r="H41" s="95">
        <f t="shared" si="0"/>
        <v>6.1517308910131199</v>
      </c>
      <c r="I41" s="90"/>
      <c r="J41" s="159"/>
    </row>
    <row r="42" spans="1:60" ht="15" customHeight="1" x14ac:dyDescent="0.25">
      <c r="A42" s="89">
        <v>1968</v>
      </c>
      <c r="B42" s="90"/>
      <c r="C42" s="90"/>
      <c r="D42" s="90"/>
      <c r="E42" s="162">
        <f>[24]Hoja1!H43</f>
        <v>13770.286999141023</v>
      </c>
      <c r="F42" s="162">
        <v>12377.5</v>
      </c>
      <c r="G42" s="95">
        <f>[23]Hoja1!G20</f>
        <v>5.6678680000000004</v>
      </c>
      <c r="H42" s="95">
        <f t="shared" si="0"/>
        <v>6.2303084745051009</v>
      </c>
      <c r="I42" s="90"/>
      <c r="J42" s="159"/>
    </row>
    <row r="43" spans="1:60" ht="15" customHeight="1" x14ac:dyDescent="0.25">
      <c r="A43" s="89">
        <v>1969</v>
      </c>
      <c r="B43" s="90"/>
      <c r="C43" s="90"/>
      <c r="D43" s="90"/>
      <c r="E43" s="162">
        <f>[24]Hoja1!H44</f>
        <v>13640.392097418016</v>
      </c>
      <c r="F43" s="162">
        <v>12568</v>
      </c>
      <c r="G43" s="95">
        <f>[23]Hoja1!G21</f>
        <v>5.8184769999999997</v>
      </c>
      <c r="H43" s="95">
        <f t="shared" si="0"/>
        <v>6.3958628820948213</v>
      </c>
      <c r="I43" s="90"/>
      <c r="J43" s="159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</row>
    <row r="44" spans="1:60" ht="15" customHeight="1" x14ac:dyDescent="0.25">
      <c r="A44" s="89">
        <v>1970</v>
      </c>
      <c r="B44" s="92">
        <v>15829.092699999999</v>
      </c>
      <c r="C44" s="92">
        <v>16336.9</v>
      </c>
      <c r="D44" s="93">
        <v>13833.8</v>
      </c>
      <c r="E44" s="162">
        <f>[24]Hoja1!H45</f>
        <v>13716.0451720479</v>
      </c>
      <c r="F44" s="162">
        <v>12811</v>
      </c>
      <c r="G44" s="95">
        <f>[23]Hoja1!G22</f>
        <v>6.107558</v>
      </c>
      <c r="H44" s="95">
        <f t="shared" si="0"/>
        <v>6.7136303043633729</v>
      </c>
      <c r="I44" s="96">
        <f t="shared" ref="I44:I90" si="1">B44*1000000/12/E44/1000</f>
        <v>96.171384811529023</v>
      </c>
      <c r="J44" s="164">
        <f>(B44*1000000)/(F44*1000)/12</f>
        <v>102.96550295319128</v>
      </c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</row>
    <row r="45" spans="1:60" ht="15" customHeight="1" x14ac:dyDescent="0.25">
      <c r="A45" s="89">
        <v>1971</v>
      </c>
      <c r="B45" s="92">
        <v>18195.09</v>
      </c>
      <c r="C45" s="92">
        <v>18778.8</v>
      </c>
      <c r="D45" s="93">
        <v>13987.7</v>
      </c>
      <c r="E45" s="162">
        <f>[24]Hoja1!H46</f>
        <v>13686.069425496436</v>
      </c>
      <c r="F45" s="162">
        <v>12958.75</v>
      </c>
      <c r="G45" s="95">
        <f>[23]Hoja1!G23</f>
        <v>6.4002109999999997</v>
      </c>
      <c r="H45" s="95">
        <f t="shared" si="0"/>
        <v>7.0353241874935621</v>
      </c>
      <c r="I45" s="96">
        <f t="shared" si="1"/>
        <v>110.78838290673076</v>
      </c>
      <c r="J45" s="164">
        <f t="shared" ref="J45:J93" si="2">(B45*1000000)/(F45*1000)/12</f>
        <v>117.0064628147005</v>
      </c>
    </row>
    <row r="46" spans="1:60" ht="15" customHeight="1" x14ac:dyDescent="0.25">
      <c r="A46" s="89">
        <v>1972</v>
      </c>
      <c r="B46" s="92">
        <v>20273.9005</v>
      </c>
      <c r="C46" s="92">
        <v>20924.3</v>
      </c>
      <c r="D46" s="93">
        <v>14106.5</v>
      </c>
      <c r="E46" s="162">
        <f>[24]Hoja1!H47</f>
        <v>13453.400535596988</v>
      </c>
      <c r="F46" s="162">
        <v>12955.25</v>
      </c>
      <c r="G46" s="95">
        <f>[23]Hoja1!G24</f>
        <v>6.768192</v>
      </c>
      <c r="H46" s="95">
        <f t="shared" si="0"/>
        <v>7.4398211063979662</v>
      </c>
      <c r="I46" s="96">
        <f t="shared" si="1"/>
        <v>125.58101603107909</v>
      </c>
      <c r="J46" s="164">
        <f t="shared" si="2"/>
        <v>130.40981133774596</v>
      </c>
    </row>
    <row r="47" spans="1:60" ht="15" customHeight="1" x14ac:dyDescent="0.25">
      <c r="A47" s="89">
        <v>1973</v>
      </c>
      <c r="B47" s="92">
        <v>24368.154200000001</v>
      </c>
      <c r="C47" s="92">
        <v>25149.9</v>
      </c>
      <c r="D47" s="93">
        <v>14441.7</v>
      </c>
      <c r="E47" s="162">
        <f>[24]Hoja1!H48</f>
        <v>13564.739022788135</v>
      </c>
      <c r="F47" s="162">
        <v>13192.25</v>
      </c>
      <c r="G47" s="95">
        <f>[23]Hoja1!G25</f>
        <v>7.4990629999999996</v>
      </c>
      <c r="H47" s="95">
        <f t="shared" si="0"/>
        <v>8.2432187481690899</v>
      </c>
      <c r="I47" s="96">
        <f t="shared" si="1"/>
        <v>149.70280764379021</v>
      </c>
      <c r="J47" s="164">
        <f t="shared" si="2"/>
        <v>153.92973273449689</v>
      </c>
    </row>
    <row r="48" spans="1:60" ht="15" customHeight="1" x14ac:dyDescent="0.25">
      <c r="A48" s="89">
        <v>1974</v>
      </c>
      <c r="B48" s="92">
        <v>30457.891599999999</v>
      </c>
      <c r="C48" s="92">
        <v>31435</v>
      </c>
      <c r="D48" s="93">
        <v>14699.4</v>
      </c>
      <c r="E48" s="162">
        <f>[24]Hoja1!H49</f>
        <v>13840.230407761102</v>
      </c>
      <c r="F48" s="162">
        <v>13556.75</v>
      </c>
      <c r="G48" s="95">
        <f>[23]Hoja1!G26</f>
        <v>8.9358660000000008</v>
      </c>
      <c r="H48" s="95">
        <f t="shared" si="0"/>
        <v>9.8226002558355265</v>
      </c>
      <c r="I48" s="96">
        <f t="shared" si="1"/>
        <v>183.3898395152458</v>
      </c>
      <c r="J48" s="164">
        <f t="shared" si="2"/>
        <v>187.22463963216356</v>
      </c>
    </row>
    <row r="49" spans="1:10" ht="15" customHeight="1" x14ac:dyDescent="0.25">
      <c r="A49" s="89">
        <v>1975</v>
      </c>
      <c r="B49" s="92">
        <v>36731.141799999998</v>
      </c>
      <c r="C49" s="92">
        <v>37909.5</v>
      </c>
      <c r="D49" s="93">
        <v>14689.7</v>
      </c>
      <c r="E49" s="162">
        <f>[24]Hoja1!H50</f>
        <v>13910.887524632408</v>
      </c>
      <c r="F49" s="162">
        <v>13736.5</v>
      </c>
      <c r="G49" s="95">
        <f>[23]Hoja1!G27</f>
        <v>10.45054</v>
      </c>
      <c r="H49" s="95">
        <f t="shared" si="0"/>
        <v>11.487580149212109</v>
      </c>
      <c r="I49" s="96">
        <f t="shared" si="1"/>
        <v>220.03833169618113</v>
      </c>
      <c r="J49" s="164">
        <f t="shared" si="2"/>
        <v>222.83176088037953</v>
      </c>
    </row>
    <row r="50" spans="1:10" ht="15" customHeight="1" x14ac:dyDescent="0.25">
      <c r="A50" s="89">
        <v>1976</v>
      </c>
      <c r="B50" s="92">
        <v>45121.668400000002</v>
      </c>
      <c r="C50" s="92">
        <v>46569.2</v>
      </c>
      <c r="D50" s="93">
        <v>14904.4</v>
      </c>
      <c r="E50" s="162">
        <f>[24]Hoja1!H51</f>
        <v>13997.24622303067</v>
      </c>
      <c r="F50" s="162">
        <v>13887</v>
      </c>
      <c r="G50" s="95">
        <f>[23]Hoja1!G28</f>
        <v>12.186809999999999</v>
      </c>
      <c r="H50" s="95">
        <f t="shared" si="0"/>
        <v>13.396145714787908</v>
      </c>
      <c r="I50" s="96">
        <f t="shared" si="1"/>
        <v>268.63419942892108</v>
      </c>
      <c r="J50" s="164">
        <f t="shared" si="2"/>
        <v>270.76683468951779</v>
      </c>
    </row>
    <row r="51" spans="1:10" ht="15" customHeight="1" x14ac:dyDescent="0.25">
      <c r="A51" s="89">
        <v>1977</v>
      </c>
      <c r="B51" s="92">
        <v>55030.390299999999</v>
      </c>
      <c r="C51" s="92">
        <v>56795.8</v>
      </c>
      <c r="D51" s="93">
        <v>15096.1</v>
      </c>
      <c r="E51" s="162">
        <f>[24]Hoja1!H52</f>
        <v>14125</v>
      </c>
      <c r="F51" s="162">
        <v>14126.5</v>
      </c>
      <c r="G51" s="95">
        <f>[23]Hoja1!G29</f>
        <v>14.274419999999999</v>
      </c>
      <c r="H51" s="95">
        <f t="shared" si="0"/>
        <v>15.690915860186774</v>
      </c>
      <c r="I51" s="96">
        <f t="shared" si="1"/>
        <v>324.66306961651912</v>
      </c>
      <c r="J51" s="164">
        <f t="shared" si="2"/>
        <v>324.62859578333865</v>
      </c>
    </row>
    <row r="52" spans="1:10" ht="15" customHeight="1" x14ac:dyDescent="0.25">
      <c r="A52" s="89">
        <v>1978</v>
      </c>
      <c r="B52" s="92">
        <v>63739.690499999997</v>
      </c>
      <c r="C52" s="92">
        <v>65784.5</v>
      </c>
      <c r="D52" s="93">
        <v>15012.3</v>
      </c>
      <c r="E52" s="162">
        <f>[24]Hoja1!H53</f>
        <v>14107</v>
      </c>
      <c r="F52" s="162">
        <v>14107</v>
      </c>
      <c r="G52" s="95">
        <f>[23]Hoja1!G30</f>
        <v>16.000769999999999</v>
      </c>
      <c r="H52" s="95">
        <f t="shared" si="0"/>
        <v>17.588577032776165</v>
      </c>
      <c r="I52" s="96">
        <f t="shared" si="1"/>
        <v>376.52519139434321</v>
      </c>
      <c r="J52" s="164">
        <f t="shared" si="2"/>
        <v>376.52519139434321</v>
      </c>
    </row>
    <row r="53" spans="1:10" ht="15" customHeight="1" x14ac:dyDescent="0.25">
      <c r="A53" s="89">
        <v>1979</v>
      </c>
      <c r="B53" s="92">
        <v>77292.023100000006</v>
      </c>
      <c r="C53" s="92">
        <v>79771.600000000006</v>
      </c>
      <c r="D53" s="93">
        <v>15210.8</v>
      </c>
      <c r="E53" s="162">
        <f>[24]Hoja1!H54</f>
        <v>14338</v>
      </c>
      <c r="F53" s="162">
        <v>14338.75</v>
      </c>
      <c r="G53" s="95">
        <f>[23]Hoja1!G31</f>
        <v>18.368649999999999</v>
      </c>
      <c r="H53" s="95">
        <f t="shared" si="0"/>
        <v>20.191429257035999</v>
      </c>
      <c r="I53" s="96">
        <f t="shared" si="1"/>
        <v>449.22596770818802</v>
      </c>
      <c r="J53" s="164">
        <f t="shared" si="2"/>
        <v>449.20247057797928</v>
      </c>
    </row>
    <row r="54" spans="1:10" ht="15" customHeight="1" x14ac:dyDescent="0.25">
      <c r="A54" s="89">
        <v>1980</v>
      </c>
      <c r="B54" s="92">
        <v>95137.624899999995</v>
      </c>
      <c r="C54" s="92">
        <v>98189.7</v>
      </c>
      <c r="D54" s="93">
        <v>15407.9</v>
      </c>
      <c r="E54" s="162">
        <f>[24]Hoja1!H55</f>
        <v>14499</v>
      </c>
      <c r="F54" s="162">
        <v>14499.5</v>
      </c>
      <c r="G54" s="95">
        <f>[23]Hoja1!G32</f>
        <v>22.237860000000001</v>
      </c>
      <c r="H54" s="95">
        <f t="shared" si="0"/>
        <v>24.444593207332634</v>
      </c>
      <c r="I54" s="96">
        <f t="shared" si="1"/>
        <v>546.80566993125956</v>
      </c>
      <c r="J54" s="164">
        <f t="shared" si="2"/>
        <v>546.78681391312341</v>
      </c>
    </row>
    <row r="55" spans="1:10" ht="15" customHeight="1" x14ac:dyDescent="0.25">
      <c r="A55" s="89">
        <v>1981</v>
      </c>
      <c r="B55" s="92">
        <v>115692.60799999999</v>
      </c>
      <c r="C55" s="92">
        <v>119404.1</v>
      </c>
      <c r="D55" s="93">
        <v>15299.3</v>
      </c>
      <c r="E55" s="162">
        <f>[24]Hoja1!H56</f>
        <v>14495</v>
      </c>
      <c r="F55" s="162">
        <v>14494.75</v>
      </c>
      <c r="G55" s="95">
        <f>[23]Hoja1!G33</f>
        <v>26.233840000000001</v>
      </c>
      <c r="H55" s="95">
        <f t="shared" si="0"/>
        <v>28.837106945823525</v>
      </c>
      <c r="I55" s="96">
        <f t="shared" si="1"/>
        <v>665.12940094285375</v>
      </c>
      <c r="J55" s="164">
        <f t="shared" si="2"/>
        <v>665.14087284476557</v>
      </c>
    </row>
    <row r="56" spans="1:10" ht="15" customHeight="1" x14ac:dyDescent="0.25">
      <c r="A56" s="89">
        <v>1982</v>
      </c>
      <c r="B56" s="92">
        <v>134742.57310000001</v>
      </c>
      <c r="C56" s="92">
        <v>139065.20000000001</v>
      </c>
      <c r="D56" s="93">
        <v>15336.8</v>
      </c>
      <c r="E56" s="162">
        <f>[24]Hoja1!H57</f>
        <v>14472</v>
      </c>
      <c r="F56" s="162">
        <v>14473</v>
      </c>
      <c r="G56" s="95">
        <f>[23]Hoja1!G34</f>
        <v>30.557289999999998</v>
      </c>
      <c r="H56" s="95">
        <f t="shared" si="0"/>
        <v>33.589586568513937</v>
      </c>
      <c r="I56" s="96">
        <f t="shared" si="1"/>
        <v>775.88085671181136</v>
      </c>
      <c r="J56" s="164">
        <f t="shared" si="2"/>
        <v>775.82724786383858</v>
      </c>
    </row>
    <row r="57" spans="1:10" ht="15" customHeight="1" x14ac:dyDescent="0.25">
      <c r="A57" s="89">
        <v>1983</v>
      </c>
      <c r="B57" s="92">
        <v>154794.8824</v>
      </c>
      <c r="C57" s="92">
        <v>159760.79999999999</v>
      </c>
      <c r="D57" s="93">
        <v>15224.8</v>
      </c>
      <c r="E57" s="162">
        <f>[24]Hoja1!H58</f>
        <v>14360</v>
      </c>
      <c r="F57" s="162">
        <v>14359.5</v>
      </c>
      <c r="G57" s="95">
        <f>[23]Hoja1!G35</f>
        <v>35.032890000000002</v>
      </c>
      <c r="H57" s="95">
        <f t="shared" si="0"/>
        <v>38.509314517099732</v>
      </c>
      <c r="I57" s="96">
        <f t="shared" si="1"/>
        <v>898.29899257195916</v>
      </c>
      <c r="J57" s="164">
        <f t="shared" si="2"/>
        <v>898.33027148113331</v>
      </c>
    </row>
    <row r="58" spans="1:10" ht="15" customHeight="1" x14ac:dyDescent="0.25">
      <c r="A58" s="89">
        <v>1984</v>
      </c>
      <c r="B58" s="92">
        <v>172673.52420000001</v>
      </c>
      <c r="C58" s="92">
        <v>178213</v>
      </c>
      <c r="D58" s="93">
        <v>15215.8</v>
      </c>
      <c r="E58" s="162">
        <f>[24]Hoja1!H59</f>
        <v>14253</v>
      </c>
      <c r="F58" s="162">
        <v>14255</v>
      </c>
      <c r="G58" s="95">
        <f>[23]Hoja1!G36</f>
        <v>38.814509999999999</v>
      </c>
      <c r="H58" s="95">
        <f t="shared" si="0"/>
        <v>42.666196634565765</v>
      </c>
      <c r="I58" s="96">
        <f t="shared" si="1"/>
        <v>1009.5741493019013</v>
      </c>
      <c r="J58" s="164">
        <f t="shared" si="2"/>
        <v>1009.4325043844265</v>
      </c>
    </row>
    <row r="59" spans="1:10" ht="15" customHeight="1" x14ac:dyDescent="0.25">
      <c r="A59" s="89">
        <v>1985</v>
      </c>
      <c r="B59" s="92">
        <v>192838.03400000001</v>
      </c>
      <c r="C59" s="92">
        <v>199024.4</v>
      </c>
      <c r="D59" s="93">
        <v>15443.1</v>
      </c>
      <c r="E59" s="162">
        <f>[24]Hoja1!H60</f>
        <v>14418</v>
      </c>
      <c r="F59" s="162">
        <v>14417.75</v>
      </c>
      <c r="G59" s="95">
        <f>[23]Hoja1!G37</f>
        <v>42.387770000000003</v>
      </c>
      <c r="H59" s="95">
        <f t="shared" si="0"/>
        <v>46.594042529990659</v>
      </c>
      <c r="I59" s="96">
        <f t="shared" si="1"/>
        <v>1114.5676353632034</v>
      </c>
      <c r="J59" s="164">
        <f t="shared" si="2"/>
        <v>1114.5869616734003</v>
      </c>
    </row>
    <row r="60" spans="1:10" ht="15" customHeight="1" x14ac:dyDescent="0.25">
      <c r="A60" s="89">
        <v>1986</v>
      </c>
      <c r="B60" s="92">
        <v>208362.79010000001</v>
      </c>
      <c r="C60" s="92">
        <v>215047.2</v>
      </c>
      <c r="D60" s="93">
        <v>15543.5</v>
      </c>
      <c r="E60" s="162">
        <f>[24]Hoja1!H61</f>
        <v>14460</v>
      </c>
      <c r="F60" s="162">
        <v>14460.25</v>
      </c>
      <c r="G60" s="95">
        <f>[23]Hoja1!G38</f>
        <v>44.85624</v>
      </c>
      <c r="H60" s="95">
        <f t="shared" si="0"/>
        <v>49.307466618212473</v>
      </c>
      <c r="I60" s="96">
        <f t="shared" si="1"/>
        <v>1200.7998507376672</v>
      </c>
      <c r="J60" s="164">
        <f t="shared" si="2"/>
        <v>1200.7790903799496</v>
      </c>
    </row>
    <row r="61" spans="1:10" ht="15" customHeight="1" x14ac:dyDescent="0.25">
      <c r="A61" s="89">
        <v>1987</v>
      </c>
      <c r="B61" s="92">
        <v>226014.31789999999</v>
      </c>
      <c r="C61" s="92">
        <v>233265</v>
      </c>
      <c r="D61" s="93">
        <v>15629.7</v>
      </c>
      <c r="E61" s="162">
        <f>[24]Hoja1!H62</f>
        <v>14457</v>
      </c>
      <c r="F61" s="162">
        <v>14456.75</v>
      </c>
      <c r="G61" s="95">
        <f>[23]Hoja1!G39</f>
        <v>46.985689999999998</v>
      </c>
      <c r="H61" s="95">
        <f t="shared" si="0"/>
        <v>51.648228679191114</v>
      </c>
      <c r="I61" s="96">
        <f t="shared" si="1"/>
        <v>1302.7963264623827</v>
      </c>
      <c r="J61" s="164">
        <f t="shared" si="2"/>
        <v>1302.8188556671912</v>
      </c>
    </row>
    <row r="62" spans="1:10" ht="15" customHeight="1" x14ac:dyDescent="0.25">
      <c r="A62" s="89">
        <v>1988</v>
      </c>
      <c r="B62" s="92">
        <v>247991.67050000001</v>
      </c>
      <c r="C62" s="92">
        <v>255947.4</v>
      </c>
      <c r="D62" s="93">
        <v>15849.5</v>
      </c>
      <c r="E62" s="162">
        <f>[24]Hoja1!H63</f>
        <v>14696</v>
      </c>
      <c r="F62" s="162">
        <v>14692.25</v>
      </c>
      <c r="G62" s="95">
        <f>[23]Hoja1!G40</f>
        <v>49.362349999999999</v>
      </c>
      <c r="H62" s="95">
        <f t="shared" si="0"/>
        <v>54.26073217063044</v>
      </c>
      <c r="I62" s="96">
        <f t="shared" si="1"/>
        <v>1406.2311201460716</v>
      </c>
      <c r="J62" s="164">
        <f t="shared" si="2"/>
        <v>1406.5900418020838</v>
      </c>
    </row>
    <row r="63" spans="1:10" ht="15" customHeight="1" x14ac:dyDescent="0.25">
      <c r="A63" s="89">
        <v>1989</v>
      </c>
      <c r="B63" s="92">
        <v>271690.20649999997</v>
      </c>
      <c r="C63" s="92">
        <v>280406.2</v>
      </c>
      <c r="D63" s="93">
        <v>15997.6</v>
      </c>
      <c r="E63" s="162">
        <f>[24]Hoja1!H64</f>
        <v>14766</v>
      </c>
      <c r="F63" s="162">
        <v>14764.75</v>
      </c>
      <c r="G63" s="95">
        <f>[23]Hoja1!G41</f>
        <v>52.452350000000003</v>
      </c>
      <c r="H63" s="95">
        <f t="shared" si="0"/>
        <v>57.657362647243659</v>
      </c>
      <c r="I63" s="96">
        <f t="shared" si="1"/>
        <v>1533.3096669149847</v>
      </c>
      <c r="J63" s="164">
        <f t="shared" si="2"/>
        <v>1533.4394786004952</v>
      </c>
    </row>
    <row r="64" spans="1:10" ht="15" customHeight="1" x14ac:dyDescent="0.25">
      <c r="A64" s="89">
        <v>1990</v>
      </c>
      <c r="B64" s="92">
        <v>304022.95159999997</v>
      </c>
      <c r="C64" s="92">
        <v>313776.2</v>
      </c>
      <c r="D64" s="93">
        <v>16218.6</v>
      </c>
      <c r="E64" s="162">
        <f>[24]Hoja1!H65</f>
        <v>15133</v>
      </c>
      <c r="F64" s="162">
        <v>15181.5</v>
      </c>
      <c r="G64" s="95">
        <f>[23]Hoja1!G42</f>
        <v>55.838990000000003</v>
      </c>
      <c r="H64" s="95">
        <f t="shared" si="0"/>
        <v>61.380069649611734</v>
      </c>
      <c r="I64" s="96">
        <f t="shared" si="1"/>
        <v>1674.1720720720723</v>
      </c>
      <c r="J64" s="164">
        <f t="shared" si="2"/>
        <v>1668.8236318326033</v>
      </c>
    </row>
    <row r="65" spans="1:10" ht="15" customHeight="1" x14ac:dyDescent="0.25">
      <c r="A65" s="89">
        <v>1991</v>
      </c>
      <c r="B65" s="92">
        <v>333120.48440000002</v>
      </c>
      <c r="C65" s="92">
        <v>343807.2</v>
      </c>
      <c r="D65" s="93">
        <v>16320.1</v>
      </c>
      <c r="E65" s="162">
        <f>[24]Hoja1!H66</f>
        <v>15297</v>
      </c>
      <c r="F65" s="162">
        <v>15296.75</v>
      </c>
      <c r="G65" s="95">
        <f>[23]Hoja1!G43</f>
        <v>59.32893</v>
      </c>
      <c r="H65" s="95">
        <f t="shared" si="0"/>
        <v>65.216327437816105</v>
      </c>
      <c r="I65" s="96">
        <f t="shared" si="1"/>
        <v>1814.7375542045281</v>
      </c>
      <c r="J65" s="164">
        <f t="shared" si="2"/>
        <v>1814.7672130790309</v>
      </c>
    </row>
    <row r="66" spans="1:10" ht="15" customHeight="1" x14ac:dyDescent="0.25">
      <c r="A66" s="89">
        <v>1992</v>
      </c>
      <c r="B66" s="92">
        <v>351676.88339999999</v>
      </c>
      <c r="C66" s="92">
        <v>360267.9</v>
      </c>
      <c r="D66" s="93">
        <v>16175.2</v>
      </c>
      <c r="E66" s="162">
        <f>[24]Hoja1!H67</f>
        <v>15193</v>
      </c>
      <c r="F66" s="162">
        <v>15269.5</v>
      </c>
      <c r="G66" s="95">
        <f>[23]Hoja1!G44</f>
        <v>62.455910000000003</v>
      </c>
      <c r="H66" s="95">
        <f t="shared" si="0"/>
        <v>68.653607556832284</v>
      </c>
      <c r="I66" s="96">
        <f t="shared" si="1"/>
        <v>1928.9414170999801</v>
      </c>
      <c r="J66" s="164">
        <f t="shared" si="2"/>
        <v>1919.2774452339629</v>
      </c>
    </row>
    <row r="67" spans="1:10" ht="15" customHeight="1" x14ac:dyDescent="0.25">
      <c r="A67" s="89">
        <v>1993</v>
      </c>
      <c r="B67" s="92">
        <v>358563.16710000002</v>
      </c>
      <c r="C67" s="92">
        <v>367393.8</v>
      </c>
      <c r="D67" s="93">
        <v>15775.6</v>
      </c>
      <c r="E67" s="162">
        <f>[24]Hoja1!H68</f>
        <v>14432.193000000001</v>
      </c>
      <c r="F67" s="162">
        <v>14764.25</v>
      </c>
      <c r="G67" s="95">
        <f>[23]Hoja1!G45</f>
        <v>65.345579999999998</v>
      </c>
      <c r="H67" s="95">
        <f t="shared" si="0"/>
        <v>71.830028653710883</v>
      </c>
      <c r="I67" s="96">
        <f t="shared" si="1"/>
        <v>2070.3897131226004</v>
      </c>
      <c r="J67" s="164">
        <f t="shared" si="2"/>
        <v>2023.825383951098</v>
      </c>
    </row>
    <row r="68" spans="1:10" ht="15" customHeight="1" x14ac:dyDescent="0.25">
      <c r="A68" s="89">
        <v>1994</v>
      </c>
      <c r="B68" s="92">
        <v>366720.86300000001</v>
      </c>
      <c r="C68" s="92">
        <v>375815.1</v>
      </c>
      <c r="D68" s="93">
        <v>15605.4</v>
      </c>
      <c r="E68" s="162">
        <f>[24]Hoja1!H69</f>
        <v>14173.834999999999</v>
      </c>
      <c r="F68" s="162">
        <v>14483.75</v>
      </c>
      <c r="G68" s="95">
        <f>[23]Hoja1!G46</f>
        <v>67.993279999999999</v>
      </c>
      <c r="H68" s="95">
        <f t="shared" si="0"/>
        <v>74.740468301907896</v>
      </c>
      <c r="I68" s="96">
        <f t="shared" si="1"/>
        <v>2156.0905652328161</v>
      </c>
      <c r="J68" s="164">
        <f t="shared" si="2"/>
        <v>2109.9557722735249</v>
      </c>
    </row>
    <row r="69" spans="1:10" ht="15" customHeight="1" x14ac:dyDescent="0.25">
      <c r="A69" s="89">
        <v>1995</v>
      </c>
      <c r="B69" s="92">
        <v>381080.4</v>
      </c>
      <c r="C69" s="92">
        <v>391249.7</v>
      </c>
      <c r="D69" s="93">
        <v>15549.4</v>
      </c>
      <c r="E69" s="162">
        <f>[24]Hoja1!H70</f>
        <v>14030.072</v>
      </c>
      <c r="F69" s="162">
        <v>14303.25</v>
      </c>
      <c r="G69" s="95">
        <f>[23]Hoja1!G47</f>
        <v>71.553020000000004</v>
      </c>
      <c r="H69" s="95">
        <f t="shared" si="0"/>
        <v>78.653452564956154</v>
      </c>
      <c r="I69" s="96">
        <f t="shared" si="1"/>
        <v>2263.4737726221219</v>
      </c>
      <c r="J69" s="164">
        <f t="shared" si="2"/>
        <v>2220.2436509184977</v>
      </c>
    </row>
    <row r="70" spans="1:10" ht="15" customHeight="1" x14ac:dyDescent="0.25">
      <c r="A70" s="89">
        <v>1996</v>
      </c>
      <c r="B70" s="92">
        <v>406927.5</v>
      </c>
      <c r="C70" s="92">
        <v>415452.8</v>
      </c>
      <c r="D70" s="93">
        <v>15575.8</v>
      </c>
      <c r="E70" s="162">
        <f>[24]Hoja1!H71</f>
        <v>14097.596000000001</v>
      </c>
      <c r="F70" s="162">
        <v>14369</v>
      </c>
      <c r="G70" s="95">
        <f>[23]Hoja1!G48</f>
        <v>74.42013</v>
      </c>
      <c r="H70" s="95">
        <f t="shared" si="0"/>
        <v>81.805074961656004</v>
      </c>
      <c r="I70" s="96">
        <f t="shared" si="1"/>
        <v>2405.4189806545742</v>
      </c>
      <c r="J70" s="164">
        <f t="shared" si="2"/>
        <v>2359.985037232932</v>
      </c>
    </row>
    <row r="71" spans="1:10" ht="15" customHeight="1" x14ac:dyDescent="0.25">
      <c r="A71" s="89">
        <v>1997</v>
      </c>
      <c r="B71" s="92">
        <v>426476.6</v>
      </c>
      <c r="C71" s="92">
        <v>436011.6</v>
      </c>
      <c r="D71" s="93">
        <v>15689.9</v>
      </c>
      <c r="E71" s="162">
        <f>[24]Hoja1!H72</f>
        <v>14192.385000000002</v>
      </c>
      <c r="F71" s="162">
        <v>14453</v>
      </c>
      <c r="G71" s="95">
        <f>[23]Hoja1!G49</f>
        <v>75.940610000000007</v>
      </c>
      <c r="H71" s="95">
        <f t="shared" si="0"/>
        <v>83.476437002782504</v>
      </c>
      <c r="I71" s="96">
        <f t="shared" si="1"/>
        <v>2504.1398374315986</v>
      </c>
      <c r="J71" s="164">
        <f t="shared" si="2"/>
        <v>2458.9854470813439</v>
      </c>
    </row>
    <row r="72" spans="1:10" ht="15" customHeight="1" x14ac:dyDescent="0.25">
      <c r="A72" s="89">
        <v>1998</v>
      </c>
      <c r="B72" s="92">
        <v>424904.5</v>
      </c>
      <c r="C72" s="92">
        <v>432919</v>
      </c>
      <c r="D72" s="93">
        <v>15833.3</v>
      </c>
      <c r="E72" s="162">
        <f>[24]Hoja1!H73</f>
        <v>14548.85</v>
      </c>
      <c r="F72" s="162">
        <v>14528.53</v>
      </c>
      <c r="G72" s="95">
        <f>[23]Hoja1!G50</f>
        <v>77.425319999999999</v>
      </c>
      <c r="H72" s="95">
        <f t="shared" si="0"/>
        <v>85.108479473634404</v>
      </c>
      <c r="I72" s="96">
        <f t="shared" si="1"/>
        <v>2433.7805622666629</v>
      </c>
      <c r="J72" s="164">
        <f t="shared" si="2"/>
        <v>2437.1845144232302</v>
      </c>
    </row>
    <row r="73" spans="1:10" ht="15" customHeight="1" x14ac:dyDescent="0.25">
      <c r="A73" s="89">
        <v>1999</v>
      </c>
      <c r="B73" s="92">
        <v>440169.7</v>
      </c>
      <c r="C73" s="92">
        <v>448353.9</v>
      </c>
      <c r="D73" s="93">
        <v>15978.3</v>
      </c>
      <c r="E73" s="162">
        <f>[24]Hoja1!H74</f>
        <v>14822.999999999998</v>
      </c>
      <c r="F73" s="162">
        <v>14806.28</v>
      </c>
      <c r="G73" s="95">
        <f>[23]Hoja1!G51</f>
        <v>78.713260000000005</v>
      </c>
      <c r="H73" s="95">
        <f t="shared" si="0"/>
        <v>86.524225834815383</v>
      </c>
      <c r="I73" s="96">
        <f t="shared" si="1"/>
        <v>2474.5873529874748</v>
      </c>
      <c r="J73" s="164">
        <f t="shared" si="2"/>
        <v>2477.3817821446933</v>
      </c>
    </row>
    <row r="74" spans="1:10" ht="15" customHeight="1" x14ac:dyDescent="0.25">
      <c r="A74" s="89">
        <v>2000</v>
      </c>
      <c r="B74" s="92">
        <v>457940.4</v>
      </c>
      <c r="C74" s="92">
        <v>467392.8</v>
      </c>
      <c r="D74" s="93">
        <v>16279.2</v>
      </c>
      <c r="E74" s="162">
        <f>[24]Hoja1!H75</f>
        <v>15131.204999999998</v>
      </c>
      <c r="F74" s="162">
        <v>15117.08</v>
      </c>
      <c r="G74" s="95">
        <f>[23]Hoja1!G52</f>
        <v>80.710750000000004</v>
      </c>
      <c r="H74" s="95">
        <f t="shared" si="0"/>
        <v>88.71993308747885</v>
      </c>
      <c r="I74" s="96">
        <f t="shared" si="1"/>
        <v>2522.0529362995221</v>
      </c>
      <c r="J74" s="164">
        <f t="shared" si="2"/>
        <v>2524.4094759040768</v>
      </c>
    </row>
    <row r="75" spans="1:10" ht="15" customHeight="1" x14ac:dyDescent="0.25">
      <c r="A75" s="89">
        <v>2001</v>
      </c>
      <c r="B75" s="92">
        <v>482845.6</v>
      </c>
      <c r="C75" s="92">
        <v>493295</v>
      </c>
      <c r="D75" s="93">
        <v>16653.8</v>
      </c>
      <c r="E75" s="162">
        <f>[24]Hoja1!H76</f>
        <v>15516.73</v>
      </c>
      <c r="F75" s="162">
        <v>15502.38</v>
      </c>
      <c r="G75" s="95">
        <f>[23]Hoja1!G53</f>
        <v>82.958680000000001</v>
      </c>
      <c r="H75" s="95">
        <f t="shared" si="0"/>
        <v>91.190932293722582</v>
      </c>
      <c r="I75" s="96">
        <f t="shared" si="1"/>
        <v>2593.1451622431618</v>
      </c>
      <c r="J75" s="164">
        <f t="shared" si="2"/>
        <v>2595.5455441895588</v>
      </c>
    </row>
    <row r="76" spans="1:10" ht="15" customHeight="1" x14ac:dyDescent="0.25">
      <c r="A76" s="89">
        <v>2002</v>
      </c>
      <c r="B76" s="92">
        <v>505286.2</v>
      </c>
      <c r="C76" s="92">
        <v>516009.9</v>
      </c>
      <c r="D76" s="93">
        <v>16958.3</v>
      </c>
      <c r="E76" s="162">
        <f>[24]Hoja1!H77</f>
        <v>15849.329999999998</v>
      </c>
      <c r="F76" s="162">
        <v>15833.88</v>
      </c>
      <c r="G76" s="95">
        <f>[23]Hoja1!G54</f>
        <v>85.003879999999995</v>
      </c>
      <c r="H76" s="95">
        <f t="shared" si="0"/>
        <v>93.439083960638214</v>
      </c>
      <c r="I76" s="96">
        <f t="shared" si="1"/>
        <v>2656.7169295694735</v>
      </c>
      <c r="J76" s="164">
        <f t="shared" si="2"/>
        <v>2659.3092364810982</v>
      </c>
    </row>
    <row r="77" spans="1:10" ht="15" customHeight="1" x14ac:dyDescent="0.25">
      <c r="A77" s="89">
        <v>2003</v>
      </c>
      <c r="B77" s="92">
        <v>526410</v>
      </c>
      <c r="C77" s="92">
        <v>536230.1</v>
      </c>
      <c r="D77" s="93">
        <v>16992.3</v>
      </c>
      <c r="E77" s="162">
        <f>[24]Hoja1!H78</f>
        <v>16046.174999999999</v>
      </c>
      <c r="F77" s="162">
        <v>16032.67</v>
      </c>
      <c r="G77" s="95">
        <f>[23]Hoja1!G55</f>
        <v>87.275660000000002</v>
      </c>
      <c r="H77" s="95">
        <f t="shared" si="0"/>
        <v>95.936299877842231</v>
      </c>
      <c r="I77" s="96">
        <f t="shared" si="1"/>
        <v>2733.82909011026</v>
      </c>
      <c r="J77" s="164">
        <f t="shared" si="2"/>
        <v>2736.1319106549313</v>
      </c>
    </row>
    <row r="78" spans="1:10" ht="15" customHeight="1" x14ac:dyDescent="0.25">
      <c r="A78" s="89">
        <v>2004</v>
      </c>
      <c r="B78" s="92">
        <v>545614.19999999995</v>
      </c>
      <c r="C78" s="92">
        <v>555485.9</v>
      </c>
      <c r="D78" s="93">
        <v>17042.900000000001</v>
      </c>
      <c r="E78" s="162">
        <f>[24]Hoja1!H79</f>
        <v>16107.43</v>
      </c>
      <c r="F78" s="162">
        <v>16103.92</v>
      </c>
      <c r="G78" s="95">
        <f>[23]Hoja1!G56</f>
        <v>89.201599999999999</v>
      </c>
      <c r="H78" s="95">
        <f t="shared" si="0"/>
        <v>98.053356997624888</v>
      </c>
      <c r="I78" s="96">
        <f t="shared" si="1"/>
        <v>2822.7873720388661</v>
      </c>
      <c r="J78" s="164">
        <f t="shared" si="2"/>
        <v>2823.4026249509429</v>
      </c>
    </row>
    <row r="79" spans="1:10" ht="15" customHeight="1" x14ac:dyDescent="0.25">
      <c r="A79" s="89">
        <v>2005</v>
      </c>
      <c r="B79" s="92">
        <v>569230</v>
      </c>
      <c r="C79" s="92">
        <v>581994.80000000005</v>
      </c>
      <c r="D79" s="93">
        <v>17306.900000000001</v>
      </c>
      <c r="E79" s="162">
        <f>[24]Hoja1!H80</f>
        <v>16426.43</v>
      </c>
      <c r="F79" s="162">
        <v>16423.900000000001</v>
      </c>
      <c r="G79" s="95">
        <f>[23]Hoja1!G57</f>
        <v>90.97251</v>
      </c>
      <c r="H79" s="97">
        <f t="shared" si="0"/>
        <v>100</v>
      </c>
      <c r="I79" s="105">
        <f t="shared" si="1"/>
        <v>2887.774965913673</v>
      </c>
      <c r="J79" s="164">
        <f t="shared" si="2"/>
        <v>2888.2198097488003</v>
      </c>
    </row>
    <row r="80" spans="1:10" ht="15" customHeight="1" x14ac:dyDescent="0.25">
      <c r="A80" s="89">
        <v>2006</v>
      </c>
      <c r="B80" s="92">
        <v>594845.30000000005</v>
      </c>
      <c r="C80" s="92">
        <v>608863.9</v>
      </c>
      <c r="D80" s="93">
        <v>17633.400000000001</v>
      </c>
      <c r="E80" s="162">
        <f>[24]Hoja1!H81</f>
        <v>16747.899999999998</v>
      </c>
      <c r="F80" s="162">
        <v>16742.97</v>
      </c>
      <c r="G80" s="95">
        <f>[23]Hoja1!G58</f>
        <v>92.874600000000001</v>
      </c>
      <c r="H80" s="95">
        <f t="shared" si="0"/>
        <v>102.09084040882239</v>
      </c>
      <c r="I80" s="96">
        <f t="shared" si="1"/>
        <v>2959.8004326910641</v>
      </c>
      <c r="J80" s="164">
        <f t="shared" si="2"/>
        <v>2960.6719516708599</v>
      </c>
    </row>
    <row r="81" spans="1:10" ht="15" customHeight="1" x14ac:dyDescent="0.25">
      <c r="A81" s="99">
        <v>2007</v>
      </c>
      <c r="B81" s="92">
        <v>617344.5</v>
      </c>
      <c r="C81" s="92">
        <v>632656.4</v>
      </c>
      <c r="D81" s="93">
        <v>17896.8</v>
      </c>
      <c r="E81" s="162">
        <f>[24]Hoja1!H82</f>
        <v>16912.955000000002</v>
      </c>
      <c r="F81" s="162">
        <v>16909.75</v>
      </c>
      <c r="G81" s="95">
        <f>[23]Hoja1!G59</f>
        <v>94.573970000000003</v>
      </c>
      <c r="H81" s="95">
        <f t="shared" si="0"/>
        <v>103.95884427064837</v>
      </c>
      <c r="I81" s="96">
        <f t="shared" si="1"/>
        <v>3041.7733033641957</v>
      </c>
      <c r="J81" s="164">
        <f t="shared" si="2"/>
        <v>3042.3498277620897</v>
      </c>
    </row>
    <row r="82" spans="1:10" ht="15" customHeight="1" x14ac:dyDescent="0.25">
      <c r="A82" s="99">
        <v>2008</v>
      </c>
      <c r="B82" s="92">
        <v>639277.30000000005</v>
      </c>
      <c r="C82" s="92">
        <v>657235.19999999995</v>
      </c>
      <c r="D82" s="93">
        <v>17919.7</v>
      </c>
      <c r="E82" s="162">
        <f>[24]Hoja1!H83</f>
        <v>17213.324999999997</v>
      </c>
      <c r="F82" s="162">
        <v>17208.75</v>
      </c>
      <c r="G82" s="95">
        <f>[23]Hoja1!G60</f>
        <v>97.74015</v>
      </c>
      <c r="H82" s="95">
        <f t="shared" si="0"/>
        <v>107.43921432969145</v>
      </c>
      <c r="I82" s="96">
        <f t="shared" si="1"/>
        <v>3094.8761109973434</v>
      </c>
      <c r="J82" s="164">
        <f t="shared" si="2"/>
        <v>3095.6988934892615</v>
      </c>
    </row>
    <row r="83" spans="1:10" ht="15" customHeight="1" x14ac:dyDescent="0.25">
      <c r="A83" s="99">
        <v>2009</v>
      </c>
      <c r="B83" s="92">
        <v>634819.4</v>
      </c>
      <c r="C83" s="92">
        <v>649423.19999999995</v>
      </c>
      <c r="D83" s="93">
        <v>17414</v>
      </c>
      <c r="E83" s="162">
        <f>[24]Hoja1!H84</f>
        <v>17030.47</v>
      </c>
      <c r="F83" s="162">
        <v>17026.099999999999</v>
      </c>
      <c r="G83" s="95">
        <f>[23]Hoja1!G61</f>
        <v>98.497410000000002</v>
      </c>
      <c r="H83" s="95">
        <f t="shared" si="0"/>
        <v>108.27161963542613</v>
      </c>
      <c r="I83" s="96">
        <f t="shared" si="1"/>
        <v>3106.2922319035624</v>
      </c>
      <c r="J83" s="164">
        <f t="shared" si="2"/>
        <v>3107.0895076774286</v>
      </c>
    </row>
    <row r="84" spans="1:10" ht="15" customHeight="1" x14ac:dyDescent="0.25">
      <c r="A84" s="84">
        <v>2010</v>
      </c>
      <c r="B84" s="92">
        <v>642624.6</v>
      </c>
      <c r="C84" s="92">
        <v>654835.5</v>
      </c>
      <c r="D84" s="93">
        <v>17213.8</v>
      </c>
      <c r="E84" s="162">
        <f>[24]Hoja1!H85</f>
        <v>16832.574999999997</v>
      </c>
      <c r="F84" s="162">
        <v>16828.5</v>
      </c>
      <c r="G84" s="97">
        <f>[23]Hoja1!G62</f>
        <v>100</v>
      </c>
      <c r="H84" s="95">
        <f t="shared" si="0"/>
        <v>109.9233163952495</v>
      </c>
      <c r="I84" s="96">
        <f t="shared" si="1"/>
        <v>3181.4532238828588</v>
      </c>
      <c r="J84" s="164">
        <f t="shared" si="2"/>
        <v>3182.2236087589504</v>
      </c>
    </row>
    <row r="85" spans="1:10" ht="15" customHeight="1" x14ac:dyDescent="0.25">
      <c r="A85" s="84">
        <f>A84+1</f>
        <v>2011</v>
      </c>
      <c r="B85" s="92">
        <v>651477.1</v>
      </c>
      <c r="C85" s="101">
        <f>C84*B85/B84</f>
        <v>663856.21172462124</v>
      </c>
      <c r="D85" s="101">
        <f>D84*E85/E84</f>
        <v>17323.448323919547</v>
      </c>
      <c r="E85" s="162">
        <f>[24]Hoja1!H86</f>
        <v>16939.795000000002</v>
      </c>
      <c r="F85" s="162">
        <v>16936.2</v>
      </c>
      <c r="G85" s="95">
        <f>[23]Hoja1!G63</f>
        <v>102.78060000000001</v>
      </c>
      <c r="H85" s="95">
        <f t="shared" si="0"/>
        <v>112.97984413093583</v>
      </c>
      <c r="I85" s="96">
        <f t="shared" si="1"/>
        <v>3204.8651316815422</v>
      </c>
      <c r="J85" s="164">
        <f t="shared" si="2"/>
        <v>3205.5454194762301</v>
      </c>
    </row>
    <row r="86" spans="1:10" ht="15" customHeight="1" x14ac:dyDescent="0.25">
      <c r="A86" s="84">
        <f>A85+1</f>
        <v>2012</v>
      </c>
      <c r="B86" s="92">
        <v>642568</v>
      </c>
      <c r="C86" s="101">
        <f>C85*B86/B85</f>
        <v>654777.82450905244</v>
      </c>
      <c r="D86" s="101">
        <f>D85*E86/E85</f>
        <v>17328.950170428478</v>
      </c>
      <c r="E86" s="162">
        <f>[24]Hoja1!H87</f>
        <v>16945.175000000003</v>
      </c>
      <c r="F86" s="162">
        <v>16941.57</v>
      </c>
      <c r="G86" s="95">
        <f>[23]Hoja1!G64</f>
        <v>105.9066</v>
      </c>
      <c r="H86" s="95">
        <f t="shared" si="0"/>
        <v>116.41604700145132</v>
      </c>
      <c r="I86" s="96">
        <f t="shared" si="1"/>
        <v>3160.0342477037461</v>
      </c>
      <c r="J86" s="164">
        <f t="shared" si="2"/>
        <v>3160.7066720105236</v>
      </c>
    </row>
    <row r="87" spans="1:10" ht="15" customHeight="1" x14ac:dyDescent="0.25">
      <c r="A87" s="84">
        <f>A86+1</f>
        <v>2013</v>
      </c>
      <c r="B87" s="92">
        <v>636555.30000000005</v>
      </c>
      <c r="C87" s="101">
        <f>C86*B87/B86</f>
        <v>648650.87354755809</v>
      </c>
      <c r="D87" s="101">
        <f>D86*E87/E86</f>
        <v>17060.305640937291</v>
      </c>
      <c r="E87" s="162">
        <f>[24]Hoja1!H88</f>
        <v>16682.48</v>
      </c>
      <c r="F87" s="162">
        <v>16679.22</v>
      </c>
      <c r="G87" s="95">
        <f>[23]Hoja1!G65</f>
        <v>107.1986</v>
      </c>
      <c r="H87" s="95">
        <f t="shared" si="0"/>
        <v>117.83625624927794</v>
      </c>
      <c r="I87" s="96">
        <f t="shared" si="1"/>
        <v>3179.759544144516</v>
      </c>
      <c r="J87" s="164">
        <f t="shared" si="2"/>
        <v>3180.3810370029291</v>
      </c>
    </row>
    <row r="88" spans="1:10" ht="15" customHeight="1" x14ac:dyDescent="0.25">
      <c r="A88" s="84">
        <f>A87+1</f>
        <v>2014</v>
      </c>
      <c r="B88" s="92">
        <v>638359.4</v>
      </c>
      <c r="C88" s="101">
        <f>C87*B88/B87</f>
        <v>650489.25434647233</v>
      </c>
      <c r="D88" s="101">
        <f>D87*E88/E87</f>
        <v>17160.243921622216</v>
      </c>
      <c r="E88" s="162">
        <f>[24]Hoja1!H89</f>
        <v>16780.205000000002</v>
      </c>
      <c r="F88" s="162">
        <v>16776.57</v>
      </c>
      <c r="G88" s="95">
        <f>[23]Hoja1!G66</f>
        <v>107.45699999999999</v>
      </c>
      <c r="H88" s="95">
        <f t="shared" si="0"/>
        <v>118.12029809884325</v>
      </c>
      <c r="I88" s="96">
        <f t="shared" si="1"/>
        <v>3170.2006421653764</v>
      </c>
      <c r="J88" s="164">
        <f t="shared" si="2"/>
        <v>3170.8875334270756</v>
      </c>
    </row>
    <row r="89" spans="1:10" ht="15" customHeight="1" x14ac:dyDescent="0.25">
      <c r="A89" s="84">
        <v>2015</v>
      </c>
      <c r="B89" s="92">
        <v>651583.19999999995</v>
      </c>
      <c r="C89" s="101">
        <f>C88*B89/B88</f>
        <v>663964.32779510773</v>
      </c>
      <c r="D89" s="90"/>
      <c r="E89" s="162">
        <f>[24]Hoja1!H90</f>
        <v>16987.625</v>
      </c>
      <c r="F89" s="162">
        <v>16982.849999999999</v>
      </c>
      <c r="G89" s="95">
        <f>[23]Hoja1!G67</f>
        <v>107.4987</v>
      </c>
      <c r="H89" s="95">
        <f>G89/G$79*100</f>
        <v>118.16613612178008</v>
      </c>
      <c r="I89" s="96">
        <f t="shared" si="1"/>
        <v>3196.362057674336</v>
      </c>
      <c r="J89" s="164">
        <f t="shared" si="2"/>
        <v>3197.2607660080612</v>
      </c>
    </row>
    <row r="90" spans="1:10" ht="14.25" x14ac:dyDescent="0.25">
      <c r="A90" s="84">
        <f>A89+1</f>
        <v>2016</v>
      </c>
      <c r="B90" s="92">
        <v>667222.19999999995</v>
      </c>
      <c r="E90" s="162">
        <f>[24]Hoja1!H91</f>
        <v>17310.449999999997</v>
      </c>
      <c r="F90" s="162">
        <v>17304.599999999999</v>
      </c>
      <c r="G90" s="95">
        <f>[23]Hoja1!G68</f>
        <v>107.3976</v>
      </c>
      <c r="H90" s="95">
        <f>G90/G$79*100</f>
        <v>118.05500364890449</v>
      </c>
      <c r="I90" s="96">
        <f t="shared" si="1"/>
        <v>3212.0395483652946</v>
      </c>
      <c r="J90" s="164">
        <f t="shared" si="2"/>
        <v>3213.1254117402309</v>
      </c>
    </row>
    <row r="91" spans="1:10" ht="14.25" x14ac:dyDescent="0.25">
      <c r="A91" s="84">
        <f>A90+1</f>
        <v>2017</v>
      </c>
      <c r="B91" s="92">
        <v>684054.1</v>
      </c>
      <c r="E91" s="162"/>
      <c r="F91" s="162">
        <v>17676.47</v>
      </c>
      <c r="G91" s="95">
        <f>[23]Hoja1!G69</f>
        <v>108.7149</v>
      </c>
      <c r="H91" s="95">
        <f>G91/G$79*100</f>
        <v>119.5030234957791</v>
      </c>
      <c r="I91" s="96"/>
      <c r="J91" s="164">
        <f t="shared" si="2"/>
        <v>3224.8807784208802</v>
      </c>
    </row>
    <row r="92" spans="1:10" ht="14.25" x14ac:dyDescent="0.25">
      <c r="A92" s="220">
        <f>A91+1</f>
        <v>2018</v>
      </c>
      <c r="B92" s="163">
        <v>706530.3</v>
      </c>
      <c r="F92" s="140">
        <v>17890.38</v>
      </c>
      <c r="J92" s="164">
        <f t="shared" si="2"/>
        <v>3291.0158979295015</v>
      </c>
    </row>
    <row r="93" spans="1:10" ht="14.25" x14ac:dyDescent="0.25">
      <c r="A93" s="220">
        <f>A92+1</f>
        <v>2019</v>
      </c>
      <c r="B93" s="163">
        <v>720317.1</v>
      </c>
      <c r="J93" s="164" t="e">
        <f t="shared" si="2"/>
        <v>#DIV/0!</v>
      </c>
    </row>
    <row r="94" spans="1:10" ht="13.5" x14ac:dyDescent="0.25">
      <c r="B94" s="163"/>
      <c r="J94" s="164"/>
    </row>
    <row r="95" spans="1:10" x14ac:dyDescent="0.25">
      <c r="B95" s="163"/>
    </row>
  </sheetData>
  <mergeCells count="6">
    <mergeCell ref="E9:E12"/>
    <mergeCell ref="A3:A6"/>
    <mergeCell ref="B3:I3"/>
    <mergeCell ref="G4:H4"/>
    <mergeCell ref="E8:F8"/>
    <mergeCell ref="D4:F4"/>
  </mergeCells>
  <hyperlinks>
    <hyperlink ref="C8" r:id="rId1" xr:uid="{00000000-0004-0000-2000-000000000000}"/>
    <hyperlink ref="D8" r:id="rId2" xr:uid="{00000000-0004-0000-2000-000001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E94"/>
  <sheetViews>
    <sheetView topLeftCell="A31" workbookViewId="0">
      <selection activeCell="I46" sqref="I46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9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  <c r="I1" s="34"/>
    </row>
    <row r="2" spans="1:9" ht="14.25" x14ac:dyDescent="0.25">
      <c r="A2" s="139"/>
      <c r="B2" s="140"/>
      <c r="C2" s="140"/>
      <c r="D2" s="140"/>
      <c r="E2" s="140"/>
      <c r="F2" s="140"/>
      <c r="G2" s="140"/>
      <c r="H2" s="140"/>
      <c r="I2" s="140"/>
    </row>
    <row r="3" spans="1:9" ht="14.25" x14ac:dyDescent="0.25">
      <c r="A3" s="140"/>
      <c r="B3" s="140"/>
      <c r="C3" s="140"/>
      <c r="D3" s="140"/>
      <c r="E3" s="140"/>
      <c r="F3" s="140"/>
      <c r="G3" s="140"/>
      <c r="H3" s="140"/>
      <c r="I3" s="140"/>
    </row>
    <row r="4" spans="1:9" x14ac:dyDescent="0.25">
      <c r="A4" s="449" t="s">
        <v>2</v>
      </c>
      <c r="B4" s="474" t="s">
        <v>99</v>
      </c>
      <c r="C4" s="475"/>
      <c r="D4" s="475"/>
      <c r="E4" s="475"/>
      <c r="F4" s="475"/>
      <c r="G4" s="475"/>
      <c r="H4" s="475"/>
    </row>
    <row r="5" spans="1:9" ht="15" customHeight="1" x14ac:dyDescent="0.25">
      <c r="A5" s="449"/>
      <c r="B5" s="491" t="s">
        <v>63</v>
      </c>
      <c r="C5" s="476" t="s">
        <v>22</v>
      </c>
      <c r="D5" s="477"/>
      <c r="E5" s="260"/>
      <c r="F5" s="469" t="s">
        <v>0</v>
      </c>
      <c r="G5" s="470"/>
      <c r="H5" s="469" t="s">
        <v>149</v>
      </c>
      <c r="I5" s="480"/>
    </row>
    <row r="6" spans="1:9" x14ac:dyDescent="0.25">
      <c r="A6" s="449"/>
      <c r="B6" s="492"/>
      <c r="C6" s="478"/>
      <c r="D6" s="479"/>
      <c r="E6" s="253"/>
      <c r="F6" s="131"/>
      <c r="G6" s="131"/>
      <c r="H6" s="469" t="s">
        <v>110</v>
      </c>
      <c r="I6" s="545"/>
    </row>
    <row r="7" spans="1:9" x14ac:dyDescent="0.25">
      <c r="A7" s="449"/>
      <c r="B7" s="493" t="s">
        <v>3</v>
      </c>
      <c r="C7" s="484"/>
      <c r="D7" s="197" t="s">
        <v>103</v>
      </c>
      <c r="E7" s="197" t="s">
        <v>3</v>
      </c>
      <c r="F7" s="211"/>
      <c r="G7" s="198"/>
      <c r="H7" s="193" t="s">
        <v>103</v>
      </c>
      <c r="I7" s="240" t="s">
        <v>3</v>
      </c>
    </row>
    <row r="8" spans="1:9" ht="14.25" x14ac:dyDescent="0.25">
      <c r="A8" s="189"/>
      <c r="B8" s="190" t="s">
        <v>26</v>
      </c>
      <c r="C8" s="188" t="s">
        <v>47</v>
      </c>
      <c r="D8" s="193"/>
      <c r="E8" s="240"/>
      <c r="F8" s="188" t="s">
        <v>101</v>
      </c>
      <c r="G8" s="188" t="s">
        <v>32</v>
      </c>
      <c r="H8" s="193"/>
      <c r="I8" s="240"/>
    </row>
    <row r="9" spans="1:9" ht="41.45" thickBot="1" x14ac:dyDescent="0.3">
      <c r="A9" s="142"/>
      <c r="B9" s="194" t="s">
        <v>100</v>
      </c>
      <c r="C9" s="134" t="s">
        <v>52</v>
      </c>
      <c r="D9" s="134"/>
      <c r="E9" s="134" t="s">
        <v>136</v>
      </c>
      <c r="F9" s="134"/>
      <c r="G9" s="134"/>
      <c r="H9" s="133"/>
      <c r="I9" s="133" t="s">
        <v>148</v>
      </c>
    </row>
    <row r="10" spans="1:9" ht="15" customHeight="1" x14ac:dyDescent="0.25">
      <c r="A10" s="26">
        <v>1935</v>
      </c>
      <c r="B10" s="186"/>
      <c r="C10" s="543"/>
      <c r="D10" s="195"/>
      <c r="E10" s="251"/>
      <c r="F10" s="186"/>
      <c r="G10" s="186"/>
      <c r="H10" s="186"/>
      <c r="I10" s="159"/>
    </row>
    <row r="11" spans="1:9" ht="15" customHeight="1" x14ac:dyDescent="0.25">
      <c r="A11" s="26">
        <v>1936</v>
      </c>
      <c r="B11" s="186"/>
      <c r="C11" s="544"/>
      <c r="D11" s="195"/>
      <c r="E11" s="251"/>
      <c r="F11" s="186"/>
      <c r="G11" s="186"/>
      <c r="H11" s="186"/>
      <c r="I11" s="159"/>
    </row>
    <row r="12" spans="1:9" ht="15" customHeight="1" x14ac:dyDescent="0.25">
      <c r="A12" s="26">
        <v>1937</v>
      </c>
      <c r="B12" s="186"/>
      <c r="C12" s="544"/>
      <c r="D12" s="195"/>
      <c r="E12" s="251"/>
      <c r="F12" s="186"/>
      <c r="G12" s="186"/>
      <c r="H12" s="186"/>
      <c r="I12" s="159"/>
    </row>
    <row r="13" spans="1:9" ht="15" customHeight="1" x14ac:dyDescent="0.25">
      <c r="A13" s="26">
        <v>1938</v>
      </c>
      <c r="B13" s="186"/>
      <c r="C13" s="544"/>
      <c r="D13" s="195"/>
      <c r="E13" s="251"/>
      <c r="F13" s="186"/>
      <c r="G13" s="186"/>
      <c r="H13" s="186"/>
      <c r="I13" s="159"/>
    </row>
    <row r="14" spans="1:9" ht="15" customHeight="1" x14ac:dyDescent="0.25">
      <c r="A14" s="26">
        <v>1939</v>
      </c>
      <c r="B14" s="186"/>
      <c r="C14" s="544"/>
      <c r="D14" s="195"/>
      <c r="E14" s="251"/>
      <c r="F14" s="186"/>
      <c r="G14" s="186"/>
      <c r="H14" s="186"/>
      <c r="I14" s="159"/>
    </row>
    <row r="15" spans="1:9" ht="15" customHeight="1" x14ac:dyDescent="0.25">
      <c r="A15" s="26">
        <v>1940</v>
      </c>
      <c r="B15" s="186"/>
      <c r="C15" s="544"/>
      <c r="D15" s="195"/>
      <c r="E15" s="251"/>
      <c r="F15" s="186"/>
      <c r="G15" s="186"/>
      <c r="H15" s="186"/>
      <c r="I15" s="159"/>
    </row>
    <row r="16" spans="1:9" ht="15" customHeight="1" x14ac:dyDescent="0.25">
      <c r="A16" s="26">
        <v>1941</v>
      </c>
      <c r="B16" s="186"/>
      <c r="C16" s="544"/>
      <c r="D16" s="195"/>
      <c r="E16" s="251"/>
      <c r="F16" s="186"/>
      <c r="G16" s="186"/>
      <c r="H16" s="186"/>
      <c r="I16" s="159"/>
    </row>
    <row r="17" spans="1:57" ht="15" customHeight="1" x14ac:dyDescent="0.25">
      <c r="A17" s="26">
        <v>1942</v>
      </c>
      <c r="B17" s="186"/>
      <c r="C17" s="544"/>
      <c r="D17" s="195"/>
      <c r="E17" s="251"/>
      <c r="F17" s="186"/>
      <c r="G17" s="186"/>
      <c r="H17" s="186"/>
      <c r="I17" s="159"/>
    </row>
    <row r="18" spans="1:57" ht="15" customHeight="1" x14ac:dyDescent="0.25">
      <c r="A18" s="26">
        <v>1943</v>
      </c>
      <c r="B18" s="186"/>
      <c r="C18" s="544"/>
      <c r="D18" s="195"/>
      <c r="E18" s="251"/>
      <c r="F18" s="186"/>
      <c r="G18" s="186"/>
      <c r="H18" s="186"/>
      <c r="I18" s="159"/>
    </row>
    <row r="19" spans="1:57" ht="15" customHeight="1" x14ac:dyDescent="0.25">
      <c r="A19" s="26">
        <v>1944</v>
      </c>
      <c r="B19" s="186"/>
      <c r="C19" s="544"/>
      <c r="D19" s="195"/>
      <c r="E19" s="251"/>
      <c r="F19" s="186"/>
      <c r="G19" s="186"/>
      <c r="H19" s="186"/>
      <c r="I19" s="159"/>
    </row>
    <row r="20" spans="1:57" ht="15" customHeight="1" x14ac:dyDescent="0.25">
      <c r="A20" s="26">
        <v>1945</v>
      </c>
      <c r="B20" s="186"/>
      <c r="C20" s="186"/>
      <c r="D20" s="186"/>
      <c r="E20" s="186"/>
      <c r="F20" s="186"/>
      <c r="G20" s="186"/>
      <c r="H20" s="186"/>
      <c r="I20" s="159"/>
    </row>
    <row r="21" spans="1:57" ht="15" customHeight="1" x14ac:dyDescent="0.25">
      <c r="A21" s="26">
        <v>1946</v>
      </c>
      <c r="B21" s="186"/>
      <c r="C21" s="186"/>
      <c r="D21" s="186"/>
      <c r="E21" s="186"/>
      <c r="F21" s="186"/>
      <c r="G21" s="186"/>
      <c r="H21" s="186"/>
      <c r="I21" s="159"/>
    </row>
    <row r="22" spans="1:57" ht="15" customHeight="1" x14ac:dyDescent="0.25">
      <c r="A22" s="26">
        <v>1947</v>
      </c>
      <c r="B22" s="186"/>
      <c r="C22" s="186"/>
      <c r="D22" s="186"/>
      <c r="E22" s="186"/>
      <c r="F22" s="186"/>
      <c r="G22" s="186"/>
      <c r="H22" s="186"/>
      <c r="I22" s="159"/>
    </row>
    <row r="23" spans="1:57" ht="15" customHeight="1" x14ac:dyDescent="0.25">
      <c r="A23" s="26">
        <v>1948</v>
      </c>
      <c r="B23" s="186"/>
      <c r="C23" s="186"/>
      <c r="D23" s="186"/>
      <c r="E23" s="186"/>
      <c r="F23" s="186"/>
      <c r="G23" s="186"/>
      <c r="H23" s="186"/>
      <c r="I23" s="159"/>
    </row>
    <row r="24" spans="1:57" ht="15" customHeight="1" x14ac:dyDescent="0.25">
      <c r="A24" s="26">
        <v>1949</v>
      </c>
      <c r="B24" s="186"/>
      <c r="C24" s="186"/>
      <c r="D24" s="186"/>
      <c r="E24" s="186"/>
      <c r="F24" s="186"/>
      <c r="G24" s="186"/>
      <c r="H24" s="186"/>
      <c r="I24" s="159"/>
    </row>
    <row r="25" spans="1:57" ht="15" customHeight="1" x14ac:dyDescent="0.25">
      <c r="A25" s="26">
        <v>1950</v>
      </c>
      <c r="B25" s="186"/>
      <c r="C25" s="186"/>
      <c r="D25" s="186"/>
      <c r="E25" s="186"/>
      <c r="F25" s="186"/>
      <c r="G25" s="186"/>
      <c r="H25" s="186"/>
      <c r="I25" s="159"/>
    </row>
    <row r="26" spans="1:57" ht="15" customHeight="1" x14ac:dyDescent="0.25">
      <c r="A26" s="26">
        <v>1951</v>
      </c>
      <c r="B26" s="186"/>
      <c r="C26" s="186"/>
      <c r="D26" s="186"/>
      <c r="E26" s="186"/>
      <c r="F26" s="186"/>
      <c r="G26" s="186"/>
      <c r="H26" s="186"/>
      <c r="I26" s="159"/>
    </row>
    <row r="27" spans="1:57" ht="15" customHeight="1" x14ac:dyDescent="0.25">
      <c r="A27" s="26">
        <v>1952</v>
      </c>
      <c r="B27" s="186"/>
      <c r="C27" s="186"/>
      <c r="D27" s="186"/>
      <c r="E27" s="186"/>
      <c r="F27" s="186"/>
      <c r="G27" s="186"/>
      <c r="H27" s="186"/>
      <c r="I27" s="159"/>
    </row>
    <row r="28" spans="1:57" ht="15" customHeight="1" x14ac:dyDescent="0.25">
      <c r="A28" s="26">
        <v>1953</v>
      </c>
      <c r="B28" s="186"/>
      <c r="C28" s="186"/>
      <c r="D28" s="186"/>
      <c r="E28" s="186"/>
      <c r="F28" s="186"/>
      <c r="G28" s="186"/>
      <c r="H28" s="186"/>
      <c r="I28" s="159"/>
    </row>
    <row r="29" spans="1:57" ht="15" customHeight="1" x14ac:dyDescent="0.25">
      <c r="A29" s="26">
        <v>1954</v>
      </c>
      <c r="B29" s="186"/>
      <c r="C29" s="186"/>
      <c r="D29" s="186"/>
      <c r="E29" s="186"/>
      <c r="F29" s="186"/>
      <c r="G29" s="186"/>
      <c r="H29" s="186"/>
      <c r="I29" s="159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91"/>
      <c r="AL29" s="191"/>
      <c r="AM29" s="191"/>
      <c r="AN29" s="191"/>
      <c r="AO29" s="191"/>
      <c r="AP29" s="191"/>
      <c r="AQ29" s="191"/>
      <c r="AR29" s="191"/>
      <c r="AS29" s="191"/>
      <c r="AT29" s="191"/>
      <c r="AU29" s="191"/>
      <c r="AV29" s="191"/>
      <c r="AW29" s="191"/>
      <c r="AX29" s="191"/>
      <c r="AY29" s="191"/>
      <c r="AZ29" s="191"/>
      <c r="BA29" s="191"/>
      <c r="BB29" s="191"/>
      <c r="BC29" s="191"/>
      <c r="BD29" s="191"/>
      <c r="BE29" s="191"/>
    </row>
    <row r="30" spans="1:57" ht="14.25" x14ac:dyDescent="0.25">
      <c r="A30" s="26">
        <v>1955</v>
      </c>
      <c r="B30" s="186"/>
      <c r="C30" s="186">
        <f>'[25]OECD.Stat export'!G17</f>
        <v>17775.830000000002</v>
      </c>
      <c r="D30" s="196">
        <v>19435541.418322504</v>
      </c>
      <c r="E30" s="262"/>
      <c r="F30" s="186">
        <f>'[26]OECD.Stat export'!F16</f>
        <v>16.979120000000002</v>
      </c>
      <c r="G30" s="164">
        <f t="shared" ref="G30:G79" si="0">F30/$F$80*100</f>
        <v>17.519299571404961</v>
      </c>
      <c r="H30" s="186"/>
      <c r="I30" s="159"/>
    </row>
    <row r="31" spans="1:57" ht="14.25" x14ac:dyDescent="0.25">
      <c r="A31" s="26">
        <v>1956</v>
      </c>
      <c r="B31" s="186"/>
      <c r="C31" s="186">
        <f>'[25]OECD.Stat export'!G18</f>
        <v>19125</v>
      </c>
      <c r="D31" s="196">
        <v>20911243.382030908</v>
      </c>
      <c r="E31" s="261">
        <v>19130</v>
      </c>
      <c r="F31" s="186">
        <f>'[26]OECD.Stat export'!F17</f>
        <v>17.046289999999999</v>
      </c>
      <c r="G31" s="164">
        <f t="shared" si="0"/>
        <v>17.588606540918764</v>
      </c>
      <c r="H31" s="186"/>
      <c r="I31" s="159"/>
    </row>
    <row r="32" spans="1:57" ht="14.25" x14ac:dyDescent="0.25">
      <c r="A32" s="26">
        <v>1957</v>
      </c>
      <c r="B32" s="186"/>
      <c r="C32" s="186">
        <f>'[25]OECD.Stat export'!G19</f>
        <v>20516.669999999998</v>
      </c>
      <c r="D32" s="196">
        <v>22441600.974024802</v>
      </c>
      <c r="E32" s="261">
        <v>20530</v>
      </c>
      <c r="F32" s="186">
        <f>'[26]OECD.Stat export'!F18</f>
        <v>17.574449999999999</v>
      </c>
      <c r="G32" s="164">
        <f t="shared" si="0"/>
        <v>18.133569605060678</v>
      </c>
      <c r="H32" s="186"/>
      <c r="I32" s="159"/>
    </row>
    <row r="33" spans="1:9" ht="14.25" x14ac:dyDescent="0.25">
      <c r="A33" s="26">
        <v>1958</v>
      </c>
      <c r="B33" s="186"/>
      <c r="C33" s="186">
        <f>'[25]OECD.Stat export'!G20</f>
        <v>21383.33</v>
      </c>
      <c r="D33" s="196">
        <v>23381677.78053534</v>
      </c>
      <c r="E33" s="261">
        <v>21390</v>
      </c>
      <c r="F33" s="186">
        <f>'[26]OECD.Stat export'!F19</f>
        <v>17.490500000000001</v>
      </c>
      <c r="G33" s="164">
        <f t="shared" si="0"/>
        <v>18.046948790847726</v>
      </c>
      <c r="H33" s="186"/>
      <c r="I33" s="159"/>
    </row>
    <row r="34" spans="1:9" ht="14.25" x14ac:dyDescent="0.25">
      <c r="A34" s="26">
        <v>1959</v>
      </c>
      <c r="B34" s="186"/>
      <c r="C34" s="186">
        <f>'[25]OECD.Stat export'!G21</f>
        <v>22506.67</v>
      </c>
      <c r="D34" s="196">
        <v>24595032.728473358</v>
      </c>
      <c r="E34" s="261">
        <v>22500</v>
      </c>
      <c r="F34" s="186">
        <f>'[26]OECD.Stat export'!F20</f>
        <v>17.679780000000001</v>
      </c>
      <c r="G34" s="164">
        <f t="shared" si="0"/>
        <v>18.242250609957054</v>
      </c>
      <c r="H34" s="186"/>
      <c r="I34" s="159"/>
    </row>
    <row r="35" spans="1:9" ht="14.25" x14ac:dyDescent="0.25">
      <c r="A35" s="26">
        <v>1960</v>
      </c>
      <c r="B35" s="186"/>
      <c r="C35" s="186">
        <f>'[25]OECD.Stat export'!G22</f>
        <v>23710.83</v>
      </c>
      <c r="D35" s="196">
        <v>25900929.004574016</v>
      </c>
      <c r="E35" s="261">
        <v>23700</v>
      </c>
      <c r="F35" s="186">
        <f>'[26]OECD.Stat export'!F21</f>
        <v>18.31175</v>
      </c>
      <c r="G35" s="164">
        <f t="shared" si="0"/>
        <v>18.894326321191837</v>
      </c>
      <c r="H35" s="186"/>
      <c r="I35" s="159"/>
    </row>
    <row r="36" spans="1:9" ht="14.25" x14ac:dyDescent="0.25">
      <c r="A36" s="26">
        <v>1961</v>
      </c>
      <c r="B36" s="186"/>
      <c r="C36" s="186">
        <f>'[25]OECD.Stat export'!G23</f>
        <v>24786.67</v>
      </c>
      <c r="D36" s="196">
        <v>27093352.800435264</v>
      </c>
      <c r="E36" s="261">
        <v>24780</v>
      </c>
      <c r="F36" s="186">
        <f>'[26]OECD.Stat export'!F22</f>
        <v>19.294809999999998</v>
      </c>
      <c r="G36" s="164">
        <f t="shared" si="0"/>
        <v>19.908661730604418</v>
      </c>
      <c r="H36" s="186"/>
      <c r="I36" s="159"/>
    </row>
    <row r="37" spans="1:9" ht="14.25" x14ac:dyDescent="0.25">
      <c r="A37" s="26">
        <v>1962</v>
      </c>
      <c r="B37" s="186"/>
      <c r="C37" s="186">
        <f>'[25]OECD.Stat export'!G24</f>
        <v>25913.33</v>
      </c>
      <c r="D37" s="196">
        <v>28338188.857642945</v>
      </c>
      <c r="E37" s="261">
        <v>25930</v>
      </c>
      <c r="F37" s="186">
        <f>'[26]OECD.Stat export'!F23</f>
        <v>20.613689999999998</v>
      </c>
      <c r="G37" s="164">
        <f t="shared" si="0"/>
        <v>21.269501033155702</v>
      </c>
      <c r="H37" s="186"/>
      <c r="I37" s="159"/>
    </row>
    <row r="38" spans="1:9" ht="14.25" x14ac:dyDescent="0.25">
      <c r="A38" s="26">
        <v>1963</v>
      </c>
      <c r="B38" s="186"/>
      <c r="C38" s="186">
        <f>'[25]OECD.Stat export'!G25</f>
        <v>26706.67</v>
      </c>
      <c r="D38" s="196">
        <v>29207967.755769249</v>
      </c>
      <c r="E38" s="261">
        <v>26720</v>
      </c>
      <c r="F38" s="186">
        <f>'[26]OECD.Stat export'!F24</f>
        <v>21.996230000000001</v>
      </c>
      <c r="G38" s="164">
        <f t="shared" si="0"/>
        <v>22.69602563687193</v>
      </c>
      <c r="H38" s="186"/>
      <c r="I38" s="159"/>
    </row>
    <row r="39" spans="1:9" ht="14.25" x14ac:dyDescent="0.25">
      <c r="A39" s="26">
        <v>1964</v>
      </c>
      <c r="B39" s="186"/>
      <c r="C39" s="186">
        <f>'[25]OECD.Stat export'!G26</f>
        <v>27640</v>
      </c>
      <c r="D39" s="196">
        <v>30209189.812436912</v>
      </c>
      <c r="E39" s="261">
        <v>27630</v>
      </c>
      <c r="F39" s="186">
        <f>'[26]OECD.Stat export'!F25</f>
        <v>22.832170000000001</v>
      </c>
      <c r="G39" s="164">
        <f t="shared" si="0"/>
        <v>23.55856051993538</v>
      </c>
      <c r="H39" s="186"/>
      <c r="I39" s="159"/>
    </row>
    <row r="40" spans="1:9" ht="14.25" x14ac:dyDescent="0.25">
      <c r="A40" s="26">
        <v>1965</v>
      </c>
      <c r="B40" s="186"/>
      <c r="C40" s="186">
        <f>'[25]OECD.Stat export'!G27</f>
        <v>28748.33</v>
      </c>
      <c r="D40" s="196">
        <v>31437917.389817502</v>
      </c>
      <c r="E40" s="261">
        <v>28760</v>
      </c>
      <c r="F40" s="186">
        <f>'[26]OECD.Stat export'!F26</f>
        <v>24.351880000000001</v>
      </c>
      <c r="G40" s="164">
        <f t="shared" si="0"/>
        <v>25.126619097273888</v>
      </c>
      <c r="H40" s="186"/>
      <c r="I40" s="159"/>
    </row>
    <row r="41" spans="1:9" ht="14.25" x14ac:dyDescent="0.25">
      <c r="A41" s="26">
        <v>1966</v>
      </c>
      <c r="B41" s="186"/>
      <c r="C41" s="186">
        <f>'[25]OECD.Stat export'!G28</f>
        <v>29962.5</v>
      </c>
      <c r="D41" s="196">
        <v>32741356.140761375</v>
      </c>
      <c r="E41" s="261">
        <v>29940</v>
      </c>
      <c r="F41" s="186">
        <f>'[26]OECD.Stat export'!F27</f>
        <v>25.579419999999999</v>
      </c>
      <c r="G41" s="164">
        <f t="shared" si="0"/>
        <v>26.393212477607047</v>
      </c>
      <c r="H41" s="186"/>
      <c r="I41" s="159"/>
    </row>
    <row r="42" spans="1:9" ht="14.25" x14ac:dyDescent="0.25">
      <c r="A42" s="26">
        <v>1967</v>
      </c>
      <c r="B42" s="186"/>
      <c r="C42" s="186">
        <f>'[25]OECD.Stat export'!G29</f>
        <v>30717.5</v>
      </c>
      <c r="D42" s="196">
        <v>33576311.346477568</v>
      </c>
      <c r="E42" s="261">
        <v>30710</v>
      </c>
      <c r="F42" s="186">
        <f>'[26]OECD.Stat export'!F28</f>
        <v>26.6</v>
      </c>
      <c r="G42" s="164">
        <f t="shared" si="0"/>
        <v>27.446261561221778</v>
      </c>
      <c r="H42" s="186"/>
      <c r="I42" s="159"/>
    </row>
    <row r="43" spans="1:9" ht="14.25" x14ac:dyDescent="0.25">
      <c r="A43" s="26">
        <v>1968</v>
      </c>
      <c r="B43" s="186"/>
      <c r="C43" s="186">
        <f>'[25]OECD.Stat export'!G30</f>
        <v>31516.67</v>
      </c>
      <c r="D43" s="196">
        <v>34438723.531388484</v>
      </c>
      <c r="E43" s="261">
        <v>31480</v>
      </c>
      <c r="F43" s="186">
        <f>'[26]OECD.Stat export'!F29</f>
        <v>28.020289999999999</v>
      </c>
      <c r="G43" s="164">
        <f t="shared" si="0"/>
        <v>28.911737156439361</v>
      </c>
      <c r="H43" s="186"/>
      <c r="I43" s="159"/>
    </row>
    <row r="44" spans="1:9" ht="14.25" x14ac:dyDescent="0.25">
      <c r="A44" s="26">
        <v>1969</v>
      </c>
      <c r="B44" s="186"/>
      <c r="C44" s="186">
        <f>'[25]OECD.Stat export'!G31</f>
        <v>32033.33</v>
      </c>
      <c r="D44" s="196">
        <v>34996445.934151165</v>
      </c>
      <c r="E44" s="261">
        <v>31990</v>
      </c>
      <c r="F44" s="186">
        <f>'[26]OECD.Stat export'!F30</f>
        <v>29.491299999999999</v>
      </c>
      <c r="G44" s="164">
        <f t="shared" si="0"/>
        <v>30.429546375205259</v>
      </c>
      <c r="H44" s="186"/>
      <c r="I44" s="159"/>
    </row>
    <row r="45" spans="1:9" ht="14.25" x14ac:dyDescent="0.25">
      <c r="A45" s="26">
        <v>1970</v>
      </c>
      <c r="B45" s="238">
        <v>31294269.054699998</v>
      </c>
      <c r="C45" s="186">
        <f>'[25]OECD.Stat export'!G32</f>
        <v>33119.17</v>
      </c>
      <c r="D45" s="196">
        <v>36180917.343858838</v>
      </c>
      <c r="E45" s="261">
        <v>33060</v>
      </c>
      <c r="F45" s="186">
        <f>'[26]OECD.Stat export'!F31</f>
        <v>31.533329999999999</v>
      </c>
      <c r="G45" s="164">
        <f t="shared" si="0"/>
        <v>32.536542220914342</v>
      </c>
      <c r="H45" s="186">
        <f t="shared" ref="H45:H91" si="1">(B45*1000000)/(D45)/12</f>
        <v>72078.209896493339</v>
      </c>
      <c r="I45" s="164">
        <f>(B45*1000000)/(E45*1000)/12</f>
        <v>78882.509212290781</v>
      </c>
    </row>
    <row r="46" spans="1:9" ht="14.25" x14ac:dyDescent="0.25">
      <c r="A46" s="26">
        <v>1971</v>
      </c>
      <c r="B46" s="238">
        <v>37105508.212899998</v>
      </c>
      <c r="C46" s="186">
        <f>'[25]OECD.Stat export'!G33</f>
        <v>34178.33</v>
      </c>
      <c r="D46" s="196">
        <v>37418290.712793127</v>
      </c>
      <c r="E46" s="261">
        <v>34120</v>
      </c>
      <c r="F46" s="186">
        <f>'[26]OECD.Stat export'!F32</f>
        <v>33.549999999999997</v>
      </c>
      <c r="G46" s="164">
        <f t="shared" si="0"/>
        <v>34.617371254849267</v>
      </c>
      <c r="H46" s="186">
        <f t="shared" si="1"/>
        <v>82636.743301348906</v>
      </c>
      <c r="I46" s="164">
        <f t="shared" ref="I46:I93" si="2">(B46*1000000)/(E46*1000)/12</f>
        <v>90625.020058860886</v>
      </c>
    </row>
    <row r="47" spans="1:9" ht="14.25" x14ac:dyDescent="0.25">
      <c r="A47" s="26">
        <v>1972</v>
      </c>
      <c r="B47" s="238">
        <v>43197365.062200002</v>
      </c>
      <c r="C47" s="186">
        <f>'[25]OECD.Stat export'!G34</f>
        <v>34883.33</v>
      </c>
      <c r="D47" s="196">
        <v>38144509.844439283</v>
      </c>
      <c r="E47" s="261">
        <v>34650</v>
      </c>
      <c r="F47" s="186">
        <f>'[26]OECD.Stat export'!F33</f>
        <v>35.174999999999997</v>
      </c>
      <c r="G47" s="164">
        <f t="shared" si="0"/>
        <v>36.294069564510373</v>
      </c>
      <c r="H47" s="186">
        <f t="shared" si="1"/>
        <v>94372.176665281688</v>
      </c>
      <c r="I47" s="164">
        <f t="shared" si="2"/>
        <v>103889.76686435787</v>
      </c>
    </row>
    <row r="48" spans="1:9" ht="14.25" x14ac:dyDescent="0.25">
      <c r="A48" s="26">
        <v>1973</v>
      </c>
      <c r="B48" s="238">
        <v>54141258.780000001</v>
      </c>
      <c r="C48" s="186">
        <f>'[25]OECD.Stat export'!G35</f>
        <v>36240</v>
      </c>
      <c r="D48" s="196">
        <v>39514923.357325278</v>
      </c>
      <c r="E48" s="261">
        <v>36150</v>
      </c>
      <c r="F48" s="186">
        <f>'[26]OECD.Stat export'!F34</f>
        <v>39.258339999999997</v>
      </c>
      <c r="G48" s="164">
        <f t="shared" si="0"/>
        <v>40.507318349600574</v>
      </c>
      <c r="H48" s="186">
        <f t="shared" si="1"/>
        <v>114178.92739411343</v>
      </c>
      <c r="I48" s="164">
        <f t="shared" si="2"/>
        <v>124806.95892116183</v>
      </c>
    </row>
    <row r="49" spans="1:10" ht="14.25" x14ac:dyDescent="0.25">
      <c r="A49" s="26">
        <v>1974</v>
      </c>
      <c r="B49" s="238">
        <v>68692071.009499997</v>
      </c>
      <c r="C49" s="186">
        <f>'[25]OECD.Stat export'!G36</f>
        <v>36458.33</v>
      </c>
      <c r="D49" s="196">
        <v>39898038.959832825</v>
      </c>
      <c r="E49" s="261">
        <v>36370</v>
      </c>
      <c r="F49" s="186">
        <f>'[26]OECD.Stat export'!F35</f>
        <v>48.375</v>
      </c>
      <c r="G49" s="164">
        <f t="shared" si="0"/>
        <v>49.914018910680582</v>
      </c>
      <c r="H49" s="186">
        <f t="shared" si="1"/>
        <v>143474.20073840269</v>
      </c>
      <c r="I49" s="164">
        <f t="shared" si="2"/>
        <v>157391.78583424984</v>
      </c>
    </row>
    <row r="50" spans="1:10" ht="14.25" x14ac:dyDescent="0.25">
      <c r="A50" s="26">
        <v>1975</v>
      </c>
      <c r="B50" s="238">
        <v>80046000.157900006</v>
      </c>
      <c r="C50" s="186">
        <f>'[25]OECD.Stat export'!G37</f>
        <v>36556.67</v>
      </c>
      <c r="D50" s="196">
        <v>40010072.765265837</v>
      </c>
      <c r="E50" s="261">
        <v>36460</v>
      </c>
      <c r="F50" s="186">
        <f>'[26]OECD.Stat export'!F36</f>
        <v>54.05</v>
      </c>
      <c r="G50" s="164">
        <f t="shared" si="0"/>
        <v>55.769565315189361</v>
      </c>
      <c r="H50" s="186">
        <f t="shared" si="1"/>
        <v>166720.5169131617</v>
      </c>
      <c r="I50" s="164">
        <f t="shared" si="2"/>
        <v>182953.92246731577</v>
      </c>
    </row>
    <row r="51" spans="1:10" ht="14.25" x14ac:dyDescent="0.25">
      <c r="A51" s="26">
        <v>1976</v>
      </c>
      <c r="B51" s="238">
        <v>90288251.529799998</v>
      </c>
      <c r="C51" s="186">
        <f>'[25]OECD.Stat export'!G38</f>
        <v>37195</v>
      </c>
      <c r="D51" s="196">
        <v>40617255.978639416</v>
      </c>
      <c r="E51" s="261">
        <v>37120</v>
      </c>
      <c r="F51" s="186">
        <f>'[26]OECD.Stat export'!F37</f>
        <v>59.116660000000003</v>
      </c>
      <c r="G51" s="164">
        <f t="shared" si="0"/>
        <v>60.997417781421689</v>
      </c>
      <c r="H51" s="186">
        <f t="shared" si="1"/>
        <v>185241.98101352644</v>
      </c>
      <c r="I51" s="164">
        <f t="shared" si="2"/>
        <v>202694.53019441452</v>
      </c>
    </row>
    <row r="52" spans="1:10" ht="14.25" x14ac:dyDescent="0.25">
      <c r="A52" s="26">
        <v>1977</v>
      </c>
      <c r="B52" s="238">
        <v>100860081.5117</v>
      </c>
      <c r="C52" s="186">
        <f>'[25]OECD.Stat export'!G39</f>
        <v>37786.67</v>
      </c>
      <c r="D52" s="196">
        <v>41205433.457162753</v>
      </c>
      <c r="E52" s="261">
        <v>37690</v>
      </c>
      <c r="F52" s="186">
        <f>'[26]OECD.Stat export'!F38</f>
        <v>63.941670000000002</v>
      </c>
      <c r="G52" s="164">
        <f t="shared" si="0"/>
        <v>65.975932311328108</v>
      </c>
      <c r="H52" s="186">
        <f t="shared" si="1"/>
        <v>203978.11859883787</v>
      </c>
      <c r="I52" s="164">
        <f t="shared" si="2"/>
        <v>223003.62941474307</v>
      </c>
    </row>
    <row r="53" spans="1:10" x14ac:dyDescent="0.25">
      <c r="A53" s="26">
        <v>1978</v>
      </c>
      <c r="B53" s="238">
        <v>108988771.4554</v>
      </c>
      <c r="C53" s="186">
        <f>'[25]OECD.Stat export'!G40</f>
        <v>38077.5</v>
      </c>
      <c r="D53" s="196">
        <v>41432501.973531455</v>
      </c>
      <c r="E53" s="261">
        <v>37990</v>
      </c>
      <c r="F53" s="186">
        <f>'[26]OECD.Stat export'!F39</f>
        <v>66.633330000000001</v>
      </c>
      <c r="G53" s="164">
        <f t="shared" si="0"/>
        <v>68.753225709594219</v>
      </c>
      <c r="H53" s="186">
        <f t="shared" si="1"/>
        <v>219209.48986101514</v>
      </c>
      <c r="I53" s="164">
        <f t="shared" si="2"/>
        <v>239073.37776476264</v>
      </c>
    </row>
    <row r="54" spans="1:10" x14ac:dyDescent="0.25">
      <c r="A54" s="26">
        <v>1979</v>
      </c>
      <c r="B54" s="238">
        <v>117802325.5544</v>
      </c>
      <c r="C54" s="186">
        <f>'[25]OECD.Stat export'!G41</f>
        <v>38853.33</v>
      </c>
      <c r="D54" s="196">
        <v>42237744.950081259</v>
      </c>
      <c r="E54" s="261">
        <v>38760</v>
      </c>
      <c r="F54" s="186">
        <f>'[26]OECD.Stat export'!F40</f>
        <v>69.099999999999994</v>
      </c>
      <c r="G54" s="164">
        <f t="shared" si="0"/>
        <v>71.2983711985122</v>
      </c>
      <c r="H54" s="186">
        <f t="shared" si="1"/>
        <v>232419.14251030062</v>
      </c>
      <c r="I54" s="164">
        <f t="shared" si="2"/>
        <v>253272.97375816992</v>
      </c>
    </row>
    <row r="55" spans="1:10" x14ac:dyDescent="0.25">
      <c r="A55" s="26">
        <v>1980</v>
      </c>
      <c r="B55" s="238">
        <v>127944005.9007</v>
      </c>
      <c r="C55" s="186">
        <f>'[25]OECD.Stat export'!G42</f>
        <v>39820</v>
      </c>
      <c r="D55" s="196">
        <v>43083000</v>
      </c>
      <c r="E55" s="261">
        <v>39710</v>
      </c>
      <c r="F55" s="186">
        <f>'[26]OECD.Stat export'!F41</f>
        <v>74.474999999999994</v>
      </c>
      <c r="G55" s="164">
        <f t="shared" si="0"/>
        <v>76.84437329969893</v>
      </c>
      <c r="H55" s="186">
        <f t="shared" si="1"/>
        <v>247475.81393415036</v>
      </c>
      <c r="I55" s="164">
        <f t="shared" si="2"/>
        <v>268496.61273545708</v>
      </c>
    </row>
    <row r="56" spans="1:10" x14ac:dyDescent="0.25">
      <c r="A56" s="26">
        <v>1981</v>
      </c>
      <c r="B56" s="238">
        <v>138530261.85600001</v>
      </c>
      <c r="C56" s="186">
        <f>'[25]OECD.Stat export'!G43</f>
        <v>40464.17</v>
      </c>
      <c r="D56" s="196">
        <v>43911000</v>
      </c>
      <c r="E56" s="261">
        <v>40370</v>
      </c>
      <c r="F56" s="186">
        <f>'[26]OECD.Stat export'!F42</f>
        <v>78.133330000000001</v>
      </c>
      <c r="G56" s="164">
        <f t="shared" si="0"/>
        <v>80.619090670272797</v>
      </c>
      <c r="H56" s="186">
        <f t="shared" si="1"/>
        <v>262899.69456400449</v>
      </c>
      <c r="I56" s="164">
        <f t="shared" si="2"/>
        <v>285959.58602922963</v>
      </c>
    </row>
    <row r="57" spans="1:10" x14ac:dyDescent="0.25">
      <c r="A57" s="26">
        <v>1982</v>
      </c>
      <c r="B57" s="238">
        <v>146403248.24939999</v>
      </c>
      <c r="C57" s="186">
        <f>'[25]OECD.Stat export'!G44</f>
        <v>41082.5</v>
      </c>
      <c r="D57" s="196">
        <v>44695000</v>
      </c>
      <c r="E57" s="261">
        <v>40980</v>
      </c>
      <c r="F57" s="186">
        <f>'[26]OECD.Stat export'!F43</f>
        <v>80.275000000000006</v>
      </c>
      <c r="G57" s="164">
        <f t="shared" si="0"/>
        <v>82.828896497258583</v>
      </c>
      <c r="H57" s="186">
        <f t="shared" si="1"/>
        <v>272967.23766528693</v>
      </c>
      <c r="I57" s="164">
        <f t="shared" si="2"/>
        <v>297712.80350048805</v>
      </c>
    </row>
    <row r="58" spans="1:10" x14ac:dyDescent="0.25">
      <c r="A58" s="26">
        <v>1983</v>
      </c>
      <c r="B58" s="238">
        <v>153923962.04179999</v>
      </c>
      <c r="C58" s="186">
        <f>'[25]OECD.Stat export'!G45</f>
        <v>42204.17</v>
      </c>
      <c r="D58" s="196">
        <v>46006000</v>
      </c>
      <c r="E58" s="261">
        <v>42080</v>
      </c>
      <c r="F58" s="186">
        <f>'[26]OECD.Stat export'!F44</f>
        <v>81.8</v>
      </c>
      <c r="G58" s="164">
        <f t="shared" si="0"/>
        <v>84.402413372479003</v>
      </c>
      <c r="H58" s="186">
        <f t="shared" si="1"/>
        <v>278811.39061897725</v>
      </c>
      <c r="I58" s="164">
        <f t="shared" si="2"/>
        <v>304824.06931598543</v>
      </c>
    </row>
    <row r="59" spans="1:10" x14ac:dyDescent="0.25">
      <c r="A59" s="26">
        <v>1984</v>
      </c>
      <c r="B59" s="238">
        <v>162368823.38940001</v>
      </c>
      <c r="C59" s="186">
        <f>'[25]OECD.Stat export'!G46</f>
        <v>42821.67</v>
      </c>
      <c r="D59" s="196">
        <v>46760000</v>
      </c>
      <c r="E59" s="261">
        <v>42650</v>
      </c>
      <c r="F59" s="186">
        <f>'[26]OECD.Stat export'!F45</f>
        <v>83.65</v>
      </c>
      <c r="G59" s="164">
        <f t="shared" si="0"/>
        <v>86.311269909631648</v>
      </c>
      <c r="H59" s="186">
        <f t="shared" si="1"/>
        <v>289365.59628849447</v>
      </c>
      <c r="I59" s="164">
        <f t="shared" si="2"/>
        <v>317250.5341723329</v>
      </c>
    </row>
    <row r="60" spans="1:10" x14ac:dyDescent="0.25">
      <c r="A60" s="26">
        <v>1985</v>
      </c>
      <c r="B60" s="238">
        <v>169825424.75389999</v>
      </c>
      <c r="C60" s="186">
        <f>'[25]OECD.Stat export'!G47</f>
        <v>43320</v>
      </c>
      <c r="D60" s="196">
        <v>47560000</v>
      </c>
      <c r="E60" s="261">
        <v>43130</v>
      </c>
      <c r="F60" s="186">
        <f>'[26]OECD.Stat export'!F46</f>
        <v>85.35</v>
      </c>
      <c r="G60" s="164">
        <f t="shared" si="0"/>
        <v>88.065354295123257</v>
      </c>
      <c r="H60" s="186">
        <f t="shared" si="1"/>
        <v>297563.47202463559</v>
      </c>
      <c r="I60" s="164">
        <f t="shared" si="2"/>
        <v>328127.02827478939</v>
      </c>
    </row>
    <row r="61" spans="1:10" x14ac:dyDescent="0.25">
      <c r="A61" s="26">
        <v>1986</v>
      </c>
      <c r="B61" s="238">
        <v>177015500.18520001</v>
      </c>
      <c r="C61" s="186">
        <f>'[25]OECD.Stat export'!G48</f>
        <v>43954.17</v>
      </c>
      <c r="D61" s="196">
        <v>48049000</v>
      </c>
      <c r="E61" s="261">
        <v>43790</v>
      </c>
      <c r="F61" s="186">
        <f>'[26]OECD.Stat export'!F47</f>
        <v>85.858329999999995</v>
      </c>
      <c r="G61" s="164">
        <f t="shared" si="0"/>
        <v>88.58985648081557</v>
      </c>
      <c r="H61" s="186">
        <f t="shared" si="1"/>
        <v>307005.17559366481</v>
      </c>
      <c r="I61" s="164">
        <f t="shared" si="2"/>
        <v>336864.39100479562</v>
      </c>
      <c r="J61" s="185"/>
    </row>
    <row r="62" spans="1:10" x14ac:dyDescent="0.25">
      <c r="A62" s="26">
        <v>1987</v>
      </c>
      <c r="B62" s="238">
        <v>183192915.37200001</v>
      </c>
      <c r="C62" s="186">
        <f>'[25]OECD.Stat export'!G49</f>
        <v>44466.67</v>
      </c>
      <c r="D62" s="196">
        <v>48162000</v>
      </c>
      <c r="E62" s="261">
        <v>44280</v>
      </c>
      <c r="F62" s="186">
        <f>'[26]OECD.Stat export'!F48</f>
        <v>85.966669999999993</v>
      </c>
      <c r="G62" s="164">
        <f t="shared" si="0"/>
        <v>88.701643246888622</v>
      </c>
      <c r="H62" s="186">
        <f t="shared" si="1"/>
        <v>316973.47039159504</v>
      </c>
      <c r="I62" s="164">
        <f t="shared" si="2"/>
        <v>344762.33696928638</v>
      </c>
      <c r="J62" s="185"/>
    </row>
    <row r="63" spans="1:10" x14ac:dyDescent="0.25">
      <c r="A63" s="26">
        <v>1988</v>
      </c>
      <c r="B63" s="238">
        <v>193852866.04409999</v>
      </c>
      <c r="C63" s="186">
        <f>'[25]OECD.Stat export'!G50</f>
        <v>45575.83</v>
      </c>
      <c r="D63" s="196">
        <v>48981000</v>
      </c>
      <c r="E63" s="261">
        <v>45380</v>
      </c>
      <c r="F63" s="186">
        <f>'[26]OECD.Stat export'!F49</f>
        <v>86.55</v>
      </c>
      <c r="G63" s="164">
        <f t="shared" si="0"/>
        <v>89.303531508411453</v>
      </c>
      <c r="H63" s="186">
        <f t="shared" si="1"/>
        <v>329809.63033982564</v>
      </c>
      <c r="I63" s="164">
        <f t="shared" si="2"/>
        <v>355980.72947719257</v>
      </c>
    </row>
    <row r="64" spans="1:10" x14ac:dyDescent="0.25">
      <c r="A64" s="26">
        <v>1989</v>
      </c>
      <c r="B64" s="238">
        <v>207714980.5862</v>
      </c>
      <c r="C64" s="186">
        <f>'[25]OECD.Stat export'!G51</f>
        <v>47010</v>
      </c>
      <c r="D64" s="196">
        <v>50092000</v>
      </c>
      <c r="E64" s="261">
        <v>46790</v>
      </c>
      <c r="F64" s="186">
        <f>'[26]OECD.Stat export'!F50</f>
        <v>88.516670000000005</v>
      </c>
      <c r="G64" s="164">
        <f t="shared" si="0"/>
        <v>91.33276982512605</v>
      </c>
      <c r="H64" s="186">
        <f t="shared" si="1"/>
        <v>345555.81161695812</v>
      </c>
      <c r="I64" s="164">
        <f t="shared" si="2"/>
        <v>369941.9045846691</v>
      </c>
    </row>
    <row r="65" spans="1:9" x14ac:dyDescent="0.25">
      <c r="A65" s="26">
        <v>1990</v>
      </c>
      <c r="B65" s="238">
        <v>224687782.71430001</v>
      </c>
      <c r="C65" s="186">
        <f>'[25]OECD.Stat export'!G52</f>
        <v>48545</v>
      </c>
      <c r="D65" s="196">
        <v>51488000</v>
      </c>
      <c r="E65" s="261">
        <v>48350</v>
      </c>
      <c r="F65" s="186">
        <f>'[26]OECD.Stat export'!F51</f>
        <v>91.241669999999999</v>
      </c>
      <c r="G65" s="164">
        <f t="shared" si="0"/>
        <v>94.144463913634667</v>
      </c>
      <c r="H65" s="186">
        <f t="shared" si="1"/>
        <v>363657.19959715527</v>
      </c>
      <c r="I65" s="164">
        <f t="shared" si="2"/>
        <v>387259.19116563257</v>
      </c>
    </row>
    <row r="66" spans="1:9" x14ac:dyDescent="0.25">
      <c r="A66" s="26">
        <v>1991</v>
      </c>
      <c r="B66" s="238">
        <v>242719477.16150001</v>
      </c>
      <c r="C66" s="186">
        <f>'[25]OECD.Stat export'!G53</f>
        <v>50207.5</v>
      </c>
      <c r="D66" s="196">
        <v>52997000</v>
      </c>
      <c r="E66" s="261">
        <v>50020</v>
      </c>
      <c r="F66" s="186">
        <f>'[26]OECD.Stat export'!F52</f>
        <v>94.208340000000007</v>
      </c>
      <c r="G66" s="164">
        <f t="shared" si="0"/>
        <v>97.205516574756103</v>
      </c>
      <c r="H66" s="186">
        <f t="shared" si="1"/>
        <v>381656.00122255349</v>
      </c>
      <c r="I66" s="164">
        <f t="shared" si="2"/>
        <v>404370.71365037322</v>
      </c>
    </row>
    <row r="67" spans="1:9" x14ac:dyDescent="0.25">
      <c r="A67" s="26">
        <v>1992</v>
      </c>
      <c r="B67" s="238">
        <v>250599773.75459999</v>
      </c>
      <c r="C67" s="186">
        <f>'[25]OECD.Stat export'!G54</f>
        <v>51371.67</v>
      </c>
      <c r="D67" s="196">
        <v>54014000</v>
      </c>
      <c r="E67" s="261">
        <v>51190</v>
      </c>
      <c r="F67" s="186">
        <f>'[26]OECD.Stat export'!F53</f>
        <v>95.866669999999999</v>
      </c>
      <c r="G67" s="164">
        <f t="shared" si="0"/>
        <v>98.916605256516277</v>
      </c>
      <c r="H67" s="186">
        <f t="shared" si="1"/>
        <v>386627.80907820194</v>
      </c>
      <c r="I67" s="164">
        <f t="shared" si="2"/>
        <v>407956.91501367459</v>
      </c>
    </row>
    <row r="68" spans="1:9" x14ac:dyDescent="0.25">
      <c r="A68" s="26">
        <v>1993</v>
      </c>
      <c r="B68" s="238">
        <v>256019002.6787</v>
      </c>
      <c r="C68" s="186">
        <f>'[25]OECD.Stat export'!G55</f>
        <v>52176.67</v>
      </c>
      <c r="D68" s="196">
        <v>54765000</v>
      </c>
      <c r="E68" s="261">
        <v>52020</v>
      </c>
      <c r="F68" s="186">
        <f>'[26]OECD.Stat export'!F54</f>
        <v>97.058329999999998</v>
      </c>
      <c r="G68" s="164">
        <f t="shared" si="0"/>
        <v>100.14617713817213</v>
      </c>
      <c r="H68" s="186">
        <f t="shared" si="1"/>
        <v>389572.11521759635</v>
      </c>
      <c r="I68" s="164">
        <f t="shared" si="2"/>
        <v>410129.12129741767</v>
      </c>
    </row>
    <row r="69" spans="1:9" x14ac:dyDescent="0.25">
      <c r="A69" s="26">
        <v>1994</v>
      </c>
      <c r="B69" s="238">
        <v>261058200</v>
      </c>
      <c r="C69" s="186">
        <f>'[25]OECD.Stat export'!G56</f>
        <v>52500</v>
      </c>
      <c r="D69" s="196">
        <v>55052000</v>
      </c>
      <c r="E69" s="261">
        <v>52360</v>
      </c>
      <c r="F69" s="186">
        <f>'[26]OECD.Stat export'!F55</f>
        <v>97.733329999999995</v>
      </c>
      <c r="G69" s="164">
        <f t="shared" si="0"/>
        <v>100.84265182064674</v>
      </c>
      <c r="H69" s="186">
        <f t="shared" si="1"/>
        <v>395169.11283877067</v>
      </c>
      <c r="I69" s="164">
        <f t="shared" si="2"/>
        <v>415486.05805958743</v>
      </c>
    </row>
    <row r="70" spans="1:9" x14ac:dyDescent="0.25">
      <c r="A70" s="26">
        <v>1995</v>
      </c>
      <c r="B70" s="238">
        <v>265450500</v>
      </c>
      <c r="C70" s="186">
        <f>'[25]OECD.Stat export'!G57</f>
        <v>52755.83</v>
      </c>
      <c r="D70" s="196">
        <v>55195000</v>
      </c>
      <c r="E70" s="261">
        <v>52630</v>
      </c>
      <c r="F70" s="186">
        <f>'[26]OECD.Stat export'!F56</f>
        <v>97.608329999999995</v>
      </c>
      <c r="G70" s="164">
        <f t="shared" si="0"/>
        <v>100.71367502759587</v>
      </c>
      <c r="H70" s="186">
        <f t="shared" si="1"/>
        <v>400776.79137603048</v>
      </c>
      <c r="I70" s="164">
        <f t="shared" si="2"/>
        <v>420309.2342770283</v>
      </c>
    </row>
    <row r="71" spans="1:9" x14ac:dyDescent="0.25">
      <c r="A71" s="26">
        <v>1996</v>
      </c>
      <c r="B71" s="238">
        <v>270062200</v>
      </c>
      <c r="C71" s="186">
        <f>'[25]OECD.Stat export'!G58</f>
        <v>53389.17</v>
      </c>
      <c r="D71" s="196">
        <v>55525000</v>
      </c>
      <c r="E71" s="261">
        <v>53220</v>
      </c>
      <c r="F71" s="186">
        <f>'[26]OECD.Stat export'!F57</f>
        <v>97.741669999999999</v>
      </c>
      <c r="G71" s="164">
        <f t="shared" si="0"/>
        <v>100.85125715227909</v>
      </c>
      <c r="H71" s="186">
        <f t="shared" si="1"/>
        <v>405316.22392315773</v>
      </c>
      <c r="I71" s="164">
        <f t="shared" si="2"/>
        <v>422870.78792433924</v>
      </c>
    </row>
    <row r="72" spans="1:9" x14ac:dyDescent="0.25">
      <c r="A72" s="26">
        <v>1997</v>
      </c>
      <c r="B72" s="238">
        <v>278111100</v>
      </c>
      <c r="C72" s="186">
        <f>'[25]OECD.Stat export'!G59</f>
        <v>54087.5</v>
      </c>
      <c r="D72" s="196">
        <v>55962000</v>
      </c>
      <c r="E72" s="261">
        <v>53910</v>
      </c>
      <c r="F72" s="186">
        <f>'[26]OECD.Stat export'!F58</f>
        <v>99.45</v>
      </c>
      <c r="G72" s="164">
        <f t="shared" si="0"/>
        <v>102.61393655125961</v>
      </c>
      <c r="H72" s="186">
        <f t="shared" si="1"/>
        <v>414136.82498838496</v>
      </c>
      <c r="I72" s="164">
        <f t="shared" si="2"/>
        <v>429900.2967909479</v>
      </c>
    </row>
    <row r="73" spans="1:9" x14ac:dyDescent="0.25">
      <c r="A73" s="26">
        <v>1998</v>
      </c>
      <c r="B73" s="238">
        <v>273945600</v>
      </c>
      <c r="C73" s="186">
        <f>'[25]OECD.Stat export'!G60</f>
        <v>53861.67</v>
      </c>
      <c r="D73" s="196">
        <v>55292000</v>
      </c>
      <c r="E73" s="261">
        <v>53680</v>
      </c>
      <c r="F73" s="186">
        <f>'[26]OECD.Stat export'!F59</f>
        <v>100.1083</v>
      </c>
      <c r="G73" s="164">
        <f t="shared" si="0"/>
        <v>103.29317993418263</v>
      </c>
      <c r="H73" s="186">
        <f t="shared" si="1"/>
        <v>412877.08890978806</v>
      </c>
      <c r="I73" s="164">
        <f t="shared" si="2"/>
        <v>425275.7078986587</v>
      </c>
    </row>
    <row r="74" spans="1:9" x14ac:dyDescent="0.25">
      <c r="A74" s="26">
        <v>1999</v>
      </c>
      <c r="B74" s="238">
        <v>268671400</v>
      </c>
      <c r="C74" s="186">
        <f>'[25]OECD.Stat export'!G61</f>
        <v>53523.33</v>
      </c>
      <c r="D74" s="196">
        <v>54780000</v>
      </c>
      <c r="E74" s="261">
        <v>53310</v>
      </c>
      <c r="F74" s="186">
        <f>'[26]OECD.Stat export'!F60</f>
        <v>99.766670000000005</v>
      </c>
      <c r="G74" s="164">
        <f t="shared" si="0"/>
        <v>102.94068119970292</v>
      </c>
      <c r="H74" s="186">
        <f t="shared" si="1"/>
        <v>408712.72970670561</v>
      </c>
      <c r="I74" s="164">
        <f t="shared" si="2"/>
        <v>419982.80497717747</v>
      </c>
    </row>
    <row r="75" spans="1:9" x14ac:dyDescent="0.25">
      <c r="A75" s="26">
        <v>2000</v>
      </c>
      <c r="B75" s="238">
        <v>269350100</v>
      </c>
      <c r="C75" s="186">
        <f>'[25]OECD.Stat export'!G62</f>
        <v>53753.33</v>
      </c>
      <c r="D75" s="196">
        <v>54836000</v>
      </c>
      <c r="E75" s="261">
        <v>53560</v>
      </c>
      <c r="F75" s="186">
        <f>'[26]OECD.Stat export'!F61</f>
        <v>99.091669999999993</v>
      </c>
      <c r="G75" s="164">
        <f t="shared" si="0"/>
        <v>102.24420651722829</v>
      </c>
      <c r="H75" s="186">
        <f t="shared" si="1"/>
        <v>409326.75006686599</v>
      </c>
      <c r="I75" s="164">
        <f t="shared" si="2"/>
        <v>419078.44784665172</v>
      </c>
    </row>
    <row r="76" spans="1:9" x14ac:dyDescent="0.25">
      <c r="A76" s="26">
        <v>2001</v>
      </c>
      <c r="B76" s="238">
        <v>266119100</v>
      </c>
      <c r="C76" s="186">
        <f>'[25]OECD.Stat export'!G63</f>
        <v>53940.83</v>
      </c>
      <c r="D76" s="196">
        <v>54714000</v>
      </c>
      <c r="E76" s="261">
        <v>53690</v>
      </c>
      <c r="F76" s="186">
        <f>'[26]OECD.Stat export'!F62</f>
        <v>98.358329999999995</v>
      </c>
      <c r="G76" s="164">
        <f t="shared" si="0"/>
        <v>101.487535785901</v>
      </c>
      <c r="H76" s="186">
        <f t="shared" si="1"/>
        <v>405318.41332504782</v>
      </c>
      <c r="I76" s="164">
        <f t="shared" si="2"/>
        <v>413048.82970137213</v>
      </c>
    </row>
    <row r="77" spans="1:9" x14ac:dyDescent="0.25">
      <c r="A77" s="26">
        <v>2002</v>
      </c>
      <c r="B77" s="238">
        <v>256993600</v>
      </c>
      <c r="C77" s="186">
        <f>'[25]OECD.Stat export'!G64</f>
        <v>53553.33</v>
      </c>
      <c r="D77" s="196">
        <v>54218000</v>
      </c>
      <c r="E77" s="261">
        <v>53310</v>
      </c>
      <c r="F77" s="186">
        <f>'[26]OECD.Stat export'!F63</f>
        <v>97.45</v>
      </c>
      <c r="G77" s="164">
        <f t="shared" si="0"/>
        <v>100.55030786244595</v>
      </c>
      <c r="H77" s="186">
        <f t="shared" si="1"/>
        <v>395000.43036138057</v>
      </c>
      <c r="I77" s="164">
        <f t="shared" si="2"/>
        <v>401728.25611204904</v>
      </c>
    </row>
    <row r="78" spans="1:9" x14ac:dyDescent="0.25">
      <c r="A78" s="26">
        <v>2003</v>
      </c>
      <c r="B78" s="238">
        <v>254788700</v>
      </c>
      <c r="C78" s="186">
        <f>'[25]OECD.Stat export'!G65</f>
        <v>53601.67</v>
      </c>
      <c r="D78" s="196">
        <v>54184000</v>
      </c>
      <c r="E78" s="261">
        <v>53350</v>
      </c>
      <c r="F78" s="186">
        <f>'[26]OECD.Stat export'!F64</f>
        <v>97.2</v>
      </c>
      <c r="G78" s="164">
        <f t="shared" si="0"/>
        <v>100.29235427634424</v>
      </c>
      <c r="H78" s="186">
        <f t="shared" si="1"/>
        <v>391857.22107387171</v>
      </c>
      <c r="I78" s="164">
        <f t="shared" si="2"/>
        <v>397982.97407060297</v>
      </c>
    </row>
    <row r="79" spans="1:9" x14ac:dyDescent="0.25">
      <c r="A79" s="26">
        <v>2004</v>
      </c>
      <c r="B79" s="238">
        <v>254380100</v>
      </c>
      <c r="C79" s="186">
        <f>'[25]OECD.Stat export'!G66</f>
        <v>53825.83</v>
      </c>
      <c r="D79" s="196">
        <v>54434000</v>
      </c>
      <c r="E79" s="261">
        <v>53550</v>
      </c>
      <c r="F79" s="186">
        <f>'[26]OECD.Stat export'!F65</f>
        <v>97.191670000000002</v>
      </c>
      <c r="G79" s="164">
        <f t="shared" si="0"/>
        <v>100.28375926285533</v>
      </c>
      <c r="H79" s="186">
        <f t="shared" si="1"/>
        <v>389432.0032822623</v>
      </c>
      <c r="I79" s="164">
        <f t="shared" si="2"/>
        <v>395860.72206660447</v>
      </c>
    </row>
    <row r="80" spans="1:9" x14ac:dyDescent="0.25">
      <c r="A80" s="26">
        <v>2005</v>
      </c>
      <c r="B80" s="238">
        <v>257791600</v>
      </c>
      <c r="C80" s="186">
        <f>'[25]OECD.Stat export'!G67</f>
        <v>54241.67</v>
      </c>
      <c r="D80" s="196">
        <v>54936000</v>
      </c>
      <c r="E80" s="261">
        <v>53930</v>
      </c>
      <c r="F80" s="186">
        <f>'[26]OECD.Stat export'!F66</f>
        <v>96.916659999999993</v>
      </c>
      <c r="G80" s="164">
        <f>F80/$F$80*100</f>
        <v>100</v>
      </c>
      <c r="H80" s="186">
        <f t="shared" si="1"/>
        <v>391048.37143827969</v>
      </c>
      <c r="I80" s="164">
        <f t="shared" si="2"/>
        <v>398342.91365350148</v>
      </c>
    </row>
    <row r="81" spans="1:9" x14ac:dyDescent="0.25">
      <c r="A81" s="26">
        <v>2006</v>
      </c>
      <c r="B81" s="238">
        <v>261061500</v>
      </c>
      <c r="C81" s="186">
        <f>'[25]OECD.Stat export'!G68</f>
        <v>55087.5</v>
      </c>
      <c r="D81" s="196">
        <v>55831000</v>
      </c>
      <c r="E81" s="261">
        <v>54720</v>
      </c>
      <c r="F81" s="186">
        <f>'[26]OECD.Stat export'!F67</f>
        <v>97.158330000000007</v>
      </c>
      <c r="G81" s="164">
        <f t="shared" ref="G81:G92" si="3">F81/$F$80*100</f>
        <v>100.24935857261281</v>
      </c>
      <c r="H81" s="186">
        <f t="shared" si="1"/>
        <v>389660.31416238291</v>
      </c>
      <c r="I81" s="164">
        <f t="shared" si="2"/>
        <v>397571.72880116961</v>
      </c>
    </row>
    <row r="82" spans="1:9" x14ac:dyDescent="0.25">
      <c r="A82" s="32">
        <v>2007</v>
      </c>
      <c r="B82" s="238">
        <v>262620300</v>
      </c>
      <c r="C82" s="186">
        <f>'[25]OECD.Stat export'!G69</f>
        <v>55695</v>
      </c>
      <c r="D82" s="196">
        <v>56272000</v>
      </c>
      <c r="E82" s="261">
        <v>55230</v>
      </c>
      <c r="F82" s="186">
        <f>'[26]OECD.Stat export'!F68</f>
        <v>97.216669999999993</v>
      </c>
      <c r="G82" s="164">
        <f t="shared" si="3"/>
        <v>100.30955462146549</v>
      </c>
      <c r="H82" s="186">
        <f t="shared" si="1"/>
        <v>388915.0021324993</v>
      </c>
      <c r="I82" s="164">
        <f t="shared" si="2"/>
        <v>396252.48958899151</v>
      </c>
    </row>
    <row r="83" spans="1:9" x14ac:dyDescent="0.25">
      <c r="A83" s="32">
        <v>2008</v>
      </c>
      <c r="B83" s="238">
        <v>264408400</v>
      </c>
      <c r="C83" s="186">
        <f>'[25]OECD.Stat export'!G70</f>
        <v>55781.67</v>
      </c>
      <c r="D83" s="196">
        <v>56274488.380910218</v>
      </c>
      <c r="E83" s="261">
        <v>55240</v>
      </c>
      <c r="F83" s="186">
        <f>'[26]OECD.Stat export'!F69</f>
        <v>98.558329999999998</v>
      </c>
      <c r="G83" s="164">
        <f t="shared" si="3"/>
        <v>101.69389865478237</v>
      </c>
      <c r="H83" s="186">
        <f t="shared" si="1"/>
        <v>391545.68912629783</v>
      </c>
      <c r="I83" s="164">
        <f t="shared" si="2"/>
        <v>398878.22833695385</v>
      </c>
    </row>
    <row r="84" spans="1:9" x14ac:dyDescent="0.25">
      <c r="A84" s="32">
        <v>2009</v>
      </c>
      <c r="B84" s="238">
        <v>252178900</v>
      </c>
      <c r="C84" s="186">
        <f>'[25]OECD.Stat export'!G71</f>
        <v>55185</v>
      </c>
      <c r="D84" s="196">
        <v>55591241.539597437</v>
      </c>
      <c r="E84" s="261">
        <v>54600</v>
      </c>
      <c r="F84" s="186">
        <f>'[26]OECD.Stat export'!F70</f>
        <v>97.224999999999994</v>
      </c>
      <c r="G84" s="164">
        <f t="shared" si="3"/>
        <v>100.31814963495439</v>
      </c>
      <c r="H84" s="186">
        <f t="shared" si="1"/>
        <v>378025.5261679035</v>
      </c>
      <c r="I84" s="164">
        <f t="shared" si="2"/>
        <v>384888.43101343099</v>
      </c>
    </row>
    <row r="85" spans="1:9" x14ac:dyDescent="0.25">
      <c r="A85" s="26">
        <v>2010</v>
      </c>
      <c r="B85" s="238">
        <v>252766700</v>
      </c>
      <c r="C85" s="186">
        <f>'[25]OECD.Stat export'!G72</f>
        <v>55301.67</v>
      </c>
      <c r="D85" s="186">
        <f>D84*C85/C84</f>
        <v>55708770.399802655</v>
      </c>
      <c r="E85" s="261">
        <v>54630</v>
      </c>
      <c r="F85" s="186">
        <f>'[26]OECD.Stat export'!F71</f>
        <v>96.525000000000006</v>
      </c>
      <c r="G85" s="164">
        <f t="shared" si="3"/>
        <v>99.595879593869626</v>
      </c>
      <c r="H85" s="186">
        <f t="shared" si="1"/>
        <v>378107.2803348265</v>
      </c>
      <c r="I85" s="164">
        <f t="shared" si="2"/>
        <v>385573.7079748612</v>
      </c>
    </row>
    <row r="86" spans="1:9" x14ac:dyDescent="0.25">
      <c r="A86" s="26">
        <v>2011</v>
      </c>
      <c r="B86" s="238">
        <v>254134900</v>
      </c>
      <c r="C86" s="186">
        <f>'[25]OECD.Stat export'!G73</f>
        <v>55844.17</v>
      </c>
      <c r="D86" s="186">
        <f t="shared" ref="D86:D92" si="4">D85*C86/C85</f>
        <v>56255263.985654458</v>
      </c>
      <c r="E86" s="261">
        <v>52440</v>
      </c>
      <c r="F86" s="186">
        <f>'[26]OECD.Stat export'!F72</f>
        <v>96.266670000000005</v>
      </c>
      <c r="G86" s="164">
        <f t="shared" si="3"/>
        <v>99.329330994279019</v>
      </c>
      <c r="H86" s="186">
        <f t="shared" si="1"/>
        <v>376460.91819485318</v>
      </c>
      <c r="I86" s="164">
        <f t="shared" si="2"/>
        <v>403850.27332824818</v>
      </c>
    </row>
    <row r="87" spans="1:9" x14ac:dyDescent="0.25">
      <c r="A87" s="26">
        <v>2012</v>
      </c>
      <c r="B87" s="238">
        <v>254048500</v>
      </c>
      <c r="C87" s="186">
        <f>'[25]OECD.Stat export'!G74</f>
        <v>55406.67</v>
      </c>
      <c r="D87" s="186">
        <f t="shared" si="4"/>
        <v>55814543.351903006</v>
      </c>
      <c r="E87" s="261">
        <v>55040</v>
      </c>
      <c r="F87" s="186">
        <f>'[26]OECD.Stat export'!F73</f>
        <v>96.216669999999993</v>
      </c>
      <c r="G87" s="164">
        <f t="shared" si="3"/>
        <v>99.277740277058655</v>
      </c>
      <c r="H87" s="186">
        <f t="shared" si="1"/>
        <v>379304.51566816441</v>
      </c>
      <c r="I87" s="164">
        <f t="shared" si="2"/>
        <v>384642.22989341087</v>
      </c>
    </row>
    <row r="88" spans="1:9" x14ac:dyDescent="0.25">
      <c r="A88" s="26">
        <v>2013</v>
      </c>
      <c r="B88" s="238">
        <v>255532600</v>
      </c>
      <c r="C88" s="186">
        <f>'[25]OECD.Stat export'!G75</f>
        <v>55985.83</v>
      </c>
      <c r="D88" s="186">
        <f t="shared" si="4"/>
        <v>56397966.808459558</v>
      </c>
      <c r="E88" s="261">
        <v>55530</v>
      </c>
      <c r="F88" s="186">
        <f>'[26]OECD.Stat export'!F74</f>
        <v>96.55</v>
      </c>
      <c r="G88" s="164">
        <f t="shared" si="3"/>
        <v>99.621674952479793</v>
      </c>
      <c r="H88" s="186">
        <f t="shared" si="1"/>
        <v>377573.59951740719</v>
      </c>
      <c r="I88" s="164">
        <f t="shared" si="2"/>
        <v>383475.2986373732</v>
      </c>
    </row>
    <row r="89" spans="1:9" x14ac:dyDescent="0.25">
      <c r="A89" s="26">
        <v>2014</v>
      </c>
      <c r="B89" s="238">
        <v>259803700</v>
      </c>
      <c r="C89" s="186">
        <f>'[25]OECD.Stat export'!G76</f>
        <v>56471.67</v>
      </c>
      <c r="D89" s="186">
        <f t="shared" si="4"/>
        <v>56887383.29463511</v>
      </c>
      <c r="E89" s="261">
        <v>55950</v>
      </c>
      <c r="F89" s="186">
        <f>'[26]OECD.Stat export'!F75</f>
        <v>99.216669999999993</v>
      </c>
      <c r="G89" s="164">
        <f t="shared" si="3"/>
        <v>102.37318331027916</v>
      </c>
      <c r="H89" s="186">
        <f t="shared" si="1"/>
        <v>380581.89847123995</v>
      </c>
      <c r="I89" s="164">
        <f t="shared" si="2"/>
        <v>386958.14715519809</v>
      </c>
    </row>
    <row r="90" spans="1:9" x14ac:dyDescent="0.25">
      <c r="A90" s="32">
        <v>2015</v>
      </c>
      <c r="B90" s="238">
        <v>263206400</v>
      </c>
      <c r="C90" s="186">
        <f>'[25]OECD.Stat export'!G77</f>
        <v>56965</v>
      </c>
      <c r="D90" s="186">
        <f t="shared" si="4"/>
        <v>57384344.918060496</v>
      </c>
      <c r="E90" s="261">
        <v>56400</v>
      </c>
      <c r="F90" s="186">
        <f>'[26]OECD.Stat export'!F76</f>
        <v>100</v>
      </c>
      <c r="G90" s="164">
        <f t="shared" si="3"/>
        <v>103.18143444068338</v>
      </c>
      <c r="H90" s="186">
        <f t="shared" si="1"/>
        <v>382227.36005762871</v>
      </c>
      <c r="I90" s="164">
        <f t="shared" si="2"/>
        <v>388898.3451536643</v>
      </c>
    </row>
    <row r="91" spans="1:9" x14ac:dyDescent="0.25">
      <c r="A91" s="32">
        <v>2016</v>
      </c>
      <c r="B91" s="238">
        <v>270260900</v>
      </c>
      <c r="C91" s="186">
        <f>'[25]OECD.Stat export'!G78</f>
        <v>57849.17</v>
      </c>
      <c r="D91" s="186">
        <f t="shared" si="4"/>
        <v>58275023.690046832</v>
      </c>
      <c r="E91" s="261">
        <v>57290</v>
      </c>
      <c r="F91" s="186">
        <f>'[26]OECD.Stat export'!F77</f>
        <v>99.883330000000001</v>
      </c>
      <c r="G91" s="164">
        <f t="shared" si="3"/>
        <v>103.06105266112142</v>
      </c>
      <c r="H91" s="186">
        <f t="shared" si="1"/>
        <v>386473.31636371859</v>
      </c>
      <c r="I91" s="164">
        <f t="shared" si="2"/>
        <v>393118.1998021761</v>
      </c>
    </row>
    <row r="92" spans="1:9" x14ac:dyDescent="0.25">
      <c r="A92" s="32">
        <v>2017</v>
      </c>
      <c r="B92" s="238">
        <v>274733700</v>
      </c>
      <c r="C92" s="186">
        <f>'[25]OECD.Stat export'!G79</f>
        <v>58515.83</v>
      </c>
      <c r="D92" s="186">
        <f t="shared" si="4"/>
        <v>58946591.273353681</v>
      </c>
      <c r="E92" s="261">
        <v>58190</v>
      </c>
      <c r="F92" s="186">
        <f>'[26]OECD.Stat export'!F78</f>
        <v>100.35</v>
      </c>
      <c r="G92" s="164">
        <f t="shared" si="3"/>
        <v>103.54256946122575</v>
      </c>
      <c r="H92" s="186"/>
      <c r="I92" s="164">
        <f t="shared" si="2"/>
        <v>393443.46107578621</v>
      </c>
    </row>
    <row r="93" spans="1:9" x14ac:dyDescent="0.25">
      <c r="A93" s="32">
        <v>2018</v>
      </c>
      <c r="B93" s="238">
        <v>283579700</v>
      </c>
      <c r="C93" s="186"/>
      <c r="D93" s="186"/>
      <c r="E93" s="261">
        <v>59360</v>
      </c>
      <c r="F93" s="186"/>
      <c r="G93" s="164"/>
      <c r="H93" s="186"/>
      <c r="I93" s="164">
        <f t="shared" si="2"/>
        <v>398107.17093441146</v>
      </c>
    </row>
    <row r="94" spans="1:9" x14ac:dyDescent="0.25">
      <c r="B94" s="238"/>
      <c r="I94" s="164"/>
    </row>
  </sheetData>
  <mergeCells count="9">
    <mergeCell ref="C10:C19"/>
    <mergeCell ref="A4:A7"/>
    <mergeCell ref="B4:H4"/>
    <mergeCell ref="B5:B6"/>
    <mergeCell ref="F5:G5"/>
    <mergeCell ref="H5:I5"/>
    <mergeCell ref="C5:D6"/>
    <mergeCell ref="B7:C7"/>
    <mergeCell ref="H6:I6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R95"/>
  <sheetViews>
    <sheetView zoomScale="90" zoomScaleNormal="90" workbookViewId="0">
      <pane xSplit="1" ySplit="10" topLeftCell="B41" activePane="bottomRight" state="frozen"/>
      <selection pane="topRight" activeCell="B1" sqref="B1"/>
      <selection pane="bottomLeft" activeCell="A11" sqref="A11"/>
      <selection pane="bottomRight" activeCell="O69" sqref="O69"/>
    </sheetView>
  </sheetViews>
  <sheetFormatPr baseColWidth="10" defaultColWidth="10.7109375" defaultRowHeight="15" customHeight="1" x14ac:dyDescent="0.25"/>
  <cols>
    <col min="1" max="1" width="11.42578125" style="25"/>
    <col min="2" max="3" width="16.42578125" style="34" customWidth="1"/>
    <col min="4" max="7" width="12.7109375" style="25" customWidth="1"/>
    <col min="8" max="9" width="14.140625" style="25" customWidth="1"/>
    <col min="10" max="10" width="11.42578125" style="138"/>
    <col min="11" max="11" width="11.42578125" style="22"/>
    <col min="12" max="12" width="0" style="22" hidden="1" customWidth="1"/>
    <col min="13" max="201" width="11.42578125" style="22"/>
    <col min="202" max="202" width="14.85546875" style="22" customWidth="1"/>
    <col min="203" max="204" width="12.7109375" style="22" customWidth="1"/>
    <col min="205" max="205" width="11.42578125" style="22" customWidth="1"/>
    <col min="206" max="206" width="10.85546875" style="22" customWidth="1"/>
    <col min="207" max="208" width="16.42578125" style="22" customWidth="1"/>
    <col min="209" max="212" width="12.7109375" style="22" customWidth="1"/>
    <col min="213" max="213" width="14.28515625" style="22" bestFit="1" customWidth="1"/>
    <col min="214" max="214" width="12.7109375" style="22" customWidth="1"/>
    <col min="215" max="215" width="11.42578125" style="22" bestFit="1" customWidth="1"/>
    <col min="216" max="216" width="12" style="22" bestFit="1" customWidth="1"/>
    <col min="217" max="222" width="12.7109375" style="22" customWidth="1"/>
    <col min="223" max="457" width="11.42578125" style="22"/>
    <col min="458" max="458" width="14.85546875" style="22" customWidth="1"/>
    <col min="459" max="460" width="12.7109375" style="22" customWidth="1"/>
    <col min="461" max="461" width="11.42578125" style="22" customWidth="1"/>
    <col min="462" max="462" width="10.85546875" style="22" customWidth="1"/>
    <col min="463" max="464" width="16.42578125" style="22" customWidth="1"/>
    <col min="465" max="468" width="12.7109375" style="22" customWidth="1"/>
    <col min="469" max="469" width="14.28515625" style="22" bestFit="1" customWidth="1"/>
    <col min="470" max="470" width="12.7109375" style="22" customWidth="1"/>
    <col min="471" max="471" width="11.42578125" style="22" bestFit="1" customWidth="1"/>
    <col min="472" max="472" width="12" style="22" bestFit="1" customWidth="1"/>
    <col min="473" max="478" width="12.7109375" style="22" customWidth="1"/>
    <col min="479" max="713" width="11.42578125" style="22"/>
    <col min="714" max="714" width="14.85546875" style="22" customWidth="1"/>
    <col min="715" max="716" width="12.7109375" style="22" customWidth="1"/>
    <col min="717" max="717" width="11.42578125" style="22" customWidth="1"/>
    <col min="718" max="718" width="10.85546875" style="22" customWidth="1"/>
    <col min="719" max="720" width="16.42578125" style="22" customWidth="1"/>
    <col min="721" max="724" width="12.7109375" style="22" customWidth="1"/>
    <col min="725" max="725" width="14.28515625" style="22" bestFit="1" customWidth="1"/>
    <col min="726" max="726" width="12.7109375" style="22" customWidth="1"/>
    <col min="727" max="727" width="11.42578125" style="22" bestFit="1" customWidth="1"/>
    <col min="728" max="728" width="12" style="22" bestFit="1" customWidth="1"/>
    <col min="729" max="734" width="12.7109375" style="22" customWidth="1"/>
    <col min="735" max="969" width="11.42578125" style="22"/>
    <col min="970" max="970" width="14.85546875" style="22" customWidth="1"/>
    <col min="971" max="972" width="12.7109375" style="22" customWidth="1"/>
    <col min="973" max="973" width="11.42578125" style="22" customWidth="1"/>
    <col min="974" max="974" width="10.85546875" style="22" customWidth="1"/>
    <col min="975" max="976" width="16.42578125" style="22" customWidth="1"/>
    <col min="977" max="980" width="12.7109375" style="22" customWidth="1"/>
    <col min="981" max="981" width="14.28515625" style="22" bestFit="1" customWidth="1"/>
    <col min="982" max="982" width="12.7109375" style="22" customWidth="1"/>
    <col min="983" max="983" width="11.42578125" style="22" bestFit="1" customWidth="1"/>
    <col min="984" max="984" width="12" style="22" bestFit="1" customWidth="1"/>
    <col min="985" max="990" width="12.7109375" style="22" customWidth="1"/>
    <col min="991" max="1225" width="11.42578125" style="22"/>
    <col min="1226" max="1226" width="14.85546875" style="22" customWidth="1"/>
    <col min="1227" max="1228" width="12.7109375" style="22" customWidth="1"/>
    <col min="1229" max="1229" width="11.42578125" style="22" customWidth="1"/>
    <col min="1230" max="1230" width="10.85546875" style="22" customWidth="1"/>
    <col min="1231" max="1232" width="16.42578125" style="22" customWidth="1"/>
    <col min="1233" max="1236" width="12.7109375" style="22" customWidth="1"/>
    <col min="1237" max="1237" width="14.28515625" style="22" bestFit="1" customWidth="1"/>
    <col min="1238" max="1238" width="12.7109375" style="22" customWidth="1"/>
    <col min="1239" max="1239" width="11.42578125" style="22" bestFit="1" customWidth="1"/>
    <col min="1240" max="1240" width="12" style="22" bestFit="1" customWidth="1"/>
    <col min="1241" max="1246" width="12.7109375" style="22" customWidth="1"/>
    <col min="1247" max="1481" width="11.42578125" style="22"/>
    <col min="1482" max="1482" width="14.85546875" style="22" customWidth="1"/>
    <col min="1483" max="1484" width="12.7109375" style="22" customWidth="1"/>
    <col min="1485" max="1485" width="11.42578125" style="22" customWidth="1"/>
    <col min="1486" max="1486" width="10.85546875" style="22" customWidth="1"/>
    <col min="1487" max="1488" width="16.42578125" style="22" customWidth="1"/>
    <col min="1489" max="1492" width="12.7109375" style="22" customWidth="1"/>
    <col min="1493" max="1493" width="14.28515625" style="22" bestFit="1" customWidth="1"/>
    <col min="1494" max="1494" width="12.7109375" style="22" customWidth="1"/>
    <col min="1495" max="1495" width="11.42578125" style="22" bestFit="1" customWidth="1"/>
    <col min="1496" max="1496" width="12" style="22" bestFit="1" customWidth="1"/>
    <col min="1497" max="1502" width="12.7109375" style="22" customWidth="1"/>
    <col min="1503" max="1737" width="11.42578125" style="22"/>
    <col min="1738" max="1738" width="14.85546875" style="22" customWidth="1"/>
    <col min="1739" max="1740" width="12.7109375" style="22" customWidth="1"/>
    <col min="1741" max="1741" width="11.42578125" style="22" customWidth="1"/>
    <col min="1742" max="1742" width="10.85546875" style="22" customWidth="1"/>
    <col min="1743" max="1744" width="16.42578125" style="22" customWidth="1"/>
    <col min="1745" max="1748" width="12.7109375" style="22" customWidth="1"/>
    <col min="1749" max="1749" width="14.28515625" style="22" bestFit="1" customWidth="1"/>
    <col min="1750" max="1750" width="12.7109375" style="22" customWidth="1"/>
    <col min="1751" max="1751" width="11.42578125" style="22" bestFit="1" customWidth="1"/>
    <col min="1752" max="1752" width="12" style="22" bestFit="1" customWidth="1"/>
    <col min="1753" max="1758" width="12.7109375" style="22" customWidth="1"/>
    <col min="1759" max="1993" width="11.42578125" style="22"/>
    <col min="1994" max="1994" width="14.85546875" style="22" customWidth="1"/>
    <col min="1995" max="1996" width="12.7109375" style="22" customWidth="1"/>
    <col min="1997" max="1997" width="11.42578125" style="22" customWidth="1"/>
    <col min="1998" max="1998" width="10.85546875" style="22" customWidth="1"/>
    <col min="1999" max="2000" width="16.42578125" style="22" customWidth="1"/>
    <col min="2001" max="2004" width="12.7109375" style="22" customWidth="1"/>
    <col min="2005" max="2005" width="14.28515625" style="22" bestFit="1" customWidth="1"/>
    <col min="2006" max="2006" width="12.7109375" style="22" customWidth="1"/>
    <col min="2007" max="2007" width="11.42578125" style="22" bestFit="1" customWidth="1"/>
    <col min="2008" max="2008" width="12" style="22" bestFit="1" customWidth="1"/>
    <col min="2009" max="2014" width="12.7109375" style="22" customWidth="1"/>
    <col min="2015" max="2249" width="11.42578125" style="22"/>
    <col min="2250" max="2250" width="14.85546875" style="22" customWidth="1"/>
    <col min="2251" max="2252" width="12.7109375" style="22" customWidth="1"/>
    <col min="2253" max="2253" width="11.42578125" style="22" customWidth="1"/>
    <col min="2254" max="2254" width="10.85546875" style="22" customWidth="1"/>
    <col min="2255" max="2256" width="16.42578125" style="22" customWidth="1"/>
    <col min="2257" max="2260" width="12.7109375" style="22" customWidth="1"/>
    <col min="2261" max="2261" width="14.28515625" style="22" bestFit="1" customWidth="1"/>
    <col min="2262" max="2262" width="12.7109375" style="22" customWidth="1"/>
    <col min="2263" max="2263" width="11.42578125" style="22" bestFit="1" customWidth="1"/>
    <col min="2264" max="2264" width="12" style="22" bestFit="1" customWidth="1"/>
    <col min="2265" max="2270" width="12.7109375" style="22" customWidth="1"/>
    <col min="2271" max="2505" width="11.42578125" style="22"/>
    <col min="2506" max="2506" width="14.85546875" style="22" customWidth="1"/>
    <col min="2507" max="2508" width="12.7109375" style="22" customWidth="1"/>
    <col min="2509" max="2509" width="11.42578125" style="22" customWidth="1"/>
    <col min="2510" max="2510" width="10.85546875" style="22" customWidth="1"/>
    <col min="2511" max="2512" width="16.42578125" style="22" customWidth="1"/>
    <col min="2513" max="2516" width="12.7109375" style="22" customWidth="1"/>
    <col min="2517" max="2517" width="14.28515625" style="22" bestFit="1" customWidth="1"/>
    <col min="2518" max="2518" width="12.7109375" style="22" customWidth="1"/>
    <col min="2519" max="2519" width="11.42578125" style="22" bestFit="1" customWidth="1"/>
    <col min="2520" max="2520" width="12" style="22" bestFit="1" customWidth="1"/>
    <col min="2521" max="2526" width="12.7109375" style="22" customWidth="1"/>
    <col min="2527" max="2761" width="11.42578125" style="22"/>
    <col min="2762" max="2762" width="14.85546875" style="22" customWidth="1"/>
    <col min="2763" max="2764" width="12.7109375" style="22" customWidth="1"/>
    <col min="2765" max="2765" width="11.42578125" style="22" customWidth="1"/>
    <col min="2766" max="2766" width="10.85546875" style="22" customWidth="1"/>
    <col min="2767" max="2768" width="16.42578125" style="22" customWidth="1"/>
    <col min="2769" max="2772" width="12.7109375" style="22" customWidth="1"/>
    <col min="2773" max="2773" width="14.28515625" style="22" bestFit="1" customWidth="1"/>
    <col min="2774" max="2774" width="12.7109375" style="22" customWidth="1"/>
    <col min="2775" max="2775" width="11.42578125" style="22" bestFit="1" customWidth="1"/>
    <col min="2776" max="2776" width="12" style="22" bestFit="1" customWidth="1"/>
    <col min="2777" max="2782" width="12.7109375" style="22" customWidth="1"/>
    <col min="2783" max="3017" width="11.42578125" style="22"/>
    <col min="3018" max="3018" width="14.85546875" style="22" customWidth="1"/>
    <col min="3019" max="3020" width="12.7109375" style="22" customWidth="1"/>
    <col min="3021" max="3021" width="11.42578125" style="22" customWidth="1"/>
    <col min="3022" max="3022" width="10.85546875" style="22" customWidth="1"/>
    <col min="3023" max="3024" width="16.42578125" style="22" customWidth="1"/>
    <col min="3025" max="3028" width="12.7109375" style="22" customWidth="1"/>
    <col min="3029" max="3029" width="14.28515625" style="22" bestFit="1" customWidth="1"/>
    <col min="3030" max="3030" width="12.7109375" style="22" customWidth="1"/>
    <col min="3031" max="3031" width="11.42578125" style="22" bestFit="1" customWidth="1"/>
    <col min="3032" max="3032" width="12" style="22" bestFit="1" customWidth="1"/>
    <col min="3033" max="3038" width="12.7109375" style="22" customWidth="1"/>
    <col min="3039" max="3273" width="11.42578125" style="22"/>
    <col min="3274" max="3274" width="14.85546875" style="22" customWidth="1"/>
    <col min="3275" max="3276" width="12.7109375" style="22" customWidth="1"/>
    <col min="3277" max="3277" width="11.42578125" style="22" customWidth="1"/>
    <col min="3278" max="3278" width="10.85546875" style="22" customWidth="1"/>
    <col min="3279" max="3280" width="16.42578125" style="22" customWidth="1"/>
    <col min="3281" max="3284" width="12.7109375" style="22" customWidth="1"/>
    <col min="3285" max="3285" width="14.28515625" style="22" bestFit="1" customWidth="1"/>
    <col min="3286" max="3286" width="12.7109375" style="22" customWidth="1"/>
    <col min="3287" max="3287" width="11.42578125" style="22" bestFit="1" customWidth="1"/>
    <col min="3288" max="3288" width="12" style="22" bestFit="1" customWidth="1"/>
    <col min="3289" max="3294" width="12.7109375" style="22" customWidth="1"/>
    <col min="3295" max="3529" width="11.42578125" style="22"/>
    <col min="3530" max="3530" width="14.85546875" style="22" customWidth="1"/>
    <col min="3531" max="3532" width="12.7109375" style="22" customWidth="1"/>
    <col min="3533" max="3533" width="11.42578125" style="22" customWidth="1"/>
    <col min="3534" max="3534" width="10.85546875" style="22" customWidth="1"/>
    <col min="3535" max="3536" width="16.42578125" style="22" customWidth="1"/>
    <col min="3537" max="3540" width="12.7109375" style="22" customWidth="1"/>
    <col min="3541" max="3541" width="14.28515625" style="22" bestFit="1" customWidth="1"/>
    <col min="3542" max="3542" width="12.7109375" style="22" customWidth="1"/>
    <col min="3543" max="3543" width="11.42578125" style="22" bestFit="1" customWidth="1"/>
    <col min="3544" max="3544" width="12" style="22" bestFit="1" customWidth="1"/>
    <col min="3545" max="3550" width="12.7109375" style="22" customWidth="1"/>
    <col min="3551" max="3785" width="11.42578125" style="22"/>
    <col min="3786" max="3786" width="14.85546875" style="22" customWidth="1"/>
    <col min="3787" max="3788" width="12.7109375" style="22" customWidth="1"/>
    <col min="3789" max="3789" width="11.42578125" style="22" customWidth="1"/>
    <col min="3790" max="3790" width="10.85546875" style="22" customWidth="1"/>
    <col min="3791" max="3792" width="16.42578125" style="22" customWidth="1"/>
    <col min="3793" max="3796" width="12.7109375" style="22" customWidth="1"/>
    <col min="3797" max="3797" width="14.28515625" style="22" bestFit="1" customWidth="1"/>
    <col min="3798" max="3798" width="12.7109375" style="22" customWidth="1"/>
    <col min="3799" max="3799" width="11.42578125" style="22" bestFit="1" customWidth="1"/>
    <col min="3800" max="3800" width="12" style="22" bestFit="1" customWidth="1"/>
    <col min="3801" max="3806" width="12.7109375" style="22" customWidth="1"/>
    <col min="3807" max="4041" width="11.42578125" style="22"/>
    <col min="4042" max="4042" width="14.85546875" style="22" customWidth="1"/>
    <col min="4043" max="4044" width="12.7109375" style="22" customWidth="1"/>
    <col min="4045" max="4045" width="11.42578125" style="22" customWidth="1"/>
    <col min="4046" max="4046" width="10.85546875" style="22" customWidth="1"/>
    <col min="4047" max="4048" width="16.42578125" style="22" customWidth="1"/>
    <col min="4049" max="4052" width="12.7109375" style="22" customWidth="1"/>
    <col min="4053" max="4053" width="14.28515625" style="22" bestFit="1" customWidth="1"/>
    <col min="4054" max="4054" width="12.7109375" style="22" customWidth="1"/>
    <col min="4055" max="4055" width="11.42578125" style="22" bestFit="1" customWidth="1"/>
    <col min="4056" max="4056" width="12" style="22" bestFit="1" customWidth="1"/>
    <col min="4057" max="4062" width="12.7109375" style="22" customWidth="1"/>
    <col min="4063" max="4297" width="11.42578125" style="22"/>
    <col min="4298" max="4298" width="14.85546875" style="22" customWidth="1"/>
    <col min="4299" max="4300" width="12.7109375" style="22" customWidth="1"/>
    <col min="4301" max="4301" width="11.42578125" style="22" customWidth="1"/>
    <col min="4302" max="4302" width="10.85546875" style="22" customWidth="1"/>
    <col min="4303" max="4304" width="16.42578125" style="22" customWidth="1"/>
    <col min="4305" max="4308" width="12.7109375" style="22" customWidth="1"/>
    <col min="4309" max="4309" width="14.28515625" style="22" bestFit="1" customWidth="1"/>
    <col min="4310" max="4310" width="12.7109375" style="22" customWidth="1"/>
    <col min="4311" max="4311" width="11.42578125" style="22" bestFit="1" customWidth="1"/>
    <col min="4312" max="4312" width="12" style="22" bestFit="1" customWidth="1"/>
    <col min="4313" max="4318" width="12.7109375" style="22" customWidth="1"/>
    <col min="4319" max="4553" width="11.42578125" style="22"/>
    <col min="4554" max="4554" width="14.85546875" style="22" customWidth="1"/>
    <col min="4555" max="4556" width="12.7109375" style="22" customWidth="1"/>
    <col min="4557" max="4557" width="11.42578125" style="22" customWidth="1"/>
    <col min="4558" max="4558" width="10.85546875" style="22" customWidth="1"/>
    <col min="4559" max="4560" width="16.42578125" style="22" customWidth="1"/>
    <col min="4561" max="4564" width="12.7109375" style="22" customWidth="1"/>
    <col min="4565" max="4565" width="14.28515625" style="22" bestFit="1" customWidth="1"/>
    <col min="4566" max="4566" width="12.7109375" style="22" customWidth="1"/>
    <col min="4567" max="4567" width="11.42578125" style="22" bestFit="1" customWidth="1"/>
    <col min="4568" max="4568" width="12" style="22" bestFit="1" customWidth="1"/>
    <col min="4569" max="4574" width="12.7109375" style="22" customWidth="1"/>
    <col min="4575" max="4809" width="11.42578125" style="22"/>
    <col min="4810" max="4810" width="14.85546875" style="22" customWidth="1"/>
    <col min="4811" max="4812" width="12.7109375" style="22" customWidth="1"/>
    <col min="4813" max="4813" width="11.42578125" style="22" customWidth="1"/>
    <col min="4814" max="4814" width="10.85546875" style="22" customWidth="1"/>
    <col min="4815" max="4816" width="16.42578125" style="22" customWidth="1"/>
    <col min="4817" max="4820" width="12.7109375" style="22" customWidth="1"/>
    <col min="4821" max="4821" width="14.28515625" style="22" bestFit="1" customWidth="1"/>
    <col min="4822" max="4822" width="12.7109375" style="22" customWidth="1"/>
    <col min="4823" max="4823" width="11.42578125" style="22" bestFit="1" customWidth="1"/>
    <col min="4824" max="4824" width="12" style="22" bestFit="1" customWidth="1"/>
    <col min="4825" max="4830" width="12.7109375" style="22" customWidth="1"/>
    <col min="4831" max="5065" width="11.42578125" style="22"/>
    <col min="5066" max="5066" width="14.85546875" style="22" customWidth="1"/>
    <col min="5067" max="5068" width="12.7109375" style="22" customWidth="1"/>
    <col min="5069" max="5069" width="11.42578125" style="22" customWidth="1"/>
    <col min="5070" max="5070" width="10.85546875" style="22" customWidth="1"/>
    <col min="5071" max="5072" width="16.42578125" style="22" customWidth="1"/>
    <col min="5073" max="5076" width="12.7109375" style="22" customWidth="1"/>
    <col min="5077" max="5077" width="14.28515625" style="22" bestFit="1" customWidth="1"/>
    <col min="5078" max="5078" width="12.7109375" style="22" customWidth="1"/>
    <col min="5079" max="5079" width="11.42578125" style="22" bestFit="1" customWidth="1"/>
    <col min="5080" max="5080" width="12" style="22" bestFit="1" customWidth="1"/>
    <col min="5081" max="5086" width="12.7109375" style="22" customWidth="1"/>
    <col min="5087" max="5321" width="11.42578125" style="22"/>
    <col min="5322" max="5322" width="14.85546875" style="22" customWidth="1"/>
    <col min="5323" max="5324" width="12.7109375" style="22" customWidth="1"/>
    <col min="5325" max="5325" width="11.42578125" style="22" customWidth="1"/>
    <col min="5326" max="5326" width="10.85546875" style="22" customWidth="1"/>
    <col min="5327" max="5328" width="16.42578125" style="22" customWidth="1"/>
    <col min="5329" max="5332" width="12.7109375" style="22" customWidth="1"/>
    <col min="5333" max="5333" width="14.28515625" style="22" bestFit="1" customWidth="1"/>
    <col min="5334" max="5334" width="12.7109375" style="22" customWidth="1"/>
    <col min="5335" max="5335" width="11.42578125" style="22" bestFit="1" customWidth="1"/>
    <col min="5336" max="5336" width="12" style="22" bestFit="1" customWidth="1"/>
    <col min="5337" max="5342" width="12.7109375" style="22" customWidth="1"/>
    <col min="5343" max="5577" width="11.42578125" style="22"/>
    <col min="5578" max="5578" width="14.85546875" style="22" customWidth="1"/>
    <col min="5579" max="5580" width="12.7109375" style="22" customWidth="1"/>
    <col min="5581" max="5581" width="11.42578125" style="22" customWidth="1"/>
    <col min="5582" max="5582" width="10.85546875" style="22" customWidth="1"/>
    <col min="5583" max="5584" width="16.42578125" style="22" customWidth="1"/>
    <col min="5585" max="5588" width="12.7109375" style="22" customWidth="1"/>
    <col min="5589" max="5589" width="14.28515625" style="22" bestFit="1" customWidth="1"/>
    <col min="5590" max="5590" width="12.7109375" style="22" customWidth="1"/>
    <col min="5591" max="5591" width="11.42578125" style="22" bestFit="1" customWidth="1"/>
    <col min="5592" max="5592" width="12" style="22" bestFit="1" customWidth="1"/>
    <col min="5593" max="5598" width="12.7109375" style="22" customWidth="1"/>
    <col min="5599" max="5833" width="11.42578125" style="22"/>
    <col min="5834" max="5834" width="14.85546875" style="22" customWidth="1"/>
    <col min="5835" max="5836" width="12.7109375" style="22" customWidth="1"/>
    <col min="5837" max="5837" width="11.42578125" style="22" customWidth="1"/>
    <col min="5838" max="5838" width="10.85546875" style="22" customWidth="1"/>
    <col min="5839" max="5840" width="16.42578125" style="22" customWidth="1"/>
    <col min="5841" max="5844" width="12.7109375" style="22" customWidth="1"/>
    <col min="5845" max="5845" width="14.28515625" style="22" bestFit="1" customWidth="1"/>
    <col min="5846" max="5846" width="12.7109375" style="22" customWidth="1"/>
    <col min="5847" max="5847" width="11.42578125" style="22" bestFit="1" customWidth="1"/>
    <col min="5848" max="5848" width="12" style="22" bestFit="1" customWidth="1"/>
    <col min="5849" max="5854" width="12.7109375" style="22" customWidth="1"/>
    <col min="5855" max="6089" width="11.42578125" style="22"/>
    <col min="6090" max="6090" width="14.85546875" style="22" customWidth="1"/>
    <col min="6091" max="6092" width="12.7109375" style="22" customWidth="1"/>
    <col min="6093" max="6093" width="11.42578125" style="22" customWidth="1"/>
    <col min="6094" max="6094" width="10.85546875" style="22" customWidth="1"/>
    <col min="6095" max="6096" width="16.42578125" style="22" customWidth="1"/>
    <col min="6097" max="6100" width="12.7109375" style="22" customWidth="1"/>
    <col min="6101" max="6101" width="14.28515625" style="22" bestFit="1" customWidth="1"/>
    <col min="6102" max="6102" width="12.7109375" style="22" customWidth="1"/>
    <col min="6103" max="6103" width="11.42578125" style="22" bestFit="1" customWidth="1"/>
    <col min="6104" max="6104" width="12" style="22" bestFit="1" customWidth="1"/>
    <col min="6105" max="6110" width="12.7109375" style="22" customWidth="1"/>
    <col min="6111" max="6345" width="11.42578125" style="22"/>
    <col min="6346" max="6346" width="14.85546875" style="22" customWidth="1"/>
    <col min="6347" max="6348" width="12.7109375" style="22" customWidth="1"/>
    <col min="6349" max="6349" width="11.42578125" style="22" customWidth="1"/>
    <col min="6350" max="6350" width="10.85546875" style="22" customWidth="1"/>
    <col min="6351" max="6352" width="16.42578125" style="22" customWidth="1"/>
    <col min="6353" max="6356" width="12.7109375" style="22" customWidth="1"/>
    <col min="6357" max="6357" width="14.28515625" style="22" bestFit="1" customWidth="1"/>
    <col min="6358" max="6358" width="12.7109375" style="22" customWidth="1"/>
    <col min="6359" max="6359" width="11.42578125" style="22" bestFit="1" customWidth="1"/>
    <col min="6360" max="6360" width="12" style="22" bestFit="1" customWidth="1"/>
    <col min="6361" max="6366" width="12.7109375" style="22" customWidth="1"/>
    <col min="6367" max="6601" width="11.42578125" style="22"/>
    <col min="6602" max="6602" width="14.85546875" style="22" customWidth="1"/>
    <col min="6603" max="6604" width="12.7109375" style="22" customWidth="1"/>
    <col min="6605" max="6605" width="11.42578125" style="22" customWidth="1"/>
    <col min="6606" max="6606" width="10.85546875" style="22" customWidth="1"/>
    <col min="6607" max="6608" width="16.42578125" style="22" customWidth="1"/>
    <col min="6609" max="6612" width="12.7109375" style="22" customWidth="1"/>
    <col min="6613" max="6613" width="14.28515625" style="22" bestFit="1" customWidth="1"/>
    <col min="6614" max="6614" width="12.7109375" style="22" customWidth="1"/>
    <col min="6615" max="6615" width="11.42578125" style="22" bestFit="1" customWidth="1"/>
    <col min="6616" max="6616" width="12" style="22" bestFit="1" customWidth="1"/>
    <col min="6617" max="6622" width="12.7109375" style="22" customWidth="1"/>
    <col min="6623" max="6857" width="11.42578125" style="22"/>
    <col min="6858" max="6858" width="14.85546875" style="22" customWidth="1"/>
    <col min="6859" max="6860" width="12.7109375" style="22" customWidth="1"/>
    <col min="6861" max="6861" width="11.42578125" style="22" customWidth="1"/>
    <col min="6862" max="6862" width="10.85546875" style="22" customWidth="1"/>
    <col min="6863" max="6864" width="16.42578125" style="22" customWidth="1"/>
    <col min="6865" max="6868" width="12.7109375" style="22" customWidth="1"/>
    <col min="6869" max="6869" width="14.28515625" style="22" bestFit="1" customWidth="1"/>
    <col min="6870" max="6870" width="12.7109375" style="22" customWidth="1"/>
    <col min="6871" max="6871" width="11.42578125" style="22" bestFit="1" customWidth="1"/>
    <col min="6872" max="6872" width="12" style="22" bestFit="1" customWidth="1"/>
    <col min="6873" max="6878" width="12.7109375" style="22" customWidth="1"/>
    <col min="6879" max="7113" width="11.42578125" style="22"/>
    <col min="7114" max="7114" width="14.85546875" style="22" customWidth="1"/>
    <col min="7115" max="7116" width="12.7109375" style="22" customWidth="1"/>
    <col min="7117" max="7117" width="11.42578125" style="22" customWidth="1"/>
    <col min="7118" max="7118" width="10.85546875" style="22" customWidth="1"/>
    <col min="7119" max="7120" width="16.42578125" style="22" customWidth="1"/>
    <col min="7121" max="7124" width="12.7109375" style="22" customWidth="1"/>
    <col min="7125" max="7125" width="14.28515625" style="22" bestFit="1" customWidth="1"/>
    <col min="7126" max="7126" width="12.7109375" style="22" customWidth="1"/>
    <col min="7127" max="7127" width="11.42578125" style="22" bestFit="1" customWidth="1"/>
    <col min="7128" max="7128" width="12" style="22" bestFit="1" customWidth="1"/>
    <col min="7129" max="7134" width="12.7109375" style="22" customWidth="1"/>
    <col min="7135" max="7369" width="11.42578125" style="22"/>
    <col min="7370" max="7370" width="14.85546875" style="22" customWidth="1"/>
    <col min="7371" max="7372" width="12.7109375" style="22" customWidth="1"/>
    <col min="7373" max="7373" width="11.42578125" style="22" customWidth="1"/>
    <col min="7374" max="7374" width="10.85546875" style="22" customWidth="1"/>
    <col min="7375" max="7376" width="16.42578125" style="22" customWidth="1"/>
    <col min="7377" max="7380" width="12.7109375" style="22" customWidth="1"/>
    <col min="7381" max="7381" width="14.28515625" style="22" bestFit="1" customWidth="1"/>
    <col min="7382" max="7382" width="12.7109375" style="22" customWidth="1"/>
    <col min="7383" max="7383" width="11.42578125" style="22" bestFit="1" customWidth="1"/>
    <col min="7384" max="7384" width="12" style="22" bestFit="1" customWidth="1"/>
    <col min="7385" max="7390" width="12.7109375" style="22" customWidth="1"/>
    <col min="7391" max="7625" width="11.42578125" style="22"/>
    <col min="7626" max="7626" width="14.85546875" style="22" customWidth="1"/>
    <col min="7627" max="7628" width="12.7109375" style="22" customWidth="1"/>
    <col min="7629" max="7629" width="11.42578125" style="22" customWidth="1"/>
    <col min="7630" max="7630" width="10.85546875" style="22" customWidth="1"/>
    <col min="7631" max="7632" width="16.42578125" style="22" customWidth="1"/>
    <col min="7633" max="7636" width="12.7109375" style="22" customWidth="1"/>
    <col min="7637" max="7637" width="14.28515625" style="22" bestFit="1" customWidth="1"/>
    <col min="7638" max="7638" width="12.7109375" style="22" customWidth="1"/>
    <col min="7639" max="7639" width="11.42578125" style="22" bestFit="1" customWidth="1"/>
    <col min="7640" max="7640" width="12" style="22" bestFit="1" customWidth="1"/>
    <col min="7641" max="7646" width="12.7109375" style="22" customWidth="1"/>
    <col min="7647" max="7881" width="11.42578125" style="22"/>
    <col min="7882" max="7882" width="14.85546875" style="22" customWidth="1"/>
    <col min="7883" max="7884" width="12.7109375" style="22" customWidth="1"/>
    <col min="7885" max="7885" width="11.42578125" style="22" customWidth="1"/>
    <col min="7886" max="7886" width="10.85546875" style="22" customWidth="1"/>
    <col min="7887" max="7888" width="16.42578125" style="22" customWidth="1"/>
    <col min="7889" max="7892" width="12.7109375" style="22" customWidth="1"/>
    <col min="7893" max="7893" width="14.28515625" style="22" bestFit="1" customWidth="1"/>
    <col min="7894" max="7894" width="12.7109375" style="22" customWidth="1"/>
    <col min="7895" max="7895" width="11.42578125" style="22" bestFit="1" customWidth="1"/>
    <col min="7896" max="7896" width="12" style="22" bestFit="1" customWidth="1"/>
    <col min="7897" max="7902" width="12.7109375" style="22" customWidth="1"/>
    <col min="7903" max="8137" width="11.42578125" style="22"/>
    <col min="8138" max="8138" width="14.85546875" style="22" customWidth="1"/>
    <col min="8139" max="8140" width="12.7109375" style="22" customWidth="1"/>
    <col min="8141" max="8141" width="11.42578125" style="22" customWidth="1"/>
    <col min="8142" max="8142" width="10.85546875" style="22" customWidth="1"/>
    <col min="8143" max="8144" width="16.42578125" style="22" customWidth="1"/>
    <col min="8145" max="8148" width="12.7109375" style="22" customWidth="1"/>
    <col min="8149" max="8149" width="14.28515625" style="22" bestFit="1" customWidth="1"/>
    <col min="8150" max="8150" width="12.7109375" style="22" customWidth="1"/>
    <col min="8151" max="8151" width="11.42578125" style="22" bestFit="1" customWidth="1"/>
    <col min="8152" max="8152" width="12" style="22" bestFit="1" customWidth="1"/>
    <col min="8153" max="8158" width="12.7109375" style="22" customWidth="1"/>
    <col min="8159" max="8393" width="11.42578125" style="22"/>
    <col min="8394" max="8394" width="14.85546875" style="22" customWidth="1"/>
    <col min="8395" max="8396" width="12.7109375" style="22" customWidth="1"/>
    <col min="8397" max="8397" width="11.42578125" style="22" customWidth="1"/>
    <col min="8398" max="8398" width="10.85546875" style="22" customWidth="1"/>
    <col min="8399" max="8400" width="16.42578125" style="22" customWidth="1"/>
    <col min="8401" max="8404" width="12.7109375" style="22" customWidth="1"/>
    <col min="8405" max="8405" width="14.28515625" style="22" bestFit="1" customWidth="1"/>
    <col min="8406" max="8406" width="12.7109375" style="22" customWidth="1"/>
    <col min="8407" max="8407" width="11.42578125" style="22" bestFit="1" customWidth="1"/>
    <col min="8408" max="8408" width="12" style="22" bestFit="1" customWidth="1"/>
    <col min="8409" max="8414" width="12.7109375" style="22" customWidth="1"/>
    <col min="8415" max="8649" width="11.42578125" style="22"/>
    <col min="8650" max="8650" width="14.85546875" style="22" customWidth="1"/>
    <col min="8651" max="8652" width="12.7109375" style="22" customWidth="1"/>
    <col min="8653" max="8653" width="11.42578125" style="22" customWidth="1"/>
    <col min="8654" max="8654" width="10.85546875" style="22" customWidth="1"/>
    <col min="8655" max="8656" width="16.42578125" style="22" customWidth="1"/>
    <col min="8657" max="8660" width="12.7109375" style="22" customWidth="1"/>
    <col min="8661" max="8661" width="14.28515625" style="22" bestFit="1" customWidth="1"/>
    <col min="8662" max="8662" width="12.7109375" style="22" customWidth="1"/>
    <col min="8663" max="8663" width="11.42578125" style="22" bestFit="1" customWidth="1"/>
    <col min="8664" max="8664" width="12" style="22" bestFit="1" customWidth="1"/>
    <col min="8665" max="8670" width="12.7109375" style="22" customWidth="1"/>
    <col min="8671" max="8905" width="11.42578125" style="22"/>
    <col min="8906" max="8906" width="14.85546875" style="22" customWidth="1"/>
    <col min="8907" max="8908" width="12.7109375" style="22" customWidth="1"/>
    <col min="8909" max="8909" width="11.42578125" style="22" customWidth="1"/>
    <col min="8910" max="8910" width="10.85546875" style="22" customWidth="1"/>
    <col min="8911" max="8912" width="16.42578125" style="22" customWidth="1"/>
    <col min="8913" max="8916" width="12.7109375" style="22" customWidth="1"/>
    <col min="8917" max="8917" width="14.28515625" style="22" bestFit="1" customWidth="1"/>
    <col min="8918" max="8918" width="12.7109375" style="22" customWidth="1"/>
    <col min="8919" max="8919" width="11.42578125" style="22" bestFit="1" customWidth="1"/>
    <col min="8920" max="8920" width="12" style="22" bestFit="1" customWidth="1"/>
    <col min="8921" max="8926" width="12.7109375" style="22" customWidth="1"/>
    <col min="8927" max="9161" width="11.42578125" style="22"/>
    <col min="9162" max="9162" width="14.85546875" style="22" customWidth="1"/>
    <col min="9163" max="9164" width="12.7109375" style="22" customWidth="1"/>
    <col min="9165" max="9165" width="11.42578125" style="22" customWidth="1"/>
    <col min="9166" max="9166" width="10.85546875" style="22" customWidth="1"/>
    <col min="9167" max="9168" width="16.42578125" style="22" customWidth="1"/>
    <col min="9169" max="9172" width="12.7109375" style="22" customWidth="1"/>
    <col min="9173" max="9173" width="14.28515625" style="22" bestFit="1" customWidth="1"/>
    <col min="9174" max="9174" width="12.7109375" style="22" customWidth="1"/>
    <col min="9175" max="9175" width="11.42578125" style="22" bestFit="1" customWidth="1"/>
    <col min="9176" max="9176" width="12" style="22" bestFit="1" customWidth="1"/>
    <col min="9177" max="9182" width="12.7109375" style="22" customWidth="1"/>
    <col min="9183" max="9417" width="11.42578125" style="22"/>
    <col min="9418" max="9418" width="14.85546875" style="22" customWidth="1"/>
    <col min="9419" max="9420" width="12.7109375" style="22" customWidth="1"/>
    <col min="9421" max="9421" width="11.42578125" style="22" customWidth="1"/>
    <col min="9422" max="9422" width="10.85546875" style="22" customWidth="1"/>
    <col min="9423" max="9424" width="16.42578125" style="22" customWidth="1"/>
    <col min="9425" max="9428" width="12.7109375" style="22" customWidth="1"/>
    <col min="9429" max="9429" width="14.28515625" style="22" bestFit="1" customWidth="1"/>
    <col min="9430" max="9430" width="12.7109375" style="22" customWidth="1"/>
    <col min="9431" max="9431" width="11.42578125" style="22" bestFit="1" customWidth="1"/>
    <col min="9432" max="9432" width="12" style="22" bestFit="1" customWidth="1"/>
    <col min="9433" max="9438" width="12.7109375" style="22" customWidth="1"/>
    <col min="9439" max="9673" width="11.42578125" style="22"/>
    <col min="9674" max="9674" width="14.85546875" style="22" customWidth="1"/>
    <col min="9675" max="9676" width="12.7109375" style="22" customWidth="1"/>
    <col min="9677" max="9677" width="11.42578125" style="22" customWidth="1"/>
    <col min="9678" max="9678" width="10.85546875" style="22" customWidth="1"/>
    <col min="9679" max="9680" width="16.42578125" style="22" customWidth="1"/>
    <col min="9681" max="9684" width="12.7109375" style="22" customWidth="1"/>
    <col min="9685" max="9685" width="14.28515625" style="22" bestFit="1" customWidth="1"/>
    <col min="9686" max="9686" width="12.7109375" style="22" customWidth="1"/>
    <col min="9687" max="9687" width="11.42578125" style="22" bestFit="1" customWidth="1"/>
    <col min="9688" max="9688" width="12" style="22" bestFit="1" customWidth="1"/>
    <col min="9689" max="9694" width="12.7109375" style="22" customWidth="1"/>
    <col min="9695" max="9929" width="11.42578125" style="22"/>
    <col min="9930" max="9930" width="14.85546875" style="22" customWidth="1"/>
    <col min="9931" max="9932" width="12.7109375" style="22" customWidth="1"/>
    <col min="9933" max="9933" width="11.42578125" style="22" customWidth="1"/>
    <col min="9934" max="9934" width="10.85546875" style="22" customWidth="1"/>
    <col min="9935" max="9936" width="16.42578125" style="22" customWidth="1"/>
    <col min="9937" max="9940" width="12.7109375" style="22" customWidth="1"/>
    <col min="9941" max="9941" width="14.28515625" style="22" bestFit="1" customWidth="1"/>
    <col min="9942" max="9942" width="12.7109375" style="22" customWidth="1"/>
    <col min="9943" max="9943" width="11.42578125" style="22" bestFit="1" customWidth="1"/>
    <col min="9944" max="9944" width="12" style="22" bestFit="1" customWidth="1"/>
    <col min="9945" max="9950" width="12.7109375" style="22" customWidth="1"/>
    <col min="9951" max="10185" width="11.42578125" style="22"/>
    <col min="10186" max="10186" width="14.85546875" style="22" customWidth="1"/>
    <col min="10187" max="10188" width="12.7109375" style="22" customWidth="1"/>
    <col min="10189" max="10189" width="11.42578125" style="22" customWidth="1"/>
    <col min="10190" max="10190" width="10.85546875" style="22" customWidth="1"/>
    <col min="10191" max="10192" width="16.42578125" style="22" customWidth="1"/>
    <col min="10193" max="10196" width="12.7109375" style="22" customWidth="1"/>
    <col min="10197" max="10197" width="14.28515625" style="22" bestFit="1" customWidth="1"/>
    <col min="10198" max="10198" width="12.7109375" style="22" customWidth="1"/>
    <col min="10199" max="10199" width="11.42578125" style="22" bestFit="1" customWidth="1"/>
    <col min="10200" max="10200" width="12" style="22" bestFit="1" customWidth="1"/>
    <col min="10201" max="10206" width="12.7109375" style="22" customWidth="1"/>
    <col min="10207" max="10441" width="11.42578125" style="22"/>
    <col min="10442" max="10442" width="14.85546875" style="22" customWidth="1"/>
    <col min="10443" max="10444" width="12.7109375" style="22" customWidth="1"/>
    <col min="10445" max="10445" width="11.42578125" style="22" customWidth="1"/>
    <col min="10446" max="10446" width="10.85546875" style="22" customWidth="1"/>
    <col min="10447" max="10448" width="16.42578125" style="22" customWidth="1"/>
    <col min="10449" max="10452" width="12.7109375" style="22" customWidth="1"/>
    <col min="10453" max="10453" width="14.28515625" style="22" bestFit="1" customWidth="1"/>
    <col min="10454" max="10454" width="12.7109375" style="22" customWidth="1"/>
    <col min="10455" max="10455" width="11.42578125" style="22" bestFit="1" customWidth="1"/>
    <col min="10456" max="10456" width="12" style="22" bestFit="1" customWidth="1"/>
    <col min="10457" max="10462" width="12.7109375" style="22" customWidth="1"/>
    <col min="10463" max="10697" width="11.42578125" style="22"/>
    <col min="10698" max="10698" width="14.85546875" style="22" customWidth="1"/>
    <col min="10699" max="10700" width="12.7109375" style="22" customWidth="1"/>
    <col min="10701" max="10701" width="11.42578125" style="22" customWidth="1"/>
    <col min="10702" max="10702" width="10.85546875" style="22" customWidth="1"/>
    <col min="10703" max="10704" width="16.42578125" style="22" customWidth="1"/>
    <col min="10705" max="10708" width="12.7109375" style="22" customWidth="1"/>
    <col min="10709" max="10709" width="14.28515625" style="22" bestFit="1" customWidth="1"/>
    <col min="10710" max="10710" width="12.7109375" style="22" customWidth="1"/>
    <col min="10711" max="10711" width="11.42578125" style="22" bestFit="1" customWidth="1"/>
    <col min="10712" max="10712" width="12" style="22" bestFit="1" customWidth="1"/>
    <col min="10713" max="10718" width="12.7109375" style="22" customWidth="1"/>
    <col min="10719" max="10953" width="11.42578125" style="22"/>
    <col min="10954" max="10954" width="14.85546875" style="22" customWidth="1"/>
    <col min="10955" max="10956" width="12.7109375" style="22" customWidth="1"/>
    <col min="10957" max="10957" width="11.42578125" style="22" customWidth="1"/>
    <col min="10958" max="10958" width="10.85546875" style="22" customWidth="1"/>
    <col min="10959" max="10960" width="16.42578125" style="22" customWidth="1"/>
    <col min="10961" max="10964" width="12.7109375" style="22" customWidth="1"/>
    <col min="10965" max="10965" width="14.28515625" style="22" bestFit="1" customWidth="1"/>
    <col min="10966" max="10966" width="12.7109375" style="22" customWidth="1"/>
    <col min="10967" max="10967" width="11.42578125" style="22" bestFit="1" customWidth="1"/>
    <col min="10968" max="10968" width="12" style="22" bestFit="1" customWidth="1"/>
    <col min="10969" max="10974" width="12.7109375" style="22" customWidth="1"/>
    <col min="10975" max="11209" width="11.42578125" style="22"/>
    <col min="11210" max="11210" width="14.85546875" style="22" customWidth="1"/>
    <col min="11211" max="11212" width="12.7109375" style="22" customWidth="1"/>
    <col min="11213" max="11213" width="11.42578125" style="22" customWidth="1"/>
    <col min="11214" max="11214" width="10.85546875" style="22" customWidth="1"/>
    <col min="11215" max="11216" width="16.42578125" style="22" customWidth="1"/>
    <col min="11217" max="11220" width="12.7109375" style="22" customWidth="1"/>
    <col min="11221" max="11221" width="14.28515625" style="22" bestFit="1" customWidth="1"/>
    <col min="11222" max="11222" width="12.7109375" style="22" customWidth="1"/>
    <col min="11223" max="11223" width="11.42578125" style="22" bestFit="1" customWidth="1"/>
    <col min="11224" max="11224" width="12" style="22" bestFit="1" customWidth="1"/>
    <col min="11225" max="11230" width="12.7109375" style="22" customWidth="1"/>
    <col min="11231" max="11465" width="11.42578125" style="22"/>
    <col min="11466" max="11466" width="14.85546875" style="22" customWidth="1"/>
    <col min="11467" max="11468" width="12.7109375" style="22" customWidth="1"/>
    <col min="11469" max="11469" width="11.42578125" style="22" customWidth="1"/>
    <col min="11470" max="11470" width="10.85546875" style="22" customWidth="1"/>
    <col min="11471" max="11472" width="16.42578125" style="22" customWidth="1"/>
    <col min="11473" max="11476" width="12.7109375" style="22" customWidth="1"/>
    <col min="11477" max="11477" width="14.28515625" style="22" bestFit="1" customWidth="1"/>
    <col min="11478" max="11478" width="12.7109375" style="22" customWidth="1"/>
    <col min="11479" max="11479" width="11.42578125" style="22" bestFit="1" customWidth="1"/>
    <col min="11480" max="11480" width="12" style="22" bestFit="1" customWidth="1"/>
    <col min="11481" max="11486" width="12.7109375" style="22" customWidth="1"/>
    <col min="11487" max="11721" width="11.42578125" style="22"/>
    <col min="11722" max="11722" width="14.85546875" style="22" customWidth="1"/>
    <col min="11723" max="11724" width="12.7109375" style="22" customWidth="1"/>
    <col min="11725" max="11725" width="11.42578125" style="22" customWidth="1"/>
    <col min="11726" max="11726" width="10.85546875" style="22" customWidth="1"/>
    <col min="11727" max="11728" width="16.42578125" style="22" customWidth="1"/>
    <col min="11729" max="11732" width="12.7109375" style="22" customWidth="1"/>
    <col min="11733" max="11733" width="14.28515625" style="22" bestFit="1" customWidth="1"/>
    <col min="11734" max="11734" width="12.7109375" style="22" customWidth="1"/>
    <col min="11735" max="11735" width="11.42578125" style="22" bestFit="1" customWidth="1"/>
    <col min="11736" max="11736" width="12" style="22" bestFit="1" customWidth="1"/>
    <col min="11737" max="11742" width="12.7109375" style="22" customWidth="1"/>
    <col min="11743" max="11977" width="11.42578125" style="22"/>
    <col min="11978" max="11978" width="14.85546875" style="22" customWidth="1"/>
    <col min="11979" max="11980" width="12.7109375" style="22" customWidth="1"/>
    <col min="11981" max="11981" width="11.42578125" style="22" customWidth="1"/>
    <col min="11982" max="11982" width="10.85546875" style="22" customWidth="1"/>
    <col min="11983" max="11984" width="16.42578125" style="22" customWidth="1"/>
    <col min="11985" max="11988" width="12.7109375" style="22" customWidth="1"/>
    <col min="11989" max="11989" width="14.28515625" style="22" bestFit="1" customWidth="1"/>
    <col min="11990" max="11990" width="12.7109375" style="22" customWidth="1"/>
    <col min="11991" max="11991" width="11.42578125" style="22" bestFit="1" customWidth="1"/>
    <col min="11992" max="11992" width="12" style="22" bestFit="1" customWidth="1"/>
    <col min="11993" max="11998" width="12.7109375" style="22" customWidth="1"/>
    <col min="11999" max="12233" width="11.42578125" style="22"/>
    <col min="12234" max="12234" width="14.85546875" style="22" customWidth="1"/>
    <col min="12235" max="12236" width="12.7109375" style="22" customWidth="1"/>
    <col min="12237" max="12237" width="11.42578125" style="22" customWidth="1"/>
    <col min="12238" max="12238" width="10.85546875" style="22" customWidth="1"/>
    <col min="12239" max="12240" width="16.42578125" style="22" customWidth="1"/>
    <col min="12241" max="12244" width="12.7109375" style="22" customWidth="1"/>
    <col min="12245" max="12245" width="14.28515625" style="22" bestFit="1" customWidth="1"/>
    <col min="12246" max="12246" width="12.7109375" style="22" customWidth="1"/>
    <col min="12247" max="12247" width="11.42578125" style="22" bestFit="1" customWidth="1"/>
    <col min="12248" max="12248" width="12" style="22" bestFit="1" customWidth="1"/>
    <col min="12249" max="12254" width="12.7109375" style="22" customWidth="1"/>
    <col min="12255" max="12489" width="11.42578125" style="22"/>
    <col min="12490" max="12490" width="14.85546875" style="22" customWidth="1"/>
    <col min="12491" max="12492" width="12.7109375" style="22" customWidth="1"/>
    <col min="12493" max="12493" width="11.42578125" style="22" customWidth="1"/>
    <col min="12494" max="12494" width="10.85546875" style="22" customWidth="1"/>
    <col min="12495" max="12496" width="16.42578125" style="22" customWidth="1"/>
    <col min="12497" max="12500" width="12.7109375" style="22" customWidth="1"/>
    <col min="12501" max="12501" width="14.28515625" style="22" bestFit="1" customWidth="1"/>
    <col min="12502" max="12502" width="12.7109375" style="22" customWidth="1"/>
    <col min="12503" max="12503" width="11.42578125" style="22" bestFit="1" customWidth="1"/>
    <col min="12504" max="12504" width="12" style="22" bestFit="1" customWidth="1"/>
    <col min="12505" max="12510" width="12.7109375" style="22" customWidth="1"/>
    <col min="12511" max="12745" width="11.42578125" style="22"/>
    <col min="12746" max="12746" width="14.85546875" style="22" customWidth="1"/>
    <col min="12747" max="12748" width="12.7109375" style="22" customWidth="1"/>
    <col min="12749" max="12749" width="11.42578125" style="22" customWidth="1"/>
    <col min="12750" max="12750" width="10.85546875" style="22" customWidth="1"/>
    <col min="12751" max="12752" width="16.42578125" style="22" customWidth="1"/>
    <col min="12753" max="12756" width="12.7109375" style="22" customWidth="1"/>
    <col min="12757" max="12757" width="14.28515625" style="22" bestFit="1" customWidth="1"/>
    <col min="12758" max="12758" width="12.7109375" style="22" customWidth="1"/>
    <col min="12759" max="12759" width="11.42578125" style="22" bestFit="1" customWidth="1"/>
    <col min="12760" max="12760" width="12" style="22" bestFit="1" customWidth="1"/>
    <col min="12761" max="12766" width="12.7109375" style="22" customWidth="1"/>
    <col min="12767" max="13001" width="11.42578125" style="22"/>
    <col min="13002" max="13002" width="14.85546875" style="22" customWidth="1"/>
    <col min="13003" max="13004" width="12.7109375" style="22" customWidth="1"/>
    <col min="13005" max="13005" width="11.42578125" style="22" customWidth="1"/>
    <col min="13006" max="13006" width="10.85546875" style="22" customWidth="1"/>
    <col min="13007" max="13008" width="16.42578125" style="22" customWidth="1"/>
    <col min="13009" max="13012" width="12.7109375" style="22" customWidth="1"/>
    <col min="13013" max="13013" width="14.28515625" style="22" bestFit="1" customWidth="1"/>
    <col min="13014" max="13014" width="12.7109375" style="22" customWidth="1"/>
    <col min="13015" max="13015" width="11.42578125" style="22" bestFit="1" customWidth="1"/>
    <col min="13016" max="13016" width="12" style="22" bestFit="1" customWidth="1"/>
    <col min="13017" max="13022" width="12.7109375" style="22" customWidth="1"/>
    <col min="13023" max="13257" width="11.42578125" style="22"/>
    <col min="13258" max="13258" width="14.85546875" style="22" customWidth="1"/>
    <col min="13259" max="13260" width="12.7109375" style="22" customWidth="1"/>
    <col min="13261" max="13261" width="11.42578125" style="22" customWidth="1"/>
    <col min="13262" max="13262" width="10.85546875" style="22" customWidth="1"/>
    <col min="13263" max="13264" width="16.42578125" style="22" customWidth="1"/>
    <col min="13265" max="13268" width="12.7109375" style="22" customWidth="1"/>
    <col min="13269" max="13269" width="14.28515625" style="22" bestFit="1" customWidth="1"/>
    <col min="13270" max="13270" width="12.7109375" style="22" customWidth="1"/>
    <col min="13271" max="13271" width="11.42578125" style="22" bestFit="1" customWidth="1"/>
    <col min="13272" max="13272" width="12" style="22" bestFit="1" customWidth="1"/>
    <col min="13273" max="13278" width="12.7109375" style="22" customWidth="1"/>
    <col min="13279" max="13513" width="11.42578125" style="22"/>
    <col min="13514" max="13514" width="14.85546875" style="22" customWidth="1"/>
    <col min="13515" max="13516" width="12.7109375" style="22" customWidth="1"/>
    <col min="13517" max="13517" width="11.42578125" style="22" customWidth="1"/>
    <col min="13518" max="13518" width="10.85546875" style="22" customWidth="1"/>
    <col min="13519" max="13520" width="16.42578125" style="22" customWidth="1"/>
    <col min="13521" max="13524" width="12.7109375" style="22" customWidth="1"/>
    <col min="13525" max="13525" width="14.28515625" style="22" bestFit="1" customWidth="1"/>
    <col min="13526" max="13526" width="12.7109375" style="22" customWidth="1"/>
    <col min="13527" max="13527" width="11.42578125" style="22" bestFit="1" customWidth="1"/>
    <col min="13528" max="13528" width="12" style="22" bestFit="1" customWidth="1"/>
    <col min="13529" max="13534" width="12.7109375" style="22" customWidth="1"/>
    <col min="13535" max="13769" width="11.42578125" style="22"/>
    <col min="13770" max="13770" width="14.85546875" style="22" customWidth="1"/>
    <col min="13771" max="13772" width="12.7109375" style="22" customWidth="1"/>
    <col min="13773" max="13773" width="11.42578125" style="22" customWidth="1"/>
    <col min="13774" max="13774" width="10.85546875" style="22" customWidth="1"/>
    <col min="13775" max="13776" width="16.42578125" style="22" customWidth="1"/>
    <col min="13777" max="13780" width="12.7109375" style="22" customWidth="1"/>
    <col min="13781" max="13781" width="14.28515625" style="22" bestFit="1" customWidth="1"/>
    <col min="13782" max="13782" width="12.7109375" style="22" customWidth="1"/>
    <col min="13783" max="13783" width="11.42578125" style="22" bestFit="1" customWidth="1"/>
    <col min="13784" max="13784" width="12" style="22" bestFit="1" customWidth="1"/>
    <col min="13785" max="13790" width="12.7109375" style="22" customWidth="1"/>
    <col min="13791" max="14025" width="11.42578125" style="22"/>
    <col min="14026" max="14026" width="14.85546875" style="22" customWidth="1"/>
    <col min="14027" max="14028" width="12.7109375" style="22" customWidth="1"/>
    <col min="14029" max="14029" width="11.42578125" style="22" customWidth="1"/>
    <col min="14030" max="14030" width="10.85546875" style="22" customWidth="1"/>
    <col min="14031" max="14032" width="16.42578125" style="22" customWidth="1"/>
    <col min="14033" max="14036" width="12.7109375" style="22" customWidth="1"/>
    <col min="14037" max="14037" width="14.28515625" style="22" bestFit="1" customWidth="1"/>
    <col min="14038" max="14038" width="12.7109375" style="22" customWidth="1"/>
    <col min="14039" max="14039" width="11.42578125" style="22" bestFit="1" customWidth="1"/>
    <col min="14040" max="14040" width="12" style="22" bestFit="1" customWidth="1"/>
    <col min="14041" max="14046" width="12.7109375" style="22" customWidth="1"/>
    <col min="14047" max="14281" width="11.42578125" style="22"/>
    <col min="14282" max="14282" width="14.85546875" style="22" customWidth="1"/>
    <col min="14283" max="14284" width="12.7109375" style="22" customWidth="1"/>
    <col min="14285" max="14285" width="11.42578125" style="22" customWidth="1"/>
    <col min="14286" max="14286" width="10.85546875" style="22" customWidth="1"/>
    <col min="14287" max="14288" width="16.42578125" style="22" customWidth="1"/>
    <col min="14289" max="14292" width="12.7109375" style="22" customWidth="1"/>
    <col min="14293" max="14293" width="14.28515625" style="22" bestFit="1" customWidth="1"/>
    <col min="14294" max="14294" width="12.7109375" style="22" customWidth="1"/>
    <col min="14295" max="14295" width="11.42578125" style="22" bestFit="1" customWidth="1"/>
    <col min="14296" max="14296" width="12" style="22" bestFit="1" customWidth="1"/>
    <col min="14297" max="14302" width="12.7109375" style="22" customWidth="1"/>
    <col min="14303" max="14537" width="11.42578125" style="22"/>
    <col min="14538" max="14538" width="14.85546875" style="22" customWidth="1"/>
    <col min="14539" max="14540" width="12.7109375" style="22" customWidth="1"/>
    <col min="14541" max="14541" width="11.42578125" style="22" customWidth="1"/>
    <col min="14542" max="14542" width="10.85546875" style="22" customWidth="1"/>
    <col min="14543" max="14544" width="16.42578125" style="22" customWidth="1"/>
    <col min="14545" max="14548" width="12.7109375" style="22" customWidth="1"/>
    <col min="14549" max="14549" width="14.28515625" style="22" bestFit="1" customWidth="1"/>
    <col min="14550" max="14550" width="12.7109375" style="22" customWidth="1"/>
    <col min="14551" max="14551" width="11.42578125" style="22" bestFit="1" customWidth="1"/>
    <col min="14552" max="14552" width="12" style="22" bestFit="1" customWidth="1"/>
    <col min="14553" max="14558" width="12.7109375" style="22" customWidth="1"/>
    <col min="14559" max="14793" width="11.42578125" style="22"/>
    <col min="14794" max="14794" width="14.85546875" style="22" customWidth="1"/>
    <col min="14795" max="14796" width="12.7109375" style="22" customWidth="1"/>
    <col min="14797" max="14797" width="11.42578125" style="22" customWidth="1"/>
    <col min="14798" max="14798" width="10.85546875" style="22" customWidth="1"/>
    <col min="14799" max="14800" width="16.42578125" style="22" customWidth="1"/>
    <col min="14801" max="14804" width="12.7109375" style="22" customWidth="1"/>
    <col min="14805" max="14805" width="14.28515625" style="22" bestFit="1" customWidth="1"/>
    <col min="14806" max="14806" width="12.7109375" style="22" customWidth="1"/>
    <col min="14807" max="14807" width="11.42578125" style="22" bestFit="1" customWidth="1"/>
    <col min="14808" max="14808" width="12" style="22" bestFit="1" customWidth="1"/>
    <col min="14809" max="14814" width="12.7109375" style="22" customWidth="1"/>
    <col min="14815" max="15049" width="11.42578125" style="22"/>
    <col min="15050" max="15050" width="14.85546875" style="22" customWidth="1"/>
    <col min="15051" max="15052" width="12.7109375" style="22" customWidth="1"/>
    <col min="15053" max="15053" width="11.42578125" style="22" customWidth="1"/>
    <col min="15054" max="15054" width="10.85546875" style="22" customWidth="1"/>
    <col min="15055" max="15056" width="16.42578125" style="22" customWidth="1"/>
    <col min="15057" max="15060" width="12.7109375" style="22" customWidth="1"/>
    <col min="15061" max="15061" width="14.28515625" style="22" bestFit="1" customWidth="1"/>
    <col min="15062" max="15062" width="12.7109375" style="22" customWidth="1"/>
    <col min="15063" max="15063" width="11.42578125" style="22" bestFit="1" customWidth="1"/>
    <col min="15064" max="15064" width="12" style="22" bestFit="1" customWidth="1"/>
    <col min="15065" max="15070" width="12.7109375" style="22" customWidth="1"/>
    <col min="15071" max="15305" width="11.42578125" style="22"/>
    <col min="15306" max="15306" width="14.85546875" style="22" customWidth="1"/>
    <col min="15307" max="15308" width="12.7109375" style="22" customWidth="1"/>
    <col min="15309" max="15309" width="11.42578125" style="22" customWidth="1"/>
    <col min="15310" max="15310" width="10.85546875" style="22" customWidth="1"/>
    <col min="15311" max="15312" width="16.42578125" style="22" customWidth="1"/>
    <col min="15313" max="15316" width="12.7109375" style="22" customWidth="1"/>
    <col min="15317" max="15317" width="14.28515625" style="22" bestFit="1" customWidth="1"/>
    <col min="15318" max="15318" width="12.7109375" style="22" customWidth="1"/>
    <col min="15319" max="15319" width="11.42578125" style="22" bestFit="1" customWidth="1"/>
    <col min="15320" max="15320" width="12" style="22" bestFit="1" customWidth="1"/>
    <col min="15321" max="15326" width="12.7109375" style="22" customWidth="1"/>
    <col min="15327" max="15561" width="11.42578125" style="22"/>
    <col min="15562" max="15562" width="14.85546875" style="22" customWidth="1"/>
    <col min="15563" max="15564" width="12.7109375" style="22" customWidth="1"/>
    <col min="15565" max="15565" width="11.42578125" style="22" customWidth="1"/>
    <col min="15566" max="15566" width="10.85546875" style="22" customWidth="1"/>
    <col min="15567" max="15568" width="16.42578125" style="22" customWidth="1"/>
    <col min="15569" max="15572" width="12.7109375" style="22" customWidth="1"/>
    <col min="15573" max="15573" width="14.28515625" style="22" bestFit="1" customWidth="1"/>
    <col min="15574" max="15574" width="12.7109375" style="22" customWidth="1"/>
    <col min="15575" max="15575" width="11.42578125" style="22" bestFit="1" customWidth="1"/>
    <col min="15576" max="15576" width="12" style="22" bestFit="1" customWidth="1"/>
    <col min="15577" max="15582" width="12.7109375" style="22" customWidth="1"/>
    <col min="15583" max="15817" width="11.42578125" style="22"/>
    <col min="15818" max="15818" width="14.85546875" style="22" customWidth="1"/>
    <col min="15819" max="15820" width="12.7109375" style="22" customWidth="1"/>
    <col min="15821" max="15821" width="11.42578125" style="22" customWidth="1"/>
    <col min="15822" max="15822" width="10.85546875" style="22" customWidth="1"/>
    <col min="15823" max="15824" width="16.42578125" style="22" customWidth="1"/>
    <col min="15825" max="15828" width="12.7109375" style="22" customWidth="1"/>
    <col min="15829" max="15829" width="14.28515625" style="22" bestFit="1" customWidth="1"/>
    <col min="15830" max="15830" width="12.7109375" style="22" customWidth="1"/>
    <col min="15831" max="15831" width="11.42578125" style="22" bestFit="1" customWidth="1"/>
    <col min="15832" max="15832" width="12" style="22" bestFit="1" customWidth="1"/>
    <col min="15833" max="15838" width="12.7109375" style="22" customWidth="1"/>
    <col min="15839" max="16073" width="11.42578125" style="22"/>
    <col min="16074" max="16074" width="14.85546875" style="22" customWidth="1"/>
    <col min="16075" max="16076" width="12.7109375" style="22" customWidth="1"/>
    <col min="16077" max="16077" width="11.42578125" style="22" customWidth="1"/>
    <col min="16078" max="16078" width="10.85546875" style="22" customWidth="1"/>
    <col min="16079" max="16080" width="16.42578125" style="22" customWidth="1"/>
    <col min="16081" max="16084" width="12.7109375" style="22" customWidth="1"/>
    <col min="16085" max="16085" width="14.28515625" style="22" bestFit="1" customWidth="1"/>
    <col min="16086" max="16086" width="12.7109375" style="22" customWidth="1"/>
    <col min="16087" max="16087" width="11.42578125" style="22" bestFit="1" customWidth="1"/>
    <col min="16088" max="16088" width="12" style="22" bestFit="1" customWidth="1"/>
    <col min="16089" max="16094" width="12.7109375" style="22" customWidth="1"/>
    <col min="16095" max="16384" width="11.42578125" style="22"/>
  </cols>
  <sheetData>
    <row r="1" spans="1:10" ht="15" customHeight="1" x14ac:dyDescent="0.25">
      <c r="A1" s="33"/>
      <c r="J1" s="34"/>
    </row>
    <row r="2" spans="1:10" ht="15" customHeight="1" x14ac:dyDescent="0.25">
      <c r="A2" s="33"/>
      <c r="J2" s="140"/>
    </row>
    <row r="3" spans="1:10" ht="15" customHeight="1" x14ac:dyDescent="0.25">
      <c r="A3" s="33"/>
      <c r="J3" s="140"/>
    </row>
    <row r="4" spans="1:10" ht="15" customHeight="1" thickBot="1" x14ac:dyDescent="0.3">
      <c r="A4" s="33"/>
      <c r="J4" s="140"/>
    </row>
    <row r="5" spans="1:10" ht="15" customHeight="1" thickBot="1" x14ac:dyDescent="0.3">
      <c r="A5" s="33"/>
      <c r="H5" s="64">
        <v>6.8448390000000003</v>
      </c>
      <c r="J5" s="140"/>
    </row>
    <row r="6" spans="1:10" ht="15" customHeight="1" thickBot="1" x14ac:dyDescent="0.3">
      <c r="J6" s="140"/>
    </row>
    <row r="7" spans="1:10" ht="15" customHeight="1" x14ac:dyDescent="0.25">
      <c r="B7" s="276" t="s">
        <v>17</v>
      </c>
      <c r="C7" s="277"/>
      <c r="D7" s="277"/>
      <c r="E7" s="277"/>
      <c r="F7" s="277"/>
      <c r="G7" s="277"/>
      <c r="H7" s="486" t="s">
        <v>149</v>
      </c>
      <c r="I7" s="486"/>
      <c r="J7" s="486"/>
    </row>
    <row r="8" spans="1:10" ht="15" customHeight="1" x14ac:dyDescent="0.25">
      <c r="A8" s="35"/>
      <c r="B8" s="546" t="s">
        <v>11</v>
      </c>
      <c r="C8" s="547"/>
      <c r="D8" s="63"/>
      <c r="E8" s="263"/>
      <c r="F8" s="548" t="s">
        <v>0</v>
      </c>
      <c r="G8" s="549"/>
      <c r="H8" s="529" t="s">
        <v>151</v>
      </c>
      <c r="I8" s="455"/>
      <c r="J8" s="148" t="s">
        <v>110</v>
      </c>
    </row>
    <row r="9" spans="1:10" ht="15.75" customHeight="1" x14ac:dyDescent="0.25">
      <c r="A9" s="36"/>
      <c r="B9" s="23" t="s">
        <v>12</v>
      </c>
      <c r="C9" s="24" t="s">
        <v>3</v>
      </c>
      <c r="D9" s="552" t="s">
        <v>13</v>
      </c>
      <c r="E9" s="264" t="s">
        <v>136</v>
      </c>
      <c r="F9" s="554" t="s">
        <v>14</v>
      </c>
      <c r="G9" s="555"/>
      <c r="J9" s="240" t="s">
        <v>152</v>
      </c>
    </row>
    <row r="10" spans="1:10" ht="15" customHeight="1" thickBot="1" x14ac:dyDescent="0.3">
      <c r="A10" s="37"/>
      <c r="B10" s="550" t="s">
        <v>15</v>
      </c>
      <c r="C10" s="551"/>
      <c r="D10" s="553"/>
      <c r="E10" s="265" t="s">
        <v>3</v>
      </c>
      <c r="F10" s="54" t="s">
        <v>12</v>
      </c>
      <c r="G10" s="55" t="s">
        <v>3</v>
      </c>
      <c r="H10" s="54" t="s">
        <v>12</v>
      </c>
      <c r="I10" s="108" t="s">
        <v>3</v>
      </c>
      <c r="J10" s="156" t="s">
        <v>3</v>
      </c>
    </row>
    <row r="11" spans="1:10" ht="15" customHeight="1" x14ac:dyDescent="0.25">
      <c r="A11" s="26">
        <v>1935</v>
      </c>
      <c r="B11" s="27"/>
      <c r="C11" s="49"/>
      <c r="D11" s="52"/>
      <c r="E11" s="266"/>
      <c r="F11" s="56"/>
      <c r="G11" s="57"/>
      <c r="H11" s="56"/>
      <c r="I11" s="57"/>
      <c r="J11" s="57"/>
    </row>
    <row r="12" spans="1:10" ht="15" customHeight="1" x14ac:dyDescent="0.25">
      <c r="A12" s="26">
        <v>1936</v>
      </c>
      <c r="B12" s="27"/>
      <c r="C12" s="49"/>
      <c r="D12" s="52"/>
      <c r="E12" s="266"/>
      <c r="F12" s="56"/>
      <c r="G12" s="57"/>
      <c r="H12" s="56"/>
      <c r="I12" s="57"/>
      <c r="J12" s="57"/>
    </row>
    <row r="13" spans="1:10" ht="15" customHeight="1" x14ac:dyDescent="0.25">
      <c r="A13" s="26">
        <v>1937</v>
      </c>
      <c r="B13" s="27"/>
      <c r="C13" s="49"/>
      <c r="D13" s="52"/>
      <c r="E13" s="266"/>
      <c r="F13" s="56"/>
      <c r="G13" s="57"/>
      <c r="H13" s="56"/>
      <c r="I13" s="57"/>
      <c r="J13" s="57"/>
    </row>
    <row r="14" spans="1:10" ht="15" customHeight="1" x14ac:dyDescent="0.25">
      <c r="A14" s="26">
        <v>1938</v>
      </c>
      <c r="B14" s="27"/>
      <c r="C14" s="49"/>
      <c r="D14" s="52"/>
      <c r="E14" s="266"/>
      <c r="F14" s="56"/>
      <c r="G14" s="57"/>
      <c r="H14" s="56"/>
      <c r="I14" s="57"/>
      <c r="J14" s="57"/>
    </row>
    <row r="15" spans="1:10" ht="15" customHeight="1" x14ac:dyDescent="0.25">
      <c r="A15" s="26">
        <v>1939</v>
      </c>
      <c r="B15" s="27"/>
      <c r="C15" s="49"/>
      <c r="D15" s="52"/>
      <c r="E15" s="266"/>
      <c r="F15" s="56"/>
      <c r="G15" s="57"/>
      <c r="H15" s="56"/>
      <c r="I15" s="57"/>
      <c r="J15" s="57"/>
    </row>
    <row r="16" spans="1:10" ht="15" customHeight="1" x14ac:dyDescent="0.25">
      <c r="A16" s="26">
        <v>1940</v>
      </c>
      <c r="B16" s="27"/>
      <c r="C16" s="49"/>
      <c r="D16" s="52"/>
      <c r="E16" s="266"/>
      <c r="F16" s="56"/>
      <c r="G16" s="57"/>
      <c r="H16" s="56"/>
      <c r="I16" s="57"/>
      <c r="J16" s="57"/>
    </row>
    <row r="17" spans="1:10" ht="15" customHeight="1" x14ac:dyDescent="0.25">
      <c r="A17" s="26">
        <v>1941</v>
      </c>
      <c r="B17" s="27"/>
      <c r="C17" s="49"/>
      <c r="D17" s="52"/>
      <c r="E17" s="266"/>
      <c r="F17" s="56"/>
      <c r="G17" s="57"/>
      <c r="H17" s="56"/>
      <c r="I17" s="57"/>
      <c r="J17" s="57"/>
    </row>
    <row r="18" spans="1:10" ht="15" customHeight="1" x14ac:dyDescent="0.25">
      <c r="A18" s="26">
        <v>1942</v>
      </c>
      <c r="B18" s="27"/>
      <c r="C18" s="49"/>
      <c r="D18" s="52"/>
      <c r="E18" s="266"/>
      <c r="F18" s="56"/>
      <c r="G18" s="57"/>
      <c r="H18" s="56"/>
      <c r="I18" s="57"/>
      <c r="J18" s="57"/>
    </row>
    <row r="19" spans="1:10" ht="15" customHeight="1" x14ac:dyDescent="0.25">
      <c r="A19" s="26">
        <v>1943</v>
      </c>
      <c r="B19" s="27"/>
      <c r="C19" s="49"/>
      <c r="D19" s="52"/>
      <c r="E19" s="266"/>
      <c r="F19" s="56"/>
      <c r="G19" s="57"/>
      <c r="H19" s="56"/>
      <c r="I19" s="57"/>
      <c r="J19" s="57"/>
    </row>
    <row r="20" spans="1:10" ht="15" customHeight="1" x14ac:dyDescent="0.25">
      <c r="A20" s="26">
        <v>1944</v>
      </c>
      <c r="B20" s="27"/>
      <c r="C20" s="49"/>
      <c r="D20" s="52"/>
      <c r="E20" s="266"/>
      <c r="F20" s="56"/>
      <c r="G20" s="57"/>
      <c r="H20" s="56"/>
      <c r="I20" s="57"/>
      <c r="J20" s="57"/>
    </row>
    <row r="21" spans="1:10" ht="15" customHeight="1" x14ac:dyDescent="0.25">
      <c r="A21" s="26">
        <v>1945</v>
      </c>
      <c r="B21" s="27"/>
      <c r="C21" s="49"/>
      <c r="D21" s="52"/>
      <c r="E21" s="266"/>
      <c r="F21" s="56"/>
      <c r="G21" s="57"/>
      <c r="H21" s="56"/>
      <c r="I21" s="57"/>
      <c r="J21" s="57"/>
    </row>
    <row r="22" spans="1:10" ht="15" customHeight="1" x14ac:dyDescent="0.25">
      <c r="A22" s="26">
        <v>1946</v>
      </c>
      <c r="B22" s="27"/>
      <c r="C22" s="49"/>
      <c r="D22" s="52"/>
      <c r="E22" s="266"/>
      <c r="F22" s="56"/>
      <c r="G22" s="57"/>
      <c r="H22" s="56"/>
      <c r="I22" s="57"/>
      <c r="J22" s="57"/>
    </row>
    <row r="23" spans="1:10" ht="15" customHeight="1" x14ac:dyDescent="0.25">
      <c r="A23" s="26">
        <v>1947</v>
      </c>
      <c r="B23" s="27"/>
      <c r="C23" s="49"/>
      <c r="D23" s="52"/>
      <c r="E23" s="266"/>
      <c r="F23" s="56"/>
      <c r="G23" s="57"/>
      <c r="H23" s="56"/>
      <c r="I23" s="57"/>
      <c r="J23" s="57"/>
    </row>
    <row r="24" spans="1:10" ht="15" customHeight="1" x14ac:dyDescent="0.25">
      <c r="A24" s="26">
        <v>1948</v>
      </c>
      <c r="B24" s="27"/>
      <c r="C24" s="49"/>
      <c r="D24" s="52"/>
      <c r="E24" s="266"/>
      <c r="F24" s="56"/>
      <c r="G24" s="57"/>
      <c r="H24" s="56"/>
      <c r="I24" s="57"/>
      <c r="J24" s="57"/>
    </row>
    <row r="25" spans="1:10" ht="15" customHeight="1" x14ac:dyDescent="0.25">
      <c r="A25" s="26">
        <v>1949</v>
      </c>
      <c r="B25" s="27"/>
      <c r="C25" s="49"/>
      <c r="D25" s="52"/>
      <c r="E25" s="266"/>
      <c r="F25" s="56"/>
      <c r="G25" s="57"/>
      <c r="H25" s="56"/>
      <c r="I25" s="57"/>
      <c r="J25" s="57"/>
    </row>
    <row r="26" spans="1:10" ht="15" customHeight="1" x14ac:dyDescent="0.25">
      <c r="A26" s="26">
        <v>1950</v>
      </c>
      <c r="B26" s="27"/>
      <c r="C26" s="49"/>
      <c r="D26" s="52"/>
      <c r="E26" s="266"/>
      <c r="F26" s="56"/>
      <c r="G26" s="57"/>
      <c r="H26" s="56"/>
      <c r="I26" s="57"/>
      <c r="J26" s="57"/>
    </row>
    <row r="27" spans="1:10" ht="15" customHeight="1" x14ac:dyDescent="0.25">
      <c r="A27" s="26">
        <v>1951</v>
      </c>
      <c r="B27" s="27"/>
      <c r="C27" s="49"/>
      <c r="D27" s="52"/>
      <c r="E27" s="266"/>
      <c r="F27" s="56"/>
      <c r="G27" s="57"/>
      <c r="H27" s="56"/>
      <c r="I27" s="57"/>
      <c r="J27" s="57"/>
    </row>
    <row r="28" spans="1:10" ht="15" customHeight="1" x14ac:dyDescent="0.25">
      <c r="A28" s="26">
        <v>1952</v>
      </c>
      <c r="B28" s="27"/>
      <c r="C28" s="49"/>
      <c r="D28" s="52"/>
      <c r="E28" s="266"/>
      <c r="F28" s="56"/>
      <c r="G28" s="57"/>
      <c r="H28" s="56"/>
      <c r="I28" s="57"/>
      <c r="J28" s="57"/>
    </row>
    <row r="29" spans="1:10" ht="15" customHeight="1" x14ac:dyDescent="0.25">
      <c r="A29" s="26">
        <v>1953</v>
      </c>
      <c r="B29" s="27"/>
      <c r="C29" s="49"/>
      <c r="D29" s="52"/>
      <c r="E29" s="266"/>
      <c r="F29" s="56"/>
      <c r="G29" s="57"/>
      <c r="H29" s="56"/>
      <c r="I29" s="57"/>
      <c r="J29" s="57"/>
    </row>
    <row r="30" spans="1:10" ht="15" customHeight="1" x14ac:dyDescent="0.25">
      <c r="A30" s="26">
        <v>1954</v>
      </c>
      <c r="B30" s="27"/>
      <c r="C30" s="49"/>
      <c r="D30" s="52"/>
      <c r="E30" s="266"/>
      <c r="F30" s="56"/>
      <c r="G30" s="57"/>
      <c r="H30" s="56"/>
      <c r="I30" s="57"/>
      <c r="J30" s="57"/>
    </row>
    <row r="31" spans="1:10" ht="15" customHeight="1" x14ac:dyDescent="0.25">
      <c r="A31" s="26">
        <v>1955</v>
      </c>
      <c r="B31" s="27"/>
      <c r="C31" s="49"/>
      <c r="D31" s="52"/>
      <c r="E31" s="266"/>
      <c r="F31" s="56"/>
      <c r="G31" s="57"/>
      <c r="H31" s="56"/>
      <c r="I31" s="57"/>
      <c r="J31" s="57"/>
    </row>
    <row r="32" spans="1:10" ht="15" customHeight="1" x14ac:dyDescent="0.25">
      <c r="A32" s="26">
        <v>1956</v>
      </c>
      <c r="B32" s="27"/>
      <c r="C32" s="49"/>
      <c r="D32" s="52"/>
      <c r="E32" s="266"/>
      <c r="F32" s="56"/>
      <c r="G32" s="57"/>
      <c r="H32" s="56"/>
      <c r="I32" s="57"/>
      <c r="J32" s="57"/>
    </row>
    <row r="33" spans="1:18" ht="15" customHeight="1" x14ac:dyDescent="0.25">
      <c r="A33" s="26">
        <v>1957</v>
      </c>
      <c r="B33" s="27"/>
      <c r="C33" s="49"/>
      <c r="D33" s="52"/>
      <c r="E33" s="266"/>
      <c r="F33" s="56"/>
      <c r="G33" s="57"/>
      <c r="H33" s="56"/>
      <c r="I33" s="57"/>
      <c r="J33" s="57"/>
    </row>
    <row r="34" spans="1:18" ht="15" customHeight="1" x14ac:dyDescent="0.25">
      <c r="A34" s="26">
        <v>1958</v>
      </c>
      <c r="B34" s="27"/>
      <c r="C34" s="49"/>
      <c r="D34" s="52"/>
      <c r="E34" s="266"/>
      <c r="F34" s="56"/>
      <c r="G34" s="57"/>
      <c r="H34" s="56"/>
      <c r="I34" s="57"/>
      <c r="J34" s="57"/>
    </row>
    <row r="35" spans="1:18" ht="15" customHeight="1" x14ac:dyDescent="0.25">
      <c r="A35" s="26">
        <v>1959</v>
      </c>
      <c r="B35" s="27"/>
      <c r="C35" s="49"/>
      <c r="D35" s="52"/>
      <c r="E35" s="266"/>
      <c r="F35" s="56"/>
      <c r="G35" s="57"/>
      <c r="H35" s="56"/>
      <c r="I35" s="57"/>
      <c r="J35" s="57"/>
    </row>
    <row r="36" spans="1:18" ht="15" customHeight="1" x14ac:dyDescent="0.25">
      <c r="A36" s="26">
        <v>1960</v>
      </c>
      <c r="B36" s="27"/>
      <c r="C36" s="49"/>
      <c r="D36" s="52"/>
      <c r="E36" s="266"/>
      <c r="F36" s="56"/>
      <c r="G36" s="58">
        <f>[27]Precios!E8</f>
        <v>1.6014552331181722E-2</v>
      </c>
      <c r="H36" s="56"/>
      <c r="I36" s="57"/>
      <c r="J36" s="57"/>
    </row>
    <row r="37" spans="1:18" ht="15" customHeight="1" x14ac:dyDescent="0.25">
      <c r="A37" s="26">
        <v>1961</v>
      </c>
      <c r="B37" s="27"/>
      <c r="C37" s="49"/>
      <c r="D37" s="52"/>
      <c r="E37" s="266"/>
      <c r="F37" s="56"/>
      <c r="G37" s="58">
        <f>[27]Precios!E9</f>
        <v>1.6272187993750936E-2</v>
      </c>
      <c r="H37" s="56"/>
      <c r="I37" s="57"/>
      <c r="J37" s="57"/>
    </row>
    <row r="38" spans="1:18" ht="15" customHeight="1" x14ac:dyDescent="0.25">
      <c r="A38" s="26">
        <v>1962</v>
      </c>
      <c r="B38" s="27"/>
      <c r="C38" s="49"/>
      <c r="D38" s="52"/>
      <c r="E38" s="266"/>
      <c r="F38" s="56"/>
      <c r="G38" s="58">
        <f>[27]Precios!E10</f>
        <v>1.6467288953234963E-2</v>
      </c>
      <c r="H38" s="56"/>
      <c r="I38" s="57"/>
      <c r="J38" s="57"/>
    </row>
    <row r="39" spans="1:18" ht="15" customHeight="1" x14ac:dyDescent="0.25">
      <c r="A39" s="26">
        <v>1963</v>
      </c>
      <c r="B39" s="27"/>
      <c r="C39" s="49"/>
      <c r="D39" s="52"/>
      <c r="E39" s="266"/>
      <c r="F39" s="56"/>
      <c r="G39" s="58">
        <f>[27]Precios!E11</f>
        <v>1.6565113708019562E-2</v>
      </c>
      <c r="H39" s="56"/>
      <c r="I39" s="57"/>
      <c r="J39" s="57"/>
    </row>
    <row r="40" spans="1:18" ht="15" customHeight="1" x14ac:dyDescent="0.25">
      <c r="A40" s="26">
        <v>1964</v>
      </c>
      <c r="B40" s="27"/>
      <c r="C40" s="49"/>
      <c r="D40" s="52"/>
      <c r="E40" s="266"/>
      <c r="F40" s="56"/>
      <c r="G40" s="58">
        <f>[27]Precios!E12</f>
        <v>1.6952390026901677E-2</v>
      </c>
      <c r="H40" s="56"/>
      <c r="I40" s="57"/>
      <c r="J40" s="57"/>
    </row>
    <row r="41" spans="1:18" ht="15" customHeight="1" x14ac:dyDescent="0.25">
      <c r="A41" s="26">
        <v>1965</v>
      </c>
      <c r="B41" s="27"/>
      <c r="C41" s="49"/>
      <c r="D41" s="52"/>
      <c r="E41" s="266"/>
      <c r="F41" s="56"/>
      <c r="G41" s="58">
        <f>[27]Precios!E13</f>
        <v>1.755725785641973E-2</v>
      </c>
      <c r="H41" s="56"/>
      <c r="I41" s="57"/>
      <c r="J41" s="57"/>
    </row>
    <row r="42" spans="1:18" ht="15" customHeight="1" x14ac:dyDescent="0.25">
      <c r="A42" s="26">
        <v>1966</v>
      </c>
      <c r="B42" s="27"/>
      <c r="C42" s="49"/>
      <c r="D42" s="52"/>
      <c r="E42" s="266"/>
      <c r="F42" s="56"/>
      <c r="G42" s="58">
        <f>[27]Precios!E14</f>
        <v>1.8297434692518079E-2</v>
      </c>
      <c r="H42" s="56"/>
      <c r="I42" s="57"/>
      <c r="J42" s="57"/>
    </row>
    <row r="43" spans="1:18" ht="15" customHeight="1" x14ac:dyDescent="0.25">
      <c r="A43" s="26">
        <v>1967</v>
      </c>
      <c r="B43" s="27"/>
      <c r="C43" s="49"/>
      <c r="D43" s="52"/>
      <c r="E43" s="266"/>
      <c r="F43" s="56"/>
      <c r="G43" s="58">
        <f>[27]Precios!E15</f>
        <v>1.8849458869442053E-2</v>
      </c>
      <c r="H43" s="56"/>
      <c r="I43" s="57"/>
      <c r="J43" s="57"/>
    </row>
    <row r="44" spans="1:18" ht="15" customHeight="1" x14ac:dyDescent="0.25">
      <c r="A44" s="26">
        <v>1968</v>
      </c>
      <c r="B44" s="27"/>
      <c r="C44" s="49"/>
      <c r="D44" s="52"/>
      <c r="E44" s="266"/>
      <c r="F44" s="56"/>
      <c r="G44" s="58">
        <f>[27]Precios!E16</f>
        <v>1.9289395990905678E-2</v>
      </c>
      <c r="H44" s="56"/>
      <c r="I44" s="57"/>
      <c r="J44" s="57"/>
    </row>
    <row r="45" spans="1:18" ht="15" customHeight="1" x14ac:dyDescent="0.25">
      <c r="A45" s="26">
        <v>1969</v>
      </c>
      <c r="B45" s="27"/>
      <c r="C45" s="49"/>
      <c r="D45" s="52"/>
      <c r="E45" s="266"/>
      <c r="F45" s="59">
        <f>'[27]WR, CL y Prod_Total_MÉXICO'!K47</f>
        <v>1.995802239151407E-2</v>
      </c>
      <c r="G45" s="58">
        <f>[27]Precios!E17</f>
        <v>1.9938870603415967E-2</v>
      </c>
      <c r="H45" s="56"/>
      <c r="I45" s="39"/>
      <c r="J45" s="57"/>
    </row>
    <row r="46" spans="1:18" ht="15" customHeight="1" x14ac:dyDescent="0.25">
      <c r="A46" s="26">
        <v>1970</v>
      </c>
      <c r="B46" s="30">
        <f>'[27]WR, CL y Prod_Total_MÉXICO'!H48</f>
        <v>228.62778125791854</v>
      </c>
      <c r="C46" s="50">
        <v>216.202</v>
      </c>
      <c r="D46" s="53">
        <f>'[27]WR, CL y Prod_Total_MÉXICO'!J48</f>
        <v>7417032.5378929945</v>
      </c>
      <c r="E46" s="267">
        <v>8231</v>
      </c>
      <c r="F46" s="59">
        <f>'[27]WR, CL y Prod_Total_MÉXICO'!K48</f>
        <v>2.0956601464723567E-2</v>
      </c>
      <c r="G46" s="58">
        <f>[27]Precios!E18</f>
        <v>2.0978029983432334E-2</v>
      </c>
      <c r="H46" s="61">
        <f>(((B46*1000000)/12)/$D46)</f>
        <v>2.5687247571707243</v>
      </c>
      <c r="I46" s="61">
        <f>(((C46*1000000)/12)/$D46)</f>
        <v>2.4291161244455717</v>
      </c>
      <c r="J46" s="164">
        <f>(C46*1000000)/(E46*1000)/12</f>
        <v>2.1888996881707365</v>
      </c>
      <c r="K46" s="326">
        <f t="shared" ref="K46:K64" si="0">K47*L46/L47</f>
        <v>2.1334687343341083</v>
      </c>
      <c r="L46" s="22">
        <v>1.7837352697914173</v>
      </c>
    </row>
    <row r="47" spans="1:18" ht="15" customHeight="1" x14ac:dyDescent="0.25">
      <c r="A47" s="26">
        <v>1971</v>
      </c>
      <c r="B47" s="30">
        <f>'[27]WR, CL y Prod_Total_MÉXICO'!H49</f>
        <v>250.86861032539846</v>
      </c>
      <c r="C47" s="50">
        <v>237.23410000000001</v>
      </c>
      <c r="D47" s="53">
        <f>'[27]WR, CL y Prod_Total_MÉXICO'!J49</f>
        <v>7558881.9758705199</v>
      </c>
      <c r="E47" s="267"/>
      <c r="F47" s="59">
        <f>'[27]WR, CL y Prod_Total_MÉXICO'!K49</f>
        <v>2.2102722407862214E-2</v>
      </c>
      <c r="G47" s="58">
        <f>[27]Precios!E19</f>
        <v>2.2082136825349298E-2</v>
      </c>
      <c r="H47" s="61">
        <f t="shared" ref="H47:H88" si="1">(((B47*1000000)/12)/D47)</f>
        <v>2.7657155640016367</v>
      </c>
      <c r="I47" s="61">
        <f t="shared" ref="I47:I91" si="2">(((C47*1000000)/12)/$D47)</f>
        <v>2.615401113080162</v>
      </c>
      <c r="J47" s="278">
        <f>J46*H47/H46</f>
        <v>2.3567624046571911</v>
      </c>
      <c r="K47" s="326">
        <f t="shared" si="0"/>
        <v>2.2725614803037337</v>
      </c>
      <c r="L47" s="22">
        <v>1.9000269373304761</v>
      </c>
    </row>
    <row r="48" spans="1:18" ht="15" customHeight="1" x14ac:dyDescent="0.25">
      <c r="A48" s="26">
        <v>1972</v>
      </c>
      <c r="B48" s="30">
        <f>'[27]WR, CL y Prod_Total_MÉXICO'!H50</f>
        <v>300.97760524802169</v>
      </c>
      <c r="C48" s="50">
        <v>284.61970000000002</v>
      </c>
      <c r="D48" s="53">
        <f>'[27]WR, CL y Prod_Total_MÉXICO'!J50</f>
        <v>7708393.3915827312</v>
      </c>
      <c r="E48" s="267"/>
      <c r="F48" s="59">
        <f>'[27]WR, CL y Prod_Total_MÉXICO'!K50</f>
        <v>2.3195412123380686E-2</v>
      </c>
      <c r="G48" s="58">
        <f>[27]Precios!E20</f>
        <v>2.3186243665967301E-2</v>
      </c>
      <c r="H48" s="61">
        <f t="shared" si="1"/>
        <v>3.2537865972680899</v>
      </c>
      <c r="I48" s="61">
        <f t="shared" si="2"/>
        <v>3.0769457561977585</v>
      </c>
      <c r="J48" s="278">
        <f t="shared" ref="J48:J65" si="3">J47*H48/H47</f>
        <v>2.7726647038582977</v>
      </c>
      <c r="K48" s="326">
        <f t="shared" si="0"/>
        <v>2.5172220539836401</v>
      </c>
      <c r="L48" s="22">
        <v>2.1045809986940522</v>
      </c>
    </row>
    <row r="49" spans="1:12" ht="15" customHeight="1" x14ac:dyDescent="0.25">
      <c r="A49" s="26">
        <v>1973</v>
      </c>
      <c r="B49" s="30">
        <f>'[27]WR, CL y Prod_Total_MÉXICO'!H51</f>
        <v>357.63665224143188</v>
      </c>
      <c r="C49" s="50">
        <v>338.19940000000003</v>
      </c>
      <c r="D49" s="53">
        <f>'[27]WR, CL y Prod_Total_MÉXICO'!J51</f>
        <v>7865980.6456951611</v>
      </c>
      <c r="E49" s="267"/>
      <c r="F49" s="59">
        <f>'[27]WR, CL y Prod_Total_MÉXICO'!K51</f>
        <v>2.5997868975216713E-2</v>
      </c>
      <c r="G49" s="58">
        <f>[27]Precios!E21</f>
        <v>2.5978984500410925E-2</v>
      </c>
      <c r="H49" s="61">
        <f t="shared" si="1"/>
        <v>3.7888542695262113</v>
      </c>
      <c r="I49" s="61">
        <f t="shared" si="2"/>
        <v>3.5829332161854839</v>
      </c>
      <c r="J49" s="278">
        <f t="shared" si="3"/>
        <v>3.2286144733641793</v>
      </c>
      <c r="K49" s="326">
        <f t="shared" si="0"/>
        <v>2.7518964817990601</v>
      </c>
      <c r="L49" s="22">
        <v>2.3007859146958496</v>
      </c>
    </row>
    <row r="50" spans="1:12" ht="15" customHeight="1" x14ac:dyDescent="0.25">
      <c r="A50" s="26">
        <v>1974</v>
      </c>
      <c r="B50" s="30">
        <f>'[27]WR, CL y Prod_Total_MÉXICO'!H52</f>
        <v>476.93645185647091</v>
      </c>
      <c r="C50" s="50">
        <v>451.01530000000002</v>
      </c>
      <c r="D50" s="53">
        <f>'[27]WR, CL y Prod_Total_MÉXICO'!J52</f>
        <v>8032079.9534998341</v>
      </c>
      <c r="E50" s="267"/>
      <c r="F50" s="59">
        <f>'[27]WR, CL y Prod_Total_MÉXICO'!K52</f>
        <v>3.2181208700954568E-2</v>
      </c>
      <c r="G50" s="58">
        <f>[27]Precios!E22</f>
        <v>3.2148993319258572E-2</v>
      </c>
      <c r="H50" s="61">
        <f t="shared" si="1"/>
        <v>4.9482456040610669</v>
      </c>
      <c r="I50" s="61">
        <f t="shared" si="2"/>
        <v>4.6793120276344506</v>
      </c>
      <c r="J50" s="278">
        <f t="shared" si="3"/>
        <v>4.2165721451804483</v>
      </c>
      <c r="K50" s="326">
        <f t="shared" si="0"/>
        <v>3.4109821088551335</v>
      </c>
      <c r="L50" s="22">
        <v>2.8518295085732381</v>
      </c>
    </row>
    <row r="51" spans="1:12" ht="15" customHeight="1" x14ac:dyDescent="0.25">
      <c r="A51" s="26">
        <v>1975</v>
      </c>
      <c r="B51" s="30">
        <f>'[27]WR, CL y Prod_Total_MÉXICO'!H53</f>
        <v>604.41674649762115</v>
      </c>
      <c r="C51" s="50">
        <v>571.56719999999996</v>
      </c>
      <c r="D51" s="53">
        <f>'[27]WR, CL y Prod_Total_MÉXICO'!J53</f>
        <v>8231291.615156739</v>
      </c>
      <c r="E51" s="267"/>
      <c r="F51" s="59">
        <f>'[27]WR, CL y Prod_Total_MÉXICO'!K53</f>
        <v>3.6990537870088221E-2</v>
      </c>
      <c r="G51" s="58">
        <f>[27]Precios!E23</f>
        <v>3.702005291308564E-2</v>
      </c>
      <c r="H51" s="61">
        <f t="shared" si="1"/>
        <v>6.1190958312532091</v>
      </c>
      <c r="I51" s="61">
        <f t="shared" si="2"/>
        <v>5.7865280720093919</v>
      </c>
      <c r="J51" s="278">
        <f t="shared" si="3"/>
        <v>5.2142943378914914</v>
      </c>
      <c r="K51" s="326">
        <f t="shared" si="0"/>
        <v>4.0565151093808334</v>
      </c>
      <c r="L51" s="22">
        <v>3.3915421194596416</v>
      </c>
    </row>
    <row r="52" spans="1:12" ht="15" customHeight="1" x14ac:dyDescent="0.25">
      <c r="A52" s="26">
        <v>1976</v>
      </c>
      <c r="B52" s="30">
        <f>'[27]WR, CL y Prod_Total_MÉXICO'!H54</f>
        <v>796.46359217851625</v>
      </c>
      <c r="C52" s="50">
        <v>753.17639999999994</v>
      </c>
      <c r="D52" s="53">
        <f>'[27]WR, CL y Prod_Total_MÉXICO'!J54</f>
        <v>8377458.2176720873</v>
      </c>
      <c r="E52" s="267"/>
      <c r="F52" s="59">
        <f>'[27]WR, CL y Prod_Total_MÉXICO'!K54</f>
        <v>4.284418680240034E-2</v>
      </c>
      <c r="G52" s="58">
        <f>[27]Precios!E24</f>
        <v>4.2865324425678142E-2</v>
      </c>
      <c r="H52" s="61">
        <f t="shared" si="1"/>
        <v>7.9226854124877599</v>
      </c>
      <c r="I52" s="61">
        <f t="shared" si="2"/>
        <v>7.4920934690666758</v>
      </c>
      <c r="J52" s="278">
        <f t="shared" si="3"/>
        <v>6.7511957365063493</v>
      </c>
      <c r="K52" s="326">
        <f t="shared" si="0"/>
        <v>5.0872280218224208</v>
      </c>
      <c r="L52" s="22">
        <v>4.2532931943003627</v>
      </c>
    </row>
    <row r="53" spans="1:12" ht="15" customHeight="1" x14ac:dyDescent="0.25">
      <c r="A53" s="26">
        <v>1977</v>
      </c>
      <c r="B53" s="30">
        <f>'[27]WR, CL y Prod_Total_MÉXICO'!H55</f>
        <v>1037.0445403167812</v>
      </c>
      <c r="C53" s="50">
        <v>980.68200000000002</v>
      </c>
      <c r="D53" s="53">
        <f>'[27]WR, CL y Prod_Total_MÉXICO'!J55</f>
        <v>8529834.7997409552</v>
      </c>
      <c r="E53" s="267"/>
      <c r="F53" s="59">
        <f>'[27]WR, CL y Prod_Total_MÉXICO'!K55</f>
        <v>5.5296475443973279E-2</v>
      </c>
      <c r="G53" s="58">
        <f>[27]Precios!E25</f>
        <v>5.5297350966487469E-2</v>
      </c>
      <c r="H53" s="61">
        <f t="shared" si="1"/>
        <v>10.131541863197196</v>
      </c>
      <c r="I53" s="61">
        <f t="shared" si="2"/>
        <v>9.5809006761164799</v>
      </c>
      <c r="J53" s="278">
        <f t="shared" si="3"/>
        <v>8.6334391269960289</v>
      </c>
      <c r="K53" s="326">
        <f t="shared" si="0"/>
        <v>6.6586194032126045</v>
      </c>
      <c r="L53" s="22">
        <v>5.5670908537288115</v>
      </c>
    </row>
    <row r="54" spans="1:12" ht="15" customHeight="1" x14ac:dyDescent="0.25">
      <c r="A54" s="26">
        <v>1978</v>
      </c>
      <c r="B54" s="30">
        <f>'[27]WR, CL y Prod_Total_MÉXICO'!H56</f>
        <v>1277.8929965293089</v>
      </c>
      <c r="C54" s="50">
        <v>1208.4404999999999</v>
      </c>
      <c r="D54" s="53">
        <f>'[27]WR, CL y Prod_Total_MÉXICO'!J56</f>
        <v>8709845.7356673982</v>
      </c>
      <c r="E54" s="267"/>
      <c r="F54" s="59">
        <f>'[27]WR, CL y Prod_Total_MÉXICO'!K56</f>
        <v>6.494974448892897E-2</v>
      </c>
      <c r="G54" s="58">
        <f>[27]Precios!E26</f>
        <v>6.4952873539194544E-2</v>
      </c>
      <c r="H54" s="61">
        <f t="shared" si="1"/>
        <v>12.226517699162109</v>
      </c>
      <c r="I54" s="61">
        <f t="shared" si="2"/>
        <v>11.562015913509578</v>
      </c>
      <c r="J54" s="278">
        <f t="shared" si="3"/>
        <v>10.418640885677117</v>
      </c>
      <c r="K54" s="326">
        <f t="shared" si="0"/>
        <v>7.6714999123247543</v>
      </c>
      <c r="L54" s="22">
        <v>6.4139327404235011</v>
      </c>
    </row>
    <row r="55" spans="1:12" ht="15" customHeight="1" x14ac:dyDescent="0.25">
      <c r="A55" s="26">
        <v>1979</v>
      </c>
      <c r="B55" s="30">
        <f>'[27]WR, CL y Prod_Total_MÉXICO'!H57</f>
        <v>1669.6314453337486</v>
      </c>
      <c r="C55" s="50">
        <v>1578.8883000000001</v>
      </c>
      <c r="D55" s="53">
        <f>'[27]WR, CL y Prod_Total_MÉXICO'!J57</f>
        <v>8948405.2328230031</v>
      </c>
      <c r="E55" s="267"/>
      <c r="F55" s="59">
        <f>'[27]WR, CL y Prod_Total_MÉXICO'!K57</f>
        <v>7.6764915164603847E-2</v>
      </c>
      <c r="G55" s="58">
        <f>[27]Precios!E27</f>
        <v>7.6757074621406449E-2</v>
      </c>
      <c r="H55" s="61">
        <f t="shared" si="1"/>
        <v>15.548687185897414</v>
      </c>
      <c r="I55" s="61">
        <f t="shared" si="2"/>
        <v>14.703628364681425</v>
      </c>
      <c r="J55" s="278">
        <f t="shared" si="3"/>
        <v>13.249577027537152</v>
      </c>
      <c r="K55" s="326">
        <f t="shared" si="0"/>
        <v>8.93332077191587</v>
      </c>
      <c r="L55" s="22">
        <v>7.4689068936368104</v>
      </c>
    </row>
    <row r="56" spans="1:12" ht="15" customHeight="1" x14ac:dyDescent="0.25">
      <c r="A56" s="26">
        <v>1980</v>
      </c>
      <c r="B56" s="30">
        <f>'[27]WR, CL y Prod_Total_MÉXICO'!H58</f>
        <v>2225.161019116329</v>
      </c>
      <c r="C56" s="50">
        <v>2104.2253000000001</v>
      </c>
      <c r="D56" s="53">
        <f>'[27]WR, CL y Prod_Total_MÉXICO'!J58</f>
        <v>9211855.7162874527</v>
      </c>
      <c r="E56" s="267">
        <v>9771</v>
      </c>
      <c r="F56" s="59">
        <f>'[27]WR, CL y Prod_Total_MÉXICO'!K58</f>
        <v>9.699373477246194E-2</v>
      </c>
      <c r="G56" s="58">
        <f>[27]Precios!E28</f>
        <v>9.6993621089376453E-2</v>
      </c>
      <c r="H56" s="61">
        <f t="shared" si="1"/>
        <v>20.129503830428263</v>
      </c>
      <c r="I56" s="61">
        <f t="shared" si="2"/>
        <v>19.035481420241293</v>
      </c>
      <c r="J56" s="164">
        <f>(C56*1000000)/(E56*1000)/12</f>
        <v>17.946178316787773</v>
      </c>
      <c r="K56" s="326">
        <f t="shared" si="0"/>
        <v>10.958368494006988</v>
      </c>
      <c r="L56" s="22">
        <v>9.1619942995003463</v>
      </c>
    </row>
    <row r="57" spans="1:12" ht="15" customHeight="1" x14ac:dyDescent="0.25">
      <c r="A57" s="26">
        <v>1981</v>
      </c>
      <c r="B57" s="30">
        <f>'[27]WR, CL y Prod_Total_MÉXICO'!H59</f>
        <v>3170.6770944228811</v>
      </c>
      <c r="C57" s="50">
        <v>2998.3533000000002</v>
      </c>
      <c r="D57" s="53">
        <f>'[27]WR, CL y Prod_Total_MÉXICO'!J59</f>
        <v>9790558.7452725526</v>
      </c>
      <c r="E57" s="267"/>
      <c r="F57" s="59">
        <f>'[27]WR, CL y Prod_Total_MÉXICO'!K59</f>
        <v>0.12408773290935621</v>
      </c>
      <c r="G57" s="58">
        <f>[27]Precios!E29</f>
        <v>0.12408212471970922</v>
      </c>
      <c r="H57" s="61">
        <f t="shared" si="1"/>
        <v>26.987539534399804</v>
      </c>
      <c r="I57" s="61">
        <f t="shared" si="2"/>
        <v>25.5207880878758</v>
      </c>
      <c r="J57" s="278">
        <f t="shared" si="3"/>
        <v>24.060364373392229</v>
      </c>
      <c r="K57" s="326">
        <f t="shared" si="0"/>
        <v>14.520569383095769</v>
      </c>
      <c r="L57" s="22">
        <v>12.140253723551949</v>
      </c>
    </row>
    <row r="58" spans="1:12" ht="15" customHeight="1" x14ac:dyDescent="0.25">
      <c r="A58" s="26">
        <v>1982</v>
      </c>
      <c r="B58" s="30">
        <f>'[27]WR, CL y Prod_Total_MÉXICO'!H60</f>
        <v>4765.6805376760794</v>
      </c>
      <c r="C58" s="50">
        <v>4506.6696000000002</v>
      </c>
      <c r="D58" s="53">
        <f>'[27]WR, CL y Prod_Total_MÉXICO'!J60</f>
        <v>10388853.159082349</v>
      </c>
      <c r="E58" s="267"/>
      <c r="F58" s="59">
        <f>'[27]WR, CL y Prod_Total_MÉXICO'!K60</f>
        <v>0.1971920691102301</v>
      </c>
      <c r="G58" s="58">
        <f>[27]Precios!E30</f>
        <v>0.19719672922310702</v>
      </c>
      <c r="H58" s="61">
        <f t="shared" si="1"/>
        <v>38.227515465375916</v>
      </c>
      <c r="I58" s="61">
        <f t="shared" si="2"/>
        <v>36.149880477584205</v>
      </c>
      <c r="J58" s="278">
        <f t="shared" si="3"/>
        <v>34.081208107691488</v>
      </c>
      <c r="K58" s="326">
        <f t="shared" si="0"/>
        <v>23.257020422254627</v>
      </c>
      <c r="L58" s="22">
        <v>19.444563180056551</v>
      </c>
    </row>
    <row r="59" spans="1:12" ht="15" customHeight="1" x14ac:dyDescent="0.25">
      <c r="A59" s="26">
        <v>1983</v>
      </c>
      <c r="B59" s="30">
        <f>'[27]WR, CL y Prod_Total_MÉXICO'!H61</f>
        <v>7248.6457867815034</v>
      </c>
      <c r="C59" s="50">
        <v>6854.6876000000002</v>
      </c>
      <c r="D59" s="53">
        <f>'[27]WR, CL y Prod_Total_MÉXICO'!J61</f>
        <v>10468246.986608548</v>
      </c>
      <c r="E59" s="267"/>
      <c r="F59" s="59">
        <f>'[27]WR, CL y Prod_Total_MÉXICO'!K61</f>
        <v>0.39808134933263606</v>
      </c>
      <c r="G59" s="58">
        <f>[27]Precios!E31</f>
        <v>0.39786273533546407</v>
      </c>
      <c r="H59" s="61">
        <f t="shared" si="1"/>
        <v>57.703435574061075</v>
      </c>
      <c r="I59" s="61">
        <f t="shared" si="2"/>
        <v>54.567299319303601</v>
      </c>
      <c r="J59" s="278">
        <f t="shared" si="3"/>
        <v>51.44469297539279</v>
      </c>
      <c r="K59" s="326">
        <f t="shared" si="0"/>
        <v>36.302493401939181</v>
      </c>
      <c r="L59" s="22">
        <v>30.351528860168631</v>
      </c>
    </row>
    <row r="60" spans="1:12" ht="15" customHeight="1" x14ac:dyDescent="0.25">
      <c r="A60" s="26">
        <v>1984</v>
      </c>
      <c r="B60" s="30">
        <f>'[27]WR, CL y Prod_Total_MÉXICO'!H62</f>
        <v>11664.682790763416</v>
      </c>
      <c r="C60" s="50">
        <v>11030.7165</v>
      </c>
      <c r="D60" s="53">
        <f>'[27]WR, CL y Prod_Total_MÉXICO'!J62</f>
        <v>11242103.723745789</v>
      </c>
      <c r="E60" s="267"/>
      <c r="F60" s="59">
        <f>'[27]WR, CL y Prod_Total_MÉXICO'!K62</f>
        <v>0.65862086241863438</v>
      </c>
      <c r="G60" s="58">
        <f>[27]Precios!E32</f>
        <v>0.65862137996838865</v>
      </c>
      <c r="H60" s="61">
        <f t="shared" si="1"/>
        <v>86.465747258414567</v>
      </c>
      <c r="I60" s="61">
        <f t="shared" si="2"/>
        <v>81.766402231140447</v>
      </c>
      <c r="J60" s="278">
        <f t="shared" si="3"/>
        <v>77.087330699536565</v>
      </c>
      <c r="K60" s="326">
        <f t="shared" si="0"/>
        <v>55.819702197943812</v>
      </c>
      <c r="L60" s="22">
        <v>46.669337102239091</v>
      </c>
    </row>
    <row r="61" spans="1:12" ht="15" customHeight="1" x14ac:dyDescent="0.25">
      <c r="A61" s="26">
        <v>1985</v>
      </c>
      <c r="B61" s="30">
        <f>'[27]WR, CL y Prod_Total_MÉXICO'!H63</f>
        <v>18771.46028002301</v>
      </c>
      <c r="C61" s="50">
        <v>17751.246299999999</v>
      </c>
      <c r="D61" s="53">
        <f>'[27]WR, CL y Prod_Total_MÉXICO'!J63</f>
        <v>12181531.395182561</v>
      </c>
      <c r="E61" s="267"/>
      <c r="F61" s="59">
        <f>'[27]WR, CL y Prod_Total_MÉXICO'!K63</f>
        <v>1.0389641751135881</v>
      </c>
      <c r="G61" s="58">
        <f>[27]Precios!E33</f>
        <v>1.0389645376312235</v>
      </c>
      <c r="H61" s="61">
        <f t="shared" si="1"/>
        <v>128.41475393538897</v>
      </c>
      <c r="I61" s="61">
        <f t="shared" si="2"/>
        <v>121.43551389483002</v>
      </c>
      <c r="J61" s="278">
        <f t="shared" si="3"/>
        <v>114.48638237904768</v>
      </c>
      <c r="K61" s="326">
        <f t="shared" si="0"/>
        <v>85.595464651694925</v>
      </c>
      <c r="L61" s="22">
        <v>71.564043464206975</v>
      </c>
    </row>
    <row r="62" spans="1:12" ht="15" customHeight="1" x14ac:dyDescent="0.25">
      <c r="A62" s="26">
        <v>1986</v>
      </c>
      <c r="B62" s="30">
        <f>'[27]WR, CL y Prod_Total_MÉXICO'!H64</f>
        <v>31224.381161527785</v>
      </c>
      <c r="C62" s="50">
        <v>29527.360799999999</v>
      </c>
      <c r="D62" s="53">
        <f>'[27]WR, CL y Prod_Total_MÉXICO'!J64</f>
        <v>12820708.8096253</v>
      </c>
      <c r="E62" s="267"/>
      <c r="F62" s="59">
        <f>'[27]WR, CL y Prod_Total_MÉXICO'!K64</f>
        <v>1.9348973616056968</v>
      </c>
      <c r="G62" s="58">
        <f>[27]Precios!E34</f>
        <v>1.9349039410130817</v>
      </c>
      <c r="H62" s="61">
        <f t="shared" si="1"/>
        <v>202.95537494051365</v>
      </c>
      <c r="I62" s="61">
        <f t="shared" si="2"/>
        <v>191.9249112149451</v>
      </c>
      <c r="J62" s="278">
        <f t="shared" si="3"/>
        <v>180.94203313283992</v>
      </c>
      <c r="K62" s="326">
        <f t="shared" si="0"/>
        <v>149.97628969926259</v>
      </c>
      <c r="L62" s="22">
        <v>125.3911028850989</v>
      </c>
    </row>
    <row r="63" spans="1:12" ht="15" customHeight="1" x14ac:dyDescent="0.25">
      <c r="A63" s="26">
        <v>1987</v>
      </c>
      <c r="B63" s="30">
        <f>'[27]WR, CL y Prod_Total_MÉXICO'!H65</f>
        <v>71659.156855813024</v>
      </c>
      <c r="C63" s="50">
        <v>67764.5386</v>
      </c>
      <c r="D63" s="53">
        <f>'[27]WR, CL y Prod_Total_MÉXICO'!J65</f>
        <v>13547040.419338435</v>
      </c>
      <c r="E63" s="267"/>
      <c r="F63" s="59">
        <f>'[27]WR, CL y Prod_Total_MÉXICO'!K65</f>
        <v>4.485622197139862</v>
      </c>
      <c r="G63" s="58">
        <f>[27]Precios!E35</f>
        <v>4.4856234727443951</v>
      </c>
      <c r="H63" s="61">
        <f t="shared" si="1"/>
        <v>440.80450192845188</v>
      </c>
      <c r="I63" s="61">
        <f t="shared" si="2"/>
        <v>416.84712738231457</v>
      </c>
      <c r="J63" s="278">
        <f t="shared" si="3"/>
        <v>392.99310410685439</v>
      </c>
      <c r="K63" s="326">
        <f t="shared" si="0"/>
        <v>341.01361396411858</v>
      </c>
      <c r="L63" s="22">
        <v>285.1122216687591</v>
      </c>
    </row>
    <row r="64" spans="1:12" ht="15" customHeight="1" x14ac:dyDescent="0.25">
      <c r="A64" s="26">
        <v>1988</v>
      </c>
      <c r="B64" s="30">
        <f>'[27]WR, CL y Prod_Total_MÉXICO'!H66</f>
        <v>141138.63033110893</v>
      </c>
      <c r="C64" s="50">
        <v>133467.8578</v>
      </c>
      <c r="D64" s="53">
        <f>'[27]WR, CL y Prod_Total_MÉXICO'!J66</f>
        <v>14298518.581955712</v>
      </c>
      <c r="E64" s="267"/>
      <c r="F64" s="59">
        <f>'[27]WR, CL y Prod_Total_MÉXICO'!K66</f>
        <v>9.6065093507205219</v>
      </c>
      <c r="G64" s="58">
        <f>[27]Precios!E36</f>
        <v>9.6064872394082315</v>
      </c>
      <c r="H64" s="61">
        <f t="shared" si="1"/>
        <v>822.57140557449941</v>
      </c>
      <c r="I64" s="61">
        <f t="shared" si="2"/>
        <v>777.86530258941366</v>
      </c>
      <c r="J64" s="278">
        <f t="shared" si="3"/>
        <v>733.35206108836599</v>
      </c>
      <c r="K64" s="326">
        <f t="shared" si="0"/>
        <v>720.81035129252768</v>
      </c>
      <c r="L64" s="22">
        <v>602.64995954230506</v>
      </c>
    </row>
    <row r="65" spans="1:12" ht="15" customHeight="1" x14ac:dyDescent="0.25">
      <c r="A65" s="26">
        <v>1989</v>
      </c>
      <c r="B65" s="30">
        <f>'[27]WR, CL y Prod_Total_MÉXICO'!H67</f>
        <v>180245.26532123995</v>
      </c>
      <c r="C65" s="50">
        <v>174578.8211</v>
      </c>
      <c r="D65" s="53">
        <f>'[27]WR, CL y Prod_Total_MÉXICO'!J67</f>
        <v>15123308.748544248</v>
      </c>
      <c r="E65" s="267"/>
      <c r="F65" s="59">
        <f>'[27]WR, CL y Prod_Total_MÉXICO'!K67</f>
        <v>11.528568067503171</v>
      </c>
      <c r="G65" s="58">
        <f>[27]Precios!E37</f>
        <v>11.52855323224798</v>
      </c>
      <c r="H65" s="61">
        <f t="shared" si="1"/>
        <v>993.19791895512594</v>
      </c>
      <c r="I65" s="61">
        <f t="shared" si="2"/>
        <v>961.9743492353856</v>
      </c>
      <c r="J65" s="278">
        <f t="shared" si="3"/>
        <v>885.47174871185132</v>
      </c>
      <c r="K65" s="326">
        <f>K66*L65/L66</f>
        <v>942.82762454316503</v>
      </c>
      <c r="L65" s="22">
        <v>788.27257234505839</v>
      </c>
    </row>
    <row r="66" spans="1:12" ht="15" customHeight="1" x14ac:dyDescent="0.25">
      <c r="A66" s="26">
        <v>1990</v>
      </c>
      <c r="B66" s="30">
        <f>'[27]WR, CL y Prod_Total_MÉXICO'!H68</f>
        <v>236774.71599745215</v>
      </c>
      <c r="C66" s="50">
        <v>234956.72349999999</v>
      </c>
      <c r="D66" s="53">
        <f>'[27]WR, CL y Prod_Total_MÉXICO'!J68</f>
        <v>15935727.922668241</v>
      </c>
      <c r="E66" s="267">
        <v>15936</v>
      </c>
      <c r="F66" s="59">
        <f>'[27]WR, CL y Prod_Total_MÉXICO'!K68</f>
        <v>14.601124402315746</v>
      </c>
      <c r="G66" s="58">
        <f>[27]Precios!E38</f>
        <v>14.601217624034032</v>
      </c>
      <c r="H66" s="61">
        <f t="shared" si="1"/>
        <v>1238.1754023958802</v>
      </c>
      <c r="I66" s="61">
        <f t="shared" si="2"/>
        <v>1228.6685022076449</v>
      </c>
      <c r="J66" s="164">
        <f>(C66*1000000)/(E66*1000)/12</f>
        <v>1228.6475249958166</v>
      </c>
      <c r="K66" s="325">
        <f>J66</f>
        <v>1228.6475249958166</v>
      </c>
      <c r="L66" s="22">
        <v>1027.238829052257</v>
      </c>
    </row>
    <row r="67" spans="1:12" ht="15" customHeight="1" x14ac:dyDescent="0.25">
      <c r="A67" s="26">
        <v>1991</v>
      </c>
      <c r="B67" s="30">
        <f>'[27]WR, CL y Prod_Total_MÉXICO'!H69</f>
        <v>307972.32261416595</v>
      </c>
      <c r="C67" s="50">
        <v>315565.57020000002</v>
      </c>
      <c r="D67" s="53">
        <f>'[27]WR, CL y Prod_Total_MÉXICO'!J69</f>
        <v>16877711.839783795</v>
      </c>
      <c r="E67" s="267">
        <v>16351.01</v>
      </c>
      <c r="F67" s="59">
        <f>'[27]WR, CL y Prod_Total_MÉXICO'!K69</f>
        <v>17.910084549157236</v>
      </c>
      <c r="G67" s="58">
        <f>[27]Precios!E39</f>
        <v>17.910074283236447</v>
      </c>
      <c r="H67" s="61">
        <f t="shared" si="1"/>
        <v>1520.6066119313439</v>
      </c>
      <c r="I67" s="61">
        <f t="shared" si="2"/>
        <v>1558.0981059300316</v>
      </c>
      <c r="J67" s="164">
        <f t="shared" ref="J67:J94" si="4">(C67*1000000)/(E67*1000)/12</f>
        <v>1608.2878580589211</v>
      </c>
      <c r="K67" s="325">
        <f t="shared" ref="K67:K94" si="5">J67</f>
        <v>1608.2878580589211</v>
      </c>
      <c r="L67" s="22">
        <v>1341.3236585879342</v>
      </c>
    </row>
    <row r="68" spans="1:12" ht="15" customHeight="1" x14ac:dyDescent="0.25">
      <c r="A68" s="26">
        <v>1992</v>
      </c>
      <c r="B68" s="30">
        <f>'[27]WR, CL y Prod_Total_MÉXICO'!H70</f>
        <v>388844.73082015652</v>
      </c>
      <c r="C68" s="50">
        <v>398431.93670000002</v>
      </c>
      <c r="D68" s="53">
        <f>'[27]WR, CL y Prod_Total_MÉXICO'!J70</f>
        <v>16975710.166617472</v>
      </c>
      <c r="E68" s="267">
        <v>16976</v>
      </c>
      <c r="F68" s="59">
        <f>'[27]WR, CL y Prod_Total_MÉXICO'!K70</f>
        <v>20.687562349460322</v>
      </c>
      <c r="G68" s="58">
        <f>[27]Precios!E40</f>
        <v>20.687666121693823</v>
      </c>
      <c r="H68" s="61">
        <f t="shared" si="1"/>
        <v>1908.8289827230858</v>
      </c>
      <c r="I68" s="61">
        <f t="shared" si="2"/>
        <v>1955.8923347406874</v>
      </c>
      <c r="J68" s="164">
        <f t="shared" si="4"/>
        <v>1955.8589415449262</v>
      </c>
      <c r="K68" s="325">
        <f t="shared" si="5"/>
        <v>1955.8589415449262</v>
      </c>
      <c r="L68" s="22">
        <v>1686.4098309672875</v>
      </c>
    </row>
    <row r="69" spans="1:12" ht="15" customHeight="1" x14ac:dyDescent="0.25">
      <c r="A69" s="26">
        <v>1993</v>
      </c>
      <c r="B69" s="30">
        <f>'[27]WR, CL y Prod_Total_MÉXICO'!H71</f>
        <v>458687.47399999999</v>
      </c>
      <c r="C69" s="50">
        <v>473536.29499999998</v>
      </c>
      <c r="D69" s="53">
        <f>'[27]WR, CL y Prod_Total_MÉXICO'!J71</f>
        <v>18101690.942277893</v>
      </c>
      <c r="E69" s="267">
        <v>17614.72</v>
      </c>
      <c r="F69" s="59">
        <f>'[27]WR, CL y Prod_Total_MÉXICO'!K71</f>
        <v>22.704901793874324</v>
      </c>
      <c r="G69" s="58">
        <f>[27]Precios!E41</f>
        <v>22.70503020473825</v>
      </c>
      <c r="H69" s="61">
        <f t="shared" si="1"/>
        <v>2111.6235101214588</v>
      </c>
      <c r="I69" s="61">
        <f t="shared" si="2"/>
        <v>2179.9818615012159</v>
      </c>
      <c r="J69" s="164">
        <f t="shared" si="4"/>
        <v>2240.2489461465561</v>
      </c>
      <c r="K69" s="325">
        <f t="shared" si="5"/>
        <v>2240.2489461465561</v>
      </c>
      <c r="L69" s="22">
        <v>1982.8925867213454</v>
      </c>
    </row>
    <row r="70" spans="1:12" ht="15" customHeight="1" x14ac:dyDescent="0.25">
      <c r="A70" s="26">
        <v>1994</v>
      </c>
      <c r="B70" s="30">
        <f>'[27]WR, CL y Prod_Total_MÉXICO'!H72</f>
        <v>525217.75100000005</v>
      </c>
      <c r="C70" s="50">
        <v>539681.06499999994</v>
      </c>
      <c r="D70" s="53">
        <f>'[27]WR, CL y Prod_Total_MÉXICO'!J72</f>
        <v>18252688.364235908</v>
      </c>
      <c r="E70" s="267">
        <v>18253</v>
      </c>
      <c r="F70" s="59">
        <f>'[27]WR, CL y Prod_Total_MÉXICO'!K72</f>
        <v>24.286482852811648</v>
      </c>
      <c r="G70" s="58">
        <f>[27]Precios!E42</f>
        <v>24.286612235212413</v>
      </c>
      <c r="H70" s="61">
        <f t="shared" si="1"/>
        <v>2397.901341614172</v>
      </c>
      <c r="I70" s="61">
        <f t="shared" si="2"/>
        <v>2463.9341441589336</v>
      </c>
      <c r="J70" s="164">
        <f t="shared" si="4"/>
        <v>2463.8920771014805</v>
      </c>
      <c r="K70" s="325">
        <f t="shared" si="5"/>
        <v>2463.8920771014805</v>
      </c>
      <c r="L70" s="22">
        <v>2199.1704941472299</v>
      </c>
    </row>
    <row r="71" spans="1:12" ht="15" customHeight="1" x14ac:dyDescent="0.25">
      <c r="A71" s="26">
        <v>1995</v>
      </c>
      <c r="B71" s="30">
        <f>'[27]WR, CL y Prod_Total_MÉXICO'!H73</f>
        <v>593509.80299999996</v>
      </c>
      <c r="C71" s="50">
        <v>612698.35900000005</v>
      </c>
      <c r="D71" s="53">
        <f>'[27]WR, CL y Prod_Total_MÉXICO'!J73</f>
        <v>19071674.381345928</v>
      </c>
      <c r="E71" s="267">
        <v>18916.37</v>
      </c>
      <c r="F71" s="59">
        <f>'[27]WR, CL y Prod_Total_MÉXICO'!K73</f>
        <v>32.786572932989884</v>
      </c>
      <c r="G71" s="58">
        <f>[27]Precios!E43</f>
        <v>32.786750439891343</v>
      </c>
      <c r="H71" s="61">
        <f t="shared" si="1"/>
        <v>2593.3302583215332</v>
      </c>
      <c r="I71" s="61">
        <f t="shared" si="2"/>
        <v>2677.1743037556021</v>
      </c>
      <c r="J71" s="164">
        <f t="shared" si="4"/>
        <v>2699.1540440017475</v>
      </c>
      <c r="K71" s="325">
        <f t="shared" si="5"/>
        <v>2699.1540440017475</v>
      </c>
      <c r="L71" s="22">
        <v>2559.5713726628378</v>
      </c>
    </row>
    <row r="72" spans="1:12" ht="15" customHeight="1" x14ac:dyDescent="0.25">
      <c r="A72" s="26">
        <v>1996</v>
      </c>
      <c r="B72" s="30">
        <f>'[27]WR, CL y Prod_Total_MÉXICO'!H74</f>
        <v>774030.51300000004</v>
      </c>
      <c r="C72" s="50">
        <v>800640.32499999995</v>
      </c>
      <c r="D72" s="53">
        <f>'[27]WR, CL y Prod_Total_MÉXICO'!J74</f>
        <v>20244654.354569439</v>
      </c>
      <c r="E72" s="267">
        <v>20074.59</v>
      </c>
      <c r="F72" s="59">
        <f>'[27]WR, CL y Prod_Total_MÉXICO'!K74</f>
        <v>44.058066966193742</v>
      </c>
      <c r="G72" s="58">
        <f>[27]Precios!E44</f>
        <v>44.058067437351042</v>
      </c>
      <c r="H72" s="61">
        <f t="shared" si="1"/>
        <v>3186.151841384295</v>
      </c>
      <c r="I72" s="61">
        <f t="shared" si="2"/>
        <v>3295.6861557023276</v>
      </c>
      <c r="J72" s="164">
        <f t="shared" si="4"/>
        <v>3323.6059657175233</v>
      </c>
      <c r="K72" s="325">
        <f t="shared" si="5"/>
        <v>3323.6059657175233</v>
      </c>
      <c r="L72" s="22">
        <v>3070.8698142335215</v>
      </c>
    </row>
    <row r="73" spans="1:12" ht="15" customHeight="1" x14ac:dyDescent="0.25">
      <c r="A73" s="26">
        <v>1997</v>
      </c>
      <c r="B73" s="30">
        <f>'[27]WR, CL y Prod_Total_MÉXICO'!H75</f>
        <v>1003491.189</v>
      </c>
      <c r="C73" s="50">
        <v>1035596.253</v>
      </c>
      <c r="D73" s="53">
        <f>'[27]WR, CL y Prod_Total_MÉXICO'!J75</f>
        <v>21106639.637535054</v>
      </c>
      <c r="E73" s="267">
        <v>20927.669999999998</v>
      </c>
      <c r="F73" s="59">
        <f>'[27]WR, CL y Prod_Total_MÉXICO'!K75</f>
        <v>53.145319789600578</v>
      </c>
      <c r="G73" s="58">
        <f>[27]Precios!E45</f>
        <v>53.145697812846151</v>
      </c>
      <c r="H73" s="61">
        <f t="shared" si="1"/>
        <v>3961.9886057696526</v>
      </c>
      <c r="I73" s="61">
        <f t="shared" si="2"/>
        <v>4088.7459696108467</v>
      </c>
      <c r="J73" s="164">
        <f t="shared" si="4"/>
        <v>4123.7121834394375</v>
      </c>
      <c r="K73" s="325">
        <f t="shared" si="5"/>
        <v>4123.7121834394375</v>
      </c>
      <c r="L73" s="22">
        <v>3681.0982930207128</v>
      </c>
    </row>
    <row r="74" spans="1:12" ht="15" customHeight="1" x14ac:dyDescent="0.25">
      <c r="A74" s="26">
        <v>1998</v>
      </c>
      <c r="B74" s="30">
        <f>'[27]WR, CL y Prod_Total_MÉXICO'!H76</f>
        <v>1260441.0290000001</v>
      </c>
      <c r="C74" s="50">
        <v>1298584.5959999999</v>
      </c>
      <c r="D74" s="53">
        <f>'[27]WR, CL y Prod_Total_MÉXICO'!J76</f>
        <v>22533615.274184626</v>
      </c>
      <c r="E74" s="267">
        <v>22314.48</v>
      </c>
      <c r="F74" s="59">
        <f>'[27]WR, CL y Prod_Total_MÉXICO'!K76</f>
        <v>61.610514848136134</v>
      </c>
      <c r="G74" s="58">
        <f>[27]Precios!E46</f>
        <v>61.610741921335396</v>
      </c>
      <c r="H74" s="61">
        <f t="shared" si="1"/>
        <v>4661.3360145986344</v>
      </c>
      <c r="I74" s="61">
        <f t="shared" si="2"/>
        <v>4802.3977370367056</v>
      </c>
      <c r="J74" s="164">
        <f t="shared" si="4"/>
        <v>4849.5588066582777</v>
      </c>
      <c r="K74" s="325">
        <f t="shared" si="5"/>
        <v>4849.5588066582777</v>
      </c>
      <c r="L74" s="22">
        <v>4361.6282455831524</v>
      </c>
    </row>
    <row r="75" spans="1:12" ht="15" customHeight="1" x14ac:dyDescent="0.25">
      <c r="A75" s="26">
        <v>1999</v>
      </c>
      <c r="B75" s="30">
        <f>'[27]WR, CL y Prod_Total_MÉXICO'!H77</f>
        <v>1533089.852</v>
      </c>
      <c r="C75" s="50">
        <v>1579472.297</v>
      </c>
      <c r="D75" s="53">
        <f>'[27]WR, CL y Prod_Total_MÉXICO'!J77</f>
        <v>23002607.266888652</v>
      </c>
      <c r="E75" s="267">
        <v>22799.200000000001</v>
      </c>
      <c r="F75" s="59">
        <f>'[27]WR, CL y Prod_Total_MÉXICO'!K77</f>
        <v>71.829000231485836</v>
      </c>
      <c r="G75" s="58">
        <f>[27]Precios!E47</f>
        <v>71.829256271913167</v>
      </c>
      <c r="H75" s="61">
        <f t="shared" si="1"/>
        <v>5554.0437735755522</v>
      </c>
      <c r="I75" s="61">
        <f t="shared" si="2"/>
        <v>5722.0770623742446</v>
      </c>
      <c r="J75" s="164">
        <f t="shared" si="4"/>
        <v>5773.1276280161874</v>
      </c>
      <c r="K75" s="325">
        <f t="shared" si="5"/>
        <v>5773.1276280161874</v>
      </c>
      <c r="L75" s="22">
        <v>5151.4119536019398</v>
      </c>
    </row>
    <row r="76" spans="1:12" ht="15" customHeight="1" x14ac:dyDescent="0.25">
      <c r="A76" s="26">
        <v>2000</v>
      </c>
      <c r="B76" s="30">
        <f>'[27]WR, CL y Prod_Total_MÉXICO'!H78</f>
        <v>1839834.608</v>
      </c>
      <c r="C76" s="50">
        <v>1889277.112</v>
      </c>
      <c r="D76" s="53">
        <f>'[27]WR, CL y Prod_Total_MÉXICO'!J78</f>
        <v>24294585.2084102</v>
      </c>
      <c r="E76" s="267">
        <v>24065.13</v>
      </c>
      <c r="F76" s="59">
        <f>'[27]WR, CL y Prod_Total_MÉXICO'!K78</f>
        <v>78.646692833634631</v>
      </c>
      <c r="G76" s="58">
        <f>[27]Precios!E48</f>
        <v>78.649457902142984</v>
      </c>
      <c r="H76" s="61">
        <f t="shared" si="1"/>
        <v>6310.8527826847248</v>
      </c>
      <c r="I76" s="61">
        <f t="shared" si="2"/>
        <v>6480.4464856157119</v>
      </c>
      <c r="J76" s="164">
        <f t="shared" si="4"/>
        <v>6542.2359793333062</v>
      </c>
      <c r="K76" s="325">
        <f t="shared" si="5"/>
        <v>6542.2359793333062</v>
      </c>
      <c r="L76" s="22">
        <v>5953.9553026566191</v>
      </c>
    </row>
    <row r="77" spans="1:12" ht="15" customHeight="1" x14ac:dyDescent="0.25">
      <c r="A77" s="26">
        <v>2001</v>
      </c>
      <c r="B77" s="30">
        <f>'[27]WR, CL y Prod_Total_MÉXICO'!H79</f>
        <v>2010608.8289999999</v>
      </c>
      <c r="C77" s="50">
        <v>2070667.51</v>
      </c>
      <c r="D77" s="53">
        <f>'[27]WR, CL y Prod_Total_MÉXICO'!J79</f>
        <v>24143587.786452185</v>
      </c>
      <c r="E77" s="267">
        <v>23949.21</v>
      </c>
      <c r="F77" s="59">
        <f>'[27]WR, CL y Prod_Total_MÉXICO'!K79</f>
        <v>83.654707144448508</v>
      </c>
      <c r="G77" s="58">
        <f>[27]Precios!E49</f>
        <v>83.653529935149706</v>
      </c>
      <c r="H77" s="61">
        <f t="shared" si="1"/>
        <v>6939.7612828702531</v>
      </c>
      <c r="I77" s="61">
        <f t="shared" si="2"/>
        <v>7147.0581489202013</v>
      </c>
      <c r="J77" s="164">
        <f t="shared" si="4"/>
        <v>7205.0654628412931</v>
      </c>
      <c r="K77" s="325">
        <f t="shared" si="5"/>
        <v>7205.0654628412931</v>
      </c>
      <c r="L77" s="22">
        <v>6706.7813398212356</v>
      </c>
    </row>
    <row r="78" spans="1:12" ht="15" customHeight="1" x14ac:dyDescent="0.25">
      <c r="A78" s="26">
        <v>2002</v>
      </c>
      <c r="B78" s="30">
        <f>'[27]WR, CL y Prod_Total_MÉXICO'!H80</f>
        <v>2160537.037</v>
      </c>
      <c r="C78" s="50">
        <v>2215631.352</v>
      </c>
      <c r="D78" s="53">
        <f>'[27]WR, CL y Prod_Total_MÉXICO'!J80</f>
        <v>24520581.34988378</v>
      </c>
      <c r="E78" s="267">
        <v>24361.38</v>
      </c>
      <c r="F78" s="59">
        <f>'[27]WR, CL y Prod_Total_MÉXICO'!K80</f>
        <v>87.863151713330765</v>
      </c>
      <c r="G78" s="58">
        <f>[27]Precios!E50</f>
        <v>87.862213921914247</v>
      </c>
      <c r="H78" s="61">
        <f t="shared" si="1"/>
        <v>7342.5972457291145</v>
      </c>
      <c r="I78" s="61">
        <f t="shared" si="2"/>
        <v>7529.8355844599546</v>
      </c>
      <c r="J78" s="164">
        <f t="shared" si="4"/>
        <v>7579.0429770398887</v>
      </c>
      <c r="K78" s="325">
        <f t="shared" si="5"/>
        <v>7579.0429770398887</v>
      </c>
      <c r="L78" s="22">
        <v>7175.6781695781046</v>
      </c>
    </row>
    <row r="79" spans="1:12" ht="15" customHeight="1" x14ac:dyDescent="0.25">
      <c r="A79" s="26">
        <v>2003</v>
      </c>
      <c r="B79" s="31">
        <f>'[27]WR, CL y Prod_Total_MÉXICO'!H81</f>
        <v>2313435.949</v>
      </c>
      <c r="C79" s="51">
        <v>2352276.4890000001</v>
      </c>
      <c r="D79" s="53">
        <f>'[27]WR, CL y Prod_Total_MÉXICO'!J81</f>
        <v>24782576.876724835</v>
      </c>
      <c r="E79" s="267">
        <v>24645.65</v>
      </c>
      <c r="F79" s="59">
        <f>'[27]WR, CL y Prod_Total_MÉXICO'!K81</f>
        <v>91.8581995507096</v>
      </c>
      <c r="G79" s="58">
        <f>[27]Precios!E51</f>
        <v>91.858308594297213</v>
      </c>
      <c r="H79" s="61">
        <f t="shared" si="1"/>
        <v>7779.1074770918331</v>
      </c>
      <c r="I79" s="61">
        <f t="shared" si="2"/>
        <v>7909.7117997483083</v>
      </c>
      <c r="J79" s="164">
        <f t="shared" si="4"/>
        <v>7953.6567609294134</v>
      </c>
      <c r="K79" s="325">
        <f t="shared" si="5"/>
        <v>7953.6567609294134</v>
      </c>
      <c r="L79" s="22">
        <v>7592.6843452704898</v>
      </c>
    </row>
    <row r="80" spans="1:12" ht="15" customHeight="1" x14ac:dyDescent="0.25">
      <c r="A80" s="26">
        <v>2004</v>
      </c>
      <c r="B80" s="31">
        <f>'[27]WR, CL y Prod_Total_MÉXICO'!H82</f>
        <v>2501178.9139999999</v>
      </c>
      <c r="C80" s="51">
        <v>2531434.7850000001</v>
      </c>
      <c r="D80" s="53">
        <f>'[27]WR, CL y Prod_Total_MÉXICO'!J82</f>
        <v>25664561.818227936</v>
      </c>
      <c r="E80" s="267">
        <v>25524.16</v>
      </c>
      <c r="F80" s="59">
        <f>'[27]WR, CL y Prod_Total_MÉXICO'!K82</f>
        <v>96.164885942322769</v>
      </c>
      <c r="G80" s="58">
        <f>[27]Precios!E52</f>
        <v>96.164885942322812</v>
      </c>
      <c r="H80" s="61">
        <f t="shared" si="1"/>
        <v>8121.3767701512334</v>
      </c>
      <c r="I80" s="61">
        <f t="shared" si="2"/>
        <v>8219.6181740446991</v>
      </c>
      <c r="J80" s="164">
        <f t="shared" si="4"/>
        <v>8264.8321727335988</v>
      </c>
      <c r="K80" s="325">
        <f t="shared" si="5"/>
        <v>8264.8321727335988</v>
      </c>
      <c r="L80" s="22">
        <v>7948.3829851183436</v>
      </c>
    </row>
    <row r="81" spans="1:12" ht="15" customHeight="1" x14ac:dyDescent="0.25">
      <c r="A81" s="26">
        <v>2005</v>
      </c>
      <c r="B81" s="31">
        <f>'[27]WR, CL y Prod_Total_MÉXICO'!H83</f>
        <v>2689952.0589999999</v>
      </c>
      <c r="C81" s="51">
        <v>2713729.1439999999</v>
      </c>
      <c r="D81" s="53">
        <f>'[27]WR, CL y Prod_Total_MÉXICO'!J83</f>
        <v>27103537.25</v>
      </c>
      <c r="E81" s="267">
        <v>27103.54</v>
      </c>
      <c r="F81" s="104">
        <f>'[27]WR, CL y Prod_Total_MÉXICO'!K83</f>
        <v>100</v>
      </c>
      <c r="G81" s="60">
        <f>[27]Precios!E53</f>
        <v>100</v>
      </c>
      <c r="H81" s="62">
        <f t="shared" si="1"/>
        <v>8270.605770593038</v>
      </c>
      <c r="I81" s="61">
        <f t="shared" si="2"/>
        <v>8343.7114959352166</v>
      </c>
      <c r="J81" s="164">
        <f t="shared" si="4"/>
        <v>8343.7106493592109</v>
      </c>
      <c r="K81" s="325">
        <f t="shared" si="5"/>
        <v>8343.7106493592109</v>
      </c>
      <c r="L81" s="22">
        <v>8270.605770593038</v>
      </c>
    </row>
    <row r="82" spans="1:12" ht="15" customHeight="1" x14ac:dyDescent="0.25">
      <c r="A82" s="26">
        <v>2006</v>
      </c>
      <c r="B82" s="31">
        <f>'[27]WR, CL y Prod_Total_MÉXICO'!H84</f>
        <v>2934062.4249999998</v>
      </c>
      <c r="C82" s="51">
        <v>2956454.9819999998</v>
      </c>
      <c r="D82" s="53">
        <f>'[27]WR, CL y Prod_Total_MÉXICO'!J84</f>
        <v>28311684.25</v>
      </c>
      <c r="E82" s="267">
        <v>28311.68</v>
      </c>
      <c r="F82" s="59">
        <f>'[27]WR, CL y Prod_Total_MÉXICO'!K84</f>
        <v>103.62946322575928</v>
      </c>
      <c r="G82" s="58">
        <f>[27]Precios!E54</f>
        <v>103.6294632257593</v>
      </c>
      <c r="H82" s="62">
        <f t="shared" si="1"/>
        <v>8636.194156599262</v>
      </c>
      <c r="I82" s="61">
        <f t="shared" si="2"/>
        <v>8702.1049798547392</v>
      </c>
      <c r="J82" s="164">
        <f t="shared" si="4"/>
        <v>8702.106286168817</v>
      </c>
      <c r="K82" s="325">
        <f t="shared" si="5"/>
        <v>8702.106286168817</v>
      </c>
      <c r="L82" s="22">
        <v>8636.194156599262</v>
      </c>
    </row>
    <row r="83" spans="1:12" ht="15" customHeight="1" x14ac:dyDescent="0.25">
      <c r="A83" s="32">
        <v>2007</v>
      </c>
      <c r="B83" s="31">
        <f>'[27]WR, CL y Prod_Total_MÉXICO'!H85</f>
        <v>3155458.3939999999</v>
      </c>
      <c r="C83" s="51">
        <v>3167550.2370000002</v>
      </c>
      <c r="D83" s="53">
        <f>'[27]WR, CL y Prod_Total_MÉXICO'!J85</f>
        <v>29002420.75</v>
      </c>
      <c r="E83" s="267">
        <v>29002.42</v>
      </c>
      <c r="F83" s="59">
        <f>'[27]WR, CL y Prod_Total_MÉXICO'!K85</f>
        <v>107.74028820338621</v>
      </c>
      <c r="G83" s="58">
        <f>[27]Precios!E55</f>
        <v>107.74028820338633</v>
      </c>
      <c r="H83" s="62">
        <f t="shared" si="1"/>
        <v>9066.6523471723194</v>
      </c>
      <c r="I83" s="61">
        <f t="shared" si="2"/>
        <v>9101.3961222530015</v>
      </c>
      <c r="J83" s="164">
        <f t="shared" si="4"/>
        <v>9101.396357614296</v>
      </c>
      <c r="K83" s="325">
        <f t="shared" si="5"/>
        <v>9101.396357614296</v>
      </c>
      <c r="L83" s="22">
        <v>9066.6523471723194</v>
      </c>
    </row>
    <row r="84" spans="1:12" ht="15" customHeight="1" x14ac:dyDescent="0.25">
      <c r="A84" s="32">
        <v>2008</v>
      </c>
      <c r="B84" s="31">
        <f>'[27]WR, CL y Prod_Total_MÉXICO'!H86</f>
        <v>3411296.0109999999</v>
      </c>
      <c r="C84" s="51">
        <v>3424541.8909999998</v>
      </c>
      <c r="D84" s="53">
        <f>'[27]WR, CL y Prod_Total_MÉXICO'!J86</f>
        <v>29841589.75</v>
      </c>
      <c r="E84" s="267">
        <v>29841.59</v>
      </c>
      <c r="F84" s="59">
        <f>'[27]WR, CL y Prod_Total_MÉXICO'!K86</f>
        <v>113.2619582488629</v>
      </c>
      <c r="G84" s="58">
        <f>[27]Precios!E56</f>
        <v>113.26195824886294</v>
      </c>
      <c r="H84" s="62">
        <f t="shared" si="1"/>
        <v>9526.1234392961014</v>
      </c>
      <c r="I84" s="61">
        <f t="shared" si="2"/>
        <v>9563.1128672247323</v>
      </c>
      <c r="J84" s="164">
        <f t="shared" si="4"/>
        <v>9563.1127871090866</v>
      </c>
      <c r="K84" s="325">
        <f t="shared" si="5"/>
        <v>9563.1127871090866</v>
      </c>
      <c r="L84" s="22">
        <v>9526.1234392961032</v>
      </c>
    </row>
    <row r="85" spans="1:12" ht="15" customHeight="1" x14ac:dyDescent="0.25">
      <c r="A85" s="32">
        <v>2009</v>
      </c>
      <c r="B85" s="31">
        <f>'[27]WR, CL y Prod_Total_MÉXICO'!H87</f>
        <v>3469533.7489999998</v>
      </c>
      <c r="C85" s="51">
        <v>3512017.86</v>
      </c>
      <c r="D85" s="53">
        <f>'[27]WR, CL y Prod_Total_MÉXICO'!J87</f>
        <v>29847164</v>
      </c>
      <c r="E85" s="267">
        <v>29847.16</v>
      </c>
      <c r="F85" s="59">
        <f>'[27]WR, CL y Prod_Total_MÉXICO'!K87</f>
        <v>119.26184866582632</v>
      </c>
      <c r="G85" s="58">
        <f>[27]Precios!E57</f>
        <v>119.26184866582636</v>
      </c>
      <c r="H85" s="62">
        <f t="shared" si="1"/>
        <v>9686.9442073848859</v>
      </c>
      <c r="I85" s="61">
        <f t="shared" si="2"/>
        <v>9805.5599185235824</v>
      </c>
      <c r="J85" s="164">
        <f t="shared" si="4"/>
        <v>9805.5612326264873</v>
      </c>
      <c r="K85" s="325">
        <f t="shared" si="5"/>
        <v>9805.5612326264873</v>
      </c>
      <c r="L85" s="22">
        <v>9686.9442073848859</v>
      </c>
    </row>
    <row r="86" spans="1:12" ht="15" customHeight="1" x14ac:dyDescent="0.25">
      <c r="A86" s="26">
        <v>2010</v>
      </c>
      <c r="B86" s="31">
        <f>'[27]WR, CL y Prod_Total_MÉXICO'!H88</f>
        <v>3659099.102</v>
      </c>
      <c r="C86" s="51">
        <v>3721504.1209999998</v>
      </c>
      <c r="D86" s="53">
        <f>'[27]WR, CL y Prod_Total_MÉXICO'!J88</f>
        <v>30719037.5</v>
      </c>
      <c r="E86" s="267">
        <v>30719.040000000001</v>
      </c>
      <c r="F86" s="59">
        <f>'[27]WR, CL y Prod_Total_MÉXICO'!K88</f>
        <v>124.21923912844954</v>
      </c>
      <c r="G86" s="58">
        <f>[27]Precios!E58</f>
        <v>124.21923912844952</v>
      </c>
      <c r="H86" s="62">
        <f t="shared" si="1"/>
        <v>9926.2525776293187</v>
      </c>
      <c r="I86" s="61">
        <f t="shared" si="2"/>
        <v>10095.542329953101</v>
      </c>
      <c r="J86" s="164">
        <f t="shared" si="4"/>
        <v>10095.541508350087</v>
      </c>
      <c r="K86" s="325">
        <f t="shared" si="5"/>
        <v>10095.541508350087</v>
      </c>
      <c r="L86" s="22">
        <v>9926.2525776293169</v>
      </c>
    </row>
    <row r="87" spans="1:12" ht="15" customHeight="1" x14ac:dyDescent="0.25">
      <c r="A87" s="26">
        <v>2011</v>
      </c>
      <c r="B87" s="31">
        <f>'[27]WR, CL y Prod_Total_MÉXICO'!H89</f>
        <v>3923845.1009999998</v>
      </c>
      <c r="C87" s="51">
        <v>4002511.8939999999</v>
      </c>
      <c r="D87" s="53">
        <f>'[27]WR, CL y Prod_Total_MÉXICO'!J89</f>
        <v>31274573.75</v>
      </c>
      <c r="E87" s="267">
        <v>31274.57</v>
      </c>
      <c r="F87" s="59">
        <f>'[27]WR, CL y Prod_Total_MÉXICO'!K89</f>
        <v>128.45186016254806</v>
      </c>
      <c r="G87" s="58">
        <f>[27]Precios!E59</f>
        <v>128.45186016254706</v>
      </c>
      <c r="H87" s="62">
        <f t="shared" si="1"/>
        <v>10455.365254978095</v>
      </c>
      <c r="I87" s="61">
        <f t="shared" si="2"/>
        <v>10664.978538143412</v>
      </c>
      <c r="J87" s="164">
        <f t="shared" si="4"/>
        <v>10664.9798169354</v>
      </c>
      <c r="K87" s="325">
        <f t="shared" si="5"/>
        <v>10664.9798169354</v>
      </c>
      <c r="L87" s="22">
        <v>10455.365254978095</v>
      </c>
    </row>
    <row r="88" spans="1:12" ht="15" customHeight="1" x14ac:dyDescent="0.25">
      <c r="A88" s="26">
        <v>2012</v>
      </c>
      <c r="B88" s="31">
        <f>'[27]WR, CL y Prod_Total_MÉXICO'!H90</f>
        <v>4228946.1730000004</v>
      </c>
      <c r="C88" s="51">
        <v>4319760.0860000001</v>
      </c>
      <c r="D88" s="53">
        <f>'[27]WR, CL y Prod_Total_MÉXICO'!J90</f>
        <v>32648608.5</v>
      </c>
      <c r="E88" s="267">
        <v>32648.61</v>
      </c>
      <c r="F88" s="59">
        <f>'[27]WR, CL y Prod_Total_MÉXICO'!K90</f>
        <v>133.73316937008008</v>
      </c>
      <c r="G88" s="58">
        <f>[27]Precios!E60</f>
        <v>133.7331693700811</v>
      </c>
      <c r="H88" s="62">
        <f t="shared" si="1"/>
        <v>10794.094979065751</v>
      </c>
      <c r="I88" s="61">
        <f t="shared" si="2"/>
        <v>11025.891261695477</v>
      </c>
      <c r="J88" s="164">
        <f t="shared" si="4"/>
        <v>11025.890755124543</v>
      </c>
      <c r="K88" s="325">
        <f t="shared" si="5"/>
        <v>11025.890755124543</v>
      </c>
      <c r="L88" s="22">
        <v>10794.094979065751</v>
      </c>
    </row>
    <row r="89" spans="1:12" ht="15" customHeight="1" x14ac:dyDescent="0.25">
      <c r="A89" s="26">
        <v>2013</v>
      </c>
      <c r="B89" s="31">
        <f>'[27]WR, CL y Prod_Total_MÉXICO'!H91</f>
        <v>4419471.7570000002</v>
      </c>
      <c r="C89" s="51">
        <v>4542853.3660000004</v>
      </c>
      <c r="D89" s="53">
        <f>'[27]WR, CL y Prod_Total_MÉXICO'!J91</f>
        <v>33023261.75</v>
      </c>
      <c r="E89" s="267">
        <v>33023.26</v>
      </c>
      <c r="F89" s="59">
        <f>'[27]WR, CL y Prod_Total_MÉXICO'!K91</f>
        <v>138.82357511953666</v>
      </c>
      <c r="G89" s="58">
        <f>[27]Precios!E61</f>
        <v>138.82357511953646</v>
      </c>
      <c r="H89" s="62">
        <f>(((B89*1000000)/12)/D89)</f>
        <v>11152.420856287259</v>
      </c>
      <c r="I89" s="61">
        <f t="shared" si="2"/>
        <v>11463.771104722366</v>
      </c>
      <c r="J89" s="164">
        <f t="shared" si="4"/>
        <v>11463.771712221425</v>
      </c>
      <c r="K89" s="325">
        <f t="shared" si="5"/>
        <v>11463.771712221425</v>
      </c>
      <c r="L89" s="22">
        <v>11152.420856287261</v>
      </c>
    </row>
    <row r="90" spans="1:12" ht="15" customHeight="1" x14ac:dyDescent="0.25">
      <c r="A90" s="26">
        <v>2014</v>
      </c>
      <c r="B90" s="31">
        <f>'[27]WR, CL y Prod_Total_MÉXICO'!H92</f>
        <v>4678094.1840000004</v>
      </c>
      <c r="C90" s="51">
        <v>4787857.0109999999</v>
      </c>
      <c r="D90" s="53">
        <f>'[27]WR, CL y Prod_Total_MÉXICO'!J92</f>
        <v>33511503.25</v>
      </c>
      <c r="E90" s="267">
        <v>33511.5</v>
      </c>
      <c r="F90" s="59">
        <f>'[27]WR, CL y Prod_Total_MÉXICO'!K92</f>
        <v>144.40236318959649</v>
      </c>
      <c r="G90" s="58">
        <f>[27]Precios!E62</f>
        <v>144.40236318959717</v>
      </c>
      <c r="H90" s="61">
        <f>(((B90*1000000)/12)/D90)</f>
        <v>11633.055643363297</v>
      </c>
      <c r="I90" s="61">
        <f t="shared" si="2"/>
        <v>11906.003776479351</v>
      </c>
      <c r="J90" s="164">
        <f t="shared" si="4"/>
        <v>11906.004931143041</v>
      </c>
      <c r="K90" s="325">
        <f t="shared" si="5"/>
        <v>11906.004931143041</v>
      </c>
      <c r="L90" s="22">
        <v>11633.055643363297</v>
      </c>
    </row>
    <row r="91" spans="1:12" ht="15" customHeight="1" x14ac:dyDescent="0.25">
      <c r="A91" s="32">
        <v>2015</v>
      </c>
      <c r="B91" s="31">
        <f>'[27]WR, CL y Prod_Total_MÉXICO'!H93</f>
        <v>4947034.5999999996</v>
      </c>
      <c r="C91" s="51">
        <v>5068896.8219999997</v>
      </c>
      <c r="D91" s="53">
        <f>'[27]WR, CL y Prod_Total_MÉXICO'!J93</f>
        <v>34374066.75</v>
      </c>
      <c r="E91" s="267">
        <v>34374.07</v>
      </c>
      <c r="F91" s="59">
        <f>'[27]WR, CL y Prod_Total_MÉXICO'!K93</f>
        <v>148.33103346665914</v>
      </c>
      <c r="G91" s="58">
        <f>[27]Precios!E63</f>
        <v>148.33103346665916</v>
      </c>
      <c r="H91" s="61">
        <f>(((B91*1000000)/12)/D91)</f>
        <v>11993.136754275178</v>
      </c>
      <c r="I91" s="61">
        <f t="shared" si="2"/>
        <v>12288.568343459099</v>
      </c>
      <c r="J91" s="164">
        <f t="shared" si="4"/>
        <v>12288.567181599385</v>
      </c>
      <c r="K91" s="325">
        <f t="shared" si="5"/>
        <v>12288.567181599385</v>
      </c>
      <c r="L91" s="22">
        <v>11993.136754275178</v>
      </c>
    </row>
    <row r="92" spans="1:12" ht="15" customHeight="1" x14ac:dyDescent="0.25">
      <c r="A92" s="32">
        <v>2016</v>
      </c>
      <c r="B92" s="75">
        <f>'[27]WR, CL y Prod_Total_MÉXICO'!H94</f>
        <v>5231881.0792312063</v>
      </c>
      <c r="C92" s="51">
        <v>5343578.38</v>
      </c>
      <c r="D92" s="53">
        <f>'[27]WR, CL y Prod_Total_MÉXICO'!J94</f>
        <v>35261688.75</v>
      </c>
      <c r="E92" s="267">
        <v>35261.69</v>
      </c>
      <c r="F92" s="59">
        <f>'[27]WR, CL y Prod_Total_MÉXICO'!K94</f>
        <v>152.51650173616036</v>
      </c>
      <c r="G92" s="58">
        <f>[27]Precios!E64</f>
        <v>152.5165017361596</v>
      </c>
      <c r="H92" s="61">
        <f>(((B92*1000000)/12)/D92)</f>
        <v>12364.413202868334</v>
      </c>
      <c r="I92" s="61"/>
      <c r="J92" s="164">
        <f t="shared" si="4"/>
        <v>12628.385035808928</v>
      </c>
      <c r="K92" s="325">
        <f t="shared" si="5"/>
        <v>12628.385035808928</v>
      </c>
    </row>
    <row r="93" spans="1:12" ht="15" customHeight="1" x14ac:dyDescent="0.25">
      <c r="A93" s="32">
        <v>2017</v>
      </c>
      <c r="B93" s="30"/>
      <c r="C93" s="50">
        <v>5700662.5619999999</v>
      </c>
      <c r="D93" s="53">
        <f>'[27]WR, CL y Prod_Total_MÉXICO'!J95</f>
        <v>35879510.5</v>
      </c>
      <c r="E93" s="267">
        <v>35879.51</v>
      </c>
      <c r="F93" s="59">
        <f>'[27]WR, CL y Prod_Total_MÉXICO'!K95</f>
        <v>160.9147071708945</v>
      </c>
      <c r="G93" s="58"/>
      <c r="H93" s="59"/>
      <c r="I93" s="61"/>
      <c r="J93" s="164">
        <f t="shared" si="4"/>
        <v>13240.292676795196</v>
      </c>
      <c r="K93" s="325">
        <f t="shared" si="5"/>
        <v>13240.292676795196</v>
      </c>
    </row>
    <row r="94" spans="1:12" ht="15" customHeight="1" x14ac:dyDescent="0.25">
      <c r="A94" s="26">
        <v>2018</v>
      </c>
      <c r="C94" s="50">
        <v>6157956.8710000003</v>
      </c>
      <c r="E94" s="267">
        <v>36725.32</v>
      </c>
      <c r="J94" s="164">
        <f t="shared" si="4"/>
        <v>13973.00479841519</v>
      </c>
      <c r="K94" s="325">
        <f t="shared" si="5"/>
        <v>13973.00479841519</v>
      </c>
    </row>
    <row r="95" spans="1:12" ht="15" customHeight="1" x14ac:dyDescent="0.25">
      <c r="G95" s="32"/>
      <c r="J95" s="164"/>
    </row>
  </sheetData>
  <mergeCells count="7">
    <mergeCell ref="H7:J7"/>
    <mergeCell ref="B8:C8"/>
    <mergeCell ref="F8:G8"/>
    <mergeCell ref="B10:C10"/>
    <mergeCell ref="H8:I8"/>
    <mergeCell ref="D9:D10"/>
    <mergeCell ref="F9:G9"/>
  </mergeCells>
  <pageMargins left="0.7" right="0.7" top="0.75" bottom="0.75" header="0.3" footer="0.3"/>
  <pageSetup paperSize="9" orientation="portrait" horizontalDpi="200" verticalDpi="200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H408"/>
  <sheetViews>
    <sheetView workbookViewId="0">
      <selection activeCell="N38" sqref="N38"/>
    </sheetView>
  </sheetViews>
  <sheetFormatPr baseColWidth="10" defaultColWidth="11.42578125" defaultRowHeight="15" x14ac:dyDescent="0.25"/>
  <cols>
    <col min="1" max="1" width="11.42578125" style="77"/>
    <col min="2" max="2" width="12.7109375" style="77" customWidth="1"/>
    <col min="3" max="3" width="13.7109375" style="77" customWidth="1"/>
    <col min="4" max="4" width="13.7109375" style="140" customWidth="1"/>
    <col min="5" max="6" width="12.7109375" style="77" customWidth="1"/>
    <col min="7" max="7" width="11.42578125" style="138"/>
    <col min="8" max="8" width="0.140625" style="77" customWidth="1"/>
    <col min="9" max="11" width="12.7109375" style="77" hidden="1" customWidth="1"/>
    <col min="12" max="16384" width="11.42578125" style="78"/>
  </cols>
  <sheetData>
    <row r="1" spans="1:11" ht="13.7" x14ac:dyDescent="0.25">
      <c r="A1" s="76"/>
      <c r="G1" s="34"/>
    </row>
    <row r="2" spans="1:11" ht="12.2" x14ac:dyDescent="0.25">
      <c r="G2" s="140"/>
    </row>
    <row r="3" spans="1:11" ht="13.7" x14ac:dyDescent="0.25">
      <c r="B3" s="449" t="s">
        <v>121</v>
      </c>
      <c r="C3" s="449"/>
      <c r="D3" s="449"/>
      <c r="E3" s="449"/>
      <c r="F3" s="449"/>
      <c r="G3" s="449"/>
      <c r="H3" s="80"/>
      <c r="I3" s="80"/>
      <c r="J3" s="80"/>
      <c r="K3" s="80"/>
    </row>
    <row r="4" spans="1:11" s="81" customFormat="1" ht="14.25" customHeight="1" x14ac:dyDescent="0.25">
      <c r="A4" s="487" t="s">
        <v>2</v>
      </c>
      <c r="B4" s="540" t="s">
        <v>63</v>
      </c>
      <c r="C4" s="445" t="s">
        <v>22</v>
      </c>
      <c r="D4" s="240"/>
      <c r="E4" s="445" t="s">
        <v>0</v>
      </c>
      <c r="F4" s="445"/>
      <c r="G4" s="246" t="s">
        <v>64</v>
      </c>
      <c r="H4" s="462" t="s">
        <v>24</v>
      </c>
      <c r="I4" s="462"/>
      <c r="J4" s="462"/>
      <c r="K4" s="462"/>
    </row>
    <row r="5" spans="1:11" s="81" customFormat="1" ht="15" customHeight="1" x14ac:dyDescent="0.25">
      <c r="A5" s="487"/>
      <c r="B5" s="540"/>
      <c r="C5" s="445"/>
      <c r="D5" s="240"/>
      <c r="E5" s="131"/>
      <c r="F5" s="131"/>
      <c r="G5" s="249" t="s">
        <v>110</v>
      </c>
      <c r="H5" s="463" t="s">
        <v>27</v>
      </c>
      <c r="I5" s="466" t="s">
        <v>28</v>
      </c>
      <c r="J5" s="466" t="s">
        <v>29</v>
      </c>
      <c r="K5" s="466" t="s">
        <v>30</v>
      </c>
    </row>
    <row r="6" spans="1:11" s="81" customFormat="1" ht="15" customHeight="1" x14ac:dyDescent="0.25">
      <c r="A6" s="487"/>
      <c r="B6" s="493" t="s">
        <v>3</v>
      </c>
      <c r="C6" s="484"/>
      <c r="D6" s="484"/>
      <c r="E6" s="484"/>
      <c r="F6" s="514"/>
      <c r="G6" s="240" t="s">
        <v>3</v>
      </c>
      <c r="H6" s="464"/>
      <c r="I6" s="467"/>
      <c r="J6" s="467"/>
      <c r="K6" s="467"/>
    </row>
    <row r="7" spans="1:11" s="81" customFormat="1" ht="41.25" thickBot="1" x14ac:dyDescent="0.3">
      <c r="A7" s="487"/>
      <c r="B7" s="133" t="s">
        <v>68</v>
      </c>
      <c r="C7" s="132" t="s">
        <v>47</v>
      </c>
      <c r="D7" s="132"/>
      <c r="E7" s="122" t="s">
        <v>33</v>
      </c>
      <c r="F7" s="122" t="s">
        <v>32</v>
      </c>
      <c r="G7" s="156"/>
      <c r="H7" s="465"/>
      <c r="I7" s="468"/>
      <c r="J7" s="468"/>
      <c r="K7" s="468"/>
    </row>
    <row r="8" spans="1:11" s="88" customFormat="1" ht="30.75" customHeight="1" thickBot="1" x14ac:dyDescent="0.3">
      <c r="A8" s="487"/>
      <c r="B8" s="134" t="s">
        <v>66</v>
      </c>
      <c r="C8" s="134" t="s">
        <v>52</v>
      </c>
      <c r="D8" s="134" t="s">
        <v>136</v>
      </c>
      <c r="E8" s="134"/>
      <c r="F8" s="134"/>
      <c r="G8" s="133" t="s">
        <v>154</v>
      </c>
      <c r="H8" s="125" t="s">
        <v>37</v>
      </c>
      <c r="I8" s="11" t="s">
        <v>38</v>
      </c>
      <c r="J8" s="11" t="s">
        <v>39</v>
      </c>
      <c r="K8" s="11" t="s">
        <v>39</v>
      </c>
    </row>
    <row r="9" spans="1:11" ht="13.7" hidden="1" x14ac:dyDescent="0.25">
      <c r="A9" s="89">
        <v>1935</v>
      </c>
      <c r="B9" s="90"/>
      <c r="C9" s="90"/>
      <c r="D9" s="159"/>
      <c r="E9" s="90"/>
      <c r="F9" s="90"/>
      <c r="G9" s="133"/>
      <c r="H9" s="90"/>
      <c r="I9" s="90"/>
      <c r="J9" s="90"/>
      <c r="K9" s="90"/>
    </row>
    <row r="10" spans="1:11" ht="14.25" hidden="1" x14ac:dyDescent="0.25">
      <c r="A10" s="89">
        <v>1936</v>
      </c>
      <c r="B10" s="90"/>
      <c r="C10" s="90"/>
      <c r="D10" s="159"/>
      <c r="E10" s="90"/>
      <c r="F10" s="90"/>
      <c r="H10" s="90"/>
      <c r="I10" s="90"/>
      <c r="J10" s="90"/>
      <c r="K10" s="90"/>
    </row>
    <row r="11" spans="1:11" ht="14.25" hidden="1" x14ac:dyDescent="0.25">
      <c r="A11" s="89">
        <v>1937</v>
      </c>
      <c r="B11" s="90"/>
      <c r="C11" s="90"/>
      <c r="D11" s="159"/>
      <c r="E11" s="90"/>
      <c r="F11" s="90"/>
      <c r="H11" s="90"/>
      <c r="I11" s="90"/>
      <c r="J11" s="90"/>
      <c r="K11" s="90"/>
    </row>
    <row r="12" spans="1:11" ht="14.25" hidden="1" x14ac:dyDescent="0.25">
      <c r="A12" s="89">
        <v>1938</v>
      </c>
      <c r="B12" s="90"/>
      <c r="C12" s="90"/>
      <c r="D12" s="159"/>
      <c r="E12" s="90"/>
      <c r="F12" s="90"/>
      <c r="H12" s="90"/>
      <c r="I12" s="90"/>
      <c r="J12" s="90"/>
      <c r="K12" s="90"/>
    </row>
    <row r="13" spans="1:11" ht="14.25" hidden="1" x14ac:dyDescent="0.25">
      <c r="A13" s="89">
        <v>1939</v>
      </c>
      <c r="B13" s="90"/>
      <c r="C13" s="90"/>
      <c r="D13" s="159"/>
      <c r="E13" s="90"/>
      <c r="F13" s="90"/>
      <c r="H13" s="90"/>
      <c r="I13" s="90"/>
      <c r="J13" s="90"/>
      <c r="K13" s="90"/>
    </row>
    <row r="14" spans="1:11" ht="14.25" hidden="1" x14ac:dyDescent="0.25">
      <c r="A14" s="89">
        <v>1940</v>
      </c>
      <c r="B14" s="90"/>
      <c r="C14" s="90"/>
      <c r="D14" s="159"/>
      <c r="E14" s="90"/>
      <c r="F14" s="90"/>
      <c r="H14" s="90"/>
      <c r="I14" s="90"/>
      <c r="J14" s="90"/>
      <c r="K14" s="90"/>
    </row>
    <row r="15" spans="1:11" ht="14.25" hidden="1" x14ac:dyDescent="0.25">
      <c r="A15" s="89">
        <v>1941</v>
      </c>
      <c r="B15" s="90"/>
      <c r="C15" s="90"/>
      <c r="D15" s="159"/>
      <c r="E15" s="90"/>
      <c r="F15" s="90"/>
      <c r="H15" s="90"/>
      <c r="I15" s="90"/>
      <c r="J15" s="90"/>
      <c r="K15" s="90"/>
    </row>
    <row r="16" spans="1:11" ht="14.25" hidden="1" x14ac:dyDescent="0.25">
      <c r="A16" s="89">
        <v>1942</v>
      </c>
      <c r="B16" s="90"/>
      <c r="C16" s="90"/>
      <c r="D16" s="159"/>
      <c r="E16" s="90"/>
      <c r="F16" s="90"/>
      <c r="H16" s="90"/>
      <c r="I16" s="90"/>
      <c r="J16" s="90"/>
      <c r="K16" s="90"/>
    </row>
    <row r="17" spans="1:11" ht="14.25" hidden="1" x14ac:dyDescent="0.25">
      <c r="A17" s="89">
        <v>1943</v>
      </c>
      <c r="B17" s="90"/>
      <c r="C17" s="90"/>
      <c r="D17" s="159"/>
      <c r="E17" s="90"/>
      <c r="F17" s="90"/>
      <c r="H17" s="90"/>
      <c r="I17" s="90"/>
      <c r="J17" s="90"/>
      <c r="K17" s="90"/>
    </row>
    <row r="18" spans="1:11" ht="14.25" hidden="1" x14ac:dyDescent="0.25">
      <c r="A18" s="89">
        <v>1944</v>
      </c>
      <c r="B18" s="90"/>
      <c r="C18" s="90"/>
      <c r="D18" s="159"/>
      <c r="E18" s="90"/>
      <c r="F18" s="90"/>
      <c r="H18" s="90"/>
      <c r="I18" s="90"/>
      <c r="J18" s="90"/>
      <c r="K18" s="90"/>
    </row>
    <row r="19" spans="1:11" ht="14.25" hidden="1" x14ac:dyDescent="0.25">
      <c r="A19" s="89">
        <v>1945</v>
      </c>
      <c r="B19" s="90"/>
      <c r="C19" s="90"/>
      <c r="D19" s="159"/>
      <c r="E19" s="90"/>
      <c r="F19" s="90"/>
      <c r="H19" s="90"/>
      <c r="I19" s="90"/>
      <c r="J19" s="90"/>
      <c r="K19" s="90"/>
    </row>
    <row r="20" spans="1:11" ht="14.25" hidden="1" x14ac:dyDescent="0.25">
      <c r="A20" s="89">
        <v>1946</v>
      </c>
      <c r="B20" s="90"/>
      <c r="C20" s="90"/>
      <c r="D20" s="159"/>
      <c r="E20" s="90"/>
      <c r="F20" s="90"/>
      <c r="H20" s="90"/>
      <c r="I20" s="90"/>
      <c r="J20" s="90"/>
      <c r="K20" s="90"/>
    </row>
    <row r="21" spans="1:11" ht="14.25" hidden="1" x14ac:dyDescent="0.25">
      <c r="A21" s="89">
        <v>1947</v>
      </c>
      <c r="B21" s="90"/>
      <c r="C21" s="90"/>
      <c r="D21" s="159"/>
      <c r="E21" s="90"/>
      <c r="F21" s="90"/>
      <c r="H21" s="90"/>
      <c r="I21" s="90"/>
      <c r="J21" s="90"/>
      <c r="K21" s="90"/>
    </row>
    <row r="22" spans="1:11" ht="14.25" hidden="1" x14ac:dyDescent="0.25">
      <c r="A22" s="89">
        <v>1948</v>
      </c>
      <c r="B22" s="90"/>
      <c r="C22" s="90"/>
      <c r="D22" s="159"/>
      <c r="E22" s="90"/>
      <c r="F22" s="90"/>
      <c r="H22" s="90"/>
      <c r="I22" s="90"/>
      <c r="J22" s="90"/>
      <c r="K22" s="90"/>
    </row>
    <row r="23" spans="1:11" ht="14.25" hidden="1" x14ac:dyDescent="0.25">
      <c r="A23" s="89">
        <v>1949</v>
      </c>
      <c r="B23" s="90"/>
      <c r="C23" s="90"/>
      <c r="D23" s="159"/>
      <c r="E23" s="90"/>
      <c r="F23" s="90"/>
      <c r="H23" s="90"/>
      <c r="I23" s="90"/>
      <c r="J23" s="90"/>
      <c r="K23" s="90"/>
    </row>
    <row r="24" spans="1:11" ht="13.7" hidden="1" x14ac:dyDescent="0.25">
      <c r="A24" s="89">
        <v>1950</v>
      </c>
      <c r="B24" s="90"/>
      <c r="C24" s="90"/>
      <c r="D24" s="159"/>
      <c r="E24" s="90"/>
      <c r="F24" s="90"/>
      <c r="G24" s="159"/>
      <c r="H24" s="90"/>
      <c r="I24" s="90"/>
      <c r="J24" s="90"/>
      <c r="K24" s="90"/>
    </row>
    <row r="25" spans="1:11" ht="13.7" hidden="1" x14ac:dyDescent="0.25">
      <c r="A25" s="89">
        <v>1951</v>
      </c>
      <c r="B25" s="90"/>
      <c r="C25" s="90"/>
      <c r="D25" s="159"/>
      <c r="E25" s="90"/>
      <c r="F25" s="90"/>
      <c r="G25" s="159"/>
      <c r="H25" s="90"/>
      <c r="I25" s="90"/>
      <c r="J25" s="90"/>
      <c r="K25" s="90"/>
    </row>
    <row r="26" spans="1:11" ht="13.7" hidden="1" x14ac:dyDescent="0.25">
      <c r="A26" s="89">
        <v>1952</v>
      </c>
      <c r="B26" s="90"/>
      <c r="C26" s="90"/>
      <c r="D26" s="159"/>
      <c r="E26" s="90"/>
      <c r="F26" s="90"/>
      <c r="G26" s="159"/>
      <c r="H26" s="90"/>
      <c r="I26" s="90"/>
      <c r="J26" s="90"/>
      <c r="K26" s="90"/>
    </row>
    <row r="27" spans="1:11" ht="13.7" hidden="1" x14ac:dyDescent="0.25">
      <c r="A27" s="89">
        <v>1953</v>
      </c>
      <c r="B27" s="90"/>
      <c r="C27" s="90"/>
      <c r="D27" s="159"/>
      <c r="E27" s="90"/>
      <c r="F27" s="90"/>
      <c r="G27" s="159"/>
      <c r="H27" s="90"/>
      <c r="I27" s="90"/>
      <c r="J27" s="90"/>
      <c r="K27" s="90"/>
    </row>
    <row r="28" spans="1:11" ht="13.7" hidden="1" x14ac:dyDescent="0.25">
      <c r="A28" s="89">
        <v>1954</v>
      </c>
      <c r="B28" s="90"/>
      <c r="C28" s="90"/>
      <c r="D28" s="159"/>
      <c r="E28" s="90"/>
      <c r="F28" s="90"/>
      <c r="G28" s="159"/>
      <c r="H28" s="90"/>
      <c r="I28" s="90"/>
      <c r="J28" s="90"/>
      <c r="K28" s="90"/>
    </row>
    <row r="29" spans="1:11" ht="13.7" x14ac:dyDescent="0.25">
      <c r="A29" s="89">
        <v>1955</v>
      </c>
      <c r="B29" s="90"/>
      <c r="C29" s="90"/>
      <c r="D29" s="159"/>
      <c r="E29" s="95">
        <f>'[28]Consumer prices - Annual inflat'!G16</f>
        <v>7.8409829999999996</v>
      </c>
      <c r="F29" s="135">
        <f t="shared" ref="F29:F78" si="0">E29/E$79*100</f>
        <v>8.7756434347949597</v>
      </c>
      <c r="G29" s="159"/>
      <c r="H29" s="90"/>
      <c r="I29" s="90"/>
      <c r="J29" s="90"/>
      <c r="K29" s="90"/>
    </row>
    <row r="30" spans="1:11" ht="13.7" x14ac:dyDescent="0.25">
      <c r="A30" s="89">
        <v>1956</v>
      </c>
      <c r="B30" s="90"/>
      <c r="C30" s="128">
        <f>'[29]OECD.Stat export'!J20</f>
        <v>1019</v>
      </c>
      <c r="D30" s="166">
        <v>1018</v>
      </c>
      <c r="E30" s="95">
        <f>'[28]Consumer prices - Annual inflat'!G17</f>
        <v>8.1393170000000001</v>
      </c>
      <c r="F30" s="135">
        <f t="shared" si="0"/>
        <v>9.1095394282534485</v>
      </c>
      <c r="G30" s="159"/>
      <c r="H30" s="90"/>
      <c r="I30" s="90"/>
      <c r="J30" s="90"/>
      <c r="K30" s="90"/>
    </row>
    <row r="31" spans="1:11" ht="13.7" x14ac:dyDescent="0.25">
      <c r="A31" s="89">
        <v>1957</v>
      </c>
      <c r="B31" s="90"/>
      <c r="C31" s="128">
        <f>'[29]OECD.Stat export'!J21</f>
        <v>1025</v>
      </c>
      <c r="D31" s="166">
        <v>1025</v>
      </c>
      <c r="E31" s="95">
        <f>'[28]Consumer prices - Annual inflat'!G18</f>
        <v>8.372795</v>
      </c>
      <c r="F31" s="135">
        <f t="shared" si="0"/>
        <v>9.3708484602803068</v>
      </c>
      <c r="G31" s="159"/>
      <c r="H31" s="90"/>
      <c r="I31" s="90"/>
      <c r="J31" s="90"/>
      <c r="K31" s="90"/>
    </row>
    <row r="32" spans="1:11" ht="13.7" x14ac:dyDescent="0.25">
      <c r="A32" s="89">
        <v>1958</v>
      </c>
      <c r="B32" s="90"/>
      <c r="C32" s="128">
        <f>'[29]OECD.Stat export'!J22</f>
        <v>1016</v>
      </c>
      <c r="D32" s="166">
        <v>1015</v>
      </c>
      <c r="E32" s="95">
        <f>'[28]Consumer prices - Annual inflat'!G19</f>
        <v>8.7943529999999992</v>
      </c>
      <c r="F32" s="135">
        <f t="shared" si="0"/>
        <v>9.8426569943742184</v>
      </c>
      <c r="G32" s="159"/>
      <c r="H32" s="90"/>
      <c r="I32" s="90"/>
      <c r="J32" s="90"/>
      <c r="K32" s="90"/>
    </row>
    <row r="33" spans="1:60" ht="13.7" x14ac:dyDescent="0.25">
      <c r="A33" s="89">
        <v>1959</v>
      </c>
      <c r="B33" s="90"/>
      <c r="C33" s="128">
        <f>'[29]OECD.Stat export'!J23</f>
        <v>1022</v>
      </c>
      <c r="D33" s="166">
        <v>1021</v>
      </c>
      <c r="E33" s="95">
        <f>'[28]Consumer prices - Annual inflat'!G20</f>
        <v>8.9954040000000006</v>
      </c>
      <c r="F33" s="135">
        <f t="shared" si="0"/>
        <v>10.067673664887211</v>
      </c>
      <c r="G33" s="159"/>
      <c r="H33" s="90"/>
      <c r="I33" s="90"/>
      <c r="J33" s="90"/>
      <c r="K33" s="90"/>
    </row>
    <row r="34" spans="1:60" ht="13.7" x14ac:dyDescent="0.25">
      <c r="A34" s="89">
        <v>1960</v>
      </c>
      <c r="B34" s="90"/>
      <c r="C34" s="128">
        <f>'[29]OECD.Stat export'!J24</f>
        <v>1037</v>
      </c>
      <c r="D34" s="166">
        <v>1037</v>
      </c>
      <c r="E34" s="95">
        <f>'[28]Consumer prices - Annual inflat'!G21</f>
        <v>9.0278320000000001</v>
      </c>
      <c r="F34" s="135">
        <f t="shared" si="0"/>
        <v>10.103967145603026</v>
      </c>
      <c r="G34" s="159"/>
      <c r="H34" s="90"/>
      <c r="I34" s="90"/>
      <c r="J34" s="90"/>
      <c r="K34" s="90"/>
    </row>
    <row r="35" spans="1:60" ht="13.7" x14ac:dyDescent="0.25">
      <c r="A35" s="89">
        <v>1961</v>
      </c>
      <c r="B35" s="90"/>
      <c r="C35" s="128">
        <f>'[29]OECD.Stat export'!J25</f>
        <v>1058</v>
      </c>
      <c r="D35" s="166">
        <v>1058</v>
      </c>
      <c r="E35" s="95">
        <f>'[28]Consumer prices - Annual inflat'!G22</f>
        <v>9.2223980000000001</v>
      </c>
      <c r="F35" s="135">
        <f t="shared" si="0"/>
        <v>10.321725791494021</v>
      </c>
      <c r="G35" s="159"/>
      <c r="H35" s="90"/>
      <c r="I35" s="90"/>
      <c r="J35" s="90"/>
      <c r="K35" s="90"/>
    </row>
    <row r="36" spans="1:60" ht="13.7" x14ac:dyDescent="0.25">
      <c r="A36" s="89">
        <v>1962</v>
      </c>
      <c r="B36" s="90"/>
      <c r="C36" s="128">
        <f>'[29]OECD.Stat export'!J26</f>
        <v>1071</v>
      </c>
      <c r="D36" s="166">
        <v>1071</v>
      </c>
      <c r="E36" s="95">
        <f>'[28]Consumer prices - Annual inflat'!G23</f>
        <v>9.7088110000000007</v>
      </c>
      <c r="F36" s="135">
        <f t="shared" si="0"/>
        <v>10.866120167817618</v>
      </c>
      <c r="G36" s="159"/>
      <c r="H36" s="90"/>
      <c r="I36" s="90"/>
      <c r="J36" s="90"/>
      <c r="K36" s="90"/>
    </row>
    <row r="37" spans="1:60" ht="13.7" x14ac:dyDescent="0.25">
      <c r="A37" s="89">
        <v>1963</v>
      </c>
      <c r="B37" s="90"/>
      <c r="C37" s="128">
        <f>'[29]OECD.Stat export'!J27</f>
        <v>1076</v>
      </c>
      <c r="D37" s="166">
        <v>1076</v>
      </c>
      <c r="E37" s="95">
        <f>'[28]Consumer prices - Annual inflat'!G24</f>
        <v>9.9487740000000002</v>
      </c>
      <c r="F37" s="135">
        <f t="shared" si="0"/>
        <v>11.134687224466472</v>
      </c>
      <c r="G37" s="159"/>
      <c r="H37" s="90"/>
      <c r="I37" s="90"/>
      <c r="J37" s="90"/>
      <c r="K37" s="90"/>
    </row>
    <row r="38" spans="1:60" ht="13.7" x14ac:dyDescent="0.25">
      <c r="A38" s="89">
        <v>1964</v>
      </c>
      <c r="B38" s="90"/>
      <c r="C38" s="128">
        <f>'[29]OECD.Stat export'!J28</f>
        <v>1091</v>
      </c>
      <c r="D38" s="166">
        <v>1091</v>
      </c>
      <c r="E38" s="95">
        <f>'[28]Consumer prices - Annual inflat'!G25</f>
        <v>10.53247</v>
      </c>
      <c r="F38" s="135">
        <f t="shared" si="0"/>
        <v>11.787960923735566</v>
      </c>
      <c r="G38" s="159"/>
      <c r="H38" s="90"/>
      <c r="I38" s="90"/>
      <c r="J38" s="90"/>
      <c r="K38" s="90"/>
    </row>
    <row r="39" spans="1:60" ht="13.7" x14ac:dyDescent="0.25">
      <c r="A39" s="89">
        <v>1965</v>
      </c>
      <c r="B39" s="90"/>
      <c r="C39" s="128">
        <f>'[29]OECD.Stat export'!J29</f>
        <v>1106</v>
      </c>
      <c r="D39" s="166">
        <v>1106</v>
      </c>
      <c r="E39" s="95">
        <f>'[28]Consumer prices - Annual inflat'!G26</f>
        <v>10.97349</v>
      </c>
      <c r="F39" s="135">
        <f t="shared" si="0"/>
        <v>12.281551366109088</v>
      </c>
      <c r="G39" s="159"/>
      <c r="H39" s="90"/>
      <c r="I39" s="90"/>
      <c r="J39" s="90"/>
      <c r="K39" s="90"/>
    </row>
    <row r="40" spans="1:60" ht="13.7" x14ac:dyDescent="0.25">
      <c r="A40" s="89">
        <v>1966</v>
      </c>
      <c r="B40" s="90"/>
      <c r="C40" s="128">
        <f>'[29]OECD.Stat export'!J30</f>
        <v>1119</v>
      </c>
      <c r="D40" s="166">
        <v>1119</v>
      </c>
      <c r="E40" s="95">
        <f>'[28]Consumer prices - Annual inflat'!G27</f>
        <v>11.33019</v>
      </c>
      <c r="F40" s="135">
        <f t="shared" si="0"/>
        <v>12.68077070036748</v>
      </c>
      <c r="G40" s="159"/>
      <c r="H40" s="90"/>
      <c r="I40" s="90"/>
      <c r="J40" s="90"/>
      <c r="K40" s="90"/>
    </row>
    <row r="41" spans="1:60" ht="14.25" x14ac:dyDescent="0.25">
      <c r="A41" s="89">
        <v>1967</v>
      </c>
      <c r="B41" s="90"/>
      <c r="C41" s="128">
        <f>'[29]OECD.Stat export'!J31</f>
        <v>1140</v>
      </c>
      <c r="D41" s="166">
        <v>1140</v>
      </c>
      <c r="E41" s="95">
        <f>'[28]Consumer prices - Annual inflat'!G28</f>
        <v>11.849030000000001</v>
      </c>
      <c r="F41" s="135">
        <f t="shared" si="0"/>
        <v>13.261457438204946</v>
      </c>
      <c r="G41" s="159"/>
      <c r="H41" s="90"/>
      <c r="I41" s="90"/>
      <c r="J41" s="90"/>
      <c r="K41" s="90"/>
    </row>
    <row r="42" spans="1:60" ht="14.25" x14ac:dyDescent="0.25">
      <c r="A42" s="89">
        <v>1968</v>
      </c>
      <c r="B42" s="90"/>
      <c r="C42" s="128">
        <f>'[29]OECD.Stat export'!J32</f>
        <v>1152</v>
      </c>
      <c r="D42" s="166">
        <v>1152</v>
      </c>
      <c r="E42" s="95">
        <f>'[28]Consumer prices - Annual inflat'!G29</f>
        <v>12.257619999999999</v>
      </c>
      <c r="F42" s="135">
        <f t="shared" si="0"/>
        <v>13.718752161458758</v>
      </c>
      <c r="G42" s="159"/>
      <c r="H42" s="90"/>
      <c r="I42" s="90"/>
      <c r="J42" s="90"/>
      <c r="K42" s="90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5"/>
      <c r="AP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  <c r="BH42" s="145"/>
    </row>
    <row r="43" spans="1:60" ht="14.25" x14ac:dyDescent="0.25">
      <c r="A43" s="89">
        <v>1969</v>
      </c>
      <c r="B43" s="90"/>
      <c r="C43" s="128">
        <f>'[29]OECD.Stat export'!J33</f>
        <v>1171</v>
      </c>
      <c r="D43" s="166">
        <v>1171</v>
      </c>
      <c r="E43" s="95">
        <f>'[28]Consumer prices - Annual inflat'!G30</f>
        <v>12.620810000000001</v>
      </c>
      <c r="F43" s="135">
        <f t="shared" si="0"/>
        <v>14.125235116348877</v>
      </c>
      <c r="G43" s="159"/>
      <c r="H43" s="90"/>
      <c r="I43" s="90"/>
      <c r="J43" s="90"/>
      <c r="K43" s="90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</row>
    <row r="44" spans="1:60" ht="14.25" x14ac:dyDescent="0.25">
      <c r="A44" s="89">
        <v>1970</v>
      </c>
      <c r="B44" s="93">
        <v>43675</v>
      </c>
      <c r="C44" s="128">
        <f>'[29]OECD.Stat export'!J34</f>
        <v>1203</v>
      </c>
      <c r="D44" s="166">
        <v>1203</v>
      </c>
      <c r="E44" s="95">
        <f>'[28]Consumer prices - Annual inflat'!G31</f>
        <v>13.96331</v>
      </c>
      <c r="F44" s="135">
        <f t="shared" si="0"/>
        <v>15.627763729306235</v>
      </c>
      <c r="G44" s="164">
        <f>(B44*1000000)/(D44*1000)/12</f>
        <v>3025.4225547243004</v>
      </c>
      <c r="H44" s="90"/>
      <c r="I44" s="90"/>
      <c r="J44" s="90"/>
      <c r="K44" s="90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</row>
    <row r="45" spans="1:60" ht="14.25" x14ac:dyDescent="0.25">
      <c r="A45" s="89">
        <v>1971</v>
      </c>
      <c r="B45" s="93">
        <v>50924</v>
      </c>
      <c r="C45" s="128">
        <f>'[29]OECD.Stat export'!J35</f>
        <v>1278.5</v>
      </c>
      <c r="D45" s="166">
        <v>1184</v>
      </c>
      <c r="E45" s="95">
        <f>'[28]Consumer prices - Annual inflat'!G32</f>
        <v>14.832369999999999</v>
      </c>
      <c r="F45" s="135">
        <f t="shared" si="0"/>
        <v>16.600417372789828</v>
      </c>
      <c r="G45" s="164">
        <f t="shared" ref="G45:G92" si="1">(B45*1000000)/(D45*1000)/12</f>
        <v>3584.1779279279276</v>
      </c>
      <c r="H45" s="90"/>
      <c r="I45" s="90"/>
      <c r="J45" s="90"/>
      <c r="K45" s="90"/>
    </row>
    <row r="46" spans="1:60" ht="14.25" x14ac:dyDescent="0.25">
      <c r="A46" s="89">
        <v>1972</v>
      </c>
      <c r="B46" s="93">
        <v>57229</v>
      </c>
      <c r="C46" s="128">
        <f>'[29]OECD.Stat export'!J36</f>
        <v>1354</v>
      </c>
      <c r="D46" s="166">
        <v>1354</v>
      </c>
      <c r="E46" s="95">
        <f>'[28]Consumer prices - Annual inflat'!G33</f>
        <v>15.90896</v>
      </c>
      <c r="F46" s="135">
        <f t="shared" si="0"/>
        <v>17.805338996196728</v>
      </c>
      <c r="G46" s="164">
        <f t="shared" si="1"/>
        <v>3522.2181191531267</v>
      </c>
      <c r="H46" s="90"/>
      <c r="I46" s="90"/>
      <c r="J46" s="90"/>
      <c r="K46" s="90"/>
    </row>
    <row r="47" spans="1:60" ht="14.25" x14ac:dyDescent="0.25">
      <c r="A47" s="89">
        <v>1973</v>
      </c>
      <c r="B47" s="93">
        <v>64526</v>
      </c>
      <c r="C47" s="128">
        <f>'[29]OECD.Stat export'!J37</f>
        <v>1367</v>
      </c>
      <c r="D47" s="166">
        <v>1369</v>
      </c>
      <c r="E47" s="95">
        <f>'[28]Consumer prices - Annual inflat'!G34</f>
        <v>17.089320000000001</v>
      </c>
      <c r="F47" s="135">
        <f t="shared" si="0"/>
        <v>19.126400205575013</v>
      </c>
      <c r="G47" s="164">
        <f t="shared" si="1"/>
        <v>3927.8061845629413</v>
      </c>
      <c r="H47" s="90"/>
      <c r="I47" s="90"/>
      <c r="J47" s="90"/>
      <c r="K47" s="90"/>
    </row>
    <row r="48" spans="1:60" ht="14.25" x14ac:dyDescent="0.25">
      <c r="A48" s="89">
        <v>1974</v>
      </c>
      <c r="B48" s="93">
        <v>74272</v>
      </c>
      <c r="C48" s="128">
        <f>'[29]OECD.Stat export'!J38</f>
        <v>1391</v>
      </c>
      <c r="D48" s="166">
        <v>1391.25</v>
      </c>
      <c r="E48" s="95">
        <f>'[28]Consumer prices - Annual inflat'!G35</f>
        <v>18.69773</v>
      </c>
      <c r="F48" s="135">
        <f t="shared" si="0"/>
        <v>20.926535808082832</v>
      </c>
      <c r="G48" s="164">
        <f t="shared" si="1"/>
        <v>4448.7571129080561</v>
      </c>
      <c r="H48" s="90"/>
      <c r="I48" s="90"/>
      <c r="J48" s="90"/>
      <c r="K48" s="90"/>
    </row>
    <row r="49" spans="1:11" ht="14.25" x14ac:dyDescent="0.25">
      <c r="A49" s="89">
        <v>1975</v>
      </c>
      <c r="B49" s="93">
        <v>88340</v>
      </c>
      <c r="C49" s="128">
        <f>'[29]OECD.Stat export'!J39</f>
        <v>1443</v>
      </c>
      <c r="D49" s="166">
        <v>1441.75</v>
      </c>
      <c r="E49" s="95">
        <f>'[28]Consumer prices - Annual inflat'!G36</f>
        <v>20.88335</v>
      </c>
      <c r="F49" s="135">
        <f t="shared" si="0"/>
        <v>23.372685966035803</v>
      </c>
      <c r="G49" s="164">
        <f t="shared" si="1"/>
        <v>5106.0632333391131</v>
      </c>
      <c r="H49" s="90"/>
      <c r="I49" s="90"/>
      <c r="J49" s="90"/>
      <c r="K49" s="90"/>
    </row>
    <row r="50" spans="1:11" ht="14.25" x14ac:dyDescent="0.25">
      <c r="A50" s="89">
        <v>1976</v>
      </c>
      <c r="B50" s="93">
        <v>103232</v>
      </c>
      <c r="C50" s="128">
        <f>'[29]OECD.Stat export'!J40</f>
        <v>1515</v>
      </c>
      <c r="D50" s="166">
        <v>1514.5</v>
      </c>
      <c r="E50" s="95">
        <f>'[28]Consumer prices - Annual inflat'!G37</f>
        <v>22.796569999999999</v>
      </c>
      <c r="F50" s="135">
        <f t="shared" si="0"/>
        <v>25.513965513806586</v>
      </c>
      <c r="G50" s="164">
        <f t="shared" si="1"/>
        <v>5680.2024870694404</v>
      </c>
      <c r="H50" s="90"/>
      <c r="I50" s="90"/>
      <c r="J50" s="90"/>
      <c r="K50" s="90"/>
    </row>
    <row r="51" spans="1:11" ht="14.25" x14ac:dyDescent="0.25">
      <c r="A51" s="89">
        <v>1977</v>
      </c>
      <c r="B51" s="93">
        <v>117111</v>
      </c>
      <c r="C51" s="128">
        <f>'[29]OECD.Stat export'!J41</f>
        <v>1557</v>
      </c>
      <c r="D51" s="166">
        <v>1557</v>
      </c>
      <c r="E51" s="95">
        <f>'[28]Consumer prices - Annual inflat'!G38</f>
        <v>24.871939999999999</v>
      </c>
      <c r="F51" s="135">
        <f t="shared" si="0"/>
        <v>27.836723657175909</v>
      </c>
      <c r="G51" s="164">
        <f t="shared" si="1"/>
        <v>6267.9833012202953</v>
      </c>
      <c r="H51" s="90"/>
      <c r="I51" s="90"/>
      <c r="J51" s="90"/>
      <c r="K51" s="90"/>
    </row>
    <row r="52" spans="1:11" ht="14.25" x14ac:dyDescent="0.25">
      <c r="A52" s="89">
        <v>1978</v>
      </c>
      <c r="B52" s="93">
        <v>128772</v>
      </c>
      <c r="C52" s="128">
        <f>'[29]OECD.Stat export'!J42</f>
        <v>1585</v>
      </c>
      <c r="D52" s="166">
        <v>1585.25</v>
      </c>
      <c r="E52" s="95">
        <f>'[28]Consumer prices - Annual inflat'!G39</f>
        <v>26.901900000000001</v>
      </c>
      <c r="F52" s="135">
        <f t="shared" si="0"/>
        <v>30.108658840162072</v>
      </c>
      <c r="G52" s="164">
        <f t="shared" si="1"/>
        <v>6769.2792934868312</v>
      </c>
      <c r="H52" s="90"/>
      <c r="I52" s="90"/>
      <c r="J52" s="90"/>
      <c r="K52" s="90"/>
    </row>
    <row r="53" spans="1:11" ht="14.25" x14ac:dyDescent="0.25">
      <c r="A53" s="89">
        <v>1979</v>
      </c>
      <c r="B53" s="93">
        <v>134510</v>
      </c>
      <c r="C53" s="128">
        <f>'[29]OECD.Stat export'!J43</f>
        <v>1609</v>
      </c>
      <c r="D53" s="166">
        <v>1610</v>
      </c>
      <c r="E53" s="95">
        <f>'[28]Consumer prices - Annual inflat'!G40</f>
        <v>28.115100000000002</v>
      </c>
      <c r="F53" s="135">
        <f t="shared" si="0"/>
        <v>31.466474641458063</v>
      </c>
      <c r="G53" s="164">
        <f t="shared" si="1"/>
        <v>6962.2153209109738</v>
      </c>
      <c r="H53" s="90"/>
      <c r="I53" s="90"/>
      <c r="J53" s="90"/>
      <c r="K53" s="90"/>
    </row>
    <row r="54" spans="1:11" ht="14.25" x14ac:dyDescent="0.25">
      <c r="A54" s="89">
        <v>1980</v>
      </c>
      <c r="B54" s="93">
        <v>151154</v>
      </c>
      <c r="C54" s="128">
        <f>'[29]OECD.Stat export'!J44</f>
        <v>1607</v>
      </c>
      <c r="D54" s="166">
        <v>1620</v>
      </c>
      <c r="E54" s="95">
        <f>'[28]Consumer prices - Annual inflat'!G41</f>
        <v>31.173649999999999</v>
      </c>
      <c r="F54" s="135">
        <f t="shared" si="0"/>
        <v>34.889609754426949</v>
      </c>
      <c r="G54" s="164">
        <f t="shared" si="1"/>
        <v>7775.4115226337453</v>
      </c>
      <c r="H54" s="90"/>
      <c r="I54" s="90"/>
      <c r="J54" s="90"/>
      <c r="K54" s="90"/>
    </row>
    <row r="55" spans="1:11" ht="14.25" x14ac:dyDescent="0.25">
      <c r="A55" s="89">
        <v>1981</v>
      </c>
      <c r="B55" s="93">
        <v>171263</v>
      </c>
      <c r="C55" s="128">
        <f>'[29]OECD.Stat export'!J45</f>
        <v>1642</v>
      </c>
      <c r="D55" s="166">
        <v>1645.25</v>
      </c>
      <c r="E55" s="95">
        <f>'[28]Consumer prices - Annual inflat'!G42</f>
        <v>35.426659999999998</v>
      </c>
      <c r="F55" s="135">
        <f t="shared" si="0"/>
        <v>39.649586824217472</v>
      </c>
      <c r="G55" s="164">
        <f t="shared" si="1"/>
        <v>8674.6188522514312</v>
      </c>
      <c r="H55" s="90"/>
      <c r="I55" s="90"/>
      <c r="J55" s="90"/>
      <c r="K55" s="90"/>
    </row>
    <row r="56" spans="1:11" ht="14.25" x14ac:dyDescent="0.25">
      <c r="A56" s="89">
        <v>1982</v>
      </c>
      <c r="B56" s="93">
        <v>191218</v>
      </c>
      <c r="C56" s="128">
        <f>'[29]OECD.Stat export'!J46</f>
        <v>1649</v>
      </c>
      <c r="D56" s="166">
        <v>1649</v>
      </c>
      <c r="E56" s="95">
        <f>'[28]Consumer prices - Annual inflat'!G43</f>
        <v>39.444389999999999</v>
      </c>
      <c r="F56" s="135">
        <f t="shared" si="0"/>
        <v>44.146238060073834</v>
      </c>
      <c r="G56" s="164">
        <f t="shared" si="1"/>
        <v>9663.3313119062059</v>
      </c>
      <c r="H56" s="90"/>
      <c r="I56" s="90"/>
      <c r="J56" s="90"/>
      <c r="K56" s="90"/>
    </row>
    <row r="57" spans="1:11" ht="14.25" x14ac:dyDescent="0.25">
      <c r="A57" s="89">
        <v>1983</v>
      </c>
      <c r="B57" s="93">
        <v>207138</v>
      </c>
      <c r="C57" s="128">
        <f>'[29]OECD.Stat export'!J47</f>
        <v>1658</v>
      </c>
      <c r="D57" s="166">
        <v>1657.75</v>
      </c>
      <c r="E57" s="95">
        <f>'[28]Consumer prices - Annual inflat'!G44</f>
        <v>42.783459999999998</v>
      </c>
      <c r="F57" s="135">
        <f t="shared" si="0"/>
        <v>47.883331703029164</v>
      </c>
      <c r="G57" s="164">
        <f t="shared" si="1"/>
        <v>10412.607449856734</v>
      </c>
      <c r="H57" s="90"/>
      <c r="I57" s="90"/>
      <c r="J57" s="90"/>
      <c r="K57" s="90"/>
    </row>
    <row r="58" spans="1:11" ht="14.25" x14ac:dyDescent="0.25">
      <c r="A58" s="89">
        <v>1984</v>
      </c>
      <c r="B58" s="93">
        <v>226325</v>
      </c>
      <c r="C58" s="128">
        <f>'[29]OECD.Stat export'!J48</f>
        <v>1681</v>
      </c>
      <c r="D58" s="166">
        <v>1681.75</v>
      </c>
      <c r="E58" s="95">
        <f>'[28]Consumer prices - Annual inflat'!G45</f>
        <v>45.443849999999998</v>
      </c>
      <c r="F58" s="135">
        <f t="shared" si="0"/>
        <v>50.860845369044526</v>
      </c>
      <c r="G58" s="164">
        <f t="shared" si="1"/>
        <v>11214.75645409048</v>
      </c>
      <c r="H58" s="90"/>
      <c r="I58" s="90"/>
      <c r="J58" s="90"/>
      <c r="K58" s="90"/>
    </row>
    <row r="59" spans="1:11" ht="14.25" x14ac:dyDescent="0.25">
      <c r="A59" s="89">
        <v>1985</v>
      </c>
      <c r="B59" s="93">
        <v>250987</v>
      </c>
      <c r="C59" s="128">
        <f>'[29]OECD.Stat export'!J49</f>
        <v>1741</v>
      </c>
      <c r="D59" s="166">
        <v>1742</v>
      </c>
      <c r="E59" s="95">
        <f>'[28]Consumer prices - Annual inflat'!G46</f>
        <v>48.040900000000001</v>
      </c>
      <c r="F59" s="135">
        <f t="shared" si="0"/>
        <v>53.767468783778916</v>
      </c>
      <c r="G59" s="164">
        <f t="shared" si="1"/>
        <v>12006.649445082281</v>
      </c>
      <c r="H59" s="90"/>
      <c r="I59" s="90"/>
      <c r="J59" s="90"/>
      <c r="K59" s="90"/>
    </row>
    <row r="60" spans="1:11" ht="14.25" x14ac:dyDescent="0.25">
      <c r="A60" s="89">
        <v>1986</v>
      </c>
      <c r="B60" s="93">
        <v>283185</v>
      </c>
      <c r="C60" s="128">
        <f>'[29]OECD.Stat export'!J50</f>
        <v>1793</v>
      </c>
      <c r="D60" s="166">
        <v>1793.75</v>
      </c>
      <c r="E60" s="95">
        <f>'[28]Consumer prices - Annual inflat'!G47</f>
        <v>51.488549999999996</v>
      </c>
      <c r="F60" s="135">
        <f t="shared" si="0"/>
        <v>57.6260853740675</v>
      </c>
      <c r="G60" s="164">
        <f t="shared" si="1"/>
        <v>13156.097560975611</v>
      </c>
      <c r="H60" s="90"/>
      <c r="I60" s="90"/>
      <c r="J60" s="90"/>
      <c r="K60" s="90"/>
    </row>
    <row r="61" spans="1:11" ht="14.25" x14ac:dyDescent="0.25">
      <c r="A61" s="89">
        <v>1987</v>
      </c>
      <c r="B61" s="93">
        <v>318611</v>
      </c>
      <c r="C61" s="128">
        <f>'[29]OECD.Stat export'!J51</f>
        <v>1847</v>
      </c>
      <c r="D61" s="166">
        <v>1847.5</v>
      </c>
      <c r="E61" s="95">
        <f>'[28]Consumer prices - Annual inflat'!G48</f>
        <v>55.97683</v>
      </c>
      <c r="F61" s="135">
        <f t="shared" si="0"/>
        <v>62.649377085772727</v>
      </c>
      <c r="G61" s="164">
        <f t="shared" si="1"/>
        <v>14371.267478574649</v>
      </c>
      <c r="H61" s="90"/>
      <c r="I61" s="90"/>
      <c r="J61" s="90"/>
      <c r="K61" s="90"/>
    </row>
    <row r="62" spans="1:11" ht="14.25" x14ac:dyDescent="0.25">
      <c r="A62" s="89">
        <v>1988</v>
      </c>
      <c r="B62" s="93">
        <v>338240</v>
      </c>
      <c r="C62" s="128">
        <f>'[29]OECD.Stat export'!J52</f>
        <v>1832</v>
      </c>
      <c r="D62" s="166">
        <v>1832</v>
      </c>
      <c r="E62" s="95">
        <f>'[28]Consumer prices - Annual inflat'!G49</f>
        <v>59.71405</v>
      </c>
      <c r="F62" s="135">
        <f t="shared" si="0"/>
        <v>66.832080983662109</v>
      </c>
      <c r="G62" s="164">
        <f t="shared" si="1"/>
        <v>15385.735080058223</v>
      </c>
      <c r="H62" s="90"/>
      <c r="I62" s="90"/>
      <c r="J62" s="90"/>
      <c r="K62" s="90"/>
    </row>
    <row r="63" spans="1:11" ht="14.25" x14ac:dyDescent="0.25">
      <c r="A63" s="89">
        <v>1989</v>
      </c>
      <c r="B63" s="93">
        <v>342727</v>
      </c>
      <c r="C63" s="128">
        <f>'[29]OECD.Stat export'!J53</f>
        <v>1777</v>
      </c>
      <c r="D63" s="166">
        <v>1777.5</v>
      </c>
      <c r="E63" s="95">
        <f>'[28]Consumer prices - Annual inflat'!G50</f>
        <v>62.428739999999998</v>
      </c>
      <c r="F63" s="135">
        <f t="shared" si="0"/>
        <v>69.87036731536358</v>
      </c>
      <c r="G63" s="164">
        <f t="shared" si="1"/>
        <v>16067.838724800749</v>
      </c>
      <c r="H63" s="90"/>
      <c r="I63" s="90"/>
      <c r="J63" s="90"/>
      <c r="K63" s="90"/>
    </row>
    <row r="64" spans="1:11" ht="14.25" x14ac:dyDescent="0.25">
      <c r="A64" s="89">
        <v>1990</v>
      </c>
      <c r="B64" s="93">
        <v>355621</v>
      </c>
      <c r="C64" s="128">
        <f>'[29]OECD.Stat export'!J54</f>
        <v>1766</v>
      </c>
      <c r="D64" s="166">
        <v>1765.75</v>
      </c>
      <c r="E64" s="95">
        <f>'[28]Consumer prices - Annual inflat'!G51</f>
        <v>65.007689999999997</v>
      </c>
      <c r="F64" s="135">
        <f t="shared" si="0"/>
        <v>72.756733174869254</v>
      </c>
      <c r="G64" s="164">
        <f t="shared" si="1"/>
        <v>16783.283779319459</v>
      </c>
      <c r="H64" s="98"/>
      <c r="I64" s="98"/>
      <c r="J64" s="98"/>
      <c r="K64" s="98"/>
    </row>
    <row r="65" spans="1:11" ht="14.25" x14ac:dyDescent="0.25">
      <c r="A65" s="89">
        <v>1991</v>
      </c>
      <c r="B65" s="93">
        <v>372261</v>
      </c>
      <c r="C65" s="128">
        <f>'[29]OECD.Stat export'!J55</f>
        <v>1760</v>
      </c>
      <c r="D65" s="166">
        <v>1760</v>
      </c>
      <c r="E65" s="95">
        <f>'[28]Consumer prices - Annual inflat'!G52</f>
        <v>67.242779999999996</v>
      </c>
      <c r="F65" s="135">
        <f t="shared" si="0"/>
        <v>75.258250253107519</v>
      </c>
      <c r="G65" s="164">
        <f t="shared" si="1"/>
        <v>17625.99431818182</v>
      </c>
      <c r="H65" s="98"/>
      <c r="I65" s="98"/>
      <c r="J65" s="98"/>
      <c r="K65" s="98"/>
    </row>
    <row r="66" spans="1:11" ht="14.25" x14ac:dyDescent="0.25">
      <c r="A66" s="89">
        <v>1992</v>
      </c>
      <c r="B66" s="93">
        <v>386746</v>
      </c>
      <c r="C66" s="128">
        <f>'[29]OECD.Stat export'!J56</f>
        <v>1767</v>
      </c>
      <c r="D66" s="166">
        <v>1761</v>
      </c>
      <c r="E66" s="95">
        <f>'[28]Consumer prices - Annual inflat'!G53</f>
        <v>68.808250000000001</v>
      </c>
      <c r="F66" s="135">
        <f t="shared" si="0"/>
        <v>77.010327324039622</v>
      </c>
      <c r="G66" s="164">
        <f t="shared" si="1"/>
        <v>18301.438576566343</v>
      </c>
      <c r="H66" s="98"/>
      <c r="I66" s="98"/>
      <c r="J66" s="98"/>
      <c r="K66" s="98"/>
    </row>
    <row r="67" spans="1:11" ht="14.25" x14ac:dyDescent="0.25">
      <c r="A67" s="89">
        <v>1993</v>
      </c>
      <c r="B67" s="93">
        <v>396659</v>
      </c>
      <c r="C67" s="128">
        <f>'[29]OECD.Stat export'!J57</f>
        <v>1770</v>
      </c>
      <c r="D67" s="166">
        <v>1765.5</v>
      </c>
      <c r="E67" s="95">
        <f>'[28]Consumer prices - Annual inflat'!G54</f>
        <v>70.382769999999994</v>
      </c>
      <c r="F67" s="135">
        <f t="shared" si="0"/>
        <v>78.77253317258608</v>
      </c>
      <c r="G67" s="164">
        <f t="shared" si="1"/>
        <v>18722.694232040027</v>
      </c>
      <c r="H67" s="98"/>
      <c r="I67" s="98"/>
      <c r="J67" s="98"/>
      <c r="K67" s="98"/>
    </row>
    <row r="68" spans="1:11" ht="14.25" x14ac:dyDescent="0.25">
      <c r="A68" s="89">
        <v>1994</v>
      </c>
      <c r="B68" s="93">
        <v>416837</v>
      </c>
      <c r="C68" s="128">
        <f>'[29]OECD.Stat export'!J58</f>
        <v>1808</v>
      </c>
      <c r="D68" s="166">
        <v>1802</v>
      </c>
      <c r="E68" s="95">
        <f>'[28]Consumer prices - Annual inflat'!G55</f>
        <v>71.351010000000002</v>
      </c>
      <c r="F68" s="135">
        <f t="shared" si="0"/>
        <v>79.856189265107375</v>
      </c>
      <c r="G68" s="164">
        <f t="shared" si="1"/>
        <v>19276.590825009251</v>
      </c>
      <c r="H68" s="98"/>
      <c r="I68" s="98"/>
      <c r="J68" s="98"/>
      <c r="K68" s="98"/>
    </row>
    <row r="69" spans="1:11" ht="14.25" x14ac:dyDescent="0.25">
      <c r="A69" s="89">
        <v>1995</v>
      </c>
      <c r="B69" s="93">
        <v>442256</v>
      </c>
      <c r="C69" s="128">
        <f>'[29]OECD.Stat export'!J59</f>
        <v>1856</v>
      </c>
      <c r="D69" s="166">
        <v>1850.75</v>
      </c>
      <c r="E69" s="95">
        <f>'[28]Consumer prices - Annual inflat'!G56</f>
        <v>73.10651</v>
      </c>
      <c r="F69" s="135">
        <f t="shared" si="0"/>
        <v>81.820948281901906</v>
      </c>
      <c r="G69" s="164">
        <f t="shared" si="1"/>
        <v>19913.368454230269</v>
      </c>
      <c r="H69" s="98"/>
      <c r="I69" s="98"/>
      <c r="J69" s="98"/>
      <c r="K69" s="98"/>
    </row>
    <row r="70" spans="1:11" ht="14.25" x14ac:dyDescent="0.25">
      <c r="A70" s="89">
        <v>1996</v>
      </c>
      <c r="B70" s="93">
        <v>474022</v>
      </c>
      <c r="C70" s="128">
        <f>'[29]OECD.Stat export'!J60</f>
        <v>1920</v>
      </c>
      <c r="D70" s="166">
        <v>1920.5</v>
      </c>
      <c r="E70" s="95">
        <f>'[28]Consumer prices - Annual inflat'!G57</f>
        <v>74.029499999999999</v>
      </c>
      <c r="F70" s="135">
        <f t="shared" si="0"/>
        <v>82.85396048635144</v>
      </c>
      <c r="G70" s="164">
        <f t="shared" si="1"/>
        <v>20568.515143625791</v>
      </c>
      <c r="H70" s="98"/>
      <c r="I70" s="98"/>
      <c r="J70" s="98"/>
      <c r="K70" s="98"/>
    </row>
    <row r="71" spans="1:11" ht="14.25" x14ac:dyDescent="0.25">
      <c r="A71" s="89">
        <v>1997</v>
      </c>
      <c r="B71" s="93">
        <v>514081</v>
      </c>
      <c r="C71" s="128">
        <f>'[29]OECD.Stat export'!J61</f>
        <v>1988</v>
      </c>
      <c r="D71" s="166">
        <v>2016.25</v>
      </c>
      <c r="E71" s="95">
        <f>'[28]Consumer prices - Annual inflat'!G58</f>
        <v>75.929779999999994</v>
      </c>
      <c r="F71" s="135">
        <f t="shared" si="0"/>
        <v>84.980757560936624</v>
      </c>
      <c r="G71" s="164">
        <f t="shared" si="1"/>
        <v>21247.406488943998</v>
      </c>
      <c r="H71" s="98"/>
      <c r="I71" s="98"/>
      <c r="J71" s="98"/>
      <c r="K71" s="98"/>
    </row>
    <row r="72" spans="1:11" ht="14.25" x14ac:dyDescent="0.25">
      <c r="A72" s="89">
        <v>1998</v>
      </c>
      <c r="B72" s="93">
        <v>565468</v>
      </c>
      <c r="C72" s="128">
        <f>'[29]OECD.Stat export'!J62</f>
        <v>2035</v>
      </c>
      <c r="D72" s="166">
        <v>2057.7249999999999</v>
      </c>
      <c r="E72" s="95">
        <f>'[28]Consumer prices - Annual inflat'!G59</f>
        <v>77.640029999999996</v>
      </c>
      <c r="F72" s="135">
        <f t="shared" si="0"/>
        <v>86.894872689659394</v>
      </c>
      <c r="G72" s="164">
        <f t="shared" si="1"/>
        <v>22900.209373620542</v>
      </c>
      <c r="H72" s="98"/>
      <c r="I72" s="98"/>
      <c r="J72" s="98"/>
      <c r="K72" s="98"/>
    </row>
    <row r="73" spans="1:11" ht="14.25" x14ac:dyDescent="0.25">
      <c r="A73" s="89">
        <v>1999</v>
      </c>
      <c r="B73" s="93">
        <v>604164</v>
      </c>
      <c r="C73" s="128">
        <f>'[29]OECD.Stat export'!J63</f>
        <v>2058</v>
      </c>
      <c r="D73" s="166">
        <v>2079.0250000000001</v>
      </c>
      <c r="E73" s="95">
        <f>'[28]Consumer prices - Annual inflat'!G60</f>
        <v>79.476969999999994</v>
      </c>
      <c r="F73" s="135">
        <f t="shared" si="0"/>
        <v>88.950779512963592</v>
      </c>
      <c r="G73" s="164">
        <f t="shared" si="1"/>
        <v>24216.640011543874</v>
      </c>
      <c r="H73" s="98"/>
      <c r="I73" s="98"/>
      <c r="J73" s="98"/>
      <c r="K73" s="98"/>
    </row>
    <row r="74" spans="1:11" ht="14.25" x14ac:dyDescent="0.25">
      <c r="A74" s="89">
        <v>2000</v>
      </c>
      <c r="B74" s="93">
        <v>638751</v>
      </c>
      <c r="C74" s="128">
        <f>'[29]OECD.Stat export'!J64</f>
        <v>2088.5</v>
      </c>
      <c r="D74" s="166">
        <v>2085.4250000000002</v>
      </c>
      <c r="E74" s="95">
        <f>'[28]Consumer prices - Annual inflat'!G61</f>
        <v>81.929239999999993</v>
      </c>
      <c r="F74" s="135">
        <f t="shared" si="0"/>
        <v>91.695364869907309</v>
      </c>
      <c r="G74" s="164">
        <f t="shared" si="1"/>
        <v>25524.413488857186</v>
      </c>
      <c r="H74" s="98"/>
      <c r="I74" s="98"/>
      <c r="J74" s="98"/>
      <c r="K74" s="98"/>
    </row>
    <row r="75" spans="1:11" ht="14.25" x14ac:dyDescent="0.25">
      <c r="A75" s="89">
        <v>2001</v>
      </c>
      <c r="B75" s="93">
        <v>678100</v>
      </c>
      <c r="C75" s="128">
        <f>'[29]OECD.Stat export'!J65</f>
        <v>2103.2000000000003</v>
      </c>
      <c r="D75" s="166">
        <v>2095.9499999999998</v>
      </c>
      <c r="E75" s="95">
        <f>'[28]Consumer prices - Annual inflat'!G62</f>
        <v>84.390559999999994</v>
      </c>
      <c r="F75" s="135">
        <f t="shared" si="0"/>
        <v>94.450079004465394</v>
      </c>
      <c r="G75" s="164">
        <f t="shared" si="1"/>
        <v>26960.725844287004</v>
      </c>
      <c r="H75" s="98"/>
      <c r="I75" s="98"/>
      <c r="J75" s="98"/>
      <c r="K75" s="98"/>
    </row>
    <row r="76" spans="1:11" ht="14.25" x14ac:dyDescent="0.25">
      <c r="A76" s="89">
        <v>2002</v>
      </c>
      <c r="B76" s="93">
        <v>710687</v>
      </c>
      <c r="C76" s="128">
        <f>'[29]OECD.Stat export'!J66</f>
        <v>2114.7750000000001</v>
      </c>
      <c r="D76" s="166">
        <v>2107.5250000000001</v>
      </c>
      <c r="E76" s="95">
        <f>'[28]Consumer prices - Annual inflat'!G63</f>
        <v>85.476429999999993</v>
      </c>
      <c r="F76" s="135">
        <f t="shared" si="0"/>
        <v>95.665386821934291</v>
      </c>
      <c r="G76" s="164">
        <f t="shared" si="1"/>
        <v>28101.169222982728</v>
      </c>
      <c r="H76" s="98"/>
      <c r="I76" s="98"/>
      <c r="J76" s="98"/>
      <c r="K76" s="98"/>
    </row>
    <row r="77" spans="1:11" ht="14.25" x14ac:dyDescent="0.25">
      <c r="A77" s="89">
        <v>2003</v>
      </c>
      <c r="B77" s="93">
        <v>730356</v>
      </c>
      <c r="C77" s="128">
        <f>'[29]OECD.Stat export'!J67</f>
        <v>2092.875</v>
      </c>
      <c r="D77" s="166">
        <v>2087.35</v>
      </c>
      <c r="E77" s="95">
        <f>'[28]Consumer prices - Annual inflat'!G64</f>
        <v>87.602930000000001</v>
      </c>
      <c r="F77" s="135">
        <f t="shared" si="0"/>
        <v>98.045369760819838</v>
      </c>
      <c r="G77" s="164">
        <f t="shared" si="1"/>
        <v>29158.023331017797</v>
      </c>
      <c r="H77" s="98"/>
      <c r="I77" s="98"/>
      <c r="J77" s="98"/>
      <c r="K77" s="98"/>
    </row>
    <row r="78" spans="1:11" ht="14.25" x14ac:dyDescent="0.25">
      <c r="A78" s="89">
        <v>2004</v>
      </c>
      <c r="B78" s="93">
        <v>766374</v>
      </c>
      <c r="C78" s="128">
        <f>'[29]OECD.Stat export'!J68</f>
        <v>2098.8000000000002</v>
      </c>
      <c r="D78" s="166">
        <v>2095.65</v>
      </c>
      <c r="E78" s="95">
        <f>'[28]Consumer prices - Annual inflat'!G65</f>
        <v>88.001080000000002</v>
      </c>
      <c r="F78" s="135">
        <f t="shared" si="0"/>
        <v>98.490980015753891</v>
      </c>
      <c r="G78" s="164">
        <f t="shared" si="1"/>
        <v>30474.793023644215</v>
      </c>
      <c r="H78" s="98"/>
      <c r="I78" s="98"/>
      <c r="J78" s="98"/>
      <c r="K78" s="98"/>
    </row>
    <row r="79" spans="1:11" ht="14.25" x14ac:dyDescent="0.25">
      <c r="A79" s="89">
        <v>2005</v>
      </c>
      <c r="B79" s="93">
        <v>814570</v>
      </c>
      <c r="C79" s="128">
        <f>'[29]OECD.Stat export'!J69</f>
        <v>2113.25</v>
      </c>
      <c r="D79" s="166">
        <v>2109.6999999999998</v>
      </c>
      <c r="E79" s="95">
        <f>'[28]Consumer prices - Annual inflat'!G66</f>
        <v>89.349379999999996</v>
      </c>
      <c r="F79" s="135">
        <f>E79/E$79*100</f>
        <v>100</v>
      </c>
      <c r="G79" s="164">
        <f t="shared" si="1"/>
        <v>32175.585786288731</v>
      </c>
      <c r="H79" s="98"/>
      <c r="I79" s="98"/>
      <c r="J79" s="98"/>
      <c r="K79" s="98"/>
    </row>
    <row r="80" spans="1:11" ht="14.25" x14ac:dyDescent="0.25">
      <c r="A80" s="89">
        <v>2006</v>
      </c>
      <c r="B80" s="93">
        <v>889982</v>
      </c>
      <c r="C80" s="128">
        <f>'[29]OECD.Stat export'!J70</f>
        <v>2153.9249999999997</v>
      </c>
      <c r="D80" s="166">
        <v>2152.3249999999998</v>
      </c>
      <c r="E80" s="95">
        <f>'[28]Consumer prices - Annual inflat'!G67</f>
        <v>91.430639999999997</v>
      </c>
      <c r="F80" s="135">
        <f t="shared" ref="F80:F91" si="2">E80/E$79*100</f>
        <v>102.32935024283324</v>
      </c>
      <c r="G80" s="164">
        <f t="shared" si="1"/>
        <v>34458.163458895222</v>
      </c>
      <c r="H80" s="98"/>
      <c r="I80" s="98"/>
      <c r="J80" s="98"/>
      <c r="K80" s="98"/>
    </row>
    <row r="81" spans="1:11" ht="14.25" x14ac:dyDescent="0.25">
      <c r="A81" s="99">
        <v>2007</v>
      </c>
      <c r="B81" s="93">
        <v>986580</v>
      </c>
      <c r="C81" s="128">
        <f>'[29]OECD.Stat export'!J71</f>
        <v>2239.5</v>
      </c>
      <c r="D81" s="166">
        <v>2239.0500000000002</v>
      </c>
      <c r="E81" s="95">
        <f>'[28]Consumer prices - Annual inflat'!G68</f>
        <v>92.082160000000002</v>
      </c>
      <c r="F81" s="135">
        <f t="shared" si="2"/>
        <v>103.0585326949107</v>
      </c>
      <c r="G81" s="164">
        <f t="shared" si="1"/>
        <v>36718.697661954844</v>
      </c>
      <c r="H81" s="98"/>
      <c r="I81" s="98"/>
      <c r="J81" s="98"/>
      <c r="K81" s="98"/>
    </row>
    <row r="82" spans="1:11" ht="14.25" x14ac:dyDescent="0.25">
      <c r="A82" s="99">
        <v>2008</v>
      </c>
      <c r="B82" s="93">
        <v>1083503</v>
      </c>
      <c r="C82" s="128">
        <f>'[29]OECD.Stat export'!J72</f>
        <v>2318.125</v>
      </c>
      <c r="D82" s="166">
        <v>2317.6</v>
      </c>
      <c r="E82" s="95">
        <f>'[28]Consumer prices - Annual inflat'!G69</f>
        <v>95.53886</v>
      </c>
      <c r="F82" s="135">
        <f t="shared" si="2"/>
        <v>106.92727806281364</v>
      </c>
      <c r="G82" s="164">
        <f t="shared" si="1"/>
        <v>38959.232251754693</v>
      </c>
      <c r="H82" s="98"/>
      <c r="I82" s="98"/>
      <c r="J82" s="98"/>
      <c r="K82" s="98"/>
    </row>
    <row r="83" spans="1:11" ht="14.25" x14ac:dyDescent="0.25">
      <c r="A83" s="99">
        <v>2009</v>
      </c>
      <c r="B83" s="93">
        <v>1115382</v>
      </c>
      <c r="C83" s="128">
        <f>'[29]OECD.Stat export'!J73</f>
        <v>2297.5</v>
      </c>
      <c r="D83" s="166">
        <v>2297.2750000000001</v>
      </c>
      <c r="E83" s="95">
        <f>'[28]Consumer prices - Annual inflat'!G70</f>
        <v>97.638220000000004</v>
      </c>
      <c r="F83" s="135">
        <f t="shared" si="2"/>
        <v>109.27688586087561</v>
      </c>
      <c r="G83" s="164">
        <f t="shared" si="1"/>
        <v>40460.327997301152</v>
      </c>
      <c r="H83" s="98"/>
      <c r="I83" s="98"/>
      <c r="J83" s="98"/>
      <c r="K83" s="98"/>
    </row>
    <row r="84" spans="1:11" ht="14.25" x14ac:dyDescent="0.25">
      <c r="A84" s="124">
        <v>2010</v>
      </c>
      <c r="B84" s="93">
        <v>1150481</v>
      </c>
      <c r="C84" s="128">
        <f>'[29]OECD.Stat export'!J74</f>
        <v>2307.7750000000001</v>
      </c>
      <c r="D84" s="166">
        <v>2307.8000000000002</v>
      </c>
      <c r="E84" s="95">
        <f>'[28]Consumer prices - Annual inflat'!G71</f>
        <v>100</v>
      </c>
      <c r="F84" s="135">
        <f t="shared" si="2"/>
        <v>111.92019463369527</v>
      </c>
      <c r="G84" s="164">
        <f t="shared" si="1"/>
        <v>41543.208539157065</v>
      </c>
      <c r="H84" s="98"/>
      <c r="I84" s="98"/>
      <c r="J84" s="98"/>
      <c r="K84" s="98"/>
    </row>
    <row r="85" spans="1:11" ht="14.25" x14ac:dyDescent="0.25">
      <c r="A85" s="124">
        <f>A84+1</f>
        <v>2011</v>
      </c>
      <c r="B85" s="93">
        <v>1223958</v>
      </c>
      <c r="C85" s="128">
        <f>'[29]OECD.Stat export'!J75</f>
        <v>2357.7000000000003</v>
      </c>
      <c r="D85" s="166">
        <v>2357.2249999999999</v>
      </c>
      <c r="E85" s="95">
        <f>'[28]Consumer prices - Annual inflat'!G72</f>
        <v>101.285</v>
      </c>
      <c r="F85" s="135">
        <f t="shared" si="2"/>
        <v>113.35836913473827</v>
      </c>
      <c r="G85" s="164">
        <f t="shared" si="1"/>
        <v>43269.734539553923</v>
      </c>
      <c r="H85" s="98"/>
      <c r="I85" s="98"/>
      <c r="J85" s="98"/>
      <c r="K85" s="98"/>
    </row>
    <row r="86" spans="1:11" ht="14.25" x14ac:dyDescent="0.25">
      <c r="A86" s="124">
        <f>A85+1</f>
        <v>2012</v>
      </c>
      <c r="B86" s="93">
        <v>1307160</v>
      </c>
      <c r="C86" s="128">
        <f>'[29]OECD.Stat export'!J76</f>
        <v>2405.875</v>
      </c>
      <c r="D86" s="166">
        <v>2405.5</v>
      </c>
      <c r="E86" s="95">
        <f>'[28]Consumer prices - Annual inflat'!G73</f>
        <v>101.99079999999999</v>
      </c>
      <c r="F86" s="135">
        <f t="shared" si="2"/>
        <v>114.14830186846288</v>
      </c>
      <c r="G86" s="164">
        <f t="shared" si="1"/>
        <v>45283.724797339433</v>
      </c>
      <c r="H86" s="98"/>
      <c r="I86" s="98"/>
      <c r="J86" s="98"/>
      <c r="K86" s="98"/>
    </row>
    <row r="87" spans="1:11" ht="14.25" x14ac:dyDescent="0.25">
      <c r="A87" s="124">
        <f>A86+1</f>
        <v>2013</v>
      </c>
      <c r="B87" s="93">
        <v>1383010</v>
      </c>
      <c r="C87" s="128">
        <f>'[29]OECD.Stat export'!J77</f>
        <v>2419.9</v>
      </c>
      <c r="D87" s="166">
        <v>2418.85</v>
      </c>
      <c r="E87" s="95">
        <f>'[28]Consumer prices - Annual inflat'!G74</f>
        <v>104.15349999999999</v>
      </c>
      <c r="F87" s="135">
        <f t="shared" si="2"/>
        <v>116.5687999178058</v>
      </c>
      <c r="G87" s="164">
        <f t="shared" si="1"/>
        <v>47646.953442062688</v>
      </c>
      <c r="H87" s="98"/>
      <c r="I87" s="98"/>
      <c r="J87" s="98"/>
      <c r="K87" s="98"/>
    </row>
    <row r="88" spans="1:11" ht="14.25" x14ac:dyDescent="0.25">
      <c r="A88" s="124">
        <f>A87+1</f>
        <v>2014</v>
      </c>
      <c r="B88" s="93">
        <v>1442239</v>
      </c>
      <c r="C88" s="128">
        <f>'[29]OECD.Stat export'!J78</f>
        <v>2437.2249999999999</v>
      </c>
      <c r="D88" s="166">
        <v>2436.4</v>
      </c>
      <c r="E88" s="95">
        <f>'[28]Consumer prices - Annual inflat'!G75</f>
        <v>106.28</v>
      </c>
      <c r="F88" s="135">
        <f t="shared" si="2"/>
        <v>118.94878285669135</v>
      </c>
      <c r="G88" s="164">
        <f t="shared" si="1"/>
        <v>49329.577792371252</v>
      </c>
      <c r="H88" s="98"/>
      <c r="I88" s="98"/>
      <c r="J88" s="98"/>
      <c r="K88" s="98"/>
    </row>
    <row r="89" spans="1:11" ht="14.25" x14ac:dyDescent="0.25">
      <c r="A89" s="124">
        <v>2015</v>
      </c>
      <c r="B89" s="93">
        <v>1485846</v>
      </c>
      <c r="C89" s="128">
        <f>'[29]OECD.Stat export'!J79</f>
        <v>2455.5</v>
      </c>
      <c r="D89" s="166">
        <v>2454.9749999999999</v>
      </c>
      <c r="E89" s="95">
        <f>'[28]Consumer prices - Annual inflat'!G76</f>
        <v>108.58750000000001</v>
      </c>
      <c r="F89" s="135">
        <f t="shared" si="2"/>
        <v>121.53134134786387</v>
      </c>
      <c r="G89" s="164">
        <f t="shared" si="1"/>
        <v>50436.562490453063</v>
      </c>
      <c r="H89" s="90"/>
      <c r="I89" s="90"/>
      <c r="J89" s="90"/>
      <c r="K89" s="90"/>
    </row>
    <row r="90" spans="1:11" ht="14.25" x14ac:dyDescent="0.25">
      <c r="A90" s="124">
        <f>A89+1</f>
        <v>2016</v>
      </c>
      <c r="B90" s="93">
        <v>1510360</v>
      </c>
      <c r="C90" s="128">
        <f>'[29]OECD.Stat export'!J80</f>
        <v>2454.7000000000003</v>
      </c>
      <c r="D90" s="166">
        <v>2454.4250000000002</v>
      </c>
      <c r="E90" s="95">
        <f>'[28]Consumer prices - Annual inflat'!G77</f>
        <v>112.4423</v>
      </c>
      <c r="F90" s="135">
        <f t="shared" si="2"/>
        <v>125.84564101060356</v>
      </c>
      <c r="G90" s="164">
        <f t="shared" si="1"/>
        <v>51280.170847890375</v>
      </c>
    </row>
    <row r="91" spans="1:11" ht="14.25" x14ac:dyDescent="0.25">
      <c r="A91" s="124">
        <f>A90+1</f>
        <v>2017</v>
      </c>
      <c r="B91" s="93">
        <v>1559747</v>
      </c>
      <c r="C91" s="128">
        <f>'[29]OECD.Stat export'!J81</f>
        <v>2471.3249999999998</v>
      </c>
      <c r="D91" s="166">
        <v>2471</v>
      </c>
      <c r="E91" s="95">
        <f>'[28]Consumer prices - Annual inflat'!G78</f>
        <v>114.55070000000001</v>
      </c>
      <c r="F91" s="135">
        <f t="shared" si="2"/>
        <v>128.20536639426038</v>
      </c>
      <c r="G91" s="164">
        <f t="shared" si="1"/>
        <v>52601.746931067049</v>
      </c>
      <c r="H91" s="78"/>
      <c r="I91" s="78"/>
      <c r="J91" s="78"/>
      <c r="K91" s="78"/>
    </row>
    <row r="92" spans="1:11" ht="14.25" x14ac:dyDescent="0.25">
      <c r="A92" s="242">
        <v>2018</v>
      </c>
      <c r="B92" s="162">
        <v>1639356</v>
      </c>
      <c r="C92" s="166"/>
      <c r="D92" s="166">
        <v>2512.2249999999999</v>
      </c>
      <c r="E92" s="161"/>
      <c r="F92" s="135"/>
      <c r="G92" s="164">
        <f t="shared" si="1"/>
        <v>54379.285294907902</v>
      </c>
    </row>
    <row r="93" spans="1:11" ht="13.5" x14ac:dyDescent="0.25">
      <c r="F93" s="140"/>
      <c r="G93" s="140"/>
      <c r="H93" s="140"/>
      <c r="I93" s="140"/>
      <c r="J93" s="140"/>
      <c r="K93" s="140"/>
    </row>
    <row r="94" spans="1:11" ht="13.5" x14ac:dyDescent="0.25">
      <c r="G94" s="140"/>
      <c r="H94" s="140"/>
      <c r="I94" s="140"/>
      <c r="J94" s="140"/>
      <c r="K94" s="140"/>
    </row>
    <row r="95" spans="1:11" ht="13.5" x14ac:dyDescent="0.25">
      <c r="F95" s="140"/>
      <c r="G95" s="140"/>
      <c r="H95" s="140"/>
      <c r="I95" s="140"/>
      <c r="J95" s="140"/>
      <c r="K95" s="140"/>
    </row>
    <row r="96" spans="1:11" ht="13.5" x14ac:dyDescent="0.25">
      <c r="F96" s="140"/>
      <c r="G96" s="140"/>
      <c r="H96" s="140"/>
      <c r="I96" s="140"/>
      <c r="J96" s="140"/>
      <c r="K96" s="140"/>
    </row>
    <row r="97" spans="6:11" ht="13.5" x14ac:dyDescent="0.25">
      <c r="F97" s="140"/>
      <c r="G97" s="140"/>
      <c r="H97" s="140"/>
      <c r="I97" s="140"/>
      <c r="J97" s="140"/>
      <c r="K97" s="140"/>
    </row>
    <row r="98" spans="6:11" ht="13.5" x14ac:dyDescent="0.25">
      <c r="F98" s="140"/>
      <c r="G98" s="140"/>
      <c r="H98" s="140"/>
      <c r="I98" s="140"/>
      <c r="J98" s="140"/>
      <c r="K98" s="140"/>
    </row>
    <row r="99" spans="6:11" ht="13.5" x14ac:dyDescent="0.25">
      <c r="F99" s="140"/>
      <c r="G99" s="140"/>
      <c r="H99" s="140"/>
      <c r="I99" s="140"/>
      <c r="J99" s="140"/>
      <c r="K99" s="140"/>
    </row>
    <row r="100" spans="6:11" ht="13.5" x14ac:dyDescent="0.25">
      <c r="F100" s="140"/>
      <c r="G100" s="140"/>
      <c r="H100" s="140"/>
      <c r="I100" s="140"/>
      <c r="J100" s="140"/>
      <c r="K100" s="140"/>
    </row>
    <row r="101" spans="6:11" ht="13.5" x14ac:dyDescent="0.25">
      <c r="F101" s="140"/>
      <c r="G101" s="140"/>
      <c r="H101" s="140"/>
      <c r="I101" s="140"/>
      <c r="J101" s="140"/>
      <c r="K101" s="140"/>
    </row>
    <row r="102" spans="6:11" ht="13.5" x14ac:dyDescent="0.25">
      <c r="F102" s="140"/>
      <c r="G102" s="140"/>
      <c r="H102" s="140"/>
      <c r="I102" s="140"/>
      <c r="J102" s="140"/>
      <c r="K102" s="140"/>
    </row>
    <row r="103" spans="6:11" ht="13.5" x14ac:dyDescent="0.25">
      <c r="F103" s="140"/>
      <c r="G103" s="140"/>
      <c r="H103" s="140"/>
      <c r="I103" s="140"/>
      <c r="J103" s="140"/>
      <c r="K103" s="140"/>
    </row>
    <row r="104" spans="6:11" ht="13.5" x14ac:dyDescent="0.25">
      <c r="F104" s="140"/>
      <c r="G104" s="140"/>
      <c r="H104" s="140"/>
      <c r="I104" s="140"/>
      <c r="J104" s="140"/>
      <c r="K104" s="140"/>
    </row>
    <row r="105" spans="6:11" ht="13.5" x14ac:dyDescent="0.25">
      <c r="F105" s="140"/>
      <c r="G105" s="140"/>
      <c r="H105" s="140"/>
      <c r="I105" s="140"/>
      <c r="J105" s="140"/>
      <c r="K105" s="140"/>
    </row>
    <row r="106" spans="6:11" ht="13.5" x14ac:dyDescent="0.25">
      <c r="F106" s="140"/>
      <c r="G106" s="140"/>
      <c r="H106" s="140"/>
      <c r="I106" s="140"/>
      <c r="J106" s="140"/>
      <c r="K106" s="140"/>
    </row>
    <row r="107" spans="6:11" ht="13.5" x14ac:dyDescent="0.25">
      <c r="F107" s="140"/>
      <c r="G107" s="140"/>
      <c r="H107" s="140"/>
      <c r="I107" s="140"/>
      <c r="J107" s="140"/>
      <c r="K107" s="140"/>
    </row>
    <row r="108" spans="6:11" ht="13.5" x14ac:dyDescent="0.25">
      <c r="F108" s="140"/>
      <c r="G108" s="140"/>
      <c r="H108" s="140"/>
      <c r="I108" s="140"/>
      <c r="J108" s="140"/>
      <c r="K108" s="140"/>
    </row>
    <row r="109" spans="6:11" ht="13.5" x14ac:dyDescent="0.25">
      <c r="F109" s="140"/>
      <c r="G109" s="140"/>
      <c r="H109" s="140"/>
      <c r="I109" s="140"/>
      <c r="J109" s="140"/>
      <c r="K109" s="140"/>
    </row>
    <row r="110" spans="6:11" ht="13.5" x14ac:dyDescent="0.25">
      <c r="F110" s="140"/>
      <c r="G110" s="140"/>
      <c r="H110" s="140"/>
      <c r="I110" s="140"/>
      <c r="J110" s="140"/>
      <c r="K110" s="140"/>
    </row>
    <row r="111" spans="6:11" ht="13.5" x14ac:dyDescent="0.25">
      <c r="F111" s="140"/>
      <c r="G111" s="140"/>
      <c r="H111" s="140"/>
      <c r="I111" s="140"/>
      <c r="J111" s="140"/>
      <c r="K111" s="140"/>
    </row>
    <row r="112" spans="6:11" ht="13.5" x14ac:dyDescent="0.25">
      <c r="F112" s="140"/>
      <c r="G112" s="140"/>
      <c r="H112" s="140"/>
      <c r="I112" s="140"/>
      <c r="J112" s="140"/>
      <c r="K112" s="140"/>
    </row>
    <row r="113" spans="6:11" ht="13.5" x14ac:dyDescent="0.25">
      <c r="F113" s="140"/>
      <c r="G113" s="140"/>
      <c r="H113" s="140"/>
      <c r="I113" s="140"/>
      <c r="J113" s="140"/>
      <c r="K113" s="140"/>
    </row>
    <row r="114" spans="6:11" ht="13.5" x14ac:dyDescent="0.25">
      <c r="F114" s="140"/>
      <c r="G114" s="140"/>
      <c r="H114" s="140"/>
      <c r="I114" s="140"/>
      <c r="J114" s="140"/>
      <c r="K114" s="140"/>
    </row>
    <row r="115" spans="6:11" ht="13.5" x14ac:dyDescent="0.25">
      <c r="F115" s="140"/>
      <c r="G115" s="140"/>
      <c r="H115" s="140"/>
      <c r="I115" s="140"/>
      <c r="J115" s="140"/>
      <c r="K115" s="140"/>
    </row>
    <row r="116" spans="6:11" ht="13.5" x14ac:dyDescent="0.25">
      <c r="F116" s="140"/>
      <c r="G116" s="140"/>
      <c r="H116" s="140"/>
      <c r="I116" s="140"/>
      <c r="J116" s="140"/>
      <c r="K116" s="140"/>
    </row>
    <row r="117" spans="6:11" ht="13.5" x14ac:dyDescent="0.25">
      <c r="F117" s="140"/>
      <c r="G117" s="140"/>
      <c r="H117" s="140"/>
      <c r="I117" s="140"/>
      <c r="J117" s="140"/>
      <c r="K117" s="140"/>
    </row>
    <row r="118" spans="6:11" ht="13.5" x14ac:dyDescent="0.25">
      <c r="F118" s="140"/>
      <c r="G118" s="140"/>
      <c r="H118" s="140"/>
      <c r="I118" s="140"/>
      <c r="J118" s="140"/>
      <c r="K118" s="140"/>
    </row>
    <row r="119" spans="6:11" ht="13.5" x14ac:dyDescent="0.25">
      <c r="F119" s="140"/>
      <c r="G119" s="140"/>
      <c r="H119" s="140"/>
      <c r="I119" s="140"/>
      <c r="J119" s="140"/>
      <c r="K119" s="140"/>
    </row>
    <row r="120" spans="6:11" ht="13.5" x14ac:dyDescent="0.25">
      <c r="F120" s="140"/>
      <c r="G120" s="140"/>
      <c r="H120" s="140"/>
      <c r="I120" s="140"/>
      <c r="J120" s="140"/>
      <c r="K120" s="140"/>
    </row>
    <row r="121" spans="6:11" ht="13.5" x14ac:dyDescent="0.25">
      <c r="F121" s="140"/>
      <c r="G121" s="140"/>
      <c r="H121" s="140"/>
      <c r="I121" s="140"/>
      <c r="J121" s="140"/>
      <c r="K121" s="140"/>
    </row>
    <row r="122" spans="6:11" ht="13.5" x14ac:dyDescent="0.25">
      <c r="F122" s="140"/>
      <c r="G122" s="140"/>
      <c r="H122" s="140"/>
      <c r="I122" s="140"/>
      <c r="J122" s="140"/>
      <c r="K122" s="140"/>
    </row>
    <row r="123" spans="6:11" ht="13.5" x14ac:dyDescent="0.25">
      <c r="F123" s="140"/>
      <c r="G123" s="140"/>
      <c r="H123" s="140"/>
      <c r="I123" s="140"/>
      <c r="J123" s="140"/>
      <c r="K123" s="140"/>
    </row>
    <row r="124" spans="6:11" ht="13.5" x14ac:dyDescent="0.25">
      <c r="F124" s="140"/>
      <c r="G124" s="140"/>
      <c r="H124" s="140"/>
      <c r="I124" s="140"/>
      <c r="J124" s="140"/>
      <c r="K124" s="140"/>
    </row>
    <row r="125" spans="6:11" ht="13.5" x14ac:dyDescent="0.25">
      <c r="F125" s="140"/>
      <c r="G125" s="140"/>
      <c r="H125" s="140"/>
      <c r="I125" s="140"/>
      <c r="J125" s="140"/>
      <c r="K125" s="140"/>
    </row>
    <row r="126" spans="6:11" ht="13.5" x14ac:dyDescent="0.25">
      <c r="F126" s="140"/>
      <c r="G126" s="140"/>
      <c r="H126" s="140"/>
      <c r="I126" s="140"/>
      <c r="J126" s="140"/>
      <c r="K126" s="140"/>
    </row>
    <row r="127" spans="6:11" ht="13.5" x14ac:dyDescent="0.25">
      <c r="F127" s="140"/>
      <c r="G127" s="140"/>
      <c r="H127" s="140"/>
      <c r="I127" s="140"/>
      <c r="J127" s="140"/>
      <c r="K127" s="140"/>
    </row>
    <row r="128" spans="6:11" ht="13.5" x14ac:dyDescent="0.25">
      <c r="F128" s="140"/>
      <c r="G128" s="140"/>
      <c r="H128" s="140"/>
      <c r="I128" s="140"/>
      <c r="J128" s="140"/>
      <c r="K128" s="140"/>
    </row>
    <row r="129" spans="6:11" ht="13.5" x14ac:dyDescent="0.25">
      <c r="F129" s="140"/>
      <c r="G129" s="140"/>
      <c r="H129" s="140"/>
      <c r="I129" s="140"/>
      <c r="J129" s="140"/>
      <c r="K129" s="140"/>
    </row>
    <row r="130" spans="6:11" ht="13.5" x14ac:dyDescent="0.25">
      <c r="F130" s="140"/>
      <c r="G130" s="140"/>
      <c r="H130" s="140"/>
      <c r="I130" s="140"/>
      <c r="J130" s="140"/>
      <c r="K130" s="140"/>
    </row>
    <row r="131" spans="6:11" ht="13.5" x14ac:dyDescent="0.25">
      <c r="F131" s="140"/>
      <c r="G131" s="140"/>
      <c r="H131" s="140"/>
      <c r="I131" s="140"/>
      <c r="J131" s="140"/>
      <c r="K131" s="140"/>
    </row>
    <row r="132" spans="6:11" ht="13.5" x14ac:dyDescent="0.25">
      <c r="F132" s="140"/>
      <c r="G132" s="140"/>
      <c r="H132" s="140"/>
      <c r="I132" s="140"/>
      <c r="J132" s="140"/>
      <c r="K132" s="140"/>
    </row>
    <row r="133" spans="6:11" ht="13.5" x14ac:dyDescent="0.25">
      <c r="F133" s="140"/>
      <c r="G133" s="140"/>
      <c r="H133" s="140"/>
      <c r="I133" s="140"/>
      <c r="J133" s="140"/>
      <c r="K133" s="140"/>
    </row>
    <row r="134" spans="6:11" ht="13.5" x14ac:dyDescent="0.25">
      <c r="F134" s="140"/>
      <c r="G134" s="140"/>
      <c r="H134" s="140"/>
      <c r="I134" s="140"/>
      <c r="J134" s="140"/>
      <c r="K134" s="140"/>
    </row>
    <row r="135" spans="6:11" ht="13.5" x14ac:dyDescent="0.25">
      <c r="F135" s="140"/>
      <c r="G135" s="140"/>
      <c r="H135" s="140"/>
      <c r="I135" s="140"/>
      <c r="J135" s="140"/>
      <c r="K135" s="140"/>
    </row>
    <row r="136" spans="6:11" ht="13.5" x14ac:dyDescent="0.25">
      <c r="F136" s="140"/>
      <c r="G136" s="140"/>
      <c r="H136" s="140"/>
      <c r="I136" s="140"/>
      <c r="J136" s="140"/>
      <c r="K136" s="140"/>
    </row>
    <row r="137" spans="6:11" ht="13.5" x14ac:dyDescent="0.25">
      <c r="F137" s="140"/>
      <c r="G137" s="140"/>
      <c r="H137" s="140"/>
      <c r="I137" s="140"/>
      <c r="J137" s="140"/>
      <c r="K137" s="140"/>
    </row>
    <row r="138" spans="6:11" ht="13.5" x14ac:dyDescent="0.25">
      <c r="F138" s="140"/>
      <c r="G138" s="140"/>
      <c r="H138" s="140"/>
      <c r="I138" s="140"/>
      <c r="J138" s="140"/>
      <c r="K138" s="140"/>
    </row>
    <row r="139" spans="6:11" ht="13.5" x14ac:dyDescent="0.25">
      <c r="F139" s="140"/>
      <c r="G139" s="140"/>
      <c r="H139" s="140"/>
      <c r="I139" s="140"/>
      <c r="J139" s="140"/>
      <c r="K139" s="140"/>
    </row>
    <row r="140" spans="6:11" ht="13.5" x14ac:dyDescent="0.25">
      <c r="F140" s="140"/>
      <c r="G140" s="140"/>
      <c r="H140" s="140"/>
      <c r="I140" s="140"/>
      <c r="J140" s="140"/>
      <c r="K140" s="140"/>
    </row>
    <row r="141" spans="6:11" ht="13.5" x14ac:dyDescent="0.25">
      <c r="F141" s="140"/>
      <c r="G141" s="140"/>
      <c r="H141" s="140"/>
      <c r="I141" s="140"/>
      <c r="J141" s="140"/>
      <c r="K141" s="140"/>
    </row>
    <row r="142" spans="6:11" ht="13.5" x14ac:dyDescent="0.25">
      <c r="F142" s="140"/>
      <c r="G142" s="140"/>
      <c r="H142" s="140"/>
      <c r="I142" s="140"/>
      <c r="J142" s="140"/>
      <c r="K142" s="140"/>
    </row>
    <row r="143" spans="6:11" ht="13.5" x14ac:dyDescent="0.25">
      <c r="F143" s="140"/>
      <c r="G143" s="140"/>
      <c r="H143" s="140"/>
      <c r="I143" s="140"/>
      <c r="J143" s="140"/>
      <c r="K143" s="140"/>
    </row>
    <row r="144" spans="6:11" ht="13.5" x14ac:dyDescent="0.25">
      <c r="F144" s="140"/>
      <c r="G144" s="140"/>
      <c r="H144" s="140"/>
      <c r="I144" s="140"/>
      <c r="J144" s="140"/>
      <c r="K144" s="140"/>
    </row>
    <row r="145" spans="6:11" ht="13.5" x14ac:dyDescent="0.25">
      <c r="F145" s="140"/>
      <c r="G145" s="140"/>
      <c r="H145" s="140"/>
      <c r="I145" s="140"/>
      <c r="J145" s="140"/>
      <c r="K145" s="140"/>
    </row>
    <row r="146" spans="6:11" ht="13.5" x14ac:dyDescent="0.25">
      <c r="F146" s="140"/>
      <c r="G146" s="140"/>
      <c r="H146" s="140"/>
      <c r="I146" s="140"/>
      <c r="J146" s="140"/>
      <c r="K146" s="140"/>
    </row>
    <row r="147" spans="6:11" ht="13.5" x14ac:dyDescent="0.25">
      <c r="F147" s="140"/>
      <c r="G147" s="140"/>
      <c r="H147" s="140"/>
      <c r="I147" s="140"/>
      <c r="J147" s="140"/>
      <c r="K147" s="140"/>
    </row>
    <row r="148" spans="6:11" ht="13.5" x14ac:dyDescent="0.25">
      <c r="F148" s="140"/>
      <c r="G148" s="140"/>
      <c r="H148" s="140"/>
      <c r="I148" s="140"/>
      <c r="J148" s="140"/>
      <c r="K148" s="140"/>
    </row>
    <row r="149" spans="6:11" ht="13.5" x14ac:dyDescent="0.25">
      <c r="F149" s="140"/>
      <c r="G149" s="140"/>
      <c r="H149" s="140"/>
      <c r="I149" s="140"/>
      <c r="J149" s="140"/>
      <c r="K149" s="140"/>
    </row>
    <row r="150" spans="6:11" ht="13.5" x14ac:dyDescent="0.25">
      <c r="F150" s="140"/>
      <c r="G150" s="140"/>
      <c r="H150" s="140"/>
      <c r="I150" s="140"/>
      <c r="J150" s="140"/>
      <c r="K150" s="140"/>
    </row>
    <row r="151" spans="6:11" ht="13.5" x14ac:dyDescent="0.25">
      <c r="F151" s="140"/>
      <c r="G151" s="140"/>
      <c r="H151" s="140"/>
      <c r="I151" s="140"/>
      <c r="J151" s="140"/>
      <c r="K151" s="140"/>
    </row>
    <row r="152" spans="6:11" ht="13.5" x14ac:dyDescent="0.25">
      <c r="F152" s="140"/>
      <c r="G152" s="140"/>
      <c r="H152" s="140"/>
      <c r="I152" s="140"/>
      <c r="J152" s="140"/>
      <c r="K152" s="140"/>
    </row>
    <row r="153" spans="6:11" ht="13.5" x14ac:dyDescent="0.25">
      <c r="F153" s="140"/>
      <c r="G153" s="140"/>
      <c r="H153" s="140"/>
      <c r="I153" s="140"/>
      <c r="J153" s="140"/>
      <c r="K153" s="140"/>
    </row>
    <row r="154" spans="6:11" ht="13.5" x14ac:dyDescent="0.25">
      <c r="F154" s="140"/>
      <c r="G154" s="140"/>
      <c r="H154" s="140"/>
      <c r="I154" s="140"/>
      <c r="J154" s="140"/>
      <c r="K154" s="140"/>
    </row>
    <row r="155" spans="6:11" ht="13.5" x14ac:dyDescent="0.25">
      <c r="F155" s="140"/>
      <c r="G155" s="140"/>
      <c r="H155" s="140"/>
      <c r="I155" s="140"/>
      <c r="J155" s="140"/>
      <c r="K155" s="140"/>
    </row>
    <row r="156" spans="6:11" ht="13.5" x14ac:dyDescent="0.25">
      <c r="F156" s="140"/>
      <c r="G156" s="140"/>
      <c r="H156" s="140"/>
      <c r="I156" s="140"/>
      <c r="J156" s="140"/>
      <c r="K156" s="140"/>
    </row>
    <row r="157" spans="6:11" ht="13.5" x14ac:dyDescent="0.25">
      <c r="F157" s="140"/>
      <c r="G157" s="140"/>
      <c r="H157" s="140"/>
      <c r="I157" s="140"/>
      <c r="J157" s="140"/>
      <c r="K157" s="140"/>
    </row>
    <row r="158" spans="6:11" ht="13.5" x14ac:dyDescent="0.25">
      <c r="F158" s="140"/>
      <c r="G158" s="140"/>
      <c r="H158" s="140"/>
      <c r="I158" s="140"/>
      <c r="J158" s="140"/>
      <c r="K158" s="140"/>
    </row>
    <row r="159" spans="6:11" ht="13.5" x14ac:dyDescent="0.25">
      <c r="F159" s="140"/>
      <c r="G159" s="140"/>
      <c r="H159" s="140"/>
      <c r="I159" s="140"/>
      <c r="J159" s="140"/>
      <c r="K159" s="140"/>
    </row>
    <row r="160" spans="6:11" ht="13.5" x14ac:dyDescent="0.25">
      <c r="F160" s="140"/>
      <c r="G160" s="140"/>
      <c r="H160" s="140"/>
      <c r="I160" s="140"/>
      <c r="J160" s="140"/>
      <c r="K160" s="140"/>
    </row>
    <row r="161" spans="6:11" ht="13.5" x14ac:dyDescent="0.25">
      <c r="F161" s="140"/>
      <c r="G161" s="140"/>
      <c r="H161" s="140"/>
      <c r="I161" s="140"/>
      <c r="J161" s="140"/>
      <c r="K161" s="140"/>
    </row>
    <row r="162" spans="6:11" ht="13.5" x14ac:dyDescent="0.25">
      <c r="F162" s="140"/>
      <c r="G162" s="140"/>
      <c r="H162" s="140"/>
      <c r="I162" s="140"/>
      <c r="J162" s="140"/>
      <c r="K162" s="140"/>
    </row>
    <row r="163" spans="6:11" ht="13.5" x14ac:dyDescent="0.25">
      <c r="F163" s="140"/>
      <c r="G163" s="140"/>
      <c r="H163" s="140"/>
      <c r="I163" s="140"/>
      <c r="J163" s="140"/>
      <c r="K163" s="140"/>
    </row>
    <row r="164" spans="6:11" ht="13.5" x14ac:dyDescent="0.25">
      <c r="F164" s="140"/>
      <c r="G164" s="140"/>
      <c r="H164" s="140"/>
      <c r="I164" s="140"/>
      <c r="J164" s="140"/>
      <c r="K164" s="140"/>
    </row>
    <row r="165" spans="6:11" ht="13.5" x14ac:dyDescent="0.25">
      <c r="F165" s="140"/>
      <c r="G165" s="140"/>
      <c r="H165" s="140"/>
      <c r="I165" s="140"/>
      <c r="J165" s="140"/>
      <c r="K165" s="140"/>
    </row>
    <row r="166" spans="6:11" ht="13.5" x14ac:dyDescent="0.25">
      <c r="F166" s="140"/>
      <c r="G166" s="140"/>
      <c r="H166" s="140"/>
      <c r="I166" s="140"/>
      <c r="J166" s="140"/>
      <c r="K166" s="140"/>
    </row>
    <row r="167" spans="6:11" ht="13.5" x14ac:dyDescent="0.25">
      <c r="F167" s="140"/>
      <c r="G167" s="140"/>
      <c r="H167" s="140"/>
      <c r="I167" s="140"/>
      <c r="J167" s="140"/>
      <c r="K167" s="140"/>
    </row>
    <row r="168" spans="6:11" ht="13.5" x14ac:dyDescent="0.25">
      <c r="F168" s="140"/>
      <c r="G168" s="140"/>
      <c r="H168" s="140"/>
      <c r="I168" s="140"/>
      <c r="J168" s="140"/>
      <c r="K168" s="140"/>
    </row>
    <row r="169" spans="6:11" ht="13.5" x14ac:dyDescent="0.25">
      <c r="F169" s="140"/>
      <c r="G169" s="140"/>
      <c r="H169" s="140"/>
      <c r="I169" s="140"/>
      <c r="J169" s="140"/>
      <c r="K169" s="140"/>
    </row>
    <row r="170" spans="6:11" ht="13.5" x14ac:dyDescent="0.25">
      <c r="F170" s="140"/>
      <c r="G170" s="140"/>
      <c r="H170" s="140"/>
      <c r="I170" s="140"/>
      <c r="J170" s="140"/>
      <c r="K170" s="140"/>
    </row>
    <row r="171" spans="6:11" ht="13.5" x14ac:dyDescent="0.25">
      <c r="F171" s="140"/>
      <c r="G171" s="140"/>
      <c r="H171" s="140"/>
      <c r="I171" s="140"/>
      <c r="J171" s="140"/>
      <c r="K171" s="140"/>
    </row>
    <row r="172" spans="6:11" ht="13.5" x14ac:dyDescent="0.25">
      <c r="F172" s="140"/>
      <c r="G172" s="140"/>
      <c r="H172" s="140"/>
      <c r="I172" s="140"/>
      <c r="J172" s="140"/>
      <c r="K172" s="140"/>
    </row>
    <row r="173" spans="6:11" ht="13.5" x14ac:dyDescent="0.25">
      <c r="F173" s="140"/>
      <c r="G173" s="140"/>
      <c r="H173" s="140"/>
      <c r="I173" s="140"/>
      <c r="J173" s="140"/>
      <c r="K173" s="140"/>
    </row>
    <row r="174" spans="6:11" ht="13.5" x14ac:dyDescent="0.25">
      <c r="F174" s="140"/>
      <c r="G174" s="140"/>
      <c r="H174" s="140"/>
      <c r="I174" s="140"/>
      <c r="J174" s="140"/>
      <c r="K174" s="140"/>
    </row>
    <row r="175" spans="6:11" ht="13.5" x14ac:dyDescent="0.25">
      <c r="F175" s="140"/>
      <c r="G175" s="140"/>
      <c r="H175" s="140"/>
      <c r="I175" s="140"/>
      <c r="J175" s="140"/>
      <c r="K175" s="140"/>
    </row>
    <row r="176" spans="6:11" ht="13.5" x14ac:dyDescent="0.25">
      <c r="F176" s="140"/>
      <c r="G176" s="140"/>
      <c r="H176" s="140"/>
      <c r="I176" s="140"/>
      <c r="J176" s="140"/>
      <c r="K176" s="140"/>
    </row>
    <row r="177" spans="6:11" ht="13.5" x14ac:dyDescent="0.25">
      <c r="F177" s="140"/>
      <c r="G177" s="140"/>
      <c r="H177" s="140"/>
      <c r="I177" s="140"/>
      <c r="J177" s="140"/>
      <c r="K177" s="140"/>
    </row>
    <row r="178" spans="6:11" ht="13.5" x14ac:dyDescent="0.25">
      <c r="F178" s="140"/>
      <c r="G178" s="140"/>
      <c r="H178" s="140"/>
      <c r="I178" s="140"/>
      <c r="J178" s="140"/>
      <c r="K178" s="140"/>
    </row>
    <row r="179" spans="6:11" ht="13.5" x14ac:dyDescent="0.25">
      <c r="F179" s="140"/>
      <c r="G179" s="140"/>
      <c r="H179" s="140"/>
      <c r="I179" s="140"/>
      <c r="J179" s="140"/>
      <c r="K179" s="140"/>
    </row>
    <row r="180" spans="6:11" ht="13.5" x14ac:dyDescent="0.25">
      <c r="F180" s="140"/>
      <c r="G180" s="140"/>
      <c r="H180" s="140"/>
      <c r="I180" s="140"/>
      <c r="J180" s="140"/>
      <c r="K180" s="140"/>
    </row>
    <row r="181" spans="6:11" ht="13.5" x14ac:dyDescent="0.25">
      <c r="F181" s="140"/>
      <c r="G181" s="140"/>
      <c r="H181" s="140"/>
      <c r="I181" s="140"/>
      <c r="J181" s="140"/>
      <c r="K181" s="140"/>
    </row>
    <row r="182" spans="6:11" ht="13.5" x14ac:dyDescent="0.25">
      <c r="F182" s="140"/>
      <c r="G182" s="140"/>
      <c r="H182" s="140"/>
      <c r="I182" s="140"/>
      <c r="J182" s="140"/>
      <c r="K182" s="140"/>
    </row>
    <row r="183" spans="6:11" ht="13.5" x14ac:dyDescent="0.25">
      <c r="F183" s="140"/>
      <c r="G183" s="140"/>
      <c r="H183" s="140"/>
      <c r="I183" s="140"/>
      <c r="J183" s="140"/>
      <c r="K183" s="140"/>
    </row>
    <row r="184" spans="6:11" ht="13.5" x14ac:dyDescent="0.25">
      <c r="F184" s="140"/>
      <c r="G184" s="140"/>
      <c r="H184" s="140"/>
      <c r="I184" s="140"/>
      <c r="J184" s="140"/>
      <c r="K184" s="140"/>
    </row>
    <row r="185" spans="6:11" ht="13.5" x14ac:dyDescent="0.25">
      <c r="F185" s="140"/>
      <c r="G185" s="140"/>
      <c r="H185" s="140"/>
      <c r="I185" s="140"/>
      <c r="J185" s="140"/>
      <c r="K185" s="140"/>
    </row>
    <row r="186" spans="6:11" ht="13.5" x14ac:dyDescent="0.25">
      <c r="F186" s="140"/>
      <c r="G186" s="140"/>
      <c r="H186" s="140"/>
      <c r="I186" s="140"/>
      <c r="J186" s="140"/>
      <c r="K186" s="140"/>
    </row>
    <row r="187" spans="6:11" ht="13.5" x14ac:dyDescent="0.25">
      <c r="F187" s="140"/>
      <c r="G187" s="140"/>
      <c r="H187" s="140"/>
      <c r="I187" s="140"/>
      <c r="J187" s="140"/>
      <c r="K187" s="140"/>
    </row>
    <row r="188" spans="6:11" ht="13.5" x14ac:dyDescent="0.25">
      <c r="F188" s="140"/>
      <c r="G188" s="140"/>
      <c r="H188" s="140"/>
      <c r="I188" s="140"/>
      <c r="J188" s="140"/>
      <c r="K188" s="140"/>
    </row>
    <row r="189" spans="6:11" ht="13.5" x14ac:dyDescent="0.25">
      <c r="F189" s="140"/>
      <c r="G189" s="140"/>
      <c r="H189" s="140"/>
      <c r="I189" s="140"/>
      <c r="J189" s="140"/>
      <c r="K189" s="140"/>
    </row>
    <row r="190" spans="6:11" ht="13.5" x14ac:dyDescent="0.25">
      <c r="F190" s="140"/>
      <c r="G190" s="140"/>
      <c r="H190" s="140"/>
      <c r="I190" s="140"/>
      <c r="J190" s="140"/>
      <c r="K190" s="140"/>
    </row>
    <row r="191" spans="6:11" ht="13.5" x14ac:dyDescent="0.25">
      <c r="F191" s="140"/>
      <c r="G191" s="140"/>
      <c r="H191" s="140"/>
      <c r="I191" s="140"/>
      <c r="J191" s="140"/>
      <c r="K191" s="140"/>
    </row>
    <row r="192" spans="6:11" ht="13.5" x14ac:dyDescent="0.25">
      <c r="F192" s="140"/>
      <c r="G192" s="140"/>
      <c r="H192" s="140"/>
      <c r="I192" s="140"/>
      <c r="J192" s="140"/>
      <c r="K192" s="140"/>
    </row>
    <row r="193" spans="6:11" ht="13.5" x14ac:dyDescent="0.25">
      <c r="F193" s="140"/>
      <c r="G193" s="140"/>
      <c r="H193" s="140"/>
      <c r="I193" s="140"/>
      <c r="J193" s="140"/>
      <c r="K193" s="140"/>
    </row>
    <row r="194" spans="6:11" ht="13.5" x14ac:dyDescent="0.25">
      <c r="F194" s="140"/>
      <c r="G194" s="140"/>
      <c r="H194" s="140"/>
      <c r="I194" s="140"/>
      <c r="J194" s="140"/>
      <c r="K194" s="140"/>
    </row>
    <row r="195" spans="6:11" ht="13.5" x14ac:dyDescent="0.25">
      <c r="F195" s="140"/>
      <c r="G195" s="140"/>
      <c r="H195" s="140"/>
      <c r="I195" s="140"/>
      <c r="J195" s="140"/>
      <c r="K195" s="140"/>
    </row>
    <row r="196" spans="6:11" ht="13.5" x14ac:dyDescent="0.25">
      <c r="F196" s="140"/>
      <c r="G196" s="140"/>
      <c r="H196" s="140"/>
      <c r="I196" s="140"/>
      <c r="J196" s="140"/>
      <c r="K196" s="140"/>
    </row>
    <row r="197" spans="6:11" ht="13.5" x14ac:dyDescent="0.25">
      <c r="F197" s="140"/>
      <c r="G197" s="140"/>
      <c r="H197" s="140"/>
      <c r="I197" s="140"/>
      <c r="J197" s="140"/>
      <c r="K197" s="140"/>
    </row>
    <row r="198" spans="6:11" ht="13.5" x14ac:dyDescent="0.25">
      <c r="F198" s="140"/>
      <c r="G198" s="140"/>
      <c r="H198" s="140"/>
      <c r="I198" s="140"/>
      <c r="J198" s="140"/>
      <c r="K198" s="140"/>
    </row>
    <row r="199" spans="6:11" ht="13.5" x14ac:dyDescent="0.25">
      <c r="F199" s="140"/>
      <c r="G199" s="140"/>
      <c r="H199" s="140"/>
      <c r="I199" s="140"/>
      <c r="J199" s="140"/>
      <c r="K199" s="140"/>
    </row>
    <row r="200" spans="6:11" ht="13.5" x14ac:dyDescent="0.25">
      <c r="F200" s="140"/>
      <c r="G200" s="140"/>
      <c r="H200" s="140"/>
      <c r="I200" s="140"/>
      <c r="J200" s="140"/>
      <c r="K200" s="140"/>
    </row>
    <row r="201" spans="6:11" ht="13.5" x14ac:dyDescent="0.25">
      <c r="F201" s="140"/>
      <c r="G201" s="140"/>
      <c r="H201" s="140"/>
      <c r="I201" s="140"/>
      <c r="J201" s="140"/>
      <c r="K201" s="140"/>
    </row>
    <row r="202" spans="6:11" ht="13.5" x14ac:dyDescent="0.25">
      <c r="F202" s="140"/>
      <c r="G202" s="140"/>
      <c r="H202" s="140"/>
      <c r="I202" s="140"/>
      <c r="J202" s="140"/>
      <c r="K202" s="140"/>
    </row>
    <row r="203" spans="6:11" ht="13.5" x14ac:dyDescent="0.25">
      <c r="F203" s="140"/>
      <c r="G203" s="140"/>
      <c r="H203" s="140"/>
      <c r="I203" s="140"/>
      <c r="J203" s="140"/>
      <c r="K203" s="140"/>
    </row>
    <row r="204" spans="6:11" ht="13.5" x14ac:dyDescent="0.25">
      <c r="F204" s="140"/>
      <c r="G204" s="140"/>
      <c r="H204" s="140"/>
      <c r="I204" s="140"/>
      <c r="J204" s="140"/>
      <c r="K204" s="140"/>
    </row>
    <row r="205" spans="6:11" ht="13.5" x14ac:dyDescent="0.25">
      <c r="F205" s="140"/>
      <c r="G205" s="140"/>
      <c r="H205" s="140"/>
      <c r="I205" s="140"/>
      <c r="J205" s="140"/>
      <c r="K205" s="140"/>
    </row>
    <row r="206" spans="6:11" ht="13.5" x14ac:dyDescent="0.25">
      <c r="F206" s="140"/>
      <c r="G206" s="140"/>
      <c r="H206" s="140"/>
      <c r="I206" s="140"/>
      <c r="J206" s="140"/>
      <c r="K206" s="140"/>
    </row>
    <row r="207" spans="6:11" ht="13.5" x14ac:dyDescent="0.25">
      <c r="F207" s="140"/>
      <c r="G207" s="140"/>
      <c r="H207" s="140"/>
      <c r="I207" s="140"/>
      <c r="J207" s="140"/>
      <c r="K207" s="140"/>
    </row>
    <row r="208" spans="6:11" ht="13.5" x14ac:dyDescent="0.25">
      <c r="F208" s="140"/>
      <c r="G208" s="140"/>
      <c r="H208" s="140"/>
      <c r="I208" s="140"/>
      <c r="J208" s="140"/>
      <c r="K208" s="140"/>
    </row>
    <row r="209" spans="6:11" ht="13.5" x14ac:dyDescent="0.25">
      <c r="F209" s="140"/>
      <c r="G209" s="140"/>
      <c r="H209" s="140"/>
      <c r="I209" s="140"/>
      <c r="J209" s="140"/>
      <c r="K209" s="140"/>
    </row>
    <row r="210" spans="6:11" ht="13.5" x14ac:dyDescent="0.25">
      <c r="F210" s="140"/>
      <c r="G210" s="140"/>
      <c r="H210" s="140"/>
      <c r="I210" s="140"/>
      <c r="J210" s="140"/>
      <c r="K210" s="140"/>
    </row>
    <row r="211" spans="6:11" ht="13.5" x14ac:dyDescent="0.25">
      <c r="F211" s="140"/>
      <c r="G211" s="140"/>
      <c r="H211" s="140"/>
      <c r="I211" s="140"/>
      <c r="J211" s="140"/>
      <c r="K211" s="140"/>
    </row>
    <row r="212" spans="6:11" ht="13.5" x14ac:dyDescent="0.25">
      <c r="F212" s="140"/>
      <c r="G212" s="140"/>
      <c r="H212" s="140"/>
      <c r="I212" s="140"/>
      <c r="J212" s="140"/>
      <c r="K212" s="140"/>
    </row>
    <row r="213" spans="6:11" ht="13.5" x14ac:dyDescent="0.25">
      <c r="F213" s="140"/>
      <c r="G213" s="140"/>
      <c r="H213" s="140"/>
      <c r="I213" s="140"/>
      <c r="J213" s="140"/>
      <c r="K213" s="140"/>
    </row>
    <row r="214" spans="6:11" ht="13.5" x14ac:dyDescent="0.25">
      <c r="F214" s="140"/>
      <c r="G214" s="140"/>
      <c r="H214" s="140"/>
      <c r="I214" s="140"/>
      <c r="J214" s="140"/>
      <c r="K214" s="140"/>
    </row>
    <row r="215" spans="6:11" ht="13.5" x14ac:dyDescent="0.25">
      <c r="F215" s="140"/>
      <c r="G215" s="140"/>
      <c r="H215" s="140"/>
      <c r="I215" s="140"/>
      <c r="J215" s="140"/>
      <c r="K215" s="140"/>
    </row>
    <row r="216" spans="6:11" ht="13.5" x14ac:dyDescent="0.25">
      <c r="F216" s="140"/>
      <c r="G216" s="140"/>
      <c r="H216" s="140"/>
      <c r="I216" s="140"/>
      <c r="J216" s="140"/>
      <c r="K216" s="140"/>
    </row>
    <row r="217" spans="6:11" ht="13.5" x14ac:dyDescent="0.25">
      <c r="F217" s="140"/>
      <c r="G217" s="140"/>
      <c r="H217" s="140"/>
      <c r="I217" s="140"/>
      <c r="J217" s="140"/>
      <c r="K217" s="140"/>
    </row>
    <row r="218" spans="6:11" ht="13.5" x14ac:dyDescent="0.25">
      <c r="F218" s="140"/>
      <c r="G218" s="140"/>
      <c r="H218" s="140"/>
      <c r="I218" s="140"/>
      <c r="J218" s="140"/>
      <c r="K218" s="140"/>
    </row>
    <row r="219" spans="6:11" ht="13.5" x14ac:dyDescent="0.25">
      <c r="F219" s="140"/>
      <c r="G219" s="140"/>
      <c r="H219" s="140"/>
      <c r="I219" s="140"/>
      <c r="J219" s="140"/>
      <c r="K219" s="140"/>
    </row>
    <row r="220" spans="6:11" ht="13.5" x14ac:dyDescent="0.25">
      <c r="F220" s="140"/>
      <c r="G220" s="140"/>
      <c r="H220" s="140"/>
      <c r="I220" s="140"/>
      <c r="J220" s="140"/>
      <c r="K220" s="140"/>
    </row>
    <row r="221" spans="6:11" ht="13.5" x14ac:dyDescent="0.25">
      <c r="F221" s="140"/>
      <c r="G221" s="140"/>
      <c r="H221" s="140"/>
      <c r="I221" s="140"/>
      <c r="J221" s="140"/>
      <c r="K221" s="140"/>
    </row>
    <row r="222" spans="6:11" ht="13.5" x14ac:dyDescent="0.25">
      <c r="F222" s="140"/>
      <c r="G222" s="140"/>
      <c r="H222" s="140"/>
      <c r="I222" s="140"/>
      <c r="J222" s="140"/>
      <c r="K222" s="140"/>
    </row>
    <row r="223" spans="6:11" ht="13.5" x14ac:dyDescent="0.25">
      <c r="F223" s="140"/>
      <c r="G223" s="140"/>
      <c r="H223" s="140"/>
      <c r="I223" s="140"/>
      <c r="J223" s="140"/>
      <c r="K223" s="140"/>
    </row>
    <row r="224" spans="6:11" ht="13.5" x14ac:dyDescent="0.25">
      <c r="F224" s="140"/>
      <c r="G224" s="140"/>
      <c r="H224" s="140"/>
      <c r="I224" s="140"/>
      <c r="J224" s="140"/>
      <c r="K224" s="140"/>
    </row>
    <row r="225" spans="6:11" ht="13.5" x14ac:dyDescent="0.25">
      <c r="F225" s="140"/>
      <c r="G225" s="140"/>
      <c r="H225" s="140"/>
      <c r="I225" s="140"/>
      <c r="J225" s="140"/>
      <c r="K225" s="140"/>
    </row>
    <row r="226" spans="6:11" ht="13.5" x14ac:dyDescent="0.25">
      <c r="F226" s="140"/>
      <c r="G226" s="140"/>
      <c r="H226" s="140"/>
      <c r="I226" s="140"/>
      <c r="J226" s="140"/>
      <c r="K226" s="140"/>
    </row>
    <row r="227" spans="6:11" ht="13.5" x14ac:dyDescent="0.25">
      <c r="F227" s="140"/>
      <c r="G227" s="140"/>
      <c r="H227" s="140"/>
      <c r="I227" s="140"/>
      <c r="J227" s="140"/>
      <c r="K227" s="140"/>
    </row>
    <row r="228" spans="6:11" ht="13.5" x14ac:dyDescent="0.25">
      <c r="F228" s="140"/>
      <c r="G228" s="140"/>
      <c r="H228" s="140"/>
      <c r="I228" s="140"/>
      <c r="J228" s="140"/>
      <c r="K228" s="140"/>
    </row>
    <row r="229" spans="6:11" ht="13.5" x14ac:dyDescent="0.25">
      <c r="F229" s="140"/>
      <c r="G229" s="140"/>
      <c r="H229" s="140"/>
      <c r="I229" s="140"/>
      <c r="J229" s="140"/>
      <c r="K229" s="140"/>
    </row>
    <row r="230" spans="6:11" ht="13.5" x14ac:dyDescent="0.25">
      <c r="F230" s="140"/>
      <c r="G230" s="140"/>
      <c r="H230" s="140"/>
      <c r="I230" s="140"/>
      <c r="J230" s="140"/>
      <c r="K230" s="140"/>
    </row>
    <row r="231" spans="6:11" ht="13.5" x14ac:dyDescent="0.25">
      <c r="F231" s="140"/>
      <c r="G231" s="140"/>
      <c r="H231" s="140"/>
      <c r="I231" s="140"/>
      <c r="J231" s="140"/>
      <c r="K231" s="140"/>
    </row>
    <row r="232" spans="6:11" ht="13.5" x14ac:dyDescent="0.25">
      <c r="F232" s="140"/>
      <c r="G232" s="140"/>
      <c r="H232" s="140"/>
      <c r="I232" s="140"/>
      <c r="J232" s="140"/>
      <c r="K232" s="140"/>
    </row>
    <row r="233" spans="6:11" ht="13.5" x14ac:dyDescent="0.25">
      <c r="F233" s="140"/>
      <c r="G233" s="140"/>
      <c r="H233" s="140"/>
      <c r="I233" s="140"/>
      <c r="J233" s="140"/>
      <c r="K233" s="140"/>
    </row>
    <row r="234" spans="6:11" ht="13.5" x14ac:dyDescent="0.25">
      <c r="F234" s="140"/>
      <c r="G234" s="140"/>
      <c r="H234" s="140"/>
      <c r="I234" s="140"/>
      <c r="J234" s="140"/>
      <c r="K234" s="140"/>
    </row>
    <row r="235" spans="6:11" ht="13.5" x14ac:dyDescent="0.25">
      <c r="F235" s="140"/>
      <c r="G235" s="140"/>
      <c r="H235" s="140"/>
      <c r="I235" s="140"/>
      <c r="J235" s="140"/>
      <c r="K235" s="140"/>
    </row>
    <row r="236" spans="6:11" ht="13.5" x14ac:dyDescent="0.25">
      <c r="F236" s="140"/>
      <c r="G236" s="140"/>
      <c r="H236" s="140"/>
      <c r="I236" s="140"/>
      <c r="J236" s="140"/>
      <c r="K236" s="140"/>
    </row>
    <row r="237" spans="6:11" ht="13.5" x14ac:dyDescent="0.25">
      <c r="F237" s="140"/>
      <c r="G237" s="140"/>
      <c r="H237" s="140"/>
      <c r="I237" s="140"/>
      <c r="J237" s="140"/>
      <c r="K237" s="140"/>
    </row>
    <row r="238" spans="6:11" ht="13.5" x14ac:dyDescent="0.25">
      <c r="F238" s="140"/>
      <c r="G238" s="140"/>
      <c r="H238" s="140"/>
      <c r="I238" s="140"/>
      <c r="J238" s="140"/>
      <c r="K238" s="140"/>
    </row>
    <row r="239" spans="6:11" ht="13.5" x14ac:dyDescent="0.25">
      <c r="F239" s="140"/>
      <c r="G239" s="140"/>
      <c r="H239" s="140"/>
      <c r="I239" s="140"/>
      <c r="J239" s="140"/>
      <c r="K239" s="140"/>
    </row>
    <row r="240" spans="6:11" ht="13.5" x14ac:dyDescent="0.25">
      <c r="F240" s="140"/>
      <c r="G240" s="140"/>
      <c r="H240" s="140"/>
      <c r="I240" s="140"/>
      <c r="J240" s="140"/>
      <c r="K240" s="140"/>
    </row>
    <row r="241" spans="6:11" ht="13.5" x14ac:dyDescent="0.25">
      <c r="F241" s="140"/>
      <c r="G241" s="140"/>
      <c r="H241" s="140"/>
      <c r="I241" s="140"/>
      <c r="J241" s="140"/>
      <c r="K241" s="140"/>
    </row>
    <row r="242" spans="6:11" ht="13.5" x14ac:dyDescent="0.25">
      <c r="F242" s="140"/>
      <c r="G242" s="140"/>
      <c r="H242" s="140"/>
      <c r="I242" s="140"/>
      <c r="J242" s="140"/>
      <c r="K242" s="140"/>
    </row>
    <row r="243" spans="6:11" ht="13.5" x14ac:dyDescent="0.25">
      <c r="F243" s="140"/>
      <c r="G243" s="140"/>
      <c r="H243" s="140"/>
      <c r="I243" s="140"/>
      <c r="J243" s="140"/>
      <c r="K243" s="140"/>
    </row>
    <row r="244" spans="6:11" ht="13.5" x14ac:dyDescent="0.25">
      <c r="F244" s="140"/>
      <c r="G244" s="140"/>
      <c r="H244" s="140"/>
      <c r="I244" s="140"/>
      <c r="J244" s="140"/>
      <c r="K244" s="140"/>
    </row>
    <row r="245" spans="6:11" ht="13.5" x14ac:dyDescent="0.25">
      <c r="F245" s="140"/>
      <c r="G245" s="140"/>
      <c r="H245" s="140"/>
      <c r="I245" s="140"/>
      <c r="J245" s="140"/>
      <c r="K245" s="140"/>
    </row>
    <row r="246" spans="6:11" ht="13.5" x14ac:dyDescent="0.25">
      <c r="F246" s="140"/>
      <c r="G246" s="140"/>
      <c r="H246" s="140"/>
      <c r="I246" s="140"/>
      <c r="J246" s="140"/>
      <c r="K246" s="140"/>
    </row>
    <row r="247" spans="6:11" ht="13.5" x14ac:dyDescent="0.25">
      <c r="F247" s="140"/>
      <c r="G247" s="140"/>
      <c r="H247" s="140"/>
      <c r="I247" s="140"/>
      <c r="J247" s="140"/>
      <c r="K247" s="140"/>
    </row>
    <row r="248" spans="6:11" ht="13.5" x14ac:dyDescent="0.25">
      <c r="F248" s="140"/>
      <c r="G248" s="140"/>
      <c r="H248" s="140"/>
      <c r="I248" s="140"/>
      <c r="J248" s="140"/>
      <c r="K248" s="140"/>
    </row>
    <row r="249" spans="6:11" ht="13.5" x14ac:dyDescent="0.25">
      <c r="F249" s="140"/>
      <c r="G249" s="140"/>
      <c r="H249" s="140"/>
      <c r="I249" s="140"/>
      <c r="J249" s="140"/>
      <c r="K249" s="140"/>
    </row>
    <row r="250" spans="6:11" ht="13.5" x14ac:dyDescent="0.25">
      <c r="F250" s="140"/>
      <c r="G250" s="140"/>
      <c r="H250" s="140"/>
      <c r="I250" s="140"/>
      <c r="J250" s="140"/>
      <c r="K250" s="140"/>
    </row>
    <row r="251" spans="6:11" ht="13.5" x14ac:dyDescent="0.25">
      <c r="F251" s="140"/>
      <c r="G251" s="140"/>
      <c r="H251" s="140"/>
      <c r="I251" s="140"/>
      <c r="J251" s="140"/>
      <c r="K251" s="140"/>
    </row>
    <row r="252" spans="6:11" ht="13.5" x14ac:dyDescent="0.25">
      <c r="F252" s="140"/>
      <c r="G252" s="140"/>
      <c r="H252" s="140"/>
      <c r="I252" s="140"/>
      <c r="J252" s="140"/>
      <c r="K252" s="140"/>
    </row>
    <row r="253" spans="6:11" ht="13.5" x14ac:dyDescent="0.25">
      <c r="F253" s="140"/>
      <c r="G253" s="140"/>
      <c r="H253" s="140"/>
      <c r="I253" s="140"/>
      <c r="J253" s="140"/>
      <c r="K253" s="140"/>
    </row>
    <row r="254" spans="6:11" ht="13.5" x14ac:dyDescent="0.25">
      <c r="F254" s="140"/>
      <c r="G254" s="140"/>
      <c r="H254" s="140"/>
      <c r="I254" s="140"/>
      <c r="J254" s="140"/>
      <c r="K254" s="140"/>
    </row>
    <row r="255" spans="6:11" ht="13.5" x14ac:dyDescent="0.25">
      <c r="F255" s="140"/>
      <c r="G255" s="140"/>
      <c r="H255" s="140"/>
      <c r="I255" s="140"/>
      <c r="J255" s="140"/>
      <c r="K255" s="140"/>
    </row>
    <row r="256" spans="6:11" ht="13.5" x14ac:dyDescent="0.25">
      <c r="F256" s="140"/>
      <c r="G256" s="140"/>
      <c r="H256" s="140"/>
      <c r="I256" s="140"/>
      <c r="J256" s="140"/>
      <c r="K256" s="140"/>
    </row>
    <row r="257" spans="6:11" ht="13.5" x14ac:dyDescent="0.25">
      <c r="F257" s="140"/>
      <c r="G257" s="140"/>
      <c r="H257" s="140"/>
      <c r="I257" s="140"/>
      <c r="J257" s="140"/>
      <c r="K257" s="140"/>
    </row>
    <row r="258" spans="6:11" ht="13.5" x14ac:dyDescent="0.25">
      <c r="F258" s="140"/>
      <c r="G258" s="140"/>
      <c r="H258" s="140"/>
      <c r="I258" s="140"/>
      <c r="J258" s="140"/>
      <c r="K258" s="140"/>
    </row>
    <row r="259" spans="6:11" ht="13.5" x14ac:dyDescent="0.25">
      <c r="F259" s="140"/>
      <c r="G259" s="140"/>
      <c r="H259" s="140"/>
      <c r="I259" s="140"/>
      <c r="J259" s="140"/>
      <c r="K259" s="140"/>
    </row>
    <row r="260" spans="6:11" ht="13.5" x14ac:dyDescent="0.25">
      <c r="F260" s="140"/>
      <c r="G260" s="140"/>
      <c r="H260" s="140"/>
      <c r="I260" s="140"/>
      <c r="J260" s="140"/>
      <c r="K260" s="140"/>
    </row>
    <row r="261" spans="6:11" ht="13.5" x14ac:dyDescent="0.25">
      <c r="F261" s="140"/>
      <c r="G261" s="140"/>
      <c r="H261" s="140"/>
      <c r="I261" s="140"/>
      <c r="J261" s="140"/>
      <c r="K261" s="140"/>
    </row>
    <row r="262" spans="6:11" ht="13.5" x14ac:dyDescent="0.25">
      <c r="F262" s="140"/>
      <c r="G262" s="140"/>
      <c r="H262" s="140"/>
      <c r="I262" s="140"/>
      <c r="J262" s="140"/>
      <c r="K262" s="140"/>
    </row>
    <row r="263" spans="6:11" ht="13.5" x14ac:dyDescent="0.25">
      <c r="F263" s="140"/>
      <c r="G263" s="140"/>
      <c r="H263" s="140"/>
      <c r="I263" s="140"/>
      <c r="J263" s="140"/>
      <c r="K263" s="140"/>
    </row>
    <row r="264" spans="6:11" ht="13.5" x14ac:dyDescent="0.25">
      <c r="F264" s="140"/>
      <c r="G264" s="140"/>
      <c r="H264" s="140"/>
      <c r="I264" s="140"/>
      <c r="J264" s="140"/>
      <c r="K264" s="140"/>
    </row>
    <row r="265" spans="6:11" ht="13.5" x14ac:dyDescent="0.25">
      <c r="F265" s="140"/>
      <c r="G265" s="140"/>
      <c r="H265" s="140"/>
      <c r="I265" s="140"/>
      <c r="J265" s="140"/>
      <c r="K265" s="140"/>
    </row>
    <row r="266" spans="6:11" ht="13.5" x14ac:dyDescent="0.25">
      <c r="F266" s="140"/>
      <c r="G266" s="140"/>
      <c r="H266" s="140"/>
      <c r="I266" s="140"/>
      <c r="J266" s="140"/>
      <c r="K266" s="140"/>
    </row>
    <row r="267" spans="6:11" ht="13.5" x14ac:dyDescent="0.25">
      <c r="F267" s="140"/>
      <c r="G267" s="140"/>
      <c r="H267" s="140"/>
      <c r="I267" s="140"/>
      <c r="J267" s="140"/>
      <c r="K267" s="140"/>
    </row>
    <row r="268" spans="6:11" ht="13.5" x14ac:dyDescent="0.25">
      <c r="F268" s="140"/>
      <c r="G268" s="140"/>
      <c r="H268" s="140"/>
      <c r="I268" s="140"/>
      <c r="J268" s="140"/>
      <c r="K268" s="140"/>
    </row>
    <row r="269" spans="6:11" ht="13.5" x14ac:dyDescent="0.25">
      <c r="F269" s="140"/>
      <c r="G269" s="140"/>
      <c r="H269" s="140"/>
      <c r="I269" s="140"/>
      <c r="J269" s="140"/>
      <c r="K269" s="140"/>
    </row>
    <row r="270" spans="6:11" ht="13.5" x14ac:dyDescent="0.25">
      <c r="F270" s="140"/>
      <c r="G270" s="140"/>
      <c r="H270" s="140"/>
      <c r="I270" s="140"/>
      <c r="J270" s="140"/>
      <c r="K270" s="140"/>
    </row>
    <row r="271" spans="6:11" ht="13.5" x14ac:dyDescent="0.25">
      <c r="F271" s="140"/>
      <c r="G271" s="140"/>
      <c r="H271" s="140"/>
      <c r="I271" s="140"/>
      <c r="J271" s="140"/>
      <c r="K271" s="140"/>
    </row>
    <row r="272" spans="6:11" ht="13.5" x14ac:dyDescent="0.25">
      <c r="F272" s="140"/>
      <c r="G272" s="140"/>
      <c r="H272" s="140"/>
      <c r="I272" s="140"/>
      <c r="J272" s="140"/>
      <c r="K272" s="140"/>
    </row>
    <row r="273" spans="6:11" ht="13.5" x14ac:dyDescent="0.25">
      <c r="F273" s="140"/>
      <c r="G273" s="140"/>
      <c r="H273" s="140"/>
      <c r="I273" s="140"/>
      <c r="J273" s="140"/>
      <c r="K273" s="140"/>
    </row>
    <row r="274" spans="6:11" ht="13.5" x14ac:dyDescent="0.25">
      <c r="F274" s="140"/>
      <c r="G274" s="140"/>
      <c r="H274" s="140"/>
      <c r="I274" s="140"/>
      <c r="J274" s="140"/>
      <c r="K274" s="140"/>
    </row>
    <row r="275" spans="6:11" ht="13.5" x14ac:dyDescent="0.25">
      <c r="F275" s="140"/>
      <c r="G275" s="140"/>
      <c r="H275" s="140"/>
      <c r="I275" s="140"/>
      <c r="J275" s="140"/>
      <c r="K275" s="140"/>
    </row>
    <row r="276" spans="6:11" ht="13.5" x14ac:dyDescent="0.25">
      <c r="F276" s="140"/>
      <c r="G276" s="140"/>
      <c r="H276" s="140"/>
      <c r="I276" s="140"/>
      <c r="J276" s="140"/>
      <c r="K276" s="140"/>
    </row>
    <row r="277" spans="6:11" ht="13.5" x14ac:dyDescent="0.25">
      <c r="F277" s="140"/>
      <c r="G277" s="140"/>
      <c r="H277" s="140"/>
      <c r="I277" s="140"/>
      <c r="J277" s="140"/>
      <c r="K277" s="140"/>
    </row>
    <row r="278" spans="6:11" ht="13.5" x14ac:dyDescent="0.25">
      <c r="F278" s="140"/>
      <c r="G278" s="140"/>
      <c r="H278" s="140"/>
      <c r="I278" s="140"/>
      <c r="J278" s="140"/>
      <c r="K278" s="140"/>
    </row>
    <row r="279" spans="6:11" ht="13.5" x14ac:dyDescent="0.25">
      <c r="F279" s="140"/>
      <c r="G279" s="140"/>
      <c r="H279" s="140"/>
      <c r="I279" s="140"/>
      <c r="J279" s="140"/>
      <c r="K279" s="140"/>
    </row>
    <row r="280" spans="6:11" ht="13.5" x14ac:dyDescent="0.25">
      <c r="F280" s="140"/>
      <c r="G280" s="140"/>
      <c r="H280" s="140"/>
      <c r="I280" s="140"/>
      <c r="J280" s="140"/>
      <c r="K280" s="140"/>
    </row>
    <row r="281" spans="6:11" ht="13.5" x14ac:dyDescent="0.25">
      <c r="F281" s="140"/>
      <c r="G281" s="140"/>
      <c r="H281" s="140"/>
      <c r="I281" s="140"/>
      <c r="J281" s="140"/>
      <c r="K281" s="140"/>
    </row>
    <row r="282" spans="6:11" ht="13.5" x14ac:dyDescent="0.25">
      <c r="F282" s="140"/>
      <c r="G282" s="140"/>
      <c r="H282" s="140"/>
      <c r="I282" s="140"/>
      <c r="J282" s="140"/>
      <c r="K282" s="140"/>
    </row>
    <row r="283" spans="6:11" ht="13.5" x14ac:dyDescent="0.25">
      <c r="F283" s="140"/>
      <c r="G283" s="140"/>
      <c r="H283" s="140"/>
      <c r="I283" s="140"/>
      <c r="J283" s="140"/>
      <c r="K283" s="140"/>
    </row>
    <row r="284" spans="6:11" ht="13.5" x14ac:dyDescent="0.25">
      <c r="F284" s="140"/>
      <c r="G284" s="140"/>
      <c r="H284" s="140"/>
      <c r="I284" s="140"/>
      <c r="J284" s="140"/>
      <c r="K284" s="140"/>
    </row>
    <row r="285" spans="6:11" ht="13.5" x14ac:dyDescent="0.25">
      <c r="F285" s="140"/>
      <c r="G285" s="140"/>
      <c r="H285" s="140"/>
      <c r="I285" s="140"/>
      <c r="J285" s="140"/>
      <c r="K285" s="140"/>
    </row>
    <row r="286" spans="6:11" ht="13.5" x14ac:dyDescent="0.25">
      <c r="F286" s="140"/>
      <c r="G286" s="140"/>
      <c r="H286" s="140"/>
      <c r="I286" s="140"/>
      <c r="J286" s="140"/>
      <c r="K286" s="140"/>
    </row>
    <row r="287" spans="6:11" ht="13.5" x14ac:dyDescent="0.25">
      <c r="F287" s="140"/>
      <c r="G287" s="140"/>
      <c r="H287" s="140"/>
      <c r="I287" s="140"/>
      <c r="J287" s="140"/>
      <c r="K287" s="140"/>
    </row>
    <row r="288" spans="6:11" ht="13.5" x14ac:dyDescent="0.25">
      <c r="F288" s="140"/>
      <c r="G288" s="140"/>
      <c r="H288" s="140"/>
      <c r="I288" s="140"/>
      <c r="J288" s="140"/>
      <c r="K288" s="140"/>
    </row>
    <row r="289" spans="6:11" ht="13.5" x14ac:dyDescent="0.25">
      <c r="F289" s="140"/>
      <c r="G289" s="140"/>
      <c r="H289" s="140"/>
      <c r="I289" s="140"/>
      <c r="J289" s="140"/>
      <c r="K289" s="140"/>
    </row>
    <row r="290" spans="6:11" ht="13.5" x14ac:dyDescent="0.25">
      <c r="F290" s="140"/>
      <c r="G290" s="140"/>
      <c r="H290" s="140"/>
      <c r="I290" s="140"/>
      <c r="J290" s="140"/>
      <c r="K290" s="140"/>
    </row>
    <row r="291" spans="6:11" ht="13.5" x14ac:dyDescent="0.25">
      <c r="F291" s="140"/>
      <c r="G291" s="140"/>
      <c r="H291" s="140"/>
      <c r="I291" s="140"/>
      <c r="J291" s="140"/>
      <c r="K291" s="140"/>
    </row>
    <row r="292" spans="6:11" ht="13.5" x14ac:dyDescent="0.25">
      <c r="F292" s="140"/>
      <c r="G292" s="140"/>
      <c r="H292" s="140"/>
      <c r="I292" s="140"/>
      <c r="J292" s="140"/>
      <c r="K292" s="140"/>
    </row>
    <row r="293" spans="6:11" ht="13.5" x14ac:dyDescent="0.25">
      <c r="F293" s="140"/>
      <c r="G293" s="140"/>
      <c r="H293" s="140"/>
      <c r="I293" s="140"/>
      <c r="J293" s="140"/>
      <c r="K293" s="140"/>
    </row>
    <row r="294" spans="6:11" ht="13.5" x14ac:dyDescent="0.25">
      <c r="F294" s="140"/>
      <c r="G294" s="140"/>
      <c r="H294" s="140"/>
      <c r="I294" s="140"/>
      <c r="J294" s="140"/>
      <c r="K294" s="140"/>
    </row>
    <row r="295" spans="6:11" ht="13.5" x14ac:dyDescent="0.25">
      <c r="F295" s="140"/>
      <c r="G295" s="140"/>
      <c r="H295" s="140"/>
      <c r="I295" s="140"/>
      <c r="J295" s="140"/>
      <c r="K295" s="140"/>
    </row>
    <row r="296" spans="6:11" ht="13.5" x14ac:dyDescent="0.25">
      <c r="F296" s="140"/>
      <c r="G296" s="140"/>
      <c r="H296" s="140"/>
      <c r="I296" s="140"/>
      <c r="J296" s="140"/>
      <c r="K296" s="140"/>
    </row>
    <row r="297" spans="6:11" ht="13.5" x14ac:dyDescent="0.25">
      <c r="F297" s="140"/>
      <c r="G297" s="140"/>
      <c r="H297" s="140"/>
      <c r="I297" s="140"/>
      <c r="J297" s="140"/>
      <c r="K297" s="140"/>
    </row>
    <row r="298" spans="6:11" ht="13.5" x14ac:dyDescent="0.25">
      <c r="F298" s="140"/>
      <c r="G298" s="140"/>
      <c r="H298" s="140"/>
      <c r="I298" s="140"/>
      <c r="J298" s="140"/>
      <c r="K298" s="140"/>
    </row>
    <row r="299" spans="6:11" ht="13.5" x14ac:dyDescent="0.25">
      <c r="F299" s="140"/>
      <c r="G299" s="140"/>
      <c r="H299" s="140"/>
      <c r="I299" s="140"/>
      <c r="J299" s="140"/>
      <c r="K299" s="140"/>
    </row>
    <row r="300" spans="6:11" ht="13.5" x14ac:dyDescent="0.25">
      <c r="F300" s="140"/>
      <c r="G300" s="140"/>
      <c r="H300" s="140"/>
      <c r="I300" s="140"/>
      <c r="J300" s="140"/>
      <c r="K300" s="140"/>
    </row>
    <row r="301" spans="6:11" ht="13.5" x14ac:dyDescent="0.25">
      <c r="F301" s="140"/>
      <c r="G301" s="140"/>
      <c r="H301" s="140"/>
      <c r="I301" s="140"/>
      <c r="J301" s="140"/>
      <c r="K301" s="140"/>
    </row>
    <row r="302" spans="6:11" ht="13.5" x14ac:dyDescent="0.25">
      <c r="F302" s="140"/>
      <c r="G302" s="140"/>
      <c r="H302" s="140"/>
      <c r="I302" s="140"/>
      <c r="J302" s="140"/>
      <c r="K302" s="140"/>
    </row>
    <row r="303" spans="6:11" ht="13.5" x14ac:dyDescent="0.25">
      <c r="F303" s="140"/>
      <c r="G303" s="140"/>
      <c r="H303" s="140"/>
      <c r="I303" s="140"/>
      <c r="J303" s="140"/>
      <c r="K303" s="140"/>
    </row>
    <row r="304" spans="6:11" ht="13.5" x14ac:dyDescent="0.25">
      <c r="F304" s="140"/>
      <c r="G304" s="140"/>
      <c r="H304" s="140"/>
      <c r="I304" s="140"/>
      <c r="J304" s="140"/>
      <c r="K304" s="140"/>
    </row>
    <row r="305" spans="6:11" ht="13.5" x14ac:dyDescent="0.25">
      <c r="F305" s="140"/>
      <c r="G305" s="140"/>
      <c r="H305" s="140"/>
      <c r="I305" s="140"/>
      <c r="J305" s="140"/>
      <c r="K305" s="140"/>
    </row>
    <row r="306" spans="6:11" ht="13.5" x14ac:dyDescent="0.25">
      <c r="F306" s="140"/>
      <c r="G306" s="140"/>
      <c r="H306" s="140"/>
      <c r="I306" s="140"/>
      <c r="J306" s="140"/>
      <c r="K306" s="140"/>
    </row>
    <row r="307" spans="6:11" ht="13.5" x14ac:dyDescent="0.25">
      <c r="F307" s="140"/>
      <c r="G307" s="140"/>
      <c r="H307" s="140"/>
      <c r="I307" s="140"/>
      <c r="J307" s="140"/>
      <c r="K307" s="140"/>
    </row>
    <row r="308" spans="6:11" ht="13.5" x14ac:dyDescent="0.25">
      <c r="F308" s="140"/>
      <c r="G308" s="140"/>
      <c r="H308" s="140"/>
      <c r="I308" s="140"/>
      <c r="J308" s="140"/>
      <c r="K308" s="140"/>
    </row>
    <row r="309" spans="6:11" ht="13.5" x14ac:dyDescent="0.25">
      <c r="F309" s="140"/>
      <c r="G309" s="140"/>
      <c r="H309" s="140"/>
      <c r="I309" s="140"/>
      <c r="J309" s="140"/>
      <c r="K309" s="140"/>
    </row>
    <row r="310" spans="6:11" ht="13.5" x14ac:dyDescent="0.25">
      <c r="F310" s="140"/>
      <c r="G310" s="140"/>
      <c r="H310" s="140"/>
      <c r="I310" s="140"/>
      <c r="J310" s="140"/>
      <c r="K310" s="140"/>
    </row>
    <row r="311" spans="6:11" ht="13.5" x14ac:dyDescent="0.25">
      <c r="F311" s="140"/>
      <c r="G311" s="140"/>
      <c r="H311" s="140"/>
      <c r="I311" s="140"/>
      <c r="J311" s="140"/>
      <c r="K311" s="140"/>
    </row>
    <row r="312" spans="6:11" ht="13.5" x14ac:dyDescent="0.25">
      <c r="F312" s="140"/>
      <c r="G312" s="140"/>
      <c r="H312" s="140"/>
      <c r="I312" s="140"/>
      <c r="J312" s="140"/>
      <c r="K312" s="140"/>
    </row>
    <row r="313" spans="6:11" ht="13.5" x14ac:dyDescent="0.25">
      <c r="F313" s="140"/>
      <c r="G313" s="140"/>
      <c r="H313" s="140"/>
      <c r="I313" s="140"/>
      <c r="J313" s="140"/>
      <c r="K313" s="140"/>
    </row>
    <row r="314" spans="6:11" ht="13.5" x14ac:dyDescent="0.25">
      <c r="F314" s="140"/>
      <c r="G314" s="140"/>
      <c r="H314" s="140"/>
      <c r="I314" s="140"/>
      <c r="J314" s="140"/>
      <c r="K314" s="140"/>
    </row>
    <row r="315" spans="6:11" ht="13.5" x14ac:dyDescent="0.25">
      <c r="F315" s="140"/>
      <c r="G315" s="140"/>
      <c r="H315" s="140"/>
      <c r="I315" s="140"/>
      <c r="J315" s="140"/>
      <c r="K315" s="140"/>
    </row>
    <row r="316" spans="6:11" ht="13.5" x14ac:dyDescent="0.25">
      <c r="F316" s="140"/>
      <c r="G316" s="140"/>
      <c r="H316" s="140"/>
      <c r="I316" s="140"/>
      <c r="J316" s="140"/>
      <c r="K316" s="140"/>
    </row>
    <row r="317" spans="6:11" ht="13.5" x14ac:dyDescent="0.25">
      <c r="F317" s="140"/>
      <c r="G317" s="140"/>
      <c r="H317" s="140"/>
      <c r="I317" s="140"/>
      <c r="J317" s="140"/>
      <c r="K317" s="140"/>
    </row>
    <row r="318" spans="6:11" ht="13.5" x14ac:dyDescent="0.25">
      <c r="F318" s="140"/>
      <c r="G318" s="140"/>
      <c r="H318" s="140"/>
      <c r="I318" s="140"/>
      <c r="J318" s="140"/>
      <c r="K318" s="140"/>
    </row>
    <row r="319" spans="6:11" ht="13.5" x14ac:dyDescent="0.25">
      <c r="F319" s="140"/>
      <c r="G319" s="140"/>
      <c r="H319" s="140"/>
      <c r="I319" s="140"/>
      <c r="J319" s="140"/>
      <c r="K319" s="140"/>
    </row>
    <row r="320" spans="6:11" ht="13.5" x14ac:dyDescent="0.25">
      <c r="F320" s="140"/>
      <c r="G320" s="140"/>
      <c r="H320" s="140"/>
      <c r="I320" s="140"/>
      <c r="J320" s="140"/>
      <c r="K320" s="140"/>
    </row>
    <row r="321" spans="6:11" ht="13.5" x14ac:dyDescent="0.25">
      <c r="F321" s="140"/>
      <c r="G321" s="140"/>
      <c r="H321" s="140"/>
      <c r="I321" s="140"/>
      <c r="J321" s="140"/>
      <c r="K321" s="140"/>
    </row>
    <row r="322" spans="6:11" ht="13.5" x14ac:dyDescent="0.25">
      <c r="F322" s="140"/>
      <c r="G322" s="140"/>
      <c r="H322" s="140"/>
      <c r="I322" s="140"/>
      <c r="J322" s="140"/>
      <c r="K322" s="140"/>
    </row>
    <row r="323" spans="6:11" ht="13.5" x14ac:dyDescent="0.25">
      <c r="F323" s="140"/>
      <c r="G323" s="140"/>
      <c r="H323" s="140"/>
      <c r="I323" s="140"/>
      <c r="J323" s="140"/>
      <c r="K323" s="140"/>
    </row>
    <row r="324" spans="6:11" ht="13.5" x14ac:dyDescent="0.25">
      <c r="F324" s="140"/>
      <c r="G324" s="140"/>
      <c r="H324" s="140"/>
      <c r="I324" s="140"/>
      <c r="J324" s="140"/>
      <c r="K324" s="140"/>
    </row>
    <row r="325" spans="6:11" ht="13.5" x14ac:dyDescent="0.25">
      <c r="F325" s="140"/>
      <c r="G325" s="140"/>
      <c r="H325" s="140"/>
      <c r="I325" s="140"/>
      <c r="J325" s="140"/>
      <c r="K325" s="140"/>
    </row>
    <row r="326" spans="6:11" ht="13.5" x14ac:dyDescent="0.25">
      <c r="F326" s="140"/>
      <c r="G326" s="140"/>
      <c r="H326" s="140"/>
      <c r="I326" s="140"/>
      <c r="J326" s="140"/>
      <c r="K326" s="140"/>
    </row>
    <row r="327" spans="6:11" ht="13.5" x14ac:dyDescent="0.25">
      <c r="F327" s="140"/>
      <c r="G327" s="140"/>
      <c r="H327" s="140"/>
      <c r="I327" s="140"/>
      <c r="J327" s="140"/>
      <c r="K327" s="140"/>
    </row>
    <row r="328" spans="6:11" ht="13.5" x14ac:dyDescent="0.25">
      <c r="F328" s="140"/>
      <c r="G328" s="140"/>
      <c r="H328" s="140"/>
      <c r="I328" s="140"/>
      <c r="J328" s="140"/>
      <c r="K328" s="140"/>
    </row>
    <row r="329" spans="6:11" ht="13.5" x14ac:dyDescent="0.25">
      <c r="F329" s="140"/>
      <c r="G329" s="140"/>
      <c r="H329" s="140"/>
      <c r="I329" s="140"/>
      <c r="J329" s="140"/>
      <c r="K329" s="140"/>
    </row>
    <row r="330" spans="6:11" ht="13.5" x14ac:dyDescent="0.25">
      <c r="F330" s="140"/>
      <c r="G330" s="140"/>
      <c r="H330" s="140"/>
      <c r="I330" s="140"/>
      <c r="J330" s="140"/>
      <c r="K330" s="140"/>
    </row>
    <row r="331" spans="6:11" ht="13.5" x14ac:dyDescent="0.25">
      <c r="F331" s="140"/>
      <c r="G331" s="140"/>
      <c r="H331" s="140"/>
      <c r="I331" s="140"/>
      <c r="J331" s="140"/>
      <c r="K331" s="140"/>
    </row>
    <row r="332" spans="6:11" ht="13.5" x14ac:dyDescent="0.25">
      <c r="F332" s="140"/>
      <c r="G332" s="140"/>
      <c r="H332" s="140"/>
      <c r="I332" s="140"/>
      <c r="J332" s="140"/>
      <c r="K332" s="140"/>
    </row>
    <row r="333" spans="6:11" ht="13.5" x14ac:dyDescent="0.25">
      <c r="F333" s="140"/>
      <c r="G333" s="140"/>
      <c r="H333" s="140"/>
      <c r="I333" s="140"/>
      <c r="J333" s="140"/>
      <c r="K333" s="140"/>
    </row>
    <row r="334" spans="6:11" ht="13.5" x14ac:dyDescent="0.25">
      <c r="F334" s="140"/>
      <c r="G334" s="140"/>
      <c r="H334" s="140"/>
      <c r="I334" s="140"/>
      <c r="J334" s="140"/>
      <c r="K334" s="140"/>
    </row>
    <row r="335" spans="6:11" ht="13.5" x14ac:dyDescent="0.25">
      <c r="F335" s="140"/>
      <c r="G335" s="140"/>
      <c r="H335" s="140"/>
      <c r="I335" s="140"/>
      <c r="J335" s="140"/>
      <c r="K335" s="140"/>
    </row>
    <row r="336" spans="6:11" ht="13.5" x14ac:dyDescent="0.25">
      <c r="F336" s="140"/>
      <c r="G336" s="140"/>
      <c r="H336" s="140"/>
      <c r="I336" s="140"/>
      <c r="J336" s="140"/>
      <c r="K336" s="140"/>
    </row>
    <row r="337" spans="6:11" ht="13.5" x14ac:dyDescent="0.25">
      <c r="F337" s="140"/>
      <c r="G337" s="140"/>
      <c r="H337" s="140"/>
      <c r="I337" s="140"/>
      <c r="J337" s="140"/>
      <c r="K337" s="140"/>
    </row>
    <row r="338" spans="6:11" ht="13.5" x14ac:dyDescent="0.25">
      <c r="F338" s="140"/>
      <c r="G338" s="140"/>
      <c r="H338" s="140"/>
      <c r="I338" s="140"/>
      <c r="J338" s="140"/>
      <c r="K338" s="140"/>
    </row>
    <row r="339" spans="6:11" ht="13.5" x14ac:dyDescent="0.25">
      <c r="F339" s="140"/>
      <c r="G339" s="140"/>
      <c r="H339" s="140"/>
      <c r="I339" s="140"/>
      <c r="J339" s="140"/>
      <c r="K339" s="140"/>
    </row>
    <row r="340" spans="6:11" ht="13.5" x14ac:dyDescent="0.25">
      <c r="F340" s="140"/>
      <c r="G340" s="140"/>
      <c r="H340" s="140"/>
      <c r="I340" s="140"/>
      <c r="J340" s="140"/>
      <c r="K340" s="140"/>
    </row>
    <row r="341" spans="6:11" ht="13.5" x14ac:dyDescent="0.25">
      <c r="F341" s="140"/>
      <c r="G341" s="140"/>
      <c r="H341" s="140"/>
      <c r="I341" s="140"/>
      <c r="J341" s="140"/>
      <c r="K341" s="140"/>
    </row>
    <row r="342" spans="6:11" ht="13.5" x14ac:dyDescent="0.25">
      <c r="F342" s="140"/>
      <c r="G342" s="140"/>
      <c r="H342" s="140"/>
      <c r="I342" s="140"/>
      <c r="J342" s="140"/>
      <c r="K342" s="140"/>
    </row>
    <row r="343" spans="6:11" ht="13.5" x14ac:dyDescent="0.25">
      <c r="F343" s="140"/>
      <c r="G343" s="140"/>
      <c r="H343" s="140"/>
      <c r="I343" s="140"/>
      <c r="J343" s="140"/>
      <c r="K343" s="140"/>
    </row>
    <row r="344" spans="6:11" ht="13.5" x14ac:dyDescent="0.25">
      <c r="F344" s="140"/>
      <c r="G344" s="140"/>
      <c r="H344" s="140"/>
      <c r="I344" s="140"/>
      <c r="J344" s="140"/>
      <c r="K344" s="140"/>
    </row>
    <row r="345" spans="6:11" ht="13.5" x14ac:dyDescent="0.25">
      <c r="F345" s="140"/>
      <c r="G345" s="140"/>
      <c r="H345" s="140"/>
      <c r="I345" s="140"/>
      <c r="J345" s="140"/>
      <c r="K345" s="140"/>
    </row>
    <row r="346" spans="6:11" ht="13.5" x14ac:dyDescent="0.25">
      <c r="F346" s="140"/>
      <c r="G346" s="140"/>
      <c r="H346" s="140"/>
      <c r="I346" s="140"/>
      <c r="J346" s="140"/>
      <c r="K346" s="140"/>
    </row>
    <row r="347" spans="6:11" ht="13.5" x14ac:dyDescent="0.25">
      <c r="F347" s="140"/>
      <c r="G347" s="140"/>
      <c r="H347" s="140"/>
      <c r="I347" s="140"/>
      <c r="J347" s="140"/>
      <c r="K347" s="140"/>
    </row>
    <row r="348" spans="6:11" ht="13.5" x14ac:dyDescent="0.25">
      <c r="F348" s="140"/>
      <c r="G348" s="140"/>
      <c r="H348" s="140"/>
      <c r="I348" s="140"/>
      <c r="J348" s="140"/>
      <c r="K348" s="140"/>
    </row>
    <row r="349" spans="6:11" ht="13.5" x14ac:dyDescent="0.25">
      <c r="F349" s="140"/>
      <c r="G349" s="140"/>
      <c r="H349" s="140"/>
      <c r="I349" s="140"/>
      <c r="J349" s="140"/>
      <c r="K349" s="140"/>
    </row>
    <row r="350" spans="6:11" ht="13.5" x14ac:dyDescent="0.25">
      <c r="F350" s="140"/>
      <c r="G350" s="140"/>
      <c r="H350" s="140"/>
      <c r="I350" s="140"/>
      <c r="J350" s="140"/>
      <c r="K350" s="140"/>
    </row>
    <row r="351" spans="6:11" ht="13.5" x14ac:dyDescent="0.25">
      <c r="F351" s="140"/>
      <c r="G351" s="140"/>
      <c r="H351" s="140"/>
      <c r="I351" s="140"/>
      <c r="J351" s="140"/>
      <c r="K351" s="140"/>
    </row>
    <row r="352" spans="6:11" ht="13.5" x14ac:dyDescent="0.25">
      <c r="F352" s="140"/>
      <c r="G352" s="140"/>
      <c r="H352" s="140"/>
      <c r="I352" s="140"/>
      <c r="J352" s="140"/>
      <c r="K352" s="140"/>
    </row>
    <row r="353" spans="6:11" ht="13.5" x14ac:dyDescent="0.25">
      <c r="F353" s="140"/>
      <c r="G353" s="140"/>
      <c r="H353" s="140"/>
      <c r="I353" s="140"/>
      <c r="J353" s="140"/>
      <c r="K353" s="140"/>
    </row>
    <row r="354" spans="6:11" ht="13.5" x14ac:dyDescent="0.25">
      <c r="F354" s="140"/>
      <c r="G354" s="140"/>
      <c r="H354" s="140"/>
      <c r="I354" s="140"/>
      <c r="J354" s="140"/>
      <c r="K354" s="140"/>
    </row>
    <row r="355" spans="6:11" ht="13.5" x14ac:dyDescent="0.25">
      <c r="F355" s="140"/>
      <c r="G355" s="140"/>
      <c r="H355" s="140"/>
      <c r="I355" s="140"/>
      <c r="J355" s="140"/>
      <c r="K355" s="140"/>
    </row>
    <row r="356" spans="6:11" ht="13.5" x14ac:dyDescent="0.25">
      <c r="F356" s="140"/>
      <c r="G356" s="140"/>
      <c r="H356" s="140"/>
      <c r="I356" s="140"/>
      <c r="J356" s="140"/>
      <c r="K356" s="140"/>
    </row>
    <row r="357" spans="6:11" ht="13.5" x14ac:dyDescent="0.25">
      <c r="F357" s="140"/>
      <c r="G357" s="140"/>
      <c r="H357" s="140"/>
      <c r="I357" s="140"/>
      <c r="J357" s="140"/>
      <c r="K357" s="140"/>
    </row>
    <row r="358" spans="6:11" ht="13.5" x14ac:dyDescent="0.25">
      <c r="F358" s="140"/>
      <c r="G358" s="140"/>
      <c r="H358" s="140"/>
      <c r="I358" s="140"/>
      <c r="J358" s="140"/>
      <c r="K358" s="140"/>
    </row>
    <row r="359" spans="6:11" ht="13.5" x14ac:dyDescent="0.25">
      <c r="F359" s="140"/>
      <c r="G359" s="140"/>
      <c r="H359" s="140"/>
      <c r="I359" s="140"/>
      <c r="J359" s="140"/>
      <c r="K359" s="140"/>
    </row>
    <row r="360" spans="6:11" ht="13.5" x14ac:dyDescent="0.25">
      <c r="F360" s="140"/>
      <c r="G360" s="140"/>
      <c r="H360" s="140"/>
      <c r="I360" s="140"/>
      <c r="J360" s="140"/>
      <c r="K360" s="140"/>
    </row>
    <row r="361" spans="6:11" ht="13.5" x14ac:dyDescent="0.25">
      <c r="F361" s="140"/>
      <c r="G361" s="140"/>
      <c r="H361" s="140"/>
      <c r="I361" s="140"/>
      <c r="J361" s="140"/>
      <c r="K361" s="140"/>
    </row>
    <row r="362" spans="6:11" ht="13.5" x14ac:dyDescent="0.25">
      <c r="F362" s="140"/>
      <c r="G362" s="140"/>
      <c r="H362" s="140"/>
      <c r="I362" s="140"/>
      <c r="J362" s="140"/>
      <c r="K362" s="140"/>
    </row>
    <row r="363" spans="6:11" ht="13.5" x14ac:dyDescent="0.25">
      <c r="F363" s="140"/>
      <c r="G363" s="140"/>
      <c r="H363" s="140"/>
      <c r="I363" s="140"/>
      <c r="J363" s="140"/>
      <c r="K363" s="140"/>
    </row>
    <row r="364" spans="6:11" ht="13.5" x14ac:dyDescent="0.25">
      <c r="F364" s="140"/>
      <c r="G364" s="140"/>
      <c r="H364" s="140"/>
      <c r="I364" s="140"/>
      <c r="J364" s="140"/>
      <c r="K364" s="140"/>
    </row>
    <row r="365" spans="6:11" ht="13.5" x14ac:dyDescent="0.25">
      <c r="F365" s="140"/>
      <c r="G365" s="140"/>
      <c r="H365" s="140"/>
      <c r="I365" s="140"/>
      <c r="J365" s="140"/>
      <c r="K365" s="140"/>
    </row>
    <row r="366" spans="6:11" ht="13.5" x14ac:dyDescent="0.25">
      <c r="F366" s="140"/>
      <c r="G366" s="140"/>
      <c r="H366" s="140"/>
      <c r="I366" s="140"/>
      <c r="J366" s="140"/>
      <c r="K366" s="140"/>
    </row>
    <row r="367" spans="6:11" ht="13.5" x14ac:dyDescent="0.25">
      <c r="F367" s="140"/>
      <c r="G367" s="140"/>
      <c r="H367" s="140"/>
      <c r="I367" s="140"/>
      <c r="J367" s="140"/>
      <c r="K367" s="140"/>
    </row>
    <row r="368" spans="6:11" ht="13.5" x14ac:dyDescent="0.25">
      <c r="F368" s="140"/>
      <c r="G368" s="140"/>
      <c r="H368" s="140"/>
      <c r="I368" s="140"/>
      <c r="J368" s="140"/>
      <c r="K368" s="140"/>
    </row>
    <row r="369" spans="6:11" ht="13.5" x14ac:dyDescent="0.25">
      <c r="F369" s="140"/>
      <c r="G369" s="140"/>
      <c r="H369" s="140"/>
      <c r="I369" s="140"/>
      <c r="J369" s="140"/>
      <c r="K369" s="140"/>
    </row>
    <row r="370" spans="6:11" ht="13.5" x14ac:dyDescent="0.25">
      <c r="F370" s="140"/>
      <c r="G370" s="140"/>
      <c r="H370" s="140"/>
      <c r="I370" s="140"/>
      <c r="J370" s="140"/>
      <c r="K370" s="140"/>
    </row>
    <row r="371" spans="6:11" ht="13.5" x14ac:dyDescent="0.25">
      <c r="F371" s="140"/>
      <c r="G371" s="140"/>
      <c r="H371" s="140"/>
      <c r="I371" s="140"/>
      <c r="J371" s="140"/>
      <c r="K371" s="140"/>
    </row>
    <row r="372" spans="6:11" ht="13.5" x14ac:dyDescent="0.25">
      <c r="F372" s="140"/>
      <c r="G372" s="140"/>
      <c r="H372" s="140"/>
      <c r="I372" s="140"/>
      <c r="J372" s="140"/>
      <c r="K372" s="140"/>
    </row>
    <row r="373" spans="6:11" ht="13.5" x14ac:dyDescent="0.25">
      <c r="F373" s="140"/>
      <c r="G373" s="140"/>
      <c r="H373" s="140"/>
      <c r="I373" s="140"/>
      <c r="J373" s="140"/>
      <c r="K373" s="140"/>
    </row>
    <row r="374" spans="6:11" ht="13.5" x14ac:dyDescent="0.25">
      <c r="F374" s="140"/>
      <c r="G374" s="140"/>
      <c r="H374" s="140"/>
      <c r="I374" s="140"/>
      <c r="J374" s="140"/>
      <c r="K374" s="140"/>
    </row>
    <row r="375" spans="6:11" ht="13.5" x14ac:dyDescent="0.25">
      <c r="F375" s="140"/>
      <c r="G375" s="140"/>
      <c r="H375" s="140"/>
      <c r="I375" s="140"/>
      <c r="J375" s="140"/>
      <c r="K375" s="140"/>
    </row>
    <row r="376" spans="6:11" ht="13.5" x14ac:dyDescent="0.25">
      <c r="F376" s="140"/>
      <c r="G376" s="140"/>
      <c r="H376" s="140"/>
      <c r="I376" s="140"/>
      <c r="J376" s="140"/>
      <c r="K376" s="140"/>
    </row>
    <row r="377" spans="6:11" ht="13.5" x14ac:dyDescent="0.25">
      <c r="F377" s="140"/>
      <c r="G377" s="140"/>
      <c r="H377" s="140"/>
      <c r="I377" s="140"/>
      <c r="J377" s="140"/>
      <c r="K377" s="140"/>
    </row>
    <row r="378" spans="6:11" ht="13.5" x14ac:dyDescent="0.25">
      <c r="F378" s="140"/>
      <c r="G378" s="140"/>
      <c r="H378" s="140"/>
      <c r="I378" s="140"/>
      <c r="J378" s="140"/>
      <c r="K378" s="140"/>
    </row>
    <row r="379" spans="6:11" ht="13.5" x14ac:dyDescent="0.25">
      <c r="F379" s="140"/>
      <c r="G379" s="140"/>
      <c r="H379" s="140"/>
      <c r="I379" s="140"/>
      <c r="J379" s="140"/>
      <c r="K379" s="140"/>
    </row>
    <row r="380" spans="6:11" ht="13.5" x14ac:dyDescent="0.25">
      <c r="F380" s="140"/>
      <c r="G380" s="140"/>
      <c r="H380" s="140"/>
      <c r="I380" s="140"/>
      <c r="J380" s="140"/>
      <c r="K380" s="140"/>
    </row>
    <row r="381" spans="6:11" ht="13.5" x14ac:dyDescent="0.25">
      <c r="F381" s="140"/>
      <c r="G381" s="140"/>
      <c r="H381" s="140"/>
      <c r="I381" s="140"/>
      <c r="J381" s="140"/>
      <c r="K381" s="140"/>
    </row>
    <row r="382" spans="6:11" ht="13.5" x14ac:dyDescent="0.25">
      <c r="F382" s="140"/>
      <c r="G382" s="140"/>
      <c r="H382" s="140"/>
      <c r="I382" s="140"/>
      <c r="J382" s="140"/>
      <c r="K382" s="140"/>
    </row>
    <row r="383" spans="6:11" ht="13.5" x14ac:dyDescent="0.25">
      <c r="F383" s="140"/>
      <c r="G383" s="140"/>
      <c r="H383" s="140"/>
      <c r="I383" s="140"/>
      <c r="J383" s="140"/>
      <c r="K383" s="140"/>
    </row>
    <row r="384" spans="6:11" ht="13.5" x14ac:dyDescent="0.25">
      <c r="F384" s="140"/>
      <c r="G384" s="140"/>
      <c r="H384" s="140"/>
      <c r="I384" s="140"/>
      <c r="J384" s="140"/>
      <c r="K384" s="140"/>
    </row>
    <row r="385" spans="6:11" ht="13.5" x14ac:dyDescent="0.25">
      <c r="F385" s="140"/>
      <c r="G385" s="140"/>
      <c r="H385" s="140"/>
      <c r="I385" s="140"/>
      <c r="J385" s="140"/>
      <c r="K385" s="140"/>
    </row>
    <row r="386" spans="6:11" ht="13.5" x14ac:dyDescent="0.25">
      <c r="F386" s="140"/>
      <c r="G386" s="140"/>
      <c r="H386" s="140"/>
      <c r="I386" s="140"/>
      <c r="J386" s="140"/>
      <c r="K386" s="140"/>
    </row>
    <row r="387" spans="6:11" ht="13.5" x14ac:dyDescent="0.25">
      <c r="F387" s="140"/>
      <c r="G387" s="140"/>
      <c r="H387" s="140"/>
      <c r="I387" s="140"/>
      <c r="J387" s="140"/>
      <c r="K387" s="140"/>
    </row>
    <row r="388" spans="6:11" ht="13.5" x14ac:dyDescent="0.25">
      <c r="F388" s="140"/>
      <c r="G388" s="140"/>
      <c r="H388" s="140"/>
      <c r="I388" s="140"/>
      <c r="J388" s="140"/>
      <c r="K388" s="140"/>
    </row>
    <row r="389" spans="6:11" ht="13.5" x14ac:dyDescent="0.25">
      <c r="F389" s="140"/>
      <c r="G389" s="140"/>
      <c r="H389" s="140"/>
      <c r="I389" s="140"/>
      <c r="J389" s="140"/>
      <c r="K389" s="140"/>
    </row>
    <row r="390" spans="6:11" ht="13.5" x14ac:dyDescent="0.25">
      <c r="F390" s="140"/>
      <c r="G390" s="140"/>
      <c r="H390" s="140"/>
      <c r="I390" s="140"/>
      <c r="J390" s="140"/>
      <c r="K390" s="140"/>
    </row>
    <row r="391" spans="6:11" ht="13.5" x14ac:dyDescent="0.25">
      <c r="F391" s="140"/>
      <c r="G391" s="140"/>
      <c r="H391" s="140"/>
      <c r="I391" s="140"/>
      <c r="J391" s="140"/>
      <c r="K391" s="140"/>
    </row>
    <row r="392" spans="6:11" ht="13.5" x14ac:dyDescent="0.25">
      <c r="F392" s="140"/>
      <c r="G392" s="140"/>
      <c r="H392" s="140"/>
      <c r="I392" s="140"/>
      <c r="J392" s="140"/>
      <c r="K392" s="140"/>
    </row>
    <row r="393" spans="6:11" ht="13.5" x14ac:dyDescent="0.25">
      <c r="F393" s="140"/>
      <c r="G393" s="140"/>
      <c r="H393" s="140"/>
      <c r="I393" s="140"/>
      <c r="J393" s="140"/>
      <c r="K393" s="140"/>
    </row>
    <row r="394" spans="6:11" ht="13.5" x14ac:dyDescent="0.25">
      <c r="F394" s="140"/>
      <c r="G394" s="140"/>
      <c r="H394" s="140"/>
      <c r="I394" s="140"/>
      <c r="J394" s="140"/>
      <c r="K394" s="140"/>
    </row>
    <row r="395" spans="6:11" ht="13.5" x14ac:dyDescent="0.25">
      <c r="F395" s="140"/>
      <c r="G395" s="140"/>
      <c r="H395" s="140"/>
      <c r="I395" s="140"/>
      <c r="J395" s="140"/>
      <c r="K395" s="140"/>
    </row>
    <row r="396" spans="6:11" ht="13.5" x14ac:dyDescent="0.25">
      <c r="F396" s="140"/>
      <c r="G396" s="140"/>
      <c r="H396" s="140"/>
      <c r="I396" s="140"/>
      <c r="J396" s="140"/>
      <c r="K396" s="140"/>
    </row>
    <row r="397" spans="6:11" ht="13.5" x14ac:dyDescent="0.25">
      <c r="F397" s="140"/>
      <c r="G397" s="140"/>
      <c r="H397" s="140"/>
      <c r="I397" s="140"/>
      <c r="J397" s="140"/>
      <c r="K397" s="140"/>
    </row>
    <row r="398" spans="6:11" ht="13.5" x14ac:dyDescent="0.25">
      <c r="F398" s="140"/>
      <c r="G398" s="140"/>
      <c r="H398" s="140"/>
      <c r="I398" s="140"/>
      <c r="J398" s="140"/>
      <c r="K398" s="140"/>
    </row>
    <row r="399" spans="6:11" ht="13.5" x14ac:dyDescent="0.25">
      <c r="F399" s="140"/>
      <c r="G399" s="140"/>
      <c r="H399" s="140"/>
      <c r="I399" s="140"/>
      <c r="J399" s="140"/>
      <c r="K399" s="140"/>
    </row>
    <row r="400" spans="6:11" ht="13.5" x14ac:dyDescent="0.25">
      <c r="F400" s="140"/>
      <c r="G400" s="140"/>
      <c r="H400" s="140"/>
      <c r="I400" s="140"/>
      <c r="J400" s="140"/>
      <c r="K400" s="140"/>
    </row>
    <row r="401" spans="6:11" ht="13.5" x14ac:dyDescent="0.25">
      <c r="F401" s="140"/>
      <c r="G401" s="140"/>
      <c r="H401" s="140"/>
      <c r="I401" s="140"/>
      <c r="J401" s="140"/>
      <c r="K401" s="140"/>
    </row>
    <row r="402" spans="6:11" ht="13.5" x14ac:dyDescent="0.25">
      <c r="F402" s="140"/>
      <c r="G402" s="140"/>
      <c r="H402" s="140"/>
      <c r="I402" s="140"/>
      <c r="J402" s="140"/>
      <c r="K402" s="140"/>
    </row>
    <row r="403" spans="6:11" ht="13.5" x14ac:dyDescent="0.25">
      <c r="F403" s="140"/>
      <c r="G403" s="140"/>
      <c r="H403" s="140"/>
      <c r="I403" s="140"/>
      <c r="J403" s="140"/>
      <c r="K403" s="140"/>
    </row>
    <row r="404" spans="6:11" ht="13.5" x14ac:dyDescent="0.25">
      <c r="F404" s="140"/>
      <c r="G404" s="140"/>
      <c r="H404" s="140"/>
      <c r="I404" s="140"/>
      <c r="J404" s="140"/>
      <c r="K404" s="140"/>
    </row>
    <row r="405" spans="6:11" ht="13.5" x14ac:dyDescent="0.25">
      <c r="F405" s="140"/>
      <c r="G405" s="140"/>
      <c r="H405" s="140"/>
      <c r="I405" s="140"/>
      <c r="J405" s="140"/>
      <c r="K405" s="140"/>
    </row>
    <row r="406" spans="6:11" ht="13.5" x14ac:dyDescent="0.25">
      <c r="F406" s="140"/>
      <c r="G406" s="140"/>
      <c r="H406" s="140"/>
      <c r="I406" s="140"/>
      <c r="J406" s="140"/>
      <c r="K406" s="140"/>
    </row>
    <row r="407" spans="6:11" ht="13.5" x14ac:dyDescent="0.25">
      <c r="F407" s="140"/>
      <c r="G407" s="140"/>
      <c r="H407" s="140"/>
      <c r="I407" s="140"/>
      <c r="J407" s="140"/>
      <c r="K407" s="140"/>
    </row>
    <row r="408" spans="6:11" ht="13.5" x14ac:dyDescent="0.25">
      <c r="F408" s="140"/>
      <c r="G408" s="140"/>
      <c r="H408" s="140"/>
      <c r="I408" s="140"/>
      <c r="J408" s="140"/>
      <c r="K408" s="140"/>
    </row>
  </sheetData>
  <mergeCells count="11">
    <mergeCell ref="A4:A8"/>
    <mergeCell ref="B6:F6"/>
    <mergeCell ref="B4:B5"/>
    <mergeCell ref="C4:C5"/>
    <mergeCell ref="B3:G3"/>
    <mergeCell ref="E4:F4"/>
    <mergeCell ref="H4:K4"/>
    <mergeCell ref="H5:H7"/>
    <mergeCell ref="I5:I7"/>
    <mergeCell ref="J5:J7"/>
    <mergeCell ref="K5:K7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94"/>
  <sheetViews>
    <sheetView topLeftCell="A37" workbookViewId="0">
      <selection activeCell="E60" sqref="E60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6" s="176" customFormat="1" ht="15" customHeight="1" x14ac:dyDescent="0.25">
      <c r="A1" s="32"/>
      <c r="B1" s="34"/>
      <c r="C1" s="34"/>
      <c r="D1" s="34"/>
      <c r="E1" s="34"/>
      <c r="F1" s="34"/>
    </row>
    <row r="2" spans="1:6" ht="14.25" x14ac:dyDescent="0.25">
      <c r="A2" s="139"/>
      <c r="B2" s="140"/>
      <c r="C2" s="140"/>
      <c r="D2" s="140"/>
      <c r="E2" s="140">
        <v>1.49</v>
      </c>
      <c r="F2" s="140"/>
    </row>
    <row r="3" spans="1:6" ht="14.25" x14ac:dyDescent="0.25">
      <c r="A3" s="140"/>
      <c r="B3" s="140"/>
      <c r="C3" s="140"/>
      <c r="D3" s="140"/>
      <c r="E3" s="140"/>
      <c r="F3" s="140"/>
    </row>
    <row r="4" spans="1:6" x14ac:dyDescent="0.25">
      <c r="A4" s="449" t="s">
        <v>2</v>
      </c>
      <c r="B4" s="474" t="s">
        <v>92</v>
      </c>
      <c r="C4" s="475"/>
      <c r="D4" s="475"/>
      <c r="E4" s="475"/>
    </row>
    <row r="5" spans="1:6" ht="15" customHeight="1" x14ac:dyDescent="0.25">
      <c r="A5" s="449"/>
      <c r="B5" s="491" t="s">
        <v>63</v>
      </c>
      <c r="C5" s="515" t="s">
        <v>22</v>
      </c>
      <c r="D5" s="252"/>
      <c r="E5" s="217" t="s">
        <v>64</v>
      </c>
      <c r="F5" s="246" t="s">
        <v>64</v>
      </c>
    </row>
    <row r="6" spans="1:6" x14ac:dyDescent="0.25">
      <c r="A6" s="449"/>
      <c r="B6" s="492"/>
      <c r="C6" s="516"/>
      <c r="D6" s="245"/>
      <c r="E6" s="178" t="s">
        <v>26</v>
      </c>
      <c r="F6" s="249" t="s">
        <v>110</v>
      </c>
    </row>
    <row r="7" spans="1:6" x14ac:dyDescent="0.25">
      <c r="A7" s="449"/>
      <c r="B7" s="493" t="s">
        <v>3</v>
      </c>
      <c r="C7" s="484"/>
      <c r="D7" s="484"/>
      <c r="E7" s="178"/>
      <c r="F7" s="240" t="s">
        <v>3</v>
      </c>
    </row>
    <row r="8" spans="1:6" ht="25.15" thickBot="1" x14ac:dyDescent="0.3">
      <c r="A8" s="179"/>
      <c r="B8" s="180" t="s">
        <v>65</v>
      </c>
      <c r="C8" s="178" t="s">
        <v>47</v>
      </c>
      <c r="D8" s="240"/>
      <c r="E8" s="178"/>
      <c r="F8" s="156"/>
    </row>
    <row r="9" spans="1:6" ht="41.45" thickBot="1" x14ac:dyDescent="0.3">
      <c r="A9" s="142"/>
      <c r="B9" s="133" t="s">
        <v>93</v>
      </c>
      <c r="C9" s="134" t="s">
        <v>52</v>
      </c>
      <c r="D9" s="134"/>
      <c r="E9" s="133" t="s">
        <v>153</v>
      </c>
      <c r="F9" s="133" t="s">
        <v>153</v>
      </c>
    </row>
    <row r="10" spans="1:6" ht="15" customHeight="1" x14ac:dyDescent="0.25">
      <c r="A10" s="26">
        <v>1935</v>
      </c>
      <c r="B10" s="186"/>
      <c r="C10" s="543" t="s">
        <v>95</v>
      </c>
      <c r="D10" s="251"/>
      <c r="E10" s="186"/>
      <c r="F10" s="159"/>
    </row>
    <row r="11" spans="1:6" ht="15" customHeight="1" x14ac:dyDescent="0.25">
      <c r="A11" s="26">
        <v>1936</v>
      </c>
      <c r="B11" s="186"/>
      <c r="C11" s="544"/>
      <c r="D11" s="251"/>
      <c r="E11" s="186"/>
      <c r="F11" s="159"/>
    </row>
    <row r="12" spans="1:6" ht="15" customHeight="1" x14ac:dyDescent="0.25">
      <c r="A12" s="26">
        <v>1937</v>
      </c>
      <c r="B12" s="186"/>
      <c r="C12" s="544"/>
      <c r="D12" s="251"/>
      <c r="E12" s="186"/>
      <c r="F12" s="159"/>
    </row>
    <row r="13" spans="1:6" ht="15" customHeight="1" x14ac:dyDescent="0.25">
      <c r="A13" s="26">
        <v>1938</v>
      </c>
      <c r="B13" s="186"/>
      <c r="C13" s="544"/>
      <c r="D13" s="251"/>
      <c r="E13" s="186"/>
      <c r="F13" s="159"/>
    </row>
    <row r="14" spans="1:6" ht="15" customHeight="1" x14ac:dyDescent="0.25">
      <c r="A14" s="26">
        <v>1939</v>
      </c>
      <c r="B14" s="186"/>
      <c r="C14" s="544"/>
      <c r="D14" s="251"/>
      <c r="E14" s="186"/>
      <c r="F14" s="159"/>
    </row>
    <row r="15" spans="1:6" ht="15" customHeight="1" x14ac:dyDescent="0.25">
      <c r="A15" s="26">
        <v>1940</v>
      </c>
      <c r="B15" s="186"/>
      <c r="C15" s="544"/>
      <c r="D15" s="251"/>
      <c r="E15" s="186"/>
      <c r="F15" s="159"/>
    </row>
    <row r="16" spans="1:6" ht="15" customHeight="1" x14ac:dyDescent="0.25">
      <c r="A16" s="26">
        <v>1941</v>
      </c>
      <c r="B16" s="186"/>
      <c r="C16" s="544"/>
      <c r="D16" s="251"/>
      <c r="E16" s="186"/>
      <c r="F16" s="159"/>
    </row>
    <row r="17" spans="1:6" ht="15" customHeight="1" x14ac:dyDescent="0.25">
      <c r="A17" s="26">
        <v>1942</v>
      </c>
      <c r="B17" s="186"/>
      <c r="C17" s="544"/>
      <c r="D17" s="251"/>
      <c r="E17" s="186"/>
      <c r="F17" s="159"/>
    </row>
    <row r="18" spans="1:6" ht="15" customHeight="1" x14ac:dyDescent="0.25">
      <c r="A18" s="26">
        <v>1943</v>
      </c>
      <c r="B18" s="186"/>
      <c r="C18" s="544"/>
      <c r="D18" s="251"/>
      <c r="E18" s="186"/>
      <c r="F18" s="159"/>
    </row>
    <row r="19" spans="1:6" ht="15" customHeight="1" x14ac:dyDescent="0.25">
      <c r="A19" s="26">
        <v>1944</v>
      </c>
      <c r="B19" s="186"/>
      <c r="C19" s="544"/>
      <c r="D19" s="251"/>
      <c r="E19" s="186"/>
      <c r="F19" s="159"/>
    </row>
    <row r="20" spans="1:6" ht="15" customHeight="1" x14ac:dyDescent="0.25">
      <c r="A20" s="26">
        <v>1945</v>
      </c>
      <c r="B20" s="186"/>
      <c r="C20" s="186"/>
      <c r="D20" s="186"/>
      <c r="E20" s="186"/>
      <c r="F20" s="159"/>
    </row>
    <row r="21" spans="1:6" ht="15" customHeight="1" x14ac:dyDescent="0.25">
      <c r="A21" s="26">
        <v>1946</v>
      </c>
      <c r="B21" s="186"/>
      <c r="C21" s="186"/>
      <c r="D21" s="186"/>
      <c r="E21" s="186"/>
      <c r="F21" s="159"/>
    </row>
    <row r="22" spans="1:6" ht="15" customHeight="1" x14ac:dyDescent="0.25">
      <c r="A22" s="26">
        <v>1947</v>
      </c>
      <c r="B22" s="186"/>
      <c r="C22" s="186"/>
      <c r="D22" s="186"/>
      <c r="E22" s="186"/>
      <c r="F22" s="159"/>
    </row>
    <row r="23" spans="1:6" ht="15" customHeight="1" x14ac:dyDescent="0.25">
      <c r="A23" s="26">
        <v>1948</v>
      </c>
      <c r="B23" s="186"/>
      <c r="C23" s="186"/>
      <c r="D23" s="186"/>
      <c r="E23" s="186"/>
      <c r="F23" s="159"/>
    </row>
    <row r="24" spans="1:6" ht="15" customHeight="1" x14ac:dyDescent="0.25">
      <c r="A24" s="26">
        <v>1949</v>
      </c>
      <c r="B24" s="186"/>
      <c r="C24" s="186"/>
      <c r="D24" s="186"/>
      <c r="E24" s="186"/>
      <c r="F24" s="159"/>
    </row>
    <row r="25" spans="1:6" ht="15" customHeight="1" x14ac:dyDescent="0.25">
      <c r="A25" s="26">
        <v>1950</v>
      </c>
      <c r="B25" s="186"/>
      <c r="C25" s="186"/>
      <c r="D25" s="186"/>
      <c r="E25" s="186"/>
      <c r="F25" s="159"/>
    </row>
    <row r="26" spans="1:6" ht="15" customHeight="1" x14ac:dyDescent="0.25">
      <c r="A26" s="26">
        <v>1951</v>
      </c>
      <c r="B26" s="186"/>
      <c r="C26" s="186"/>
      <c r="D26" s="186"/>
      <c r="E26" s="186"/>
      <c r="F26" s="159"/>
    </row>
    <row r="27" spans="1:6" ht="15" customHeight="1" x14ac:dyDescent="0.25">
      <c r="A27" s="26">
        <v>1952</v>
      </c>
      <c r="B27" s="186"/>
      <c r="C27" s="186"/>
      <c r="D27" s="186"/>
      <c r="E27" s="186"/>
      <c r="F27" s="159"/>
    </row>
    <row r="28" spans="1:6" ht="15" customHeight="1" x14ac:dyDescent="0.25">
      <c r="A28" s="26">
        <v>1953</v>
      </c>
      <c r="B28" s="186"/>
      <c r="C28" s="186"/>
      <c r="D28" s="186"/>
      <c r="E28" s="186"/>
      <c r="F28" s="159"/>
    </row>
    <row r="29" spans="1:6" ht="15" customHeight="1" x14ac:dyDescent="0.25">
      <c r="A29" s="26">
        <v>1954</v>
      </c>
      <c r="B29" s="186"/>
      <c r="C29" s="186"/>
      <c r="D29" s="186"/>
      <c r="E29" s="186"/>
      <c r="F29" s="159"/>
    </row>
    <row r="30" spans="1:6" ht="14.25" x14ac:dyDescent="0.25">
      <c r="A30" s="26">
        <v>1955</v>
      </c>
      <c r="B30" s="186"/>
      <c r="C30" s="186"/>
      <c r="D30" s="186"/>
      <c r="E30" s="186"/>
      <c r="F30" s="159"/>
    </row>
    <row r="31" spans="1:6" ht="14.25" x14ac:dyDescent="0.25">
      <c r="A31" s="26">
        <v>1956</v>
      </c>
      <c r="B31" s="186"/>
      <c r="C31" s="187">
        <f>'[30]OECD.Stat export'!I21</f>
        <v>648.85</v>
      </c>
      <c r="D31" s="187"/>
      <c r="E31" s="186"/>
      <c r="F31" s="159"/>
    </row>
    <row r="32" spans="1:6" ht="14.25" x14ac:dyDescent="0.25">
      <c r="A32" s="26">
        <v>1957</v>
      </c>
      <c r="B32" s="186"/>
      <c r="C32" s="187">
        <f>'[30]OECD.Stat export'!I22</f>
        <v>668.54</v>
      </c>
      <c r="D32" s="187"/>
      <c r="E32" s="186"/>
      <c r="F32" s="159"/>
    </row>
    <row r="33" spans="1:6" ht="14.25" x14ac:dyDescent="0.25">
      <c r="A33" s="26">
        <v>1958</v>
      </c>
      <c r="B33" s="186"/>
      <c r="C33" s="187">
        <f>'[30]OECD.Stat export'!I23</f>
        <v>690.23</v>
      </c>
      <c r="D33" s="187"/>
      <c r="E33" s="186"/>
      <c r="F33" s="159"/>
    </row>
    <row r="34" spans="1:6" ht="14.25" x14ac:dyDescent="0.25">
      <c r="A34" s="26">
        <v>1959</v>
      </c>
      <c r="B34" s="186"/>
      <c r="C34" s="187">
        <f>'[30]OECD.Stat export'!I24</f>
        <v>707.92</v>
      </c>
      <c r="D34" s="187"/>
      <c r="E34" s="186"/>
      <c r="F34" s="159"/>
    </row>
    <row r="35" spans="1:6" ht="14.25" x14ac:dyDescent="0.25">
      <c r="A35" s="26">
        <v>1960</v>
      </c>
      <c r="B35" s="186"/>
      <c r="C35" s="187">
        <f>'[30]OECD.Stat export'!I25</f>
        <v>723.61</v>
      </c>
      <c r="D35" s="187"/>
      <c r="E35" s="186"/>
      <c r="F35" s="159"/>
    </row>
    <row r="36" spans="1:6" ht="14.25" x14ac:dyDescent="0.25">
      <c r="A36" s="26">
        <v>1961</v>
      </c>
      <c r="B36" s="186"/>
      <c r="C36" s="187">
        <f>'[30]OECD.Stat export'!I26</f>
        <v>749.3</v>
      </c>
      <c r="D36" s="165">
        <v>745.3</v>
      </c>
      <c r="E36" s="186"/>
      <c r="F36" s="159"/>
    </row>
    <row r="37" spans="1:6" ht="14.25" x14ac:dyDescent="0.25">
      <c r="A37" s="26">
        <v>1962</v>
      </c>
      <c r="B37" s="186"/>
      <c r="C37" s="187">
        <f>'[30]OECD.Stat export'!I27</f>
        <v>761.83</v>
      </c>
      <c r="D37" s="187"/>
      <c r="E37" s="186"/>
      <c r="F37" s="159"/>
    </row>
    <row r="38" spans="1:6" ht="14.25" x14ac:dyDescent="0.25">
      <c r="A38" s="26">
        <v>1963</v>
      </c>
      <c r="B38" s="186"/>
      <c r="C38" s="187">
        <f>'[30]OECD.Stat export'!I28</f>
        <v>779.36</v>
      </c>
      <c r="D38" s="187"/>
      <c r="E38" s="186"/>
      <c r="F38" s="159"/>
    </row>
    <row r="39" spans="1:6" ht="14.25" x14ac:dyDescent="0.25">
      <c r="A39" s="26">
        <v>1964</v>
      </c>
      <c r="B39" s="186"/>
      <c r="C39" s="187">
        <f>'[30]OECD.Stat export'!I29</f>
        <v>804.89</v>
      </c>
      <c r="D39" s="187"/>
      <c r="E39" s="186"/>
      <c r="F39" s="159"/>
    </row>
    <row r="40" spans="1:6" ht="14.25" x14ac:dyDescent="0.25">
      <c r="A40" s="26">
        <v>1965</v>
      </c>
      <c r="B40" s="186"/>
      <c r="C40" s="187">
        <f>'[30]OECD.Stat export'!I30</f>
        <v>836.42000000000007</v>
      </c>
      <c r="D40" s="187"/>
      <c r="E40" s="186"/>
      <c r="F40" s="159"/>
    </row>
    <row r="41" spans="1:6" ht="14.25" x14ac:dyDescent="0.25">
      <c r="A41" s="26">
        <v>1966</v>
      </c>
      <c r="B41" s="186"/>
      <c r="C41" s="187">
        <f>'[30]OECD.Stat export'!I31</f>
        <v>870.95</v>
      </c>
      <c r="D41" s="165">
        <v>868.43</v>
      </c>
      <c r="E41" s="186"/>
      <c r="F41" s="159"/>
    </row>
    <row r="42" spans="1:6" ht="14.25" x14ac:dyDescent="0.25">
      <c r="A42" s="26">
        <v>1967</v>
      </c>
      <c r="B42" s="186"/>
      <c r="C42" s="187">
        <f>'[30]OECD.Stat export'!I32</f>
        <v>897.6</v>
      </c>
      <c r="D42" s="187"/>
      <c r="E42" s="186"/>
      <c r="F42" s="159"/>
    </row>
    <row r="43" spans="1:6" ht="14.25" x14ac:dyDescent="0.25">
      <c r="A43" s="26">
        <v>1968</v>
      </c>
      <c r="B43" s="186"/>
      <c r="C43" s="187">
        <f>'[30]OECD.Stat export'!I33</f>
        <v>880.25</v>
      </c>
      <c r="D43" s="187"/>
      <c r="E43" s="186"/>
      <c r="F43" s="159"/>
    </row>
    <row r="44" spans="1:6" ht="14.25" x14ac:dyDescent="0.25">
      <c r="A44" s="26">
        <v>1969</v>
      </c>
      <c r="B44" s="186"/>
      <c r="C44" s="187">
        <f>'[30]OECD.Stat export'!I34</f>
        <v>903.9</v>
      </c>
      <c r="D44" s="187"/>
      <c r="E44" s="186"/>
      <c r="F44" s="159"/>
    </row>
    <row r="45" spans="1:6" ht="14.25" x14ac:dyDescent="0.25">
      <c r="A45" s="26">
        <v>1970</v>
      </c>
      <c r="B45" s="164">
        <v>2848.9157</v>
      </c>
      <c r="C45" s="187">
        <f>'[30]OECD.Stat export'!I35</f>
        <v>935.55</v>
      </c>
      <c r="D45" s="187"/>
      <c r="E45" s="186">
        <f t="shared" ref="E45:E92" si="0">(B45*1000000)/(C45*1000)/12</f>
        <v>253.76478185737446</v>
      </c>
      <c r="F45" s="159"/>
    </row>
    <row r="46" spans="1:6" ht="14.25" x14ac:dyDescent="0.25">
      <c r="A46" s="26">
        <v>1971</v>
      </c>
      <c r="B46" s="164">
        <v>3378</v>
      </c>
      <c r="C46" s="187">
        <f>'[30]OECD.Stat export'!I36</f>
        <v>951.2</v>
      </c>
      <c r="D46" s="165">
        <v>958.64</v>
      </c>
      <c r="E46" s="186">
        <f t="shared" si="0"/>
        <v>295.94196804037006</v>
      </c>
      <c r="F46" s="164">
        <f t="shared" ref="F46:F92" si="1">(B46*1000000)/(D46*1000)/12</f>
        <v>293.64516398230825</v>
      </c>
    </row>
    <row r="47" spans="1:6" ht="14.25" x14ac:dyDescent="0.25">
      <c r="A47" s="26">
        <v>1972</v>
      </c>
      <c r="B47" s="164">
        <v>3797</v>
      </c>
      <c r="C47" s="187">
        <f>'[30]OECD.Stat export'!I37</f>
        <v>955.58400000000006</v>
      </c>
      <c r="D47" s="187"/>
      <c r="E47" s="186">
        <f t="shared" si="0"/>
        <v>331.12386421985576</v>
      </c>
      <c r="F47" s="159"/>
    </row>
    <row r="48" spans="1:6" ht="14.25" x14ac:dyDescent="0.25">
      <c r="A48" s="26">
        <v>1973</v>
      </c>
      <c r="B48" s="164">
        <v>4481</v>
      </c>
      <c r="C48" s="187">
        <f>'[30]OECD.Stat export'!I38</f>
        <v>985.96800000000007</v>
      </c>
      <c r="D48" s="187"/>
      <c r="E48" s="186">
        <f t="shared" si="0"/>
        <v>378.73102034413552</v>
      </c>
      <c r="F48" s="159"/>
    </row>
    <row r="49" spans="1:6" ht="14.25" x14ac:dyDescent="0.25">
      <c r="A49" s="26">
        <v>1974</v>
      </c>
      <c r="B49" s="164">
        <v>5397</v>
      </c>
      <c r="C49" s="187">
        <f>'[30]OECD.Stat export'!I39</f>
        <v>1029.3520000000001</v>
      </c>
      <c r="D49" s="187"/>
      <c r="E49" s="186">
        <f t="shared" si="0"/>
        <v>436.92536663842878</v>
      </c>
      <c r="F49" s="159"/>
    </row>
    <row r="50" spans="1:6" ht="14.25" x14ac:dyDescent="0.25">
      <c r="A50" s="26">
        <v>1975</v>
      </c>
      <c r="B50" s="164">
        <v>6230</v>
      </c>
      <c r="C50" s="187">
        <f>'[30]OECD.Stat export'!I40</f>
        <v>1042.7360000000001</v>
      </c>
      <c r="D50" s="187"/>
      <c r="E50" s="186">
        <f t="shared" si="0"/>
        <v>497.88888718397237</v>
      </c>
      <c r="F50" s="159"/>
    </row>
    <row r="51" spans="1:6" ht="14.25" x14ac:dyDescent="0.25">
      <c r="A51" s="26">
        <v>1976</v>
      </c>
      <c r="B51" s="164">
        <v>7015</v>
      </c>
      <c r="C51" s="187">
        <f>'[30]OECD.Stat export'!I41</f>
        <v>1056.1199999999999</v>
      </c>
      <c r="D51" s="165">
        <v>1071.7</v>
      </c>
      <c r="E51" s="186">
        <f t="shared" si="0"/>
        <v>553.51980204269717</v>
      </c>
      <c r="F51" s="164">
        <f t="shared" si="1"/>
        <v>545.47292463686983</v>
      </c>
    </row>
    <row r="52" spans="1:6" ht="14.25" x14ac:dyDescent="0.25">
      <c r="A52" s="26">
        <v>1977</v>
      </c>
      <c r="B52" s="164">
        <v>8050</v>
      </c>
      <c r="C52" s="187">
        <f>'[30]OECD.Stat export'!I42</f>
        <v>1055.7466666666667</v>
      </c>
      <c r="D52" s="187"/>
      <c r="E52" s="186">
        <f t="shared" si="0"/>
        <v>635.41127290637894</v>
      </c>
      <c r="F52" s="159"/>
    </row>
    <row r="53" spans="1:6" ht="14.25" x14ac:dyDescent="0.25">
      <c r="A53" s="26">
        <v>1978</v>
      </c>
      <c r="B53" s="164">
        <v>9352</v>
      </c>
      <c r="C53" s="187">
        <f>'[30]OECD.Stat export'!I43</f>
        <v>1028.3733333333334</v>
      </c>
      <c r="D53" s="187"/>
      <c r="E53" s="186">
        <f t="shared" si="0"/>
        <v>757.83113784877071</v>
      </c>
      <c r="F53" s="159"/>
    </row>
    <row r="54" spans="1:6" ht="14.25" x14ac:dyDescent="0.25">
      <c r="A54" s="26">
        <v>1979</v>
      </c>
      <c r="B54" s="164">
        <v>10906</v>
      </c>
      <c r="C54" s="187">
        <f>'[30]OECD.Stat export'!I44</f>
        <v>1025</v>
      </c>
      <c r="D54" s="165">
        <v>1025</v>
      </c>
      <c r="E54" s="186">
        <f t="shared" si="0"/>
        <v>886.66666666666663</v>
      </c>
      <c r="F54" s="164">
        <f t="shared" si="1"/>
        <v>886.66666666666663</v>
      </c>
    </row>
    <row r="55" spans="1:6" ht="14.25" x14ac:dyDescent="0.25">
      <c r="A55" s="26">
        <v>1980</v>
      </c>
      <c r="B55" s="164">
        <v>12979</v>
      </c>
      <c r="C55" s="187">
        <f>'[30]OECD.Stat export'!I45</f>
        <v>1033</v>
      </c>
      <c r="D55" s="165">
        <v>1033</v>
      </c>
      <c r="E55" s="186">
        <f t="shared" si="0"/>
        <v>1047.0313004194902</v>
      </c>
      <c r="F55" s="164">
        <f t="shared" si="1"/>
        <v>1047.0313004194902</v>
      </c>
    </row>
    <row r="56" spans="1:6" ht="14.25" x14ac:dyDescent="0.25">
      <c r="A56" s="26">
        <v>1981</v>
      </c>
      <c r="B56" s="164">
        <v>15653</v>
      </c>
      <c r="C56" s="187">
        <f>'[30]OECD.Stat export'!I46</f>
        <v>1080.0999999999999</v>
      </c>
      <c r="D56" s="165">
        <v>1093.25</v>
      </c>
      <c r="E56" s="186">
        <f t="shared" si="0"/>
        <v>1207.6813875258465</v>
      </c>
      <c r="F56" s="164">
        <f t="shared" si="1"/>
        <v>1193.1549660797316</v>
      </c>
    </row>
    <row r="57" spans="1:6" ht="14.25" x14ac:dyDescent="0.25">
      <c r="A57" s="26">
        <v>1982</v>
      </c>
      <c r="B57" s="164">
        <v>17160</v>
      </c>
      <c r="C57" s="187">
        <f>'[30]OECD.Stat export'!I47</f>
        <v>1082.28</v>
      </c>
      <c r="D57" s="187"/>
      <c r="E57" s="186">
        <f t="shared" si="0"/>
        <v>1321.2846952729424</v>
      </c>
      <c r="F57" s="159"/>
    </row>
    <row r="58" spans="1:6" ht="14.25" x14ac:dyDescent="0.25">
      <c r="A58" s="26">
        <v>1983</v>
      </c>
      <c r="B58" s="164">
        <v>17504</v>
      </c>
      <c r="C58" s="187">
        <f>'[30]OECD.Stat export'!I48</f>
        <v>1044.46</v>
      </c>
      <c r="D58" s="187"/>
      <c r="E58" s="186">
        <f t="shared" si="0"/>
        <v>1396.5749446284842</v>
      </c>
      <c r="F58" s="159"/>
    </row>
    <row r="59" spans="1:6" x14ac:dyDescent="0.25">
      <c r="A59" s="26">
        <v>1984</v>
      </c>
      <c r="B59" s="164">
        <v>19168</v>
      </c>
      <c r="C59" s="187">
        <f>'[30]OECD.Stat export'!I49</f>
        <v>1037.6400000000001</v>
      </c>
      <c r="D59" s="187"/>
      <c r="E59" s="186">
        <f t="shared" si="0"/>
        <v>1539.3906685684178</v>
      </c>
      <c r="F59" s="159"/>
    </row>
    <row r="60" spans="1:6" x14ac:dyDescent="0.25">
      <c r="A60" s="26">
        <v>1985</v>
      </c>
      <c r="B60" s="164">
        <v>22583</v>
      </c>
      <c r="C60" s="187">
        <f>'[30]OECD.Stat export'!I50</f>
        <v>1063.82</v>
      </c>
      <c r="D60" s="187"/>
      <c r="E60" s="186">
        <f t="shared" si="0"/>
        <v>1769.0179416317296</v>
      </c>
      <c r="F60" s="159"/>
    </row>
    <row r="61" spans="1:6" x14ac:dyDescent="0.25">
      <c r="A61" s="26">
        <v>1986</v>
      </c>
      <c r="B61" s="164">
        <v>26992</v>
      </c>
      <c r="C61" s="165">
        <f>'[30]OECD.Stat export'!I51</f>
        <v>1331.4</v>
      </c>
      <c r="D61" s="165">
        <v>1325</v>
      </c>
      <c r="E61" s="164">
        <f t="shared" si="0"/>
        <v>1689.4497020679985</v>
      </c>
      <c r="F61" s="164">
        <f>(B61*1000000)/(D61*1000)/12</f>
        <v>1697.6100628930817</v>
      </c>
    </row>
    <row r="62" spans="1:6" x14ac:dyDescent="0.25">
      <c r="A62" s="26">
        <v>1987</v>
      </c>
      <c r="B62" s="164">
        <v>30144</v>
      </c>
      <c r="C62" s="165">
        <f>'[30]OECD.Stat export'!I52</f>
        <v>1334.675</v>
      </c>
      <c r="D62" s="165">
        <v>1327</v>
      </c>
      <c r="E62" s="164">
        <f t="shared" si="0"/>
        <v>1882.1061307059772</v>
      </c>
      <c r="F62" s="164">
        <f t="shared" si="1"/>
        <v>1892.9917106254709</v>
      </c>
    </row>
    <row r="63" spans="1:6" x14ac:dyDescent="0.25">
      <c r="A63" s="26">
        <v>1988</v>
      </c>
      <c r="B63" s="164">
        <v>31508</v>
      </c>
      <c r="C63" s="165">
        <f>'[30]OECD.Stat export'!I53</f>
        <v>1277.7249999999999</v>
      </c>
      <c r="D63" s="165">
        <v>1273</v>
      </c>
      <c r="E63" s="164">
        <f t="shared" si="0"/>
        <v>2054.9544437705035</v>
      </c>
      <c r="F63" s="164">
        <f t="shared" si="1"/>
        <v>2062.5818277035874</v>
      </c>
    </row>
    <row r="64" spans="1:6" x14ac:dyDescent="0.25">
      <c r="A64" s="26">
        <v>1989</v>
      </c>
      <c r="B64" s="164">
        <v>32442</v>
      </c>
      <c r="C64" s="165">
        <f>'[30]OECD.Stat export'!I54</f>
        <v>1230.575</v>
      </c>
      <c r="D64" s="165">
        <v>1225</v>
      </c>
      <c r="E64" s="164">
        <f t="shared" si="0"/>
        <v>2196.9404546655019</v>
      </c>
      <c r="F64" s="164">
        <f t="shared" si="1"/>
        <v>2206.9387755102039</v>
      </c>
    </row>
    <row r="65" spans="1:6" x14ac:dyDescent="0.25">
      <c r="A65" s="26">
        <v>1990</v>
      </c>
      <c r="B65" s="164">
        <v>32849</v>
      </c>
      <c r="C65" s="165">
        <f>'[30]OECD.Stat export'!I55</f>
        <v>1233.6500000000001</v>
      </c>
      <c r="D65" s="165">
        <v>1230</v>
      </c>
      <c r="E65" s="164">
        <f t="shared" si="0"/>
        <v>2218.9572947486454</v>
      </c>
      <c r="F65" s="164">
        <f t="shared" si="1"/>
        <v>2225.5420054200545</v>
      </c>
    </row>
    <row r="66" spans="1:6" x14ac:dyDescent="0.25">
      <c r="A66" s="26">
        <v>1991</v>
      </c>
      <c r="B66" s="164">
        <v>32534</v>
      </c>
      <c r="C66" s="165">
        <f>'[30]OECD.Stat export'!I56</f>
        <v>1203.175</v>
      </c>
      <c r="D66" s="165">
        <v>1198</v>
      </c>
      <c r="E66" s="164">
        <f t="shared" si="0"/>
        <v>2253.3435839895833</v>
      </c>
      <c r="F66" s="164">
        <f t="shared" si="1"/>
        <v>2263.0773511407901</v>
      </c>
    </row>
    <row r="67" spans="1:6" x14ac:dyDescent="0.25">
      <c r="A67" s="26">
        <v>1992</v>
      </c>
      <c r="B67" s="164">
        <v>33219</v>
      </c>
      <c r="C67" s="165">
        <f>'[30]OECD.Stat export'!I57</f>
        <v>1195.875</v>
      </c>
      <c r="D67" s="165">
        <v>1190</v>
      </c>
      <c r="E67" s="164">
        <f t="shared" si="0"/>
        <v>2314.8322358105988</v>
      </c>
      <c r="F67" s="164">
        <f t="shared" si="1"/>
        <v>2326.2605042016808</v>
      </c>
    </row>
    <row r="68" spans="1:6" x14ac:dyDescent="0.25">
      <c r="A68" s="26">
        <v>1993</v>
      </c>
      <c r="B68" s="164">
        <v>34766</v>
      </c>
      <c r="C68" s="165">
        <f>'[30]OECD.Stat export'!I58</f>
        <v>1220.75</v>
      </c>
      <c r="D68" s="165">
        <v>1215</v>
      </c>
      <c r="E68" s="164">
        <f t="shared" si="0"/>
        <v>2373.2677998498189</v>
      </c>
      <c r="F68" s="164">
        <f t="shared" si="1"/>
        <v>2384.4993141289438</v>
      </c>
    </row>
    <row r="69" spans="1:6" x14ac:dyDescent="0.25">
      <c r="A69" s="26">
        <v>1994</v>
      </c>
      <c r="B69" s="164">
        <v>37088</v>
      </c>
      <c r="C69" s="165">
        <f>'[30]OECD.Stat export'!I59</f>
        <v>1275.2750000000001</v>
      </c>
      <c r="D69" s="165">
        <v>1269</v>
      </c>
      <c r="E69" s="164">
        <f t="shared" si="0"/>
        <v>2423.5295655185482</v>
      </c>
      <c r="F69" s="164">
        <f t="shared" si="1"/>
        <v>2435.5135277121094</v>
      </c>
    </row>
    <row r="70" spans="1:6" x14ac:dyDescent="0.25">
      <c r="A70" s="26">
        <v>1995</v>
      </c>
      <c r="B70" s="164">
        <v>39329</v>
      </c>
      <c r="C70" s="165">
        <f>'[30]OECD.Stat export'!I60</f>
        <v>1335.2249999999999</v>
      </c>
      <c r="D70" s="165">
        <v>1330</v>
      </c>
      <c r="E70" s="164">
        <f t="shared" si="0"/>
        <v>2454.5800645334434</v>
      </c>
      <c r="F70" s="164">
        <f t="shared" si="1"/>
        <v>2464.2230576441102</v>
      </c>
    </row>
    <row r="71" spans="1:6" x14ac:dyDescent="0.25">
      <c r="A71" s="26">
        <v>1996</v>
      </c>
      <c r="B71" s="164">
        <v>41970</v>
      </c>
      <c r="C71" s="165">
        <f>'[30]OECD.Stat export'!I61</f>
        <v>1377.0250000000001</v>
      </c>
      <c r="D71" s="165">
        <v>1373</v>
      </c>
      <c r="E71" s="164">
        <f t="shared" si="0"/>
        <v>2539.8957898367858</v>
      </c>
      <c r="F71" s="164">
        <f t="shared" si="1"/>
        <v>2547.3415877640205</v>
      </c>
    </row>
    <row r="72" spans="1:6" x14ac:dyDescent="0.25">
      <c r="A72" s="26">
        <v>1997</v>
      </c>
      <c r="B72" s="164">
        <v>43707</v>
      </c>
      <c r="C72" s="165">
        <f>'[30]OECD.Stat export'!I62</f>
        <v>1400.125</v>
      </c>
      <c r="D72" s="165">
        <v>1400</v>
      </c>
      <c r="E72" s="164">
        <f t="shared" si="0"/>
        <v>2601.3748772431031</v>
      </c>
      <c r="F72" s="164">
        <f t="shared" si="1"/>
        <v>2601.6071428571427</v>
      </c>
    </row>
    <row r="73" spans="1:6" x14ac:dyDescent="0.25">
      <c r="A73" s="26">
        <v>1998</v>
      </c>
      <c r="B73" s="164">
        <v>44714</v>
      </c>
      <c r="C73" s="165">
        <f>'[30]OECD.Stat export'!I63</f>
        <v>1384.4749999999999</v>
      </c>
      <c r="D73" s="165">
        <v>1385</v>
      </c>
      <c r="E73" s="164">
        <f t="shared" si="0"/>
        <v>2691.3932477413218</v>
      </c>
      <c r="F73" s="164">
        <f t="shared" si="1"/>
        <v>2690.3730445246688</v>
      </c>
    </row>
    <row r="74" spans="1:6" x14ac:dyDescent="0.25">
      <c r="A74" s="26">
        <v>1999</v>
      </c>
      <c r="B74" s="164">
        <v>45817</v>
      </c>
      <c r="C74" s="165">
        <f>'[30]OECD.Stat export'!I64</f>
        <v>1394.675</v>
      </c>
      <c r="D74" s="165">
        <v>1394</v>
      </c>
      <c r="E74" s="164">
        <f t="shared" si="0"/>
        <v>2737.615095512097</v>
      </c>
      <c r="F74" s="164">
        <f t="shared" si="1"/>
        <v>2738.9406982305118</v>
      </c>
    </row>
    <row r="75" spans="1:6" x14ac:dyDescent="0.25">
      <c r="A75" s="26">
        <v>2000</v>
      </c>
      <c r="B75" s="164">
        <v>48141</v>
      </c>
      <c r="C75" s="165">
        <f>'[30]OECD.Stat export'!I65</f>
        <v>1428.1</v>
      </c>
      <c r="D75" s="165">
        <v>1423</v>
      </c>
      <c r="E75" s="164">
        <f t="shared" si="0"/>
        <v>2809.1520201666549</v>
      </c>
      <c r="F75" s="164">
        <f t="shared" si="1"/>
        <v>2819.2199578355589</v>
      </c>
    </row>
    <row r="76" spans="1:6" x14ac:dyDescent="0.25">
      <c r="A76" s="26">
        <v>2001</v>
      </c>
      <c r="B76" s="164">
        <v>51721</v>
      </c>
      <c r="C76" s="165">
        <f>'[30]OECD.Stat export'!I66</f>
        <v>1480.675</v>
      </c>
      <c r="D76" s="165">
        <v>1480</v>
      </c>
      <c r="E76" s="164">
        <f t="shared" si="0"/>
        <v>2910.8908662152958</v>
      </c>
      <c r="F76" s="164">
        <f t="shared" si="1"/>
        <v>2912.2184684684685</v>
      </c>
    </row>
    <row r="77" spans="1:6" x14ac:dyDescent="0.25">
      <c r="A77" s="26">
        <v>2002</v>
      </c>
      <c r="B77" s="164">
        <v>55130</v>
      </c>
      <c r="C77" s="165">
        <f>'[30]OECD.Stat export'!I67</f>
        <v>1537.55</v>
      </c>
      <c r="D77" s="165">
        <v>1537</v>
      </c>
      <c r="E77" s="164">
        <f t="shared" si="0"/>
        <v>2987.9787107194347</v>
      </c>
      <c r="F77" s="164">
        <f t="shared" si="1"/>
        <v>2989.0479288657557</v>
      </c>
    </row>
    <row r="78" spans="1:6" x14ac:dyDescent="0.25">
      <c r="A78" s="26">
        <v>2003</v>
      </c>
      <c r="B78" s="164">
        <v>59373</v>
      </c>
      <c r="C78" s="165">
        <f>'[30]OECD.Stat export'!I68</f>
        <v>1577.2750000000001</v>
      </c>
      <c r="D78" s="165">
        <v>1576</v>
      </c>
      <c r="E78" s="164">
        <f t="shared" si="0"/>
        <v>3136.8974972658543</v>
      </c>
      <c r="F78" s="164">
        <f t="shared" si="1"/>
        <v>3139.4352791878173</v>
      </c>
    </row>
    <row r="79" spans="1:6" x14ac:dyDescent="0.25">
      <c r="A79" s="26">
        <v>2004</v>
      </c>
      <c r="B79" s="164">
        <v>64347</v>
      </c>
      <c r="C79" s="165">
        <f>'[30]OECD.Stat export'!I69</f>
        <v>1633.8</v>
      </c>
      <c r="D79" s="165">
        <v>1633</v>
      </c>
      <c r="E79" s="164">
        <f t="shared" si="0"/>
        <v>3282.072469090464</v>
      </c>
      <c r="F79" s="164">
        <f t="shared" si="1"/>
        <v>3283.6803429271281</v>
      </c>
    </row>
    <row r="80" spans="1:6" x14ac:dyDescent="0.25">
      <c r="A80" s="26">
        <v>2005</v>
      </c>
      <c r="B80" s="164">
        <v>69696</v>
      </c>
      <c r="C80" s="165">
        <f>'[30]OECD.Stat export'!I70</f>
        <v>1696.3249999999998</v>
      </c>
      <c r="D80" s="165">
        <v>1695</v>
      </c>
      <c r="E80" s="164">
        <f t="shared" si="0"/>
        <v>3423.8721943023897</v>
      </c>
      <c r="F80" s="164">
        <f t="shared" si="1"/>
        <v>3426.5486725663718</v>
      </c>
    </row>
    <row r="81" spans="1:6" x14ac:dyDescent="0.25">
      <c r="A81" s="26">
        <v>2006</v>
      </c>
      <c r="B81" s="164">
        <v>74449</v>
      </c>
      <c r="C81" s="165">
        <f>'[30]OECD.Stat export'!I71</f>
        <v>1754.5</v>
      </c>
      <c r="D81" s="165">
        <v>1753</v>
      </c>
      <c r="E81" s="164">
        <f t="shared" si="0"/>
        <v>3536.0976536525127</v>
      </c>
      <c r="F81" s="164">
        <f t="shared" si="1"/>
        <v>3539.1234074919189</v>
      </c>
    </row>
    <row r="82" spans="1:6" x14ac:dyDescent="0.25">
      <c r="A82" s="32">
        <v>2007</v>
      </c>
      <c r="B82" s="164">
        <v>80781</v>
      </c>
      <c r="C82" s="165">
        <f>'[30]OECD.Stat export'!I72</f>
        <v>1795.5</v>
      </c>
      <c r="D82" s="165">
        <v>1793</v>
      </c>
      <c r="E82" s="164">
        <f t="shared" si="0"/>
        <v>3749.2341966026179</v>
      </c>
      <c r="F82" s="164">
        <f t="shared" si="1"/>
        <v>3754.461795872839</v>
      </c>
    </row>
    <row r="83" spans="1:6" x14ac:dyDescent="0.25">
      <c r="A83" s="32">
        <v>2008</v>
      </c>
      <c r="B83" s="164">
        <v>85104</v>
      </c>
      <c r="C83" s="165">
        <f>'[30]OECD.Stat export'!I73</f>
        <v>1799.9</v>
      </c>
      <c r="D83" s="165">
        <v>1798</v>
      </c>
      <c r="E83" s="164">
        <f t="shared" si="0"/>
        <v>3940.2189010500583</v>
      </c>
      <c r="F83" s="164">
        <f t="shared" si="1"/>
        <v>3944.3826473859845</v>
      </c>
    </row>
    <row r="84" spans="1:6" x14ac:dyDescent="0.25">
      <c r="A84" s="32">
        <v>2009</v>
      </c>
      <c r="B84" s="164">
        <v>85822</v>
      </c>
      <c r="C84" s="165">
        <f>'[30]OECD.Stat export'!I74</f>
        <v>1794.0250000000001</v>
      </c>
      <c r="D84" s="165">
        <v>1792</v>
      </c>
      <c r="E84" s="164">
        <f t="shared" si="0"/>
        <v>3986.4736184464168</v>
      </c>
      <c r="F84" s="164">
        <f t="shared" si="1"/>
        <v>3990.9784226190477</v>
      </c>
    </row>
    <row r="85" spans="1:6" x14ac:dyDescent="0.25">
      <c r="A85" s="26">
        <v>2010</v>
      </c>
      <c r="B85" s="164">
        <v>88831</v>
      </c>
      <c r="C85" s="165">
        <f>'[30]OECD.Stat export'!I75</f>
        <v>1806.65</v>
      </c>
      <c r="D85" s="165">
        <v>1804</v>
      </c>
      <c r="E85" s="164">
        <f t="shared" si="0"/>
        <v>4097.4086476812518</v>
      </c>
      <c r="F85" s="164">
        <f t="shared" si="1"/>
        <v>4103.4275683665928</v>
      </c>
    </row>
    <row r="86" spans="1:6" x14ac:dyDescent="0.25">
      <c r="A86" s="26">
        <v>2011</v>
      </c>
      <c r="B86" s="164">
        <v>92305</v>
      </c>
      <c r="C86" s="165">
        <f>'[30]OECD.Stat export'!I76</f>
        <v>1822.1750000000002</v>
      </c>
      <c r="D86" s="165">
        <v>1819</v>
      </c>
      <c r="E86" s="164">
        <f t="shared" si="0"/>
        <v>4221.3746392818102</v>
      </c>
      <c r="F86" s="164">
        <f t="shared" si="1"/>
        <v>4228.7428990287708</v>
      </c>
    </row>
    <row r="87" spans="1:6" x14ac:dyDescent="0.25">
      <c r="A87" s="26">
        <v>2012</v>
      </c>
      <c r="B87" s="164">
        <v>95053</v>
      </c>
      <c r="C87" s="165">
        <f>'[30]OECD.Stat export'!I77</f>
        <v>1820.4749999999999</v>
      </c>
      <c r="D87" s="165">
        <v>1817</v>
      </c>
      <c r="E87" s="164">
        <f t="shared" si="0"/>
        <v>4351.1079983703885</v>
      </c>
      <c r="F87" s="164">
        <f t="shared" si="1"/>
        <v>4359.4294624839476</v>
      </c>
    </row>
    <row r="88" spans="1:6" x14ac:dyDescent="0.25">
      <c r="A88" s="26">
        <v>2013</v>
      </c>
      <c r="B88" s="164">
        <v>98754</v>
      </c>
      <c r="C88" s="165">
        <f>'[30]OECD.Stat export'!I78</f>
        <v>1883.9</v>
      </c>
      <c r="D88" s="165">
        <v>1881</v>
      </c>
      <c r="E88" s="164">
        <f t="shared" si="0"/>
        <v>4368.331652423165</v>
      </c>
      <c r="F88" s="164">
        <f t="shared" si="1"/>
        <v>4375.0664540138223</v>
      </c>
    </row>
    <row r="89" spans="1:6" x14ac:dyDescent="0.25">
      <c r="A89" s="26">
        <v>2014</v>
      </c>
      <c r="B89" s="164">
        <v>104376</v>
      </c>
      <c r="C89" s="165">
        <f>'[30]OECD.Stat export'!I79</f>
        <v>1953.3249999999998</v>
      </c>
      <c r="D89" s="165">
        <v>1952</v>
      </c>
      <c r="E89" s="164">
        <f t="shared" si="0"/>
        <v>4452.9200209898509</v>
      </c>
      <c r="F89" s="164">
        <f t="shared" si="1"/>
        <v>4455.9426229508199</v>
      </c>
    </row>
    <row r="90" spans="1:6" x14ac:dyDescent="0.25">
      <c r="A90" s="32">
        <v>2015</v>
      </c>
      <c r="B90" s="164">
        <v>109939</v>
      </c>
      <c r="C90" s="165">
        <f>'[30]OECD.Stat export'!I80</f>
        <v>2008.9749999999999</v>
      </c>
      <c r="D90" s="165">
        <v>2005</v>
      </c>
      <c r="E90" s="164">
        <f t="shared" si="0"/>
        <v>4560.3271983640079</v>
      </c>
      <c r="F90" s="164">
        <f t="shared" si="1"/>
        <v>4569.3682460515383</v>
      </c>
    </row>
    <row r="91" spans="1:6" x14ac:dyDescent="0.25">
      <c r="A91" s="32">
        <v>2016</v>
      </c>
      <c r="B91" s="164">
        <v>115703</v>
      </c>
      <c r="C91" s="165">
        <f>'[30]OECD.Stat export'!I81</f>
        <v>2024.5500000000002</v>
      </c>
      <c r="D91" s="165">
        <v>2022</v>
      </c>
      <c r="E91" s="164">
        <f t="shared" si="0"/>
        <v>4762.4986622541628</v>
      </c>
      <c r="F91" s="164">
        <f t="shared" si="1"/>
        <v>4768.5047807451365</v>
      </c>
    </row>
    <row r="92" spans="1:6" x14ac:dyDescent="0.25">
      <c r="A92" s="32">
        <v>2017</v>
      </c>
      <c r="B92" s="164">
        <v>122690</v>
      </c>
      <c r="C92" s="165">
        <f>'[30]OECD.Stat export'!I82</f>
        <v>2091.9250000000002</v>
      </c>
      <c r="D92" s="165">
        <v>2088</v>
      </c>
      <c r="E92" s="164">
        <f t="shared" si="0"/>
        <v>4887.4441802008514</v>
      </c>
      <c r="F92" s="164">
        <f t="shared" si="1"/>
        <v>4896.6315453384423</v>
      </c>
    </row>
    <row r="93" spans="1:6" x14ac:dyDescent="0.25">
      <c r="A93" s="32">
        <v>2018</v>
      </c>
      <c r="B93" s="164">
        <v>130339</v>
      </c>
      <c r="C93" s="165"/>
      <c r="D93" s="165">
        <v>2153</v>
      </c>
      <c r="E93" s="164"/>
      <c r="F93" s="164">
        <f>(B93*1000000)/(D93*1000)/12</f>
        <v>5044.8598854311813</v>
      </c>
    </row>
    <row r="94" spans="1:6" x14ac:dyDescent="0.25">
      <c r="F94" s="164"/>
    </row>
  </sheetData>
  <mergeCells count="6">
    <mergeCell ref="C10:C19"/>
    <mergeCell ref="A4:A7"/>
    <mergeCell ref="B4:E4"/>
    <mergeCell ref="B5:B6"/>
    <mergeCell ref="C5:C6"/>
    <mergeCell ref="B7:D7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85AF-8197-4D39-A24C-4B2B1D9DA119}">
  <dimension ref="A1:G146"/>
  <sheetViews>
    <sheetView zoomScale="85" zoomScaleNormal="85" workbookViewId="0">
      <pane xSplit="1" ySplit="8" topLeftCell="B133" activePane="bottomRight" state="frozen"/>
      <selection pane="topRight" activeCell="B1" sqref="B1"/>
      <selection pane="bottomLeft" activeCell="A10" sqref="A10"/>
      <selection pane="bottomRight" activeCell="F143" sqref="F143"/>
    </sheetView>
  </sheetViews>
  <sheetFormatPr baseColWidth="10" defaultColWidth="11.42578125" defaultRowHeight="13.5" x14ac:dyDescent="0.25"/>
  <cols>
    <col min="1" max="1" width="11.42578125" style="140"/>
    <col min="2" max="2" width="16.5703125" style="377" customWidth="1"/>
    <col min="3" max="3" width="13.85546875" style="377" customWidth="1"/>
    <col min="4" max="5" width="11.42578125" style="377"/>
    <col min="6" max="7" width="13.42578125" style="377" customWidth="1"/>
    <col min="8" max="16384" width="11.42578125" style="145"/>
  </cols>
  <sheetData>
    <row r="1" spans="1:7" ht="15" customHeight="1" x14ac:dyDescent="0.25">
      <c r="A1" s="139"/>
    </row>
    <row r="2" spans="1:7" ht="15" customHeight="1" x14ac:dyDescent="0.25"/>
    <row r="3" spans="1:7" ht="15" customHeight="1" x14ac:dyDescent="0.25">
      <c r="A3" s="448" t="s">
        <v>2</v>
      </c>
    </row>
    <row r="4" spans="1:7" s="148" customFormat="1" ht="30.2" customHeight="1" x14ac:dyDescent="0.25">
      <c r="A4" s="448"/>
      <c r="B4" s="378"/>
      <c r="C4" s="378"/>
      <c r="D4" s="378"/>
      <c r="E4" s="378"/>
      <c r="F4" s="378"/>
      <c r="G4" s="378"/>
    </row>
    <row r="5" spans="1:7" s="148" customFormat="1" ht="15" customHeight="1" x14ac:dyDescent="0.3">
      <c r="A5" s="448"/>
      <c r="B5" s="560" t="s">
        <v>107</v>
      </c>
      <c r="C5" s="561"/>
      <c r="D5" s="561"/>
      <c r="E5" s="561"/>
      <c r="F5" s="561"/>
      <c r="G5" s="562"/>
    </row>
    <row r="6" spans="1:7" s="148" customFormat="1" ht="27.75" customHeight="1" x14ac:dyDescent="0.2">
      <c r="A6" s="448"/>
      <c r="B6" s="353" t="s">
        <v>196</v>
      </c>
      <c r="C6" s="556" t="s">
        <v>204</v>
      </c>
      <c r="D6" s="361" t="s">
        <v>13</v>
      </c>
      <c r="E6" s="361" t="s">
        <v>197</v>
      </c>
      <c r="F6" s="353" t="s">
        <v>198</v>
      </c>
      <c r="G6" s="355" t="s">
        <v>199</v>
      </c>
    </row>
    <row r="7" spans="1:7" s="148" customFormat="1" ht="15" customHeight="1" x14ac:dyDescent="0.25">
      <c r="A7" s="346"/>
      <c r="B7" s="356" t="s">
        <v>200</v>
      </c>
      <c r="C7" s="556"/>
      <c r="D7" s="362"/>
      <c r="E7" s="362"/>
      <c r="F7" s="362"/>
      <c r="G7" s="363"/>
    </row>
    <row r="8" spans="1:7" s="158" customFormat="1" ht="30.2" customHeight="1" thickBot="1" x14ac:dyDescent="0.3">
      <c r="A8" s="142"/>
      <c r="B8" s="557" t="s">
        <v>181</v>
      </c>
      <c r="C8" s="558"/>
      <c r="D8" s="522" t="s">
        <v>202</v>
      </c>
      <c r="E8" s="522"/>
      <c r="F8" s="364"/>
      <c r="G8" s="365"/>
    </row>
    <row r="9" spans="1:7" ht="15" hidden="1" customHeight="1" thickBot="1" x14ac:dyDescent="0.3">
      <c r="A9" s="143">
        <v>1882</v>
      </c>
    </row>
    <row r="10" spans="1:7" ht="15" hidden="1" customHeight="1" x14ac:dyDescent="0.25">
      <c r="A10" s="143">
        <v>1883</v>
      </c>
    </row>
    <row r="11" spans="1:7" ht="15" hidden="1" customHeight="1" x14ac:dyDescent="0.25">
      <c r="A11" s="143">
        <v>1884</v>
      </c>
    </row>
    <row r="12" spans="1:7" ht="15" hidden="1" customHeight="1" x14ac:dyDescent="0.25">
      <c r="A12" s="143">
        <v>1885</v>
      </c>
    </row>
    <row r="13" spans="1:7" ht="15" hidden="1" customHeight="1" x14ac:dyDescent="0.25">
      <c r="A13" s="143">
        <v>1886</v>
      </c>
    </row>
    <row r="14" spans="1:7" ht="15" hidden="1" customHeight="1" x14ac:dyDescent="0.25">
      <c r="A14" s="143">
        <v>1887</v>
      </c>
    </row>
    <row r="15" spans="1:7" ht="15" hidden="1" customHeight="1" x14ac:dyDescent="0.25">
      <c r="A15" s="143">
        <v>1888</v>
      </c>
    </row>
    <row r="16" spans="1:7" ht="15" hidden="1" customHeight="1" x14ac:dyDescent="0.25">
      <c r="A16" s="143">
        <v>1889</v>
      </c>
    </row>
    <row r="17" spans="1:1" ht="15" hidden="1" customHeight="1" x14ac:dyDescent="0.25">
      <c r="A17" s="143">
        <v>1890</v>
      </c>
    </row>
    <row r="18" spans="1:1" ht="15" hidden="1" customHeight="1" x14ac:dyDescent="0.25">
      <c r="A18" s="143">
        <v>1891</v>
      </c>
    </row>
    <row r="19" spans="1:1" ht="15" hidden="1" customHeight="1" x14ac:dyDescent="0.25">
      <c r="A19" s="143">
        <v>1892</v>
      </c>
    </row>
    <row r="20" spans="1:1" ht="15" hidden="1" customHeight="1" x14ac:dyDescent="0.25">
      <c r="A20" s="143">
        <v>1893</v>
      </c>
    </row>
    <row r="21" spans="1:1" ht="15" hidden="1" customHeight="1" x14ac:dyDescent="0.25">
      <c r="A21" s="143">
        <v>1894</v>
      </c>
    </row>
    <row r="22" spans="1:1" ht="15" hidden="1" customHeight="1" x14ac:dyDescent="0.25">
      <c r="A22" s="143">
        <v>1895</v>
      </c>
    </row>
    <row r="23" spans="1:1" ht="15" hidden="1" customHeight="1" x14ac:dyDescent="0.25">
      <c r="A23" s="143">
        <v>1896</v>
      </c>
    </row>
    <row r="24" spans="1:1" ht="15" hidden="1" customHeight="1" x14ac:dyDescent="0.25">
      <c r="A24" s="143">
        <v>1897</v>
      </c>
    </row>
    <row r="25" spans="1:1" ht="15" hidden="1" customHeight="1" x14ac:dyDescent="0.25">
      <c r="A25" s="143">
        <v>1898</v>
      </c>
    </row>
    <row r="26" spans="1:1" ht="15" hidden="1" customHeight="1" x14ac:dyDescent="0.25">
      <c r="A26" s="143">
        <v>1899</v>
      </c>
    </row>
    <row r="27" spans="1:1" ht="15" hidden="1" customHeight="1" x14ac:dyDescent="0.25">
      <c r="A27" s="143">
        <v>1900</v>
      </c>
    </row>
    <row r="28" spans="1:1" ht="15" hidden="1" customHeight="1" x14ac:dyDescent="0.25">
      <c r="A28" s="143">
        <v>1901</v>
      </c>
    </row>
    <row r="29" spans="1:1" ht="15" hidden="1" customHeight="1" x14ac:dyDescent="0.25">
      <c r="A29" s="143">
        <v>1902</v>
      </c>
    </row>
    <row r="30" spans="1:1" ht="15" hidden="1" customHeight="1" x14ac:dyDescent="0.25">
      <c r="A30" s="143">
        <v>1903</v>
      </c>
    </row>
    <row r="31" spans="1:1" ht="15" hidden="1" customHeight="1" x14ac:dyDescent="0.25">
      <c r="A31" s="143">
        <v>1904</v>
      </c>
    </row>
    <row r="32" spans="1:1" ht="15" hidden="1" customHeight="1" x14ac:dyDescent="0.25">
      <c r="A32" s="143">
        <v>1905</v>
      </c>
    </row>
    <row r="33" spans="1:1" ht="15" hidden="1" customHeight="1" x14ac:dyDescent="0.25">
      <c r="A33" s="143">
        <v>1906</v>
      </c>
    </row>
    <row r="34" spans="1:1" ht="15" hidden="1" customHeight="1" x14ac:dyDescent="0.25">
      <c r="A34" s="143">
        <v>1907</v>
      </c>
    </row>
    <row r="35" spans="1:1" ht="15" hidden="1" customHeight="1" x14ac:dyDescent="0.25">
      <c r="A35" s="143">
        <v>1908</v>
      </c>
    </row>
    <row r="36" spans="1:1" ht="15" hidden="1" customHeight="1" x14ac:dyDescent="0.25">
      <c r="A36" s="143">
        <v>1909</v>
      </c>
    </row>
    <row r="37" spans="1:1" ht="15" hidden="1" customHeight="1" x14ac:dyDescent="0.25">
      <c r="A37" s="143">
        <v>1910</v>
      </c>
    </row>
    <row r="38" spans="1:1" ht="15" hidden="1" customHeight="1" x14ac:dyDescent="0.25">
      <c r="A38" s="143">
        <v>1911</v>
      </c>
    </row>
    <row r="39" spans="1:1" ht="15" hidden="1" customHeight="1" x14ac:dyDescent="0.25">
      <c r="A39" s="143">
        <v>1912</v>
      </c>
    </row>
    <row r="40" spans="1:1" ht="15" hidden="1" customHeight="1" x14ac:dyDescent="0.25">
      <c r="A40" s="143">
        <v>1913</v>
      </c>
    </row>
    <row r="41" spans="1:1" ht="15" hidden="1" customHeight="1" x14ac:dyDescent="0.25">
      <c r="A41" s="143">
        <v>1914</v>
      </c>
    </row>
    <row r="42" spans="1:1" ht="15" hidden="1" customHeight="1" x14ac:dyDescent="0.25">
      <c r="A42" s="143">
        <v>1915</v>
      </c>
    </row>
    <row r="43" spans="1:1" ht="15" hidden="1" customHeight="1" x14ac:dyDescent="0.25">
      <c r="A43" s="143">
        <v>1916</v>
      </c>
    </row>
    <row r="44" spans="1:1" ht="15" hidden="1" customHeight="1" x14ac:dyDescent="0.25">
      <c r="A44" s="143">
        <v>1917</v>
      </c>
    </row>
    <row r="45" spans="1:1" ht="15" hidden="1" customHeight="1" x14ac:dyDescent="0.25">
      <c r="A45" s="143">
        <v>1918</v>
      </c>
    </row>
    <row r="46" spans="1:1" ht="15" hidden="1" customHeight="1" x14ac:dyDescent="0.25">
      <c r="A46" s="143">
        <v>1919</v>
      </c>
    </row>
    <row r="47" spans="1:1" ht="15" hidden="1" customHeight="1" x14ac:dyDescent="0.25">
      <c r="A47" s="143">
        <v>1920</v>
      </c>
    </row>
    <row r="48" spans="1:1" ht="15" hidden="1" customHeight="1" x14ac:dyDescent="0.25">
      <c r="A48" s="143">
        <v>1921</v>
      </c>
    </row>
    <row r="49" spans="1:1" ht="15" hidden="1" customHeight="1" x14ac:dyDescent="0.25">
      <c r="A49" s="143">
        <v>1922</v>
      </c>
    </row>
    <row r="50" spans="1:1" ht="15" hidden="1" customHeight="1" x14ac:dyDescent="0.25">
      <c r="A50" s="143">
        <v>1923</v>
      </c>
    </row>
    <row r="51" spans="1:1" ht="15" hidden="1" customHeight="1" x14ac:dyDescent="0.25">
      <c r="A51" s="143">
        <v>1924</v>
      </c>
    </row>
    <row r="52" spans="1:1" ht="15" hidden="1" customHeight="1" x14ac:dyDescent="0.25">
      <c r="A52" s="143">
        <v>1925</v>
      </c>
    </row>
    <row r="53" spans="1:1" ht="15" hidden="1" customHeight="1" x14ac:dyDescent="0.25">
      <c r="A53" s="143">
        <v>1926</v>
      </c>
    </row>
    <row r="54" spans="1:1" ht="15" hidden="1" customHeight="1" x14ac:dyDescent="0.25">
      <c r="A54" s="143">
        <v>1927</v>
      </c>
    </row>
    <row r="55" spans="1:1" ht="15" hidden="1" customHeight="1" x14ac:dyDescent="0.25">
      <c r="A55" s="143">
        <v>1928</v>
      </c>
    </row>
    <row r="56" spans="1:1" ht="15" hidden="1" customHeight="1" x14ac:dyDescent="0.25">
      <c r="A56" s="143">
        <v>1929</v>
      </c>
    </row>
    <row r="57" spans="1:1" ht="15" hidden="1" customHeight="1" x14ac:dyDescent="0.25">
      <c r="A57" s="143">
        <v>1930</v>
      </c>
    </row>
    <row r="58" spans="1:1" ht="15" hidden="1" customHeight="1" x14ac:dyDescent="0.25">
      <c r="A58" s="143">
        <v>1931</v>
      </c>
    </row>
    <row r="59" spans="1:1" ht="15" hidden="1" customHeight="1" x14ac:dyDescent="0.25">
      <c r="A59" s="143">
        <v>1932</v>
      </c>
    </row>
    <row r="60" spans="1:1" ht="15" hidden="1" customHeight="1" x14ac:dyDescent="0.25">
      <c r="A60" s="143">
        <v>1933</v>
      </c>
    </row>
    <row r="61" spans="1:1" ht="15" hidden="1" customHeight="1" x14ac:dyDescent="0.25">
      <c r="A61" s="143">
        <v>1934</v>
      </c>
    </row>
    <row r="62" spans="1:1" ht="15" hidden="1" customHeight="1" x14ac:dyDescent="0.25">
      <c r="A62" s="143">
        <v>1935</v>
      </c>
    </row>
    <row r="63" spans="1:1" ht="15" hidden="1" customHeight="1" x14ac:dyDescent="0.25">
      <c r="A63" s="143">
        <v>1936</v>
      </c>
    </row>
    <row r="64" spans="1:1" ht="15" hidden="1" customHeight="1" x14ac:dyDescent="0.25">
      <c r="A64" s="143">
        <v>1937</v>
      </c>
    </row>
    <row r="65" spans="1:1" ht="15" hidden="1" customHeight="1" x14ac:dyDescent="0.25">
      <c r="A65" s="143">
        <v>1938</v>
      </c>
    </row>
    <row r="66" spans="1:1" ht="15" hidden="1" customHeight="1" x14ac:dyDescent="0.25">
      <c r="A66" s="143">
        <v>1939</v>
      </c>
    </row>
    <row r="67" spans="1:1" ht="15" hidden="1" customHeight="1" x14ac:dyDescent="0.25">
      <c r="A67" s="143">
        <v>1940</v>
      </c>
    </row>
    <row r="68" spans="1:1" ht="15" hidden="1" customHeight="1" x14ac:dyDescent="0.25">
      <c r="A68" s="143">
        <v>1941</v>
      </c>
    </row>
    <row r="69" spans="1:1" ht="15" hidden="1" customHeight="1" x14ac:dyDescent="0.25">
      <c r="A69" s="143">
        <v>1942</v>
      </c>
    </row>
    <row r="70" spans="1:1" ht="15" hidden="1" customHeight="1" x14ac:dyDescent="0.25">
      <c r="A70" s="143">
        <v>1943</v>
      </c>
    </row>
    <row r="71" spans="1:1" ht="15" hidden="1" customHeight="1" x14ac:dyDescent="0.25">
      <c r="A71" s="143">
        <v>1944</v>
      </c>
    </row>
    <row r="72" spans="1:1" ht="15" hidden="1" customHeight="1" x14ac:dyDescent="0.25">
      <c r="A72" s="143">
        <v>1945</v>
      </c>
    </row>
    <row r="73" spans="1:1" ht="15" hidden="1" customHeight="1" x14ac:dyDescent="0.25">
      <c r="A73" s="143">
        <v>1946</v>
      </c>
    </row>
    <row r="74" spans="1:1" ht="15" hidden="1" customHeight="1" x14ac:dyDescent="0.25">
      <c r="A74" s="143">
        <v>1947</v>
      </c>
    </row>
    <row r="75" spans="1:1" ht="15" hidden="1" customHeight="1" x14ac:dyDescent="0.25">
      <c r="A75" s="143">
        <v>1948</v>
      </c>
    </row>
    <row r="76" spans="1:1" ht="15" hidden="1" customHeight="1" x14ac:dyDescent="0.25">
      <c r="A76" s="143">
        <v>1949</v>
      </c>
    </row>
    <row r="77" spans="1:1" ht="15" customHeight="1" x14ac:dyDescent="0.25">
      <c r="A77" s="143">
        <v>1950</v>
      </c>
    </row>
    <row r="78" spans="1:1" ht="15" customHeight="1" x14ac:dyDescent="0.25">
      <c r="A78" s="143">
        <v>1951</v>
      </c>
    </row>
    <row r="79" spans="1:1" ht="15" customHeight="1" x14ac:dyDescent="0.25">
      <c r="A79" s="143">
        <v>1952</v>
      </c>
    </row>
    <row r="80" spans="1:1" ht="15" customHeight="1" x14ac:dyDescent="0.25">
      <c r="A80" s="143">
        <v>1953</v>
      </c>
    </row>
    <row r="81" spans="1:1" ht="15" customHeight="1" x14ac:dyDescent="0.25">
      <c r="A81" s="143">
        <v>1954</v>
      </c>
    </row>
    <row r="82" spans="1:1" ht="15" customHeight="1" x14ac:dyDescent="0.25">
      <c r="A82" s="143">
        <v>1955</v>
      </c>
    </row>
    <row r="83" spans="1:1" ht="15" customHeight="1" x14ac:dyDescent="0.25">
      <c r="A83" s="143">
        <v>1956</v>
      </c>
    </row>
    <row r="84" spans="1:1" ht="15" customHeight="1" x14ac:dyDescent="0.25">
      <c r="A84" s="143">
        <v>1957</v>
      </c>
    </row>
    <row r="85" spans="1:1" ht="15" customHeight="1" x14ac:dyDescent="0.25">
      <c r="A85" s="143">
        <v>1958</v>
      </c>
    </row>
    <row r="86" spans="1:1" ht="15" customHeight="1" x14ac:dyDescent="0.25">
      <c r="A86" s="143">
        <v>1959</v>
      </c>
    </row>
    <row r="87" spans="1:1" ht="15" customHeight="1" x14ac:dyDescent="0.25">
      <c r="A87" s="143">
        <v>1960</v>
      </c>
    </row>
    <row r="88" spans="1:1" ht="15" customHeight="1" x14ac:dyDescent="0.25">
      <c r="A88" s="143">
        <v>1961</v>
      </c>
    </row>
    <row r="89" spans="1:1" ht="15" customHeight="1" x14ac:dyDescent="0.25">
      <c r="A89" s="143">
        <v>1962</v>
      </c>
    </row>
    <row r="90" spans="1:1" ht="15" customHeight="1" x14ac:dyDescent="0.25">
      <c r="A90" s="143">
        <v>1963</v>
      </c>
    </row>
    <row r="91" spans="1:1" ht="15" customHeight="1" x14ac:dyDescent="0.25">
      <c r="A91" s="143">
        <v>1964</v>
      </c>
    </row>
    <row r="92" spans="1:1" ht="15" customHeight="1" x14ac:dyDescent="0.25">
      <c r="A92" s="143">
        <v>1965</v>
      </c>
    </row>
    <row r="93" spans="1:1" ht="15" customHeight="1" x14ac:dyDescent="0.25">
      <c r="A93" s="143">
        <v>1966</v>
      </c>
    </row>
    <row r="94" spans="1:1" ht="15" customHeight="1" x14ac:dyDescent="0.25">
      <c r="A94" s="143">
        <v>1967</v>
      </c>
    </row>
    <row r="95" spans="1:1" ht="15" customHeight="1" x14ac:dyDescent="0.25">
      <c r="A95" s="143">
        <v>1968</v>
      </c>
    </row>
    <row r="96" spans="1:1" ht="15" customHeight="1" x14ac:dyDescent="0.25">
      <c r="A96" s="143">
        <v>1969</v>
      </c>
    </row>
    <row r="97" spans="1:1" ht="15" customHeight="1" x14ac:dyDescent="0.25">
      <c r="A97" s="143">
        <v>1970</v>
      </c>
    </row>
    <row r="98" spans="1:1" ht="15" customHeight="1" x14ac:dyDescent="0.25">
      <c r="A98" s="143">
        <v>1971</v>
      </c>
    </row>
    <row r="99" spans="1:1" ht="15" customHeight="1" x14ac:dyDescent="0.25">
      <c r="A99" s="143">
        <v>1972</v>
      </c>
    </row>
    <row r="100" spans="1:1" ht="15" customHeight="1" x14ac:dyDescent="0.25">
      <c r="A100" s="143">
        <v>1973</v>
      </c>
    </row>
    <row r="101" spans="1:1" ht="15" customHeight="1" x14ac:dyDescent="0.25">
      <c r="A101" s="143">
        <v>1974</v>
      </c>
    </row>
    <row r="102" spans="1:1" ht="15" customHeight="1" x14ac:dyDescent="0.25">
      <c r="A102" s="143">
        <v>1975</v>
      </c>
    </row>
    <row r="103" spans="1:1" ht="15" customHeight="1" x14ac:dyDescent="0.25">
      <c r="A103" s="143">
        <v>1976</v>
      </c>
    </row>
    <row r="104" spans="1:1" ht="15" customHeight="1" x14ac:dyDescent="0.25">
      <c r="A104" s="143">
        <v>1977</v>
      </c>
    </row>
    <row r="105" spans="1:1" ht="15" customHeight="1" x14ac:dyDescent="0.25">
      <c r="A105" s="143">
        <v>1978</v>
      </c>
    </row>
    <row r="106" spans="1:1" ht="15" customHeight="1" x14ac:dyDescent="0.25">
      <c r="A106" s="143">
        <v>1979</v>
      </c>
    </row>
    <row r="107" spans="1:1" ht="15" customHeight="1" x14ac:dyDescent="0.25">
      <c r="A107" s="143">
        <v>1980</v>
      </c>
    </row>
    <row r="108" spans="1:1" ht="15" customHeight="1" x14ac:dyDescent="0.25">
      <c r="A108" s="143">
        <v>1981</v>
      </c>
    </row>
    <row r="109" spans="1:1" ht="15" customHeight="1" x14ac:dyDescent="0.25">
      <c r="A109" s="143">
        <v>1982</v>
      </c>
    </row>
    <row r="110" spans="1:1" ht="15" customHeight="1" x14ac:dyDescent="0.25">
      <c r="A110" s="143">
        <v>1983</v>
      </c>
    </row>
    <row r="111" spans="1:1" ht="15" customHeight="1" x14ac:dyDescent="0.25">
      <c r="A111" s="143">
        <v>1984</v>
      </c>
    </row>
    <row r="112" spans="1:1" ht="15" customHeight="1" x14ac:dyDescent="0.25">
      <c r="A112" s="143">
        <v>1985</v>
      </c>
    </row>
    <row r="113" spans="1:7" ht="15" customHeight="1" x14ac:dyDescent="0.25">
      <c r="A113" s="143">
        <v>1986</v>
      </c>
    </row>
    <row r="114" spans="1:7" ht="15" customHeight="1" x14ac:dyDescent="0.25">
      <c r="A114" s="143">
        <v>1987</v>
      </c>
    </row>
    <row r="115" spans="1:7" ht="15" customHeight="1" x14ac:dyDescent="0.25">
      <c r="A115" s="143">
        <v>1988</v>
      </c>
    </row>
    <row r="116" spans="1:7" ht="15" customHeight="1" x14ac:dyDescent="0.25">
      <c r="A116" s="143">
        <v>1989</v>
      </c>
    </row>
    <row r="117" spans="1:7" ht="15" customHeight="1" x14ac:dyDescent="0.25">
      <c r="A117" s="143">
        <v>1990</v>
      </c>
    </row>
    <row r="118" spans="1:7" ht="15" customHeight="1" x14ac:dyDescent="0.25">
      <c r="A118" s="143">
        <v>1991</v>
      </c>
    </row>
    <row r="119" spans="1:7" ht="15" customHeight="1" x14ac:dyDescent="0.25">
      <c r="A119" s="143">
        <v>1992</v>
      </c>
    </row>
    <row r="120" spans="1:7" ht="15" customHeight="1" x14ac:dyDescent="0.25">
      <c r="A120" s="143">
        <v>1993</v>
      </c>
    </row>
    <row r="121" spans="1:7" ht="15" customHeight="1" x14ac:dyDescent="0.25">
      <c r="A121" s="143">
        <v>1994</v>
      </c>
    </row>
    <row r="122" spans="1:7" ht="15" customHeight="1" x14ac:dyDescent="0.25">
      <c r="A122" s="143">
        <v>1995</v>
      </c>
    </row>
    <row r="123" spans="1:7" ht="15" customHeight="1" x14ac:dyDescent="0.25">
      <c r="A123" s="143">
        <v>1996</v>
      </c>
    </row>
    <row r="124" spans="1:7" ht="15" customHeight="1" x14ac:dyDescent="0.25">
      <c r="A124" s="143">
        <v>1997</v>
      </c>
    </row>
    <row r="125" spans="1:7" ht="15" customHeight="1" x14ac:dyDescent="0.25">
      <c r="A125" s="143">
        <v>1998</v>
      </c>
    </row>
    <row r="126" spans="1:7" ht="15" customHeight="1" x14ac:dyDescent="0.25">
      <c r="A126" s="143">
        <v>1999</v>
      </c>
    </row>
    <row r="127" spans="1:7" ht="15" customHeight="1" x14ac:dyDescent="0.3">
      <c r="A127" s="143">
        <v>2000</v>
      </c>
      <c r="B127" s="560"/>
      <c r="C127" s="561"/>
      <c r="D127" s="561"/>
      <c r="E127" s="561"/>
      <c r="F127" s="561"/>
      <c r="G127" s="562"/>
    </row>
    <row r="128" spans="1:7" ht="15" customHeight="1" x14ac:dyDescent="0.2">
      <c r="A128" s="143">
        <v>2001</v>
      </c>
      <c r="B128" s="353"/>
      <c r="C128" s="556"/>
      <c r="D128" s="354"/>
      <c r="E128" s="354"/>
      <c r="F128" s="353"/>
      <c r="G128" s="355"/>
    </row>
    <row r="129" spans="1:7" ht="15" customHeight="1" x14ac:dyDescent="0.25">
      <c r="A129" s="143">
        <v>2002</v>
      </c>
      <c r="B129" s="356"/>
      <c r="C129" s="556"/>
      <c r="D129" s="357"/>
      <c r="E129" s="357"/>
      <c r="F129" s="357"/>
      <c r="G129" s="358"/>
    </row>
    <row r="130" spans="1:7" ht="15" customHeight="1" thickBot="1" x14ac:dyDescent="0.3">
      <c r="A130" s="143">
        <v>2003</v>
      </c>
      <c r="B130" s="557"/>
      <c r="C130" s="558"/>
      <c r="D130" s="559"/>
      <c r="E130" s="559"/>
      <c r="F130" s="359"/>
      <c r="G130" s="360"/>
    </row>
    <row r="131" spans="1:7" ht="15" customHeight="1" x14ac:dyDescent="0.25">
      <c r="A131" s="143">
        <v>2004</v>
      </c>
      <c r="B131" s="379">
        <v>207358</v>
      </c>
      <c r="C131" s="380">
        <v>0.34082084804878582</v>
      </c>
      <c r="D131" s="357"/>
      <c r="E131" s="357"/>
      <c r="F131" s="357"/>
      <c r="G131" s="358"/>
    </row>
    <row r="132" spans="1:7" ht="15" customHeight="1" x14ac:dyDescent="0.25">
      <c r="A132" s="143">
        <v>2005</v>
      </c>
      <c r="B132" s="379">
        <v>228300</v>
      </c>
      <c r="C132" s="381">
        <v>0.32605912685593963</v>
      </c>
      <c r="D132" s="357"/>
      <c r="E132" s="357"/>
      <c r="F132" s="357"/>
      <c r="G132" s="358"/>
    </row>
    <row r="133" spans="1:7" ht="15" customHeight="1" x14ac:dyDescent="0.25">
      <c r="A133" s="143">
        <v>2006</v>
      </c>
      <c r="B133" s="379">
        <v>265535</v>
      </c>
      <c r="C133" s="381">
        <v>0.30880453093833005</v>
      </c>
      <c r="D133" s="357"/>
      <c r="E133" s="357"/>
      <c r="F133" s="357"/>
      <c r="G133" s="358"/>
    </row>
    <row r="134" spans="1:7" ht="15" customHeight="1" x14ac:dyDescent="0.25">
      <c r="A134" s="144">
        <v>2007</v>
      </c>
      <c r="B134" s="379">
        <v>293190</v>
      </c>
      <c r="C134" s="381">
        <v>0.30694134685463864</v>
      </c>
      <c r="D134" s="357"/>
      <c r="E134" s="357"/>
      <c r="F134" s="357"/>
      <c r="G134" s="358"/>
    </row>
    <row r="135" spans="1:7" ht="15" customHeight="1" x14ac:dyDescent="0.25">
      <c r="A135" s="144">
        <v>2008</v>
      </c>
      <c r="B135" s="379">
        <v>323977</v>
      </c>
      <c r="C135" s="381">
        <v>0.3060538275511101</v>
      </c>
      <c r="D135" s="357"/>
      <c r="E135" s="357"/>
      <c r="F135" s="357"/>
      <c r="G135" s="358"/>
    </row>
    <row r="136" spans="1:7" ht="15" customHeight="1" x14ac:dyDescent="0.25">
      <c r="A136" s="144">
        <v>2009</v>
      </c>
      <c r="B136" s="379">
        <v>333707</v>
      </c>
      <c r="C136" s="381">
        <v>0.31301055385046561</v>
      </c>
      <c r="D136" s="357"/>
      <c r="E136" s="357"/>
      <c r="F136" s="357"/>
      <c r="G136" s="358"/>
    </row>
    <row r="137" spans="1:7" ht="15" customHeight="1" x14ac:dyDescent="0.25">
      <c r="A137" s="346">
        <v>2010</v>
      </c>
      <c r="B137" s="379">
        <v>381539</v>
      </c>
      <c r="C137" s="381">
        <v>0.30432310261430379</v>
      </c>
      <c r="D137" s="382">
        <v>6712223</v>
      </c>
      <c r="E137" s="382">
        <v>15516512</v>
      </c>
      <c r="F137" s="383">
        <f t="shared" ref="F137:F146" si="0">C137*B137*1000000/12/D137</f>
        <v>1441.5384720327731</v>
      </c>
      <c r="G137" s="384">
        <f>B137/12/E137*1000000</f>
        <v>2049.1020576445703</v>
      </c>
    </row>
    <row r="138" spans="1:7" ht="15" customHeight="1" x14ac:dyDescent="0.25">
      <c r="A138" s="346">
        <f>A137+1</f>
        <v>2011</v>
      </c>
      <c r="B138" s="379">
        <v>435652</v>
      </c>
      <c r="C138" s="381">
        <v>0.29932628543766077</v>
      </c>
      <c r="D138" s="382">
        <v>6789439</v>
      </c>
      <c r="E138" s="382">
        <v>15637943</v>
      </c>
      <c r="F138" s="383">
        <f t="shared" si="0"/>
        <v>1600.550684961941</v>
      </c>
      <c r="G138" s="384">
        <f t="shared" ref="G138:G146" si="1">B138/12/E138*1000000</f>
        <v>2321.5542692113236</v>
      </c>
    </row>
    <row r="139" spans="1:7" ht="15" customHeight="1" x14ac:dyDescent="0.25">
      <c r="A139" s="346">
        <f>A138+1</f>
        <v>2012</v>
      </c>
      <c r="B139" s="379">
        <v>464371</v>
      </c>
      <c r="C139" s="381">
        <v>0.30759981185954016</v>
      </c>
      <c r="D139" s="382">
        <v>7093074</v>
      </c>
      <c r="E139" s="382">
        <v>15889188</v>
      </c>
      <c r="F139" s="383">
        <f t="shared" si="0"/>
        <v>1678.1679357570795</v>
      </c>
      <c r="G139" s="384">
        <f t="shared" si="1"/>
        <v>2435.4663896816714</v>
      </c>
    </row>
    <row r="140" spans="1:7" ht="15" customHeight="1" x14ac:dyDescent="0.25">
      <c r="A140" s="346">
        <f>A139+1</f>
        <v>2013</v>
      </c>
      <c r="B140" s="379">
        <v>494873</v>
      </c>
      <c r="C140" s="381">
        <v>0.3120164805856494</v>
      </c>
      <c r="D140" s="382">
        <v>7255707</v>
      </c>
      <c r="E140" s="382">
        <v>15970217</v>
      </c>
      <c r="F140" s="383">
        <f t="shared" si="0"/>
        <v>1773.414727157327</v>
      </c>
      <c r="G140" s="384">
        <f t="shared" si="1"/>
        <v>2582.2702763942821</v>
      </c>
    </row>
    <row r="141" spans="1:7" ht="15" customHeight="1" x14ac:dyDescent="0.25">
      <c r="A141" s="346">
        <f>A140+1</f>
        <v>2014</v>
      </c>
      <c r="B141" s="379">
        <v>518159</v>
      </c>
      <c r="C141" s="381">
        <v>0.31717139513863102</v>
      </c>
      <c r="D141" s="382">
        <v>7265435</v>
      </c>
      <c r="E141" s="382">
        <v>16113189</v>
      </c>
      <c r="F141" s="383">
        <f t="shared" si="0"/>
        <v>1885.0123098116619</v>
      </c>
      <c r="G141" s="384">
        <f t="shared" si="1"/>
        <v>2679.7871400047916</v>
      </c>
    </row>
    <row r="142" spans="1:7" ht="15" customHeight="1" x14ac:dyDescent="0.25">
      <c r="A142" s="346">
        <v>2015</v>
      </c>
      <c r="B142" s="379">
        <v>552594</v>
      </c>
      <c r="C142" s="381">
        <v>0.3174344661558659</v>
      </c>
      <c r="D142" s="382">
        <v>7409965</v>
      </c>
      <c r="E142" s="385">
        <v>16129920</v>
      </c>
      <c r="F142" s="383">
        <f t="shared" si="0"/>
        <v>1972.7081638367449</v>
      </c>
      <c r="G142" s="384">
        <f t="shared" si="1"/>
        <v>2854.9118656509145</v>
      </c>
    </row>
    <row r="143" spans="1:7" ht="14.25" x14ac:dyDescent="0.25">
      <c r="A143" s="346">
        <f>A142+1</f>
        <v>2016</v>
      </c>
      <c r="B143" s="379">
        <v>594546</v>
      </c>
      <c r="C143" s="381">
        <v>0.31457337087181103</v>
      </c>
      <c r="D143" s="382">
        <v>7461751</v>
      </c>
      <c r="E143" s="385">
        <v>16432279.999999998</v>
      </c>
      <c r="F143" s="383">
        <f>C143*B143*1000000/12/D143</f>
        <v>2088.7449804381458</v>
      </c>
      <c r="G143" s="384">
        <f t="shared" si="1"/>
        <v>3015.1324101098571</v>
      </c>
    </row>
    <row r="144" spans="1:7" ht="14.25" x14ac:dyDescent="0.25">
      <c r="A144" s="346">
        <f>A143+1</f>
        <v>2017</v>
      </c>
      <c r="B144" s="379">
        <v>632991</v>
      </c>
      <c r="C144" s="357"/>
      <c r="D144" s="382">
        <v>7760315</v>
      </c>
      <c r="E144" s="382">
        <v>17250175</v>
      </c>
      <c r="F144" s="383">
        <f>C144*B144*1000000/12/D144</f>
        <v>0</v>
      </c>
      <c r="G144" s="384">
        <f t="shared" si="1"/>
        <v>3057.8965140933351</v>
      </c>
    </row>
    <row r="145" spans="1:7" ht="14.25" x14ac:dyDescent="0.25">
      <c r="A145" s="346">
        <v>2018</v>
      </c>
      <c r="B145" s="379">
        <v>671598</v>
      </c>
      <c r="C145" s="357"/>
      <c r="D145" s="382">
        <v>7991368</v>
      </c>
      <c r="E145" s="382">
        <v>17827148</v>
      </c>
      <c r="F145" s="383">
        <f t="shared" si="0"/>
        <v>0</v>
      </c>
      <c r="G145" s="384">
        <f t="shared" si="1"/>
        <v>3139.3972832895088</v>
      </c>
    </row>
    <row r="146" spans="1:7" ht="14.25" x14ac:dyDescent="0.25">
      <c r="A146" s="346">
        <v>2019</v>
      </c>
      <c r="B146" s="379">
        <v>696760</v>
      </c>
      <c r="C146" s="357"/>
      <c r="D146" s="382">
        <v>8172071</v>
      </c>
      <c r="E146" s="382">
        <v>18346249</v>
      </c>
      <c r="F146" s="383">
        <f t="shared" si="0"/>
        <v>0</v>
      </c>
      <c r="G146" s="384">
        <f t="shared" si="1"/>
        <v>3164.8612930813997</v>
      </c>
    </row>
  </sheetData>
  <mergeCells count="9">
    <mergeCell ref="C128:C129"/>
    <mergeCell ref="B130:C130"/>
    <mergeCell ref="D130:E130"/>
    <mergeCell ref="C6:C7"/>
    <mergeCell ref="A3:A6"/>
    <mergeCell ref="B5:G5"/>
    <mergeCell ref="B8:C8"/>
    <mergeCell ref="D8:E8"/>
    <mergeCell ref="B127:G127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94"/>
  <sheetViews>
    <sheetView topLeftCell="A36" workbookViewId="0">
      <selection activeCell="L52" sqref="L52"/>
    </sheetView>
  </sheetViews>
  <sheetFormatPr baseColWidth="10" defaultColWidth="11.42578125" defaultRowHeight="13.5" x14ac:dyDescent="0.25"/>
  <cols>
    <col min="1" max="1" width="11.42578125" style="140"/>
    <col min="2" max="2" width="12.7109375" style="140" customWidth="1"/>
    <col min="3" max="3" width="13.7109375" style="140" customWidth="1"/>
    <col min="4" max="6" width="12.7109375" style="140" customWidth="1"/>
    <col min="7" max="7" width="0.140625" style="140" customWidth="1"/>
    <col min="8" max="10" width="12.7109375" style="140" hidden="1" customWidth="1"/>
    <col min="11" max="16384" width="11.42578125" style="145"/>
  </cols>
  <sheetData>
    <row r="1" spans="1:10" ht="13.7" x14ac:dyDescent="0.25">
      <c r="A1" s="139"/>
    </row>
    <row r="3" spans="1:10" ht="13.7" x14ac:dyDescent="0.25">
      <c r="B3" s="449" t="s">
        <v>122</v>
      </c>
      <c r="C3" s="449"/>
      <c r="D3" s="449"/>
      <c r="E3" s="449"/>
      <c r="F3" s="449"/>
      <c r="G3" s="80"/>
      <c r="H3" s="80"/>
      <c r="I3" s="80"/>
      <c r="J3" s="80"/>
    </row>
    <row r="4" spans="1:10" s="148" customFormat="1" ht="14.25" customHeight="1" x14ac:dyDescent="0.25">
      <c r="A4" s="487" t="s">
        <v>2</v>
      </c>
      <c r="B4" s="540" t="s">
        <v>63</v>
      </c>
      <c r="C4" s="445" t="s">
        <v>22</v>
      </c>
      <c r="D4" s="445" t="s">
        <v>0</v>
      </c>
      <c r="E4" s="445"/>
      <c r="F4" s="218" t="s">
        <v>64</v>
      </c>
      <c r="G4" s="462" t="s">
        <v>24</v>
      </c>
      <c r="H4" s="462"/>
      <c r="I4" s="462"/>
      <c r="J4" s="462"/>
    </row>
    <row r="5" spans="1:10" s="148" customFormat="1" ht="15" customHeight="1" x14ac:dyDescent="0.25">
      <c r="A5" s="487"/>
      <c r="B5" s="540"/>
      <c r="C5" s="445"/>
      <c r="D5" s="131"/>
      <c r="E5" s="131"/>
      <c r="F5" s="218" t="s">
        <v>110</v>
      </c>
      <c r="G5" s="463" t="s">
        <v>27</v>
      </c>
      <c r="H5" s="466" t="s">
        <v>28</v>
      </c>
      <c r="I5" s="466" t="s">
        <v>29</v>
      </c>
      <c r="J5" s="466" t="s">
        <v>30</v>
      </c>
    </row>
    <row r="6" spans="1:10" s="148" customFormat="1" ht="15" customHeight="1" x14ac:dyDescent="0.25">
      <c r="A6" s="487"/>
      <c r="B6" s="133"/>
      <c r="C6" s="132"/>
      <c r="D6" s="131"/>
      <c r="E6" s="131"/>
      <c r="F6" s="218"/>
      <c r="G6" s="464"/>
      <c r="H6" s="467"/>
      <c r="I6" s="467"/>
      <c r="J6" s="467"/>
    </row>
    <row r="7" spans="1:10" s="148" customFormat="1" ht="15" customHeight="1" x14ac:dyDescent="0.25">
      <c r="A7" s="487"/>
      <c r="B7" s="493" t="s">
        <v>3</v>
      </c>
      <c r="C7" s="484"/>
      <c r="D7" s="484"/>
      <c r="E7" s="514"/>
      <c r="F7" s="218"/>
      <c r="G7" s="464"/>
      <c r="H7" s="467"/>
      <c r="I7" s="467"/>
      <c r="J7" s="467"/>
    </row>
    <row r="8" spans="1:10" s="148" customFormat="1" ht="27" x14ac:dyDescent="0.25">
      <c r="A8" s="487"/>
      <c r="B8" s="133" t="s">
        <v>123</v>
      </c>
      <c r="C8" s="132" t="s">
        <v>47</v>
      </c>
      <c r="D8" s="218" t="s">
        <v>33</v>
      </c>
      <c r="E8" s="218" t="s">
        <v>32</v>
      </c>
      <c r="F8" s="240" t="s">
        <v>3</v>
      </c>
      <c r="G8" s="465"/>
      <c r="H8" s="468"/>
      <c r="I8" s="468"/>
      <c r="J8" s="468"/>
    </row>
    <row r="9" spans="1:10" s="158" customFormat="1" ht="30.75" customHeight="1" thickBot="1" x14ac:dyDescent="0.3">
      <c r="A9" s="487"/>
      <c r="B9" s="134" t="s">
        <v>66</v>
      </c>
      <c r="C9" s="134" t="s">
        <v>136</v>
      </c>
      <c r="D9" s="134"/>
      <c r="E9" s="134"/>
      <c r="F9" s="240" t="s">
        <v>155</v>
      </c>
      <c r="G9" s="224" t="s">
        <v>37</v>
      </c>
      <c r="H9" s="156" t="s">
        <v>38</v>
      </c>
      <c r="I9" s="156" t="s">
        <v>39</v>
      </c>
      <c r="J9" s="156" t="s">
        <v>39</v>
      </c>
    </row>
    <row r="10" spans="1:10" ht="13.7" hidden="1" x14ac:dyDescent="0.25">
      <c r="A10" s="143">
        <v>1935</v>
      </c>
      <c r="B10" s="159"/>
      <c r="C10" s="159"/>
      <c r="D10" s="159"/>
      <c r="E10" s="159"/>
      <c r="F10" s="133"/>
      <c r="G10" s="159"/>
      <c r="H10" s="159"/>
      <c r="I10" s="159"/>
      <c r="J10" s="159"/>
    </row>
    <row r="11" spans="1:10" ht="14.25" hidden="1" x14ac:dyDescent="0.25">
      <c r="A11" s="143">
        <v>1936</v>
      </c>
      <c r="B11" s="159"/>
      <c r="C11" s="159"/>
      <c r="D11" s="159"/>
      <c r="E11" s="159"/>
      <c r="F11" s="138"/>
      <c r="G11" s="159"/>
      <c r="H11" s="159"/>
      <c r="I11" s="159"/>
      <c r="J11" s="159"/>
    </row>
    <row r="12" spans="1:10" ht="14.25" hidden="1" x14ac:dyDescent="0.25">
      <c r="A12" s="143">
        <v>1937</v>
      </c>
      <c r="B12" s="159"/>
      <c r="C12" s="159"/>
      <c r="D12" s="159"/>
      <c r="E12" s="159"/>
      <c r="F12" s="138"/>
      <c r="G12" s="159"/>
      <c r="H12" s="159"/>
      <c r="I12" s="159"/>
      <c r="J12" s="159"/>
    </row>
    <row r="13" spans="1:10" ht="14.25" hidden="1" x14ac:dyDescent="0.25">
      <c r="A13" s="143">
        <v>1938</v>
      </c>
      <c r="B13" s="159"/>
      <c r="C13" s="159"/>
      <c r="D13" s="159"/>
      <c r="E13" s="159"/>
      <c r="F13" s="138"/>
      <c r="G13" s="159"/>
      <c r="H13" s="159"/>
      <c r="I13" s="159"/>
      <c r="J13" s="159"/>
    </row>
    <row r="14" spans="1:10" ht="14.25" hidden="1" x14ac:dyDescent="0.25">
      <c r="A14" s="143">
        <v>1939</v>
      </c>
      <c r="B14" s="159"/>
      <c r="C14" s="159"/>
      <c r="D14" s="159"/>
      <c r="E14" s="159"/>
      <c r="F14" s="138"/>
      <c r="G14" s="159"/>
      <c r="H14" s="159"/>
      <c r="I14" s="159"/>
      <c r="J14" s="159"/>
    </row>
    <row r="15" spans="1:10" ht="14.25" hidden="1" x14ac:dyDescent="0.25">
      <c r="A15" s="143">
        <v>1940</v>
      </c>
      <c r="B15" s="159"/>
      <c r="C15" s="159"/>
      <c r="D15" s="159"/>
      <c r="E15" s="159"/>
      <c r="F15" s="138"/>
      <c r="G15" s="159"/>
      <c r="H15" s="159"/>
      <c r="I15" s="159"/>
      <c r="J15" s="159"/>
    </row>
    <row r="16" spans="1:10" ht="14.25" hidden="1" x14ac:dyDescent="0.25">
      <c r="A16" s="143">
        <v>1941</v>
      </c>
      <c r="B16" s="159"/>
      <c r="C16" s="159"/>
      <c r="D16" s="159"/>
      <c r="E16" s="159"/>
      <c r="F16" s="138"/>
      <c r="G16" s="159"/>
      <c r="H16" s="159"/>
      <c r="I16" s="159"/>
      <c r="J16" s="159"/>
    </row>
    <row r="17" spans="1:10" ht="14.25" hidden="1" x14ac:dyDescent="0.25">
      <c r="A17" s="143">
        <v>1942</v>
      </c>
      <c r="B17" s="159"/>
      <c r="C17" s="159"/>
      <c r="D17" s="159"/>
      <c r="E17" s="159"/>
      <c r="F17" s="138"/>
      <c r="G17" s="159"/>
      <c r="H17" s="159"/>
      <c r="I17" s="159"/>
      <c r="J17" s="159"/>
    </row>
    <row r="18" spans="1:10" ht="14.25" hidden="1" x14ac:dyDescent="0.25">
      <c r="A18" s="143">
        <v>1943</v>
      </c>
      <c r="B18" s="159"/>
      <c r="C18" s="159"/>
      <c r="D18" s="159"/>
      <c r="E18" s="159"/>
      <c r="F18" s="138"/>
      <c r="G18" s="159"/>
      <c r="H18" s="159"/>
      <c r="I18" s="159"/>
      <c r="J18" s="159"/>
    </row>
    <row r="19" spans="1:10" ht="14.25" hidden="1" x14ac:dyDescent="0.25">
      <c r="A19" s="143">
        <v>1944</v>
      </c>
      <c r="B19" s="159"/>
      <c r="C19" s="159"/>
      <c r="D19" s="159"/>
      <c r="E19" s="159"/>
      <c r="F19" s="138"/>
      <c r="G19" s="159"/>
      <c r="H19" s="159"/>
      <c r="I19" s="159"/>
      <c r="J19" s="159"/>
    </row>
    <row r="20" spans="1:10" ht="14.25" hidden="1" x14ac:dyDescent="0.25">
      <c r="A20" s="143">
        <v>1945</v>
      </c>
      <c r="B20" s="159"/>
      <c r="C20" s="159"/>
      <c r="D20" s="159"/>
      <c r="E20" s="159"/>
      <c r="F20" s="138"/>
      <c r="G20" s="159"/>
      <c r="H20" s="159"/>
      <c r="I20" s="159"/>
      <c r="J20" s="159"/>
    </row>
    <row r="21" spans="1:10" ht="14.25" hidden="1" x14ac:dyDescent="0.25">
      <c r="A21" s="143">
        <v>1946</v>
      </c>
      <c r="B21" s="159"/>
      <c r="C21" s="159"/>
      <c r="D21" s="159"/>
      <c r="E21" s="159"/>
      <c r="F21" s="138"/>
      <c r="G21" s="159"/>
      <c r="H21" s="159"/>
      <c r="I21" s="159"/>
      <c r="J21" s="159"/>
    </row>
    <row r="22" spans="1:10" ht="14.25" hidden="1" x14ac:dyDescent="0.25">
      <c r="A22" s="143">
        <v>1947</v>
      </c>
      <c r="B22" s="159"/>
      <c r="C22" s="159"/>
      <c r="D22" s="159"/>
      <c r="E22" s="159"/>
      <c r="F22" s="138"/>
      <c r="G22" s="159"/>
      <c r="H22" s="159"/>
      <c r="I22" s="159"/>
      <c r="J22" s="159"/>
    </row>
    <row r="23" spans="1:10" ht="14.25" hidden="1" x14ac:dyDescent="0.25">
      <c r="A23" s="143">
        <v>1948</v>
      </c>
      <c r="B23" s="159"/>
      <c r="C23" s="159"/>
      <c r="D23" s="159"/>
      <c r="E23" s="159"/>
      <c r="F23" s="138"/>
      <c r="G23" s="159"/>
      <c r="H23" s="159"/>
      <c r="I23" s="159"/>
      <c r="J23" s="159"/>
    </row>
    <row r="24" spans="1:10" ht="14.25" hidden="1" x14ac:dyDescent="0.25">
      <c r="A24" s="143">
        <v>1949</v>
      </c>
      <c r="B24" s="159"/>
      <c r="C24" s="159"/>
      <c r="D24" s="159"/>
      <c r="E24" s="159"/>
      <c r="F24" s="138"/>
      <c r="G24" s="159"/>
      <c r="H24" s="159"/>
      <c r="I24" s="159"/>
      <c r="J24" s="159"/>
    </row>
    <row r="25" spans="1:10" ht="13.7" hidden="1" x14ac:dyDescent="0.25">
      <c r="A25" s="143">
        <v>1950</v>
      </c>
      <c r="B25" s="159"/>
      <c r="C25" s="159"/>
      <c r="D25" s="159"/>
      <c r="E25" s="159"/>
      <c r="F25" s="159"/>
      <c r="G25" s="159"/>
      <c r="H25" s="159"/>
      <c r="I25" s="159"/>
      <c r="J25" s="159"/>
    </row>
    <row r="26" spans="1:10" ht="13.7" hidden="1" x14ac:dyDescent="0.25">
      <c r="A26" s="143">
        <v>1951</v>
      </c>
      <c r="B26" s="159"/>
      <c r="C26" s="159"/>
      <c r="D26" s="159"/>
      <c r="E26" s="159"/>
      <c r="F26" s="159"/>
      <c r="G26" s="159"/>
      <c r="H26" s="159"/>
      <c r="I26" s="159"/>
      <c r="J26" s="159"/>
    </row>
    <row r="27" spans="1:10" ht="13.7" hidden="1" x14ac:dyDescent="0.25">
      <c r="A27" s="143">
        <v>1952</v>
      </c>
      <c r="B27" s="159"/>
      <c r="C27" s="159"/>
      <c r="D27" s="159"/>
      <c r="E27" s="159"/>
      <c r="F27" s="159"/>
      <c r="G27" s="159"/>
      <c r="H27" s="159"/>
      <c r="I27" s="159"/>
      <c r="J27" s="159"/>
    </row>
    <row r="28" spans="1:10" ht="13.7" hidden="1" x14ac:dyDescent="0.25">
      <c r="A28" s="143">
        <v>1953</v>
      </c>
      <c r="B28" s="159"/>
      <c r="C28" s="159"/>
      <c r="D28" s="159"/>
      <c r="E28" s="159"/>
      <c r="F28" s="159"/>
      <c r="G28" s="159"/>
      <c r="H28" s="159"/>
      <c r="I28" s="159"/>
      <c r="J28" s="159"/>
    </row>
    <row r="29" spans="1:10" ht="13.7" hidden="1" x14ac:dyDescent="0.25">
      <c r="A29" s="143">
        <v>1954</v>
      </c>
      <c r="B29" s="159"/>
      <c r="C29" s="159"/>
      <c r="D29" s="159"/>
      <c r="E29" s="159"/>
      <c r="F29" s="159"/>
      <c r="G29" s="159"/>
      <c r="H29" s="159"/>
      <c r="I29" s="159"/>
      <c r="J29" s="159"/>
    </row>
    <row r="30" spans="1:10" ht="13.7" x14ac:dyDescent="0.25">
      <c r="A30" s="143">
        <v>1955</v>
      </c>
      <c r="B30" s="159"/>
      <c r="C30" s="166">
        <v>6522</v>
      </c>
      <c r="D30" s="161"/>
      <c r="E30" s="135"/>
      <c r="F30" s="159"/>
      <c r="G30" s="159"/>
      <c r="H30" s="159"/>
      <c r="I30" s="159"/>
      <c r="J30" s="159"/>
    </row>
    <row r="31" spans="1:10" ht="13.7" x14ac:dyDescent="0.25">
      <c r="A31" s="143">
        <v>1956</v>
      </c>
      <c r="B31" s="159"/>
      <c r="C31" s="166">
        <v>6817</v>
      </c>
      <c r="D31" s="161"/>
      <c r="E31" s="135"/>
      <c r="F31" s="159"/>
      <c r="G31" s="159"/>
      <c r="H31" s="159"/>
      <c r="I31" s="159"/>
      <c r="J31" s="159"/>
    </row>
    <row r="32" spans="1:10" ht="13.7" x14ac:dyDescent="0.25">
      <c r="A32" s="143">
        <v>1957</v>
      </c>
      <c r="B32" s="159"/>
      <c r="C32" s="166">
        <v>6951</v>
      </c>
      <c r="D32" s="161"/>
      <c r="E32" s="135"/>
      <c r="F32" s="159"/>
      <c r="G32" s="159"/>
      <c r="H32" s="159"/>
      <c r="I32" s="159"/>
      <c r="J32" s="159"/>
    </row>
    <row r="33" spans="1:10" ht="13.7" x14ac:dyDescent="0.25">
      <c r="A33" s="143">
        <v>1958</v>
      </c>
      <c r="B33" s="159"/>
      <c r="C33" s="166">
        <v>6910</v>
      </c>
      <c r="D33" s="161"/>
      <c r="E33" s="135"/>
      <c r="F33" s="159"/>
      <c r="G33" s="159"/>
      <c r="H33" s="159"/>
      <c r="I33" s="159"/>
      <c r="J33" s="159"/>
    </row>
    <row r="34" spans="1:10" ht="13.7" x14ac:dyDescent="0.25">
      <c r="A34" s="143">
        <v>1959</v>
      </c>
      <c r="B34" s="159"/>
      <c r="C34" s="166">
        <v>7024</v>
      </c>
      <c r="D34" s="161"/>
      <c r="E34" s="135"/>
      <c r="F34" s="159"/>
      <c r="G34" s="159"/>
      <c r="H34" s="159"/>
      <c r="I34" s="159"/>
      <c r="J34" s="159"/>
    </row>
    <row r="35" spans="1:10" ht="13.7" x14ac:dyDescent="0.25">
      <c r="A35" s="143">
        <v>1960</v>
      </c>
      <c r="B35" s="159"/>
      <c r="C35" s="166">
        <v>7312</v>
      </c>
      <c r="D35" s="161"/>
      <c r="E35" s="135"/>
      <c r="F35" s="159"/>
      <c r="G35" s="159"/>
      <c r="H35" s="159"/>
      <c r="I35" s="159"/>
      <c r="J35" s="159"/>
    </row>
    <row r="36" spans="1:10" ht="13.7" x14ac:dyDescent="0.25">
      <c r="A36" s="143">
        <v>1961</v>
      </c>
      <c r="B36" s="159"/>
      <c r="C36" s="166">
        <v>7564</v>
      </c>
      <c r="D36" s="161"/>
      <c r="E36" s="135"/>
      <c r="F36" s="159"/>
      <c r="G36" s="159"/>
      <c r="H36" s="159"/>
      <c r="I36" s="159"/>
      <c r="J36" s="159"/>
    </row>
    <row r="37" spans="1:10" ht="13.7" x14ac:dyDescent="0.25">
      <c r="A37" s="143">
        <v>1962</v>
      </c>
      <c r="B37" s="159"/>
      <c r="C37" s="166">
        <v>7857</v>
      </c>
      <c r="D37" s="161"/>
      <c r="E37" s="135"/>
      <c r="F37" s="159"/>
      <c r="G37" s="159"/>
      <c r="H37" s="159"/>
      <c r="I37" s="159"/>
      <c r="J37" s="159"/>
    </row>
    <row r="38" spans="1:10" ht="13.7" x14ac:dyDescent="0.25">
      <c r="A38" s="143">
        <v>1963</v>
      </c>
      <c r="B38" s="159"/>
      <c r="C38" s="166">
        <v>8132</v>
      </c>
      <c r="D38" s="161"/>
      <c r="E38" s="135"/>
      <c r="F38" s="159"/>
      <c r="G38" s="159"/>
      <c r="H38" s="159"/>
      <c r="I38" s="159"/>
      <c r="J38" s="159"/>
    </row>
    <row r="39" spans="1:10" ht="13.7" x14ac:dyDescent="0.25">
      <c r="A39" s="143">
        <v>1964</v>
      </c>
      <c r="B39" s="159"/>
      <c r="C39" s="166">
        <v>8287</v>
      </c>
      <c r="D39" s="161"/>
      <c r="E39" s="135"/>
      <c r="F39" s="159"/>
      <c r="G39" s="159"/>
      <c r="H39" s="159"/>
      <c r="I39" s="159"/>
      <c r="J39" s="159"/>
    </row>
    <row r="40" spans="1:10" ht="13.7" x14ac:dyDescent="0.25">
      <c r="A40" s="143">
        <v>1965</v>
      </c>
      <c r="B40" s="159"/>
      <c r="C40" s="166">
        <v>8666</v>
      </c>
      <c r="D40" s="161"/>
      <c r="E40" s="135"/>
      <c r="F40" s="159"/>
      <c r="G40" s="159"/>
      <c r="H40" s="159"/>
      <c r="I40" s="159"/>
      <c r="J40" s="159"/>
    </row>
    <row r="41" spans="1:10" ht="13.7" x14ac:dyDescent="0.25">
      <c r="A41" s="143">
        <v>1966</v>
      </c>
      <c r="B41" s="159"/>
      <c r="C41" s="166">
        <v>8993</v>
      </c>
      <c r="D41" s="161"/>
      <c r="E41" s="135"/>
      <c r="F41" s="159"/>
      <c r="G41" s="159"/>
      <c r="H41" s="159"/>
      <c r="I41" s="159"/>
      <c r="J41" s="159"/>
    </row>
    <row r="42" spans="1:10" ht="13.7" x14ac:dyDescent="0.25">
      <c r="A42" s="143">
        <v>1967</v>
      </c>
      <c r="B42" s="159"/>
      <c r="C42" s="166">
        <v>9478</v>
      </c>
      <c r="D42" s="161"/>
      <c r="E42" s="135"/>
      <c r="F42" s="159"/>
      <c r="G42" s="159"/>
      <c r="H42" s="159"/>
      <c r="I42" s="159"/>
      <c r="J42" s="159"/>
    </row>
    <row r="43" spans="1:10" ht="13.7" x14ac:dyDescent="0.25">
      <c r="A43" s="143">
        <v>1968</v>
      </c>
      <c r="B43" s="159"/>
      <c r="C43" s="166">
        <v>9865</v>
      </c>
      <c r="D43" s="161"/>
      <c r="E43" s="135"/>
      <c r="F43" s="159"/>
      <c r="G43" s="159"/>
      <c r="H43" s="159"/>
      <c r="I43" s="159"/>
      <c r="J43" s="159"/>
    </row>
    <row r="44" spans="1:10" ht="13.7" x14ac:dyDescent="0.25">
      <c r="A44" s="143">
        <v>1969</v>
      </c>
      <c r="B44" s="159"/>
      <c r="C44" s="166">
        <v>10250</v>
      </c>
      <c r="D44" s="161"/>
      <c r="E44" s="135"/>
      <c r="F44" s="159"/>
      <c r="G44" s="159"/>
      <c r="H44" s="159"/>
      <c r="I44" s="159"/>
      <c r="J44" s="159"/>
    </row>
    <row r="45" spans="1:10" ht="13.7" x14ac:dyDescent="0.25">
      <c r="A45" s="143">
        <v>1970</v>
      </c>
      <c r="B45" s="159"/>
      <c r="C45" s="166">
        <v>10501</v>
      </c>
      <c r="D45" s="161"/>
      <c r="E45" s="135"/>
      <c r="F45" s="159"/>
      <c r="G45" s="159"/>
      <c r="H45" s="159"/>
      <c r="I45" s="159"/>
      <c r="J45" s="159"/>
    </row>
    <row r="46" spans="1:10" ht="13.7" x14ac:dyDescent="0.25">
      <c r="A46" s="143">
        <v>1971</v>
      </c>
      <c r="B46" s="159"/>
      <c r="C46" s="166">
        <v>10828</v>
      </c>
      <c r="D46" s="161"/>
      <c r="E46" s="135"/>
      <c r="F46" s="159"/>
      <c r="G46" s="159"/>
      <c r="H46" s="159"/>
      <c r="I46" s="159"/>
      <c r="J46" s="159"/>
    </row>
    <row r="47" spans="1:10" ht="13.7" x14ac:dyDescent="0.25">
      <c r="A47" s="143">
        <v>1972</v>
      </c>
      <c r="B47" s="159"/>
      <c r="C47" s="166">
        <v>11305</v>
      </c>
      <c r="D47" s="161"/>
      <c r="E47" s="135"/>
      <c r="F47" s="159"/>
      <c r="G47" s="159"/>
      <c r="H47" s="159"/>
      <c r="I47" s="159"/>
      <c r="J47" s="159"/>
    </row>
    <row r="48" spans="1:10" ht="13.7" x14ac:dyDescent="0.25">
      <c r="A48" s="143">
        <v>1973</v>
      </c>
      <c r="B48" s="159"/>
      <c r="C48" s="166">
        <v>11750</v>
      </c>
      <c r="D48" s="161"/>
      <c r="E48" s="135"/>
      <c r="F48" s="159"/>
      <c r="G48" s="159"/>
      <c r="H48" s="159"/>
      <c r="I48" s="159"/>
      <c r="J48" s="159"/>
    </row>
    <row r="49" spans="1:10" ht="13.7" x14ac:dyDescent="0.25">
      <c r="A49" s="143">
        <v>1974</v>
      </c>
      <c r="B49" s="159"/>
      <c r="C49" s="166">
        <v>12150</v>
      </c>
      <c r="D49" s="161"/>
      <c r="E49" s="135"/>
      <c r="F49" s="159"/>
      <c r="G49" s="159"/>
      <c r="H49" s="159"/>
      <c r="I49" s="159"/>
      <c r="J49" s="159"/>
    </row>
    <row r="50" spans="1:10" ht="13.7" x14ac:dyDescent="0.25">
      <c r="A50" s="143">
        <v>1975</v>
      </c>
      <c r="B50" s="159"/>
      <c r="C50" s="166">
        <v>12384</v>
      </c>
      <c r="D50" s="161"/>
      <c r="E50" s="135"/>
      <c r="F50" s="159"/>
      <c r="G50" s="159"/>
      <c r="H50" s="159"/>
      <c r="I50" s="159"/>
      <c r="J50" s="159"/>
    </row>
    <row r="51" spans="1:10" ht="13.7" x14ac:dyDescent="0.25">
      <c r="A51" s="143">
        <v>1976</v>
      </c>
      <c r="B51" s="159"/>
      <c r="C51" s="166">
        <v>12546</v>
      </c>
      <c r="D51" s="161"/>
      <c r="E51" s="135"/>
      <c r="F51" s="159"/>
      <c r="G51" s="159"/>
      <c r="H51" s="159"/>
      <c r="I51" s="159"/>
      <c r="J51" s="159"/>
    </row>
    <row r="52" spans="1:10" ht="13.7" x14ac:dyDescent="0.25">
      <c r="A52" s="143">
        <v>1977</v>
      </c>
      <c r="B52" s="159"/>
      <c r="C52" s="166">
        <v>12707</v>
      </c>
      <c r="D52" s="161"/>
      <c r="E52" s="135"/>
      <c r="F52" s="159"/>
      <c r="G52" s="159"/>
      <c r="H52" s="159"/>
      <c r="I52" s="159"/>
      <c r="J52" s="159"/>
    </row>
    <row r="53" spans="1:10" ht="13.7" x14ac:dyDescent="0.25">
      <c r="A53" s="143">
        <v>1978</v>
      </c>
      <c r="B53" s="159"/>
      <c r="C53" s="166">
        <v>12818</v>
      </c>
      <c r="D53" s="161"/>
      <c r="E53" s="135"/>
      <c r="F53" s="159"/>
      <c r="G53" s="159"/>
      <c r="H53" s="159"/>
      <c r="I53" s="159"/>
      <c r="J53" s="159"/>
    </row>
    <row r="54" spans="1:10" ht="13.7" x14ac:dyDescent="0.25">
      <c r="A54" s="143">
        <v>1979</v>
      </c>
      <c r="B54" s="159"/>
      <c r="C54" s="166">
        <v>12894</v>
      </c>
      <c r="D54" s="161"/>
      <c r="E54" s="135"/>
      <c r="F54" s="159"/>
      <c r="G54" s="159"/>
      <c r="H54" s="159"/>
      <c r="I54" s="159"/>
      <c r="J54" s="159"/>
    </row>
    <row r="55" spans="1:10" ht="13.7" x14ac:dyDescent="0.25">
      <c r="A55" s="143">
        <v>1980</v>
      </c>
      <c r="B55" s="159"/>
      <c r="C55" s="166">
        <v>12925</v>
      </c>
      <c r="D55" s="161"/>
      <c r="E55" s="135"/>
      <c r="F55" s="159"/>
      <c r="G55" s="159"/>
      <c r="H55" s="159"/>
      <c r="I55" s="159"/>
      <c r="J55" s="159"/>
    </row>
    <row r="56" spans="1:10" ht="13.7" x14ac:dyDescent="0.25">
      <c r="A56" s="143">
        <v>1981</v>
      </c>
      <c r="B56" s="159"/>
      <c r="C56" s="166">
        <v>12940</v>
      </c>
      <c r="D56" s="161"/>
      <c r="E56" s="135"/>
      <c r="F56" s="159"/>
      <c r="G56" s="159"/>
      <c r="H56" s="159"/>
      <c r="I56" s="159"/>
      <c r="J56" s="159"/>
    </row>
    <row r="57" spans="1:10" ht="13.7" x14ac:dyDescent="0.25">
      <c r="A57" s="143">
        <v>1982</v>
      </c>
      <c r="B57" s="159"/>
      <c r="C57" s="166">
        <v>12419</v>
      </c>
      <c r="D57" s="161"/>
      <c r="E57" s="135"/>
      <c r="F57" s="159"/>
      <c r="G57" s="159"/>
      <c r="H57" s="159"/>
      <c r="I57" s="159"/>
      <c r="J57" s="159"/>
    </row>
    <row r="58" spans="1:10" ht="13.7" x14ac:dyDescent="0.25">
      <c r="A58" s="143">
        <v>1983</v>
      </c>
      <c r="B58" s="159"/>
      <c r="C58" s="166">
        <v>12409</v>
      </c>
      <c r="D58" s="161"/>
      <c r="E58" s="135"/>
      <c r="F58" s="159"/>
      <c r="G58" s="159"/>
      <c r="H58" s="159"/>
      <c r="I58" s="159"/>
      <c r="J58" s="159"/>
    </row>
    <row r="59" spans="1:10" ht="14.25" x14ac:dyDescent="0.25">
      <c r="A59" s="143">
        <v>1984</v>
      </c>
      <c r="B59" s="159"/>
      <c r="C59" s="166">
        <v>12489</v>
      </c>
      <c r="D59" s="161"/>
      <c r="E59" s="135"/>
      <c r="F59" s="159"/>
      <c r="G59" s="159"/>
      <c r="H59" s="159"/>
      <c r="I59" s="159"/>
      <c r="J59" s="159"/>
    </row>
    <row r="60" spans="1:10" ht="14.25" x14ac:dyDescent="0.25">
      <c r="A60" s="143">
        <v>1985</v>
      </c>
      <c r="B60" s="159"/>
      <c r="C60" s="166">
        <v>12598</v>
      </c>
      <c r="D60" s="161"/>
      <c r="E60" s="135"/>
      <c r="F60" s="159"/>
      <c r="G60" s="159"/>
      <c r="H60" s="159"/>
      <c r="I60" s="159"/>
      <c r="J60" s="159"/>
    </row>
    <row r="61" spans="1:10" ht="14.25" x14ac:dyDescent="0.25">
      <c r="A61" s="143">
        <v>1986</v>
      </c>
      <c r="B61" s="159"/>
      <c r="C61" s="166">
        <v>12723</v>
      </c>
      <c r="D61" s="161"/>
      <c r="E61" s="135"/>
      <c r="F61" s="159"/>
      <c r="G61" s="159"/>
      <c r="H61" s="159"/>
      <c r="I61" s="159"/>
      <c r="J61" s="159"/>
    </row>
    <row r="62" spans="1:10" ht="14.25" x14ac:dyDescent="0.25">
      <c r="A62" s="143">
        <v>1987</v>
      </c>
      <c r="B62" s="159"/>
      <c r="C62" s="166">
        <v>12749</v>
      </c>
      <c r="D62" s="161"/>
      <c r="E62" s="135"/>
      <c r="F62" s="159"/>
      <c r="G62" s="159"/>
      <c r="H62" s="159"/>
      <c r="I62" s="159"/>
      <c r="J62" s="159"/>
    </row>
    <row r="63" spans="1:10" ht="14.25" x14ac:dyDescent="0.25">
      <c r="A63" s="143">
        <v>1988</v>
      </c>
      <c r="B63" s="159"/>
      <c r="C63" s="166">
        <v>12700</v>
      </c>
      <c r="D63" s="161"/>
      <c r="E63" s="135"/>
      <c r="F63" s="159"/>
      <c r="G63" s="159"/>
      <c r="H63" s="159"/>
      <c r="I63" s="159"/>
      <c r="J63" s="159"/>
    </row>
    <row r="64" spans="1:10" ht="14.25" x14ac:dyDescent="0.25">
      <c r="A64" s="143">
        <v>1989</v>
      </c>
      <c r="B64" s="159"/>
      <c r="C64" s="166">
        <v>12732</v>
      </c>
      <c r="D64" s="161"/>
      <c r="E64" s="135"/>
      <c r="F64" s="159"/>
      <c r="G64" s="159"/>
      <c r="H64" s="159"/>
      <c r="I64" s="159"/>
      <c r="J64" s="159"/>
    </row>
    <row r="65" spans="1:10" ht="14.25" x14ac:dyDescent="0.25">
      <c r="A65" s="143">
        <v>1990</v>
      </c>
      <c r="B65" s="159"/>
      <c r="C65" s="166">
        <v>11856</v>
      </c>
      <c r="D65" s="161"/>
      <c r="E65" s="135"/>
      <c r="F65" s="159"/>
      <c r="G65" s="165"/>
      <c r="H65" s="165"/>
      <c r="I65" s="165"/>
      <c r="J65" s="165"/>
    </row>
    <row r="66" spans="1:10" ht="14.25" x14ac:dyDescent="0.25">
      <c r="A66" s="143">
        <v>1991</v>
      </c>
      <c r="B66" s="162">
        <v>35260.640299999999</v>
      </c>
      <c r="C66" s="166">
        <v>10725</v>
      </c>
      <c r="D66" s="161"/>
      <c r="E66" s="135"/>
      <c r="F66" s="164">
        <f>(B66*1000000)/(C66*1000)/12</f>
        <v>273.9754491064491</v>
      </c>
      <c r="G66" s="165"/>
      <c r="H66" s="165"/>
      <c r="I66" s="165"/>
      <c r="J66" s="165"/>
    </row>
    <row r="67" spans="1:10" ht="14.25" x14ac:dyDescent="0.25">
      <c r="A67" s="143">
        <v>1992</v>
      </c>
      <c r="B67" s="162">
        <v>56266.470099999999</v>
      </c>
      <c r="C67" s="166">
        <v>10592</v>
      </c>
      <c r="D67" s="161"/>
      <c r="E67" s="135"/>
      <c r="F67" s="164">
        <f t="shared" ref="F67:F93" si="0">(B67*1000000)/(C67*1000)/12</f>
        <v>442.68056158736152</v>
      </c>
      <c r="G67" s="165"/>
      <c r="H67" s="165"/>
      <c r="I67" s="165"/>
      <c r="J67" s="165"/>
    </row>
    <row r="68" spans="1:10" ht="14.25" x14ac:dyDescent="0.25">
      <c r="A68" s="143">
        <v>1993</v>
      </c>
      <c r="B68" s="162">
        <v>71594.618300000002</v>
      </c>
      <c r="C68" s="166">
        <v>10252.5</v>
      </c>
      <c r="D68" s="161"/>
      <c r="E68" s="135"/>
      <c r="F68" s="164">
        <f t="shared" si="0"/>
        <v>581.9281337885069</v>
      </c>
      <c r="G68" s="165"/>
      <c r="H68" s="165"/>
      <c r="I68" s="165"/>
      <c r="J68" s="165"/>
    </row>
    <row r="69" spans="1:10" ht="14.25" x14ac:dyDescent="0.25">
      <c r="A69" s="143">
        <v>1994</v>
      </c>
      <c r="B69" s="162">
        <v>99906.448199999999</v>
      </c>
      <c r="C69" s="166">
        <v>10123.5</v>
      </c>
      <c r="D69" s="161"/>
      <c r="E69" s="135"/>
      <c r="F69" s="164">
        <f t="shared" si="0"/>
        <v>822.39713043907739</v>
      </c>
      <c r="G69" s="165"/>
      <c r="H69" s="165"/>
      <c r="I69" s="165"/>
      <c r="J69" s="165"/>
    </row>
    <row r="70" spans="1:10" ht="14.25" x14ac:dyDescent="0.25">
      <c r="A70" s="143">
        <v>1995</v>
      </c>
      <c r="B70" s="162">
        <v>137577</v>
      </c>
      <c r="C70" s="166">
        <v>10397.75</v>
      </c>
      <c r="D70" s="161"/>
      <c r="E70" s="135"/>
      <c r="F70" s="164">
        <f t="shared" si="0"/>
        <v>1102.6183549325576</v>
      </c>
      <c r="G70" s="165"/>
      <c r="H70" s="165"/>
      <c r="I70" s="165"/>
      <c r="J70" s="165"/>
    </row>
    <row r="71" spans="1:10" ht="14.25" x14ac:dyDescent="0.25">
      <c r="A71" s="143">
        <v>1996</v>
      </c>
      <c r="B71" s="162">
        <v>177603</v>
      </c>
      <c r="C71" s="166">
        <v>10550.25</v>
      </c>
      <c r="D71" s="161"/>
      <c r="E71" s="135"/>
      <c r="F71" s="164">
        <f t="shared" si="0"/>
        <v>1402.8340560650222</v>
      </c>
      <c r="G71" s="165"/>
      <c r="H71" s="165"/>
      <c r="I71" s="165"/>
      <c r="J71" s="165"/>
    </row>
    <row r="72" spans="1:10" ht="14.25" x14ac:dyDescent="0.25">
      <c r="A72" s="143">
        <v>1997</v>
      </c>
      <c r="B72" s="162">
        <v>220872</v>
      </c>
      <c r="C72" s="166">
        <v>10879.5</v>
      </c>
      <c r="D72" s="161"/>
      <c r="E72" s="135"/>
      <c r="F72" s="164">
        <f t="shared" si="0"/>
        <v>1691.8056895997058</v>
      </c>
      <c r="G72" s="165"/>
      <c r="H72" s="165"/>
      <c r="I72" s="165"/>
      <c r="J72" s="165"/>
    </row>
    <row r="73" spans="1:10" ht="14.25" x14ac:dyDescent="0.25">
      <c r="A73" s="143">
        <v>1998</v>
      </c>
      <c r="B73" s="162">
        <v>258742</v>
      </c>
      <c r="C73" s="166">
        <v>11189.78</v>
      </c>
      <c r="D73" s="161"/>
      <c r="E73" s="135"/>
      <c r="F73" s="164">
        <f t="shared" si="0"/>
        <v>1926.9220068074021</v>
      </c>
      <c r="G73" s="165"/>
      <c r="H73" s="165"/>
      <c r="I73" s="165"/>
      <c r="J73" s="165"/>
    </row>
    <row r="74" spans="1:10" ht="14.25" x14ac:dyDescent="0.25">
      <c r="A74" s="143">
        <v>1999</v>
      </c>
      <c r="B74" s="162">
        <v>285124</v>
      </c>
      <c r="C74" s="166" t="s">
        <v>137</v>
      </c>
      <c r="D74" s="161"/>
      <c r="E74" s="135"/>
      <c r="F74" s="164" t="e">
        <f t="shared" si="0"/>
        <v>#VALUE!</v>
      </c>
      <c r="G74" s="165"/>
      <c r="H74" s="165"/>
      <c r="I74" s="165"/>
      <c r="J74" s="165"/>
    </row>
    <row r="75" spans="1:10" ht="14.25" x14ac:dyDescent="0.25">
      <c r="A75" s="143">
        <v>2000</v>
      </c>
      <c r="B75" s="162">
        <v>307955</v>
      </c>
      <c r="C75" s="166">
        <v>10538.4</v>
      </c>
      <c r="D75" s="161"/>
      <c r="E75" s="135"/>
      <c r="F75" s="164">
        <f t="shared" si="0"/>
        <v>2435.1814949770996</v>
      </c>
      <c r="G75" s="165"/>
      <c r="H75" s="165"/>
      <c r="I75" s="165"/>
      <c r="J75" s="165"/>
    </row>
    <row r="76" spans="1:10" ht="14.25" x14ac:dyDescent="0.25">
      <c r="A76" s="143">
        <v>2001</v>
      </c>
      <c r="B76" s="162">
        <v>328271</v>
      </c>
      <c r="C76" s="166">
        <v>10219.85</v>
      </c>
      <c r="D76" s="161"/>
      <c r="E76" s="135"/>
      <c r="F76" s="164">
        <f t="shared" si="0"/>
        <v>2676.7434616620271</v>
      </c>
      <c r="G76" s="165"/>
      <c r="H76" s="165"/>
      <c r="I76" s="165"/>
      <c r="J76" s="165"/>
    </row>
    <row r="77" spans="1:10" ht="14.25" x14ac:dyDescent="0.25">
      <c r="A77" s="143">
        <v>2002</v>
      </c>
      <c r="B77" s="162">
        <v>325697</v>
      </c>
      <c r="C77" s="166">
        <v>9899.5</v>
      </c>
      <c r="D77" s="161"/>
      <c r="E77" s="135"/>
      <c r="F77" s="164">
        <f t="shared" si="0"/>
        <v>2741.6957085374684</v>
      </c>
      <c r="G77" s="165"/>
      <c r="H77" s="165"/>
      <c r="I77" s="165"/>
      <c r="J77" s="165"/>
    </row>
    <row r="78" spans="1:10" ht="14.25" x14ac:dyDescent="0.25">
      <c r="A78" s="143">
        <v>2003</v>
      </c>
      <c r="B78" s="162">
        <v>331407</v>
      </c>
      <c r="C78" s="166">
        <v>9898.9</v>
      </c>
      <c r="D78" s="161"/>
      <c r="E78" s="135"/>
      <c r="F78" s="164">
        <f t="shared" si="0"/>
        <v>2789.9312044772651</v>
      </c>
      <c r="G78" s="165"/>
      <c r="H78" s="165"/>
      <c r="I78" s="165"/>
      <c r="J78" s="165"/>
    </row>
    <row r="79" spans="1:10" ht="14.25" x14ac:dyDescent="0.25">
      <c r="A79" s="143">
        <v>2004</v>
      </c>
      <c r="B79" s="162">
        <v>345839</v>
      </c>
      <c r="C79" s="166">
        <v>10095.9</v>
      </c>
      <c r="D79" s="161"/>
      <c r="E79" s="135"/>
      <c r="F79" s="164">
        <f t="shared" si="0"/>
        <v>2854.6159001839028</v>
      </c>
      <c r="G79" s="165"/>
      <c r="H79" s="165"/>
      <c r="I79" s="165"/>
      <c r="J79" s="165"/>
    </row>
    <row r="80" spans="1:10" ht="14.25" x14ac:dyDescent="0.25">
      <c r="A80" s="143">
        <v>2005</v>
      </c>
      <c r="B80" s="162">
        <v>365376</v>
      </c>
      <c r="C80" s="166">
        <v>10472.629999999999</v>
      </c>
      <c r="D80" s="161"/>
      <c r="E80" s="135"/>
      <c r="F80" s="164">
        <f t="shared" si="0"/>
        <v>2907.3881154972532</v>
      </c>
      <c r="G80" s="165"/>
      <c r="H80" s="165"/>
      <c r="I80" s="165"/>
      <c r="J80" s="165"/>
    </row>
    <row r="81" spans="1:10" ht="14.25" x14ac:dyDescent="0.25">
      <c r="A81" s="143">
        <v>2006</v>
      </c>
      <c r="B81" s="162">
        <v>391555</v>
      </c>
      <c r="C81" s="166">
        <v>11019.33</v>
      </c>
      <c r="D81" s="161"/>
      <c r="E81" s="135"/>
      <c r="F81" s="164">
        <f t="shared" si="0"/>
        <v>2961.1222581893212</v>
      </c>
      <c r="G81" s="165"/>
      <c r="H81" s="165"/>
      <c r="I81" s="165"/>
      <c r="J81" s="165"/>
    </row>
    <row r="82" spans="1:10" ht="14.25" x14ac:dyDescent="0.25">
      <c r="A82" s="144">
        <v>2007</v>
      </c>
      <c r="B82" s="162">
        <v>438429</v>
      </c>
      <c r="C82" s="166">
        <v>11655.2</v>
      </c>
      <c r="D82" s="161"/>
      <c r="E82" s="135"/>
      <c r="F82" s="164">
        <f t="shared" si="0"/>
        <v>3134.7166929782416</v>
      </c>
      <c r="G82" s="165"/>
      <c r="H82" s="165"/>
      <c r="I82" s="165"/>
      <c r="J82" s="165"/>
    </row>
    <row r="83" spans="1:10" ht="14.25" x14ac:dyDescent="0.25">
      <c r="A83" s="144">
        <v>2008</v>
      </c>
      <c r="B83" s="162">
        <v>497632</v>
      </c>
      <c r="C83" s="166">
        <v>12168.97</v>
      </c>
      <c r="D83" s="161"/>
      <c r="E83" s="135"/>
      <c r="F83" s="164">
        <f t="shared" si="0"/>
        <v>3407.7932095595056</v>
      </c>
      <c r="G83" s="165"/>
      <c r="H83" s="165"/>
      <c r="I83" s="165"/>
      <c r="J83" s="165"/>
    </row>
    <row r="84" spans="1:10" ht="14.25" x14ac:dyDescent="0.25">
      <c r="A84" s="144">
        <v>2009</v>
      </c>
      <c r="B84" s="162">
        <v>517207</v>
      </c>
      <c r="C84" s="166">
        <v>12249</v>
      </c>
      <c r="D84" s="161"/>
      <c r="E84" s="135"/>
      <c r="F84" s="164">
        <f t="shared" si="0"/>
        <v>3518.7022069828831</v>
      </c>
      <c r="G84" s="165"/>
      <c r="H84" s="165"/>
      <c r="I84" s="165"/>
      <c r="J84" s="165"/>
    </row>
    <row r="85" spans="1:10" ht="14.25" x14ac:dyDescent="0.25">
      <c r="A85" s="220">
        <v>2010</v>
      </c>
      <c r="B85" s="162">
        <v>547676</v>
      </c>
      <c r="C85" s="166">
        <v>11906.22</v>
      </c>
      <c r="D85" s="161"/>
      <c r="E85" s="135"/>
      <c r="F85" s="164">
        <f t="shared" si="0"/>
        <v>3833.2625020087539</v>
      </c>
      <c r="G85" s="165"/>
      <c r="H85" s="165"/>
      <c r="I85" s="165"/>
      <c r="J85" s="165"/>
    </row>
    <row r="86" spans="1:10" ht="14.25" x14ac:dyDescent="0.25">
      <c r="A86" s="220">
        <f>A85+1</f>
        <v>2011</v>
      </c>
      <c r="B86" s="162">
        <v>580533</v>
      </c>
      <c r="C86" s="166">
        <v>11992.65</v>
      </c>
      <c r="D86" s="161"/>
      <c r="E86" s="135"/>
      <c r="F86" s="164">
        <f t="shared" si="0"/>
        <v>4033.94996101779</v>
      </c>
      <c r="G86" s="165"/>
      <c r="H86" s="165"/>
      <c r="I86" s="165"/>
      <c r="J86" s="165"/>
    </row>
    <row r="87" spans="1:10" ht="14.25" x14ac:dyDescent="0.25">
      <c r="A87" s="220">
        <f>A86+1</f>
        <v>2012</v>
      </c>
      <c r="B87" s="162">
        <v>606337</v>
      </c>
      <c r="C87" s="166">
        <v>12087.7</v>
      </c>
      <c r="D87" s="161"/>
      <c r="E87" s="135"/>
      <c r="F87" s="164">
        <f t="shared" si="0"/>
        <v>4180.1238724764289</v>
      </c>
      <c r="G87" s="165"/>
      <c r="H87" s="165"/>
      <c r="I87" s="165"/>
      <c r="J87" s="165"/>
    </row>
    <row r="88" spans="1:10" ht="14.25" x14ac:dyDescent="0.25">
      <c r="A88" s="220">
        <f>A87+1</f>
        <v>2013</v>
      </c>
      <c r="B88" s="162">
        <v>618838</v>
      </c>
      <c r="C88" s="166">
        <v>12156.78</v>
      </c>
      <c r="D88" s="161"/>
      <c r="E88" s="135"/>
      <c r="F88" s="164">
        <f t="shared" si="0"/>
        <v>4242.0635508196528</v>
      </c>
      <c r="G88" s="165"/>
      <c r="H88" s="165"/>
      <c r="I88" s="165"/>
      <c r="J88" s="165"/>
    </row>
    <row r="89" spans="1:10" ht="14.25" x14ac:dyDescent="0.25">
      <c r="A89" s="220">
        <f>A88+1</f>
        <v>2014</v>
      </c>
      <c r="B89" s="162">
        <v>646459</v>
      </c>
      <c r="C89" s="166">
        <v>12460.05</v>
      </c>
      <c r="D89" s="161"/>
      <c r="E89" s="135"/>
      <c r="F89" s="164">
        <f t="shared" si="0"/>
        <v>4323.5447155776528</v>
      </c>
      <c r="G89" s="165"/>
      <c r="H89" s="165"/>
      <c r="I89" s="165"/>
      <c r="J89" s="165"/>
    </row>
    <row r="90" spans="1:10" ht="14.25" x14ac:dyDescent="0.25">
      <c r="A90" s="220">
        <v>2015</v>
      </c>
      <c r="B90" s="162">
        <v>668171</v>
      </c>
      <c r="C90" s="166">
        <v>12655.7</v>
      </c>
      <c r="D90" s="161"/>
      <c r="E90" s="135"/>
      <c r="F90" s="164">
        <f t="shared" si="0"/>
        <v>4399.6710309715518</v>
      </c>
      <c r="G90" s="159"/>
      <c r="H90" s="159"/>
      <c r="I90" s="159"/>
      <c r="J90" s="159"/>
    </row>
    <row r="91" spans="1:10" ht="14.25" x14ac:dyDescent="0.25">
      <c r="A91" s="220">
        <f>A90+1</f>
        <v>2016</v>
      </c>
      <c r="B91" s="162">
        <v>711100</v>
      </c>
      <c r="C91" s="166">
        <v>12828.15</v>
      </c>
      <c r="D91" s="161"/>
      <c r="E91" s="135"/>
      <c r="F91" s="164">
        <f t="shared" si="0"/>
        <v>4619.3982244776789</v>
      </c>
    </row>
    <row r="92" spans="1:10" ht="14.25" x14ac:dyDescent="0.25">
      <c r="A92" s="220">
        <f>A91+1</f>
        <v>2017</v>
      </c>
      <c r="B92" s="162">
        <v>765518</v>
      </c>
      <c r="C92" s="166">
        <v>13056.13</v>
      </c>
      <c r="D92" s="161"/>
      <c r="E92" s="135"/>
      <c r="F92" s="164">
        <f t="shared" si="0"/>
        <v>4886.0701192977294</v>
      </c>
      <c r="G92" s="145"/>
      <c r="H92" s="145"/>
      <c r="I92" s="145"/>
      <c r="J92" s="145"/>
    </row>
    <row r="93" spans="1:10" ht="14.25" x14ac:dyDescent="0.25">
      <c r="A93" s="220">
        <f>A92+1</f>
        <v>2018</v>
      </c>
      <c r="B93" s="162">
        <v>831902</v>
      </c>
      <c r="C93" s="166">
        <v>13130.03</v>
      </c>
      <c r="F93" s="164">
        <f t="shared" si="0"/>
        <v>5279.8940037963866</v>
      </c>
    </row>
    <row r="94" spans="1:10" ht="14.25" x14ac:dyDescent="0.25">
      <c r="A94" s="220">
        <f>A93+1</f>
        <v>2019</v>
      </c>
      <c r="B94" s="162">
        <v>893758</v>
      </c>
    </row>
  </sheetData>
  <mergeCells count="11">
    <mergeCell ref="B7:E7"/>
    <mergeCell ref="B3:F3"/>
    <mergeCell ref="A4:A9"/>
    <mergeCell ref="B4:B5"/>
    <mergeCell ref="C4:C5"/>
    <mergeCell ref="D4:E4"/>
    <mergeCell ref="G4:J4"/>
    <mergeCell ref="G5:G8"/>
    <mergeCell ref="H5:H8"/>
    <mergeCell ref="I5:I8"/>
    <mergeCell ref="J5:J8"/>
  </mergeCells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E93"/>
  <sheetViews>
    <sheetView workbookViewId="0">
      <selection activeCell="G92" sqref="G92"/>
    </sheetView>
  </sheetViews>
  <sheetFormatPr baseColWidth="10" defaultColWidth="10.7109375" defaultRowHeight="15" x14ac:dyDescent="0.25"/>
  <cols>
    <col min="1" max="1" width="11.42578125" style="140"/>
    <col min="2" max="7" width="12.7109375" style="140" customWidth="1"/>
  </cols>
  <sheetData>
    <row r="1" spans="1:7" ht="14.25" x14ac:dyDescent="0.25">
      <c r="A1" s="139"/>
    </row>
    <row r="3" spans="1:7" x14ac:dyDescent="0.25">
      <c r="A3" s="448" t="s">
        <v>2</v>
      </c>
      <c r="B3" s="474" t="s">
        <v>75</v>
      </c>
      <c r="C3" s="475"/>
      <c r="D3" s="475"/>
      <c r="E3" s="475"/>
      <c r="F3" s="475"/>
      <c r="G3" s="475"/>
    </row>
    <row r="4" spans="1:7" ht="28.5" x14ac:dyDescent="0.25">
      <c r="A4" s="449"/>
      <c r="B4" s="540" t="s">
        <v>63</v>
      </c>
      <c r="C4" s="476" t="s">
        <v>22</v>
      </c>
      <c r="D4" s="477"/>
      <c r="E4" s="445" t="s">
        <v>0</v>
      </c>
      <c r="F4" s="445"/>
      <c r="G4" s="210" t="s">
        <v>64</v>
      </c>
    </row>
    <row r="5" spans="1:7" x14ac:dyDescent="0.25">
      <c r="A5" s="449"/>
      <c r="B5" s="540"/>
      <c r="C5" s="478"/>
      <c r="D5" s="479"/>
      <c r="E5" s="131"/>
      <c r="F5" s="131"/>
      <c r="G5" s="171" t="s">
        <v>110</v>
      </c>
    </row>
    <row r="6" spans="1:7" x14ac:dyDescent="0.25">
      <c r="A6" s="449"/>
      <c r="B6" s="471" t="s">
        <v>3</v>
      </c>
      <c r="C6" s="471"/>
      <c r="D6" s="471"/>
      <c r="E6" s="471"/>
      <c r="F6" s="471"/>
      <c r="G6" s="171"/>
    </row>
    <row r="7" spans="1:7" ht="24.4" x14ac:dyDescent="0.25">
      <c r="A7" s="172"/>
      <c r="B7" s="133" t="s">
        <v>65</v>
      </c>
      <c r="C7" s="132" t="s">
        <v>47</v>
      </c>
      <c r="D7" s="132"/>
      <c r="E7" s="171" t="s">
        <v>33</v>
      </c>
      <c r="F7" s="171" t="s">
        <v>32</v>
      </c>
      <c r="G7" s="240" t="s">
        <v>3</v>
      </c>
    </row>
    <row r="8" spans="1:7" ht="27.95" thickBot="1" x14ac:dyDescent="0.3">
      <c r="A8" s="142"/>
      <c r="B8" s="133" t="s">
        <v>74</v>
      </c>
      <c r="C8" s="134" t="s">
        <v>52</v>
      </c>
      <c r="D8" s="134" t="s">
        <v>136</v>
      </c>
      <c r="E8" s="134"/>
      <c r="F8" s="134"/>
      <c r="G8" s="134" t="s">
        <v>36</v>
      </c>
    </row>
    <row r="9" spans="1:7" ht="14.25" hidden="1" x14ac:dyDescent="0.25">
      <c r="A9" s="143">
        <v>1935</v>
      </c>
      <c r="B9" s="159"/>
      <c r="C9" s="159"/>
      <c r="D9" s="159"/>
      <c r="E9" s="159"/>
      <c r="F9" s="159"/>
      <c r="G9" s="159"/>
    </row>
    <row r="10" spans="1:7" ht="14.25" hidden="1" x14ac:dyDescent="0.25">
      <c r="A10" s="143">
        <v>1936</v>
      </c>
      <c r="B10" s="159"/>
      <c r="C10" s="159"/>
      <c r="D10" s="159"/>
      <c r="E10" s="159"/>
      <c r="F10" s="159"/>
      <c r="G10" s="159"/>
    </row>
    <row r="11" spans="1:7" ht="14.25" hidden="1" x14ac:dyDescent="0.25">
      <c r="A11" s="143">
        <v>1937</v>
      </c>
      <c r="B11" s="159"/>
      <c r="C11" s="159"/>
      <c r="D11" s="159"/>
      <c r="E11" s="159"/>
      <c r="F11" s="159"/>
      <c r="G11" s="159"/>
    </row>
    <row r="12" spans="1:7" ht="14.25" hidden="1" x14ac:dyDescent="0.25">
      <c r="A12" s="143">
        <v>1938</v>
      </c>
      <c r="B12" s="159"/>
      <c r="C12" s="159"/>
      <c r="D12" s="159"/>
      <c r="E12" s="159"/>
      <c r="F12" s="159"/>
      <c r="G12" s="159"/>
    </row>
    <row r="13" spans="1:7" ht="14.25" hidden="1" x14ac:dyDescent="0.25">
      <c r="A13" s="143">
        <v>1939</v>
      </c>
      <c r="B13" s="159"/>
      <c r="C13" s="159"/>
      <c r="D13" s="159"/>
      <c r="E13" s="159"/>
      <c r="F13" s="159"/>
      <c r="G13" s="159"/>
    </row>
    <row r="14" spans="1:7" ht="14.25" hidden="1" x14ac:dyDescent="0.25">
      <c r="A14" s="143">
        <v>1940</v>
      </c>
      <c r="B14" s="159"/>
      <c r="C14" s="159"/>
      <c r="D14" s="159"/>
      <c r="E14" s="159"/>
      <c r="F14" s="159"/>
      <c r="G14" s="159"/>
    </row>
    <row r="15" spans="1:7" ht="14.25" hidden="1" x14ac:dyDescent="0.25">
      <c r="A15" s="143">
        <v>1941</v>
      </c>
      <c r="B15" s="159"/>
      <c r="C15" s="159"/>
      <c r="D15" s="159"/>
      <c r="E15" s="159"/>
      <c r="F15" s="159"/>
      <c r="G15" s="159"/>
    </row>
    <row r="16" spans="1:7" ht="14.25" hidden="1" x14ac:dyDescent="0.25">
      <c r="A16" s="143">
        <v>1942</v>
      </c>
      <c r="B16" s="159"/>
      <c r="C16" s="159"/>
      <c r="D16" s="159"/>
      <c r="E16" s="159"/>
      <c r="F16" s="159"/>
      <c r="G16" s="159"/>
    </row>
    <row r="17" spans="1:7" ht="14.25" hidden="1" x14ac:dyDescent="0.25">
      <c r="A17" s="143">
        <v>1943</v>
      </c>
      <c r="B17" s="159"/>
      <c r="C17" s="159"/>
      <c r="D17" s="159"/>
      <c r="E17" s="159"/>
      <c r="F17" s="159"/>
      <c r="G17" s="159"/>
    </row>
    <row r="18" spans="1:7" ht="14.25" hidden="1" x14ac:dyDescent="0.25">
      <c r="A18" s="143">
        <v>1944</v>
      </c>
      <c r="B18" s="159"/>
      <c r="C18" s="159"/>
      <c r="D18" s="159"/>
      <c r="E18" s="159"/>
      <c r="F18" s="159"/>
      <c r="G18" s="159"/>
    </row>
    <row r="19" spans="1:7" ht="14.25" hidden="1" x14ac:dyDescent="0.25">
      <c r="A19" s="143">
        <v>1945</v>
      </c>
      <c r="B19" s="159"/>
      <c r="C19" s="159"/>
      <c r="D19" s="159"/>
      <c r="E19" s="159"/>
      <c r="F19" s="159"/>
      <c r="G19" s="159"/>
    </row>
    <row r="20" spans="1:7" ht="14.25" hidden="1" x14ac:dyDescent="0.25">
      <c r="A20" s="143">
        <v>1946</v>
      </c>
      <c r="B20" s="159"/>
      <c r="C20" s="159"/>
      <c r="D20" s="159"/>
      <c r="E20" s="159"/>
      <c r="F20" s="159"/>
      <c r="G20" s="159"/>
    </row>
    <row r="21" spans="1:7" ht="14.25" hidden="1" x14ac:dyDescent="0.25">
      <c r="A21" s="143">
        <v>1947</v>
      </c>
      <c r="B21" s="159"/>
      <c r="C21" s="159"/>
      <c r="D21" s="159"/>
      <c r="E21" s="159"/>
      <c r="F21" s="159"/>
      <c r="G21" s="159"/>
    </row>
    <row r="22" spans="1:7" ht="14.25" hidden="1" x14ac:dyDescent="0.25">
      <c r="A22" s="143">
        <v>1948</v>
      </c>
      <c r="B22" s="159"/>
      <c r="C22" s="159"/>
      <c r="D22" s="159"/>
      <c r="E22" s="159"/>
      <c r="F22" s="159"/>
      <c r="G22" s="159"/>
    </row>
    <row r="23" spans="1:7" ht="14.25" hidden="1" x14ac:dyDescent="0.25">
      <c r="A23" s="143">
        <v>1949</v>
      </c>
      <c r="B23" s="159"/>
      <c r="C23" s="159"/>
      <c r="D23" s="159"/>
      <c r="E23" s="159"/>
      <c r="F23" s="159"/>
      <c r="G23" s="159"/>
    </row>
    <row r="24" spans="1:7" ht="14.25" hidden="1" x14ac:dyDescent="0.25">
      <c r="A24" s="143">
        <v>1950</v>
      </c>
      <c r="B24" s="159"/>
      <c r="C24" s="159"/>
      <c r="D24" s="159"/>
      <c r="E24" s="159"/>
      <c r="F24" s="159"/>
      <c r="G24" s="159"/>
    </row>
    <row r="25" spans="1:7" ht="14.25" hidden="1" x14ac:dyDescent="0.25">
      <c r="A25" s="143">
        <v>1951</v>
      </c>
      <c r="B25" s="159"/>
      <c r="C25" s="159"/>
      <c r="D25" s="159"/>
      <c r="E25" s="159"/>
      <c r="F25" s="159"/>
      <c r="G25" s="159"/>
    </row>
    <row r="26" spans="1:7" ht="14.25" hidden="1" x14ac:dyDescent="0.25">
      <c r="A26" s="143">
        <v>1952</v>
      </c>
      <c r="B26" s="159"/>
      <c r="C26" s="159"/>
      <c r="D26" s="159"/>
      <c r="E26" s="159"/>
      <c r="F26" s="159"/>
      <c r="G26" s="159"/>
    </row>
    <row r="27" spans="1:7" ht="14.25" hidden="1" x14ac:dyDescent="0.25">
      <c r="A27" s="143">
        <v>1953</v>
      </c>
      <c r="B27" s="159"/>
      <c r="C27" s="159"/>
      <c r="D27" s="159"/>
      <c r="E27" s="159"/>
      <c r="F27" s="159"/>
      <c r="G27" s="159"/>
    </row>
    <row r="28" spans="1:7" ht="14.25" hidden="1" x14ac:dyDescent="0.25">
      <c r="A28" s="143">
        <v>1954</v>
      </c>
      <c r="B28" s="159"/>
      <c r="C28" s="159"/>
      <c r="D28" s="159"/>
      <c r="E28" s="159"/>
      <c r="F28" s="159"/>
      <c r="G28" s="159"/>
    </row>
    <row r="29" spans="1:7" ht="14.25" x14ac:dyDescent="0.25">
      <c r="A29" s="143">
        <v>1955</v>
      </c>
      <c r="B29" s="159"/>
      <c r="C29" s="159"/>
      <c r="D29" s="159"/>
      <c r="E29" s="130">
        <f>'[31]OECD.Stat export'!G15</f>
        <v>1.068211</v>
      </c>
      <c r="F29" s="136">
        <f t="shared" ref="F29:F87" si="0">E29/E$79*100</f>
        <v>1.1640738809880207</v>
      </c>
      <c r="G29" s="159"/>
    </row>
    <row r="30" spans="1:7" ht="14.25" x14ac:dyDescent="0.25">
      <c r="A30" s="143">
        <v>1956</v>
      </c>
      <c r="B30" s="159"/>
      <c r="C30" s="159"/>
      <c r="D30" s="166">
        <v>2354</v>
      </c>
      <c r="E30" s="130">
        <f>'[31]OECD.Stat export'!G16</f>
        <v>1.1023879999999999</v>
      </c>
      <c r="F30" s="136">
        <f t="shared" si="0"/>
        <v>1.2013179769864026</v>
      </c>
      <c r="G30" s="159"/>
    </row>
    <row r="31" spans="1:7" ht="14.25" x14ac:dyDescent="0.25">
      <c r="A31" s="143">
        <v>1957</v>
      </c>
      <c r="B31" s="159"/>
      <c r="C31" s="159"/>
      <c r="D31" s="166">
        <v>2374</v>
      </c>
      <c r="E31" s="130">
        <f>'[31]OECD.Stat export'!G17</f>
        <v>1.1180669999999999</v>
      </c>
      <c r="F31" s="136">
        <f t="shared" si="0"/>
        <v>1.2184040343102938</v>
      </c>
      <c r="G31" s="159"/>
    </row>
    <row r="32" spans="1:7" ht="14.25" x14ac:dyDescent="0.25">
      <c r="A32" s="143">
        <v>1958</v>
      </c>
      <c r="B32" s="159"/>
      <c r="C32" s="159"/>
      <c r="D32" s="166">
        <v>2400</v>
      </c>
      <c r="E32" s="130">
        <f>'[31]OECD.Stat export'!G18</f>
        <v>1.1359490000000001</v>
      </c>
      <c r="F32" s="136">
        <f t="shared" si="0"/>
        <v>1.2378907922072147</v>
      </c>
      <c r="G32" s="159"/>
    </row>
    <row r="33" spans="1:57" ht="14.25" x14ac:dyDescent="0.25">
      <c r="A33" s="143">
        <v>1959</v>
      </c>
      <c r="B33" s="159"/>
      <c r="C33" s="159"/>
      <c r="D33" s="166">
        <v>2425</v>
      </c>
      <c r="E33" s="130">
        <f>'[31]OECD.Stat export'!G19</f>
        <v>1.14784</v>
      </c>
      <c r="F33" s="136">
        <f t="shared" si="0"/>
        <v>1.2508489086456605</v>
      </c>
      <c r="G33" s="159"/>
    </row>
    <row r="34" spans="1:57" ht="14.25" x14ac:dyDescent="0.25">
      <c r="A34" s="143">
        <v>1960</v>
      </c>
      <c r="B34" s="159"/>
      <c r="C34" s="159"/>
      <c r="D34" s="166">
        <v>2453</v>
      </c>
      <c r="E34" s="130">
        <f>'[31]OECD.Stat export'!G20</f>
        <v>1.1828099999999999</v>
      </c>
      <c r="F34" s="136">
        <f t="shared" si="0"/>
        <v>1.2889571696710111</v>
      </c>
      <c r="G34" s="159"/>
    </row>
    <row r="35" spans="1:57" ht="14.25" x14ac:dyDescent="0.25">
      <c r="A35" s="143">
        <v>1961</v>
      </c>
      <c r="B35" s="159"/>
      <c r="C35" s="159"/>
      <c r="D35" s="166">
        <v>2446</v>
      </c>
      <c r="E35" s="130">
        <f>'[31]OECD.Stat export'!G21</f>
        <v>1.2011320000000001</v>
      </c>
      <c r="F35" s="136">
        <f t="shared" si="0"/>
        <v>1.3089234138376249</v>
      </c>
      <c r="G35" s="159"/>
    </row>
    <row r="36" spans="1:57" ht="14.25" x14ac:dyDescent="0.25">
      <c r="A36" s="143">
        <v>1962</v>
      </c>
      <c r="B36" s="159"/>
      <c r="C36" s="159"/>
      <c r="D36" s="166">
        <v>2438</v>
      </c>
      <c r="E36" s="130">
        <f>'[31]OECD.Stat export'!G22</f>
        <v>1.233107</v>
      </c>
      <c r="F36" s="136">
        <f t="shared" si="0"/>
        <v>1.3437678990044992</v>
      </c>
      <c r="G36" s="159"/>
    </row>
    <row r="37" spans="1:57" ht="14.25" x14ac:dyDescent="0.25">
      <c r="A37" s="143">
        <v>1963</v>
      </c>
      <c r="B37" s="159"/>
      <c r="C37" s="159"/>
      <c r="D37" s="166">
        <v>2431</v>
      </c>
      <c r="E37" s="130">
        <f>'[31]OECD.Stat export'!G23</f>
        <v>1.258035</v>
      </c>
      <c r="F37" s="136">
        <f t="shared" si="0"/>
        <v>1.3709329756656359</v>
      </c>
      <c r="G37" s="159"/>
    </row>
    <row r="38" spans="1:57" ht="14.25" x14ac:dyDescent="0.25">
      <c r="A38" s="143">
        <v>1964</v>
      </c>
      <c r="B38" s="159"/>
      <c r="C38" s="159"/>
      <c r="D38" s="166">
        <v>2423</v>
      </c>
      <c r="E38" s="130">
        <f>'[31]OECD.Stat export'!G24</f>
        <v>1.3013729999999999</v>
      </c>
      <c r="F38" s="136">
        <f t="shared" si="0"/>
        <v>1.4181601937473245</v>
      </c>
      <c r="G38" s="159"/>
      <c r="I38" s="138"/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  <c r="AA38" s="138"/>
      <c r="AB38" s="138"/>
      <c r="AC38" s="138"/>
      <c r="AD38" s="138"/>
      <c r="AE38" s="138"/>
      <c r="AF38" s="138"/>
      <c r="AG38" s="138"/>
      <c r="AH38" s="138"/>
      <c r="AI38" s="138"/>
      <c r="AJ38" s="138"/>
      <c r="AK38" s="138"/>
      <c r="AL38" s="138"/>
      <c r="AM38" s="138"/>
      <c r="AN38" s="138"/>
      <c r="AO38" s="138"/>
      <c r="AP38" s="138"/>
      <c r="AQ38" s="138"/>
      <c r="AR38" s="138"/>
      <c r="AS38" s="138"/>
      <c r="AT38" s="138"/>
      <c r="AU38" s="138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</row>
    <row r="39" spans="1:57" ht="14.25" x14ac:dyDescent="0.25">
      <c r="A39" s="143">
        <v>1965</v>
      </c>
      <c r="B39" s="159"/>
      <c r="C39" s="159"/>
      <c r="D39" s="166">
        <v>2416</v>
      </c>
      <c r="E39" s="130">
        <f>'[31]OECD.Stat export'!G25</f>
        <v>1.345944</v>
      </c>
      <c r="F39" s="136">
        <f t="shared" si="0"/>
        <v>1.4667310631256751</v>
      </c>
      <c r="G39" s="159"/>
      <c r="H39" s="138"/>
      <c r="I39" s="138"/>
      <c r="J39" s="138"/>
      <c r="K39" s="138"/>
      <c r="L39" s="138"/>
      <c r="M39" s="138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38"/>
      <c r="Z39" s="138"/>
      <c r="AA39" s="138"/>
      <c r="AB39" s="138"/>
      <c r="AC39" s="138"/>
      <c r="AD39" s="138"/>
      <c r="AE39" s="138"/>
      <c r="AF39" s="138"/>
      <c r="AG39" s="138"/>
      <c r="AH39" s="138"/>
      <c r="AI39" s="138"/>
      <c r="AJ39" s="138"/>
      <c r="AK39" s="138"/>
      <c r="AL39" s="138"/>
      <c r="AM39" s="138"/>
      <c r="AN39" s="138"/>
      <c r="AO39" s="138"/>
      <c r="AP39" s="138"/>
      <c r="AQ39" s="138"/>
      <c r="AR39" s="138"/>
      <c r="AS39" s="138"/>
      <c r="AT39" s="138"/>
      <c r="AU39" s="138"/>
      <c r="AV39" s="138"/>
      <c r="AW39" s="138"/>
      <c r="AX39" s="138"/>
      <c r="AY39" s="138"/>
      <c r="AZ39" s="138"/>
      <c r="BA39" s="138"/>
      <c r="BB39" s="138"/>
      <c r="BC39" s="138"/>
      <c r="BD39" s="138"/>
      <c r="BE39" s="138"/>
    </row>
    <row r="40" spans="1:57" x14ac:dyDescent="0.25">
      <c r="A40" s="143">
        <v>1966</v>
      </c>
      <c r="B40" s="159"/>
      <c r="C40" s="159"/>
      <c r="D40" s="166">
        <v>2406</v>
      </c>
      <c r="E40" s="130">
        <f>'[31]OECD.Stat export'!G26</f>
        <v>1.41377</v>
      </c>
      <c r="F40" s="136">
        <f t="shared" si="0"/>
        <v>1.5406438715988076</v>
      </c>
      <c r="G40" s="159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38"/>
      <c r="Z40" s="138"/>
      <c r="AA40" s="138"/>
      <c r="AB40" s="138"/>
      <c r="AC40" s="138"/>
      <c r="AD40" s="138"/>
      <c r="AE40" s="138"/>
      <c r="AF40" s="138"/>
      <c r="AG40" s="138"/>
      <c r="AH40" s="138"/>
      <c r="AI40" s="138"/>
      <c r="AJ40" s="138"/>
      <c r="AK40" s="138"/>
      <c r="AL40" s="138"/>
      <c r="AM40" s="138"/>
      <c r="AN40" s="138"/>
      <c r="AO40" s="138"/>
      <c r="AP40" s="138"/>
      <c r="AQ40" s="138"/>
      <c r="AR40" s="138"/>
      <c r="AS40" s="138"/>
      <c r="AT40" s="138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</row>
    <row r="41" spans="1:57" x14ac:dyDescent="0.25">
      <c r="A41" s="143">
        <v>1967</v>
      </c>
      <c r="B41" s="159"/>
      <c r="C41" s="159"/>
      <c r="D41" s="166">
        <v>2395</v>
      </c>
      <c r="E41" s="130">
        <f>'[31]OECD.Stat export'!G27</f>
        <v>1.4919009999999999</v>
      </c>
      <c r="F41" s="136">
        <f t="shared" si="0"/>
        <v>1.6257864664564481</v>
      </c>
      <c r="G41" s="159"/>
    </row>
    <row r="42" spans="1:57" x14ac:dyDescent="0.25">
      <c r="A42" s="143">
        <v>1968</v>
      </c>
      <c r="B42" s="159"/>
      <c r="C42" s="159"/>
      <c r="D42" s="166">
        <v>2385</v>
      </c>
      <c r="E42" s="130">
        <f>'[31]OECD.Stat export'!G28</f>
        <v>1.5826290000000001</v>
      </c>
      <c r="F42" s="136">
        <f t="shared" si="0"/>
        <v>1.7246565352670871</v>
      </c>
      <c r="G42" s="159"/>
    </row>
    <row r="43" spans="1:57" x14ac:dyDescent="0.25">
      <c r="A43" s="143">
        <v>1969</v>
      </c>
      <c r="B43" s="159"/>
      <c r="C43" s="159"/>
      <c r="D43" s="166">
        <v>2374</v>
      </c>
      <c r="E43" s="130">
        <f>'[31]OECD.Stat export'!G29</f>
        <v>1.7216279999999999</v>
      </c>
      <c r="F43" s="136">
        <f t="shared" si="0"/>
        <v>1.8761295170875829</v>
      </c>
      <c r="G43" s="159"/>
    </row>
    <row r="44" spans="1:57" x14ac:dyDescent="0.25">
      <c r="A44" s="143">
        <v>1970</v>
      </c>
      <c r="B44" s="162">
        <v>547.18179999999995</v>
      </c>
      <c r="C44" s="159"/>
      <c r="D44" s="166">
        <v>2561</v>
      </c>
      <c r="E44" s="130">
        <f>'[31]OECD.Stat export'!G30</f>
        <v>1.8314699999999999</v>
      </c>
      <c r="F44" s="136">
        <f t="shared" si="0"/>
        <v>1.995828905350282</v>
      </c>
      <c r="G44" s="164">
        <f t="shared" ref="G44:G75" si="1">(B44*1000000)/(D44*1000)/12</f>
        <v>17.804952492515945</v>
      </c>
    </row>
    <row r="45" spans="1:57" x14ac:dyDescent="0.25">
      <c r="A45" s="143">
        <v>1971</v>
      </c>
      <c r="B45" s="162">
        <v>632.56410000000005</v>
      </c>
      <c r="C45" s="159"/>
      <c r="D45" s="166">
        <v>2546</v>
      </c>
      <c r="E45" s="130">
        <f>'[31]OECD.Stat export'!G31</f>
        <v>2.0502739999999999</v>
      </c>
      <c r="F45" s="136">
        <f t="shared" si="0"/>
        <v>2.2342687093362947</v>
      </c>
      <c r="G45" s="164">
        <f t="shared" si="1"/>
        <v>20.704507069913589</v>
      </c>
    </row>
    <row r="46" spans="1:57" x14ac:dyDescent="0.25">
      <c r="A46" s="143">
        <v>1972</v>
      </c>
      <c r="B46" s="162">
        <v>733.02750000000003</v>
      </c>
      <c r="C46" s="159"/>
      <c r="D46" s="166">
        <v>2534</v>
      </c>
      <c r="E46" s="130">
        <f>'[31]OECD.Stat export'!G32</f>
        <v>2.2689020000000002</v>
      </c>
      <c r="F46" s="136">
        <f t="shared" si="0"/>
        <v>2.4725167188144312</v>
      </c>
      <c r="G46" s="164">
        <f t="shared" si="1"/>
        <v>24.106402920284136</v>
      </c>
    </row>
    <row r="47" spans="1:57" x14ac:dyDescent="0.25">
      <c r="A47" s="143">
        <v>1973</v>
      </c>
      <c r="B47" s="162">
        <v>864.00540000000001</v>
      </c>
      <c r="C47" s="159"/>
      <c r="D47" s="166">
        <v>2532</v>
      </c>
      <c r="E47" s="130">
        <f>'[31]OECD.Stat export'!G33</f>
        <v>2.5632830000000002</v>
      </c>
      <c r="F47" s="136">
        <f t="shared" si="0"/>
        <v>2.7933159178108227</v>
      </c>
      <c r="G47" s="164">
        <f t="shared" si="1"/>
        <v>28.436196682464455</v>
      </c>
    </row>
    <row r="48" spans="1:57" x14ac:dyDescent="0.25">
      <c r="A48" s="143">
        <v>1974</v>
      </c>
      <c r="B48" s="162">
        <v>1164.8163999999999</v>
      </c>
      <c r="C48" s="166">
        <f>'[32]OECD.Stat export'!I38</f>
        <v>2417</v>
      </c>
      <c r="D48" s="166">
        <v>2417</v>
      </c>
      <c r="E48" s="130">
        <f>'[31]OECD.Stat export'!G34</f>
        <v>3.206226</v>
      </c>
      <c r="F48" s="136">
        <f t="shared" si="0"/>
        <v>3.493957601208654</v>
      </c>
      <c r="G48" s="164">
        <f t="shared" si="1"/>
        <v>40.160543373327819</v>
      </c>
    </row>
    <row r="49" spans="1:7" x14ac:dyDescent="0.25">
      <c r="A49" s="143">
        <v>1975</v>
      </c>
      <c r="B49" s="162">
        <v>1547.0427</v>
      </c>
      <c r="C49" s="166">
        <f>'[32]OECD.Stat export'!I39</f>
        <v>2451</v>
      </c>
      <c r="D49" s="166">
        <v>2451</v>
      </c>
      <c r="E49" s="130">
        <f>'[31]OECD.Stat export'!G35</f>
        <v>3.6958709999999999</v>
      </c>
      <c r="F49" s="136">
        <f t="shared" si="0"/>
        <v>4.0275440887624976</v>
      </c>
      <c r="G49" s="164">
        <f t="shared" si="1"/>
        <v>52.59903100775194</v>
      </c>
    </row>
    <row r="50" spans="1:7" x14ac:dyDescent="0.25">
      <c r="A50" s="143">
        <v>1976</v>
      </c>
      <c r="B50" s="162">
        <v>1894.4082000000001</v>
      </c>
      <c r="C50" s="166">
        <f>'[32]OECD.Stat export'!I40</f>
        <v>2456</v>
      </c>
      <c r="D50" s="166">
        <v>2456</v>
      </c>
      <c r="E50" s="130">
        <f>'[31]OECD.Stat export'!G36</f>
        <v>4.4772489999999996</v>
      </c>
      <c r="F50" s="136">
        <f t="shared" si="0"/>
        <v>4.8790441397624011</v>
      </c>
      <c r="G50" s="164">
        <f t="shared" si="1"/>
        <v>64.278236970684034</v>
      </c>
    </row>
    <row r="51" spans="1:7" x14ac:dyDescent="0.25">
      <c r="A51" s="143">
        <v>1977</v>
      </c>
      <c r="B51" s="162">
        <v>2316.2348999999999</v>
      </c>
      <c r="C51" s="166">
        <f>'[32]OECD.Stat export'!I41</f>
        <v>2410</v>
      </c>
      <c r="D51" s="166">
        <v>2410</v>
      </c>
      <c r="E51" s="130">
        <f>'[31]OECD.Stat export'!G37</f>
        <v>5.8659460000000001</v>
      </c>
      <c r="F51" s="136">
        <f t="shared" si="0"/>
        <v>6.3923649221793779</v>
      </c>
      <c r="G51" s="164">
        <f t="shared" si="1"/>
        <v>80.091109958506223</v>
      </c>
    </row>
    <row r="52" spans="1:7" x14ac:dyDescent="0.25">
      <c r="A52" s="143">
        <v>1978</v>
      </c>
      <c r="B52" s="162">
        <v>2755.0057000000002</v>
      </c>
      <c r="C52" s="166">
        <f>'[32]OECD.Stat export'!I42</f>
        <v>2447</v>
      </c>
      <c r="D52" s="166">
        <v>2447</v>
      </c>
      <c r="E52" s="130">
        <f>'[31]OECD.Stat export'!G38</f>
        <v>7.1000690000000004</v>
      </c>
      <c r="F52" s="136">
        <f t="shared" si="0"/>
        <v>7.73723999857026</v>
      </c>
      <c r="G52" s="164">
        <f t="shared" si="1"/>
        <v>93.82256164010353</v>
      </c>
    </row>
    <row r="53" spans="1:7" x14ac:dyDescent="0.25">
      <c r="A53" s="143">
        <v>1979</v>
      </c>
      <c r="B53" s="162">
        <v>3374.3326000000002</v>
      </c>
      <c r="C53" s="166">
        <f>'[32]OECD.Stat export'!I43</f>
        <v>2496</v>
      </c>
      <c r="D53" s="166">
        <v>2496</v>
      </c>
      <c r="E53" s="130">
        <f>'[31]OECD.Stat export'!G39</f>
        <v>8.654928</v>
      </c>
      <c r="F53" s="136">
        <f t="shared" si="0"/>
        <v>9.4316344117706024</v>
      </c>
      <c r="G53" s="164">
        <f t="shared" si="1"/>
        <v>112.65800614316238</v>
      </c>
    </row>
    <row r="54" spans="1:7" x14ac:dyDescent="0.25">
      <c r="A54" s="143">
        <v>1980</v>
      </c>
      <c r="B54" s="162">
        <v>4307.8185999999996</v>
      </c>
      <c r="C54" s="166">
        <f>'[32]OECD.Stat export'!I44</f>
        <v>2571.7961500645151</v>
      </c>
      <c r="D54" s="166">
        <v>2663</v>
      </c>
      <c r="E54" s="130">
        <f>'[31]OECD.Stat export'!G40</f>
        <v>10.02825</v>
      </c>
      <c r="F54" s="136">
        <f t="shared" si="0"/>
        <v>10.928200418286385</v>
      </c>
      <c r="G54" s="164">
        <f t="shared" si="1"/>
        <v>134.80468769558141</v>
      </c>
    </row>
    <row r="55" spans="1:7" x14ac:dyDescent="0.25">
      <c r="A55" s="143">
        <v>1981</v>
      </c>
      <c r="B55" s="162">
        <v>5283.5474999999997</v>
      </c>
      <c r="C55" s="166">
        <f>'[32]OECD.Stat export'!I45</f>
        <v>2577.4228497101012</v>
      </c>
      <c r="D55" s="166">
        <v>2652</v>
      </c>
      <c r="E55" s="130">
        <f>'[31]OECD.Stat export'!G41</f>
        <v>11.937670000000001</v>
      </c>
      <c r="F55" s="136">
        <f t="shared" si="0"/>
        <v>13.00897467527882</v>
      </c>
      <c r="G55" s="164">
        <f t="shared" si="1"/>
        <v>166.02399132730014</v>
      </c>
    </row>
    <row r="56" spans="1:7" x14ac:dyDescent="0.25">
      <c r="A56" s="143">
        <v>1982</v>
      </c>
      <c r="B56" s="162">
        <v>6455.8788000000004</v>
      </c>
      <c r="C56" s="166">
        <f>'[32]OECD.Stat export'!I46</f>
        <v>2604.0392602791471</v>
      </c>
      <c r="D56" s="166">
        <v>2733</v>
      </c>
      <c r="E56" s="130">
        <f>'[31]OECD.Stat export'!G42</f>
        <v>14.52567</v>
      </c>
      <c r="F56" s="136">
        <f t="shared" si="0"/>
        <v>15.829225734289631</v>
      </c>
      <c r="G56" s="164">
        <f t="shared" si="1"/>
        <v>196.84957921697767</v>
      </c>
    </row>
    <row r="57" spans="1:7" x14ac:dyDescent="0.25">
      <c r="A57" s="143">
        <v>1983</v>
      </c>
      <c r="B57" s="162">
        <v>7866.8209999999999</v>
      </c>
      <c r="C57" s="166">
        <f>'[32]OECD.Stat export'!I47</f>
        <v>2757.6860778241316</v>
      </c>
      <c r="D57" s="166">
        <v>2838</v>
      </c>
      <c r="E57" s="130">
        <f>'[31]OECD.Stat export'!G43</f>
        <v>18.012229999999999</v>
      </c>
      <c r="F57" s="136">
        <f t="shared" si="0"/>
        <v>19.628674935334736</v>
      </c>
      <c r="G57" s="164">
        <f t="shared" si="1"/>
        <v>230.99662320883252</v>
      </c>
    </row>
    <row r="58" spans="1:7" x14ac:dyDescent="0.25">
      <c r="A58" s="143">
        <v>1984</v>
      </c>
      <c r="B58" s="162">
        <v>9285.0928000000004</v>
      </c>
      <c r="C58" s="166">
        <f>'[32]OECD.Stat export'!I48</f>
        <v>2743.0676304962053</v>
      </c>
      <c r="D58" s="166">
        <v>2752</v>
      </c>
      <c r="E58" s="130">
        <f>'[31]OECD.Stat export'!G44</f>
        <v>23.124939999999999</v>
      </c>
      <c r="F58" s="136">
        <f t="shared" si="0"/>
        <v>25.200207312427146</v>
      </c>
      <c r="G58" s="164">
        <f t="shared" si="1"/>
        <v>281.16196705426358</v>
      </c>
    </row>
    <row r="59" spans="1:7" x14ac:dyDescent="0.25">
      <c r="A59" s="143">
        <v>1985</v>
      </c>
      <c r="B59" s="162">
        <v>11187.5676</v>
      </c>
      <c r="C59" s="166">
        <f>'[32]OECD.Stat export'!I49</f>
        <v>2751.647079327603</v>
      </c>
      <c r="D59" s="166">
        <v>2746.25</v>
      </c>
      <c r="E59" s="130">
        <f>'[31]OECD.Stat export'!G45</f>
        <v>27.62537</v>
      </c>
      <c r="F59" s="136">
        <f t="shared" si="0"/>
        <v>30.104512750411704</v>
      </c>
      <c r="G59" s="164">
        <f t="shared" si="1"/>
        <v>339.480127446518</v>
      </c>
    </row>
    <row r="60" spans="1:7" x14ac:dyDescent="0.25">
      <c r="A60" s="143">
        <v>1986</v>
      </c>
      <c r="B60" s="162">
        <v>13461.706899999999</v>
      </c>
      <c r="C60" s="166">
        <f>'[32]OECD.Stat export'!I50</f>
        <v>2777.1265824480683</v>
      </c>
      <c r="D60" s="166">
        <v>2790.75</v>
      </c>
      <c r="E60" s="130">
        <f>'[31]OECD.Stat export'!G46</f>
        <v>31.031949999999998</v>
      </c>
      <c r="F60" s="136">
        <f t="shared" si="0"/>
        <v>33.816804424524932</v>
      </c>
      <c r="G60" s="164">
        <f t="shared" si="1"/>
        <v>401.97398847382721</v>
      </c>
    </row>
    <row r="61" spans="1:7" x14ac:dyDescent="0.25">
      <c r="A61" s="143">
        <v>1987</v>
      </c>
      <c r="B61" s="162">
        <v>15656.0345</v>
      </c>
      <c r="C61" s="166">
        <f>'[32]OECD.Stat export'!I51</f>
        <v>2871.5224440063221</v>
      </c>
      <c r="D61" s="166">
        <v>2829.75</v>
      </c>
      <c r="E61" s="130">
        <f>'[31]OECD.Stat export'!G47</f>
        <v>34.021830000000001</v>
      </c>
      <c r="F61" s="136">
        <f t="shared" si="0"/>
        <v>37.075000806408724</v>
      </c>
      <c r="G61" s="164">
        <f t="shared" si="1"/>
        <v>461.05470153429337</v>
      </c>
    </row>
    <row r="62" spans="1:7" x14ac:dyDescent="0.25">
      <c r="A62" s="143">
        <v>1988</v>
      </c>
      <c r="B62" s="162">
        <v>18225.16</v>
      </c>
      <c r="C62" s="166">
        <f>'[32]OECD.Stat export'!I52</f>
        <v>2968.3970900870108</v>
      </c>
      <c r="D62" s="166">
        <v>2954.25</v>
      </c>
      <c r="E62" s="130">
        <f>'[31]OECD.Stat export'!G48</f>
        <v>37.458590000000001</v>
      </c>
      <c r="F62" s="136">
        <f t="shared" si="0"/>
        <v>40.820180879656789</v>
      </c>
      <c r="G62" s="164">
        <f t="shared" si="1"/>
        <v>514.09438379735411</v>
      </c>
    </row>
    <row r="63" spans="1:7" x14ac:dyDescent="0.25">
      <c r="A63" s="143">
        <v>1989</v>
      </c>
      <c r="B63" s="162">
        <v>21534.198899999999</v>
      </c>
      <c r="C63" s="166">
        <f>'[32]OECD.Stat export'!I53</f>
        <v>3058</v>
      </c>
      <c r="D63" s="166">
        <v>3058</v>
      </c>
      <c r="E63" s="130">
        <f>'[31]OECD.Stat export'!G49</f>
        <v>42.210700000000003</v>
      </c>
      <c r="F63" s="136">
        <f t="shared" si="0"/>
        <v>45.998752463905582</v>
      </c>
      <c r="G63" s="164">
        <f t="shared" si="1"/>
        <v>586.82687213865267</v>
      </c>
    </row>
    <row r="64" spans="1:7" x14ac:dyDescent="0.25">
      <c r="A64" s="143">
        <v>1990</v>
      </c>
      <c r="B64" s="162">
        <v>26093.588400000001</v>
      </c>
      <c r="C64" s="166">
        <f>'[32]OECD.Stat export'!I54</f>
        <v>3289</v>
      </c>
      <c r="D64" s="166">
        <v>3144.5</v>
      </c>
      <c r="E64" s="130">
        <f>'[31]OECD.Stat export'!G50</f>
        <v>47.964260000000003</v>
      </c>
      <c r="F64" s="136">
        <f t="shared" si="0"/>
        <v>52.268645695390212</v>
      </c>
      <c r="G64" s="164">
        <f t="shared" si="1"/>
        <v>691.51397678486239</v>
      </c>
    </row>
    <row r="65" spans="1:7" x14ac:dyDescent="0.25">
      <c r="A65" s="143">
        <v>1991</v>
      </c>
      <c r="B65" s="162">
        <v>31546.728200000001</v>
      </c>
      <c r="C65" s="166">
        <f>'[32]OECD.Stat export'!I55</f>
        <v>3171</v>
      </c>
      <c r="D65" s="166">
        <v>3187</v>
      </c>
      <c r="E65" s="130">
        <f>'[31]OECD.Stat export'!G51</f>
        <v>53.647770000000001</v>
      </c>
      <c r="F65" s="136">
        <f t="shared" si="0"/>
        <v>58.462202533256736</v>
      </c>
      <c r="G65" s="164">
        <f t="shared" si="1"/>
        <v>824.8804570651605</v>
      </c>
    </row>
    <row r="66" spans="1:7" x14ac:dyDescent="0.25">
      <c r="A66" s="143">
        <v>1992</v>
      </c>
      <c r="B66" s="162">
        <v>36252.963400000001</v>
      </c>
      <c r="C66" s="166">
        <f>'[32]OECD.Stat export'!I56</f>
        <v>3343.9000000000005</v>
      </c>
      <c r="D66" s="166">
        <v>3192.5</v>
      </c>
      <c r="E66" s="130">
        <f>'[31]OECD.Stat export'!G52</f>
        <v>58.7761</v>
      </c>
      <c r="F66" s="136">
        <f t="shared" si="0"/>
        <v>64.050756672923242</v>
      </c>
      <c r="G66" s="164">
        <f t="shared" si="1"/>
        <v>946.30549203863222</v>
      </c>
    </row>
    <row r="67" spans="1:7" x14ac:dyDescent="0.25">
      <c r="A67" s="143">
        <v>1993</v>
      </c>
      <c r="B67" s="162">
        <v>37983.905400000003</v>
      </c>
      <c r="C67" s="166">
        <f>'[32]OECD.Stat export'!I57</f>
        <v>3256.2</v>
      </c>
      <c r="D67" s="166">
        <v>3099.25</v>
      </c>
      <c r="E67" s="130">
        <f>'[31]OECD.Stat export'!G53</f>
        <v>62.763339999999999</v>
      </c>
      <c r="F67" s="136">
        <f t="shared" si="0"/>
        <v>68.395817659217769</v>
      </c>
      <c r="G67" s="164">
        <f t="shared" si="1"/>
        <v>1021.3198193111238</v>
      </c>
    </row>
    <row r="68" spans="1:7" x14ac:dyDescent="0.25">
      <c r="A68" s="143">
        <v>1994</v>
      </c>
      <c r="B68" s="162">
        <v>39295.803999999996</v>
      </c>
      <c r="C68" s="166">
        <f>'[32]OECD.Stat export'!I58</f>
        <v>3191.2999999999997</v>
      </c>
      <c r="D68" s="166">
        <v>3037</v>
      </c>
      <c r="E68" s="130">
        <f>'[31]OECD.Stat export'!G54</f>
        <v>66.165400000000005</v>
      </c>
      <c r="F68" s="136">
        <f t="shared" si="0"/>
        <v>72.103183701651446</v>
      </c>
      <c r="G68" s="164">
        <f t="shared" si="1"/>
        <v>1078.2516738009001</v>
      </c>
    </row>
    <row r="69" spans="1:7" x14ac:dyDescent="0.25">
      <c r="A69" s="143">
        <v>1995</v>
      </c>
      <c r="B69" s="162">
        <v>41662.014999999999</v>
      </c>
      <c r="C69" s="166">
        <f>'[32]OECD.Stat export'!I59</f>
        <v>3158.8</v>
      </c>
      <c r="D69" s="166">
        <v>3009.5</v>
      </c>
      <c r="E69" s="130">
        <f>'[31]OECD.Stat export'!G55</f>
        <v>68.959429999999998</v>
      </c>
      <c r="F69" s="136">
        <f t="shared" si="0"/>
        <v>75.14795420644586</v>
      </c>
      <c r="G69" s="164">
        <f t="shared" si="1"/>
        <v>1153.6250484576619</v>
      </c>
    </row>
    <row r="70" spans="1:7" x14ac:dyDescent="0.25">
      <c r="A70" s="143">
        <v>1996</v>
      </c>
      <c r="B70" s="162">
        <v>44760.175999999999</v>
      </c>
      <c r="C70" s="166">
        <f>'[32]OECD.Stat export'!I60</f>
        <v>3149.6000000000004</v>
      </c>
      <c r="D70" s="166">
        <v>2994</v>
      </c>
      <c r="E70" s="130">
        <f>'[31]OECD.Stat export'!G56</f>
        <v>71.075789999999998</v>
      </c>
      <c r="F70" s="136">
        <f t="shared" si="0"/>
        <v>77.454239574006962</v>
      </c>
      <c r="G70" s="164">
        <f t="shared" si="1"/>
        <v>1245.8298819861946</v>
      </c>
    </row>
    <row r="71" spans="1:7" x14ac:dyDescent="0.25">
      <c r="A71" s="143">
        <v>1997</v>
      </c>
      <c r="B71" s="162">
        <v>48596.470999999998</v>
      </c>
      <c r="C71" s="166">
        <f>'[32]OECD.Stat export'!I61</f>
        <v>3195.1</v>
      </c>
      <c r="D71" s="166">
        <v>3192.75</v>
      </c>
      <c r="E71" s="130">
        <f>'[31]OECD.Stat export'!G57</f>
        <v>72.736729999999994</v>
      </c>
      <c r="F71" s="136">
        <f t="shared" si="0"/>
        <v>79.264234857605643</v>
      </c>
      <c r="G71" s="164">
        <f t="shared" si="1"/>
        <v>1268.406833189779</v>
      </c>
    </row>
    <row r="72" spans="1:7" x14ac:dyDescent="0.25">
      <c r="A72" s="143">
        <v>1998</v>
      </c>
      <c r="B72" s="162">
        <v>53106.94</v>
      </c>
      <c r="C72" s="166">
        <f>'[32]OECD.Stat export'!I62</f>
        <v>3488.1</v>
      </c>
      <c r="D72" s="166">
        <v>3444.3</v>
      </c>
      <c r="E72" s="130">
        <f>'[31]OECD.Stat export'!G58</f>
        <v>74.608069999999998</v>
      </c>
      <c r="F72" s="136">
        <f t="shared" si="0"/>
        <v>81.303511757439225</v>
      </c>
      <c r="G72" s="164">
        <f t="shared" si="1"/>
        <v>1284.8992054505511</v>
      </c>
    </row>
    <row r="73" spans="1:7" x14ac:dyDescent="0.25">
      <c r="A73" s="143">
        <v>1999</v>
      </c>
      <c r="B73" s="162">
        <v>57079.48</v>
      </c>
      <c r="C73" s="166">
        <f>'[32]OECD.Stat export'!I63</f>
        <v>3600.0499999999997</v>
      </c>
      <c r="D73" s="166">
        <v>3550.85</v>
      </c>
      <c r="E73" s="130">
        <f>'[31]OECD.Stat export'!G59</f>
        <v>76.353970000000004</v>
      </c>
      <c r="F73" s="136">
        <f t="shared" si="0"/>
        <v>83.206091480749507</v>
      </c>
      <c r="G73" s="164">
        <f t="shared" si="1"/>
        <v>1339.5731538457928</v>
      </c>
    </row>
    <row r="74" spans="1:7" x14ac:dyDescent="0.25">
      <c r="A74" s="143">
        <v>2000</v>
      </c>
      <c r="B74" s="162">
        <v>61820.37</v>
      </c>
      <c r="C74" s="166">
        <f>'[32]OECD.Stat export'!I64</f>
        <v>3731.4749999999995</v>
      </c>
      <c r="D74" s="166">
        <v>3654.5749999999998</v>
      </c>
      <c r="E74" s="130">
        <f>'[31]OECD.Stat export'!G60</f>
        <v>78.53237</v>
      </c>
      <c r="F74" s="136">
        <f t="shared" si="0"/>
        <v>85.579984412337268</v>
      </c>
      <c r="G74" s="164">
        <f t="shared" si="1"/>
        <v>1409.6570736679369</v>
      </c>
    </row>
    <row r="75" spans="1:7" x14ac:dyDescent="0.25">
      <c r="A75" s="143">
        <v>2001</v>
      </c>
      <c r="B75" s="162">
        <v>65394.807999999997</v>
      </c>
      <c r="C75" s="166">
        <f>'[32]OECD.Stat export'!I65</f>
        <v>3718.1749999999997</v>
      </c>
      <c r="D75" s="166">
        <v>3715.45</v>
      </c>
      <c r="E75" s="130">
        <f>'[31]OECD.Stat export'!G61</f>
        <v>81.964160000000007</v>
      </c>
      <c r="F75" s="136">
        <f t="shared" si="0"/>
        <v>89.319748470220844</v>
      </c>
      <c r="G75" s="164">
        <f t="shared" si="1"/>
        <v>1466.7314412341259</v>
      </c>
    </row>
    <row r="76" spans="1:7" x14ac:dyDescent="0.25">
      <c r="A76" s="143">
        <v>2002</v>
      </c>
      <c r="B76" s="162">
        <v>68422.346999999994</v>
      </c>
      <c r="C76" s="166">
        <f>'[32]OECD.Stat export'!I66</f>
        <v>3746.7749999999996</v>
      </c>
      <c r="D76" s="166">
        <v>3742.6750000000002</v>
      </c>
      <c r="E76" s="130">
        <f>'[31]OECD.Stat export'!G62</f>
        <v>84.915149999999997</v>
      </c>
      <c r="F76" s="136">
        <f t="shared" si="0"/>
        <v>92.535564804312926</v>
      </c>
      <c r="G76" s="164">
        <f t="shared" ref="G76:G92" si="2">(B76*1000000)/(D76*1000)/12</f>
        <v>1523.4724495180583</v>
      </c>
    </row>
    <row r="77" spans="1:7" x14ac:dyDescent="0.25">
      <c r="A77" s="143">
        <v>2003</v>
      </c>
      <c r="B77" s="162">
        <v>69832.134999999995</v>
      </c>
      <c r="C77" s="166">
        <f>'[32]OECD.Stat export'!I67</f>
        <v>3710.3249999999998</v>
      </c>
      <c r="D77" s="166">
        <v>3706.2</v>
      </c>
      <c r="E77" s="130">
        <f>'[31]OECD.Stat export'!G63</f>
        <v>87.648560000000003</v>
      </c>
      <c r="F77" s="136">
        <f t="shared" si="0"/>
        <v>95.51427517804197</v>
      </c>
      <c r="G77" s="164">
        <f t="shared" si="2"/>
        <v>1570.1647464608852</v>
      </c>
    </row>
    <row r="78" spans="1:7" x14ac:dyDescent="0.25">
      <c r="A78" s="143">
        <v>2004</v>
      </c>
      <c r="B78" s="162">
        <v>72361.740000000005</v>
      </c>
      <c r="C78" s="166">
        <f>'[32]OECD.Stat export'!I68</f>
        <v>3723.2999999999997</v>
      </c>
      <c r="D78" s="166">
        <v>3719.375</v>
      </c>
      <c r="E78" s="130">
        <f>'[31]OECD.Stat export'!G64</f>
        <v>89.721770000000006</v>
      </c>
      <c r="F78" s="136">
        <f t="shared" si="0"/>
        <v>97.773538198927525</v>
      </c>
      <c r="G78" s="164">
        <f t="shared" si="2"/>
        <v>1621.2791127541589</v>
      </c>
    </row>
    <row r="79" spans="1:7" x14ac:dyDescent="0.25">
      <c r="A79" s="143">
        <v>2005</v>
      </c>
      <c r="B79" s="162">
        <v>75781.482999999993</v>
      </c>
      <c r="C79" s="166">
        <f>'[32]OECD.Stat export'!I69</f>
        <v>3744.2749999999996</v>
      </c>
      <c r="D79" s="166">
        <v>3741.9250000000002</v>
      </c>
      <c r="E79" s="130">
        <f>'[31]OECD.Stat export'!G65</f>
        <v>91.764880000000005</v>
      </c>
      <c r="F79" s="173">
        <f t="shared" si="0"/>
        <v>100</v>
      </c>
      <c r="G79" s="164">
        <f t="shared" si="2"/>
        <v>1687.6670653028411</v>
      </c>
    </row>
    <row r="80" spans="1:7" x14ac:dyDescent="0.25">
      <c r="A80" s="143">
        <v>2006</v>
      </c>
      <c r="B80" s="162">
        <v>77895.369000000006</v>
      </c>
      <c r="C80" s="166">
        <f>'[32]OECD.Stat export'!I70</f>
        <v>3824.5</v>
      </c>
      <c r="D80" s="166">
        <v>3821.55</v>
      </c>
      <c r="E80" s="130">
        <f>'[31]OECD.Stat export'!G66</f>
        <v>94.616619999999998</v>
      </c>
      <c r="F80" s="136">
        <f t="shared" si="0"/>
        <v>103.10765948803071</v>
      </c>
      <c r="G80" s="164">
        <f t="shared" si="2"/>
        <v>1698.5989323703734</v>
      </c>
    </row>
    <row r="81" spans="1:7" x14ac:dyDescent="0.25">
      <c r="A81" s="144">
        <v>2007</v>
      </c>
      <c r="B81" s="162">
        <v>81065.225000000006</v>
      </c>
      <c r="C81" s="166">
        <f>'[32]OECD.Stat export'!I71</f>
        <v>3829.7249999999999</v>
      </c>
      <c r="D81" s="166">
        <v>3825.9250000000002</v>
      </c>
      <c r="E81" s="130">
        <f>'[31]OECD.Stat export'!G67</f>
        <v>96.938479999999998</v>
      </c>
      <c r="F81" s="136">
        <f t="shared" si="0"/>
        <v>105.63788673836873</v>
      </c>
      <c r="G81" s="164">
        <f t="shared" si="2"/>
        <v>1765.6999069941692</v>
      </c>
    </row>
    <row r="82" spans="1:7" x14ac:dyDescent="0.25">
      <c r="A82" s="144">
        <v>2008</v>
      </c>
      <c r="B82" s="162">
        <v>83676.91</v>
      </c>
      <c r="C82" s="166">
        <f>'[32]OECD.Stat export'!I72</f>
        <v>3871.8500000000004</v>
      </c>
      <c r="D82" s="166">
        <v>3870.3</v>
      </c>
      <c r="E82" s="130">
        <f>'[31]OECD.Stat export'!G68</f>
        <v>99.447749999999999</v>
      </c>
      <c r="F82" s="136">
        <f t="shared" si="0"/>
        <v>108.37234244735021</v>
      </c>
      <c r="G82" s="164">
        <f t="shared" si="2"/>
        <v>1801.6887149144338</v>
      </c>
    </row>
    <row r="83" spans="1:7" x14ac:dyDescent="0.25">
      <c r="A83" s="144">
        <v>2009</v>
      </c>
      <c r="B83" s="162">
        <v>83655.138000000006</v>
      </c>
      <c r="C83" s="166">
        <f>'[32]OECD.Stat export'!I73</f>
        <v>3774.5749999999998</v>
      </c>
      <c r="D83" s="166">
        <v>3772.25</v>
      </c>
      <c r="E83" s="130">
        <f>'[31]OECD.Stat export'!G69</f>
        <v>98.616829999999993</v>
      </c>
      <c r="F83" s="136">
        <f t="shared" si="0"/>
        <v>107.46685442186596</v>
      </c>
      <c r="G83" s="164">
        <f t="shared" si="2"/>
        <v>1848.0380409569887</v>
      </c>
    </row>
    <row r="84" spans="1:7" x14ac:dyDescent="0.25">
      <c r="A84" s="172">
        <v>2010</v>
      </c>
      <c r="B84" s="162">
        <v>84836.733999999997</v>
      </c>
      <c r="C84" s="166">
        <f>'[32]OECD.Stat export'!I74</f>
        <v>3765.7250000000004</v>
      </c>
      <c r="D84" s="166">
        <v>3761.9749999999999</v>
      </c>
      <c r="E84" s="174">
        <f>'[31]OECD.Stat export'!G70</f>
        <v>100</v>
      </c>
      <c r="F84" s="136">
        <f t="shared" si="0"/>
        <v>108.97415220289068</v>
      </c>
      <c r="G84" s="164">
        <f t="shared" si="2"/>
        <v>1879.2596530634398</v>
      </c>
    </row>
    <row r="85" spans="1:7" x14ac:dyDescent="0.25">
      <c r="A85" s="172">
        <f>A84+1</f>
        <v>2011</v>
      </c>
      <c r="B85" s="162">
        <v>81593.804999999993</v>
      </c>
      <c r="C85" s="166">
        <f>'[32]OECD.Stat export'!I75</f>
        <v>3719.1250000000005</v>
      </c>
      <c r="D85" s="166">
        <v>3714.95</v>
      </c>
      <c r="E85" s="130">
        <f>'[31]OECD.Stat export'!G71</f>
        <v>103.65300000000001</v>
      </c>
      <c r="F85" s="136">
        <f t="shared" si="0"/>
        <v>112.95497798286229</v>
      </c>
      <c r="G85" s="164">
        <f t="shared" si="2"/>
        <v>1830.3028977509791</v>
      </c>
    </row>
    <row r="86" spans="1:7" x14ac:dyDescent="0.25">
      <c r="A86" s="172">
        <f>A85+1</f>
        <v>2012</v>
      </c>
      <c r="B86" s="162">
        <v>75313.415999999997</v>
      </c>
      <c r="C86" s="166">
        <f>'[32]OECD.Stat export'!I76</f>
        <v>3542.6</v>
      </c>
      <c r="D86" s="166">
        <v>3538.95</v>
      </c>
      <c r="E86" s="130">
        <f>'[31]OECD.Stat export'!G72</f>
        <v>106.5277</v>
      </c>
      <c r="F86" s="136">
        <f t="shared" si="0"/>
        <v>116.08765793623878</v>
      </c>
      <c r="G86" s="164">
        <f t="shared" si="2"/>
        <v>1773.440709815058</v>
      </c>
    </row>
    <row r="87" spans="1:7" x14ac:dyDescent="0.25">
      <c r="A87" s="172">
        <f>A86+1</f>
        <v>2013</v>
      </c>
      <c r="B87" s="162">
        <v>76207.142000000007</v>
      </c>
      <c r="C87" s="166">
        <f>'[32]OECD.Stat export'!I77</f>
        <v>3457.5250000000001</v>
      </c>
      <c r="D87" s="166">
        <v>3453.4250000000002</v>
      </c>
      <c r="E87" s="130">
        <f>'[31]OECD.Stat export'!G73</f>
        <v>106.82</v>
      </c>
      <c r="F87" s="136">
        <f t="shared" si="0"/>
        <v>116.40618938312784</v>
      </c>
      <c r="G87" s="164">
        <f t="shared" si="2"/>
        <v>1838.9266211562917</v>
      </c>
    </row>
    <row r="88" spans="1:7" x14ac:dyDescent="0.25">
      <c r="A88" s="172">
        <f>A87+1</f>
        <v>2014</v>
      </c>
      <c r="B88" s="162">
        <v>76351.13</v>
      </c>
      <c r="C88" s="166">
        <f>'[32]OECD.Stat export'!I78</f>
        <v>3611.0750000000003</v>
      </c>
      <c r="D88" s="166">
        <v>3607.65</v>
      </c>
      <c r="E88" s="130">
        <f>'[31]OECD.Stat export'!G74</f>
        <v>106.52290000000001</v>
      </c>
      <c r="F88" s="136">
        <f>E88/E$79*100</f>
        <v>116.08242717693304</v>
      </c>
      <c r="G88" s="164">
        <f t="shared" si="2"/>
        <v>1763.6395345076896</v>
      </c>
    </row>
    <row r="89" spans="1:7" x14ac:dyDescent="0.25">
      <c r="A89" s="172">
        <v>2015</v>
      </c>
      <c r="B89" s="162">
        <v>78406.281000000003</v>
      </c>
      <c r="C89" s="166">
        <f>'[32]OECD.Stat export'!I79</f>
        <v>3710.6750000000002</v>
      </c>
      <c r="D89" s="166">
        <v>3706.75</v>
      </c>
      <c r="E89" s="130">
        <f>'[31]OECD.Stat export'!G75</f>
        <v>107.04259999999999</v>
      </c>
      <c r="F89" s="136">
        <f>E89/E$79*100</f>
        <v>116.64876584593146</v>
      </c>
      <c r="G89" s="164">
        <f t="shared" si="2"/>
        <v>1762.691508734066</v>
      </c>
    </row>
    <row r="90" spans="1:7" x14ac:dyDescent="0.25">
      <c r="A90" s="172">
        <f>A89+1</f>
        <v>2016</v>
      </c>
      <c r="B90" s="162">
        <v>81213.456000000006</v>
      </c>
      <c r="C90" s="166">
        <f>'[32]OECD.Stat export'!I80</f>
        <v>3787.2000000000003</v>
      </c>
      <c r="D90" s="166">
        <v>3782.875</v>
      </c>
      <c r="E90" s="130">
        <f>'[31]OECD.Stat export'!G76</f>
        <v>107.69280000000001</v>
      </c>
      <c r="F90" s="136">
        <f>E90/E$79*100</f>
        <v>117.35731578355467</v>
      </c>
      <c r="G90" s="164">
        <f t="shared" si="2"/>
        <v>1789.0593794402405</v>
      </c>
    </row>
    <row r="91" spans="1:7" x14ac:dyDescent="0.25">
      <c r="A91" s="172">
        <f>A90+1</f>
        <v>2017</v>
      </c>
      <c r="B91" s="162">
        <v>86097.312999999995</v>
      </c>
      <c r="C91" s="166">
        <f>'[32]OECD.Stat export'!I81</f>
        <v>3948.7000000000003</v>
      </c>
      <c r="D91" s="166">
        <v>3945.4749999999999</v>
      </c>
      <c r="E91" s="130">
        <f>'[31]OECD.Stat export'!G77</f>
        <v>109.16670000000001</v>
      </c>
      <c r="F91" s="136">
        <f>E91/E$79*100</f>
        <v>118.96348581287309</v>
      </c>
      <c r="G91" s="164">
        <f t="shared" si="2"/>
        <v>1818.4822064094521</v>
      </c>
    </row>
    <row r="92" spans="1:7" x14ac:dyDescent="0.25">
      <c r="A92" s="220">
        <f>A91+1</f>
        <v>2018</v>
      </c>
      <c r="B92" s="162">
        <v>90782.88</v>
      </c>
      <c r="D92" s="140">
        <v>4051.95</v>
      </c>
      <c r="G92" s="164">
        <f t="shared" si="2"/>
        <v>1867.0615382716962</v>
      </c>
    </row>
    <row r="93" spans="1:7" x14ac:dyDescent="0.25">
      <c r="A93" s="220">
        <f>A92+1</f>
        <v>2019</v>
      </c>
      <c r="B93" s="162">
        <v>94894.297000000006</v>
      </c>
    </row>
  </sheetData>
  <mergeCells count="6">
    <mergeCell ref="B6:F6"/>
    <mergeCell ref="B3:G3"/>
    <mergeCell ref="A3:A6"/>
    <mergeCell ref="B4:B5"/>
    <mergeCell ref="E4:F4"/>
    <mergeCell ref="C4:D5"/>
  </mergeCells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F146"/>
  <sheetViews>
    <sheetView topLeftCell="A80" workbookViewId="0">
      <selection activeCell="K143" sqref="K143"/>
    </sheetView>
  </sheetViews>
  <sheetFormatPr baseColWidth="10" defaultColWidth="11.42578125" defaultRowHeight="15" x14ac:dyDescent="0.25"/>
  <cols>
    <col min="1" max="1" width="11.42578125" style="77"/>
    <col min="2" max="2" width="14.85546875" style="77" customWidth="1"/>
    <col min="3" max="3" width="12.7109375" style="77" customWidth="1"/>
    <col min="4" max="4" width="12.7109375" style="140" customWidth="1"/>
    <col min="5" max="7" width="12.7109375" style="77" customWidth="1"/>
    <col min="8" max="8" width="11.42578125" style="138"/>
    <col min="9" max="16384" width="11.42578125" style="78"/>
  </cols>
  <sheetData>
    <row r="1" spans="1:8" ht="14.25" thickBot="1" x14ac:dyDescent="0.3">
      <c r="A1" s="76"/>
      <c r="H1" s="34"/>
    </row>
    <row r="2" spans="1:8" ht="14.25" thickBot="1" x14ac:dyDescent="0.3">
      <c r="G2" s="123">
        <v>0.63400000000000001</v>
      </c>
      <c r="H2" s="140"/>
    </row>
    <row r="3" spans="1:8" ht="14.25" x14ac:dyDescent="0.25">
      <c r="A3" s="448" t="s">
        <v>2</v>
      </c>
      <c r="B3" s="450" t="s">
        <v>141</v>
      </c>
      <c r="C3" s="450"/>
      <c r="D3" s="450"/>
      <c r="E3" s="450"/>
      <c r="F3" s="450"/>
      <c r="G3" s="450"/>
      <c r="H3" s="140"/>
    </row>
    <row r="4" spans="1:8" s="81" customFormat="1" ht="28.5" x14ac:dyDescent="0.25">
      <c r="A4" s="449"/>
      <c r="B4" s="121" t="s">
        <v>50</v>
      </c>
      <c r="C4" s="512" t="s">
        <v>22</v>
      </c>
      <c r="D4" s="513"/>
      <c r="E4" s="535" t="s">
        <v>0</v>
      </c>
      <c r="F4" s="535"/>
      <c r="G4" s="214" t="s">
        <v>23</v>
      </c>
      <c r="H4" s="248" t="s">
        <v>23</v>
      </c>
    </row>
    <row r="5" spans="1:8" s="81" customFormat="1" ht="14.25" x14ac:dyDescent="0.25">
      <c r="A5" s="449"/>
      <c r="B5" s="121" t="s">
        <v>25</v>
      </c>
      <c r="C5" s="82"/>
      <c r="D5" s="149"/>
      <c r="E5" s="82"/>
      <c r="F5" s="82"/>
      <c r="G5" s="121" t="s">
        <v>110</v>
      </c>
      <c r="H5" s="249" t="s">
        <v>110</v>
      </c>
    </row>
    <row r="6" spans="1:8" s="81" customFormat="1" ht="42.75" x14ac:dyDescent="0.25">
      <c r="A6" s="449"/>
      <c r="B6" s="121"/>
      <c r="C6" s="121" t="s">
        <v>52</v>
      </c>
      <c r="D6" s="249" t="s">
        <v>136</v>
      </c>
      <c r="E6" s="121"/>
      <c r="F6" s="121"/>
      <c r="G6" s="121"/>
      <c r="H6" s="249"/>
    </row>
    <row r="7" spans="1:8" s="81" customFormat="1" ht="13.7" x14ac:dyDescent="0.25">
      <c r="A7" s="84"/>
      <c r="B7" s="85" t="s">
        <v>61</v>
      </c>
      <c r="C7" s="85" t="s">
        <v>47</v>
      </c>
      <c r="D7" s="151"/>
      <c r="E7" s="121" t="s">
        <v>33</v>
      </c>
      <c r="F7" s="121" t="s">
        <v>32</v>
      </c>
      <c r="G7" s="249" t="s">
        <v>62</v>
      </c>
      <c r="H7" s="249" t="s">
        <v>62</v>
      </c>
    </row>
    <row r="8" spans="1:8" s="88" customFormat="1" ht="15.75" customHeight="1" thickBot="1" x14ac:dyDescent="0.3">
      <c r="A8" s="14"/>
      <c r="B8" s="86" t="s">
        <v>3</v>
      </c>
      <c r="C8" s="526" t="s">
        <v>3</v>
      </c>
      <c r="D8" s="527"/>
      <c r="E8" s="11" t="s">
        <v>3</v>
      </c>
      <c r="F8" s="11" t="s">
        <v>3</v>
      </c>
      <c r="G8" s="156" t="s">
        <v>3</v>
      </c>
      <c r="H8" s="156" t="s">
        <v>3</v>
      </c>
    </row>
    <row r="9" spans="1:8" ht="13.7" hidden="1" x14ac:dyDescent="0.25">
      <c r="A9" s="89">
        <v>1882</v>
      </c>
      <c r="B9" s="90"/>
      <c r="C9" s="446"/>
      <c r="D9" s="259"/>
      <c r="E9" s="91"/>
      <c r="F9" s="91"/>
      <c r="G9" s="90"/>
      <c r="H9" s="133"/>
    </row>
    <row r="10" spans="1:8" ht="14.25" hidden="1" x14ac:dyDescent="0.25">
      <c r="A10" s="89">
        <v>1883</v>
      </c>
      <c r="B10" s="90"/>
      <c r="C10" s="447"/>
      <c r="D10" s="250"/>
      <c r="E10" s="90"/>
      <c r="F10" s="90"/>
      <c r="G10" s="90"/>
    </row>
    <row r="11" spans="1:8" ht="14.25" hidden="1" x14ac:dyDescent="0.25">
      <c r="A11" s="89">
        <v>1884</v>
      </c>
      <c r="B11" s="90"/>
      <c r="C11" s="447"/>
      <c r="D11" s="250"/>
      <c r="E11" s="90"/>
      <c r="F11" s="90"/>
      <c r="G11" s="90"/>
    </row>
    <row r="12" spans="1:8" ht="14.25" hidden="1" x14ac:dyDescent="0.25">
      <c r="A12" s="89">
        <v>1885</v>
      </c>
      <c r="B12" s="90"/>
      <c r="C12" s="447"/>
      <c r="D12" s="250"/>
      <c r="E12" s="90"/>
      <c r="F12" s="90"/>
      <c r="G12" s="90"/>
    </row>
    <row r="13" spans="1:8" ht="14.25" hidden="1" x14ac:dyDescent="0.25">
      <c r="A13" s="89">
        <v>1886</v>
      </c>
      <c r="B13" s="90"/>
      <c r="C13" s="90"/>
      <c r="D13" s="159"/>
      <c r="E13" s="90"/>
      <c r="F13" s="90"/>
      <c r="G13" s="90"/>
    </row>
    <row r="14" spans="1:8" ht="14.25" hidden="1" x14ac:dyDescent="0.25">
      <c r="A14" s="89">
        <v>1887</v>
      </c>
      <c r="B14" s="90"/>
      <c r="C14" s="90"/>
      <c r="D14" s="159"/>
      <c r="E14" s="90"/>
      <c r="F14" s="90"/>
      <c r="G14" s="90"/>
    </row>
    <row r="15" spans="1:8" ht="14.25" hidden="1" x14ac:dyDescent="0.25">
      <c r="A15" s="89">
        <v>1888</v>
      </c>
      <c r="B15" s="90"/>
      <c r="C15" s="90"/>
      <c r="D15" s="159"/>
      <c r="E15" s="90"/>
      <c r="F15" s="90"/>
      <c r="G15" s="90"/>
    </row>
    <row r="16" spans="1:8" ht="14.25" hidden="1" x14ac:dyDescent="0.25">
      <c r="A16" s="89">
        <v>1889</v>
      </c>
      <c r="B16" s="90"/>
      <c r="C16" s="90"/>
      <c r="D16" s="159"/>
      <c r="E16" s="90"/>
      <c r="F16" s="90"/>
      <c r="G16" s="90"/>
    </row>
    <row r="17" spans="1:8" ht="14.25" hidden="1" x14ac:dyDescent="0.25">
      <c r="A17" s="89">
        <v>1890</v>
      </c>
      <c r="B17" s="90"/>
      <c r="C17" s="90"/>
      <c r="D17" s="159"/>
      <c r="E17" s="90"/>
      <c r="F17" s="90"/>
      <c r="G17" s="90"/>
    </row>
    <row r="18" spans="1:8" ht="14.25" hidden="1" x14ac:dyDescent="0.25">
      <c r="A18" s="89">
        <v>1891</v>
      </c>
      <c r="B18" s="90"/>
      <c r="C18" s="90"/>
      <c r="D18" s="159"/>
      <c r="E18" s="90"/>
      <c r="F18" s="90"/>
      <c r="G18" s="90"/>
    </row>
    <row r="19" spans="1:8" ht="14.25" hidden="1" x14ac:dyDescent="0.25">
      <c r="A19" s="89">
        <v>1892</v>
      </c>
      <c r="B19" s="90"/>
      <c r="C19" s="90"/>
      <c r="D19" s="159"/>
      <c r="E19" s="90"/>
      <c r="F19" s="90"/>
      <c r="G19" s="90"/>
    </row>
    <row r="20" spans="1:8" ht="14.25" hidden="1" x14ac:dyDescent="0.25">
      <c r="A20" s="89">
        <v>1893</v>
      </c>
      <c r="B20" s="90"/>
      <c r="C20" s="90"/>
      <c r="D20" s="159"/>
      <c r="E20" s="90"/>
      <c r="F20" s="90"/>
      <c r="G20" s="90"/>
    </row>
    <row r="21" spans="1:8" ht="14.25" hidden="1" x14ac:dyDescent="0.25">
      <c r="A21" s="89">
        <v>1894</v>
      </c>
      <c r="B21" s="90"/>
      <c r="C21" s="90"/>
      <c r="D21" s="159"/>
      <c r="E21" s="90"/>
      <c r="F21" s="90"/>
      <c r="G21" s="90"/>
    </row>
    <row r="22" spans="1:8" ht="14.25" hidden="1" x14ac:dyDescent="0.25">
      <c r="A22" s="89">
        <v>1895</v>
      </c>
      <c r="B22" s="90"/>
      <c r="C22" s="90"/>
      <c r="D22" s="159"/>
      <c r="E22" s="90"/>
      <c r="F22" s="90"/>
      <c r="G22" s="90"/>
    </row>
    <row r="23" spans="1:8" ht="14.25" hidden="1" x14ac:dyDescent="0.25">
      <c r="A23" s="89">
        <v>1896</v>
      </c>
      <c r="B23" s="90"/>
      <c r="C23" s="90"/>
      <c r="D23" s="159"/>
      <c r="E23" s="90"/>
      <c r="F23" s="90"/>
      <c r="G23" s="90"/>
    </row>
    <row r="24" spans="1:8" ht="13.7" hidden="1" x14ac:dyDescent="0.25">
      <c r="A24" s="89">
        <v>1897</v>
      </c>
      <c r="B24" s="90"/>
      <c r="C24" s="90"/>
      <c r="D24" s="159"/>
      <c r="E24" s="90"/>
      <c r="F24" s="90"/>
      <c r="G24" s="90"/>
      <c r="H24" s="159"/>
    </row>
    <row r="25" spans="1:8" ht="13.7" hidden="1" x14ac:dyDescent="0.25">
      <c r="A25" s="89">
        <v>1898</v>
      </c>
      <c r="B25" s="90"/>
      <c r="C25" s="90"/>
      <c r="D25" s="159"/>
      <c r="E25" s="90"/>
      <c r="F25" s="90"/>
      <c r="G25" s="90"/>
      <c r="H25" s="159"/>
    </row>
    <row r="26" spans="1:8" ht="13.7" hidden="1" x14ac:dyDescent="0.25">
      <c r="A26" s="89">
        <v>1899</v>
      </c>
      <c r="B26" s="90"/>
      <c r="C26" s="90"/>
      <c r="D26" s="159"/>
      <c r="E26" s="90"/>
      <c r="F26" s="90"/>
      <c r="G26" s="90"/>
      <c r="H26" s="159"/>
    </row>
    <row r="27" spans="1:8" ht="13.7" hidden="1" x14ac:dyDescent="0.25">
      <c r="A27" s="89">
        <v>1900</v>
      </c>
      <c r="B27" s="90"/>
      <c r="C27" s="90"/>
      <c r="D27" s="159"/>
      <c r="E27" s="90"/>
      <c r="F27" s="90"/>
      <c r="G27" s="90"/>
      <c r="H27" s="159"/>
    </row>
    <row r="28" spans="1:8" ht="13.7" hidden="1" x14ac:dyDescent="0.25">
      <c r="A28" s="89">
        <v>1901</v>
      </c>
      <c r="B28" s="90"/>
      <c r="C28" s="90"/>
      <c r="D28" s="159"/>
      <c r="E28" s="90"/>
      <c r="F28" s="90"/>
      <c r="G28" s="90"/>
      <c r="H28" s="159"/>
    </row>
    <row r="29" spans="1:8" ht="13.7" hidden="1" x14ac:dyDescent="0.25">
      <c r="A29" s="89">
        <v>1902</v>
      </c>
      <c r="B29" s="90"/>
      <c r="C29" s="90"/>
      <c r="D29" s="159"/>
      <c r="E29" s="90"/>
      <c r="F29" s="90"/>
      <c r="G29" s="90"/>
      <c r="H29" s="159"/>
    </row>
    <row r="30" spans="1:8" ht="13.7" hidden="1" x14ac:dyDescent="0.25">
      <c r="A30" s="89">
        <v>1903</v>
      </c>
      <c r="B30" s="90"/>
      <c r="C30" s="90"/>
      <c r="D30" s="159"/>
      <c r="E30" s="90"/>
      <c r="F30" s="90"/>
      <c r="G30" s="90"/>
      <c r="H30" s="159"/>
    </row>
    <row r="31" spans="1:8" ht="13.7" hidden="1" x14ac:dyDescent="0.25">
      <c r="A31" s="89">
        <v>1904</v>
      </c>
      <c r="B31" s="90"/>
      <c r="C31" s="90"/>
      <c r="D31" s="159"/>
      <c r="E31" s="90"/>
      <c r="F31" s="90"/>
      <c r="G31" s="90"/>
      <c r="H31" s="159"/>
    </row>
    <row r="32" spans="1:8" ht="13.7" hidden="1" x14ac:dyDescent="0.25">
      <c r="A32" s="89">
        <v>1905</v>
      </c>
      <c r="B32" s="90"/>
      <c r="C32" s="90"/>
      <c r="D32" s="159"/>
      <c r="E32" s="90"/>
      <c r="F32" s="90"/>
      <c r="G32" s="90"/>
      <c r="H32" s="159"/>
    </row>
    <row r="33" spans="1:8" ht="13.7" hidden="1" x14ac:dyDescent="0.25">
      <c r="A33" s="89">
        <v>1906</v>
      </c>
      <c r="B33" s="90"/>
      <c r="C33" s="90"/>
      <c r="D33" s="159"/>
      <c r="E33" s="90"/>
      <c r="F33" s="90"/>
      <c r="G33" s="90"/>
      <c r="H33" s="159"/>
    </row>
    <row r="34" spans="1:8" ht="13.7" hidden="1" x14ac:dyDescent="0.25">
      <c r="A34" s="89">
        <v>1907</v>
      </c>
      <c r="B34" s="90"/>
      <c r="C34" s="90"/>
      <c r="D34" s="159"/>
      <c r="E34" s="90"/>
      <c r="F34" s="90"/>
      <c r="G34" s="90"/>
      <c r="H34" s="159"/>
    </row>
    <row r="35" spans="1:8" ht="13.7" hidden="1" x14ac:dyDescent="0.25">
      <c r="A35" s="89">
        <v>1908</v>
      </c>
      <c r="B35" s="90"/>
      <c r="C35" s="90"/>
      <c r="D35" s="159"/>
      <c r="E35" s="90"/>
      <c r="F35" s="90"/>
      <c r="G35" s="90"/>
      <c r="H35" s="159"/>
    </row>
    <row r="36" spans="1:8" ht="13.7" hidden="1" x14ac:dyDescent="0.25">
      <c r="A36" s="89">
        <v>1909</v>
      </c>
      <c r="B36" s="90"/>
      <c r="C36" s="90"/>
      <c r="D36" s="159"/>
      <c r="E36" s="90"/>
      <c r="F36" s="90"/>
      <c r="G36" s="90"/>
      <c r="H36" s="159"/>
    </row>
    <row r="37" spans="1:8" ht="13.7" hidden="1" x14ac:dyDescent="0.25">
      <c r="A37" s="89">
        <v>1910</v>
      </c>
      <c r="B37" s="90"/>
      <c r="C37" s="90"/>
      <c r="D37" s="159"/>
      <c r="E37" s="90"/>
      <c r="F37" s="90"/>
      <c r="G37" s="90"/>
      <c r="H37" s="159"/>
    </row>
    <row r="38" spans="1:8" ht="13.7" hidden="1" x14ac:dyDescent="0.25">
      <c r="A38" s="89">
        <v>1911</v>
      </c>
      <c r="B38" s="90"/>
      <c r="C38" s="90"/>
      <c r="D38" s="159"/>
      <c r="E38" s="90"/>
      <c r="F38" s="90"/>
      <c r="G38" s="90"/>
      <c r="H38" s="159"/>
    </row>
    <row r="39" spans="1:8" ht="13.7" hidden="1" x14ac:dyDescent="0.25">
      <c r="A39" s="89">
        <v>1912</v>
      </c>
      <c r="B39" s="90"/>
      <c r="C39" s="90"/>
      <c r="D39" s="159"/>
      <c r="E39" s="90"/>
      <c r="F39" s="90"/>
      <c r="G39" s="90"/>
      <c r="H39" s="159"/>
    </row>
    <row r="40" spans="1:8" ht="13.7" hidden="1" x14ac:dyDescent="0.25">
      <c r="A40" s="89">
        <v>1913</v>
      </c>
      <c r="B40" s="90"/>
      <c r="C40" s="90"/>
      <c r="D40" s="159"/>
      <c r="E40" s="90"/>
      <c r="F40" s="90"/>
      <c r="G40" s="90"/>
      <c r="H40" s="159"/>
    </row>
    <row r="41" spans="1:8" ht="13.7" hidden="1" x14ac:dyDescent="0.25">
      <c r="A41" s="89">
        <v>1914</v>
      </c>
      <c r="B41" s="90"/>
      <c r="C41" s="90"/>
      <c r="D41" s="159"/>
      <c r="E41" s="90"/>
      <c r="F41" s="90"/>
      <c r="G41" s="90"/>
      <c r="H41" s="164" t="e">
        <f t="shared" ref="H41:H76" si="0">(B41*1000000)/(D41*1000)/12</f>
        <v>#DIV/0!</v>
      </c>
    </row>
    <row r="42" spans="1:8" ht="13.7" hidden="1" x14ac:dyDescent="0.25">
      <c r="A42" s="89">
        <v>1915</v>
      </c>
      <c r="B42" s="90"/>
      <c r="C42" s="90"/>
      <c r="D42" s="159"/>
      <c r="E42" s="90"/>
      <c r="F42" s="90"/>
      <c r="G42" s="90"/>
      <c r="H42" s="164" t="e">
        <f t="shared" si="0"/>
        <v>#DIV/0!</v>
      </c>
    </row>
    <row r="43" spans="1:8" ht="13.7" hidden="1" x14ac:dyDescent="0.25">
      <c r="A43" s="89">
        <v>1916</v>
      </c>
      <c r="B43" s="90"/>
      <c r="C43" s="90"/>
      <c r="D43" s="159"/>
      <c r="E43" s="90"/>
      <c r="F43" s="90"/>
      <c r="G43" s="90"/>
      <c r="H43" s="164" t="e">
        <f t="shared" si="0"/>
        <v>#DIV/0!</v>
      </c>
    </row>
    <row r="44" spans="1:8" ht="13.7" hidden="1" x14ac:dyDescent="0.25">
      <c r="A44" s="89">
        <v>1917</v>
      </c>
      <c r="B44" s="90"/>
      <c r="C44" s="90"/>
      <c r="D44" s="159"/>
      <c r="E44" s="90"/>
      <c r="F44" s="90"/>
      <c r="G44" s="90"/>
      <c r="H44" s="164" t="e">
        <f t="shared" si="0"/>
        <v>#DIV/0!</v>
      </c>
    </row>
    <row r="45" spans="1:8" ht="13.7" hidden="1" x14ac:dyDescent="0.25">
      <c r="A45" s="89">
        <v>1918</v>
      </c>
      <c r="B45" s="90"/>
      <c r="C45" s="90"/>
      <c r="D45" s="159"/>
      <c r="E45" s="90"/>
      <c r="F45" s="90"/>
      <c r="G45" s="90"/>
      <c r="H45" s="164" t="e">
        <f t="shared" si="0"/>
        <v>#DIV/0!</v>
      </c>
    </row>
    <row r="46" spans="1:8" ht="13.7" hidden="1" x14ac:dyDescent="0.25">
      <c r="A46" s="89">
        <v>1919</v>
      </c>
      <c r="B46" s="90"/>
      <c r="C46" s="90"/>
      <c r="D46" s="159"/>
      <c r="E46" s="90"/>
      <c r="F46" s="90"/>
      <c r="G46" s="90"/>
      <c r="H46" s="164" t="e">
        <f t="shared" si="0"/>
        <v>#DIV/0!</v>
      </c>
    </row>
    <row r="47" spans="1:8" ht="13.7" hidden="1" x14ac:dyDescent="0.25">
      <c r="A47" s="89">
        <v>1920</v>
      </c>
      <c r="B47" s="90"/>
      <c r="C47" s="90"/>
      <c r="D47" s="159"/>
      <c r="E47" s="90"/>
      <c r="F47" s="90"/>
      <c r="G47" s="90"/>
      <c r="H47" s="164" t="e">
        <f t="shared" si="0"/>
        <v>#DIV/0!</v>
      </c>
    </row>
    <row r="48" spans="1:8" ht="13.7" hidden="1" x14ac:dyDescent="0.25">
      <c r="A48" s="89">
        <v>1921</v>
      </c>
      <c r="B48" s="90"/>
      <c r="C48" s="90"/>
      <c r="D48" s="159"/>
      <c r="E48" s="90"/>
      <c r="F48" s="90"/>
      <c r="G48" s="90"/>
      <c r="H48" s="164" t="e">
        <f t="shared" si="0"/>
        <v>#DIV/0!</v>
      </c>
    </row>
    <row r="49" spans="1:8" ht="13.7" hidden="1" x14ac:dyDescent="0.25">
      <c r="A49" s="89">
        <v>1922</v>
      </c>
      <c r="B49" s="90"/>
      <c r="C49" s="90"/>
      <c r="D49" s="159"/>
      <c r="E49" s="90"/>
      <c r="F49" s="90"/>
      <c r="G49" s="90"/>
      <c r="H49" s="164" t="e">
        <f t="shared" si="0"/>
        <v>#DIV/0!</v>
      </c>
    </row>
    <row r="50" spans="1:8" ht="13.7" hidden="1" x14ac:dyDescent="0.25">
      <c r="A50" s="89">
        <v>1923</v>
      </c>
      <c r="B50" s="90"/>
      <c r="C50" s="90"/>
      <c r="D50" s="159"/>
      <c r="E50" s="90"/>
      <c r="F50" s="90"/>
      <c r="G50" s="90"/>
      <c r="H50" s="164" t="e">
        <f t="shared" si="0"/>
        <v>#DIV/0!</v>
      </c>
    </row>
    <row r="51" spans="1:8" ht="13.7" hidden="1" x14ac:dyDescent="0.25">
      <c r="A51" s="89">
        <v>1924</v>
      </c>
      <c r="B51" s="90"/>
      <c r="C51" s="90"/>
      <c r="D51" s="159"/>
      <c r="E51" s="90"/>
      <c r="F51" s="90"/>
      <c r="G51" s="90"/>
      <c r="H51" s="164" t="e">
        <f t="shared" si="0"/>
        <v>#DIV/0!</v>
      </c>
    </row>
    <row r="52" spans="1:8" ht="13.7" hidden="1" x14ac:dyDescent="0.25">
      <c r="A52" s="89">
        <v>1925</v>
      </c>
      <c r="B52" s="90"/>
      <c r="C52" s="90"/>
      <c r="D52" s="159"/>
      <c r="E52" s="90"/>
      <c r="F52" s="90"/>
      <c r="G52" s="90"/>
      <c r="H52" s="164" t="e">
        <f t="shared" si="0"/>
        <v>#DIV/0!</v>
      </c>
    </row>
    <row r="53" spans="1:8" ht="13.7" hidden="1" x14ac:dyDescent="0.25">
      <c r="A53" s="89">
        <v>1926</v>
      </c>
      <c r="B53" s="90"/>
      <c r="C53" s="90"/>
      <c r="D53" s="159"/>
      <c r="E53" s="90"/>
      <c r="F53" s="90"/>
      <c r="G53" s="90"/>
      <c r="H53" s="164" t="e">
        <f t="shared" si="0"/>
        <v>#DIV/0!</v>
      </c>
    </row>
    <row r="54" spans="1:8" ht="13.7" hidden="1" x14ac:dyDescent="0.25">
      <c r="A54" s="89">
        <v>1927</v>
      </c>
      <c r="B54" s="90"/>
      <c r="C54" s="90"/>
      <c r="D54" s="159"/>
      <c r="E54" s="90"/>
      <c r="F54" s="90"/>
      <c r="G54" s="90"/>
      <c r="H54" s="164" t="e">
        <f t="shared" si="0"/>
        <v>#DIV/0!</v>
      </c>
    </row>
    <row r="55" spans="1:8" ht="13.7" hidden="1" x14ac:dyDescent="0.25">
      <c r="A55" s="89">
        <v>1928</v>
      </c>
      <c r="B55" s="90"/>
      <c r="C55" s="90"/>
      <c r="D55" s="159"/>
      <c r="E55" s="90"/>
      <c r="F55" s="90"/>
      <c r="G55" s="90"/>
      <c r="H55" s="164" t="e">
        <f t="shared" si="0"/>
        <v>#DIV/0!</v>
      </c>
    </row>
    <row r="56" spans="1:8" ht="13.7" hidden="1" x14ac:dyDescent="0.25">
      <c r="A56" s="89">
        <v>1929</v>
      </c>
      <c r="B56" s="90"/>
      <c r="C56" s="90"/>
      <c r="D56" s="159"/>
      <c r="E56" s="90"/>
      <c r="F56" s="90"/>
      <c r="G56" s="90"/>
      <c r="H56" s="164" t="e">
        <f t="shared" si="0"/>
        <v>#DIV/0!</v>
      </c>
    </row>
    <row r="57" spans="1:8" ht="13.7" hidden="1" x14ac:dyDescent="0.25">
      <c r="A57" s="89">
        <v>1930</v>
      </c>
      <c r="B57" s="90"/>
      <c r="C57" s="90"/>
      <c r="D57" s="159"/>
      <c r="E57" s="90"/>
      <c r="F57" s="90"/>
      <c r="G57" s="90"/>
      <c r="H57" s="164" t="e">
        <f t="shared" si="0"/>
        <v>#DIV/0!</v>
      </c>
    </row>
    <row r="58" spans="1:8" ht="13.7" hidden="1" x14ac:dyDescent="0.25">
      <c r="A58" s="89">
        <v>1931</v>
      </c>
      <c r="B58" s="90"/>
      <c r="C58" s="90"/>
      <c r="D58" s="159"/>
      <c r="E58" s="90"/>
      <c r="F58" s="90"/>
      <c r="G58" s="90"/>
      <c r="H58" s="164" t="e">
        <f t="shared" si="0"/>
        <v>#DIV/0!</v>
      </c>
    </row>
    <row r="59" spans="1:8" ht="13.7" hidden="1" x14ac:dyDescent="0.25">
      <c r="A59" s="89">
        <v>1932</v>
      </c>
      <c r="B59" s="90"/>
      <c r="C59" s="90"/>
      <c r="D59" s="159"/>
      <c r="E59" s="90"/>
      <c r="F59" s="90"/>
      <c r="G59" s="90"/>
      <c r="H59" s="164" t="e">
        <f t="shared" si="0"/>
        <v>#DIV/0!</v>
      </c>
    </row>
    <row r="60" spans="1:8" ht="13.7" hidden="1" x14ac:dyDescent="0.25">
      <c r="A60" s="89">
        <v>1933</v>
      </c>
      <c r="B60" s="90"/>
      <c r="C60" s="90"/>
      <c r="D60" s="159"/>
      <c r="E60" s="90"/>
      <c r="F60" s="90"/>
      <c r="G60" s="90"/>
      <c r="H60" s="164" t="e">
        <f t="shared" si="0"/>
        <v>#DIV/0!</v>
      </c>
    </row>
    <row r="61" spans="1:8" ht="13.7" hidden="1" x14ac:dyDescent="0.25">
      <c r="A61" s="89">
        <v>1934</v>
      </c>
      <c r="B61" s="90"/>
      <c r="C61" s="90"/>
      <c r="D61" s="159"/>
      <c r="E61" s="90"/>
      <c r="F61" s="90"/>
      <c r="G61" s="90"/>
      <c r="H61" s="164" t="e">
        <f t="shared" si="0"/>
        <v>#DIV/0!</v>
      </c>
    </row>
    <row r="62" spans="1:8" ht="13.7" hidden="1" x14ac:dyDescent="0.25">
      <c r="A62" s="89">
        <v>1935</v>
      </c>
      <c r="B62" s="90"/>
      <c r="C62" s="90"/>
      <c r="D62" s="159"/>
      <c r="E62" s="90"/>
      <c r="F62" s="90"/>
      <c r="G62" s="90"/>
      <c r="H62" s="164" t="e">
        <f t="shared" si="0"/>
        <v>#DIV/0!</v>
      </c>
    </row>
    <row r="63" spans="1:8" ht="13.7" hidden="1" x14ac:dyDescent="0.25">
      <c r="A63" s="89">
        <v>1936</v>
      </c>
      <c r="B63" s="90"/>
      <c r="C63" s="90"/>
      <c r="D63" s="159"/>
      <c r="E63" s="90"/>
      <c r="F63" s="90"/>
      <c r="G63" s="90"/>
      <c r="H63" s="164" t="e">
        <f t="shared" si="0"/>
        <v>#DIV/0!</v>
      </c>
    </row>
    <row r="64" spans="1:8" ht="13.7" hidden="1" x14ac:dyDescent="0.25">
      <c r="A64" s="89">
        <v>1937</v>
      </c>
      <c r="B64" s="90"/>
      <c r="C64" s="90"/>
      <c r="D64" s="159"/>
      <c r="E64" s="90"/>
      <c r="F64" s="90"/>
      <c r="G64" s="90"/>
      <c r="H64" s="164" t="e">
        <f t="shared" si="0"/>
        <v>#DIV/0!</v>
      </c>
    </row>
    <row r="65" spans="1:8" ht="13.7" hidden="1" x14ac:dyDescent="0.25">
      <c r="A65" s="89">
        <v>1938</v>
      </c>
      <c r="B65" s="90"/>
      <c r="C65" s="90"/>
      <c r="D65" s="159"/>
      <c r="E65" s="90"/>
      <c r="F65" s="90"/>
      <c r="G65" s="90"/>
      <c r="H65" s="164" t="e">
        <f t="shared" si="0"/>
        <v>#DIV/0!</v>
      </c>
    </row>
    <row r="66" spans="1:8" ht="13.7" hidden="1" x14ac:dyDescent="0.25">
      <c r="A66" s="89">
        <v>1939</v>
      </c>
      <c r="B66" s="90"/>
      <c r="C66" s="90"/>
      <c r="D66" s="159"/>
      <c r="E66" s="90"/>
      <c r="F66" s="90"/>
      <c r="G66" s="90"/>
      <c r="H66" s="164" t="e">
        <f t="shared" si="0"/>
        <v>#DIV/0!</v>
      </c>
    </row>
    <row r="67" spans="1:8" ht="13.7" hidden="1" x14ac:dyDescent="0.25">
      <c r="A67" s="89">
        <v>1940</v>
      </c>
      <c r="B67" s="90"/>
      <c r="C67" s="90"/>
      <c r="D67" s="159"/>
      <c r="E67" s="90"/>
      <c r="F67" s="90"/>
      <c r="G67" s="90"/>
      <c r="H67" s="164" t="e">
        <f t="shared" si="0"/>
        <v>#DIV/0!</v>
      </c>
    </row>
    <row r="68" spans="1:8" ht="13.7" hidden="1" x14ac:dyDescent="0.25">
      <c r="A68" s="89">
        <v>1941</v>
      </c>
      <c r="B68" s="90"/>
      <c r="C68" s="90"/>
      <c r="D68" s="159"/>
      <c r="E68" s="90"/>
      <c r="F68" s="90"/>
      <c r="G68" s="90"/>
      <c r="H68" s="164" t="e">
        <f t="shared" si="0"/>
        <v>#DIV/0!</v>
      </c>
    </row>
    <row r="69" spans="1:8" ht="13.7" hidden="1" x14ac:dyDescent="0.25">
      <c r="A69" s="89">
        <v>1942</v>
      </c>
      <c r="B69" s="90"/>
      <c r="C69" s="90"/>
      <c r="D69" s="159"/>
      <c r="E69" s="90"/>
      <c r="F69" s="90"/>
      <c r="G69" s="90"/>
      <c r="H69" s="164" t="e">
        <f t="shared" si="0"/>
        <v>#DIV/0!</v>
      </c>
    </row>
    <row r="70" spans="1:8" ht="13.7" hidden="1" x14ac:dyDescent="0.25">
      <c r="A70" s="89">
        <v>1943</v>
      </c>
      <c r="B70" s="90"/>
      <c r="C70" s="90"/>
      <c r="D70" s="159"/>
      <c r="E70" s="90"/>
      <c r="F70" s="90"/>
      <c r="G70" s="90"/>
      <c r="H70" s="164" t="e">
        <f t="shared" si="0"/>
        <v>#DIV/0!</v>
      </c>
    </row>
    <row r="71" spans="1:8" ht="13.7" hidden="1" x14ac:dyDescent="0.25">
      <c r="A71" s="89">
        <v>1944</v>
      </c>
      <c r="B71" s="90"/>
      <c r="C71" s="90"/>
      <c r="D71" s="159"/>
      <c r="E71" s="90"/>
      <c r="F71" s="90"/>
      <c r="G71" s="90"/>
      <c r="H71" s="164" t="e">
        <f t="shared" si="0"/>
        <v>#DIV/0!</v>
      </c>
    </row>
    <row r="72" spans="1:8" ht="13.7" hidden="1" x14ac:dyDescent="0.25">
      <c r="A72" s="89">
        <v>1945</v>
      </c>
      <c r="B72" s="90"/>
      <c r="C72" s="90"/>
      <c r="D72" s="159"/>
      <c r="E72" s="90"/>
      <c r="F72" s="90"/>
      <c r="G72" s="90"/>
      <c r="H72" s="164" t="e">
        <f t="shared" si="0"/>
        <v>#DIV/0!</v>
      </c>
    </row>
    <row r="73" spans="1:8" ht="13.7" hidden="1" x14ac:dyDescent="0.25">
      <c r="A73" s="89">
        <v>1946</v>
      </c>
      <c r="B73" s="90"/>
      <c r="C73" s="90"/>
      <c r="D73" s="159"/>
      <c r="E73" s="90"/>
      <c r="F73" s="90"/>
      <c r="G73" s="90"/>
      <c r="H73" s="164" t="e">
        <f t="shared" si="0"/>
        <v>#DIV/0!</v>
      </c>
    </row>
    <row r="74" spans="1:8" ht="13.7" hidden="1" x14ac:dyDescent="0.25">
      <c r="A74" s="89">
        <v>1947</v>
      </c>
      <c r="B74" s="90"/>
      <c r="C74" s="90"/>
      <c r="D74" s="159"/>
      <c r="E74" s="90"/>
      <c r="F74" s="90"/>
      <c r="G74" s="90"/>
      <c r="H74" s="164" t="e">
        <f t="shared" si="0"/>
        <v>#DIV/0!</v>
      </c>
    </row>
    <row r="75" spans="1:8" ht="13.7" hidden="1" x14ac:dyDescent="0.25">
      <c r="A75" s="89">
        <v>1948</v>
      </c>
      <c r="B75" s="90"/>
      <c r="C75" s="90"/>
      <c r="D75" s="159"/>
      <c r="E75" s="90"/>
      <c r="F75" s="90"/>
      <c r="G75" s="90"/>
      <c r="H75" s="164" t="e">
        <f t="shared" si="0"/>
        <v>#DIV/0!</v>
      </c>
    </row>
    <row r="76" spans="1:8" ht="13.7" hidden="1" x14ac:dyDescent="0.25">
      <c r="A76" s="89">
        <v>1949</v>
      </c>
      <c r="B76" s="90"/>
      <c r="C76" s="90"/>
      <c r="D76" s="159"/>
      <c r="E76" s="90"/>
      <c r="F76" s="90"/>
      <c r="G76" s="90"/>
      <c r="H76" s="164" t="e">
        <f t="shared" si="0"/>
        <v>#DIV/0!</v>
      </c>
    </row>
    <row r="77" spans="1:8" ht="13.7" x14ac:dyDescent="0.25">
      <c r="A77" s="89">
        <v>1950</v>
      </c>
      <c r="B77" s="90"/>
      <c r="C77" s="90"/>
      <c r="D77" s="159"/>
      <c r="E77" s="90"/>
      <c r="F77" s="90"/>
      <c r="G77" s="90"/>
      <c r="H77" s="159"/>
    </row>
    <row r="78" spans="1:8" ht="13.7" x14ac:dyDescent="0.25">
      <c r="A78" s="89">
        <v>1951</v>
      </c>
      <c r="B78" s="90"/>
      <c r="C78" s="90"/>
      <c r="D78" s="159"/>
      <c r="E78" s="90"/>
      <c r="F78" s="90"/>
      <c r="G78" s="90"/>
      <c r="H78" s="159"/>
    </row>
    <row r="79" spans="1:8" ht="13.7" x14ac:dyDescent="0.25">
      <c r="A79" s="89">
        <v>1952</v>
      </c>
      <c r="B79" s="90"/>
      <c r="C79" s="90"/>
      <c r="D79" s="159"/>
      <c r="E79" s="90"/>
      <c r="F79" s="90"/>
      <c r="G79" s="90"/>
      <c r="H79" s="159"/>
    </row>
    <row r="80" spans="1:8" ht="13.7" x14ac:dyDescent="0.25">
      <c r="A80" s="89">
        <v>1953</v>
      </c>
      <c r="B80" s="90"/>
      <c r="C80" s="90"/>
      <c r="D80" s="159"/>
      <c r="E80" s="90"/>
      <c r="F80" s="90"/>
      <c r="G80" s="90"/>
      <c r="H80" s="159"/>
    </row>
    <row r="81" spans="1:58" ht="13.7" x14ac:dyDescent="0.25">
      <c r="A81" s="89">
        <v>1954</v>
      </c>
      <c r="B81" s="90"/>
      <c r="C81" s="90"/>
      <c r="D81" s="159"/>
      <c r="E81" s="90"/>
      <c r="F81" s="90"/>
      <c r="G81" s="90"/>
      <c r="H81" s="159"/>
    </row>
    <row r="82" spans="1:58" ht="13.7" x14ac:dyDescent="0.25">
      <c r="A82" s="89">
        <v>1955</v>
      </c>
      <c r="B82" s="90"/>
      <c r="C82" s="90"/>
      <c r="D82" s="159"/>
      <c r="E82" s="126">
        <f>'[33]OECD.Stat export'!C16</f>
        <v>5.7810620000000004</v>
      </c>
      <c r="F82" s="95">
        <f t="shared" ref="F82:F87" si="1">E82/E$132*100</f>
        <v>6.5601217189672187</v>
      </c>
      <c r="G82" s="90"/>
      <c r="H82" s="159"/>
    </row>
    <row r="83" spans="1:58" ht="13.7" x14ac:dyDescent="0.25">
      <c r="A83" s="89">
        <v>1956</v>
      </c>
      <c r="B83" s="90"/>
      <c r="C83" s="127">
        <f>[34]Hoja1!O5</f>
        <v>21350.176651240501</v>
      </c>
      <c r="D83" s="162">
        <v>21357.166810512237</v>
      </c>
      <c r="E83" s="126">
        <f>'[33]OECD.Stat export'!C17</f>
        <v>6.0689849999999996</v>
      </c>
      <c r="F83" s="95">
        <f t="shared" si="1"/>
        <v>6.8868454118959903</v>
      </c>
      <c r="G83" s="90"/>
      <c r="H83" s="159"/>
    </row>
    <row r="84" spans="1:58" ht="13.7" x14ac:dyDescent="0.25">
      <c r="A84" s="89">
        <v>1957</v>
      </c>
      <c r="B84" s="90"/>
      <c r="C84" s="127">
        <f>[34]Hoja1!O6</f>
        <v>21443.243759265177</v>
      </c>
      <c r="D84" s="162">
        <v>21450.093567945456</v>
      </c>
      <c r="E84" s="126">
        <f>'[33]OECD.Stat export'!C18</f>
        <v>6.2930089999999996</v>
      </c>
      <c r="F84" s="95">
        <f t="shared" si="1"/>
        <v>7.141059033540234</v>
      </c>
      <c r="G84" s="90"/>
      <c r="H84" s="159"/>
    </row>
    <row r="85" spans="1:58" ht="13.7" x14ac:dyDescent="0.25">
      <c r="A85" s="89">
        <v>1958</v>
      </c>
      <c r="B85" s="90"/>
      <c r="C85" s="127">
        <f>[34]Hoja1!O7</f>
        <v>21266.243759265177</v>
      </c>
      <c r="D85" s="162">
        <v>21273.232965088682</v>
      </c>
      <c r="E85" s="126">
        <f>'[33]OECD.Stat export'!C19</f>
        <v>6.4813489999999998</v>
      </c>
      <c r="F85" s="95">
        <f t="shared" si="1"/>
        <v>7.3547798558649706</v>
      </c>
      <c r="G85" s="90"/>
      <c r="H85" s="159"/>
    </row>
    <row r="86" spans="1:58" ht="13.7" x14ac:dyDescent="0.25">
      <c r="A86" s="89">
        <v>1959</v>
      </c>
      <c r="B86" s="90"/>
      <c r="C86" s="127">
        <f>[34]Hoja1!O8</f>
        <v>21393.243759265177</v>
      </c>
      <c r="D86" s="162">
        <v>21400.132945669531</v>
      </c>
      <c r="E86" s="126">
        <f>'[33]OECD.Stat export'!C20</f>
        <v>6.5190159999999997</v>
      </c>
      <c r="F86" s="95">
        <f t="shared" si="1"/>
        <v>7.3975228855692601</v>
      </c>
      <c r="G86" s="90"/>
      <c r="H86" s="159"/>
    </row>
    <row r="87" spans="1:58" ht="13.7" x14ac:dyDescent="0.25">
      <c r="A87" s="89">
        <v>1960</v>
      </c>
      <c r="B87" s="90"/>
      <c r="C87" s="127">
        <f>[34]Hoja1!O9</f>
        <v>21870.297445684919</v>
      </c>
      <c r="D87" s="162">
        <v>21876.75728218185</v>
      </c>
      <c r="E87" s="126">
        <f>'[33]OECD.Stat export'!C21</f>
        <v>6.5844389999999997</v>
      </c>
      <c r="F87" s="95">
        <f t="shared" si="1"/>
        <v>7.4717623320965583</v>
      </c>
      <c r="G87" s="90"/>
      <c r="H87" s="159"/>
    </row>
    <row r="88" spans="1:58" ht="13.7" x14ac:dyDescent="0.25">
      <c r="A88" s="89">
        <v>1961</v>
      </c>
      <c r="B88" s="90"/>
      <c r="C88" s="127">
        <f>[34]Hoja1!O10</f>
        <v>22204.512191363876</v>
      </c>
      <c r="D88" s="162">
        <v>22210.494238985026</v>
      </c>
      <c r="E88" s="95">
        <f>'[33]OECD.Stat export'!C22</f>
        <v>6.8114379999999999</v>
      </c>
      <c r="F88" s="95">
        <f>E88/E$132*100</f>
        <v>7.7293518666983045</v>
      </c>
      <c r="G88" s="90"/>
      <c r="H88" s="159"/>
    </row>
    <row r="89" spans="1:58" ht="13.7" x14ac:dyDescent="0.25">
      <c r="A89" s="89">
        <v>1962</v>
      </c>
      <c r="B89" s="90"/>
      <c r="C89" s="127">
        <f>[34]Hoja1!O11</f>
        <v>22423.673250623095</v>
      </c>
      <c r="D89" s="162">
        <v>22429.321764553573</v>
      </c>
      <c r="E89" s="95">
        <f>'[33]OECD.Stat export'!C23</f>
        <v>7.0972799999999996</v>
      </c>
      <c r="F89" s="95">
        <f>E89/E$132*100</f>
        <v>8.0537141226978122</v>
      </c>
      <c r="G89" s="90"/>
      <c r="H89" s="159"/>
    </row>
    <row r="90" spans="1:58" ht="13.7" x14ac:dyDescent="0.25">
      <c r="A90" s="89">
        <v>1963</v>
      </c>
      <c r="B90" s="90"/>
      <c r="C90" s="127">
        <f>[34]Hoja1!O12</f>
        <v>22481.847731487251</v>
      </c>
      <c r="D90" s="162">
        <v>22487.276086393646</v>
      </c>
      <c r="E90" s="95">
        <f>'[33]OECD.Stat export'!C24</f>
        <v>7.2405410000000003</v>
      </c>
      <c r="F90" s="95">
        <f t="shared" ref="F90:F141" si="2">E90/E$132*100</f>
        <v>8.2162810693212815</v>
      </c>
      <c r="G90" s="90"/>
      <c r="H90" s="159"/>
    </row>
    <row r="91" spans="1:58" ht="13.7" x14ac:dyDescent="0.25">
      <c r="A91" s="89">
        <v>1964</v>
      </c>
      <c r="B91" s="90"/>
      <c r="C91" s="127">
        <f>[34]Hoja1!O13</f>
        <v>22789.049055561274</v>
      </c>
      <c r="D91" s="162">
        <v>22794.034307167822</v>
      </c>
      <c r="E91" s="95">
        <f>'[33]OECD.Stat export'!C25</f>
        <v>7.4781469999999999</v>
      </c>
      <c r="F91" s="95">
        <f t="shared" si="2"/>
        <v>8.4859070102222649</v>
      </c>
      <c r="G91" s="90"/>
      <c r="H91" s="159"/>
    </row>
    <row r="92" spans="1:58" ht="13.7" x14ac:dyDescent="0.25">
      <c r="A92" s="89">
        <v>1965</v>
      </c>
      <c r="B92" s="90"/>
      <c r="C92" s="127">
        <f>[34]Hoja1!O14</f>
        <v>23057.236958030364</v>
      </c>
      <c r="D92" s="162">
        <v>23061.823242566777</v>
      </c>
      <c r="E92" s="95">
        <f>'[33]OECD.Stat export'!C26</f>
        <v>7.8351360000000003</v>
      </c>
      <c r="F92" s="95">
        <f t="shared" si="2"/>
        <v>8.8910040827553729</v>
      </c>
      <c r="G92" s="90"/>
      <c r="H92" s="159"/>
    </row>
    <row r="93" spans="1:58" ht="13.7" x14ac:dyDescent="0.25">
      <c r="A93" s="89">
        <v>1966</v>
      </c>
      <c r="B93" s="90"/>
      <c r="C93" s="127">
        <f>[34]Hoja1!O15</f>
        <v>23230.438282104387</v>
      </c>
      <c r="D93" s="162">
        <v>23234.686995641478</v>
      </c>
      <c r="E93" s="95">
        <f>'[33]OECD.Stat export'!C27</f>
        <v>8.1414589999999993</v>
      </c>
      <c r="F93" s="95">
        <f t="shared" si="2"/>
        <v>9.2386073717910513</v>
      </c>
      <c r="G93" s="90"/>
      <c r="H93" s="159"/>
    </row>
    <row r="94" spans="1:58" ht="13.7" x14ac:dyDescent="0.25">
      <c r="A94" s="89">
        <v>1967</v>
      </c>
      <c r="B94" s="90"/>
      <c r="C94" s="127">
        <f>[34]Hoja1!O16</f>
        <v>22784.351132104657</v>
      </c>
      <c r="D94" s="162">
        <v>22790.037457385748</v>
      </c>
      <c r="E94" s="95">
        <f>'[33]OECD.Stat export'!C28</f>
        <v>8.3435400000000008</v>
      </c>
      <c r="F94" s="95">
        <f t="shared" si="2"/>
        <v>9.4679209403171516</v>
      </c>
      <c r="G94" s="90"/>
      <c r="H94" s="159"/>
    </row>
    <row r="95" spans="1:58" ht="13.7" x14ac:dyDescent="0.25">
      <c r="A95" s="89">
        <v>1968</v>
      </c>
      <c r="B95" s="90"/>
      <c r="C95" s="127">
        <f>[34]Hoja1!O17</f>
        <v>22626.02901358622</v>
      </c>
      <c r="D95" s="162">
        <v>22632.161890993826</v>
      </c>
      <c r="E95" s="95">
        <f>'[33]OECD.Stat export'!C29</f>
        <v>8.7354719999999997</v>
      </c>
      <c r="F95" s="95">
        <f t="shared" si="2"/>
        <v>9.9126699545221975</v>
      </c>
      <c r="G95" s="90"/>
      <c r="H95" s="159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5"/>
      <c r="AM95" s="145"/>
      <c r="AN95" s="145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5"/>
    </row>
    <row r="96" spans="1:58" ht="15" customHeight="1" x14ac:dyDescent="0.25">
      <c r="A96" s="89">
        <v>1969</v>
      </c>
      <c r="B96" s="90"/>
      <c r="C96" s="127">
        <f>[34]Hoja1!O18</f>
        <v>22600.129766055579</v>
      </c>
      <c r="D96" s="162">
        <v>22607.181579855864</v>
      </c>
      <c r="E96" s="95">
        <f>'[33]OECD.Stat export'!C30</f>
        <v>9.2112639999999999</v>
      </c>
      <c r="F96" s="95">
        <f t="shared" si="2"/>
        <v>10.452579997505797</v>
      </c>
      <c r="G96" s="90"/>
      <c r="H96" s="159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5"/>
      <c r="V96" s="145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5"/>
      <c r="AM96" s="145"/>
      <c r="AN96" s="145"/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45"/>
      <c r="AZ96" s="145"/>
      <c r="BA96" s="145"/>
      <c r="BB96" s="145"/>
      <c r="BC96" s="145"/>
      <c r="BD96" s="145"/>
      <c r="BE96" s="145"/>
      <c r="BF96" s="145"/>
    </row>
    <row r="97" spans="1:58" ht="15" customHeight="1" x14ac:dyDescent="0.25">
      <c r="A97" s="89">
        <v>1970</v>
      </c>
      <c r="B97" s="92">
        <v>30759.187900000001</v>
      </c>
      <c r="C97" s="127">
        <f>[34]Hoja1!O19</f>
        <v>22453.472107413767</v>
      </c>
      <c r="D97" s="162">
        <v>22461.296562810167</v>
      </c>
      <c r="E97" s="95">
        <f>'[33]OECD.Stat export'!C31</f>
        <v>9.7977059999999998</v>
      </c>
      <c r="F97" s="95">
        <f t="shared" si="2"/>
        <v>11.118051307295342</v>
      </c>
      <c r="G97" s="96">
        <f t="shared" ref="G97:G102" si="3">B97*1000000/12/C97/1000</f>
        <v>114.15898824338109</v>
      </c>
      <c r="H97" s="164">
        <f>(B97*1000000)/(D97*1000)/12</f>
        <v>114.11922064095836</v>
      </c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  <c r="BE97" s="145"/>
      <c r="BF97" s="145"/>
    </row>
    <row r="98" spans="1:58" ht="15" customHeight="1" x14ac:dyDescent="0.25">
      <c r="A98" s="89">
        <v>1971</v>
      </c>
      <c r="B98" s="92">
        <v>33738.181499999999</v>
      </c>
      <c r="C98" s="127">
        <f>[34]Hoja1!O20</f>
        <v>22111.807828401837</v>
      </c>
      <c r="D98" s="162">
        <v>22121.564331333881</v>
      </c>
      <c r="E98" s="95">
        <f>'[33]OECD.Stat export'!C32</f>
        <v>10.72308</v>
      </c>
      <c r="F98" s="95">
        <f t="shared" si="2"/>
        <v>12.168129316416776</v>
      </c>
      <c r="G98" s="96">
        <f t="shared" si="3"/>
        <v>127.14994390412113</v>
      </c>
      <c r="H98" s="164">
        <f t="shared" ref="H98:H145" si="4">(B98*1000000)/(D98*1000)/12</f>
        <v>127.09386564573357</v>
      </c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  <c r="BE98" s="145"/>
      <c r="BF98" s="145"/>
    </row>
    <row r="99" spans="1:58" ht="15" customHeight="1" x14ac:dyDescent="0.25">
      <c r="A99" s="89">
        <v>1972</v>
      </c>
      <c r="B99" s="92">
        <v>38108.843800000002</v>
      </c>
      <c r="C99" s="127">
        <f>[34]Hoja1!O21</f>
        <v>22110.129946920275</v>
      </c>
      <c r="D99" s="162">
        <v>22119.565906442844</v>
      </c>
      <c r="E99" s="95">
        <f>'[33]OECD.Stat export'!C33</f>
        <v>11.48132</v>
      </c>
      <c r="F99" s="95">
        <f t="shared" si="2"/>
        <v>13.028550237726686</v>
      </c>
      <c r="G99" s="96">
        <f t="shared" si="3"/>
        <v>143.63266932203999</v>
      </c>
      <c r="H99" s="164">
        <f t="shared" si="4"/>
        <v>143.57139723109688</v>
      </c>
    </row>
    <row r="100" spans="1:58" ht="15" customHeight="1" x14ac:dyDescent="0.25">
      <c r="A100" s="89">
        <v>1973</v>
      </c>
      <c r="B100" s="92">
        <v>44170.177799999998</v>
      </c>
      <c r="C100" s="127">
        <f>[34]Hoja1!O22</f>
        <v>22651.673612352486</v>
      </c>
      <c r="D100" s="162">
        <v>22661.139051913866</v>
      </c>
      <c r="E100" s="95">
        <f>'[33]OECD.Stat export'!C34</f>
        <v>12.53715</v>
      </c>
      <c r="F100" s="95">
        <f t="shared" si="2"/>
        <v>14.226664583246102</v>
      </c>
      <c r="G100" s="96">
        <f t="shared" si="3"/>
        <v>162.49784510371666</v>
      </c>
      <c r="H100" s="164">
        <f t="shared" si="4"/>
        <v>162.42997060154974</v>
      </c>
    </row>
    <row r="101" spans="1:58" ht="15" customHeight="1" x14ac:dyDescent="0.25">
      <c r="A101" s="89">
        <v>1974</v>
      </c>
      <c r="B101" s="92">
        <v>52790.095000000001</v>
      </c>
      <c r="C101" s="127">
        <f>[34]Hoja1!O23</f>
        <v>22776.156790130146</v>
      </c>
      <c r="D101" s="162">
        <v>22786.040607603678</v>
      </c>
      <c r="E101" s="95">
        <f>'[33]OECD.Stat export'!C35</f>
        <v>14.54861</v>
      </c>
      <c r="F101" s="95">
        <f t="shared" si="2"/>
        <v>16.509190256354916</v>
      </c>
      <c r="G101" s="96">
        <f t="shared" si="3"/>
        <v>193.1482393570314</v>
      </c>
      <c r="H101" s="164">
        <f t="shared" si="4"/>
        <v>193.06445815186223</v>
      </c>
    </row>
    <row r="102" spans="1:58" ht="15" customHeight="1" x14ac:dyDescent="0.25">
      <c r="A102" s="89">
        <v>1975</v>
      </c>
      <c r="B102" s="92">
        <v>69043.620699999999</v>
      </c>
      <c r="C102" s="127">
        <f>[34]Hoja1!O24</f>
        <v>22696.210476549884</v>
      </c>
      <c r="D102" s="162">
        <v>22705.10439951668</v>
      </c>
      <c r="E102" s="95">
        <f>'[33]OECD.Stat export'!C36</f>
        <v>18.070430000000002</v>
      </c>
      <c r="F102" s="95">
        <f t="shared" si="2"/>
        <v>20.50561303685669</v>
      </c>
      <c r="G102" s="96">
        <f t="shared" si="3"/>
        <v>253.50641968526367</v>
      </c>
      <c r="H102" s="164">
        <f t="shared" si="4"/>
        <v>253.40711749626703</v>
      </c>
    </row>
    <row r="103" spans="1:58" ht="15" customHeight="1" x14ac:dyDescent="0.25">
      <c r="A103" s="89">
        <v>1976</v>
      </c>
      <c r="B103" s="92">
        <v>78561.550600000002</v>
      </c>
      <c r="C103" s="127">
        <f>[34]Hoja1!O25</f>
        <v>22530.801027167021</v>
      </c>
      <c r="D103" s="162">
        <v>22539.235133560611</v>
      </c>
      <c r="E103" s="95">
        <f>'[33]OECD.Stat export'!C37</f>
        <v>21.062809999999999</v>
      </c>
      <c r="F103" s="95">
        <f t="shared" si="2"/>
        <v>23.901248134595324</v>
      </c>
      <c r="G103" s="96">
        <f t="shared" ref="G103:G142" si="5">B103*1000000/12/C103/1000</f>
        <v>290.57093333873871</v>
      </c>
      <c r="H103" s="164">
        <f t="shared" si="4"/>
        <v>290.46220266743859</v>
      </c>
    </row>
    <row r="104" spans="1:58" ht="15" customHeight="1" x14ac:dyDescent="0.25">
      <c r="A104" s="89">
        <v>1977</v>
      </c>
      <c r="B104" s="92">
        <v>87087.151400000002</v>
      </c>
      <c r="C104" s="127">
        <f>[34]Hoja1!O26</f>
        <v>22605.404999389091</v>
      </c>
      <c r="D104" s="162">
        <v>22613.176854528978</v>
      </c>
      <c r="E104" s="95">
        <f>'[33]OECD.Stat export'!C38</f>
        <v>24.39922</v>
      </c>
      <c r="F104" s="95">
        <f t="shared" si="2"/>
        <v>27.687274941500249</v>
      </c>
      <c r="G104" s="96">
        <f t="shared" si="5"/>
        <v>321.04103495879832</v>
      </c>
      <c r="H104" s="164">
        <f t="shared" si="4"/>
        <v>320.9306973254038</v>
      </c>
    </row>
    <row r="105" spans="1:58" ht="15" customHeight="1" x14ac:dyDescent="0.25">
      <c r="A105" s="89">
        <v>1978</v>
      </c>
      <c r="B105" s="92">
        <v>99364.337700000004</v>
      </c>
      <c r="C105" s="127">
        <f>[34]Hoja1!O27</f>
        <v>22763.404999389091</v>
      </c>
      <c r="D105" s="162">
        <v>22772.051633366416</v>
      </c>
      <c r="E105" s="95">
        <f>'[33]OECD.Stat export'!C39</f>
        <v>26.41536</v>
      </c>
      <c r="F105" s="95">
        <f t="shared" si="2"/>
        <v>29.975111294488432</v>
      </c>
      <c r="G105" s="96">
        <f>B105*1000000/12/C105/1000</f>
        <v>363.75759580880901</v>
      </c>
      <c r="H105" s="164">
        <f t="shared" si="4"/>
        <v>363.61947567637344</v>
      </c>
    </row>
    <row r="106" spans="1:58" ht="15" customHeight="1" x14ac:dyDescent="0.25">
      <c r="A106" s="89">
        <v>1979</v>
      </c>
      <c r="B106" s="92">
        <v>116478.7515</v>
      </c>
      <c r="C106" s="127">
        <f>[34]Hoja1!O28</f>
        <v>23148.418420994029</v>
      </c>
      <c r="D106" s="162">
        <v>23154.75</v>
      </c>
      <c r="E106" s="95">
        <f>'[33]OECD.Stat export'!C40</f>
        <v>29.960640000000001</v>
      </c>
      <c r="F106" s="95">
        <f t="shared" si="2"/>
        <v>33.998155560026518</v>
      </c>
      <c r="G106" s="96">
        <f t="shared" si="5"/>
        <v>419.31860952525437</v>
      </c>
      <c r="H106" s="164">
        <f t="shared" si="4"/>
        <v>419.20394843390665</v>
      </c>
    </row>
    <row r="107" spans="1:58" ht="15" customHeight="1" x14ac:dyDescent="0.25">
      <c r="A107" s="89">
        <v>1980</v>
      </c>
      <c r="B107" s="92">
        <v>138487.5845</v>
      </c>
      <c r="C107" s="127">
        <f>[34]Hoja1!O29</f>
        <v>22963.98230926599</v>
      </c>
      <c r="D107" s="162">
        <v>22790</v>
      </c>
      <c r="E107" s="95">
        <f>'[33]OECD.Stat export'!C41</f>
        <v>35.343350000000001</v>
      </c>
      <c r="F107" s="95">
        <f t="shared" si="2"/>
        <v>40.106243101364427</v>
      </c>
      <c r="G107" s="96">
        <f t="shared" si="5"/>
        <v>502.55360269155096</v>
      </c>
      <c r="H107" s="164">
        <f t="shared" si="4"/>
        <v>506.39017295597483</v>
      </c>
    </row>
    <row r="108" spans="1:58" ht="15" customHeight="1" x14ac:dyDescent="0.25">
      <c r="A108" s="89">
        <v>1981</v>
      </c>
      <c r="B108" s="92">
        <v>150341.3504</v>
      </c>
      <c r="C108" s="127">
        <f>[34]Hoja1!O30</f>
        <v>21863.559619142889</v>
      </c>
      <c r="D108" s="162">
        <v>21825.75</v>
      </c>
      <c r="E108" s="95">
        <f>'[33]OECD.Stat export'!C42</f>
        <v>39.540939999999999</v>
      </c>
      <c r="F108" s="95">
        <f t="shared" si="2"/>
        <v>44.869503091712154</v>
      </c>
      <c r="G108" s="96">
        <f t="shared" si="5"/>
        <v>573.02864148879223</v>
      </c>
      <c r="H108" s="164">
        <f t="shared" si="4"/>
        <v>574.02132190951818</v>
      </c>
    </row>
    <row r="109" spans="1:58" ht="15" customHeight="1" x14ac:dyDescent="0.25">
      <c r="A109" s="89">
        <v>1982</v>
      </c>
      <c r="B109" s="92">
        <v>159478.00109999999</v>
      </c>
      <c r="C109" s="127">
        <f>[34]Hoja1!O31</f>
        <v>21384.875117291205</v>
      </c>
      <c r="D109" s="162">
        <v>21319.75</v>
      </c>
      <c r="E109" s="95">
        <f>'[33]OECD.Stat export'!C43</f>
        <v>42.941009999999999</v>
      </c>
      <c r="F109" s="95">
        <f t="shared" si="2"/>
        <v>48.727768762104354</v>
      </c>
      <c r="G109" s="96">
        <f t="shared" si="5"/>
        <v>621.45948255990595</v>
      </c>
      <c r="H109" s="164">
        <f t="shared" si="4"/>
        <v>623.35784542501676</v>
      </c>
    </row>
    <row r="110" spans="1:58" ht="15" customHeight="1" x14ac:dyDescent="0.25">
      <c r="A110" s="89">
        <v>1983</v>
      </c>
      <c r="B110" s="92">
        <v>170785.93590000001</v>
      </c>
      <c r="C110" s="127">
        <f>[34]Hoja1!O32</f>
        <v>21036.975869760565</v>
      </c>
      <c r="D110" s="162">
        <v>21091.75</v>
      </c>
      <c r="E110" s="95">
        <f>'[33]OECD.Stat export'!C44</f>
        <v>44.920299999999997</v>
      </c>
      <c r="F110" s="95">
        <f t="shared" si="2"/>
        <v>50.97378918484582</v>
      </c>
      <c r="G110" s="96">
        <f t="shared" si="5"/>
        <v>676.53076245896671</v>
      </c>
      <c r="H110" s="164">
        <f t="shared" si="4"/>
        <v>674.77384877973611</v>
      </c>
    </row>
    <row r="111" spans="1:58" ht="15" customHeight="1" x14ac:dyDescent="0.25">
      <c r="A111" s="89">
        <v>1984</v>
      </c>
      <c r="B111" s="92">
        <v>182516.28769999999</v>
      </c>
      <c r="C111" s="127">
        <f>[34]Hoja1!O33</f>
        <v>20776.238585812625</v>
      </c>
      <c r="D111" s="162">
        <v>21272.5</v>
      </c>
      <c r="E111" s="95">
        <f>'[33]OECD.Stat export'!C45</f>
        <v>47.14866</v>
      </c>
      <c r="F111" s="95">
        <f t="shared" si="2"/>
        <v>53.502444444671404</v>
      </c>
      <c r="G111" s="96">
        <f t="shared" si="5"/>
        <v>732.07142759964438</v>
      </c>
      <c r="H111" s="164">
        <f t="shared" si="4"/>
        <v>714.99309632937673</v>
      </c>
    </row>
    <row r="112" spans="1:58" ht="15" customHeight="1" x14ac:dyDescent="0.25">
      <c r="A112" s="89">
        <v>1985</v>
      </c>
      <c r="B112" s="92">
        <v>198025.31580000001</v>
      </c>
      <c r="C112" s="127">
        <f>[34]Hoja1!O34</f>
        <v>21028.332717911864</v>
      </c>
      <c r="D112" s="162">
        <v>21416.25</v>
      </c>
      <c r="E112" s="95">
        <f>'[33]OECD.Stat export'!C46</f>
        <v>50.011240000000001</v>
      </c>
      <c r="F112" s="95">
        <f t="shared" si="2"/>
        <v>56.750787609003694</v>
      </c>
      <c r="G112" s="96">
        <f t="shared" si="5"/>
        <v>784.75597049801081</v>
      </c>
      <c r="H112" s="164">
        <f t="shared" si="4"/>
        <v>770.54151170256227</v>
      </c>
    </row>
    <row r="113" spans="1:8" ht="15" customHeight="1" x14ac:dyDescent="0.25">
      <c r="A113" s="89">
        <v>1986</v>
      </c>
      <c r="B113" s="92">
        <v>213601.56950000001</v>
      </c>
      <c r="C113" s="127">
        <f>[34]Hoja1!O35</f>
        <v>21123.876383344075</v>
      </c>
      <c r="D113" s="162">
        <v>21387.5</v>
      </c>
      <c r="E113" s="95">
        <f>'[33]OECD.Stat export'!C47</f>
        <v>51.725430000000003</v>
      </c>
      <c r="F113" s="95">
        <f t="shared" si="2"/>
        <v>58.695982981313563</v>
      </c>
      <c r="G113" s="96">
        <f t="shared" si="5"/>
        <v>842.65456153217497</v>
      </c>
      <c r="H113" s="164">
        <f t="shared" si="4"/>
        <v>832.26795051626732</v>
      </c>
    </row>
    <row r="114" spans="1:8" ht="15" customHeight="1" x14ac:dyDescent="0.25">
      <c r="A114" s="89">
        <v>1987</v>
      </c>
      <c r="B114" s="92">
        <v>231149.4374</v>
      </c>
      <c r="C114" s="127">
        <f>[34]Hoja1!O36</f>
        <v>21131.017762357635</v>
      </c>
      <c r="D114" s="162">
        <v>21672</v>
      </c>
      <c r="E114" s="95">
        <f>'[33]OECD.Stat export'!C48</f>
        <v>53.871479999999998</v>
      </c>
      <c r="F114" s="95">
        <f t="shared" si="2"/>
        <v>61.131236091380458</v>
      </c>
      <c r="G114" s="96">
        <f t="shared" si="5"/>
        <v>911.57242558285157</v>
      </c>
      <c r="H114" s="164">
        <f t="shared" si="4"/>
        <v>888.81751184323866</v>
      </c>
    </row>
    <row r="115" spans="1:8" ht="15" customHeight="1" x14ac:dyDescent="0.25">
      <c r="A115" s="89">
        <v>1988</v>
      </c>
      <c r="B115" s="92">
        <v>258121.92199999999</v>
      </c>
      <c r="C115" s="127">
        <f>[34]Hoja1!O37</f>
        <v>21881.320019765713</v>
      </c>
      <c r="D115" s="162">
        <v>22319.5</v>
      </c>
      <c r="E115" s="95">
        <f>'[33]OECD.Stat export'!C49</f>
        <v>55.97936</v>
      </c>
      <c r="F115" s="95">
        <f t="shared" si="2"/>
        <v>63.523175387132113</v>
      </c>
      <c r="G115" s="96">
        <f t="shared" si="5"/>
        <v>983.03759312675061</v>
      </c>
      <c r="H115" s="164">
        <f t="shared" si="4"/>
        <v>963.73844246809585</v>
      </c>
    </row>
    <row r="116" spans="1:8" ht="15" customHeight="1" x14ac:dyDescent="0.25">
      <c r="A116" s="89">
        <v>1989</v>
      </c>
      <c r="B116" s="92">
        <v>287234.58630000002</v>
      </c>
      <c r="C116" s="127">
        <f>[34]Hoja1!O38</f>
        <v>22461.870667297437</v>
      </c>
      <c r="D116" s="162">
        <v>22721.5</v>
      </c>
      <c r="E116" s="95">
        <f>'[33]OECD.Stat export'!C50</f>
        <v>58.876139999999999</v>
      </c>
      <c r="F116" s="95">
        <f t="shared" si="2"/>
        <v>66.810327365967467</v>
      </c>
      <c r="G116" s="96">
        <f t="shared" si="5"/>
        <v>1065.6376701451265</v>
      </c>
      <c r="H116" s="164">
        <f t="shared" si="4"/>
        <v>1053.4610622098014</v>
      </c>
    </row>
    <row r="117" spans="1:8" ht="15" customHeight="1" x14ac:dyDescent="0.25">
      <c r="A117" s="89">
        <v>1990</v>
      </c>
      <c r="B117" s="92">
        <v>316841.60090000002</v>
      </c>
      <c r="C117" s="127">
        <f>[34]Hoja1!O39</f>
        <v>22714.655921618476</v>
      </c>
      <c r="D117" s="162">
        <v>22833.5</v>
      </c>
      <c r="E117" s="95">
        <f>'[33]OECD.Stat export'!C51</f>
        <v>63.014400000000002</v>
      </c>
      <c r="F117" s="95">
        <f t="shared" si="2"/>
        <v>71.506262006477002</v>
      </c>
      <c r="G117" s="96">
        <f t="shared" si="5"/>
        <v>1162.3978295236866</v>
      </c>
      <c r="H117" s="164">
        <f t="shared" si="4"/>
        <v>1156.3477671695828</v>
      </c>
    </row>
    <row r="118" spans="1:8" ht="15" customHeight="1" x14ac:dyDescent="0.25">
      <c r="A118" s="89">
        <v>1991</v>
      </c>
      <c r="B118" s="92">
        <v>336489.46480000002</v>
      </c>
      <c r="C118" s="127">
        <f>[34]Hoja1!O40</f>
        <v>22195.850263592991</v>
      </c>
      <c r="D118" s="162">
        <v>22208</v>
      </c>
      <c r="E118" s="95">
        <f>'[33]OECD.Stat export'!C52</f>
        <v>67.745189999999994</v>
      </c>
      <c r="F118" s="95">
        <f t="shared" si="2"/>
        <v>76.87457637966186</v>
      </c>
      <c r="G118" s="96">
        <f t="shared" si="5"/>
        <v>1263.3347405180314</v>
      </c>
      <c r="H118" s="164">
        <f t="shared" si="4"/>
        <v>1262.6435848943324</v>
      </c>
    </row>
    <row r="119" spans="1:8" ht="15" customHeight="1" x14ac:dyDescent="0.25">
      <c r="A119" s="89">
        <v>1992</v>
      </c>
      <c r="B119" s="92">
        <v>348359.17219999997</v>
      </c>
      <c r="C119" s="127">
        <f>[34]Hoja1!O41</f>
        <v>21750.025749362161</v>
      </c>
      <c r="D119" s="162">
        <v>21646</v>
      </c>
      <c r="E119" s="95">
        <f>'[33]OECD.Stat export'!C53</f>
        <v>70.641959999999997</v>
      </c>
      <c r="F119" s="95">
        <f t="shared" si="2"/>
        <v>80.161717010890641</v>
      </c>
      <c r="G119" s="96">
        <f t="shared" si="5"/>
        <v>1334.7078918983807</v>
      </c>
      <c r="H119" s="164">
        <f t="shared" si="4"/>
        <v>1341.1221942468201</v>
      </c>
    </row>
    <row r="120" spans="1:8" ht="15" customHeight="1" x14ac:dyDescent="0.25">
      <c r="A120" s="89">
        <v>1993</v>
      </c>
      <c r="B120" s="92">
        <v>357429.34460000001</v>
      </c>
      <c r="C120" s="127">
        <f>[34]Hoja1!O42</f>
        <v>21473.218369984766</v>
      </c>
      <c r="D120" s="162">
        <v>21401.5</v>
      </c>
      <c r="E120" s="95">
        <f>'[33]OECD.Stat export'!C54</f>
        <v>72.419529999999995</v>
      </c>
      <c r="F120" s="95">
        <f t="shared" si="2"/>
        <v>82.178833513703538</v>
      </c>
      <c r="G120" s="96">
        <f t="shared" si="5"/>
        <v>1387.1129238037827</v>
      </c>
      <c r="H120" s="164">
        <f t="shared" si="4"/>
        <v>1391.7612651761171</v>
      </c>
    </row>
    <row r="121" spans="1:8" ht="15" customHeight="1" x14ac:dyDescent="0.25">
      <c r="A121" s="89">
        <v>1994</v>
      </c>
      <c r="B121" s="92">
        <v>370009.7108</v>
      </c>
      <c r="C121" s="127">
        <f>[34]Hoja1!O43</f>
        <v>21557.67567451096</v>
      </c>
      <c r="D121" s="162">
        <v>21523.5</v>
      </c>
      <c r="E121" s="95">
        <f>'[33]OECD.Stat export'!C55</f>
        <v>73.830309999999997</v>
      </c>
      <c r="F121" s="95">
        <f t="shared" si="2"/>
        <v>83.779731154774439</v>
      </c>
      <c r="G121" s="96">
        <f t="shared" si="5"/>
        <v>1430.3092333429934</v>
      </c>
      <c r="H121" s="164">
        <f t="shared" si="4"/>
        <v>1432.5803222833956</v>
      </c>
    </row>
    <row r="122" spans="1:8" ht="15" customHeight="1" x14ac:dyDescent="0.25">
      <c r="A122" s="89">
        <v>1995</v>
      </c>
      <c r="B122" s="92">
        <v>386841</v>
      </c>
      <c r="C122" s="127">
        <f>[34]Hoja1!O44</f>
        <v>21750.244478209868</v>
      </c>
      <c r="D122" s="162">
        <v>21860.5</v>
      </c>
      <c r="E122" s="95">
        <f>'[33]OECD.Stat export'!C56</f>
        <v>75.80538</v>
      </c>
      <c r="F122" s="95">
        <f t="shared" si="2"/>
        <v>86.020962887539213</v>
      </c>
      <c r="G122" s="96">
        <f t="shared" si="5"/>
        <v>1482.1327655556179</v>
      </c>
      <c r="H122" s="164">
        <f t="shared" si="4"/>
        <v>1474.6574872486906</v>
      </c>
    </row>
    <row r="123" spans="1:8" ht="15" customHeight="1" x14ac:dyDescent="0.25">
      <c r="A123" s="89">
        <v>1996</v>
      </c>
      <c r="B123" s="92">
        <v>405278</v>
      </c>
      <c r="C123" s="127">
        <f>[34]Hoja1!O45</f>
        <v>22091.674287209527</v>
      </c>
      <c r="D123" s="162">
        <v>22193.75</v>
      </c>
      <c r="E123" s="95">
        <f>'[33]OECD.Stat export'!C57</f>
        <v>77.667599999999993</v>
      </c>
      <c r="F123" s="95">
        <f t="shared" si="2"/>
        <v>88.134136880050463</v>
      </c>
      <c r="G123" s="96">
        <f t="shared" si="5"/>
        <v>1528.7735201772555</v>
      </c>
      <c r="H123" s="164">
        <f t="shared" si="4"/>
        <v>1521.7422322350512</v>
      </c>
    </row>
    <row r="124" spans="1:8" ht="15" customHeight="1" x14ac:dyDescent="0.25">
      <c r="A124" s="89">
        <v>1997</v>
      </c>
      <c r="B124" s="92">
        <v>439273</v>
      </c>
      <c r="C124" s="127">
        <f>[34]Hoja1!O46</f>
        <v>22536.603495119965</v>
      </c>
      <c r="D124" s="162">
        <v>22741.5</v>
      </c>
      <c r="E124" s="95">
        <f>'[33]OECD.Stat export'!C58</f>
        <v>79.078370000000007</v>
      </c>
      <c r="F124" s="95">
        <f t="shared" si="2"/>
        <v>89.73502317351479</v>
      </c>
      <c r="G124" s="96">
        <f t="shared" si="5"/>
        <v>1624.2945988405017</v>
      </c>
      <c r="H124" s="164">
        <f t="shared" si="4"/>
        <v>1609.6600194944631</v>
      </c>
    </row>
    <row r="125" spans="1:8" ht="15" customHeight="1" x14ac:dyDescent="0.25">
      <c r="A125" s="89">
        <v>1998</v>
      </c>
      <c r="B125" s="92">
        <v>463832</v>
      </c>
      <c r="C125" s="127">
        <f>[34]Hoja1!O47</f>
        <v>22884.159956894917</v>
      </c>
      <c r="D125" s="162">
        <v>23319.05</v>
      </c>
      <c r="E125" s="95">
        <f>'[33]OECD.Stat export'!C59</f>
        <v>80.31044</v>
      </c>
      <c r="F125" s="95">
        <f t="shared" si="2"/>
        <v>91.133127737397331</v>
      </c>
      <c r="G125" s="96">
        <f t="shared" si="5"/>
        <v>1689.0577036462616</v>
      </c>
      <c r="H125" s="164">
        <f t="shared" si="4"/>
        <v>1657.5575191385012</v>
      </c>
    </row>
    <row r="126" spans="1:8" ht="15" customHeight="1" x14ac:dyDescent="0.25">
      <c r="A126" s="89">
        <v>1999</v>
      </c>
      <c r="B126" s="92">
        <v>500788</v>
      </c>
      <c r="C126" s="127">
        <f>[34]Hoja1!O48</f>
        <v>23272.170531250169</v>
      </c>
      <c r="D126" s="162">
        <v>23550.93</v>
      </c>
      <c r="E126" s="95">
        <f>'[33]OECD.Stat export'!C60</f>
        <v>81.392030000000005</v>
      </c>
      <c r="F126" s="95">
        <f t="shared" si="2"/>
        <v>92.360473517466417</v>
      </c>
      <c r="G126" s="96">
        <f t="shared" si="5"/>
        <v>1793.2290964134447</v>
      </c>
      <c r="H126" s="164">
        <f t="shared" si="4"/>
        <v>1772.0036250514665</v>
      </c>
    </row>
    <row r="127" spans="1:8" ht="15" customHeight="1" x14ac:dyDescent="0.25">
      <c r="A127" s="89">
        <v>2000</v>
      </c>
      <c r="B127" s="92">
        <v>536166</v>
      </c>
      <c r="C127" s="127">
        <f>[34]Hoja1!O49</f>
        <v>23998.174999999999</v>
      </c>
      <c r="D127" s="162">
        <v>23929.07</v>
      </c>
      <c r="E127" s="95">
        <f>'[33]OECD.Stat export'!C61</f>
        <v>82.040989999999994</v>
      </c>
      <c r="F127" s="95">
        <f t="shared" si="2"/>
        <v>93.096887794071804</v>
      </c>
      <c r="G127" s="96">
        <f t="shared" si="5"/>
        <v>1861.829076586032</v>
      </c>
      <c r="H127" s="164">
        <f t="shared" si="4"/>
        <v>1867.2058713522922</v>
      </c>
    </row>
    <row r="128" spans="1:8" ht="15" customHeight="1" x14ac:dyDescent="0.25">
      <c r="A128" s="89">
        <v>2001</v>
      </c>
      <c r="B128" s="92">
        <v>568128</v>
      </c>
      <c r="C128" s="127">
        <f>[34]Hoja1!O50</f>
        <v>24239.47</v>
      </c>
      <c r="D128" s="162">
        <v>24176.65</v>
      </c>
      <c r="E128" s="95">
        <f>'[33]OECD.Stat export'!C62</f>
        <v>83.056740000000005</v>
      </c>
      <c r="F128" s="95">
        <f t="shared" si="2"/>
        <v>94.24952093241923</v>
      </c>
      <c r="G128" s="96">
        <f t="shared" si="5"/>
        <v>1953.1780191563594</v>
      </c>
      <c r="H128" s="164">
        <f t="shared" si="4"/>
        <v>1958.2531078540658</v>
      </c>
    </row>
    <row r="129" spans="1:8" ht="15" customHeight="1" x14ac:dyDescent="0.25">
      <c r="A129" s="89">
        <v>2002</v>
      </c>
      <c r="B129" s="92">
        <v>586770</v>
      </c>
      <c r="C129" s="127">
        <f>[34]Hoja1!O51</f>
        <v>24400.68</v>
      </c>
      <c r="D129" s="162">
        <v>24342.22</v>
      </c>
      <c r="E129" s="95">
        <f>'[33]OECD.Stat export'!C63</f>
        <v>84.081900000000005</v>
      </c>
      <c r="F129" s="95">
        <f t="shared" si="2"/>
        <v>95.412832168558268</v>
      </c>
      <c r="G129" s="96">
        <f t="shared" si="5"/>
        <v>2003.9400541296388</v>
      </c>
      <c r="H129" s="164">
        <f t="shared" si="4"/>
        <v>2008.7526938791943</v>
      </c>
    </row>
    <row r="130" spans="1:8" ht="15" customHeight="1" x14ac:dyDescent="0.25">
      <c r="A130" s="89">
        <v>2003</v>
      </c>
      <c r="B130" s="92">
        <v>617525</v>
      </c>
      <c r="C130" s="127">
        <f>[34]Hoja1!O52</f>
        <v>24470.93</v>
      </c>
      <c r="D130" s="162">
        <v>24406.7</v>
      </c>
      <c r="E130" s="95">
        <f>'[33]OECD.Stat export'!C64</f>
        <v>85.238730000000004</v>
      </c>
      <c r="F130" s="95">
        <f t="shared" si="2"/>
        <v>96.725557340534081</v>
      </c>
      <c r="G130" s="96">
        <f t="shared" si="5"/>
        <v>2102.9203494377475</v>
      </c>
      <c r="H130" s="164">
        <f t="shared" si="4"/>
        <v>2108.4545090760598</v>
      </c>
    </row>
    <row r="131" spans="1:8" ht="15" customHeight="1" x14ac:dyDescent="0.25">
      <c r="A131" s="89">
        <v>2004</v>
      </c>
      <c r="B131" s="92">
        <v>657303</v>
      </c>
      <c r="C131" s="127">
        <f>[34]Hoja1!O53</f>
        <v>24692.400000000001</v>
      </c>
      <c r="D131" s="162">
        <v>24619.97</v>
      </c>
      <c r="E131" s="95">
        <f>'[33]OECD.Stat export'!C65</f>
        <v>86.386160000000004</v>
      </c>
      <c r="F131" s="95">
        <f>E131/E$132*100</f>
        <v>98.027615762324842</v>
      </c>
      <c r="G131" s="96">
        <f t="shared" si="5"/>
        <v>2218.3040125706693</v>
      </c>
      <c r="H131" s="164">
        <f t="shared" si="4"/>
        <v>2224.8300871203337</v>
      </c>
    </row>
    <row r="132" spans="1:8" ht="15" customHeight="1" x14ac:dyDescent="0.25">
      <c r="A132" s="89">
        <v>2005</v>
      </c>
      <c r="B132" s="92">
        <v>693233</v>
      </c>
      <c r="C132" s="127">
        <f>[34]Hoja1!O54</f>
        <v>25004.775000000001</v>
      </c>
      <c r="D132" s="162">
        <v>24928.68</v>
      </c>
      <c r="E132" s="95">
        <f>'[33]OECD.Stat export'!C66</f>
        <v>88.124309999999994</v>
      </c>
      <c r="F132" s="129">
        <f t="shared" si="2"/>
        <v>100</v>
      </c>
      <c r="G132" s="96">
        <f t="shared" si="5"/>
        <v>2310.3353926066784</v>
      </c>
      <c r="H132" s="164">
        <f t="shared" si="4"/>
        <v>2317.3877103266864</v>
      </c>
    </row>
    <row r="133" spans="1:8" ht="15" customHeight="1" x14ac:dyDescent="0.25">
      <c r="A133" s="89">
        <v>2006</v>
      </c>
      <c r="B133" s="92">
        <v>739141</v>
      </c>
      <c r="C133" s="127">
        <f>[34]Hoja1!O55</f>
        <v>25199.575000000001</v>
      </c>
      <c r="D133" s="162">
        <v>25132.63</v>
      </c>
      <c r="E133" s="95">
        <f>'[33]OECD.Stat export'!C67</f>
        <v>90.344059999999999</v>
      </c>
      <c r="F133" s="95">
        <f t="shared" si="2"/>
        <v>102.51888497056034</v>
      </c>
      <c r="G133" s="96">
        <f t="shared" si="5"/>
        <v>2444.2905617786541</v>
      </c>
      <c r="H133" s="164">
        <f t="shared" si="4"/>
        <v>2450.8013420534712</v>
      </c>
    </row>
    <row r="134" spans="1:8" ht="15" customHeight="1" x14ac:dyDescent="0.25">
      <c r="A134" s="99">
        <v>2007</v>
      </c>
      <c r="B134" s="92">
        <v>785401</v>
      </c>
      <c r="C134" s="127">
        <f>[34]Hoja1!O56</f>
        <v>25343.925000000003</v>
      </c>
      <c r="D134" s="162">
        <v>25269.279999999999</v>
      </c>
      <c r="E134" s="95">
        <f>'[33]OECD.Stat export'!C68</f>
        <v>92.452830000000006</v>
      </c>
      <c r="F134" s="95">
        <f t="shared" si="2"/>
        <v>104.91183420329762</v>
      </c>
      <c r="G134" s="96">
        <f t="shared" si="5"/>
        <v>2582.4762081379786</v>
      </c>
      <c r="H134" s="164">
        <f t="shared" si="4"/>
        <v>2590.1047965487473</v>
      </c>
    </row>
    <row r="135" spans="1:8" ht="15" customHeight="1" x14ac:dyDescent="0.25">
      <c r="A135" s="99">
        <v>2008</v>
      </c>
      <c r="B135" s="92">
        <v>796642</v>
      </c>
      <c r="C135" s="127">
        <f>[34]Hoja1!O57</f>
        <v>25582.775000000001</v>
      </c>
      <c r="D135" s="162">
        <v>25485.25</v>
      </c>
      <c r="E135" s="95">
        <f>'[33]OECD.Stat export'!C69</f>
        <v>95.671480000000003</v>
      </c>
      <c r="F135" s="95">
        <f t="shared" si="2"/>
        <v>108.56423159511831</v>
      </c>
      <c r="G135" s="96">
        <f t="shared" si="5"/>
        <v>2594.9817145846505</v>
      </c>
      <c r="H135" s="164">
        <f t="shared" si="4"/>
        <v>2604.9119915768274</v>
      </c>
    </row>
    <row r="136" spans="1:8" ht="15" customHeight="1" x14ac:dyDescent="0.25">
      <c r="A136" s="99">
        <v>2009</v>
      </c>
      <c r="B136" s="92">
        <v>788705</v>
      </c>
      <c r="C136" s="127">
        <f>[34]Hoja1!O58</f>
        <v>25108.68</v>
      </c>
      <c r="D136" s="162">
        <v>25010.65</v>
      </c>
      <c r="E136" s="95">
        <f>'[33]OECD.Stat export'!C70</f>
        <v>97.558269999999993</v>
      </c>
      <c r="F136" s="95">
        <f t="shared" si="2"/>
        <v>110.70528665699624</v>
      </c>
      <c r="G136" s="96">
        <f t="shared" si="5"/>
        <v>2617.6372739095268</v>
      </c>
      <c r="H136" s="164">
        <f t="shared" si="4"/>
        <v>2627.8971824669356</v>
      </c>
    </row>
    <row r="137" spans="1:8" ht="15" customHeight="1" x14ac:dyDescent="0.25">
      <c r="A137" s="84">
        <v>2010</v>
      </c>
      <c r="B137" s="92">
        <v>811002</v>
      </c>
      <c r="C137" s="127">
        <f>[34]Hoja1!O59</f>
        <v>25052.35</v>
      </c>
      <c r="D137" s="162">
        <v>24929.43</v>
      </c>
      <c r="E137" s="95">
        <f>'[33]OECD.Stat export'!C71</f>
        <v>100</v>
      </c>
      <c r="F137" s="95">
        <f t="shared" si="2"/>
        <v>113.47606579841592</v>
      </c>
      <c r="G137" s="96">
        <f t="shared" si="5"/>
        <v>2697.6910349727673</v>
      </c>
      <c r="H137" s="164">
        <f t="shared" si="4"/>
        <v>2710.9925898827209</v>
      </c>
    </row>
    <row r="138" spans="1:8" ht="15" customHeight="1" x14ac:dyDescent="0.25">
      <c r="A138" s="84">
        <f>A137+1</f>
        <v>2011</v>
      </c>
      <c r="B138" s="92">
        <v>827625</v>
      </c>
      <c r="C138" s="127">
        <f>[34]Hoja1!O60</f>
        <v>25130.445</v>
      </c>
      <c r="D138" s="162">
        <v>25026.799999999999</v>
      </c>
      <c r="E138" s="95">
        <f>'[33]OECD.Stat export'!C72</f>
        <v>103.88460000000001</v>
      </c>
      <c r="F138" s="95">
        <f t="shared" si="2"/>
        <v>117.88415705042117</v>
      </c>
      <c r="G138" s="96">
        <f t="shared" si="5"/>
        <v>2744.4301125586912</v>
      </c>
      <c r="H138" s="164">
        <f t="shared" si="4"/>
        <v>2755.7957869164256</v>
      </c>
    </row>
    <row r="139" spans="1:8" ht="15" customHeight="1" x14ac:dyDescent="0.25">
      <c r="A139" s="84">
        <f>A138+1</f>
        <v>2012</v>
      </c>
      <c r="B139" s="92">
        <v>843103</v>
      </c>
      <c r="C139" s="127">
        <f>[34]Hoja1!O61</f>
        <v>25270.65</v>
      </c>
      <c r="D139" s="162">
        <v>25093.93</v>
      </c>
      <c r="E139" s="95">
        <f>'[33]OECD.Stat export'!C73</f>
        <v>106.5483</v>
      </c>
      <c r="F139" s="95">
        <f t="shared" si="2"/>
        <v>120.90681901509357</v>
      </c>
      <c r="G139" s="96">
        <f t="shared" si="5"/>
        <v>2780.2444073790475</v>
      </c>
      <c r="H139" s="164">
        <f t="shared" si="4"/>
        <v>2799.8238352196458</v>
      </c>
    </row>
    <row r="140" spans="1:8" ht="15" customHeight="1" x14ac:dyDescent="0.25">
      <c r="A140" s="84">
        <f>A139+1</f>
        <v>2013</v>
      </c>
      <c r="B140" s="92">
        <v>880764</v>
      </c>
      <c r="C140" s="127">
        <f>[34]Hoja1!O62</f>
        <v>25586.705000000002</v>
      </c>
      <c r="D140" s="162">
        <v>25397.63</v>
      </c>
      <c r="E140" s="95">
        <f>'[33]OECD.Stat export'!C74</f>
        <v>108.99</v>
      </c>
      <c r="F140" s="95">
        <f t="shared" si="2"/>
        <v>123.67756411369348</v>
      </c>
      <c r="G140" s="96">
        <f t="shared" si="5"/>
        <v>2868.560058827426</v>
      </c>
      <c r="H140" s="164">
        <f t="shared" si="4"/>
        <v>2889.915318870304</v>
      </c>
    </row>
    <row r="141" spans="1:8" ht="15" customHeight="1" x14ac:dyDescent="0.25">
      <c r="A141" s="84">
        <f>A140+1</f>
        <v>2014</v>
      </c>
      <c r="B141" s="92">
        <v>904649</v>
      </c>
      <c r="C141" s="127">
        <f>[34]Hoja1!O63</f>
        <v>26001.605</v>
      </c>
      <c r="D141" s="162">
        <v>25840.5</v>
      </c>
      <c r="E141" s="95">
        <f>'[33]OECD.Stat export'!C75</f>
        <v>110.5438</v>
      </c>
      <c r="F141" s="95">
        <f t="shared" si="2"/>
        <v>125.44075522406928</v>
      </c>
      <c r="G141" s="96">
        <f t="shared" si="5"/>
        <v>2899.3370473348346</v>
      </c>
      <c r="H141" s="164">
        <f t="shared" si="4"/>
        <v>2917.4132337480569</v>
      </c>
    </row>
    <row r="142" spans="1:8" ht="15" customHeight="1" x14ac:dyDescent="0.25">
      <c r="A142" s="84">
        <v>2015</v>
      </c>
      <c r="B142" s="92">
        <v>929430</v>
      </c>
      <c r="C142" s="127">
        <f>[34]Hoja1!O64</f>
        <v>26520.895</v>
      </c>
      <c r="D142" s="162">
        <v>26383.279999999999</v>
      </c>
      <c r="E142" s="95">
        <f>'[33]OECD.Stat export'!C76</f>
        <v>110.98779999999999</v>
      </c>
      <c r="F142" s="95">
        <f>E142/E$132*100</f>
        <v>125.94458895621423</v>
      </c>
      <c r="G142" s="96">
        <f t="shared" si="5"/>
        <v>2920.4331150966059</v>
      </c>
      <c r="H142" s="164">
        <f t="shared" si="4"/>
        <v>2935.6660733616136</v>
      </c>
    </row>
    <row r="143" spans="1:8" ht="14.25" x14ac:dyDescent="0.25">
      <c r="A143" s="84">
        <f>A142+1</f>
        <v>2016</v>
      </c>
      <c r="B143" s="92">
        <v>967724</v>
      </c>
      <c r="C143" s="127">
        <f>[34]Hoja1!O65</f>
        <v>26747.795000000002</v>
      </c>
      <c r="D143" s="162">
        <v>26648.07</v>
      </c>
      <c r="E143" s="95">
        <f>'[33]OECD.Stat export'!C77</f>
        <v>112.0977</v>
      </c>
      <c r="F143" s="95">
        <f>E143/E$132*100</f>
        <v>127.20405981051086</v>
      </c>
      <c r="G143" s="96">
        <f>B143*1000000/12/C143/1000</f>
        <v>3014.9650341894226</v>
      </c>
      <c r="H143" s="164">
        <f t="shared" si="4"/>
        <v>3026.24792964994</v>
      </c>
    </row>
    <row r="144" spans="1:8" ht="14.25" x14ac:dyDescent="0.25">
      <c r="A144" s="84">
        <f>A143+1</f>
        <v>2017</v>
      </c>
      <c r="B144" s="92">
        <v>1009150</v>
      </c>
      <c r="C144" s="93"/>
      <c r="D144" s="162">
        <v>26946.95</v>
      </c>
      <c r="E144" s="95">
        <f>'[33]OECD.Stat export'!C78</f>
        <v>114.9834</v>
      </c>
      <c r="F144" s="95">
        <f>E144/E$132*100</f>
        <v>130.47863864125574</v>
      </c>
      <c r="G144" s="96"/>
      <c r="H144" s="164">
        <f t="shared" si="4"/>
        <v>3120.7922727185578</v>
      </c>
    </row>
    <row r="145" spans="1:8" ht="14.25" x14ac:dyDescent="0.25">
      <c r="A145" s="242">
        <v>2018</v>
      </c>
      <c r="B145" s="163">
        <v>1053704</v>
      </c>
      <c r="D145" s="162">
        <v>27360.82</v>
      </c>
      <c r="H145" s="164">
        <f t="shared" si="4"/>
        <v>3209.2849069094664</v>
      </c>
    </row>
    <row r="146" spans="1:8" ht="14.25" x14ac:dyDescent="0.25">
      <c r="A146" s="242">
        <v>2019</v>
      </c>
      <c r="B146" s="163">
        <v>1098831</v>
      </c>
      <c r="H146" s="140"/>
    </row>
  </sheetData>
  <mergeCells count="6">
    <mergeCell ref="C9:C12"/>
    <mergeCell ref="A3:A6"/>
    <mergeCell ref="B3:G3"/>
    <mergeCell ref="E4:F4"/>
    <mergeCell ref="C4:D4"/>
    <mergeCell ref="C8:D8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166"/>
  <sheetViews>
    <sheetView topLeftCell="A34" workbookViewId="0">
      <selection activeCell="G6" sqref="G6:H6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8" s="176" customFormat="1" ht="15" customHeight="1" x14ac:dyDescent="0.25">
      <c r="A1" s="32"/>
      <c r="B1" s="34"/>
      <c r="C1" s="34"/>
      <c r="D1" s="34"/>
      <c r="E1" s="34"/>
      <c r="F1" s="34"/>
      <c r="G1" s="34"/>
      <c r="H1" s="34"/>
    </row>
    <row r="2" spans="1:8" ht="14.25" x14ac:dyDescent="0.25">
      <c r="A2" s="139"/>
      <c r="B2" s="140"/>
      <c r="C2" s="140"/>
      <c r="D2" s="140"/>
      <c r="E2" s="140"/>
      <c r="F2" s="140"/>
      <c r="G2" s="140"/>
      <c r="H2" s="140"/>
    </row>
    <row r="3" spans="1:8" ht="14.25" x14ac:dyDescent="0.25">
      <c r="A3" s="140"/>
      <c r="B3" s="140"/>
      <c r="C3" s="140"/>
      <c r="D3" s="140"/>
      <c r="E3" s="140"/>
      <c r="F3" s="140"/>
      <c r="G3" s="140"/>
      <c r="H3" s="140"/>
    </row>
    <row r="4" spans="1:8" x14ac:dyDescent="0.25">
      <c r="A4" s="449" t="s">
        <v>2</v>
      </c>
      <c r="B4" s="474" t="s">
        <v>113</v>
      </c>
      <c r="C4" s="475"/>
      <c r="D4" s="475"/>
      <c r="E4" s="475"/>
      <c r="F4" s="475"/>
      <c r="G4" s="475"/>
    </row>
    <row r="5" spans="1:8" ht="15" customHeight="1" x14ac:dyDescent="0.25">
      <c r="A5" s="449"/>
      <c r="B5" s="491" t="s">
        <v>63</v>
      </c>
      <c r="C5" s="515" t="s">
        <v>22</v>
      </c>
      <c r="D5" s="252"/>
      <c r="E5" s="469" t="s">
        <v>0</v>
      </c>
      <c r="F5" s="470"/>
      <c r="G5" s="225" t="s">
        <v>64</v>
      </c>
      <c r="H5" s="246" t="s">
        <v>64</v>
      </c>
    </row>
    <row r="6" spans="1:8" x14ac:dyDescent="0.25">
      <c r="A6" s="449"/>
      <c r="B6" s="492"/>
      <c r="C6" s="516"/>
      <c r="D6" s="245"/>
      <c r="E6" s="131"/>
      <c r="F6" s="131"/>
      <c r="G6" s="240" t="s">
        <v>110</v>
      </c>
      <c r="H6" s="240" t="s">
        <v>110</v>
      </c>
    </row>
    <row r="7" spans="1:8" x14ac:dyDescent="0.25">
      <c r="A7" s="449"/>
      <c r="B7" s="221"/>
      <c r="C7" s="132"/>
      <c r="D7" s="132"/>
      <c r="E7" s="131"/>
      <c r="F7" s="131"/>
      <c r="G7" s="218"/>
      <c r="H7" s="240"/>
    </row>
    <row r="8" spans="1:8" x14ac:dyDescent="0.25">
      <c r="A8" s="449"/>
      <c r="B8" s="493" t="s">
        <v>3</v>
      </c>
      <c r="C8" s="484"/>
      <c r="D8" s="484"/>
      <c r="E8" s="484"/>
      <c r="F8" s="514"/>
      <c r="G8" s="218"/>
      <c r="H8" s="240" t="s">
        <v>3</v>
      </c>
    </row>
    <row r="9" spans="1:8" ht="24.4" x14ac:dyDescent="0.25">
      <c r="A9" s="220"/>
      <c r="B9" s="133" t="s">
        <v>65</v>
      </c>
      <c r="C9" s="132" t="s">
        <v>47</v>
      </c>
      <c r="D9" s="132"/>
      <c r="E9" s="218" t="s">
        <v>33</v>
      </c>
      <c r="F9" s="218" t="s">
        <v>32</v>
      </c>
      <c r="G9" s="218"/>
      <c r="H9" s="240"/>
    </row>
    <row r="10" spans="1:8" ht="41.45" thickBot="1" x14ac:dyDescent="0.3">
      <c r="A10" s="142"/>
      <c r="B10" s="133" t="s">
        <v>114</v>
      </c>
      <c r="C10" s="134" t="s">
        <v>52</v>
      </c>
      <c r="D10" s="134" t="s">
        <v>136</v>
      </c>
      <c r="E10" s="134"/>
      <c r="F10" s="134"/>
      <c r="G10" s="133"/>
      <c r="H10" s="133"/>
    </row>
    <row r="11" spans="1:8" ht="15" hidden="1" customHeight="1" x14ac:dyDescent="0.25">
      <c r="A11" s="26">
        <v>1935</v>
      </c>
    </row>
    <row r="12" spans="1:8" ht="15" hidden="1" customHeight="1" x14ac:dyDescent="0.25">
      <c r="A12" s="26">
        <v>1936</v>
      </c>
    </row>
    <row r="13" spans="1:8" ht="15" hidden="1" customHeight="1" x14ac:dyDescent="0.25">
      <c r="A13" s="26">
        <v>1937</v>
      </c>
    </row>
    <row r="14" spans="1:8" ht="15" hidden="1" customHeight="1" x14ac:dyDescent="0.25">
      <c r="A14" s="26">
        <v>1938</v>
      </c>
    </row>
    <row r="15" spans="1:8" ht="15" hidden="1" customHeight="1" x14ac:dyDescent="0.25">
      <c r="A15" s="26">
        <v>1939</v>
      </c>
    </row>
    <row r="16" spans="1:8" ht="15" hidden="1" customHeight="1" x14ac:dyDescent="0.25">
      <c r="A16" s="26">
        <v>1940</v>
      </c>
    </row>
    <row r="17" spans="1:8" ht="15" hidden="1" customHeight="1" x14ac:dyDescent="0.25">
      <c r="A17" s="26">
        <v>1941</v>
      </c>
    </row>
    <row r="18" spans="1:8" ht="15" hidden="1" customHeight="1" x14ac:dyDescent="0.25">
      <c r="A18" s="26">
        <v>1942</v>
      </c>
    </row>
    <row r="19" spans="1:8" ht="15" hidden="1" customHeight="1" x14ac:dyDescent="0.25">
      <c r="A19" s="26">
        <v>1943</v>
      </c>
    </row>
    <row r="20" spans="1:8" ht="15" hidden="1" customHeight="1" x14ac:dyDescent="0.25">
      <c r="A20" s="26">
        <v>1944</v>
      </c>
    </row>
    <row r="21" spans="1:8" ht="15" hidden="1" customHeight="1" x14ac:dyDescent="0.25">
      <c r="A21" s="26">
        <v>1945</v>
      </c>
    </row>
    <row r="22" spans="1:8" ht="15" hidden="1" customHeight="1" x14ac:dyDescent="0.25">
      <c r="A22" s="26">
        <v>1946</v>
      </c>
    </row>
    <row r="23" spans="1:8" ht="15" hidden="1" customHeight="1" x14ac:dyDescent="0.25">
      <c r="A23" s="26">
        <v>1947</v>
      </c>
    </row>
    <row r="24" spans="1:8" ht="15" hidden="1" customHeight="1" x14ac:dyDescent="0.25">
      <c r="A24" s="26">
        <v>1948</v>
      </c>
    </row>
    <row r="25" spans="1:8" ht="14.25" x14ac:dyDescent="0.25">
      <c r="A25" s="26">
        <v>1949</v>
      </c>
      <c r="B25" s="159"/>
      <c r="C25" s="159"/>
      <c r="D25" s="159"/>
      <c r="E25" s="159"/>
      <c r="F25" s="159"/>
      <c r="G25" s="159"/>
      <c r="H25" s="159"/>
    </row>
    <row r="26" spans="1:8" ht="14.25" x14ac:dyDescent="0.25">
      <c r="A26" s="26">
        <v>1950</v>
      </c>
      <c r="B26" s="159"/>
      <c r="C26" s="159"/>
      <c r="D26" s="159"/>
      <c r="E26" s="159"/>
      <c r="F26" s="159"/>
      <c r="G26" s="159"/>
      <c r="H26" s="159"/>
    </row>
    <row r="27" spans="1:8" ht="14.25" x14ac:dyDescent="0.25">
      <c r="A27" s="26">
        <v>1951</v>
      </c>
      <c r="B27" s="159"/>
      <c r="C27" s="159"/>
      <c r="D27" s="159"/>
      <c r="E27" s="159"/>
      <c r="F27" s="159"/>
      <c r="G27" s="159"/>
      <c r="H27" s="159"/>
    </row>
    <row r="28" spans="1:8" ht="14.25" x14ac:dyDescent="0.25">
      <c r="A28" s="26">
        <v>1952</v>
      </c>
      <c r="B28" s="159"/>
      <c r="C28" s="159"/>
      <c r="D28" s="159"/>
      <c r="E28" s="159"/>
      <c r="F28" s="159"/>
      <c r="G28" s="159"/>
      <c r="H28" s="159"/>
    </row>
    <row r="29" spans="1:8" ht="14.25" x14ac:dyDescent="0.25">
      <c r="A29" s="26">
        <v>1953</v>
      </c>
      <c r="B29" s="159"/>
      <c r="C29" s="159"/>
      <c r="D29" s="159"/>
      <c r="E29" s="159"/>
      <c r="F29" s="159"/>
      <c r="G29" s="159"/>
      <c r="H29" s="159"/>
    </row>
    <row r="30" spans="1:8" ht="14.25" x14ac:dyDescent="0.25">
      <c r="A30" s="26">
        <v>1954</v>
      </c>
      <c r="B30" s="159"/>
      <c r="C30" s="159"/>
      <c r="D30" s="159"/>
      <c r="E30" s="159"/>
      <c r="F30" s="159"/>
      <c r="G30" s="159"/>
      <c r="H30" s="159"/>
    </row>
    <row r="31" spans="1:8" ht="14.25" x14ac:dyDescent="0.25">
      <c r="A31" s="26">
        <v>1955</v>
      </c>
      <c r="B31" s="159"/>
      <c r="C31" s="159"/>
      <c r="D31" s="159"/>
      <c r="E31" s="159"/>
      <c r="F31" s="159"/>
      <c r="G31" s="159"/>
      <c r="H31" s="159"/>
    </row>
    <row r="32" spans="1:8" ht="14.25" x14ac:dyDescent="0.25">
      <c r="A32" s="26">
        <v>1956</v>
      </c>
      <c r="B32" s="159"/>
      <c r="C32" s="159"/>
      <c r="D32" s="159"/>
      <c r="E32" s="159"/>
      <c r="F32" s="159"/>
      <c r="G32" s="159"/>
      <c r="H32" s="159"/>
    </row>
    <row r="33" spans="1:8" ht="14.25" x14ac:dyDescent="0.25">
      <c r="A33" s="26">
        <v>1957</v>
      </c>
      <c r="B33" s="159"/>
      <c r="C33" s="159"/>
      <c r="D33" s="159"/>
      <c r="E33" s="159"/>
      <c r="F33" s="159"/>
      <c r="G33" s="159"/>
      <c r="H33" s="159"/>
    </row>
    <row r="34" spans="1:8" ht="14.25" x14ac:dyDescent="0.25">
      <c r="A34" s="26">
        <v>1958</v>
      </c>
      <c r="B34" s="159"/>
      <c r="C34" s="159"/>
      <c r="D34" s="159"/>
      <c r="E34" s="159"/>
      <c r="F34" s="159"/>
      <c r="G34" s="159"/>
      <c r="H34" s="159"/>
    </row>
    <row r="35" spans="1:8" ht="14.25" x14ac:dyDescent="0.25">
      <c r="A35" s="26">
        <v>1959</v>
      </c>
      <c r="B35" s="159"/>
      <c r="C35" s="159"/>
      <c r="D35" s="159"/>
      <c r="E35" s="159"/>
      <c r="F35" s="159"/>
      <c r="G35" s="159"/>
      <c r="H35" s="159"/>
    </row>
    <row r="36" spans="1:8" ht="14.25" x14ac:dyDescent="0.25">
      <c r="A36" s="26">
        <v>1960</v>
      </c>
      <c r="B36" s="159"/>
      <c r="C36" s="159"/>
      <c r="D36" s="159"/>
      <c r="E36" s="159"/>
      <c r="F36" s="159"/>
      <c r="G36" s="159"/>
      <c r="H36" s="159"/>
    </row>
    <row r="37" spans="1:8" ht="14.25" x14ac:dyDescent="0.25">
      <c r="A37" s="26">
        <v>1961</v>
      </c>
      <c r="B37" s="159"/>
      <c r="C37" s="159"/>
      <c r="D37" s="159"/>
      <c r="E37" s="159"/>
      <c r="F37" s="159"/>
      <c r="G37" s="159"/>
      <c r="H37" s="159"/>
    </row>
    <row r="38" spans="1:8" ht="14.25" x14ac:dyDescent="0.25">
      <c r="A38" s="26">
        <v>1962</v>
      </c>
      <c r="B38" s="159"/>
      <c r="C38" s="159"/>
      <c r="D38" s="159"/>
      <c r="E38" s="159"/>
      <c r="F38" s="159"/>
      <c r="G38" s="159"/>
      <c r="H38" s="159"/>
    </row>
    <row r="39" spans="1:8" ht="14.25" x14ac:dyDescent="0.25">
      <c r="A39" s="26">
        <v>1963</v>
      </c>
      <c r="B39" s="159"/>
      <c r="C39" s="159"/>
      <c r="D39" s="159"/>
      <c r="E39" s="159"/>
      <c r="F39" s="159"/>
      <c r="G39" s="159"/>
      <c r="H39" s="159"/>
    </row>
    <row r="40" spans="1:8" ht="14.25" x14ac:dyDescent="0.25">
      <c r="A40" s="26">
        <v>1964</v>
      </c>
      <c r="B40" s="159"/>
      <c r="C40" s="159"/>
      <c r="D40" s="159"/>
      <c r="E40" s="159"/>
      <c r="F40" s="159"/>
      <c r="G40" s="159"/>
      <c r="H40" s="159"/>
    </row>
    <row r="41" spans="1:8" ht="14.25" x14ac:dyDescent="0.25">
      <c r="A41" s="26">
        <v>1965</v>
      </c>
      <c r="B41" s="159"/>
      <c r="C41" s="159"/>
      <c r="D41" s="159"/>
      <c r="E41" s="159"/>
      <c r="F41" s="159"/>
      <c r="G41" s="159"/>
      <c r="H41" s="159"/>
    </row>
    <row r="42" spans="1:8" ht="14.25" x14ac:dyDescent="0.25">
      <c r="A42" s="26">
        <v>1966</v>
      </c>
      <c r="B42" s="159"/>
      <c r="C42" s="159"/>
      <c r="D42" s="159"/>
      <c r="E42" s="159"/>
      <c r="F42" s="159"/>
      <c r="G42" s="159"/>
      <c r="H42" s="159"/>
    </row>
    <row r="43" spans="1:8" ht="14.25" x14ac:dyDescent="0.25">
      <c r="A43" s="26">
        <v>1967</v>
      </c>
      <c r="B43" s="159"/>
      <c r="C43" s="159"/>
      <c r="D43" s="159"/>
      <c r="E43" s="159"/>
      <c r="F43" s="159"/>
      <c r="G43" s="159"/>
      <c r="H43" s="159"/>
    </row>
    <row r="44" spans="1:8" ht="14.25" x14ac:dyDescent="0.25">
      <c r="A44" s="26">
        <v>1968</v>
      </c>
      <c r="B44" s="159"/>
      <c r="C44" s="159"/>
      <c r="D44" s="159"/>
      <c r="E44" s="159"/>
      <c r="F44" s="159"/>
      <c r="G44" s="159"/>
      <c r="H44" s="159"/>
    </row>
    <row r="45" spans="1:8" ht="14.25" x14ac:dyDescent="0.25">
      <c r="A45" s="26">
        <v>1969</v>
      </c>
      <c r="B45" s="159"/>
      <c r="C45" s="159"/>
      <c r="D45" s="159"/>
      <c r="E45" s="159"/>
      <c r="F45" s="159"/>
      <c r="G45" s="159"/>
      <c r="H45" s="159"/>
    </row>
    <row r="46" spans="1:8" ht="14.25" x14ac:dyDescent="0.25">
      <c r="A46" s="26">
        <v>1970</v>
      </c>
      <c r="B46" s="159"/>
      <c r="C46" s="159"/>
      <c r="D46" s="159"/>
      <c r="E46" s="159"/>
      <c r="F46" s="159"/>
      <c r="G46" s="159"/>
      <c r="H46" s="159"/>
    </row>
    <row r="47" spans="1:8" ht="14.25" x14ac:dyDescent="0.25">
      <c r="A47" s="26">
        <v>1971</v>
      </c>
      <c r="B47" s="159"/>
      <c r="C47" s="159"/>
      <c r="D47" s="159"/>
      <c r="E47" s="159"/>
      <c r="F47" s="159"/>
      <c r="G47" s="159"/>
      <c r="H47" s="159"/>
    </row>
    <row r="48" spans="1:8" ht="14.25" x14ac:dyDescent="0.25">
      <c r="A48" s="26">
        <v>1972</v>
      </c>
      <c r="B48" s="159"/>
      <c r="C48" s="159"/>
      <c r="D48" s="159"/>
      <c r="E48" s="159"/>
      <c r="F48" s="159"/>
      <c r="G48" s="159"/>
      <c r="H48" s="159"/>
    </row>
    <row r="49" spans="1:8" ht="14.25" x14ac:dyDescent="0.25">
      <c r="A49" s="26">
        <v>1973</v>
      </c>
      <c r="B49" s="159"/>
      <c r="C49" s="159"/>
      <c r="D49" s="159"/>
      <c r="E49" s="159"/>
      <c r="F49" s="159"/>
      <c r="G49" s="159"/>
      <c r="H49" s="159"/>
    </row>
    <row r="50" spans="1:8" ht="14.25" x14ac:dyDescent="0.25">
      <c r="A50" s="26">
        <v>1974</v>
      </c>
      <c r="B50" s="159"/>
      <c r="C50" s="159"/>
      <c r="D50" s="159"/>
      <c r="E50" s="159"/>
      <c r="F50" s="159"/>
      <c r="G50" s="159"/>
      <c r="H50" s="159"/>
    </row>
    <row r="51" spans="1:8" ht="14.25" x14ac:dyDescent="0.25">
      <c r="A51" s="26">
        <v>1975</v>
      </c>
      <c r="B51" s="159"/>
      <c r="C51" s="159"/>
      <c r="D51" s="159"/>
      <c r="E51" s="159"/>
      <c r="F51" s="159"/>
      <c r="G51" s="159"/>
      <c r="H51" s="159"/>
    </row>
    <row r="52" spans="1:8" ht="14.25" x14ac:dyDescent="0.25">
      <c r="A52" s="26">
        <v>1976</v>
      </c>
      <c r="B52" s="159"/>
      <c r="C52" s="159"/>
      <c r="D52" s="159"/>
      <c r="E52" s="159"/>
      <c r="F52" s="159"/>
      <c r="G52" s="159"/>
      <c r="H52" s="159"/>
    </row>
    <row r="53" spans="1:8" ht="14.25" x14ac:dyDescent="0.25">
      <c r="A53" s="26">
        <v>1977</v>
      </c>
      <c r="B53" s="159"/>
      <c r="C53" s="159"/>
      <c r="D53" s="159"/>
      <c r="E53" s="159"/>
      <c r="F53" s="159"/>
      <c r="G53" s="159"/>
      <c r="H53" s="159"/>
    </row>
    <row r="54" spans="1:8" ht="14.25" x14ac:dyDescent="0.25">
      <c r="A54" s="26">
        <v>1978</v>
      </c>
      <c r="B54" s="159"/>
      <c r="C54" s="159"/>
      <c r="D54" s="159"/>
      <c r="E54" s="159"/>
      <c r="F54" s="159"/>
      <c r="G54" s="159"/>
      <c r="H54" s="159"/>
    </row>
    <row r="55" spans="1:8" ht="14.25" x14ac:dyDescent="0.25">
      <c r="A55" s="26">
        <v>1979</v>
      </c>
      <c r="B55" s="159"/>
      <c r="C55" s="159"/>
      <c r="D55" s="159"/>
      <c r="E55" s="159"/>
      <c r="F55" s="159"/>
      <c r="G55" s="159"/>
      <c r="H55" s="159"/>
    </row>
    <row r="56" spans="1:8" x14ac:dyDescent="0.25">
      <c r="A56" s="26">
        <v>1980</v>
      </c>
      <c r="B56" s="159"/>
      <c r="C56" s="159"/>
      <c r="D56" s="159"/>
      <c r="E56" s="159"/>
      <c r="F56" s="159"/>
      <c r="G56" s="159"/>
      <c r="H56" s="159"/>
    </row>
    <row r="57" spans="1:8" x14ac:dyDescent="0.25">
      <c r="A57" s="26">
        <v>1981</v>
      </c>
      <c r="B57" s="159"/>
      <c r="C57" s="159"/>
      <c r="D57" s="159"/>
      <c r="E57" s="159"/>
      <c r="F57" s="159"/>
      <c r="G57" s="159"/>
      <c r="H57" s="159"/>
    </row>
    <row r="58" spans="1:8" x14ac:dyDescent="0.25">
      <c r="A58" s="26">
        <v>1982</v>
      </c>
      <c r="B58" s="159"/>
      <c r="C58" s="159"/>
      <c r="D58" s="159"/>
      <c r="E58" s="159"/>
      <c r="F58" s="159"/>
      <c r="G58" s="159"/>
      <c r="H58" s="159"/>
    </row>
    <row r="59" spans="1:8" x14ac:dyDescent="0.25">
      <c r="A59" s="26">
        <v>1983</v>
      </c>
      <c r="B59" s="159"/>
      <c r="C59" s="159"/>
      <c r="D59" s="159"/>
      <c r="E59" s="159"/>
      <c r="F59" s="159"/>
      <c r="G59" s="159"/>
      <c r="H59" s="159"/>
    </row>
    <row r="60" spans="1:8" x14ac:dyDescent="0.25">
      <c r="A60" s="26">
        <v>1984</v>
      </c>
      <c r="B60" s="159"/>
      <c r="C60" s="159"/>
      <c r="D60" s="159"/>
      <c r="E60" s="159"/>
      <c r="F60" s="159"/>
      <c r="G60" s="159"/>
      <c r="H60" s="159"/>
    </row>
    <row r="61" spans="1:8" x14ac:dyDescent="0.25">
      <c r="A61" s="26">
        <v>1985</v>
      </c>
      <c r="B61" s="159"/>
      <c r="C61" s="159"/>
      <c r="D61" s="159"/>
      <c r="E61" s="159"/>
      <c r="F61" s="159"/>
      <c r="G61" s="159"/>
      <c r="H61" s="159"/>
    </row>
    <row r="62" spans="1:8" x14ac:dyDescent="0.25">
      <c r="A62" s="26">
        <v>1986</v>
      </c>
      <c r="B62" s="159"/>
      <c r="C62" s="159"/>
      <c r="D62" s="159"/>
      <c r="E62" s="159"/>
      <c r="F62" s="159"/>
      <c r="G62" s="159"/>
      <c r="H62" s="159"/>
    </row>
    <row r="63" spans="1:8" x14ac:dyDescent="0.25">
      <c r="A63" s="26">
        <v>1987</v>
      </c>
      <c r="B63" s="159"/>
      <c r="C63" s="159"/>
      <c r="D63" s="159"/>
      <c r="E63" s="159"/>
      <c r="F63" s="159"/>
      <c r="G63" s="159"/>
      <c r="H63" s="159"/>
    </row>
    <row r="64" spans="1:8" x14ac:dyDescent="0.25">
      <c r="A64" s="26">
        <v>1988</v>
      </c>
      <c r="B64" s="159"/>
      <c r="C64" s="159"/>
      <c r="D64" s="159"/>
      <c r="E64" s="159"/>
      <c r="F64" s="159"/>
      <c r="G64" s="159"/>
      <c r="H64" s="159"/>
    </row>
    <row r="65" spans="1:8" x14ac:dyDescent="0.25">
      <c r="A65" s="26">
        <v>1989</v>
      </c>
      <c r="B65" s="159"/>
      <c r="C65" s="159"/>
      <c r="D65" s="159"/>
      <c r="E65" s="159"/>
      <c r="F65" s="159"/>
      <c r="G65" s="159"/>
      <c r="H65" s="159"/>
    </row>
    <row r="66" spans="1:8" x14ac:dyDescent="0.25">
      <c r="A66" s="26">
        <v>1990</v>
      </c>
      <c r="B66" s="159"/>
      <c r="C66" s="159"/>
      <c r="D66" s="159"/>
      <c r="E66" s="159"/>
      <c r="F66" s="159"/>
      <c r="G66" s="159"/>
      <c r="H66" s="159"/>
    </row>
    <row r="67" spans="1:8" x14ac:dyDescent="0.25">
      <c r="A67" s="26">
        <v>1991</v>
      </c>
      <c r="B67" s="159"/>
      <c r="C67" s="159"/>
      <c r="D67" s="159"/>
      <c r="E67" s="159"/>
      <c r="F67" s="159"/>
      <c r="G67" s="159"/>
      <c r="H67" s="159"/>
    </row>
    <row r="68" spans="1:8" x14ac:dyDescent="0.25">
      <c r="A68" s="26">
        <v>1992</v>
      </c>
      <c r="B68" s="164">
        <v>375796.16509999998</v>
      </c>
      <c r="C68" s="159"/>
      <c r="D68" s="159"/>
      <c r="E68" s="159"/>
      <c r="F68" s="159"/>
      <c r="G68" s="159"/>
      <c r="H68" s="159"/>
    </row>
    <row r="69" spans="1:8" x14ac:dyDescent="0.25">
      <c r="A69" s="26">
        <v>1993</v>
      </c>
      <c r="B69" s="164">
        <v>460119.435</v>
      </c>
      <c r="C69" s="159"/>
      <c r="D69" s="164">
        <v>4168</v>
      </c>
      <c r="E69" s="164"/>
      <c r="F69" s="164"/>
      <c r="G69" s="164"/>
      <c r="H69" s="164">
        <f t="shared" ref="H69:H93" si="0">(B69*1000000)/(D69*1000)/12</f>
        <v>9199.4448776391564</v>
      </c>
    </row>
    <row r="70" spans="1:8" x14ac:dyDescent="0.25">
      <c r="A70" s="26">
        <v>1994</v>
      </c>
      <c r="B70" s="164">
        <v>549247.10739999998</v>
      </c>
      <c r="C70" s="159"/>
      <c r="D70" s="164">
        <v>4214.25</v>
      </c>
      <c r="E70" s="164"/>
      <c r="F70" s="164"/>
      <c r="G70" s="164"/>
      <c r="H70" s="164">
        <f t="shared" si="0"/>
        <v>10860.910549524431</v>
      </c>
    </row>
    <row r="71" spans="1:8" x14ac:dyDescent="0.25">
      <c r="A71" s="26">
        <v>1995</v>
      </c>
      <c r="B71" s="164">
        <v>620095</v>
      </c>
      <c r="C71" s="159"/>
      <c r="D71" s="164">
        <v>4220.25</v>
      </c>
      <c r="E71" s="164"/>
      <c r="F71" s="164"/>
      <c r="G71" s="164"/>
      <c r="H71" s="164">
        <f t="shared" si="0"/>
        <v>12244.436546018207</v>
      </c>
    </row>
    <row r="72" spans="1:8" x14ac:dyDescent="0.25">
      <c r="A72" s="26">
        <v>1996</v>
      </c>
      <c r="B72" s="164">
        <v>728429</v>
      </c>
      <c r="C72" s="159"/>
      <c r="D72" s="164">
        <v>4220.75</v>
      </c>
      <c r="E72" s="164"/>
      <c r="F72" s="164"/>
      <c r="G72" s="164"/>
      <c r="H72" s="164">
        <f t="shared" si="0"/>
        <v>14381.902900353414</v>
      </c>
    </row>
    <row r="73" spans="1:8" x14ac:dyDescent="0.25">
      <c r="A73" s="26">
        <v>1997</v>
      </c>
      <c r="B73" s="164">
        <v>797322</v>
      </c>
      <c r="C73" s="159"/>
      <c r="D73" s="164">
        <v>4197</v>
      </c>
      <c r="E73" s="164"/>
      <c r="F73" s="164"/>
      <c r="G73" s="164"/>
      <c r="H73" s="164">
        <f t="shared" si="0"/>
        <v>15831.188944484156</v>
      </c>
    </row>
    <row r="74" spans="1:8" x14ac:dyDescent="0.25">
      <c r="A74" s="26">
        <v>1998</v>
      </c>
      <c r="B74" s="164">
        <v>837129</v>
      </c>
      <c r="C74" s="159"/>
      <c r="D74" s="164">
        <v>4155.25</v>
      </c>
      <c r="E74" s="164"/>
      <c r="F74" s="164"/>
      <c r="G74" s="164"/>
      <c r="H74" s="164">
        <f t="shared" si="0"/>
        <v>16788.580711148545</v>
      </c>
    </row>
    <row r="75" spans="1:8" x14ac:dyDescent="0.25">
      <c r="A75" s="26">
        <v>1999</v>
      </c>
      <c r="B75" s="164">
        <v>861966</v>
      </c>
      <c r="C75" s="159"/>
      <c r="D75" s="164">
        <v>4025.0749999999998</v>
      </c>
      <c r="E75" s="164"/>
      <c r="F75" s="164"/>
      <c r="G75" s="164"/>
      <c r="H75" s="164">
        <f t="shared" si="0"/>
        <v>17845.754426936142</v>
      </c>
    </row>
    <row r="76" spans="1:8" x14ac:dyDescent="0.25">
      <c r="A76" s="26">
        <v>2000</v>
      </c>
      <c r="B76" s="164">
        <v>915185</v>
      </c>
      <c r="C76" s="159"/>
      <c r="D76" s="164">
        <v>3968.65</v>
      </c>
      <c r="E76" s="164"/>
      <c r="F76" s="164"/>
      <c r="G76" s="164"/>
      <c r="H76" s="164">
        <f t="shared" si="0"/>
        <v>19216.967146678762</v>
      </c>
    </row>
    <row r="77" spans="1:8" x14ac:dyDescent="0.25">
      <c r="A77" s="26">
        <v>2001</v>
      </c>
      <c r="B77" s="164">
        <v>988438</v>
      </c>
      <c r="C77" s="159"/>
      <c r="D77" s="164">
        <v>3966.75</v>
      </c>
      <c r="E77" s="164"/>
      <c r="F77" s="164"/>
      <c r="G77" s="164"/>
      <c r="H77" s="164">
        <f t="shared" si="0"/>
        <v>20765.067960757126</v>
      </c>
    </row>
    <row r="78" spans="1:8" x14ac:dyDescent="0.25">
      <c r="A78" s="26">
        <v>2002</v>
      </c>
      <c r="B78" s="164">
        <v>1060939</v>
      </c>
      <c r="C78" s="159"/>
      <c r="D78" s="164">
        <v>3963.8</v>
      </c>
      <c r="E78" s="164"/>
      <c r="F78" s="164"/>
      <c r="G78" s="164"/>
      <c r="H78" s="164">
        <f t="shared" si="0"/>
        <v>22304.753855727668</v>
      </c>
    </row>
    <row r="79" spans="1:8" x14ac:dyDescent="0.25">
      <c r="A79" s="26">
        <v>2003</v>
      </c>
      <c r="B79" s="164">
        <v>1118585</v>
      </c>
      <c r="C79" s="159"/>
      <c r="D79" s="164">
        <v>3886.5749999999998</v>
      </c>
      <c r="E79" s="164"/>
      <c r="F79" s="164"/>
      <c r="G79" s="164"/>
      <c r="H79" s="164">
        <f t="shared" si="0"/>
        <v>23983.949021096123</v>
      </c>
    </row>
    <row r="80" spans="1:8" x14ac:dyDescent="0.25">
      <c r="A80" s="26">
        <v>2004</v>
      </c>
      <c r="B80" s="164">
        <v>1212333</v>
      </c>
      <c r="C80" s="159"/>
      <c r="D80" s="164">
        <v>3894.75</v>
      </c>
      <c r="E80" s="164"/>
      <c r="F80" s="164"/>
      <c r="G80" s="164"/>
      <c r="H80" s="164">
        <f t="shared" si="0"/>
        <v>25939.469799088518</v>
      </c>
    </row>
    <row r="81" spans="1:8" x14ac:dyDescent="0.25">
      <c r="A81" s="26">
        <v>2005</v>
      </c>
      <c r="B81" s="164">
        <v>1299183</v>
      </c>
      <c r="C81" s="159"/>
      <c r="D81" s="164">
        <v>3997.05</v>
      </c>
      <c r="E81" s="164"/>
      <c r="F81" s="164"/>
      <c r="G81" s="164"/>
      <c r="H81" s="164">
        <f t="shared" si="0"/>
        <v>27086.288637870428</v>
      </c>
    </row>
    <row r="82" spans="1:8" x14ac:dyDescent="0.25">
      <c r="A82" s="26">
        <v>2006</v>
      </c>
      <c r="B82" s="164">
        <v>1394004</v>
      </c>
      <c r="C82" s="159"/>
      <c r="D82" s="164">
        <v>4044.4</v>
      </c>
      <c r="E82" s="164"/>
      <c r="F82" s="164"/>
      <c r="G82" s="164"/>
      <c r="H82" s="164">
        <f t="shared" si="0"/>
        <v>28722.92552665414</v>
      </c>
    </row>
    <row r="83" spans="1:8" x14ac:dyDescent="0.25">
      <c r="A83" s="32">
        <v>2007</v>
      </c>
      <c r="B83" s="164">
        <v>1513057</v>
      </c>
      <c r="C83" s="159"/>
      <c r="D83" s="164">
        <v>4121.1499999999996</v>
      </c>
      <c r="E83" s="164"/>
      <c r="F83" s="164"/>
      <c r="G83" s="164"/>
      <c r="H83" s="164">
        <f t="shared" si="0"/>
        <v>30595.363753644819</v>
      </c>
    </row>
    <row r="84" spans="1:8" x14ac:dyDescent="0.25">
      <c r="A84" s="32">
        <v>2008</v>
      </c>
      <c r="B84" s="164">
        <v>1616737</v>
      </c>
      <c r="C84" s="159"/>
      <c r="D84" s="164">
        <v>4191.1499999999996</v>
      </c>
      <c r="E84" s="164"/>
      <c r="F84" s="164"/>
      <c r="G84" s="164"/>
      <c r="H84" s="164">
        <f t="shared" si="0"/>
        <v>32145.850979643616</v>
      </c>
    </row>
    <row r="85" spans="1:8" x14ac:dyDescent="0.25">
      <c r="A85" s="32">
        <v>2009</v>
      </c>
      <c r="B85" s="164">
        <v>1568402</v>
      </c>
      <c r="C85" s="159"/>
      <c r="D85" s="164">
        <v>4102.3</v>
      </c>
      <c r="E85" s="164"/>
      <c r="F85" s="164"/>
      <c r="G85" s="164"/>
      <c r="H85" s="164">
        <f t="shared" si="0"/>
        <v>31860.216626445326</v>
      </c>
    </row>
    <row r="86" spans="1:8" x14ac:dyDescent="0.25">
      <c r="A86" s="26">
        <v>2010</v>
      </c>
      <c r="B86" s="164">
        <v>1591106</v>
      </c>
      <c r="C86" s="159"/>
      <c r="D86" s="164">
        <v>4013.4</v>
      </c>
      <c r="E86" s="164"/>
      <c r="F86" s="164"/>
      <c r="G86" s="164"/>
      <c r="H86" s="164">
        <f t="shared" si="0"/>
        <v>33037.366488928754</v>
      </c>
    </row>
    <row r="87" spans="1:8" x14ac:dyDescent="0.25">
      <c r="A87" s="26">
        <v>2011</v>
      </c>
      <c r="B87" s="164">
        <v>1626392</v>
      </c>
      <c r="C87" s="159"/>
      <c r="D87" s="164">
        <v>3989.4250000000002</v>
      </c>
      <c r="E87" s="164"/>
      <c r="F87" s="164"/>
      <c r="G87" s="164"/>
      <c r="H87" s="164">
        <f t="shared" si="0"/>
        <v>33972.982739784973</v>
      </c>
    </row>
    <row r="88" spans="1:8" x14ac:dyDescent="0.25">
      <c r="A88" s="26">
        <v>2012</v>
      </c>
      <c r="B88" s="164">
        <v>1664701</v>
      </c>
      <c r="C88" s="159"/>
      <c r="D88" s="164">
        <v>3986.2249999999999</v>
      </c>
      <c r="E88" s="164"/>
      <c r="F88" s="164"/>
      <c r="G88" s="164"/>
      <c r="H88" s="164">
        <f t="shared" si="0"/>
        <v>34801.117180624111</v>
      </c>
    </row>
    <row r="89" spans="1:8" x14ac:dyDescent="0.25">
      <c r="A89" s="26">
        <v>2013</v>
      </c>
      <c r="B89" s="164">
        <v>1676183</v>
      </c>
      <c r="C89" s="159"/>
      <c r="D89" s="164">
        <v>4051.1750000000002</v>
      </c>
      <c r="E89" s="164"/>
      <c r="F89" s="164"/>
      <c r="G89" s="164"/>
      <c r="H89" s="164">
        <f t="shared" si="0"/>
        <v>34479.358869134674</v>
      </c>
    </row>
    <row r="90" spans="1:8" x14ac:dyDescent="0.25">
      <c r="A90" s="26">
        <v>2014</v>
      </c>
      <c r="B90" s="164">
        <v>1734660</v>
      </c>
      <c r="C90" s="159"/>
      <c r="D90" s="164">
        <v>4073.5749999999998</v>
      </c>
      <c r="E90" s="164"/>
      <c r="F90" s="164"/>
      <c r="G90" s="164"/>
      <c r="H90" s="164">
        <f t="shared" si="0"/>
        <v>35486.028856716766</v>
      </c>
    </row>
    <row r="91" spans="1:8" x14ac:dyDescent="0.25">
      <c r="A91" s="32">
        <v>2015</v>
      </c>
      <c r="B91" s="164">
        <v>1821089</v>
      </c>
      <c r="C91" s="159"/>
      <c r="D91" s="164">
        <v>4161.25</v>
      </c>
      <c r="E91" s="164"/>
      <c r="F91" s="164"/>
      <c r="G91" s="164"/>
      <c r="H91" s="164">
        <f t="shared" si="0"/>
        <v>36469.189946931008</v>
      </c>
    </row>
    <row r="92" spans="1:8" x14ac:dyDescent="0.25">
      <c r="A92" s="32">
        <v>2016</v>
      </c>
      <c r="B92" s="164">
        <v>1928147</v>
      </c>
      <c r="C92" s="159"/>
      <c r="D92" s="164">
        <v>4250.7250000000004</v>
      </c>
      <c r="E92" s="164"/>
      <c r="F92" s="164"/>
      <c r="G92" s="164"/>
      <c r="H92" s="164">
        <f t="shared" si="0"/>
        <v>37800.355625608965</v>
      </c>
    </row>
    <row r="93" spans="1:8" x14ac:dyDescent="0.25">
      <c r="A93" s="32">
        <v>2017</v>
      </c>
      <c r="B93" s="164">
        <v>2089199</v>
      </c>
      <c r="C93" s="159"/>
      <c r="D93" s="164">
        <v>4321.55</v>
      </c>
      <c r="E93" s="164"/>
      <c r="F93" s="164"/>
      <c r="G93" s="164"/>
      <c r="H93" s="164">
        <f t="shared" si="0"/>
        <v>40286.452006031788</v>
      </c>
    </row>
    <row r="94" spans="1:8" x14ac:dyDescent="0.25">
      <c r="A94" s="32">
        <v>2018</v>
      </c>
      <c r="B94" s="164">
        <v>2291272</v>
      </c>
      <c r="C94" s="159"/>
      <c r="D94" s="164">
        <v>4388.9250000000002</v>
      </c>
      <c r="H94" s="164">
        <f>(B94*1000000)/(D94*1000)/12</f>
        <v>43504.806606021601</v>
      </c>
    </row>
    <row r="95" spans="1:8" x14ac:dyDescent="0.25">
      <c r="A95" s="26">
        <v>2019</v>
      </c>
      <c r="B95" s="164">
        <v>2454888</v>
      </c>
      <c r="C95" s="159"/>
      <c r="D95" s="181"/>
    </row>
    <row r="96" spans="1:8" x14ac:dyDescent="0.25">
      <c r="C96" s="181"/>
      <c r="D96" s="181"/>
    </row>
    <row r="97" spans="3:4" x14ac:dyDescent="0.25">
      <c r="C97" s="181"/>
      <c r="D97" s="181"/>
    </row>
    <row r="98" spans="3:4" x14ac:dyDescent="0.25">
      <c r="C98" s="181"/>
      <c r="D98" s="181"/>
    </row>
    <row r="99" spans="3:4" x14ac:dyDescent="0.25">
      <c r="C99" s="181"/>
      <c r="D99" s="181"/>
    </row>
    <row r="100" spans="3:4" x14ac:dyDescent="0.25">
      <c r="C100" s="181"/>
      <c r="D100" s="181"/>
    </row>
    <row r="101" spans="3:4" x14ac:dyDescent="0.25">
      <c r="C101" s="181"/>
      <c r="D101" s="181"/>
    </row>
    <row r="102" spans="3:4" x14ac:dyDescent="0.25">
      <c r="C102" s="181"/>
      <c r="D102" s="181"/>
    </row>
    <row r="103" spans="3:4" x14ac:dyDescent="0.25">
      <c r="C103" s="181"/>
      <c r="D103" s="181"/>
    </row>
    <row r="104" spans="3:4" x14ac:dyDescent="0.25">
      <c r="C104" s="181"/>
      <c r="D104" s="181"/>
    </row>
    <row r="105" spans="3:4" x14ac:dyDescent="0.25">
      <c r="C105" s="181"/>
      <c r="D105" s="181"/>
    </row>
    <row r="106" spans="3:4" x14ac:dyDescent="0.25">
      <c r="C106" s="181"/>
      <c r="D106" s="181"/>
    </row>
    <row r="107" spans="3:4" x14ac:dyDescent="0.25">
      <c r="C107" s="181"/>
      <c r="D107" s="181"/>
    </row>
    <row r="108" spans="3:4" x14ac:dyDescent="0.25">
      <c r="C108" s="181"/>
      <c r="D108" s="181"/>
    </row>
    <row r="109" spans="3:4" x14ac:dyDescent="0.25">
      <c r="C109" s="181"/>
      <c r="D109" s="181"/>
    </row>
    <row r="110" spans="3:4" x14ac:dyDescent="0.25">
      <c r="C110" s="181"/>
      <c r="D110" s="181"/>
    </row>
    <row r="111" spans="3:4" x14ac:dyDescent="0.25">
      <c r="C111" s="181"/>
      <c r="D111" s="181"/>
    </row>
    <row r="112" spans="3:4" x14ac:dyDescent="0.25">
      <c r="C112" s="181"/>
      <c r="D112" s="181"/>
    </row>
    <row r="113" spans="3:4" x14ac:dyDescent="0.25">
      <c r="C113" s="181"/>
      <c r="D113" s="181"/>
    </row>
    <row r="114" spans="3:4" x14ac:dyDescent="0.25">
      <c r="C114" s="181"/>
      <c r="D114" s="181"/>
    </row>
    <row r="115" spans="3:4" x14ac:dyDescent="0.25">
      <c r="C115" s="181"/>
      <c r="D115" s="181"/>
    </row>
    <row r="116" spans="3:4" x14ac:dyDescent="0.25">
      <c r="C116" s="181"/>
      <c r="D116" s="181"/>
    </row>
    <row r="117" spans="3:4" x14ac:dyDescent="0.25">
      <c r="C117" s="181"/>
      <c r="D117" s="181"/>
    </row>
    <row r="118" spans="3:4" x14ac:dyDescent="0.25">
      <c r="C118" s="181"/>
      <c r="D118" s="181"/>
    </row>
    <row r="119" spans="3:4" x14ac:dyDescent="0.25">
      <c r="C119" s="181"/>
      <c r="D119" s="181"/>
    </row>
    <row r="120" spans="3:4" x14ac:dyDescent="0.25">
      <c r="C120" s="181"/>
      <c r="D120" s="181"/>
    </row>
    <row r="121" spans="3:4" x14ac:dyDescent="0.25">
      <c r="C121" s="181"/>
      <c r="D121" s="181"/>
    </row>
    <row r="122" spans="3:4" x14ac:dyDescent="0.25">
      <c r="C122" s="181"/>
      <c r="D122" s="181"/>
    </row>
    <row r="123" spans="3:4" x14ac:dyDescent="0.25">
      <c r="C123" s="181"/>
      <c r="D123" s="181"/>
    </row>
    <row r="124" spans="3:4" x14ac:dyDescent="0.25">
      <c r="C124" s="181"/>
      <c r="D124" s="181"/>
    </row>
    <row r="125" spans="3:4" x14ac:dyDescent="0.25">
      <c r="C125" s="181"/>
      <c r="D125" s="181"/>
    </row>
    <row r="126" spans="3:4" x14ac:dyDescent="0.25">
      <c r="C126" s="181"/>
      <c r="D126" s="181"/>
    </row>
    <row r="127" spans="3:4" x14ac:dyDescent="0.25">
      <c r="C127" s="181"/>
      <c r="D127" s="181"/>
    </row>
    <row r="128" spans="3:4" x14ac:dyDescent="0.25">
      <c r="C128" s="181"/>
      <c r="D128" s="181"/>
    </row>
    <row r="129" spans="3:4" x14ac:dyDescent="0.25">
      <c r="C129" s="181"/>
      <c r="D129" s="181"/>
    </row>
    <row r="130" spans="3:4" x14ac:dyDescent="0.25">
      <c r="C130" s="181"/>
      <c r="D130" s="181"/>
    </row>
    <row r="131" spans="3:4" x14ac:dyDescent="0.25">
      <c r="C131" s="181"/>
      <c r="D131" s="181"/>
    </row>
    <row r="132" spans="3:4" x14ac:dyDescent="0.25">
      <c r="C132" s="181"/>
      <c r="D132" s="181"/>
    </row>
    <row r="133" spans="3:4" x14ac:dyDescent="0.25">
      <c r="C133" s="181"/>
      <c r="D133" s="181"/>
    </row>
    <row r="134" spans="3:4" x14ac:dyDescent="0.25">
      <c r="C134" s="181"/>
      <c r="D134" s="181"/>
    </row>
    <row r="135" spans="3:4" x14ac:dyDescent="0.25">
      <c r="C135" s="181"/>
      <c r="D135" s="181"/>
    </row>
    <row r="136" spans="3:4" x14ac:dyDescent="0.25">
      <c r="C136" s="181"/>
      <c r="D136" s="181"/>
    </row>
    <row r="137" spans="3:4" x14ac:dyDescent="0.25">
      <c r="C137" s="181"/>
      <c r="D137" s="181"/>
    </row>
    <row r="138" spans="3:4" x14ac:dyDescent="0.25">
      <c r="C138" s="181"/>
      <c r="D138" s="181"/>
    </row>
    <row r="139" spans="3:4" x14ac:dyDescent="0.25">
      <c r="C139" s="181"/>
      <c r="D139" s="181"/>
    </row>
    <row r="140" spans="3:4" x14ac:dyDescent="0.25">
      <c r="C140" s="181"/>
      <c r="D140" s="181"/>
    </row>
    <row r="141" spans="3:4" x14ac:dyDescent="0.25">
      <c r="C141" s="181"/>
      <c r="D141" s="181"/>
    </row>
    <row r="142" spans="3:4" x14ac:dyDescent="0.25">
      <c r="C142" s="181"/>
      <c r="D142" s="181"/>
    </row>
    <row r="143" spans="3:4" x14ac:dyDescent="0.25">
      <c r="C143" s="181"/>
      <c r="D143" s="181"/>
    </row>
    <row r="144" spans="3:4" x14ac:dyDescent="0.25">
      <c r="C144" s="181"/>
      <c r="D144" s="181"/>
    </row>
    <row r="145" spans="3:4" x14ac:dyDescent="0.25">
      <c r="C145" s="181"/>
      <c r="D145" s="181"/>
    </row>
    <row r="146" spans="3:4" x14ac:dyDescent="0.25">
      <c r="C146" s="181"/>
      <c r="D146" s="181"/>
    </row>
    <row r="147" spans="3:4" x14ac:dyDescent="0.25">
      <c r="C147" s="181"/>
      <c r="D147" s="181"/>
    </row>
    <row r="148" spans="3:4" x14ac:dyDescent="0.25">
      <c r="C148" s="181"/>
      <c r="D148" s="181"/>
    </row>
    <row r="149" spans="3:4" x14ac:dyDescent="0.25">
      <c r="C149" s="181"/>
      <c r="D149" s="181"/>
    </row>
    <row r="150" spans="3:4" x14ac:dyDescent="0.25">
      <c r="C150" s="181"/>
      <c r="D150" s="181"/>
    </row>
    <row r="151" spans="3:4" x14ac:dyDescent="0.25">
      <c r="C151" s="181"/>
      <c r="D151" s="181"/>
    </row>
    <row r="152" spans="3:4" x14ac:dyDescent="0.25">
      <c r="C152" s="181"/>
      <c r="D152" s="181"/>
    </row>
    <row r="153" spans="3:4" x14ac:dyDescent="0.25">
      <c r="C153" s="181"/>
      <c r="D153" s="181"/>
    </row>
    <row r="154" spans="3:4" x14ac:dyDescent="0.25">
      <c r="C154" s="181"/>
      <c r="D154" s="181"/>
    </row>
    <row r="155" spans="3:4" x14ac:dyDescent="0.25">
      <c r="C155" s="181"/>
      <c r="D155" s="181"/>
    </row>
    <row r="156" spans="3:4" x14ac:dyDescent="0.25">
      <c r="C156" s="181"/>
      <c r="D156" s="181"/>
    </row>
    <row r="157" spans="3:4" x14ac:dyDescent="0.25">
      <c r="C157" s="181"/>
      <c r="D157" s="181"/>
    </row>
    <row r="158" spans="3:4" x14ac:dyDescent="0.25">
      <c r="C158" s="181"/>
      <c r="D158" s="181"/>
    </row>
    <row r="159" spans="3:4" x14ac:dyDescent="0.25">
      <c r="C159" s="181"/>
      <c r="D159" s="181"/>
    </row>
    <row r="160" spans="3:4" x14ac:dyDescent="0.25">
      <c r="C160" s="181"/>
      <c r="D160" s="181"/>
    </row>
    <row r="161" spans="3:4" x14ac:dyDescent="0.25">
      <c r="C161" s="181"/>
      <c r="D161" s="181"/>
    </row>
    <row r="162" spans="3:4" x14ac:dyDescent="0.25">
      <c r="C162" s="181"/>
      <c r="D162" s="181"/>
    </row>
    <row r="163" spans="3:4" x14ac:dyDescent="0.25">
      <c r="C163" s="181"/>
      <c r="D163" s="181"/>
    </row>
    <row r="164" spans="3:4" x14ac:dyDescent="0.25">
      <c r="C164" s="181"/>
      <c r="D164" s="181"/>
    </row>
    <row r="165" spans="3:4" x14ac:dyDescent="0.25">
      <c r="C165" s="181"/>
      <c r="D165" s="181"/>
    </row>
    <row r="166" spans="3:4" x14ac:dyDescent="0.25">
      <c r="C166" s="181"/>
      <c r="D166" s="181"/>
    </row>
  </sheetData>
  <mergeCells count="6">
    <mergeCell ref="A4:A8"/>
    <mergeCell ref="B4:G4"/>
    <mergeCell ref="B5:B6"/>
    <mergeCell ref="C5:C6"/>
    <mergeCell ref="E5:F5"/>
    <mergeCell ref="B8:F8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94"/>
  <sheetViews>
    <sheetView topLeftCell="A63" workbookViewId="0">
      <selection activeCell="D30" sqref="D30"/>
    </sheetView>
  </sheetViews>
  <sheetFormatPr baseColWidth="10" defaultColWidth="11.42578125" defaultRowHeight="13.5" x14ac:dyDescent="0.25"/>
  <cols>
    <col min="1" max="1" width="11.42578125" style="140"/>
    <col min="2" max="2" width="12.7109375" style="140" customWidth="1"/>
    <col min="3" max="3" width="13.7109375" style="140" customWidth="1"/>
    <col min="4" max="4" width="12.7109375" style="140" customWidth="1"/>
    <col min="5" max="16384" width="11.42578125" style="145"/>
  </cols>
  <sheetData>
    <row r="1" spans="1:4" ht="13.7" x14ac:dyDescent="0.25">
      <c r="A1" s="139"/>
    </row>
    <row r="2" spans="1:4" ht="12.2" x14ac:dyDescent="0.25">
      <c r="D2" s="145"/>
    </row>
    <row r="3" spans="1:4" ht="13.7" x14ac:dyDescent="0.25">
      <c r="B3" s="449" t="s">
        <v>129</v>
      </c>
      <c r="C3" s="449"/>
      <c r="D3" s="449"/>
    </row>
    <row r="4" spans="1:4" s="148" customFormat="1" ht="14.25" customHeight="1" x14ac:dyDescent="0.25">
      <c r="A4" s="487" t="s">
        <v>2</v>
      </c>
      <c r="B4" s="540" t="s">
        <v>63</v>
      </c>
      <c r="C4" s="445" t="s">
        <v>22</v>
      </c>
      <c r="D4" s="218" t="s">
        <v>64</v>
      </c>
    </row>
    <row r="5" spans="1:4" s="148" customFormat="1" ht="15" customHeight="1" x14ac:dyDescent="0.25">
      <c r="A5" s="487"/>
      <c r="B5" s="540"/>
      <c r="C5" s="445"/>
      <c r="D5" s="223" t="s">
        <v>110</v>
      </c>
    </row>
    <row r="6" spans="1:4" s="148" customFormat="1" ht="15" customHeight="1" x14ac:dyDescent="0.25">
      <c r="A6" s="487"/>
      <c r="B6" s="133"/>
      <c r="C6" s="132"/>
      <c r="D6" s="218"/>
    </row>
    <row r="7" spans="1:4" s="148" customFormat="1" ht="15" customHeight="1" x14ac:dyDescent="0.25">
      <c r="A7" s="487"/>
      <c r="B7" s="207" t="s">
        <v>3</v>
      </c>
      <c r="C7" s="197" t="s">
        <v>105</v>
      </c>
      <c r="D7" s="218"/>
    </row>
    <row r="8" spans="1:4" s="148" customFormat="1" ht="14.25" x14ac:dyDescent="0.25">
      <c r="A8" s="487"/>
      <c r="B8" s="133"/>
      <c r="C8" s="132"/>
      <c r="D8" s="240" t="s">
        <v>160</v>
      </c>
    </row>
    <row r="9" spans="1:4" s="158" customFormat="1" ht="30.75" customHeight="1" x14ac:dyDescent="0.25">
      <c r="A9" s="487"/>
      <c r="B9" s="134" t="s">
        <v>130</v>
      </c>
      <c r="C9" s="134" t="s">
        <v>47</v>
      </c>
      <c r="D9" s="240" t="s">
        <v>187</v>
      </c>
    </row>
    <row r="10" spans="1:4" ht="13.7" hidden="1" x14ac:dyDescent="0.25">
      <c r="A10" s="143">
        <v>1935</v>
      </c>
      <c r="B10" s="159"/>
      <c r="C10" s="159"/>
      <c r="D10" s="159"/>
    </row>
    <row r="11" spans="1:4" ht="13.7" hidden="1" x14ac:dyDescent="0.25">
      <c r="A11" s="143">
        <v>1936</v>
      </c>
      <c r="B11" s="159"/>
      <c r="C11" s="159"/>
      <c r="D11" s="159"/>
    </row>
    <row r="12" spans="1:4" ht="13.7" hidden="1" x14ac:dyDescent="0.25">
      <c r="A12" s="143">
        <v>1937</v>
      </c>
      <c r="B12" s="159"/>
      <c r="C12" s="159"/>
      <c r="D12" s="159"/>
    </row>
    <row r="13" spans="1:4" ht="13.7" hidden="1" x14ac:dyDescent="0.25">
      <c r="A13" s="143">
        <v>1938</v>
      </c>
      <c r="B13" s="159"/>
      <c r="C13" s="159"/>
      <c r="D13" s="159"/>
    </row>
    <row r="14" spans="1:4" ht="13.7" hidden="1" x14ac:dyDescent="0.25">
      <c r="A14" s="143">
        <v>1939</v>
      </c>
      <c r="B14" s="159"/>
      <c r="C14" s="159"/>
      <c r="D14" s="159"/>
    </row>
    <row r="15" spans="1:4" ht="13.7" hidden="1" x14ac:dyDescent="0.25">
      <c r="A15" s="143">
        <v>1940</v>
      </c>
      <c r="B15" s="159"/>
      <c r="C15" s="159"/>
      <c r="D15" s="159"/>
    </row>
    <row r="16" spans="1:4" ht="13.7" hidden="1" x14ac:dyDescent="0.25">
      <c r="A16" s="143">
        <v>1941</v>
      </c>
      <c r="B16" s="159"/>
      <c r="C16" s="159"/>
      <c r="D16" s="159"/>
    </row>
    <row r="17" spans="1:4" ht="13.7" hidden="1" x14ac:dyDescent="0.25">
      <c r="A17" s="143">
        <v>1942</v>
      </c>
      <c r="B17" s="159"/>
      <c r="C17" s="159"/>
      <c r="D17" s="159"/>
    </row>
    <row r="18" spans="1:4" ht="13.7" hidden="1" x14ac:dyDescent="0.25">
      <c r="A18" s="143">
        <v>1943</v>
      </c>
      <c r="B18" s="159"/>
      <c r="C18" s="159"/>
      <c r="D18" s="159"/>
    </row>
    <row r="19" spans="1:4" ht="13.7" hidden="1" x14ac:dyDescent="0.25">
      <c r="A19" s="143">
        <v>1944</v>
      </c>
      <c r="B19" s="159"/>
      <c r="C19" s="159"/>
      <c r="D19" s="159"/>
    </row>
    <row r="20" spans="1:4" ht="13.7" hidden="1" x14ac:dyDescent="0.25">
      <c r="A20" s="143">
        <v>1945</v>
      </c>
      <c r="B20" s="159"/>
      <c r="C20" s="159"/>
      <c r="D20" s="159"/>
    </row>
    <row r="21" spans="1:4" ht="13.7" hidden="1" x14ac:dyDescent="0.25">
      <c r="A21" s="143">
        <v>1946</v>
      </c>
      <c r="B21" s="159"/>
      <c r="C21" s="159"/>
      <c r="D21" s="159"/>
    </row>
    <row r="22" spans="1:4" ht="13.7" hidden="1" x14ac:dyDescent="0.25">
      <c r="A22" s="143">
        <v>1947</v>
      </c>
      <c r="B22" s="159"/>
      <c r="C22" s="159"/>
      <c r="D22" s="159"/>
    </row>
    <row r="23" spans="1:4" ht="13.7" hidden="1" x14ac:dyDescent="0.25">
      <c r="A23" s="143">
        <v>1948</v>
      </c>
      <c r="B23" s="159"/>
      <c r="C23" s="159"/>
      <c r="D23" s="159"/>
    </row>
    <row r="24" spans="1:4" ht="13.7" hidden="1" x14ac:dyDescent="0.25">
      <c r="A24" s="143">
        <v>1949</v>
      </c>
      <c r="B24" s="159"/>
      <c r="C24" s="159"/>
      <c r="D24" s="159"/>
    </row>
    <row r="25" spans="1:4" ht="13.7" hidden="1" x14ac:dyDescent="0.25">
      <c r="A25" s="143">
        <v>1950</v>
      </c>
      <c r="B25" s="159"/>
      <c r="C25" s="159"/>
      <c r="D25" s="159"/>
    </row>
    <row r="26" spans="1:4" ht="13.7" hidden="1" x14ac:dyDescent="0.25">
      <c r="A26" s="143">
        <v>1951</v>
      </c>
      <c r="B26" s="159"/>
      <c r="C26" s="159"/>
      <c r="D26" s="159"/>
    </row>
    <row r="27" spans="1:4" ht="13.7" hidden="1" x14ac:dyDescent="0.25">
      <c r="A27" s="143">
        <v>1952</v>
      </c>
      <c r="B27" s="159"/>
      <c r="C27" s="159"/>
      <c r="D27" s="159"/>
    </row>
    <row r="28" spans="1:4" ht="13.7" hidden="1" x14ac:dyDescent="0.25">
      <c r="A28" s="143">
        <v>1953</v>
      </c>
      <c r="B28" s="159"/>
      <c r="C28" s="159"/>
      <c r="D28" s="159"/>
    </row>
    <row r="29" spans="1:4" ht="13.7" hidden="1" x14ac:dyDescent="0.25">
      <c r="A29" s="143">
        <v>1954</v>
      </c>
      <c r="B29" s="159"/>
      <c r="C29" s="159"/>
      <c r="D29" s="159"/>
    </row>
    <row r="30" spans="1:4" ht="13.7" x14ac:dyDescent="0.25">
      <c r="A30" s="143">
        <v>1955</v>
      </c>
      <c r="B30" s="159"/>
      <c r="C30" s="159"/>
      <c r="D30" s="159"/>
    </row>
    <row r="31" spans="1:4" ht="13.7" x14ac:dyDescent="0.25">
      <c r="A31" s="143">
        <v>1956</v>
      </c>
      <c r="B31" s="159"/>
      <c r="C31" s="159"/>
      <c r="D31" s="159"/>
    </row>
    <row r="32" spans="1:4" ht="13.7" x14ac:dyDescent="0.25">
      <c r="A32" s="143">
        <v>1957</v>
      </c>
      <c r="B32" s="159"/>
      <c r="C32" s="159"/>
      <c r="D32" s="159"/>
    </row>
    <row r="33" spans="1:4" ht="13.7" x14ac:dyDescent="0.25">
      <c r="A33" s="143">
        <v>1958</v>
      </c>
      <c r="B33" s="159"/>
      <c r="C33" s="159"/>
      <c r="D33" s="159"/>
    </row>
    <row r="34" spans="1:4" ht="13.7" x14ac:dyDescent="0.25">
      <c r="A34" s="143">
        <v>1959</v>
      </c>
      <c r="B34" s="159"/>
      <c r="C34" s="159"/>
      <c r="D34" s="159"/>
    </row>
    <row r="35" spans="1:4" ht="13.7" x14ac:dyDescent="0.25">
      <c r="A35" s="143">
        <v>1960</v>
      </c>
      <c r="B35" s="159"/>
      <c r="C35" s="159"/>
      <c r="D35" s="159"/>
    </row>
    <row r="36" spans="1:4" ht="13.7" x14ac:dyDescent="0.25">
      <c r="A36" s="143">
        <v>1961</v>
      </c>
      <c r="B36" s="159"/>
      <c r="C36" s="159"/>
      <c r="D36" s="159"/>
    </row>
    <row r="37" spans="1:4" ht="13.7" x14ac:dyDescent="0.25">
      <c r="A37" s="143">
        <v>1962</v>
      </c>
      <c r="B37" s="159"/>
      <c r="C37" s="159"/>
      <c r="D37" s="159"/>
    </row>
    <row r="38" spans="1:4" ht="13.7" x14ac:dyDescent="0.25">
      <c r="A38" s="143">
        <v>1963</v>
      </c>
      <c r="B38" s="159"/>
      <c r="C38" s="159"/>
      <c r="D38" s="159"/>
    </row>
    <row r="39" spans="1:4" ht="13.7" x14ac:dyDescent="0.25">
      <c r="A39" s="143">
        <v>1964</v>
      </c>
      <c r="B39" s="159"/>
      <c r="C39" s="159"/>
      <c r="D39" s="159"/>
    </row>
    <row r="40" spans="1:4" ht="13.7" x14ac:dyDescent="0.25">
      <c r="A40" s="143">
        <v>1965</v>
      </c>
      <c r="B40" s="159"/>
      <c r="C40" s="159"/>
      <c r="D40" s="159"/>
    </row>
    <row r="41" spans="1:4" ht="13.7" x14ac:dyDescent="0.25">
      <c r="A41" s="143">
        <v>1966</v>
      </c>
      <c r="B41" s="159"/>
      <c r="C41" s="159"/>
      <c r="D41" s="159"/>
    </row>
    <row r="42" spans="1:4" ht="13.7" x14ac:dyDescent="0.25">
      <c r="A42" s="143">
        <v>1967</v>
      </c>
      <c r="B42" s="159"/>
      <c r="C42" s="159"/>
      <c r="D42" s="159"/>
    </row>
    <row r="43" spans="1:4" ht="13.7" x14ac:dyDescent="0.25">
      <c r="A43" s="143">
        <v>1968</v>
      </c>
      <c r="B43" s="159"/>
      <c r="C43" s="159"/>
      <c r="D43" s="159"/>
    </row>
    <row r="44" spans="1:4" ht="13.7" x14ac:dyDescent="0.25">
      <c r="A44" s="143">
        <v>1969</v>
      </c>
      <c r="B44" s="159"/>
      <c r="C44" s="159"/>
      <c r="D44" s="159"/>
    </row>
    <row r="45" spans="1:4" ht="13.7" x14ac:dyDescent="0.25">
      <c r="A45" s="143">
        <v>1970</v>
      </c>
      <c r="B45" s="159"/>
      <c r="C45" s="159"/>
      <c r="D45" s="159"/>
    </row>
    <row r="46" spans="1:4" ht="13.7" x14ac:dyDescent="0.25">
      <c r="A46" s="143">
        <v>1971</v>
      </c>
      <c r="B46" s="159"/>
      <c r="C46" s="159"/>
      <c r="D46" s="159"/>
    </row>
    <row r="47" spans="1:4" ht="13.7" x14ac:dyDescent="0.25">
      <c r="A47" s="143">
        <v>1972</v>
      </c>
      <c r="B47" s="159"/>
      <c r="C47" s="159"/>
      <c r="D47" s="159"/>
    </row>
    <row r="48" spans="1:4" ht="13.7" x14ac:dyDescent="0.25">
      <c r="A48" s="143">
        <v>1973</v>
      </c>
      <c r="B48" s="159"/>
      <c r="C48" s="159"/>
      <c r="D48" s="159"/>
    </row>
    <row r="49" spans="1:4" ht="13.7" x14ac:dyDescent="0.25">
      <c r="A49" s="143">
        <v>1974</v>
      </c>
      <c r="B49" s="159"/>
      <c r="C49" s="159"/>
      <c r="D49" s="159"/>
    </row>
    <row r="50" spans="1:4" ht="13.7" x14ac:dyDescent="0.25">
      <c r="A50" s="143">
        <v>1975</v>
      </c>
      <c r="B50" s="159"/>
      <c r="C50" s="159"/>
      <c r="D50" s="159"/>
    </row>
    <row r="51" spans="1:4" ht="13.7" x14ac:dyDescent="0.25">
      <c r="A51" s="143">
        <v>1976</v>
      </c>
      <c r="B51" s="159"/>
      <c r="C51" s="159"/>
      <c r="D51" s="159"/>
    </row>
    <row r="52" spans="1:4" ht="13.7" x14ac:dyDescent="0.25">
      <c r="A52" s="143">
        <v>1977</v>
      </c>
      <c r="B52" s="159"/>
      <c r="C52" s="159"/>
      <c r="D52" s="159"/>
    </row>
    <row r="53" spans="1:4" ht="13.7" x14ac:dyDescent="0.25">
      <c r="A53" s="143">
        <v>1978</v>
      </c>
      <c r="B53" s="159"/>
      <c r="C53" s="159"/>
      <c r="D53" s="159"/>
    </row>
    <row r="54" spans="1:4" ht="13.7" x14ac:dyDescent="0.25">
      <c r="A54" s="143">
        <v>1979</v>
      </c>
      <c r="B54" s="159"/>
      <c r="C54" s="159"/>
      <c r="D54" s="159"/>
    </row>
    <row r="55" spans="1:4" ht="13.7" x14ac:dyDescent="0.25">
      <c r="A55" s="143">
        <v>1980</v>
      </c>
      <c r="B55" s="159"/>
      <c r="C55" s="159"/>
      <c r="D55" s="159"/>
    </row>
    <row r="56" spans="1:4" ht="13.7" x14ac:dyDescent="0.25">
      <c r="A56" s="143">
        <v>1981</v>
      </c>
      <c r="B56" s="159"/>
      <c r="C56" s="159"/>
      <c r="D56" s="159"/>
    </row>
    <row r="57" spans="1:4" ht="13.7" x14ac:dyDescent="0.25">
      <c r="A57" s="143">
        <v>1982</v>
      </c>
      <c r="B57" s="159"/>
      <c r="C57" s="159"/>
      <c r="D57" s="159"/>
    </row>
    <row r="58" spans="1:4" ht="13.7" x14ac:dyDescent="0.25">
      <c r="A58" s="143">
        <v>1983</v>
      </c>
      <c r="B58" s="159"/>
      <c r="C58" s="159"/>
      <c r="D58" s="159"/>
    </row>
    <row r="59" spans="1:4" ht="13.7" x14ac:dyDescent="0.25">
      <c r="A59" s="143">
        <v>1984</v>
      </c>
      <c r="B59" s="159"/>
      <c r="C59" s="159"/>
      <c r="D59" s="159"/>
    </row>
    <row r="60" spans="1:4" ht="13.7" x14ac:dyDescent="0.25">
      <c r="A60" s="143">
        <v>1985</v>
      </c>
      <c r="B60" s="159"/>
      <c r="C60" s="159"/>
      <c r="D60" s="159"/>
    </row>
    <row r="61" spans="1:4" ht="13.7" x14ac:dyDescent="0.25">
      <c r="A61" s="143">
        <v>1986</v>
      </c>
      <c r="B61" s="159"/>
      <c r="C61" s="159"/>
      <c r="D61" s="159"/>
    </row>
    <row r="62" spans="1:4" ht="13.7" x14ac:dyDescent="0.25">
      <c r="A62" s="143">
        <v>1987</v>
      </c>
      <c r="B62" s="159"/>
      <c r="C62" s="159"/>
      <c r="D62" s="159"/>
    </row>
    <row r="63" spans="1:4" ht="13.7" x14ac:dyDescent="0.25">
      <c r="A63" s="143">
        <v>1988</v>
      </c>
      <c r="B63" s="159"/>
      <c r="C63" s="159"/>
      <c r="D63" s="159"/>
    </row>
    <row r="64" spans="1:4" ht="13.7" x14ac:dyDescent="0.25">
      <c r="A64" s="143">
        <v>1989</v>
      </c>
      <c r="B64" s="159"/>
      <c r="C64" s="159"/>
      <c r="D64" s="159"/>
    </row>
    <row r="65" spans="1:4" ht="13.7" x14ac:dyDescent="0.25">
      <c r="A65" s="143">
        <v>1990</v>
      </c>
      <c r="B65" s="159"/>
      <c r="C65" s="162">
        <v>8155.6</v>
      </c>
      <c r="D65" s="159"/>
    </row>
    <row r="66" spans="1:4" ht="13.7" x14ac:dyDescent="0.25">
      <c r="A66" s="143">
        <v>1991</v>
      </c>
      <c r="B66" s="159"/>
      <c r="C66" s="162">
        <v>7573.8</v>
      </c>
      <c r="D66" s="159"/>
    </row>
    <row r="67" spans="1:4" ht="13.7" x14ac:dyDescent="0.25">
      <c r="A67" s="143">
        <v>1992</v>
      </c>
      <c r="B67" s="159"/>
      <c r="C67" s="162">
        <v>6887.5</v>
      </c>
      <c r="D67" s="159"/>
    </row>
    <row r="68" spans="1:4" ht="13.7" x14ac:dyDescent="0.25">
      <c r="A68" s="143">
        <v>1993</v>
      </c>
      <c r="B68" s="159"/>
      <c r="C68" s="162">
        <v>6671.7</v>
      </c>
      <c r="D68" s="159"/>
    </row>
    <row r="69" spans="1:4" ht="13.7" x14ac:dyDescent="0.25">
      <c r="A69" s="143">
        <v>1994</v>
      </c>
      <c r="B69" s="159"/>
      <c r="C69" s="162">
        <v>6875.7280000000001</v>
      </c>
      <c r="D69" s="159"/>
    </row>
    <row r="70" spans="1:4" ht="13.7" x14ac:dyDescent="0.25">
      <c r="A70" s="143">
        <v>1995</v>
      </c>
      <c r="B70" s="162">
        <v>2747.3</v>
      </c>
      <c r="C70" s="162">
        <v>6766.7439999999997</v>
      </c>
      <c r="D70" s="164">
        <f>(B70*1000000)/(C70*1000)/12</f>
        <v>33.833357175425384</v>
      </c>
    </row>
    <row r="71" spans="1:4" ht="13.7" x14ac:dyDescent="0.25">
      <c r="A71" s="143">
        <v>1996</v>
      </c>
      <c r="B71" s="162">
        <v>4126.6000000000004</v>
      </c>
      <c r="C71" s="162">
        <v>6819.9279999999999</v>
      </c>
      <c r="D71" s="164">
        <f t="shared" ref="D71:D93" si="0">(B71*1000000)/(C71*1000)/12</f>
        <v>50.423308476765932</v>
      </c>
    </row>
    <row r="72" spans="1:4" ht="13.7" x14ac:dyDescent="0.25">
      <c r="A72" s="143">
        <v>1997</v>
      </c>
      <c r="B72" s="162">
        <v>7872</v>
      </c>
      <c r="C72" s="162">
        <v>6669.7370000000001</v>
      </c>
      <c r="D72" s="164">
        <f t="shared" si="0"/>
        <v>98.354702741652332</v>
      </c>
    </row>
    <row r="73" spans="1:4" ht="13.7" x14ac:dyDescent="0.25">
      <c r="A73" s="143">
        <v>1998</v>
      </c>
      <c r="B73" s="162">
        <v>14087.2</v>
      </c>
      <c r="C73" s="162">
        <v>6429.7641999999996</v>
      </c>
      <c r="D73" s="164">
        <f t="shared" si="0"/>
        <v>182.57797592846927</v>
      </c>
    </row>
    <row r="74" spans="1:4" ht="13.7" x14ac:dyDescent="0.25">
      <c r="A74" s="143">
        <v>1999</v>
      </c>
      <c r="B74" s="162">
        <v>19017.099999999999</v>
      </c>
      <c r="C74" s="162">
        <v>6152.7314999999999</v>
      </c>
      <c r="D74" s="164">
        <f t="shared" si="0"/>
        <v>257.5698831215588</v>
      </c>
    </row>
    <row r="75" spans="1:4" ht="13.7" x14ac:dyDescent="0.25">
      <c r="A75" s="143">
        <v>2000</v>
      </c>
      <c r="B75" s="162">
        <v>31873.599999999999</v>
      </c>
      <c r="C75" s="162">
        <v>5872.9616999999998</v>
      </c>
      <c r="D75" s="164">
        <f t="shared" si="0"/>
        <v>452.26471225469305</v>
      </c>
    </row>
    <row r="76" spans="1:4" ht="13.7" x14ac:dyDescent="0.25">
      <c r="A76" s="143">
        <v>2001</v>
      </c>
      <c r="B76" s="162">
        <v>48680</v>
      </c>
      <c r="C76" s="162">
        <v>5825.3361000000004</v>
      </c>
      <c r="D76" s="164">
        <f t="shared" si="0"/>
        <v>696.38328107225709</v>
      </c>
    </row>
    <row r="77" spans="1:4" ht="13.7" x14ac:dyDescent="0.25">
      <c r="A77" s="143">
        <v>2002</v>
      </c>
      <c r="B77" s="162">
        <v>60171.7</v>
      </c>
      <c r="C77" s="162">
        <v>5882.3831</v>
      </c>
      <c r="D77" s="164">
        <f t="shared" si="0"/>
        <v>852.42804626807356</v>
      </c>
    </row>
    <row r="78" spans="1:4" ht="13.7" x14ac:dyDescent="0.25">
      <c r="A78" s="143">
        <v>2003</v>
      </c>
      <c r="B78" s="162">
        <v>73675.899999999994</v>
      </c>
      <c r="C78" s="162">
        <v>5663.8001000000004</v>
      </c>
      <c r="D78" s="164">
        <f t="shared" si="0"/>
        <v>1084.0174838326891</v>
      </c>
    </row>
    <row r="79" spans="1:4" ht="13.7" x14ac:dyDescent="0.25">
      <c r="A79" s="143">
        <v>2004</v>
      </c>
      <c r="B79" s="162">
        <v>91041.1</v>
      </c>
      <c r="C79" s="162">
        <v>6069.8504999999996</v>
      </c>
      <c r="D79" s="164">
        <f t="shared" si="0"/>
        <v>1249.9085987922329</v>
      </c>
    </row>
    <row r="80" spans="1:4" ht="13.7" x14ac:dyDescent="0.25">
      <c r="A80" s="143">
        <v>2005</v>
      </c>
      <c r="B80" s="162">
        <v>112995.2</v>
      </c>
      <c r="C80" s="162">
        <v>5888.6823999999997</v>
      </c>
      <c r="D80" s="164">
        <f t="shared" si="0"/>
        <v>1599.044748391706</v>
      </c>
    </row>
    <row r="81" spans="1:4" ht="13.7" x14ac:dyDescent="0.25">
      <c r="A81" s="143">
        <v>2006</v>
      </c>
      <c r="B81" s="162">
        <v>132490.79999999999</v>
      </c>
      <c r="C81" s="162">
        <v>6145.0555999999997</v>
      </c>
      <c r="D81" s="164">
        <f t="shared" si="0"/>
        <v>1796.7127913374779</v>
      </c>
    </row>
    <row r="82" spans="1:4" ht="13.7" x14ac:dyDescent="0.25">
      <c r="A82" s="144">
        <v>2007</v>
      </c>
      <c r="B82" s="162">
        <v>144419</v>
      </c>
      <c r="C82" s="162">
        <v>6197.2365</v>
      </c>
      <c r="D82" s="164">
        <f t="shared" si="0"/>
        <v>1941.9811825265449</v>
      </c>
    </row>
    <row r="83" spans="1:4" ht="13.7" x14ac:dyDescent="0.25">
      <c r="A83" s="144">
        <v>2008</v>
      </c>
      <c r="B83" s="162">
        <v>195725.6</v>
      </c>
      <c r="C83" s="162">
        <v>6149.7809999999999</v>
      </c>
      <c r="D83" s="164">
        <f t="shared" si="0"/>
        <v>2652.202845380456</v>
      </c>
    </row>
    <row r="84" spans="1:4" ht="13.7" x14ac:dyDescent="0.25">
      <c r="A84" s="144">
        <v>2009</v>
      </c>
      <c r="B84" s="162">
        <v>181625</v>
      </c>
      <c r="C84" s="162">
        <v>5940.866</v>
      </c>
      <c r="D84" s="164">
        <f t="shared" si="0"/>
        <v>2547.6785146587495</v>
      </c>
    </row>
    <row r="85" spans="1:4" ht="13.7" x14ac:dyDescent="0.25">
      <c r="A85" s="220">
        <v>2010</v>
      </c>
      <c r="B85" s="162">
        <v>189802.2</v>
      </c>
      <c r="C85" s="162">
        <v>5648.607</v>
      </c>
      <c r="D85" s="164">
        <f t="shared" si="0"/>
        <v>2800.1328469125219</v>
      </c>
    </row>
    <row r="86" spans="1:4" ht="14.25" x14ac:dyDescent="0.25">
      <c r="A86" s="220">
        <f>A85+1</f>
        <v>2011</v>
      </c>
      <c r="B86" s="162">
        <v>185415.2</v>
      </c>
      <c r="C86" s="162">
        <v>5697.2358000000004</v>
      </c>
      <c r="D86" s="164">
        <f t="shared" si="0"/>
        <v>2712.0637461883998</v>
      </c>
    </row>
    <row r="87" spans="1:4" ht="14.25" x14ac:dyDescent="0.25">
      <c r="A87" s="220">
        <f>A86+1</f>
        <v>2012</v>
      </c>
      <c r="B87" s="162">
        <v>194270.2</v>
      </c>
      <c r="C87" s="162">
        <v>5734.4920000000002</v>
      </c>
      <c r="D87" s="164">
        <f t="shared" si="0"/>
        <v>2823.1242337304393</v>
      </c>
    </row>
    <row r="88" spans="1:4" ht="14.25" x14ac:dyDescent="0.25">
      <c r="A88" s="220">
        <f>A87+1</f>
        <v>2013</v>
      </c>
      <c r="B88" s="162">
        <v>201853.1</v>
      </c>
      <c r="C88" s="162">
        <v>5743.4930000000004</v>
      </c>
      <c r="D88" s="164">
        <f t="shared" si="0"/>
        <v>2928.7215404748763</v>
      </c>
    </row>
    <row r="89" spans="1:4" ht="14.25" x14ac:dyDescent="0.25">
      <c r="A89" s="220">
        <f>A88+1</f>
        <v>2014</v>
      </c>
      <c r="B89" s="162">
        <v>219227.1</v>
      </c>
      <c r="C89" s="162">
        <v>5850.2560000000003</v>
      </c>
      <c r="D89" s="164">
        <f t="shared" si="0"/>
        <v>3122.756508433135</v>
      </c>
    </row>
    <row r="90" spans="1:4" ht="14.25" x14ac:dyDescent="0.25">
      <c r="A90" s="220">
        <v>2015</v>
      </c>
      <c r="B90" s="162">
        <v>230060.79999999999</v>
      </c>
      <c r="C90" s="162">
        <v>6062.2439999999997</v>
      </c>
      <c r="D90" s="164">
        <f t="shared" si="0"/>
        <v>3162.4813078017537</v>
      </c>
    </row>
    <row r="91" spans="1:4" ht="14.25" x14ac:dyDescent="0.25">
      <c r="A91" s="220">
        <f>A90+1</f>
        <v>2016</v>
      </c>
      <c r="B91" s="162">
        <v>269607.59999999998</v>
      </c>
      <c r="C91" s="162">
        <v>6200.6390000000001</v>
      </c>
      <c r="D91" s="164">
        <f t="shared" si="0"/>
        <v>3623.3846221332992</v>
      </c>
    </row>
    <row r="92" spans="1:4" ht="14.25" x14ac:dyDescent="0.25">
      <c r="A92" s="220">
        <f>A91+1</f>
        <v>2017</v>
      </c>
      <c r="B92" s="162">
        <v>318363.8</v>
      </c>
      <c r="C92" s="162">
        <v>6389.7330000000002</v>
      </c>
      <c r="D92" s="164">
        <f t="shared" si="0"/>
        <v>4152.0227318835805</v>
      </c>
    </row>
    <row r="93" spans="1:4" ht="14.25" x14ac:dyDescent="0.25">
      <c r="A93" s="327">
        <f>A92+1</f>
        <v>2018</v>
      </c>
      <c r="B93" s="162">
        <v>376602.8</v>
      </c>
      <c r="C93" s="162">
        <v>6497.1864999999998</v>
      </c>
      <c r="D93" s="164">
        <f t="shared" si="0"/>
        <v>4830.331816189464</v>
      </c>
    </row>
    <row r="94" spans="1:4" ht="14.25" x14ac:dyDescent="0.25">
      <c r="A94" s="327">
        <f>A93+1</f>
        <v>2019</v>
      </c>
      <c r="B94" s="162"/>
      <c r="C94" s="162">
        <v>6577.2</v>
      </c>
      <c r="D94" s="164"/>
    </row>
  </sheetData>
  <mergeCells count="4">
    <mergeCell ref="B3:D3"/>
    <mergeCell ref="A4:A9"/>
    <mergeCell ref="B4:B5"/>
    <mergeCell ref="C4:C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146"/>
  <sheetViews>
    <sheetView topLeftCell="A96" workbookViewId="0">
      <selection activeCell="J144" sqref="J144"/>
    </sheetView>
  </sheetViews>
  <sheetFormatPr baseColWidth="10" defaultColWidth="11.42578125" defaultRowHeight="13.5" x14ac:dyDescent="0.25"/>
  <cols>
    <col min="1" max="1" width="11.42578125" style="140"/>
    <col min="2" max="2" width="14.85546875" style="140" customWidth="1"/>
    <col min="3" max="6" width="12.7109375" style="140" customWidth="1"/>
    <col min="7" max="16384" width="11.42578125" style="145"/>
  </cols>
  <sheetData>
    <row r="1" spans="1:6" ht="13.7" x14ac:dyDescent="0.25">
      <c r="A1" s="139"/>
    </row>
    <row r="2" spans="1:6" ht="12.2" x14ac:dyDescent="0.25">
      <c r="F2" s="145"/>
    </row>
    <row r="3" spans="1:6" ht="14.25" x14ac:dyDescent="0.25">
      <c r="A3" s="448" t="s">
        <v>2</v>
      </c>
      <c r="B3" s="450" t="s">
        <v>131</v>
      </c>
      <c r="C3" s="450"/>
      <c r="D3" s="450"/>
      <c r="E3" s="450"/>
      <c r="F3" s="450"/>
    </row>
    <row r="4" spans="1:6" s="148" customFormat="1" ht="28.5" x14ac:dyDescent="0.25">
      <c r="A4" s="449"/>
      <c r="B4" s="223" t="s">
        <v>50</v>
      </c>
      <c r="C4" s="222" t="s">
        <v>22</v>
      </c>
      <c r="D4" s="535" t="s">
        <v>0</v>
      </c>
      <c r="E4" s="535"/>
      <c r="F4" s="222" t="s">
        <v>23</v>
      </c>
    </row>
    <row r="5" spans="1:6" s="148" customFormat="1" ht="14.25" x14ac:dyDescent="0.25">
      <c r="A5" s="449"/>
      <c r="B5" s="223" t="s">
        <v>25</v>
      </c>
      <c r="C5" s="149"/>
      <c r="D5" s="149"/>
      <c r="E5" s="149"/>
      <c r="F5" s="223" t="s">
        <v>110</v>
      </c>
    </row>
    <row r="6" spans="1:6" s="148" customFormat="1" ht="14.25" x14ac:dyDescent="0.25">
      <c r="A6" s="449"/>
      <c r="B6" s="223"/>
      <c r="C6" s="223"/>
      <c r="D6" s="149"/>
      <c r="E6" s="149"/>
      <c r="F6" s="223"/>
    </row>
    <row r="7" spans="1:6" s="148" customFormat="1" ht="14.25" x14ac:dyDescent="0.25">
      <c r="A7" s="449"/>
      <c r="B7" s="223"/>
      <c r="C7" s="223" t="s">
        <v>136</v>
      </c>
      <c r="D7" s="223"/>
      <c r="E7" s="223"/>
      <c r="F7" s="223"/>
    </row>
    <row r="8" spans="1:6" s="148" customFormat="1" ht="24.4" x14ac:dyDescent="0.25">
      <c r="A8" s="220"/>
      <c r="B8" s="151" t="s">
        <v>132</v>
      </c>
      <c r="C8" s="151" t="s">
        <v>47</v>
      </c>
      <c r="D8" s="223" t="s">
        <v>33</v>
      </c>
      <c r="E8" s="223" t="s">
        <v>32</v>
      </c>
      <c r="F8" s="240" t="s">
        <v>161</v>
      </c>
    </row>
    <row r="9" spans="1:6" s="158" customFormat="1" ht="14.25" thickBot="1" x14ac:dyDescent="0.3">
      <c r="A9" s="142"/>
      <c r="B9" s="154" t="s">
        <v>3</v>
      </c>
      <c r="C9" s="155" t="s">
        <v>3</v>
      </c>
      <c r="D9" s="156" t="s">
        <v>3</v>
      </c>
      <c r="E9" s="156" t="s">
        <v>3</v>
      </c>
      <c r="F9" s="240" t="s">
        <v>3</v>
      </c>
    </row>
    <row r="10" spans="1:6" ht="13.7" hidden="1" x14ac:dyDescent="0.25">
      <c r="A10" s="143">
        <v>1882</v>
      </c>
      <c r="B10" s="159"/>
      <c r="C10" s="446"/>
      <c r="D10" s="160"/>
      <c r="E10" s="160"/>
      <c r="F10" s="240" t="s">
        <v>3</v>
      </c>
    </row>
    <row r="11" spans="1:6" ht="13.7" hidden="1" x14ac:dyDescent="0.25">
      <c r="A11" s="143">
        <v>1883</v>
      </c>
      <c r="B11" s="159"/>
      <c r="C11" s="447"/>
      <c r="D11" s="159"/>
      <c r="E11" s="159"/>
      <c r="F11" s="240" t="s">
        <v>3</v>
      </c>
    </row>
    <row r="12" spans="1:6" ht="13.7" hidden="1" x14ac:dyDescent="0.25">
      <c r="A12" s="143">
        <v>1884</v>
      </c>
      <c r="B12" s="159"/>
      <c r="C12" s="447"/>
      <c r="D12" s="159"/>
      <c r="E12" s="159"/>
      <c r="F12" s="240" t="s">
        <v>3</v>
      </c>
    </row>
    <row r="13" spans="1:6" ht="13.7" hidden="1" x14ac:dyDescent="0.25">
      <c r="A13" s="143">
        <v>1885</v>
      </c>
      <c r="B13" s="159"/>
      <c r="C13" s="447"/>
      <c r="D13" s="159"/>
      <c r="E13" s="159"/>
      <c r="F13" s="240" t="s">
        <v>3</v>
      </c>
    </row>
    <row r="14" spans="1:6" ht="13.7" hidden="1" x14ac:dyDescent="0.25">
      <c r="A14" s="143">
        <v>1886</v>
      </c>
      <c r="B14" s="159"/>
      <c r="C14" s="159"/>
      <c r="D14" s="159"/>
      <c r="E14" s="159"/>
      <c r="F14" s="240" t="s">
        <v>3</v>
      </c>
    </row>
    <row r="15" spans="1:6" ht="13.7" hidden="1" x14ac:dyDescent="0.25">
      <c r="A15" s="143">
        <v>1887</v>
      </c>
      <c r="B15" s="159"/>
      <c r="C15" s="159"/>
      <c r="D15" s="159"/>
      <c r="E15" s="159"/>
      <c r="F15" s="240" t="s">
        <v>3</v>
      </c>
    </row>
    <row r="16" spans="1:6" ht="13.7" hidden="1" x14ac:dyDescent="0.25">
      <c r="A16" s="143">
        <v>1888</v>
      </c>
      <c r="B16" s="159"/>
      <c r="C16" s="159"/>
      <c r="D16" s="159"/>
      <c r="E16" s="159"/>
      <c r="F16" s="240" t="s">
        <v>3</v>
      </c>
    </row>
    <row r="17" spans="1:6" ht="13.7" hidden="1" x14ac:dyDescent="0.25">
      <c r="A17" s="143">
        <v>1889</v>
      </c>
      <c r="B17" s="159"/>
      <c r="C17" s="159"/>
      <c r="D17" s="159"/>
      <c r="E17" s="159"/>
      <c r="F17" s="240" t="s">
        <v>3</v>
      </c>
    </row>
    <row r="18" spans="1:6" ht="13.7" hidden="1" x14ac:dyDescent="0.25">
      <c r="A18" s="143">
        <v>1890</v>
      </c>
      <c r="B18" s="159"/>
      <c r="C18" s="159"/>
      <c r="D18" s="159"/>
      <c r="E18" s="159"/>
      <c r="F18" s="240" t="s">
        <v>3</v>
      </c>
    </row>
    <row r="19" spans="1:6" ht="13.7" hidden="1" x14ac:dyDescent="0.25">
      <c r="A19" s="143">
        <v>1891</v>
      </c>
      <c r="B19" s="159"/>
      <c r="C19" s="159"/>
      <c r="D19" s="159"/>
      <c r="E19" s="159"/>
      <c r="F19" s="240" t="s">
        <v>3</v>
      </c>
    </row>
    <row r="20" spans="1:6" ht="13.7" hidden="1" x14ac:dyDescent="0.25">
      <c r="A20" s="143">
        <v>1892</v>
      </c>
      <c r="B20" s="159"/>
      <c r="C20" s="159"/>
      <c r="D20" s="159"/>
      <c r="E20" s="159"/>
      <c r="F20" s="240" t="s">
        <v>3</v>
      </c>
    </row>
    <row r="21" spans="1:6" ht="13.7" hidden="1" x14ac:dyDescent="0.25">
      <c r="A21" s="143">
        <v>1893</v>
      </c>
      <c r="B21" s="159"/>
      <c r="C21" s="159"/>
      <c r="D21" s="159"/>
      <c r="E21" s="159"/>
      <c r="F21" s="240" t="s">
        <v>3</v>
      </c>
    </row>
    <row r="22" spans="1:6" ht="13.7" hidden="1" x14ac:dyDescent="0.25">
      <c r="A22" s="143">
        <v>1894</v>
      </c>
      <c r="B22" s="159"/>
      <c r="C22" s="159"/>
      <c r="D22" s="159"/>
      <c r="E22" s="159"/>
      <c r="F22" s="240" t="s">
        <v>3</v>
      </c>
    </row>
    <row r="23" spans="1:6" ht="13.7" hidden="1" x14ac:dyDescent="0.25">
      <c r="A23" s="143">
        <v>1895</v>
      </c>
      <c r="B23" s="159"/>
      <c r="C23" s="159"/>
      <c r="D23" s="159"/>
      <c r="E23" s="159"/>
      <c r="F23" s="240" t="s">
        <v>3</v>
      </c>
    </row>
    <row r="24" spans="1:6" ht="13.7" hidden="1" x14ac:dyDescent="0.25">
      <c r="A24" s="143">
        <v>1896</v>
      </c>
      <c r="B24" s="159"/>
      <c r="C24" s="159"/>
      <c r="D24" s="159"/>
      <c r="E24" s="159"/>
      <c r="F24" s="240" t="s">
        <v>3</v>
      </c>
    </row>
    <row r="25" spans="1:6" ht="13.7" hidden="1" x14ac:dyDescent="0.25">
      <c r="A25" s="143">
        <v>1897</v>
      </c>
      <c r="B25" s="159"/>
      <c r="C25" s="159"/>
      <c r="D25" s="159"/>
      <c r="E25" s="159"/>
      <c r="F25" s="240" t="s">
        <v>3</v>
      </c>
    </row>
    <row r="26" spans="1:6" ht="13.7" hidden="1" x14ac:dyDescent="0.25">
      <c r="A26" s="143">
        <v>1898</v>
      </c>
      <c r="B26" s="159"/>
      <c r="C26" s="159"/>
      <c r="D26" s="159"/>
      <c r="E26" s="159"/>
      <c r="F26" s="240" t="s">
        <v>3</v>
      </c>
    </row>
    <row r="27" spans="1:6" ht="13.7" hidden="1" x14ac:dyDescent="0.25">
      <c r="A27" s="143">
        <v>1899</v>
      </c>
      <c r="B27" s="159"/>
      <c r="C27" s="159"/>
      <c r="D27" s="159"/>
      <c r="E27" s="159"/>
      <c r="F27" s="240" t="s">
        <v>3</v>
      </c>
    </row>
    <row r="28" spans="1:6" ht="13.7" hidden="1" x14ac:dyDescent="0.25">
      <c r="A28" s="143">
        <v>1900</v>
      </c>
      <c r="B28" s="159"/>
      <c r="C28" s="159"/>
      <c r="D28" s="159"/>
      <c r="E28" s="159"/>
      <c r="F28" s="240" t="s">
        <v>3</v>
      </c>
    </row>
    <row r="29" spans="1:6" ht="13.7" hidden="1" x14ac:dyDescent="0.25">
      <c r="A29" s="143">
        <v>1901</v>
      </c>
      <c r="B29" s="159"/>
      <c r="C29" s="159"/>
      <c r="D29" s="159"/>
      <c r="E29" s="159"/>
      <c r="F29" s="240" t="s">
        <v>3</v>
      </c>
    </row>
    <row r="30" spans="1:6" ht="13.7" hidden="1" x14ac:dyDescent="0.25">
      <c r="A30" s="143">
        <v>1902</v>
      </c>
      <c r="B30" s="159"/>
      <c r="C30" s="159"/>
      <c r="D30" s="159"/>
      <c r="E30" s="159"/>
      <c r="F30" s="240" t="s">
        <v>3</v>
      </c>
    </row>
    <row r="31" spans="1:6" ht="13.7" hidden="1" x14ac:dyDescent="0.25">
      <c r="A31" s="143">
        <v>1903</v>
      </c>
      <c r="B31" s="159"/>
      <c r="C31" s="159"/>
      <c r="D31" s="159"/>
      <c r="E31" s="159"/>
      <c r="F31" s="240" t="s">
        <v>3</v>
      </c>
    </row>
    <row r="32" spans="1:6" ht="13.7" hidden="1" x14ac:dyDescent="0.25">
      <c r="A32" s="143">
        <v>1904</v>
      </c>
      <c r="B32" s="159"/>
      <c r="C32" s="159"/>
      <c r="D32" s="159"/>
      <c r="E32" s="159"/>
      <c r="F32" s="240" t="s">
        <v>3</v>
      </c>
    </row>
    <row r="33" spans="1:6" ht="13.7" hidden="1" x14ac:dyDescent="0.25">
      <c r="A33" s="143">
        <v>1905</v>
      </c>
      <c r="B33" s="159"/>
      <c r="C33" s="159"/>
      <c r="D33" s="159"/>
      <c r="E33" s="159"/>
      <c r="F33" s="240" t="s">
        <v>3</v>
      </c>
    </row>
    <row r="34" spans="1:6" ht="13.7" hidden="1" x14ac:dyDescent="0.25">
      <c r="A34" s="143">
        <v>1906</v>
      </c>
      <c r="B34" s="159"/>
      <c r="C34" s="159"/>
      <c r="D34" s="159"/>
      <c r="E34" s="159"/>
      <c r="F34" s="240" t="s">
        <v>3</v>
      </c>
    </row>
    <row r="35" spans="1:6" ht="13.7" hidden="1" x14ac:dyDescent="0.25">
      <c r="A35" s="143">
        <v>1907</v>
      </c>
      <c r="B35" s="159"/>
      <c r="C35" s="159"/>
      <c r="D35" s="159"/>
      <c r="E35" s="159"/>
      <c r="F35" s="240" t="s">
        <v>3</v>
      </c>
    </row>
    <row r="36" spans="1:6" ht="13.7" hidden="1" x14ac:dyDescent="0.25">
      <c r="A36" s="143">
        <v>1908</v>
      </c>
      <c r="B36" s="159"/>
      <c r="C36" s="159"/>
      <c r="D36" s="159"/>
      <c r="E36" s="159"/>
      <c r="F36" s="240" t="s">
        <v>3</v>
      </c>
    </row>
    <row r="37" spans="1:6" ht="13.7" hidden="1" x14ac:dyDescent="0.25">
      <c r="A37" s="143">
        <v>1909</v>
      </c>
      <c r="B37" s="159"/>
      <c r="C37" s="159"/>
      <c r="D37" s="159"/>
      <c r="E37" s="159"/>
      <c r="F37" s="240" t="s">
        <v>3</v>
      </c>
    </row>
    <row r="38" spans="1:6" ht="13.7" hidden="1" x14ac:dyDescent="0.25">
      <c r="A38" s="143">
        <v>1910</v>
      </c>
      <c r="B38" s="159"/>
      <c r="C38" s="159"/>
      <c r="D38" s="159"/>
      <c r="E38" s="159"/>
      <c r="F38" s="240" t="s">
        <v>3</v>
      </c>
    </row>
    <row r="39" spans="1:6" ht="13.7" hidden="1" x14ac:dyDescent="0.25">
      <c r="A39" s="143">
        <v>1911</v>
      </c>
      <c r="B39" s="159"/>
      <c r="C39" s="159"/>
      <c r="D39" s="159"/>
      <c r="E39" s="159"/>
      <c r="F39" s="240" t="s">
        <v>3</v>
      </c>
    </row>
    <row r="40" spans="1:6" ht="13.7" hidden="1" x14ac:dyDescent="0.25">
      <c r="A40" s="143">
        <v>1912</v>
      </c>
      <c r="B40" s="159"/>
      <c r="C40" s="159"/>
      <c r="D40" s="159"/>
      <c r="E40" s="159"/>
      <c r="F40" s="240" t="s">
        <v>3</v>
      </c>
    </row>
    <row r="41" spans="1:6" ht="13.7" hidden="1" x14ac:dyDescent="0.25">
      <c r="A41" s="143">
        <v>1913</v>
      </c>
      <c r="B41" s="159"/>
      <c r="C41" s="159"/>
      <c r="D41" s="159"/>
      <c r="E41" s="159"/>
      <c r="F41" s="240" t="s">
        <v>3</v>
      </c>
    </row>
    <row r="42" spans="1:6" ht="13.7" hidden="1" x14ac:dyDescent="0.25">
      <c r="A42" s="143">
        <v>1914</v>
      </c>
      <c r="B42" s="159"/>
      <c r="C42" s="159"/>
      <c r="D42" s="159"/>
      <c r="E42" s="159"/>
      <c r="F42" s="240" t="s">
        <v>3</v>
      </c>
    </row>
    <row r="43" spans="1:6" ht="13.7" hidden="1" x14ac:dyDescent="0.25">
      <c r="A43" s="143">
        <v>1915</v>
      </c>
      <c r="B43" s="159"/>
      <c r="C43" s="159"/>
      <c r="D43" s="159"/>
      <c r="E43" s="159"/>
      <c r="F43" s="240" t="s">
        <v>3</v>
      </c>
    </row>
    <row r="44" spans="1:6" ht="13.7" hidden="1" x14ac:dyDescent="0.25">
      <c r="A44" s="143">
        <v>1916</v>
      </c>
      <c r="B44" s="159"/>
      <c r="C44" s="159"/>
      <c r="D44" s="159"/>
      <c r="E44" s="159"/>
      <c r="F44" s="240" t="s">
        <v>3</v>
      </c>
    </row>
    <row r="45" spans="1:6" ht="13.7" hidden="1" x14ac:dyDescent="0.25">
      <c r="A45" s="143">
        <v>1917</v>
      </c>
      <c r="B45" s="159"/>
      <c r="C45" s="159"/>
      <c r="D45" s="159"/>
      <c r="E45" s="159"/>
      <c r="F45" s="240" t="s">
        <v>3</v>
      </c>
    </row>
    <row r="46" spans="1:6" ht="13.7" hidden="1" x14ac:dyDescent="0.25">
      <c r="A46" s="143">
        <v>1918</v>
      </c>
      <c r="B46" s="159"/>
      <c r="C46" s="159"/>
      <c r="D46" s="159"/>
      <c r="E46" s="159"/>
      <c r="F46" s="240" t="s">
        <v>3</v>
      </c>
    </row>
    <row r="47" spans="1:6" ht="13.7" hidden="1" x14ac:dyDescent="0.25">
      <c r="A47" s="143">
        <v>1919</v>
      </c>
      <c r="B47" s="159"/>
      <c r="C47" s="159"/>
      <c r="D47" s="159"/>
      <c r="E47" s="159"/>
      <c r="F47" s="240" t="s">
        <v>3</v>
      </c>
    </row>
    <row r="48" spans="1:6" ht="13.7" hidden="1" x14ac:dyDescent="0.25">
      <c r="A48" s="143">
        <v>1920</v>
      </c>
      <c r="B48" s="159"/>
      <c r="C48" s="159"/>
      <c r="D48" s="159"/>
      <c r="E48" s="159"/>
      <c r="F48" s="240" t="s">
        <v>3</v>
      </c>
    </row>
    <row r="49" spans="1:6" ht="13.7" hidden="1" x14ac:dyDescent="0.25">
      <c r="A49" s="143">
        <v>1921</v>
      </c>
      <c r="B49" s="159"/>
      <c r="C49" s="159"/>
      <c r="D49" s="159"/>
      <c r="E49" s="159"/>
      <c r="F49" s="240" t="s">
        <v>3</v>
      </c>
    </row>
    <row r="50" spans="1:6" ht="13.7" hidden="1" x14ac:dyDescent="0.25">
      <c r="A50" s="143">
        <v>1922</v>
      </c>
      <c r="B50" s="159"/>
      <c r="C50" s="159"/>
      <c r="D50" s="159"/>
      <c r="E50" s="159"/>
      <c r="F50" s="240" t="s">
        <v>3</v>
      </c>
    </row>
    <row r="51" spans="1:6" ht="13.7" hidden="1" x14ac:dyDescent="0.25">
      <c r="A51" s="143">
        <v>1923</v>
      </c>
      <c r="B51" s="159"/>
      <c r="C51" s="159"/>
      <c r="D51" s="159"/>
      <c r="E51" s="159"/>
      <c r="F51" s="240" t="s">
        <v>3</v>
      </c>
    </row>
    <row r="52" spans="1:6" ht="13.7" hidden="1" x14ac:dyDescent="0.25">
      <c r="A52" s="143">
        <v>1924</v>
      </c>
      <c r="B52" s="159"/>
      <c r="C52" s="159"/>
      <c r="D52" s="159"/>
      <c r="E52" s="159"/>
      <c r="F52" s="240" t="s">
        <v>3</v>
      </c>
    </row>
    <row r="53" spans="1:6" ht="13.7" hidden="1" x14ac:dyDescent="0.25">
      <c r="A53" s="143">
        <v>1925</v>
      </c>
      <c r="B53" s="159"/>
      <c r="C53" s="159"/>
      <c r="D53" s="159"/>
      <c r="E53" s="159"/>
      <c r="F53" s="240" t="s">
        <v>3</v>
      </c>
    </row>
    <row r="54" spans="1:6" ht="13.7" hidden="1" x14ac:dyDescent="0.25">
      <c r="A54" s="143">
        <v>1926</v>
      </c>
      <c r="B54" s="159"/>
      <c r="C54" s="159"/>
      <c r="D54" s="159"/>
      <c r="E54" s="159"/>
      <c r="F54" s="240" t="s">
        <v>3</v>
      </c>
    </row>
    <row r="55" spans="1:6" ht="13.7" hidden="1" x14ac:dyDescent="0.25">
      <c r="A55" s="143">
        <v>1927</v>
      </c>
      <c r="B55" s="159"/>
      <c r="C55" s="159"/>
      <c r="D55" s="159"/>
      <c r="E55" s="159"/>
      <c r="F55" s="240" t="s">
        <v>3</v>
      </c>
    </row>
    <row r="56" spans="1:6" ht="13.7" hidden="1" x14ac:dyDescent="0.25">
      <c r="A56" s="143">
        <v>1928</v>
      </c>
      <c r="B56" s="159"/>
      <c r="C56" s="159"/>
      <c r="D56" s="159"/>
      <c r="E56" s="159"/>
      <c r="F56" s="240" t="s">
        <v>3</v>
      </c>
    </row>
    <row r="57" spans="1:6" ht="13.7" hidden="1" x14ac:dyDescent="0.25">
      <c r="A57" s="143">
        <v>1929</v>
      </c>
      <c r="B57" s="159"/>
      <c r="C57" s="159"/>
      <c r="D57" s="159"/>
      <c r="E57" s="159"/>
      <c r="F57" s="240" t="s">
        <v>3</v>
      </c>
    </row>
    <row r="58" spans="1:6" ht="13.7" hidden="1" x14ac:dyDescent="0.25">
      <c r="A58" s="143">
        <v>1930</v>
      </c>
      <c r="B58" s="159"/>
      <c r="C58" s="159"/>
      <c r="D58" s="159"/>
      <c r="E58" s="159"/>
      <c r="F58" s="240" t="s">
        <v>3</v>
      </c>
    </row>
    <row r="59" spans="1:6" ht="13.7" hidden="1" x14ac:dyDescent="0.25">
      <c r="A59" s="143">
        <v>1931</v>
      </c>
      <c r="B59" s="159"/>
      <c r="C59" s="159"/>
      <c r="D59" s="159"/>
      <c r="E59" s="159"/>
      <c r="F59" s="240" t="s">
        <v>3</v>
      </c>
    </row>
    <row r="60" spans="1:6" ht="13.7" hidden="1" x14ac:dyDescent="0.25">
      <c r="A60" s="143">
        <v>1932</v>
      </c>
      <c r="B60" s="159"/>
      <c r="C60" s="159"/>
      <c r="D60" s="159"/>
      <c r="E60" s="159"/>
      <c r="F60" s="240" t="s">
        <v>3</v>
      </c>
    </row>
    <row r="61" spans="1:6" ht="13.7" hidden="1" x14ac:dyDescent="0.25">
      <c r="A61" s="143">
        <v>1933</v>
      </c>
      <c r="B61" s="159"/>
      <c r="C61" s="159"/>
      <c r="D61" s="159"/>
      <c r="E61" s="159"/>
      <c r="F61" s="240" t="s">
        <v>3</v>
      </c>
    </row>
    <row r="62" spans="1:6" ht="13.7" hidden="1" x14ac:dyDescent="0.25">
      <c r="A62" s="143">
        <v>1934</v>
      </c>
      <c r="B62" s="159"/>
      <c r="C62" s="159"/>
      <c r="D62" s="159"/>
      <c r="E62" s="159"/>
      <c r="F62" s="240" t="s">
        <v>3</v>
      </c>
    </row>
    <row r="63" spans="1:6" ht="13.7" hidden="1" x14ac:dyDescent="0.25">
      <c r="A63" s="143">
        <v>1935</v>
      </c>
      <c r="B63" s="159"/>
      <c r="C63" s="159"/>
      <c r="D63" s="159"/>
      <c r="E63" s="159"/>
      <c r="F63" s="240" t="s">
        <v>3</v>
      </c>
    </row>
    <row r="64" spans="1:6" ht="13.7" hidden="1" x14ac:dyDescent="0.25">
      <c r="A64" s="143">
        <v>1936</v>
      </c>
      <c r="B64" s="159"/>
      <c r="C64" s="159"/>
      <c r="D64" s="159"/>
      <c r="E64" s="159"/>
      <c r="F64" s="240" t="s">
        <v>3</v>
      </c>
    </row>
    <row r="65" spans="1:6" ht="13.7" hidden="1" x14ac:dyDescent="0.25">
      <c r="A65" s="143">
        <v>1937</v>
      </c>
      <c r="B65" s="159"/>
      <c r="C65" s="159"/>
      <c r="D65" s="159"/>
      <c r="E65" s="159"/>
      <c r="F65" s="240" t="s">
        <v>3</v>
      </c>
    </row>
    <row r="66" spans="1:6" ht="13.7" hidden="1" x14ac:dyDescent="0.25">
      <c r="A66" s="143">
        <v>1938</v>
      </c>
      <c r="B66" s="159"/>
      <c r="C66" s="159"/>
      <c r="D66" s="159"/>
      <c r="E66" s="159"/>
      <c r="F66" s="240" t="s">
        <v>3</v>
      </c>
    </row>
    <row r="67" spans="1:6" ht="13.7" hidden="1" x14ac:dyDescent="0.25">
      <c r="A67" s="143">
        <v>1939</v>
      </c>
      <c r="B67" s="159"/>
      <c r="C67" s="159"/>
      <c r="D67" s="159"/>
      <c r="E67" s="159"/>
      <c r="F67" s="240" t="s">
        <v>3</v>
      </c>
    </row>
    <row r="68" spans="1:6" ht="13.7" hidden="1" x14ac:dyDescent="0.25">
      <c r="A68" s="143">
        <v>1940</v>
      </c>
      <c r="B68" s="159"/>
      <c r="C68" s="159"/>
      <c r="D68" s="159"/>
      <c r="E68" s="159"/>
      <c r="F68" s="240" t="s">
        <v>3</v>
      </c>
    </row>
    <row r="69" spans="1:6" ht="13.7" hidden="1" x14ac:dyDescent="0.25">
      <c r="A69" s="143">
        <v>1941</v>
      </c>
      <c r="B69" s="159"/>
      <c r="C69" s="159"/>
      <c r="D69" s="159"/>
      <c r="E69" s="159"/>
      <c r="F69" s="240" t="s">
        <v>3</v>
      </c>
    </row>
    <row r="70" spans="1:6" ht="13.7" hidden="1" x14ac:dyDescent="0.25">
      <c r="A70" s="143">
        <v>1942</v>
      </c>
      <c r="B70" s="159"/>
      <c r="C70" s="159"/>
      <c r="D70" s="159"/>
      <c r="E70" s="159"/>
      <c r="F70" s="240" t="s">
        <v>3</v>
      </c>
    </row>
    <row r="71" spans="1:6" ht="13.7" hidden="1" x14ac:dyDescent="0.25">
      <c r="A71" s="143">
        <v>1943</v>
      </c>
      <c r="B71" s="159"/>
      <c r="C71" s="159"/>
      <c r="D71" s="159"/>
      <c r="E71" s="159"/>
      <c r="F71" s="240" t="s">
        <v>3</v>
      </c>
    </row>
    <row r="72" spans="1:6" ht="13.7" hidden="1" x14ac:dyDescent="0.25">
      <c r="A72" s="143">
        <v>1944</v>
      </c>
      <c r="B72" s="159"/>
      <c r="C72" s="159"/>
      <c r="D72" s="159"/>
      <c r="E72" s="159"/>
      <c r="F72" s="240" t="s">
        <v>3</v>
      </c>
    </row>
    <row r="73" spans="1:6" ht="13.7" hidden="1" x14ac:dyDescent="0.25">
      <c r="A73" s="143">
        <v>1945</v>
      </c>
      <c r="B73" s="159"/>
      <c r="C73" s="159"/>
      <c r="D73" s="159"/>
      <c r="E73" s="159"/>
      <c r="F73" s="240" t="s">
        <v>3</v>
      </c>
    </row>
    <row r="74" spans="1:6" ht="13.7" hidden="1" x14ac:dyDescent="0.25">
      <c r="A74" s="143">
        <v>1946</v>
      </c>
      <c r="B74" s="159"/>
      <c r="C74" s="159"/>
      <c r="D74" s="159"/>
      <c r="E74" s="159"/>
      <c r="F74" s="240" t="s">
        <v>3</v>
      </c>
    </row>
    <row r="75" spans="1:6" ht="13.7" hidden="1" x14ac:dyDescent="0.25">
      <c r="A75" s="143">
        <v>1947</v>
      </c>
      <c r="B75" s="159"/>
      <c r="C75" s="159"/>
      <c r="D75" s="159"/>
      <c r="E75" s="159"/>
      <c r="F75" s="240" t="s">
        <v>3</v>
      </c>
    </row>
    <row r="76" spans="1:6" ht="13.7" hidden="1" x14ac:dyDescent="0.25">
      <c r="A76" s="143">
        <v>1948</v>
      </c>
      <c r="B76" s="159"/>
      <c r="C76" s="159"/>
      <c r="D76" s="159"/>
      <c r="E76" s="159"/>
      <c r="F76" s="240" t="s">
        <v>3</v>
      </c>
    </row>
    <row r="77" spans="1:6" ht="13.7" hidden="1" x14ac:dyDescent="0.25">
      <c r="A77" s="143">
        <v>1949</v>
      </c>
      <c r="B77" s="159"/>
      <c r="C77" s="159"/>
      <c r="D77" s="159"/>
      <c r="E77" s="159"/>
      <c r="F77" s="240" t="s">
        <v>3</v>
      </c>
    </row>
    <row r="78" spans="1:6" ht="13.7" x14ac:dyDescent="0.25">
      <c r="A78" s="143">
        <v>1950</v>
      </c>
      <c r="B78" s="159"/>
      <c r="C78" s="159"/>
      <c r="D78" s="159"/>
      <c r="E78" s="159"/>
      <c r="F78" s="159"/>
    </row>
    <row r="79" spans="1:6" ht="13.7" x14ac:dyDescent="0.25">
      <c r="A79" s="143">
        <v>1951</v>
      </c>
      <c r="B79" s="159"/>
      <c r="C79" s="159"/>
      <c r="D79" s="159"/>
      <c r="E79" s="159"/>
      <c r="F79" s="159"/>
    </row>
    <row r="80" spans="1:6" ht="13.7" x14ac:dyDescent="0.25">
      <c r="A80" s="143">
        <v>1952</v>
      </c>
      <c r="B80" s="159"/>
      <c r="C80" s="159"/>
      <c r="D80" s="159"/>
      <c r="E80" s="159"/>
      <c r="F80" s="159"/>
    </row>
    <row r="81" spans="1:6" ht="13.7" x14ac:dyDescent="0.25">
      <c r="A81" s="143">
        <v>1953</v>
      </c>
      <c r="B81" s="159"/>
      <c r="C81" s="159"/>
      <c r="D81" s="159"/>
      <c r="E81" s="159"/>
      <c r="F81" s="159"/>
    </row>
    <row r="82" spans="1:6" ht="13.7" x14ac:dyDescent="0.25">
      <c r="A82" s="143">
        <v>1954</v>
      </c>
      <c r="B82" s="159"/>
      <c r="C82" s="159"/>
      <c r="D82" s="159"/>
      <c r="E82" s="159"/>
      <c r="F82" s="159"/>
    </row>
    <row r="83" spans="1:6" ht="13.7" x14ac:dyDescent="0.25">
      <c r="A83" s="143">
        <v>1955</v>
      </c>
      <c r="B83" s="159"/>
      <c r="C83" s="159"/>
      <c r="D83" s="159"/>
      <c r="E83" s="159"/>
      <c r="F83" s="159"/>
    </row>
    <row r="84" spans="1:6" ht="13.7" x14ac:dyDescent="0.25">
      <c r="A84" s="143">
        <v>1956</v>
      </c>
      <c r="B84" s="159"/>
      <c r="C84" s="159"/>
      <c r="D84" s="159"/>
      <c r="E84" s="159"/>
      <c r="F84" s="159"/>
    </row>
    <row r="85" spans="1:6" ht="13.7" x14ac:dyDescent="0.25">
      <c r="A85" s="143">
        <v>1957</v>
      </c>
      <c r="B85" s="159"/>
      <c r="C85" s="159"/>
      <c r="D85" s="159"/>
      <c r="E85" s="159"/>
      <c r="F85" s="159"/>
    </row>
    <row r="86" spans="1:6" ht="13.7" x14ac:dyDescent="0.25">
      <c r="A86" s="143">
        <v>1958</v>
      </c>
      <c r="B86" s="159"/>
      <c r="C86" s="159"/>
      <c r="D86" s="159"/>
      <c r="E86" s="159"/>
      <c r="F86" s="159"/>
    </row>
    <row r="87" spans="1:6" ht="13.7" x14ac:dyDescent="0.25">
      <c r="A87" s="143">
        <v>1959</v>
      </c>
      <c r="B87" s="159"/>
      <c r="C87" s="159"/>
      <c r="D87" s="159"/>
      <c r="E87" s="159"/>
      <c r="F87" s="159"/>
    </row>
    <row r="88" spans="1:6" ht="13.7" x14ac:dyDescent="0.25">
      <c r="A88" s="143">
        <v>1960</v>
      </c>
      <c r="B88" s="159"/>
      <c r="C88" s="159"/>
      <c r="D88" s="159"/>
      <c r="E88" s="159"/>
      <c r="F88" s="159"/>
    </row>
    <row r="89" spans="1:6" ht="13.7" x14ac:dyDescent="0.25">
      <c r="A89" s="143">
        <v>1961</v>
      </c>
      <c r="B89" s="159"/>
      <c r="C89" s="159"/>
      <c r="D89" s="159"/>
      <c r="E89" s="159"/>
      <c r="F89" s="159"/>
    </row>
    <row r="90" spans="1:6" ht="13.7" x14ac:dyDescent="0.25">
      <c r="A90" s="143">
        <v>1962</v>
      </c>
      <c r="B90" s="159"/>
      <c r="C90" s="159"/>
      <c r="D90" s="159"/>
      <c r="E90" s="159"/>
      <c r="F90" s="159"/>
    </row>
    <row r="91" spans="1:6" ht="13.7" x14ac:dyDescent="0.25">
      <c r="A91" s="143">
        <v>1963</v>
      </c>
      <c r="B91" s="159"/>
      <c r="C91" s="159"/>
      <c r="D91" s="159"/>
      <c r="E91" s="159"/>
      <c r="F91" s="159"/>
    </row>
    <row r="92" spans="1:6" ht="13.7" x14ac:dyDescent="0.25">
      <c r="A92" s="143">
        <v>1964</v>
      </c>
      <c r="B92" s="159"/>
      <c r="C92" s="159"/>
      <c r="D92" s="159"/>
      <c r="E92" s="159"/>
      <c r="F92" s="159"/>
    </row>
    <row r="93" spans="1:6" ht="13.7" x14ac:dyDescent="0.25">
      <c r="A93" s="143">
        <v>1965</v>
      </c>
      <c r="B93" s="159"/>
      <c r="C93" s="159"/>
      <c r="D93" s="159"/>
      <c r="E93" s="159"/>
      <c r="F93" s="159"/>
    </row>
    <row r="94" spans="1:6" ht="13.7" x14ac:dyDescent="0.25">
      <c r="A94" s="143">
        <v>1966</v>
      </c>
      <c r="B94" s="159"/>
      <c r="C94" s="159"/>
      <c r="D94" s="159"/>
      <c r="E94" s="159"/>
      <c r="F94" s="159"/>
    </row>
    <row r="95" spans="1:6" ht="13.7" x14ac:dyDescent="0.25">
      <c r="A95" s="143">
        <v>1967</v>
      </c>
      <c r="B95" s="159"/>
      <c r="C95" s="159"/>
      <c r="D95" s="159"/>
      <c r="E95" s="159"/>
      <c r="F95" s="159"/>
    </row>
    <row r="96" spans="1:6" ht="13.7" x14ac:dyDescent="0.25">
      <c r="A96" s="143">
        <v>1968</v>
      </c>
      <c r="B96" s="159"/>
      <c r="C96" s="159"/>
      <c r="D96" s="159"/>
      <c r="E96" s="159"/>
      <c r="F96" s="159"/>
    </row>
    <row r="97" spans="1:6" ht="15" customHeight="1" x14ac:dyDescent="0.25">
      <c r="A97" s="143">
        <v>1969</v>
      </c>
      <c r="B97" s="159"/>
      <c r="C97" s="159"/>
      <c r="D97" s="159"/>
      <c r="E97" s="159"/>
      <c r="F97" s="159"/>
    </row>
    <row r="98" spans="1:6" ht="15" customHeight="1" x14ac:dyDescent="0.25">
      <c r="A98" s="143">
        <v>1970</v>
      </c>
      <c r="B98" s="159"/>
      <c r="C98" s="159"/>
      <c r="D98" s="159"/>
      <c r="E98" s="159"/>
      <c r="F98" s="159"/>
    </row>
    <row r="99" spans="1:6" ht="15" customHeight="1" x14ac:dyDescent="0.25">
      <c r="A99" s="143">
        <v>1971</v>
      </c>
      <c r="B99" s="159"/>
      <c r="C99" s="159"/>
      <c r="D99" s="159"/>
      <c r="E99" s="159"/>
      <c r="F99" s="159"/>
    </row>
    <row r="100" spans="1:6" ht="15" customHeight="1" x14ac:dyDescent="0.25">
      <c r="A100" s="143">
        <v>1972</v>
      </c>
      <c r="B100" s="159"/>
      <c r="C100" s="159"/>
      <c r="D100" s="159"/>
      <c r="E100" s="159"/>
      <c r="F100" s="159"/>
    </row>
    <row r="101" spans="1:6" ht="15" customHeight="1" x14ac:dyDescent="0.25">
      <c r="A101" s="143">
        <v>1973</v>
      </c>
      <c r="B101" s="159"/>
      <c r="C101" s="159"/>
      <c r="D101" s="159"/>
      <c r="E101" s="159"/>
      <c r="F101" s="159"/>
    </row>
    <row r="102" spans="1:6" ht="15" customHeight="1" x14ac:dyDescent="0.25">
      <c r="A102" s="143">
        <v>1974</v>
      </c>
      <c r="B102" s="159"/>
      <c r="C102" s="159"/>
      <c r="D102" s="159"/>
      <c r="E102" s="159"/>
      <c r="F102" s="159"/>
    </row>
    <row r="103" spans="1:6" ht="15" customHeight="1" x14ac:dyDescent="0.25">
      <c r="A103" s="143">
        <v>1975</v>
      </c>
      <c r="B103" s="159"/>
      <c r="C103" s="159"/>
      <c r="D103" s="159"/>
      <c r="E103" s="159"/>
      <c r="F103" s="159"/>
    </row>
    <row r="104" spans="1:6" ht="15" customHeight="1" x14ac:dyDescent="0.25">
      <c r="A104" s="143">
        <v>1976</v>
      </c>
      <c r="B104" s="159"/>
      <c r="C104" s="159"/>
      <c r="D104" s="159"/>
      <c r="E104" s="159"/>
      <c r="F104" s="159"/>
    </row>
    <row r="105" spans="1:6" ht="15" customHeight="1" x14ac:dyDescent="0.25">
      <c r="A105" s="143">
        <v>1977</v>
      </c>
      <c r="B105" s="159"/>
      <c r="C105" s="159"/>
      <c r="D105" s="159"/>
      <c r="E105" s="159"/>
      <c r="F105" s="159"/>
    </row>
    <row r="106" spans="1:6" ht="15" customHeight="1" x14ac:dyDescent="0.25">
      <c r="A106" s="143">
        <v>1978</v>
      </c>
      <c r="B106" s="159"/>
      <c r="C106" s="159"/>
      <c r="D106" s="159"/>
      <c r="E106" s="159"/>
      <c r="F106" s="159"/>
    </row>
    <row r="107" spans="1:6" ht="15" customHeight="1" x14ac:dyDescent="0.25">
      <c r="A107" s="143">
        <v>1979</v>
      </c>
      <c r="B107" s="159"/>
      <c r="C107" s="159"/>
      <c r="D107" s="159"/>
      <c r="E107" s="159"/>
      <c r="F107" s="159"/>
    </row>
    <row r="108" spans="1:6" ht="15" customHeight="1" x14ac:dyDescent="0.25">
      <c r="A108" s="143">
        <v>1980</v>
      </c>
      <c r="B108" s="159"/>
      <c r="C108" s="159"/>
      <c r="D108" s="159"/>
      <c r="E108" s="159"/>
      <c r="F108" s="159"/>
    </row>
    <row r="109" spans="1:6" ht="15" customHeight="1" x14ac:dyDescent="0.25">
      <c r="A109" s="143">
        <v>1981</v>
      </c>
      <c r="B109" s="159"/>
      <c r="C109" s="159"/>
      <c r="D109" s="159"/>
      <c r="E109" s="159"/>
      <c r="F109" s="159"/>
    </row>
    <row r="110" spans="1:6" ht="15" customHeight="1" x14ac:dyDescent="0.25">
      <c r="A110" s="143">
        <v>1982</v>
      </c>
      <c r="B110" s="159"/>
      <c r="C110" s="159"/>
      <c r="D110" s="159"/>
      <c r="E110" s="159"/>
      <c r="F110" s="159"/>
    </row>
    <row r="111" spans="1:6" ht="15" customHeight="1" x14ac:dyDescent="0.25">
      <c r="A111" s="143">
        <v>1983</v>
      </c>
      <c r="B111" s="159"/>
      <c r="C111" s="159"/>
      <c r="D111" s="159"/>
      <c r="E111" s="159"/>
      <c r="F111" s="159"/>
    </row>
    <row r="112" spans="1:6" ht="15" customHeight="1" x14ac:dyDescent="0.25">
      <c r="A112" s="143">
        <v>1984</v>
      </c>
      <c r="B112" s="159"/>
      <c r="C112" s="159"/>
      <c r="D112" s="159"/>
      <c r="E112" s="159"/>
      <c r="F112" s="159"/>
    </row>
    <row r="113" spans="1:6" ht="15" customHeight="1" x14ac:dyDescent="0.25">
      <c r="A113" s="143">
        <v>1985</v>
      </c>
      <c r="B113" s="159"/>
      <c r="C113" s="159"/>
      <c r="D113" s="159"/>
      <c r="E113" s="159"/>
      <c r="F113" s="159"/>
    </row>
    <row r="114" spans="1:6" ht="15" customHeight="1" x14ac:dyDescent="0.25">
      <c r="A114" s="143">
        <v>1986</v>
      </c>
      <c r="B114" s="159"/>
      <c r="C114" s="159"/>
      <c r="D114" s="159"/>
      <c r="E114" s="159"/>
      <c r="F114" s="159"/>
    </row>
    <row r="115" spans="1:6" ht="15" customHeight="1" x14ac:dyDescent="0.25">
      <c r="A115" s="143">
        <v>1987</v>
      </c>
      <c r="B115" s="159"/>
      <c r="C115" s="159"/>
      <c r="D115" s="159"/>
      <c r="E115" s="159"/>
      <c r="F115" s="159"/>
    </row>
    <row r="116" spans="1:6" ht="15" customHeight="1" x14ac:dyDescent="0.25">
      <c r="A116" s="143">
        <v>1988</v>
      </c>
      <c r="B116" s="159"/>
      <c r="C116" s="159"/>
      <c r="D116" s="159"/>
      <c r="E116" s="159"/>
      <c r="F116" s="159"/>
    </row>
    <row r="117" spans="1:6" ht="15" customHeight="1" x14ac:dyDescent="0.25">
      <c r="A117" s="143">
        <v>1989</v>
      </c>
      <c r="B117" s="163">
        <v>254.05930000000001</v>
      </c>
      <c r="C117" s="159"/>
      <c r="D117" s="159"/>
      <c r="E117" s="159"/>
      <c r="F117" s="159"/>
    </row>
    <row r="118" spans="1:6" ht="15" customHeight="1" x14ac:dyDescent="0.25">
      <c r="A118" s="143">
        <v>1990</v>
      </c>
      <c r="B118" s="163">
        <v>299.16199999999998</v>
      </c>
      <c r="C118" s="159"/>
      <c r="D118" s="159"/>
      <c r="E118" s="159"/>
      <c r="F118" s="159"/>
    </row>
    <row r="119" spans="1:6" ht="15" customHeight="1" x14ac:dyDescent="0.25">
      <c r="A119" s="143">
        <v>1991</v>
      </c>
      <c r="B119" s="163">
        <v>581.29150000000004</v>
      </c>
      <c r="C119" s="159"/>
      <c r="D119" s="159"/>
      <c r="E119" s="159"/>
      <c r="F119" s="159"/>
    </row>
    <row r="120" spans="1:6" ht="15" customHeight="1" x14ac:dyDescent="0.25">
      <c r="A120" s="143">
        <v>1992</v>
      </c>
      <c r="B120" s="163">
        <v>6641.1293999999998</v>
      </c>
      <c r="C120" s="159"/>
      <c r="D120" s="159"/>
      <c r="E120" s="159"/>
      <c r="F120" s="159"/>
    </row>
    <row r="121" spans="1:6" ht="15" customHeight="1" x14ac:dyDescent="0.25">
      <c r="A121" s="143">
        <v>1993</v>
      </c>
      <c r="B121" s="163">
        <v>72645.928100000005</v>
      </c>
      <c r="C121" s="159"/>
      <c r="D121" s="159"/>
      <c r="E121" s="159"/>
      <c r="F121" s="159"/>
    </row>
    <row r="122" spans="1:6" ht="15" customHeight="1" x14ac:dyDescent="0.25">
      <c r="A122" s="143">
        <v>1994</v>
      </c>
      <c r="B122" s="163">
        <v>286409.14679999999</v>
      </c>
      <c r="C122" s="159"/>
      <c r="D122" s="159"/>
      <c r="E122" s="159"/>
      <c r="F122" s="159"/>
    </row>
    <row r="123" spans="1:6" ht="15" customHeight="1" x14ac:dyDescent="0.25">
      <c r="A123" s="143">
        <v>1995</v>
      </c>
      <c r="B123" s="163">
        <v>616475.19819999998</v>
      </c>
      <c r="C123" s="159"/>
      <c r="D123" s="159"/>
      <c r="E123" s="159"/>
      <c r="F123" s="159"/>
    </row>
    <row r="124" spans="1:6" ht="15" customHeight="1" x14ac:dyDescent="0.25">
      <c r="A124" s="143">
        <v>1996</v>
      </c>
      <c r="B124" s="163">
        <v>973078.83860000002</v>
      </c>
      <c r="C124" s="159"/>
      <c r="D124" s="159"/>
      <c r="E124" s="159"/>
      <c r="F124" s="159"/>
    </row>
    <row r="125" spans="1:6" ht="15" customHeight="1" x14ac:dyDescent="0.25">
      <c r="A125" s="143">
        <v>1997</v>
      </c>
      <c r="B125" s="163">
        <v>1144599.5114</v>
      </c>
      <c r="C125" s="159"/>
      <c r="D125" s="159"/>
      <c r="E125" s="159"/>
      <c r="F125" s="159"/>
    </row>
    <row r="126" spans="1:6" ht="15" customHeight="1" x14ac:dyDescent="0.25">
      <c r="A126" s="143">
        <v>1998</v>
      </c>
      <c r="B126" s="163">
        <v>1201830.7953999999</v>
      </c>
      <c r="C126" s="159"/>
      <c r="D126" s="159"/>
      <c r="E126" s="159"/>
      <c r="F126" s="159"/>
    </row>
    <row r="127" spans="1:6" ht="15" customHeight="1" x14ac:dyDescent="0.25">
      <c r="A127" s="143">
        <v>1999</v>
      </c>
      <c r="B127" s="163">
        <v>1839889.997</v>
      </c>
      <c r="C127" s="127">
        <v>56115.330000000009</v>
      </c>
      <c r="D127" s="161"/>
      <c r="E127" s="161"/>
      <c r="F127" s="164">
        <f>(B127*1000000)/(C127*1000)/12</f>
        <v>2732.3044597023068</v>
      </c>
    </row>
    <row r="128" spans="1:6" ht="15" customHeight="1" x14ac:dyDescent="0.25">
      <c r="A128" s="143">
        <v>2000</v>
      </c>
      <c r="B128" s="163">
        <v>2794871.1538999998</v>
      </c>
      <c r="C128" s="127">
        <v>58512.340000000004</v>
      </c>
      <c r="D128" s="161"/>
      <c r="E128" s="161"/>
      <c r="F128" s="164">
        <f t="shared" ref="F128:F146" si="0">(B128*1000000)/(C128*1000)/12</f>
        <v>3980.4583014739565</v>
      </c>
    </row>
    <row r="129" spans="1:6" ht="15" customHeight="1" x14ac:dyDescent="0.25">
      <c r="A129" s="143">
        <v>2001</v>
      </c>
      <c r="B129" s="163">
        <v>3661878.1378000001</v>
      </c>
      <c r="C129" s="127">
        <v>59852.87000000001</v>
      </c>
      <c r="D129" s="161"/>
      <c r="E129" s="161"/>
      <c r="F129" s="164">
        <f t="shared" si="0"/>
        <v>5098.4440927115656</v>
      </c>
    </row>
    <row r="130" spans="1:6" ht="15" customHeight="1" x14ac:dyDescent="0.25">
      <c r="A130" s="143">
        <v>2002</v>
      </c>
      <c r="B130" s="163">
        <v>4819610.3268999998</v>
      </c>
      <c r="C130" s="127">
        <v>61477.040000000008</v>
      </c>
      <c r="D130" s="161"/>
      <c r="E130" s="161"/>
      <c r="F130" s="164">
        <f t="shared" si="0"/>
        <v>6533.0763144798984</v>
      </c>
    </row>
    <row r="131" spans="1:6" ht="15" customHeight="1" x14ac:dyDescent="0.25">
      <c r="A131" s="143">
        <v>2003</v>
      </c>
      <c r="B131" s="163">
        <v>5929371.1566000003</v>
      </c>
      <c r="C131" s="127">
        <v>61434.73000000001</v>
      </c>
      <c r="D131" s="161"/>
      <c r="E131" s="161"/>
      <c r="F131" s="164">
        <f t="shared" si="0"/>
        <v>8042.9142123681495</v>
      </c>
    </row>
    <row r="132" spans="1:6" ht="15" customHeight="1" x14ac:dyDescent="0.25">
      <c r="A132" s="143">
        <v>2004</v>
      </c>
      <c r="B132" s="163">
        <v>7464811.2231000001</v>
      </c>
      <c r="C132" s="127">
        <v>62274.3</v>
      </c>
      <c r="D132" s="161"/>
      <c r="E132" s="161"/>
      <c r="F132" s="164">
        <f t="shared" si="0"/>
        <v>9989.1544654054724</v>
      </c>
    </row>
    <row r="133" spans="1:6" ht="15" customHeight="1" x14ac:dyDescent="0.25">
      <c r="A133" s="143">
        <v>2005</v>
      </c>
      <c r="B133" s="163">
        <v>9015077.3600999992</v>
      </c>
      <c r="C133" s="127">
        <v>63029.32</v>
      </c>
      <c r="D133" s="161"/>
      <c r="E133" s="167"/>
      <c r="F133" s="164">
        <f t="shared" si="0"/>
        <v>11919.158364313624</v>
      </c>
    </row>
    <row r="134" spans="1:6" ht="15" customHeight="1" x14ac:dyDescent="0.25">
      <c r="A134" s="143">
        <v>2006</v>
      </c>
      <c r="B134" s="163">
        <v>11404984.586200001</v>
      </c>
      <c r="C134" s="127">
        <v>63961</v>
      </c>
      <c r="D134" s="161"/>
      <c r="E134" s="161"/>
      <c r="F134" s="164">
        <f t="shared" si="0"/>
        <v>14859.295229645148</v>
      </c>
    </row>
    <row r="135" spans="1:6" ht="15" customHeight="1" x14ac:dyDescent="0.25">
      <c r="A135" s="144">
        <v>2007</v>
      </c>
      <c r="B135" s="163">
        <v>14773610.3342</v>
      </c>
      <c r="C135" s="127">
        <v>65592.52</v>
      </c>
      <c r="D135" s="161"/>
      <c r="E135" s="161"/>
      <c r="F135" s="164">
        <f t="shared" si="0"/>
        <v>18769.42972333837</v>
      </c>
    </row>
    <row r="136" spans="1:6" ht="15" customHeight="1" x14ac:dyDescent="0.25">
      <c r="A136" s="144">
        <v>2008</v>
      </c>
      <c r="B136" s="163">
        <v>18611757.570700001</v>
      </c>
      <c r="C136" s="127">
        <v>65814.070000000007</v>
      </c>
      <c r="D136" s="161"/>
      <c r="E136" s="161"/>
      <c r="F136" s="164">
        <f t="shared" si="0"/>
        <v>23566.08241305139</v>
      </c>
    </row>
    <row r="137" spans="1:6" ht="15" customHeight="1" x14ac:dyDescent="0.25">
      <c r="A137" s="144">
        <v>2009</v>
      </c>
      <c r="B137" s="163">
        <v>19422324.468400002</v>
      </c>
      <c r="C137" s="127">
        <v>64265.55</v>
      </c>
      <c r="D137" s="161"/>
      <c r="E137" s="161"/>
      <c r="F137" s="164">
        <f t="shared" si="0"/>
        <v>25184.986964763131</v>
      </c>
    </row>
    <row r="138" spans="1:6" ht="15" customHeight="1" x14ac:dyDescent="0.25">
      <c r="A138" s="220">
        <v>2010</v>
      </c>
      <c r="B138" s="163">
        <v>21881106.171</v>
      </c>
      <c r="C138" s="127">
        <v>65157.8</v>
      </c>
      <c r="D138" s="161"/>
      <c r="E138" s="161"/>
      <c r="F138" s="164">
        <f t="shared" si="0"/>
        <v>27984.761828207829</v>
      </c>
    </row>
    <row r="139" spans="1:6" ht="15" customHeight="1" x14ac:dyDescent="0.25">
      <c r="A139" s="220">
        <f>A138+1</f>
        <v>2011</v>
      </c>
      <c r="B139" s="163">
        <v>26417222.171399999</v>
      </c>
      <c r="C139" s="127">
        <v>65827.25</v>
      </c>
      <c r="D139" s="161"/>
      <c r="E139" s="161"/>
      <c r="F139" s="164">
        <f t="shared" si="0"/>
        <v>33442.612002628091</v>
      </c>
    </row>
    <row r="140" spans="1:6" ht="15" customHeight="1" x14ac:dyDescent="0.25">
      <c r="A140" s="220">
        <f>A139+1</f>
        <v>2012</v>
      </c>
      <c r="B140" s="163">
        <v>30236124.145399999</v>
      </c>
      <c r="C140" s="127">
        <v>66597.820000000007</v>
      </c>
      <c r="D140" s="161"/>
      <c r="E140" s="161"/>
      <c r="F140" s="164">
        <f t="shared" si="0"/>
        <v>37834.226587546953</v>
      </c>
    </row>
    <row r="141" spans="1:6" ht="15" customHeight="1" x14ac:dyDescent="0.25">
      <c r="A141" s="220">
        <f>A140+1</f>
        <v>2013</v>
      </c>
      <c r="B141" s="163">
        <v>33831402.138499998</v>
      </c>
      <c r="C141" s="127">
        <v>66196.83</v>
      </c>
      <c r="D141" s="161"/>
      <c r="E141" s="161"/>
      <c r="F141" s="164">
        <f t="shared" si="0"/>
        <v>42589.403624639825</v>
      </c>
    </row>
    <row r="142" spans="1:6" ht="15" customHeight="1" x14ac:dyDescent="0.25">
      <c r="A142" s="220">
        <f>A141+1</f>
        <v>2014</v>
      </c>
      <c r="B142" s="163">
        <v>37430458</v>
      </c>
      <c r="C142" s="127">
        <v>66378.31</v>
      </c>
      <c r="D142" s="161"/>
      <c r="E142" s="161"/>
      <c r="F142" s="164">
        <f t="shared" si="0"/>
        <v>46991.326433790389</v>
      </c>
    </row>
    <row r="143" spans="1:6" ht="15" customHeight="1" x14ac:dyDescent="0.25">
      <c r="A143" s="220">
        <v>2015</v>
      </c>
      <c r="B143" s="163">
        <v>39745493</v>
      </c>
      <c r="C143" s="127">
        <v>67109.48</v>
      </c>
      <c r="D143" s="161"/>
      <c r="E143" s="161"/>
      <c r="F143" s="164">
        <f t="shared" si="0"/>
        <v>49354.046800342767</v>
      </c>
    </row>
    <row r="144" spans="1:6" ht="14.25" x14ac:dyDescent="0.25">
      <c r="A144" s="220">
        <f>A143+1</f>
        <v>2016</v>
      </c>
      <c r="B144" s="163">
        <v>41245363.799999997</v>
      </c>
      <c r="C144" s="127">
        <v>66968.36</v>
      </c>
      <c r="D144" s="161"/>
      <c r="E144" s="161"/>
      <c r="F144" s="164">
        <f t="shared" si="0"/>
        <v>51324.441124136829</v>
      </c>
    </row>
    <row r="145" spans="1:6" ht="14.25" x14ac:dyDescent="0.25">
      <c r="A145" s="220">
        <f>A144+1</f>
        <v>2017</v>
      </c>
      <c r="B145" s="163">
        <v>43884319.799999997</v>
      </c>
      <c r="C145" s="162">
        <v>67411.62</v>
      </c>
      <c r="D145" s="161"/>
      <c r="E145" s="161"/>
      <c r="F145" s="164">
        <f t="shared" si="0"/>
        <v>54249.202882233069</v>
      </c>
    </row>
    <row r="146" spans="1:6" ht="14.25" x14ac:dyDescent="0.25">
      <c r="A146" s="242">
        <v>2018</v>
      </c>
      <c r="B146" s="163">
        <v>48244368.200000003</v>
      </c>
      <c r="C146" s="162">
        <v>67478.34</v>
      </c>
      <c r="D146" s="161"/>
      <c r="E146" s="161"/>
      <c r="F146" s="164">
        <f t="shared" si="0"/>
        <v>59580.06697655376</v>
      </c>
    </row>
  </sheetData>
  <mergeCells count="4">
    <mergeCell ref="A3:A7"/>
    <mergeCell ref="B3:F3"/>
    <mergeCell ref="D4:E4"/>
    <mergeCell ref="C10:C1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146"/>
  <sheetViews>
    <sheetView topLeftCell="A120" workbookViewId="0">
      <selection activeCell="H94" sqref="H94"/>
    </sheetView>
  </sheetViews>
  <sheetFormatPr baseColWidth="10" defaultColWidth="11.42578125" defaultRowHeight="13.5" x14ac:dyDescent="0.25"/>
  <cols>
    <col min="1" max="1" width="11.42578125" style="140"/>
    <col min="2" max="2" width="14.85546875" style="140" customWidth="1"/>
    <col min="3" max="6" width="12.7109375" style="140" customWidth="1"/>
    <col min="7" max="16384" width="11.42578125" style="145"/>
  </cols>
  <sheetData>
    <row r="1" spans="1:6" ht="13.7" x14ac:dyDescent="0.25">
      <c r="A1" s="139"/>
    </row>
    <row r="2" spans="1:6" ht="12.2" x14ac:dyDescent="0.25">
      <c r="F2" s="145"/>
    </row>
    <row r="3" spans="1:6" ht="14.25" x14ac:dyDescent="0.25">
      <c r="A3" s="448" t="s">
        <v>2</v>
      </c>
      <c r="B3" s="450" t="s">
        <v>133</v>
      </c>
      <c r="C3" s="450"/>
      <c r="D3" s="450"/>
      <c r="E3" s="450"/>
      <c r="F3" s="450"/>
    </row>
    <row r="4" spans="1:6" s="148" customFormat="1" ht="28.5" x14ac:dyDescent="0.25">
      <c r="A4" s="449"/>
      <c r="B4" s="223" t="s">
        <v>50</v>
      </c>
      <c r="C4" s="222" t="s">
        <v>22</v>
      </c>
      <c r="D4" s="535" t="s">
        <v>0</v>
      </c>
      <c r="E4" s="535"/>
      <c r="F4" s="222" t="s">
        <v>23</v>
      </c>
    </row>
    <row r="5" spans="1:6" s="148" customFormat="1" ht="14.25" x14ac:dyDescent="0.25">
      <c r="A5" s="449"/>
      <c r="B5" s="223" t="s">
        <v>25</v>
      </c>
      <c r="C5" s="149"/>
      <c r="D5" s="149"/>
      <c r="E5" s="149"/>
      <c r="F5" s="223" t="s">
        <v>110</v>
      </c>
    </row>
    <row r="6" spans="1:6" s="148" customFormat="1" ht="14.25" x14ac:dyDescent="0.25">
      <c r="A6" s="449"/>
      <c r="B6" s="223"/>
      <c r="C6" s="223"/>
      <c r="D6" s="149"/>
      <c r="E6" s="149"/>
      <c r="F6" s="223"/>
    </row>
    <row r="7" spans="1:6" s="148" customFormat="1" ht="42.75" x14ac:dyDescent="0.25">
      <c r="A7" s="449"/>
      <c r="B7" s="223" t="s">
        <v>134</v>
      </c>
      <c r="C7" s="223" t="s">
        <v>52</v>
      </c>
      <c r="D7" s="223"/>
      <c r="E7" s="223"/>
      <c r="F7" s="223"/>
    </row>
    <row r="8" spans="1:6" s="148" customFormat="1" ht="13.7" x14ac:dyDescent="0.25">
      <c r="A8" s="220"/>
      <c r="B8" s="151"/>
      <c r="C8" s="151" t="s">
        <v>47</v>
      </c>
      <c r="D8" s="223" t="s">
        <v>33</v>
      </c>
      <c r="E8" s="223" t="s">
        <v>32</v>
      </c>
      <c r="F8" s="240" t="s">
        <v>162</v>
      </c>
    </row>
    <row r="9" spans="1:6" s="158" customFormat="1" ht="14.25" thickBot="1" x14ac:dyDescent="0.3">
      <c r="A9" s="142"/>
      <c r="B9" s="154" t="s">
        <v>3</v>
      </c>
      <c r="C9" s="155" t="s">
        <v>3</v>
      </c>
      <c r="D9" s="156" t="s">
        <v>3</v>
      </c>
      <c r="E9" s="156" t="s">
        <v>3</v>
      </c>
      <c r="F9" s="240" t="s">
        <v>3</v>
      </c>
    </row>
    <row r="10" spans="1:6" ht="13.7" hidden="1" x14ac:dyDescent="0.25">
      <c r="A10" s="143">
        <v>1882</v>
      </c>
      <c r="B10" s="159"/>
      <c r="C10" s="446"/>
      <c r="D10" s="160"/>
      <c r="E10" s="160"/>
      <c r="F10" s="159"/>
    </row>
    <row r="11" spans="1:6" ht="13.7" hidden="1" x14ac:dyDescent="0.25">
      <c r="A11" s="143">
        <v>1883</v>
      </c>
      <c r="B11" s="159"/>
      <c r="C11" s="447"/>
      <c r="D11" s="159"/>
      <c r="E11" s="159"/>
      <c r="F11" s="159"/>
    </row>
    <row r="12" spans="1:6" ht="13.7" hidden="1" x14ac:dyDescent="0.25">
      <c r="A12" s="143">
        <v>1884</v>
      </c>
      <c r="B12" s="159"/>
      <c r="C12" s="447"/>
      <c r="D12" s="159"/>
      <c r="E12" s="159"/>
      <c r="F12" s="159"/>
    </row>
    <row r="13" spans="1:6" ht="13.7" hidden="1" x14ac:dyDescent="0.25">
      <c r="A13" s="143">
        <v>1885</v>
      </c>
      <c r="B13" s="159"/>
      <c r="C13" s="447"/>
      <c r="D13" s="159"/>
      <c r="E13" s="159"/>
      <c r="F13" s="159"/>
    </row>
    <row r="14" spans="1:6" ht="13.7" hidden="1" x14ac:dyDescent="0.25">
      <c r="A14" s="143">
        <v>1886</v>
      </c>
      <c r="B14" s="159"/>
      <c r="C14" s="159"/>
      <c r="D14" s="159"/>
      <c r="E14" s="159"/>
      <c r="F14" s="159"/>
    </row>
    <row r="15" spans="1:6" ht="13.7" hidden="1" x14ac:dyDescent="0.25">
      <c r="A15" s="143">
        <v>1887</v>
      </c>
      <c r="B15" s="159"/>
      <c r="C15" s="159"/>
      <c r="D15" s="159"/>
      <c r="E15" s="159"/>
      <c r="F15" s="159"/>
    </row>
    <row r="16" spans="1:6" ht="13.7" hidden="1" x14ac:dyDescent="0.25">
      <c r="A16" s="143">
        <v>1888</v>
      </c>
      <c r="B16" s="159"/>
      <c r="C16" s="159"/>
      <c r="D16" s="159"/>
      <c r="E16" s="159"/>
      <c r="F16" s="159"/>
    </row>
    <row r="17" spans="1:6" ht="13.7" hidden="1" x14ac:dyDescent="0.25">
      <c r="A17" s="143">
        <v>1889</v>
      </c>
      <c r="B17" s="159"/>
      <c r="C17" s="159"/>
      <c r="D17" s="159"/>
      <c r="E17" s="159"/>
      <c r="F17" s="159"/>
    </row>
    <row r="18" spans="1:6" ht="13.7" hidden="1" x14ac:dyDescent="0.25">
      <c r="A18" s="143">
        <v>1890</v>
      </c>
      <c r="B18" s="159"/>
      <c r="C18" s="159"/>
      <c r="D18" s="159"/>
      <c r="E18" s="159"/>
      <c r="F18" s="159"/>
    </row>
    <row r="19" spans="1:6" ht="13.7" hidden="1" x14ac:dyDescent="0.25">
      <c r="A19" s="143">
        <v>1891</v>
      </c>
      <c r="B19" s="159"/>
      <c r="C19" s="159"/>
      <c r="D19" s="159"/>
      <c r="E19" s="159"/>
      <c r="F19" s="159"/>
    </row>
    <row r="20" spans="1:6" ht="13.7" hidden="1" x14ac:dyDescent="0.25">
      <c r="A20" s="143">
        <v>1892</v>
      </c>
      <c r="B20" s="159"/>
      <c r="C20" s="159"/>
      <c r="D20" s="159"/>
      <c r="E20" s="159"/>
      <c r="F20" s="159"/>
    </row>
    <row r="21" spans="1:6" ht="13.7" hidden="1" x14ac:dyDescent="0.25">
      <c r="A21" s="143">
        <v>1893</v>
      </c>
      <c r="B21" s="159"/>
      <c r="C21" s="159"/>
      <c r="D21" s="159"/>
      <c r="E21" s="159"/>
      <c r="F21" s="159"/>
    </row>
    <row r="22" spans="1:6" ht="13.7" hidden="1" x14ac:dyDescent="0.25">
      <c r="A22" s="143">
        <v>1894</v>
      </c>
      <c r="B22" s="159"/>
      <c r="C22" s="159"/>
      <c r="D22" s="159"/>
      <c r="E22" s="159"/>
      <c r="F22" s="159"/>
    </row>
    <row r="23" spans="1:6" ht="13.7" hidden="1" x14ac:dyDescent="0.25">
      <c r="A23" s="143">
        <v>1895</v>
      </c>
      <c r="B23" s="159"/>
      <c r="C23" s="159"/>
      <c r="D23" s="159"/>
      <c r="E23" s="159"/>
      <c r="F23" s="159"/>
    </row>
    <row r="24" spans="1:6" ht="13.7" hidden="1" x14ac:dyDescent="0.25">
      <c r="A24" s="143">
        <v>1896</v>
      </c>
      <c r="B24" s="159"/>
      <c r="C24" s="159"/>
      <c r="D24" s="159"/>
      <c r="E24" s="159"/>
      <c r="F24" s="159"/>
    </row>
    <row r="25" spans="1:6" ht="13.7" hidden="1" x14ac:dyDescent="0.25">
      <c r="A25" s="143">
        <v>1897</v>
      </c>
      <c r="B25" s="159"/>
      <c r="C25" s="159"/>
      <c r="D25" s="159"/>
      <c r="E25" s="159"/>
      <c r="F25" s="159"/>
    </row>
    <row r="26" spans="1:6" ht="13.7" hidden="1" x14ac:dyDescent="0.25">
      <c r="A26" s="143">
        <v>1898</v>
      </c>
      <c r="B26" s="159"/>
      <c r="C26" s="159"/>
      <c r="D26" s="159"/>
      <c r="E26" s="159"/>
      <c r="F26" s="159"/>
    </row>
    <row r="27" spans="1:6" ht="13.7" hidden="1" x14ac:dyDescent="0.25">
      <c r="A27" s="143">
        <v>1899</v>
      </c>
      <c r="B27" s="159"/>
      <c r="C27" s="159"/>
      <c r="D27" s="159"/>
      <c r="E27" s="159"/>
      <c r="F27" s="159"/>
    </row>
    <row r="28" spans="1:6" ht="13.7" hidden="1" x14ac:dyDescent="0.25">
      <c r="A28" s="143">
        <v>1900</v>
      </c>
      <c r="B28" s="159"/>
      <c r="C28" s="159"/>
      <c r="D28" s="159"/>
      <c r="E28" s="159"/>
      <c r="F28" s="159"/>
    </row>
    <row r="29" spans="1:6" ht="13.7" hidden="1" x14ac:dyDescent="0.25">
      <c r="A29" s="143">
        <v>1901</v>
      </c>
      <c r="B29" s="159"/>
      <c r="C29" s="159"/>
      <c r="D29" s="159"/>
      <c r="E29" s="159"/>
      <c r="F29" s="159"/>
    </row>
    <row r="30" spans="1:6" ht="13.7" hidden="1" x14ac:dyDescent="0.25">
      <c r="A30" s="143">
        <v>1902</v>
      </c>
      <c r="B30" s="159"/>
      <c r="C30" s="159"/>
      <c r="D30" s="159"/>
      <c r="E30" s="159"/>
      <c r="F30" s="159"/>
    </row>
    <row r="31" spans="1:6" ht="13.7" hidden="1" x14ac:dyDescent="0.25">
      <c r="A31" s="143">
        <v>1903</v>
      </c>
      <c r="B31" s="159"/>
      <c r="C31" s="159"/>
      <c r="D31" s="159"/>
      <c r="E31" s="159"/>
      <c r="F31" s="159"/>
    </row>
    <row r="32" spans="1:6" ht="13.7" hidden="1" x14ac:dyDescent="0.25">
      <c r="A32" s="143">
        <v>1904</v>
      </c>
      <c r="B32" s="159"/>
      <c r="C32" s="159"/>
      <c r="D32" s="159"/>
      <c r="E32" s="159"/>
      <c r="F32" s="159"/>
    </row>
    <row r="33" spans="1:6" ht="13.7" hidden="1" x14ac:dyDescent="0.25">
      <c r="A33" s="143">
        <v>1905</v>
      </c>
      <c r="B33" s="159"/>
      <c r="C33" s="159"/>
      <c r="D33" s="159"/>
      <c r="E33" s="159"/>
      <c r="F33" s="159"/>
    </row>
    <row r="34" spans="1:6" ht="13.7" hidden="1" x14ac:dyDescent="0.25">
      <c r="A34" s="143">
        <v>1906</v>
      </c>
      <c r="B34" s="159"/>
      <c r="C34" s="159"/>
      <c r="D34" s="159"/>
      <c r="E34" s="159"/>
      <c r="F34" s="159"/>
    </row>
    <row r="35" spans="1:6" ht="13.7" hidden="1" x14ac:dyDescent="0.25">
      <c r="A35" s="143">
        <v>1907</v>
      </c>
      <c r="B35" s="159"/>
      <c r="C35" s="159"/>
      <c r="D35" s="159"/>
      <c r="E35" s="159"/>
      <c r="F35" s="159"/>
    </row>
    <row r="36" spans="1:6" ht="13.7" hidden="1" x14ac:dyDescent="0.25">
      <c r="A36" s="143">
        <v>1908</v>
      </c>
      <c r="B36" s="159"/>
      <c r="C36" s="159"/>
      <c r="D36" s="159"/>
      <c r="E36" s="159"/>
      <c r="F36" s="159"/>
    </row>
    <row r="37" spans="1:6" ht="13.7" hidden="1" x14ac:dyDescent="0.25">
      <c r="A37" s="143">
        <v>1909</v>
      </c>
      <c r="B37" s="159"/>
      <c r="C37" s="159"/>
      <c r="D37" s="159"/>
      <c r="E37" s="159"/>
      <c r="F37" s="159"/>
    </row>
    <row r="38" spans="1:6" ht="13.7" hidden="1" x14ac:dyDescent="0.25">
      <c r="A38" s="143">
        <v>1910</v>
      </c>
      <c r="B38" s="159"/>
      <c r="C38" s="159"/>
      <c r="D38" s="159"/>
      <c r="E38" s="159"/>
      <c r="F38" s="159"/>
    </row>
    <row r="39" spans="1:6" ht="13.7" hidden="1" x14ac:dyDescent="0.25">
      <c r="A39" s="143">
        <v>1911</v>
      </c>
      <c r="B39" s="159"/>
      <c r="C39" s="159"/>
      <c r="D39" s="159"/>
      <c r="E39" s="159"/>
      <c r="F39" s="159"/>
    </row>
    <row r="40" spans="1:6" ht="13.7" hidden="1" x14ac:dyDescent="0.25">
      <c r="A40" s="143">
        <v>1912</v>
      </c>
      <c r="B40" s="159"/>
      <c r="C40" s="159"/>
      <c r="D40" s="159"/>
      <c r="E40" s="159"/>
      <c r="F40" s="159"/>
    </row>
    <row r="41" spans="1:6" ht="13.7" hidden="1" x14ac:dyDescent="0.25">
      <c r="A41" s="143">
        <v>1913</v>
      </c>
      <c r="B41" s="159"/>
      <c r="C41" s="159"/>
      <c r="D41" s="159"/>
      <c r="E41" s="159"/>
      <c r="F41" s="159"/>
    </row>
    <row r="42" spans="1:6" ht="13.7" hidden="1" x14ac:dyDescent="0.25">
      <c r="A42" s="143">
        <v>1914</v>
      </c>
      <c r="B42" s="159"/>
      <c r="C42" s="159"/>
      <c r="D42" s="159"/>
      <c r="E42" s="159"/>
      <c r="F42" s="159"/>
    </row>
    <row r="43" spans="1:6" ht="13.7" hidden="1" x14ac:dyDescent="0.25">
      <c r="A43" s="143">
        <v>1915</v>
      </c>
      <c r="B43" s="159"/>
      <c r="C43" s="159"/>
      <c r="D43" s="159"/>
      <c r="E43" s="159"/>
      <c r="F43" s="159"/>
    </row>
    <row r="44" spans="1:6" ht="13.7" hidden="1" x14ac:dyDescent="0.25">
      <c r="A44" s="143">
        <v>1916</v>
      </c>
      <c r="B44" s="159"/>
      <c r="C44" s="159"/>
      <c r="D44" s="159"/>
      <c r="E44" s="159"/>
      <c r="F44" s="159"/>
    </row>
    <row r="45" spans="1:6" ht="13.7" hidden="1" x14ac:dyDescent="0.25">
      <c r="A45" s="143">
        <v>1917</v>
      </c>
      <c r="B45" s="159"/>
      <c r="C45" s="159"/>
      <c r="D45" s="159"/>
      <c r="E45" s="159"/>
      <c r="F45" s="159"/>
    </row>
    <row r="46" spans="1:6" ht="13.7" hidden="1" x14ac:dyDescent="0.25">
      <c r="A46" s="143">
        <v>1918</v>
      </c>
      <c r="B46" s="159"/>
      <c r="C46" s="159"/>
      <c r="D46" s="159"/>
      <c r="E46" s="159"/>
      <c r="F46" s="159"/>
    </row>
    <row r="47" spans="1:6" ht="13.7" hidden="1" x14ac:dyDescent="0.25">
      <c r="A47" s="143">
        <v>1919</v>
      </c>
      <c r="B47" s="159"/>
      <c r="C47" s="159"/>
      <c r="D47" s="159"/>
      <c r="E47" s="159"/>
      <c r="F47" s="159"/>
    </row>
    <row r="48" spans="1:6" ht="13.7" hidden="1" x14ac:dyDescent="0.25">
      <c r="A48" s="143">
        <v>1920</v>
      </c>
      <c r="B48" s="159"/>
      <c r="C48" s="159"/>
      <c r="D48" s="159"/>
      <c r="E48" s="159"/>
      <c r="F48" s="159"/>
    </row>
    <row r="49" spans="1:6" ht="13.7" hidden="1" x14ac:dyDescent="0.25">
      <c r="A49" s="143">
        <v>1921</v>
      </c>
      <c r="B49" s="159"/>
      <c r="C49" s="159"/>
      <c r="D49" s="159"/>
      <c r="E49" s="159"/>
      <c r="F49" s="159"/>
    </row>
    <row r="50" spans="1:6" ht="13.7" hidden="1" x14ac:dyDescent="0.25">
      <c r="A50" s="143">
        <v>1922</v>
      </c>
      <c r="B50" s="159"/>
      <c r="C50" s="159"/>
      <c r="D50" s="159"/>
      <c r="E50" s="159"/>
      <c r="F50" s="159"/>
    </row>
    <row r="51" spans="1:6" ht="13.7" hidden="1" x14ac:dyDescent="0.25">
      <c r="A51" s="143">
        <v>1923</v>
      </c>
      <c r="B51" s="159"/>
      <c r="C51" s="159"/>
      <c r="D51" s="159"/>
      <c r="E51" s="159"/>
      <c r="F51" s="159"/>
    </row>
    <row r="52" spans="1:6" ht="13.7" hidden="1" x14ac:dyDescent="0.25">
      <c r="A52" s="143">
        <v>1924</v>
      </c>
      <c r="B52" s="159"/>
      <c r="C52" s="159"/>
      <c r="D52" s="159"/>
      <c r="E52" s="159"/>
      <c r="F52" s="159"/>
    </row>
    <row r="53" spans="1:6" ht="13.7" hidden="1" x14ac:dyDescent="0.25">
      <c r="A53" s="143">
        <v>1925</v>
      </c>
      <c r="B53" s="159"/>
      <c r="C53" s="159"/>
      <c r="D53" s="159"/>
      <c r="E53" s="159"/>
      <c r="F53" s="159"/>
    </row>
    <row r="54" spans="1:6" ht="13.7" hidden="1" x14ac:dyDescent="0.25">
      <c r="A54" s="143">
        <v>1926</v>
      </c>
      <c r="B54" s="159"/>
      <c r="C54" s="159"/>
      <c r="D54" s="159"/>
      <c r="E54" s="159"/>
      <c r="F54" s="159"/>
    </row>
    <row r="55" spans="1:6" ht="13.7" hidden="1" x14ac:dyDescent="0.25">
      <c r="A55" s="143">
        <v>1927</v>
      </c>
      <c r="B55" s="159"/>
      <c r="C55" s="159"/>
      <c r="D55" s="159"/>
      <c r="E55" s="159"/>
      <c r="F55" s="159"/>
    </row>
    <row r="56" spans="1:6" ht="13.7" hidden="1" x14ac:dyDescent="0.25">
      <c r="A56" s="143">
        <v>1928</v>
      </c>
      <c r="B56" s="159"/>
      <c r="C56" s="159"/>
      <c r="D56" s="159"/>
      <c r="E56" s="159"/>
      <c r="F56" s="159"/>
    </row>
    <row r="57" spans="1:6" ht="13.7" hidden="1" x14ac:dyDescent="0.25">
      <c r="A57" s="143">
        <v>1929</v>
      </c>
      <c r="B57" s="159"/>
      <c r="C57" s="159"/>
      <c r="D57" s="159"/>
      <c r="E57" s="159"/>
      <c r="F57" s="159"/>
    </row>
    <row r="58" spans="1:6" ht="13.7" hidden="1" x14ac:dyDescent="0.25">
      <c r="A58" s="143">
        <v>1930</v>
      </c>
      <c r="B58" s="159"/>
      <c r="C58" s="159"/>
      <c r="D58" s="159"/>
      <c r="E58" s="159"/>
      <c r="F58" s="159"/>
    </row>
    <row r="59" spans="1:6" ht="13.7" hidden="1" x14ac:dyDescent="0.25">
      <c r="A59" s="143">
        <v>1931</v>
      </c>
      <c r="B59" s="159"/>
      <c r="C59" s="159"/>
      <c r="D59" s="159"/>
      <c r="E59" s="159"/>
      <c r="F59" s="159"/>
    </row>
    <row r="60" spans="1:6" ht="13.7" hidden="1" x14ac:dyDescent="0.25">
      <c r="A60" s="143">
        <v>1932</v>
      </c>
      <c r="B60" s="159"/>
      <c r="C60" s="159"/>
      <c r="D60" s="159"/>
      <c r="E60" s="159"/>
      <c r="F60" s="159"/>
    </row>
    <row r="61" spans="1:6" ht="13.7" hidden="1" x14ac:dyDescent="0.25">
      <c r="A61" s="143">
        <v>1933</v>
      </c>
      <c r="B61" s="159"/>
      <c r="C61" s="159"/>
      <c r="D61" s="159"/>
      <c r="E61" s="159"/>
      <c r="F61" s="159"/>
    </row>
    <row r="62" spans="1:6" ht="13.7" hidden="1" x14ac:dyDescent="0.25">
      <c r="A62" s="143">
        <v>1934</v>
      </c>
      <c r="B62" s="159"/>
      <c r="C62" s="159"/>
      <c r="D62" s="159"/>
      <c r="E62" s="159"/>
      <c r="F62" s="159"/>
    </row>
    <row r="63" spans="1:6" ht="13.7" hidden="1" x14ac:dyDescent="0.25">
      <c r="A63" s="143">
        <v>1935</v>
      </c>
      <c r="B63" s="159"/>
      <c r="C63" s="159"/>
      <c r="D63" s="159"/>
      <c r="E63" s="159"/>
      <c r="F63" s="159"/>
    </row>
    <row r="64" spans="1:6" ht="13.7" hidden="1" x14ac:dyDescent="0.25">
      <c r="A64" s="143">
        <v>1936</v>
      </c>
      <c r="B64" s="159"/>
      <c r="C64" s="159"/>
      <c r="D64" s="159"/>
      <c r="E64" s="159"/>
      <c r="F64" s="159"/>
    </row>
    <row r="65" spans="1:6" ht="13.7" hidden="1" x14ac:dyDescent="0.25">
      <c r="A65" s="143">
        <v>1937</v>
      </c>
      <c r="B65" s="159"/>
      <c r="C65" s="159"/>
      <c r="D65" s="159"/>
      <c r="E65" s="159"/>
      <c r="F65" s="159"/>
    </row>
    <row r="66" spans="1:6" ht="13.7" hidden="1" x14ac:dyDescent="0.25">
      <c r="A66" s="143">
        <v>1938</v>
      </c>
      <c r="B66" s="159"/>
      <c r="C66" s="159"/>
      <c r="D66" s="159"/>
      <c r="E66" s="159"/>
      <c r="F66" s="159"/>
    </row>
    <row r="67" spans="1:6" ht="13.7" hidden="1" x14ac:dyDescent="0.25">
      <c r="A67" s="143">
        <v>1939</v>
      </c>
      <c r="B67" s="159"/>
      <c r="C67" s="159"/>
      <c r="D67" s="159"/>
      <c r="E67" s="159"/>
      <c r="F67" s="159"/>
    </row>
    <row r="68" spans="1:6" ht="13.7" hidden="1" x14ac:dyDescent="0.25">
      <c r="A68" s="143">
        <v>1940</v>
      </c>
      <c r="B68" s="159"/>
      <c r="C68" s="159"/>
      <c r="D68" s="159"/>
      <c r="E68" s="159"/>
      <c r="F68" s="159"/>
    </row>
    <row r="69" spans="1:6" ht="13.7" hidden="1" x14ac:dyDescent="0.25">
      <c r="A69" s="143">
        <v>1941</v>
      </c>
      <c r="B69" s="159"/>
      <c r="C69" s="159"/>
      <c r="D69" s="159"/>
      <c r="E69" s="159"/>
      <c r="F69" s="159"/>
    </row>
    <row r="70" spans="1:6" ht="13.7" hidden="1" x14ac:dyDescent="0.25">
      <c r="A70" s="143">
        <v>1942</v>
      </c>
      <c r="B70" s="159"/>
      <c r="C70" s="159"/>
      <c r="D70" s="159"/>
      <c r="E70" s="159"/>
      <c r="F70" s="159"/>
    </row>
    <row r="71" spans="1:6" ht="13.7" hidden="1" x14ac:dyDescent="0.25">
      <c r="A71" s="143">
        <v>1943</v>
      </c>
      <c r="B71" s="159"/>
      <c r="C71" s="159"/>
      <c r="D71" s="159"/>
      <c r="E71" s="159"/>
      <c r="F71" s="159"/>
    </row>
    <row r="72" spans="1:6" ht="13.7" hidden="1" x14ac:dyDescent="0.25">
      <c r="A72" s="143">
        <v>1944</v>
      </c>
      <c r="B72" s="159"/>
      <c r="C72" s="159"/>
      <c r="D72" s="159"/>
      <c r="E72" s="159"/>
      <c r="F72" s="159"/>
    </row>
    <row r="73" spans="1:6" ht="13.7" hidden="1" x14ac:dyDescent="0.25">
      <c r="A73" s="143">
        <v>1945</v>
      </c>
      <c r="B73" s="159"/>
      <c r="C73" s="159"/>
      <c r="D73" s="159"/>
      <c r="E73" s="159"/>
      <c r="F73" s="159"/>
    </row>
    <row r="74" spans="1:6" ht="13.7" hidden="1" x14ac:dyDescent="0.25">
      <c r="A74" s="143">
        <v>1946</v>
      </c>
      <c r="B74" s="159"/>
      <c r="C74" s="159"/>
      <c r="D74" s="159"/>
      <c r="E74" s="159"/>
      <c r="F74" s="159"/>
    </row>
    <row r="75" spans="1:6" ht="13.7" hidden="1" x14ac:dyDescent="0.25">
      <c r="A75" s="143">
        <v>1947</v>
      </c>
      <c r="B75" s="159"/>
      <c r="C75" s="159"/>
      <c r="D75" s="159"/>
      <c r="E75" s="159"/>
      <c r="F75" s="159"/>
    </row>
    <row r="76" spans="1:6" ht="13.7" hidden="1" x14ac:dyDescent="0.25">
      <c r="A76" s="143">
        <v>1948</v>
      </c>
      <c r="B76" s="159"/>
      <c r="C76" s="159"/>
      <c r="D76" s="159"/>
      <c r="E76" s="159"/>
      <c r="F76" s="159"/>
    </row>
    <row r="77" spans="1:6" ht="13.7" hidden="1" x14ac:dyDescent="0.25">
      <c r="A77" s="143">
        <v>1949</v>
      </c>
      <c r="B77" s="159"/>
      <c r="C77" s="159"/>
      <c r="D77" s="159"/>
      <c r="E77" s="159"/>
      <c r="F77" s="159"/>
    </row>
    <row r="78" spans="1:6" ht="13.7" x14ac:dyDescent="0.25">
      <c r="A78" s="143">
        <v>1950</v>
      </c>
      <c r="B78" s="159"/>
      <c r="C78" s="159"/>
      <c r="D78" s="159"/>
      <c r="E78" s="159"/>
      <c r="F78" s="159"/>
    </row>
    <row r="79" spans="1:6" ht="13.7" x14ac:dyDescent="0.25">
      <c r="A79" s="143">
        <v>1951</v>
      </c>
      <c r="B79" s="159"/>
      <c r="C79" s="159"/>
      <c r="D79" s="159"/>
      <c r="E79" s="159"/>
      <c r="F79" s="159"/>
    </row>
    <row r="80" spans="1:6" ht="13.7" x14ac:dyDescent="0.25">
      <c r="A80" s="143">
        <v>1952</v>
      </c>
      <c r="B80" s="159"/>
      <c r="C80" s="159"/>
      <c r="D80" s="159"/>
      <c r="E80" s="159"/>
      <c r="F80" s="159"/>
    </row>
    <row r="81" spans="1:6" ht="13.7" x14ac:dyDescent="0.25">
      <c r="A81" s="143">
        <v>1953</v>
      </c>
      <c r="B81" s="159"/>
      <c r="C81" s="159"/>
      <c r="D81" s="159"/>
      <c r="E81" s="159"/>
      <c r="F81" s="159"/>
    </row>
    <row r="82" spans="1:6" ht="13.7" x14ac:dyDescent="0.25">
      <c r="A82" s="143">
        <v>1954</v>
      </c>
      <c r="B82" s="159"/>
      <c r="C82" s="159"/>
      <c r="D82" s="159"/>
      <c r="E82" s="159"/>
      <c r="F82" s="159"/>
    </row>
    <row r="83" spans="1:6" ht="13.7" x14ac:dyDescent="0.25">
      <c r="A83" s="143">
        <v>1955</v>
      </c>
      <c r="B83" s="159"/>
      <c r="C83" s="159"/>
      <c r="D83" s="159"/>
      <c r="E83" s="159"/>
      <c r="F83" s="159"/>
    </row>
    <row r="84" spans="1:6" ht="13.7" x14ac:dyDescent="0.25">
      <c r="A84" s="143">
        <v>1956</v>
      </c>
      <c r="B84" s="159"/>
      <c r="C84" s="159"/>
      <c r="D84" s="159"/>
      <c r="E84" s="159"/>
      <c r="F84" s="159"/>
    </row>
    <row r="85" spans="1:6" ht="13.7" x14ac:dyDescent="0.25">
      <c r="A85" s="143">
        <v>1957</v>
      </c>
      <c r="B85" s="159"/>
      <c r="C85" s="159"/>
      <c r="D85" s="159"/>
      <c r="E85" s="159"/>
      <c r="F85" s="159"/>
    </row>
    <row r="86" spans="1:6" ht="13.7" x14ac:dyDescent="0.25">
      <c r="A86" s="143">
        <v>1958</v>
      </c>
      <c r="B86" s="159"/>
      <c r="C86" s="159"/>
      <c r="D86" s="159"/>
      <c r="E86" s="159"/>
      <c r="F86" s="159"/>
    </row>
    <row r="87" spans="1:6" ht="13.7" x14ac:dyDescent="0.25">
      <c r="A87" s="143">
        <v>1959</v>
      </c>
      <c r="B87" s="159"/>
      <c r="C87" s="159"/>
      <c r="D87" s="159"/>
      <c r="E87" s="159"/>
      <c r="F87" s="159"/>
    </row>
    <row r="88" spans="1:6" ht="13.7" x14ac:dyDescent="0.25">
      <c r="A88" s="143">
        <v>1960</v>
      </c>
      <c r="B88" s="126">
        <v>2796.72</v>
      </c>
      <c r="C88" s="159"/>
      <c r="D88" s="159"/>
      <c r="E88" s="159"/>
      <c r="F88" s="159"/>
    </row>
    <row r="89" spans="1:6" ht="13.7" x14ac:dyDescent="0.25">
      <c r="A89" s="143">
        <v>1961</v>
      </c>
      <c r="B89" s="161">
        <v>2958.07</v>
      </c>
      <c r="C89" s="159"/>
      <c r="D89" s="159"/>
      <c r="E89" s="159"/>
      <c r="F89" s="159"/>
    </row>
    <row r="90" spans="1:6" ht="13.7" x14ac:dyDescent="0.25">
      <c r="A90" s="143">
        <v>1962</v>
      </c>
      <c r="B90" s="161">
        <v>3140.12</v>
      </c>
      <c r="C90" s="159"/>
      <c r="D90" s="159"/>
      <c r="E90" s="159"/>
      <c r="F90" s="159"/>
    </row>
    <row r="91" spans="1:6" ht="13.7" x14ac:dyDescent="0.25">
      <c r="A91" s="143">
        <v>1963</v>
      </c>
      <c r="B91" s="161">
        <v>3456.04</v>
      </c>
      <c r="C91" s="159"/>
      <c r="D91" s="159"/>
      <c r="E91" s="159"/>
      <c r="F91" s="159"/>
    </row>
    <row r="92" spans="1:6" ht="13.7" x14ac:dyDescent="0.25">
      <c r="A92" s="143">
        <v>1964</v>
      </c>
      <c r="B92" s="161">
        <v>3812.08</v>
      </c>
      <c r="C92" s="159"/>
      <c r="D92" s="159"/>
      <c r="E92" s="159"/>
      <c r="F92" s="159"/>
    </row>
    <row r="93" spans="1:6" ht="13.7" x14ac:dyDescent="0.25">
      <c r="A93" s="143">
        <v>1965</v>
      </c>
      <c r="B93" s="161">
        <v>4261.93</v>
      </c>
      <c r="C93" s="159"/>
      <c r="D93" s="159"/>
      <c r="E93" s="159"/>
      <c r="F93" s="159"/>
    </row>
    <row r="94" spans="1:6" ht="13.7" x14ac:dyDescent="0.25">
      <c r="A94" s="143">
        <v>1966</v>
      </c>
      <c r="B94" s="161">
        <v>4731.93</v>
      </c>
      <c r="C94" s="159"/>
      <c r="D94" s="159"/>
      <c r="E94" s="159"/>
      <c r="F94" s="159"/>
    </row>
    <row r="95" spans="1:6" ht="13.7" x14ac:dyDescent="0.25">
      <c r="A95" s="143">
        <v>1967</v>
      </c>
      <c r="B95" s="161">
        <v>5128.13</v>
      </c>
      <c r="C95" s="159"/>
      <c r="D95" s="159"/>
      <c r="E95" s="159"/>
      <c r="F95" s="159"/>
    </row>
    <row r="96" spans="1:6" ht="13.7" x14ac:dyDescent="0.25">
      <c r="A96" s="143">
        <v>1968</v>
      </c>
      <c r="B96" s="161">
        <v>5686.27</v>
      </c>
      <c r="C96" s="159"/>
      <c r="D96" s="159"/>
      <c r="E96" s="159"/>
      <c r="F96" s="159"/>
    </row>
    <row r="97" spans="1:6" ht="15" customHeight="1" x14ac:dyDescent="0.25">
      <c r="A97" s="143">
        <v>1969</v>
      </c>
      <c r="B97" s="161">
        <v>6239.16</v>
      </c>
      <c r="C97" s="159"/>
      <c r="D97" s="159"/>
      <c r="E97" s="159"/>
      <c r="F97" s="159"/>
    </row>
    <row r="98" spans="1:6" ht="15" customHeight="1" x14ac:dyDescent="0.25">
      <c r="A98" s="143">
        <v>1970</v>
      </c>
      <c r="B98" s="161">
        <v>7066.94</v>
      </c>
      <c r="C98" s="159"/>
      <c r="D98" s="159"/>
      <c r="E98" s="159"/>
      <c r="F98" s="159"/>
    </row>
    <row r="99" spans="1:6" ht="15" customHeight="1" x14ac:dyDescent="0.25">
      <c r="A99" s="143">
        <v>1971</v>
      </c>
      <c r="B99" s="161">
        <v>7982.69</v>
      </c>
      <c r="C99" s="159"/>
      <c r="D99" s="159"/>
      <c r="E99" s="159"/>
      <c r="F99" s="159"/>
    </row>
    <row r="100" spans="1:6" ht="15" customHeight="1" x14ac:dyDescent="0.25">
      <c r="A100" s="143">
        <v>1972</v>
      </c>
      <c r="B100" s="161">
        <v>8926.31</v>
      </c>
      <c r="C100" s="159"/>
      <c r="D100" s="159"/>
      <c r="E100" s="159"/>
      <c r="F100" s="159"/>
    </row>
    <row r="101" spans="1:6" ht="15" customHeight="1" x14ac:dyDescent="0.25">
      <c r="A101" s="143">
        <v>1973</v>
      </c>
      <c r="B101" s="161">
        <v>10454.620000000001</v>
      </c>
      <c r="C101" s="159"/>
      <c r="D101" s="159"/>
      <c r="E101" s="159"/>
      <c r="F101" s="159"/>
    </row>
    <row r="102" spans="1:6" ht="15" customHeight="1" x14ac:dyDescent="0.25">
      <c r="A102" s="143">
        <v>1974</v>
      </c>
      <c r="B102" s="161">
        <v>12559.74</v>
      </c>
      <c r="C102" s="159"/>
      <c r="D102" s="159"/>
      <c r="E102" s="159"/>
      <c r="F102" s="159"/>
    </row>
    <row r="103" spans="1:6" ht="15" customHeight="1" x14ac:dyDescent="0.25">
      <c r="A103" s="143">
        <v>1975</v>
      </c>
      <c r="B103" s="161">
        <v>14825.83</v>
      </c>
      <c r="C103" s="159"/>
      <c r="D103" s="159"/>
      <c r="E103" s="159"/>
      <c r="F103" s="159"/>
    </row>
    <row r="104" spans="1:6" ht="15" customHeight="1" x14ac:dyDescent="0.25">
      <c r="A104" s="143">
        <v>1976</v>
      </c>
      <c r="B104" s="161">
        <v>17194.87</v>
      </c>
      <c r="C104" s="159"/>
      <c r="D104" s="159"/>
      <c r="E104" s="159"/>
      <c r="F104" s="159"/>
    </row>
    <row r="105" spans="1:6" ht="15" customHeight="1" x14ac:dyDescent="0.25">
      <c r="A105" s="143">
        <v>1977</v>
      </c>
      <c r="B105" s="161">
        <v>18848.53</v>
      </c>
      <c r="C105" s="159"/>
      <c r="D105" s="159"/>
      <c r="E105" s="159"/>
      <c r="F105" s="159"/>
    </row>
    <row r="106" spans="1:6" ht="15" customHeight="1" x14ac:dyDescent="0.25">
      <c r="A106" s="143">
        <v>1978</v>
      </c>
      <c r="B106" s="161">
        <v>20790.28</v>
      </c>
      <c r="C106" s="159"/>
      <c r="D106" s="159"/>
      <c r="E106" s="159"/>
      <c r="F106" s="159"/>
    </row>
    <row r="107" spans="1:6" ht="15" customHeight="1" x14ac:dyDescent="0.25">
      <c r="A107" s="143">
        <v>1979</v>
      </c>
      <c r="B107" s="161">
        <v>24160.3</v>
      </c>
      <c r="C107" s="159"/>
      <c r="D107" s="159"/>
      <c r="E107" s="159"/>
      <c r="F107" s="159"/>
    </row>
    <row r="108" spans="1:6" ht="15" customHeight="1" x14ac:dyDescent="0.25">
      <c r="A108" s="143">
        <v>1980</v>
      </c>
      <c r="B108" s="161">
        <v>29865.33</v>
      </c>
      <c r="C108" s="159"/>
      <c r="D108" s="159"/>
      <c r="E108" s="159"/>
      <c r="F108" s="159"/>
    </row>
    <row r="109" spans="1:6" ht="15" customHeight="1" x14ac:dyDescent="0.25">
      <c r="A109" s="143">
        <v>1981</v>
      </c>
      <c r="B109" s="161">
        <v>37757.71</v>
      </c>
      <c r="C109" s="159"/>
      <c r="D109" s="159"/>
      <c r="E109" s="159"/>
      <c r="F109" s="159"/>
    </row>
    <row r="110" spans="1:6" ht="15" customHeight="1" x14ac:dyDescent="0.25">
      <c r="A110" s="143">
        <v>1982</v>
      </c>
      <c r="B110" s="161">
        <v>45064.6</v>
      </c>
      <c r="C110" s="159"/>
      <c r="D110" s="159"/>
      <c r="E110" s="159"/>
      <c r="F110" s="159"/>
    </row>
    <row r="111" spans="1:6" ht="15" customHeight="1" x14ac:dyDescent="0.25">
      <c r="A111" s="143">
        <v>1983</v>
      </c>
      <c r="B111" s="161">
        <v>50819.3</v>
      </c>
      <c r="C111" s="159"/>
      <c r="D111" s="159"/>
      <c r="E111" s="159"/>
      <c r="F111" s="159"/>
    </row>
    <row r="112" spans="1:6" ht="15" customHeight="1" x14ac:dyDescent="0.25">
      <c r="A112" s="143">
        <v>1984</v>
      </c>
      <c r="B112" s="161">
        <v>59982.34</v>
      </c>
      <c r="C112" s="159"/>
      <c r="D112" s="159"/>
      <c r="E112" s="159"/>
      <c r="F112" s="159"/>
    </row>
    <row r="113" spans="1:6" ht="15" customHeight="1" x14ac:dyDescent="0.25">
      <c r="A113" s="143">
        <v>1985</v>
      </c>
      <c r="B113" s="161">
        <v>66987.460000000006</v>
      </c>
      <c r="C113" s="159"/>
      <c r="D113" s="159"/>
      <c r="E113" s="159"/>
      <c r="F113" s="159"/>
    </row>
    <row r="114" spans="1:6" ht="15" customHeight="1" x14ac:dyDescent="0.25">
      <c r="A114" s="143">
        <v>1986</v>
      </c>
      <c r="B114" s="161">
        <v>77686.05</v>
      </c>
      <c r="C114" s="159"/>
      <c r="D114" s="159"/>
      <c r="E114" s="159"/>
      <c r="F114" s="159"/>
    </row>
    <row r="115" spans="1:6" ht="15" customHeight="1" x14ac:dyDescent="0.25">
      <c r="A115" s="143">
        <v>1987</v>
      </c>
      <c r="B115" s="161">
        <v>91165.56</v>
      </c>
      <c r="C115" s="159"/>
      <c r="D115" s="159"/>
      <c r="E115" s="159"/>
      <c r="F115" s="159"/>
    </row>
    <row r="116" spans="1:6" ht="15" customHeight="1" x14ac:dyDescent="0.25">
      <c r="A116" s="143">
        <v>1988</v>
      </c>
      <c r="B116" s="161">
        <v>106528.17</v>
      </c>
      <c r="C116" s="159"/>
      <c r="D116" s="159"/>
      <c r="E116" s="159"/>
      <c r="F116" s="159"/>
    </row>
    <row r="117" spans="1:6" ht="15" customHeight="1" x14ac:dyDescent="0.25">
      <c r="A117" s="143">
        <v>1989</v>
      </c>
      <c r="B117" s="161">
        <v>127469.73</v>
      </c>
      <c r="C117" s="159"/>
      <c r="D117" s="159"/>
      <c r="E117" s="159"/>
      <c r="F117" s="159"/>
    </row>
    <row r="118" spans="1:6" ht="15" customHeight="1" x14ac:dyDescent="0.25">
      <c r="A118" s="143">
        <v>1990</v>
      </c>
      <c r="B118" s="161">
        <v>149860.51</v>
      </c>
      <c r="C118" s="159"/>
      <c r="D118" s="159"/>
      <c r="E118" s="159"/>
      <c r="F118" s="159"/>
    </row>
    <row r="119" spans="1:6" ht="15" customHeight="1" x14ac:dyDescent="0.25">
      <c r="A119" s="143">
        <v>1991</v>
      </c>
      <c r="B119" s="161">
        <v>172597.17</v>
      </c>
      <c r="C119" s="159"/>
      <c r="D119" s="159"/>
      <c r="E119" s="159"/>
      <c r="F119" s="159"/>
    </row>
    <row r="120" spans="1:6" ht="15" customHeight="1" x14ac:dyDescent="0.25">
      <c r="A120" s="143">
        <v>1992</v>
      </c>
      <c r="B120" s="161">
        <v>196404.34</v>
      </c>
      <c r="C120" s="159"/>
      <c r="D120" s="159"/>
      <c r="E120" s="159"/>
      <c r="F120" s="159"/>
    </row>
    <row r="121" spans="1:6" ht="15" customHeight="1" x14ac:dyDescent="0.25">
      <c r="A121" s="143">
        <v>1993</v>
      </c>
      <c r="B121" s="161">
        <v>219617.9142</v>
      </c>
      <c r="C121" s="159"/>
      <c r="D121" s="159"/>
      <c r="E121" s="159"/>
      <c r="F121" s="159"/>
    </row>
    <row r="122" spans="1:6" ht="15" customHeight="1" x14ac:dyDescent="0.25">
      <c r="A122" s="143">
        <v>1994</v>
      </c>
      <c r="B122" s="161">
        <v>243792.6575</v>
      </c>
      <c r="C122" s="159"/>
      <c r="D122" s="159"/>
      <c r="E122" s="159"/>
      <c r="F122" s="159"/>
    </row>
    <row r="123" spans="1:6" ht="15" customHeight="1" x14ac:dyDescent="0.25">
      <c r="A123" s="143">
        <v>1995</v>
      </c>
      <c r="B123" s="161">
        <v>276511.71380000003</v>
      </c>
      <c r="C123" s="159"/>
      <c r="D123" s="159"/>
      <c r="E123" s="159"/>
      <c r="F123" s="159"/>
    </row>
    <row r="124" spans="1:6" ht="15" customHeight="1" x14ac:dyDescent="0.25">
      <c r="A124" s="143">
        <v>1996</v>
      </c>
      <c r="B124" s="161">
        <v>310039.39069999999</v>
      </c>
      <c r="C124" s="159"/>
      <c r="D124" s="159"/>
      <c r="E124" s="159"/>
      <c r="F124" s="159"/>
    </row>
    <row r="125" spans="1:6" ht="15" customHeight="1" x14ac:dyDescent="0.25">
      <c r="A125" s="143">
        <v>1997</v>
      </c>
      <c r="B125" s="161">
        <v>342269.73070000001</v>
      </c>
      <c r="C125" s="159"/>
      <c r="D125" s="159"/>
      <c r="E125" s="159"/>
      <c r="F125" s="159"/>
    </row>
    <row r="126" spans="1:6" ht="15" customHeight="1" x14ac:dyDescent="0.25">
      <c r="A126" s="143">
        <v>1998</v>
      </c>
      <c r="B126" s="161">
        <v>376036.26419999998</v>
      </c>
      <c r="C126" s="159"/>
      <c r="D126" s="159"/>
      <c r="E126" s="159"/>
      <c r="F126" s="159"/>
    </row>
    <row r="127" spans="1:6" ht="15" customHeight="1" x14ac:dyDescent="0.25">
      <c r="A127" s="143">
        <v>1999</v>
      </c>
      <c r="B127" s="161">
        <v>408264.32449999999</v>
      </c>
      <c r="C127" s="159"/>
      <c r="D127" s="159"/>
      <c r="E127" s="159"/>
      <c r="F127" s="159"/>
    </row>
    <row r="128" spans="1:6" ht="15" customHeight="1" x14ac:dyDescent="0.25">
      <c r="A128" s="143">
        <v>2000</v>
      </c>
      <c r="B128" s="161">
        <v>446672.13390000002</v>
      </c>
      <c r="C128" s="159"/>
      <c r="D128" s="159"/>
      <c r="E128" s="159"/>
      <c r="F128" s="159"/>
    </row>
    <row r="129" spans="1:6" ht="15" customHeight="1" x14ac:dyDescent="0.25">
      <c r="A129" s="143">
        <v>2001</v>
      </c>
      <c r="B129" s="161">
        <v>478661.63829999999</v>
      </c>
      <c r="C129" s="159"/>
      <c r="D129" s="159"/>
      <c r="E129" s="159"/>
      <c r="F129" s="159"/>
    </row>
    <row r="130" spans="1:6" ht="15" customHeight="1" x14ac:dyDescent="0.25">
      <c r="A130" s="143">
        <v>2002</v>
      </c>
      <c r="B130" s="161">
        <v>532329.83649999998</v>
      </c>
      <c r="C130" s="159"/>
      <c r="D130" s="159"/>
      <c r="E130" s="159"/>
      <c r="F130" s="159"/>
    </row>
    <row r="131" spans="1:6" ht="15" customHeight="1" x14ac:dyDescent="0.25">
      <c r="A131" s="143">
        <v>2003</v>
      </c>
      <c r="B131" s="161">
        <v>584629.55480000004</v>
      </c>
      <c r="C131" s="159"/>
      <c r="D131" s="159"/>
      <c r="E131" s="159"/>
      <c r="F131" s="159"/>
    </row>
    <row r="132" spans="1:6" ht="15" customHeight="1" x14ac:dyDescent="0.25">
      <c r="A132" s="143">
        <v>2004</v>
      </c>
      <c r="B132" s="161">
        <v>643905.31929999997</v>
      </c>
      <c r="C132" s="159"/>
      <c r="D132" s="159"/>
      <c r="E132" s="159"/>
      <c r="F132" s="159"/>
    </row>
    <row r="133" spans="1:6" ht="15" customHeight="1" x14ac:dyDescent="0.25">
      <c r="A133" s="143">
        <v>2005</v>
      </c>
      <c r="B133" s="161">
        <v>708286.10990000004</v>
      </c>
      <c r="C133" s="159"/>
      <c r="D133" s="159"/>
      <c r="E133" s="159"/>
      <c r="F133" s="159"/>
    </row>
    <row r="134" spans="1:6" ht="15" customHeight="1" x14ac:dyDescent="0.25">
      <c r="A134" s="143">
        <v>2006</v>
      </c>
      <c r="B134" s="161">
        <v>788182.64749999996</v>
      </c>
      <c r="C134" s="159"/>
      <c r="D134" s="159"/>
      <c r="E134" s="159"/>
      <c r="F134" s="159"/>
    </row>
    <row r="135" spans="1:6" ht="15" customHeight="1" x14ac:dyDescent="0.25">
      <c r="A135" s="144">
        <v>2007</v>
      </c>
      <c r="B135" s="161">
        <v>897740.15460000001</v>
      </c>
      <c r="C135" s="159"/>
      <c r="D135" s="159"/>
      <c r="E135" s="159"/>
      <c r="F135" s="159"/>
    </row>
    <row r="136" spans="1:6" ht="15" customHeight="1" x14ac:dyDescent="0.25">
      <c r="A136" s="144">
        <v>2008</v>
      </c>
      <c r="B136" s="161">
        <v>1020735.656</v>
      </c>
      <c r="C136" s="159"/>
      <c r="D136" s="159"/>
      <c r="E136" s="159"/>
      <c r="F136" s="159"/>
    </row>
    <row r="137" spans="1:6" ht="15" customHeight="1" x14ac:dyDescent="0.25">
      <c r="A137" s="144">
        <v>2009</v>
      </c>
      <c r="B137" s="161">
        <v>1106192.638</v>
      </c>
      <c r="C137" s="159"/>
      <c r="D137" s="159"/>
      <c r="E137" s="159"/>
      <c r="F137" s="159"/>
    </row>
    <row r="138" spans="1:6" ht="15" customHeight="1" x14ac:dyDescent="0.25">
      <c r="A138" s="220">
        <v>2010</v>
      </c>
      <c r="B138" s="161">
        <v>1234706.862</v>
      </c>
      <c r="C138" s="159"/>
      <c r="D138" s="159"/>
      <c r="E138" s="159"/>
      <c r="F138" s="159"/>
    </row>
    <row r="139" spans="1:6" ht="15" customHeight="1" x14ac:dyDescent="0.25">
      <c r="A139" s="220">
        <f>A138+1</f>
        <v>2011</v>
      </c>
      <c r="B139" s="161">
        <v>1359377.25</v>
      </c>
      <c r="C139" s="159"/>
      <c r="D139" s="159"/>
      <c r="E139" s="159"/>
      <c r="F139" s="159"/>
    </row>
    <row r="140" spans="1:6" ht="15" customHeight="1" x14ac:dyDescent="0.25">
      <c r="A140" s="220">
        <f>A139+1</f>
        <v>2012</v>
      </c>
      <c r="B140" s="161">
        <v>1479966.344</v>
      </c>
      <c r="C140" s="159"/>
      <c r="D140" s="159"/>
      <c r="E140" s="159"/>
      <c r="F140" s="159"/>
    </row>
    <row r="141" spans="1:6" ht="15" customHeight="1" x14ac:dyDescent="0.25">
      <c r="A141" s="220">
        <f>A140+1</f>
        <v>2013</v>
      </c>
      <c r="B141" s="161">
        <v>1628449.6470000001</v>
      </c>
      <c r="C141" s="159"/>
      <c r="D141" s="159"/>
      <c r="E141" s="159"/>
      <c r="F141" s="159"/>
    </row>
    <row r="142" spans="1:6" ht="15" customHeight="1" x14ac:dyDescent="0.25">
      <c r="A142" s="220">
        <f>A141+1</f>
        <v>2014</v>
      </c>
      <c r="B142" s="161">
        <v>1769826.7649999999</v>
      </c>
      <c r="C142" s="159"/>
      <c r="D142" s="159"/>
      <c r="E142" s="159"/>
      <c r="F142" s="159"/>
    </row>
    <row r="143" spans="1:6" ht="15" customHeight="1" x14ac:dyDescent="0.25">
      <c r="A143" s="220">
        <v>2015</v>
      </c>
      <c r="B143" s="161">
        <v>1912083.477</v>
      </c>
      <c r="C143" s="159"/>
      <c r="D143" s="159"/>
      <c r="E143" s="159"/>
      <c r="F143" s="159"/>
    </row>
    <row r="144" spans="1:6" ht="14.25" x14ac:dyDescent="0.25">
      <c r="A144" s="220">
        <f>A143+1</f>
        <v>2016</v>
      </c>
      <c r="B144" s="161">
        <v>2072859.09</v>
      </c>
      <c r="C144" s="159"/>
      <c r="D144" s="159"/>
      <c r="E144" s="159"/>
      <c r="F144" s="159"/>
    </row>
    <row r="145" spans="1:6" ht="14.25" x14ac:dyDescent="0.25">
      <c r="A145" s="220">
        <f>A144+1</f>
        <v>2017</v>
      </c>
      <c r="B145" s="161">
        <v>2225799.861</v>
      </c>
      <c r="C145" s="159"/>
      <c r="D145" s="159"/>
      <c r="E145" s="159"/>
      <c r="F145" s="159"/>
    </row>
    <row r="146" spans="1:6" ht="14.25" x14ac:dyDescent="0.25">
      <c r="A146" s="220">
        <f>A145+1</f>
        <v>2018</v>
      </c>
      <c r="B146" s="140">
        <v>2320179.46</v>
      </c>
      <c r="C146" s="159"/>
      <c r="D146" s="159"/>
      <c r="E146" s="159"/>
      <c r="F146" s="159"/>
    </row>
  </sheetData>
  <mergeCells count="4">
    <mergeCell ref="A3:A7"/>
    <mergeCell ref="B3:F3"/>
    <mergeCell ref="D4:E4"/>
    <mergeCell ref="C10:C1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E94"/>
  <sheetViews>
    <sheetView workbookViewId="0">
      <selection activeCell="G3" sqref="G1:G1048576"/>
    </sheetView>
  </sheetViews>
  <sheetFormatPr baseColWidth="10" defaultColWidth="10.7109375" defaultRowHeight="15" x14ac:dyDescent="0.25"/>
  <cols>
    <col min="1" max="1" width="11.42578125" style="34"/>
    <col min="2" max="7" width="11.42578125" style="138"/>
  </cols>
  <sheetData>
    <row r="1" spans="1:7" s="176" customFormat="1" ht="15" customHeight="1" x14ac:dyDescent="0.25">
      <c r="A1" s="32"/>
      <c r="B1" s="34"/>
      <c r="C1" s="34"/>
      <c r="D1" s="34"/>
      <c r="E1" s="34"/>
      <c r="F1" s="34"/>
      <c r="G1" s="34"/>
    </row>
    <row r="2" spans="1:7" s="138" customFormat="1" ht="14.25" x14ac:dyDescent="0.25">
      <c r="A2" s="139"/>
      <c r="B2" s="140"/>
      <c r="C2" s="140"/>
      <c r="D2" s="140"/>
      <c r="E2" s="140"/>
      <c r="F2" s="140"/>
      <c r="G2" s="140"/>
    </row>
    <row r="3" spans="1:7" s="138" customFormat="1" ht="14.25" x14ac:dyDescent="0.25">
      <c r="A3" s="140"/>
      <c r="B3" s="140"/>
      <c r="C3" s="140"/>
      <c r="D3" s="140"/>
      <c r="E3" s="140"/>
      <c r="F3" s="140"/>
      <c r="G3" s="182">
        <v>9.16</v>
      </c>
    </row>
    <row r="4" spans="1:7" s="138" customFormat="1" x14ac:dyDescent="0.25">
      <c r="A4" s="449" t="s">
        <v>2</v>
      </c>
      <c r="B4" s="474" t="s">
        <v>84</v>
      </c>
      <c r="C4" s="475"/>
      <c r="D4" s="475"/>
      <c r="E4" s="475"/>
      <c r="F4" s="475"/>
    </row>
    <row r="5" spans="1:7" s="138" customFormat="1" ht="15" customHeight="1" x14ac:dyDescent="0.25">
      <c r="A5" s="449"/>
      <c r="B5" s="491" t="s">
        <v>63</v>
      </c>
      <c r="C5" s="476" t="s">
        <v>22</v>
      </c>
      <c r="D5" s="477"/>
      <c r="E5" s="469" t="s">
        <v>0</v>
      </c>
      <c r="F5" s="470"/>
      <c r="G5" s="246" t="s">
        <v>64</v>
      </c>
    </row>
    <row r="6" spans="1:7" s="138" customFormat="1" x14ac:dyDescent="0.25">
      <c r="A6" s="449"/>
      <c r="B6" s="492"/>
      <c r="C6" s="478"/>
      <c r="D6" s="479"/>
      <c r="E6" s="131"/>
      <c r="F6" s="131"/>
      <c r="G6" s="240" t="s">
        <v>110</v>
      </c>
    </row>
    <row r="7" spans="1:7" s="138" customFormat="1" x14ac:dyDescent="0.25">
      <c r="A7" s="449"/>
      <c r="B7" s="493" t="s">
        <v>3</v>
      </c>
      <c r="C7" s="484"/>
      <c r="D7" s="484"/>
      <c r="E7" s="484"/>
      <c r="F7" s="514"/>
      <c r="G7" s="240" t="s">
        <v>3</v>
      </c>
    </row>
    <row r="8" spans="1:7" s="138" customFormat="1" ht="24.4" x14ac:dyDescent="0.25">
      <c r="A8" s="179"/>
      <c r="B8" s="133" t="s">
        <v>65</v>
      </c>
      <c r="C8" s="132" t="s">
        <v>47</v>
      </c>
      <c r="D8" s="132"/>
      <c r="E8" s="178" t="s">
        <v>33</v>
      </c>
      <c r="F8" s="178" t="s">
        <v>32</v>
      </c>
      <c r="G8" s="133" t="s">
        <v>157</v>
      </c>
    </row>
    <row r="9" spans="1:7" s="138" customFormat="1" ht="41.45" thickBot="1" x14ac:dyDescent="0.3">
      <c r="A9" s="142"/>
      <c r="B9" s="133" t="s">
        <v>87</v>
      </c>
      <c r="C9" s="134" t="s">
        <v>52</v>
      </c>
      <c r="D9" s="134" t="s">
        <v>136</v>
      </c>
      <c r="E9" s="134"/>
      <c r="F9" s="134"/>
      <c r="G9" s="240" t="s">
        <v>3</v>
      </c>
    </row>
    <row r="10" spans="1:7" ht="15" hidden="1" customHeight="1" x14ac:dyDescent="0.25">
      <c r="A10" s="26">
        <v>1935</v>
      </c>
    </row>
    <row r="11" spans="1:7" ht="15" hidden="1" customHeight="1" x14ac:dyDescent="0.25">
      <c r="A11" s="26">
        <v>1936</v>
      </c>
    </row>
    <row r="12" spans="1:7" ht="15" hidden="1" customHeight="1" x14ac:dyDescent="0.25">
      <c r="A12" s="26">
        <v>1937</v>
      </c>
    </row>
    <row r="13" spans="1:7" ht="15" hidden="1" customHeight="1" x14ac:dyDescent="0.25">
      <c r="A13" s="26">
        <v>1938</v>
      </c>
    </row>
    <row r="14" spans="1:7" ht="15" hidden="1" customHeight="1" x14ac:dyDescent="0.25">
      <c r="A14" s="26">
        <v>1939</v>
      </c>
    </row>
    <row r="15" spans="1:7" ht="15" hidden="1" customHeight="1" x14ac:dyDescent="0.25">
      <c r="A15" s="26">
        <v>1940</v>
      </c>
    </row>
    <row r="16" spans="1:7" ht="15" hidden="1" customHeight="1" x14ac:dyDescent="0.25">
      <c r="A16" s="26">
        <v>1941</v>
      </c>
    </row>
    <row r="17" spans="1:7" ht="15" hidden="1" customHeight="1" x14ac:dyDescent="0.25">
      <c r="A17" s="26">
        <v>1942</v>
      </c>
    </row>
    <row r="18" spans="1:7" ht="15" hidden="1" customHeight="1" x14ac:dyDescent="0.25">
      <c r="A18" s="26">
        <v>1943</v>
      </c>
    </row>
    <row r="19" spans="1:7" ht="15" hidden="1" customHeight="1" x14ac:dyDescent="0.25">
      <c r="A19" s="26">
        <v>1944</v>
      </c>
    </row>
    <row r="20" spans="1:7" ht="15" hidden="1" customHeight="1" x14ac:dyDescent="0.25">
      <c r="A20" s="26">
        <v>1945</v>
      </c>
    </row>
    <row r="21" spans="1:7" ht="15" hidden="1" customHeight="1" x14ac:dyDescent="0.25">
      <c r="A21" s="26">
        <v>1946</v>
      </c>
    </row>
    <row r="22" spans="1:7" ht="15" hidden="1" customHeight="1" x14ac:dyDescent="0.25">
      <c r="A22" s="26">
        <v>1947</v>
      </c>
    </row>
    <row r="23" spans="1:7" ht="15" hidden="1" customHeight="1" x14ac:dyDescent="0.25">
      <c r="A23" s="26">
        <v>1948</v>
      </c>
    </row>
    <row r="24" spans="1:7" ht="15" hidden="1" customHeight="1" x14ac:dyDescent="0.25">
      <c r="A24" s="26">
        <v>1949</v>
      </c>
      <c r="G24" s="159"/>
    </row>
    <row r="25" spans="1:7" ht="15" hidden="1" customHeight="1" x14ac:dyDescent="0.25">
      <c r="A25" s="26">
        <v>1950</v>
      </c>
      <c r="G25" s="159"/>
    </row>
    <row r="26" spans="1:7" ht="15" hidden="1" customHeight="1" x14ac:dyDescent="0.25">
      <c r="A26" s="26">
        <v>1951</v>
      </c>
      <c r="G26" s="159"/>
    </row>
    <row r="27" spans="1:7" ht="15" hidden="1" customHeight="1" x14ac:dyDescent="0.25">
      <c r="A27" s="26">
        <v>1952</v>
      </c>
      <c r="G27" s="159"/>
    </row>
    <row r="28" spans="1:7" ht="15" hidden="1" customHeight="1" x14ac:dyDescent="0.25">
      <c r="A28" s="26">
        <v>1953</v>
      </c>
      <c r="G28" s="159"/>
    </row>
    <row r="29" spans="1:7" ht="15" hidden="1" customHeight="1" x14ac:dyDescent="0.25">
      <c r="A29" s="26">
        <v>1954</v>
      </c>
      <c r="G29" s="159"/>
    </row>
    <row r="30" spans="1:7" ht="14.25" x14ac:dyDescent="0.25">
      <c r="A30" s="26">
        <v>1955</v>
      </c>
      <c r="B30" s="164"/>
      <c r="C30" s="165"/>
      <c r="D30" s="165"/>
      <c r="E30" s="165">
        <f>'[13]OECD.Stat export'!I25</f>
        <v>7.6773049999999996</v>
      </c>
      <c r="F30" s="164">
        <f t="shared" ref="F30:F79" si="0">E30/$E$80*100</f>
        <v>8.2813758856389246</v>
      </c>
      <c r="G30" s="159"/>
    </row>
    <row r="31" spans="1:7" ht="14.25" x14ac:dyDescent="0.25">
      <c r="A31" s="26">
        <v>1956</v>
      </c>
      <c r="B31" s="164"/>
      <c r="C31" s="165"/>
      <c r="D31" s="165"/>
      <c r="E31" s="165">
        <f>'[13]OECD.Stat export'!I26</f>
        <v>8.0567030000000006</v>
      </c>
      <c r="F31" s="164">
        <f t="shared" si="0"/>
        <v>8.690625934745956</v>
      </c>
      <c r="G31" s="159"/>
    </row>
    <row r="32" spans="1:7" ht="14.25" x14ac:dyDescent="0.25">
      <c r="A32" s="26">
        <v>1957</v>
      </c>
      <c r="B32" s="164"/>
      <c r="C32" s="165"/>
      <c r="D32" s="165"/>
      <c r="E32" s="165">
        <f>'[13]OECD.Stat export'!I27</f>
        <v>8.4047889999999992</v>
      </c>
      <c r="F32" s="164">
        <f t="shared" si="0"/>
        <v>9.0661002719682617</v>
      </c>
      <c r="G32" s="159"/>
    </row>
    <row r="33" spans="1:57" ht="14.25" x14ac:dyDescent="0.25">
      <c r="A33" s="26">
        <v>1958</v>
      </c>
      <c r="B33" s="164"/>
      <c r="C33" s="165"/>
      <c r="D33" s="165"/>
      <c r="E33" s="165">
        <f>'[13]OECD.Stat export'!I28</f>
        <v>8.7740550000000006</v>
      </c>
      <c r="F33" s="164">
        <f t="shared" si="0"/>
        <v>9.4644211082234779</v>
      </c>
      <c r="G33" s="159"/>
    </row>
    <row r="34" spans="1:57" ht="14.25" x14ac:dyDescent="0.25">
      <c r="A34" s="26">
        <v>1959</v>
      </c>
      <c r="B34" s="164"/>
      <c r="C34" s="165"/>
      <c r="D34" s="165"/>
      <c r="E34" s="165">
        <f>'[13]OECD.Stat export'!I29</f>
        <v>8.8445900000000002</v>
      </c>
      <c r="F34" s="164">
        <f t="shared" si="0"/>
        <v>9.5405059906260323</v>
      </c>
      <c r="G34" s="159"/>
    </row>
    <row r="35" spans="1:57" ht="14.25" x14ac:dyDescent="0.25">
      <c r="A35" s="26">
        <v>1960</v>
      </c>
      <c r="B35" s="164"/>
      <c r="C35" s="165"/>
      <c r="D35" s="165"/>
      <c r="E35" s="165">
        <f>'[13]OECD.Stat export'!I30</f>
        <v>9.2109129999999997</v>
      </c>
      <c r="F35" s="164">
        <f t="shared" si="0"/>
        <v>9.9356522637720008</v>
      </c>
      <c r="G35" s="159"/>
    </row>
    <row r="36" spans="1:57" ht="14.25" x14ac:dyDescent="0.25">
      <c r="A36" s="26">
        <v>1961</v>
      </c>
      <c r="B36" s="164"/>
      <c r="C36" s="165"/>
      <c r="D36" s="165"/>
      <c r="E36" s="165">
        <f>'[13]OECD.Stat export'!I31</f>
        <v>9.4096820000000001</v>
      </c>
      <c r="F36" s="164">
        <f t="shared" si="0"/>
        <v>10.150060940177662</v>
      </c>
      <c r="G36" s="159"/>
    </row>
    <row r="37" spans="1:57" ht="14.25" x14ac:dyDescent="0.25">
      <c r="A37" s="26">
        <v>1962</v>
      </c>
      <c r="B37" s="164"/>
      <c r="C37" s="165"/>
      <c r="D37" s="165"/>
      <c r="E37" s="165">
        <f>'[13]OECD.Stat export'!I32</f>
        <v>9.8581669999999999</v>
      </c>
      <c r="F37" s="164">
        <f t="shared" si="0"/>
        <v>10.633833939175458</v>
      </c>
      <c r="G37" s="159"/>
    </row>
    <row r="38" spans="1:57" ht="14.25" x14ac:dyDescent="0.25">
      <c r="A38" s="26">
        <v>1963</v>
      </c>
      <c r="B38" s="164"/>
      <c r="C38" s="165">
        <f>'[35]OECD.Stat export'!I27</f>
        <v>3076</v>
      </c>
      <c r="D38" s="165">
        <v>3075</v>
      </c>
      <c r="E38" s="165">
        <f>'[13]OECD.Stat export'!I33</f>
        <v>10.14127</v>
      </c>
      <c r="F38" s="164">
        <f t="shared" si="0"/>
        <v>10.939212240200627</v>
      </c>
      <c r="G38" s="159"/>
    </row>
    <row r="39" spans="1:57" ht="14.25" x14ac:dyDescent="0.25">
      <c r="A39" s="26">
        <v>1964</v>
      </c>
      <c r="B39" s="164"/>
      <c r="C39" s="165">
        <f>'[35]OECD.Stat export'!I28</f>
        <v>3111</v>
      </c>
      <c r="D39" s="165">
        <v>3111</v>
      </c>
      <c r="E39" s="165">
        <f>'[13]OECD.Stat export'!I34</f>
        <v>10.484819999999999</v>
      </c>
      <c r="F39" s="164">
        <f t="shared" si="0"/>
        <v>11.309793672814186</v>
      </c>
      <c r="G39" s="159"/>
    </row>
    <row r="40" spans="1:57" x14ac:dyDescent="0.25">
      <c r="A40" s="26">
        <v>1965</v>
      </c>
      <c r="B40" s="164"/>
      <c r="C40" s="165">
        <f>'[35]OECD.Stat export'!I29</f>
        <v>3174</v>
      </c>
      <c r="D40" s="165">
        <v>3173</v>
      </c>
      <c r="E40" s="165">
        <f>'[13]OECD.Stat export'!I35</f>
        <v>11.010400000000001</v>
      </c>
      <c r="F40" s="164">
        <f t="shared" si="0"/>
        <v>11.876727712555232</v>
      </c>
      <c r="G40" s="159"/>
    </row>
    <row r="41" spans="1:57" x14ac:dyDescent="0.25">
      <c r="A41" s="26">
        <v>1966</v>
      </c>
      <c r="B41" s="164"/>
      <c r="C41" s="165">
        <f>'[35]OECD.Stat export'!I30</f>
        <v>3239</v>
      </c>
      <c r="D41" s="165">
        <v>3239</v>
      </c>
      <c r="E41" s="165">
        <f>'[13]OECD.Stat export'!I36</f>
        <v>11.715590000000001</v>
      </c>
      <c r="F41" s="164">
        <f t="shared" si="0"/>
        <v>12.637403947352951</v>
      </c>
      <c r="G41" s="159"/>
    </row>
    <row r="42" spans="1:57" x14ac:dyDescent="0.25">
      <c r="A42" s="26">
        <v>1967</v>
      </c>
      <c r="B42" s="164"/>
      <c r="C42" s="165">
        <f>'[35]OECD.Stat export'!I31</f>
        <v>3211</v>
      </c>
      <c r="D42" s="165">
        <v>3211</v>
      </c>
      <c r="E42" s="165">
        <f>'[13]OECD.Stat export'!I37</f>
        <v>12.218109999999999</v>
      </c>
      <c r="F42" s="164">
        <f t="shared" si="0"/>
        <v>13.179463564634181</v>
      </c>
      <c r="G42" s="159"/>
    </row>
    <row r="43" spans="1:57" x14ac:dyDescent="0.25">
      <c r="A43" s="26">
        <v>1968</v>
      </c>
      <c r="B43" s="164"/>
      <c r="C43" s="165">
        <f>'[35]OECD.Stat export'!I32</f>
        <v>3246</v>
      </c>
      <c r="D43" s="165">
        <v>3246</v>
      </c>
      <c r="E43" s="165">
        <f>'[13]OECD.Stat export'!I38</f>
        <v>12.45553</v>
      </c>
      <c r="F43" s="164">
        <f t="shared" si="0"/>
        <v>13.435564405068213</v>
      </c>
      <c r="G43" s="159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8"/>
      <c r="AE43" s="138"/>
      <c r="AF43" s="138"/>
      <c r="AG43" s="138"/>
      <c r="AH43" s="138"/>
      <c r="AI43" s="138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38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</row>
    <row r="44" spans="1:57" x14ac:dyDescent="0.25">
      <c r="A44" s="26">
        <v>1969</v>
      </c>
      <c r="B44" s="164"/>
      <c r="C44" s="165">
        <f>'[35]OECD.Stat export'!I33</f>
        <v>3309</v>
      </c>
      <c r="D44" s="165">
        <v>3310</v>
      </c>
      <c r="E44" s="165">
        <f>'[13]OECD.Stat export'!I39</f>
        <v>12.79083</v>
      </c>
      <c r="F44" s="164">
        <f t="shared" si="0"/>
        <v>13.797246705622213</v>
      </c>
      <c r="G44" s="159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</row>
    <row r="45" spans="1:57" x14ac:dyDescent="0.25">
      <c r="A45" s="26">
        <v>1970</v>
      </c>
      <c r="B45" s="164">
        <v>92962.455000000002</v>
      </c>
      <c r="C45" s="165">
        <f>'[35]OECD.Stat export'!I34</f>
        <v>3433</v>
      </c>
      <c r="D45" s="165">
        <v>3433</v>
      </c>
      <c r="E45" s="165">
        <f>'[13]OECD.Stat export'!I40</f>
        <v>13.688280000000001</v>
      </c>
      <c r="F45" s="164">
        <f t="shared" si="0"/>
        <v>14.765310471301271</v>
      </c>
      <c r="G45" s="164">
        <f t="shared" ref="G45:G76" si="1">(B45*1000000)/(D45*1000)/12</f>
        <v>2256.5893533352751</v>
      </c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8"/>
      <c r="AB45" s="138"/>
      <c r="AC45" s="138"/>
      <c r="AD45" s="138"/>
      <c r="AE45" s="138"/>
      <c r="AF45" s="138"/>
      <c r="AG45" s="138"/>
      <c r="AH45" s="138"/>
      <c r="AI45" s="138"/>
      <c r="AJ45" s="138"/>
      <c r="AK45" s="138"/>
      <c r="AL45" s="138"/>
      <c r="AM45" s="138"/>
      <c r="AN45" s="138"/>
      <c r="AO45" s="138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</row>
    <row r="46" spans="1:57" x14ac:dyDescent="0.25">
      <c r="A46" s="26">
        <v>1971</v>
      </c>
      <c r="B46" s="164">
        <v>101670.52250000001</v>
      </c>
      <c r="C46" s="165">
        <f>'[35]OECD.Stat export'!I35</f>
        <v>3467</v>
      </c>
      <c r="D46" s="165">
        <v>3467</v>
      </c>
      <c r="E46" s="165">
        <f>'[13]OECD.Stat export'!I41</f>
        <v>14.7006</v>
      </c>
      <c r="F46" s="164">
        <f t="shared" si="0"/>
        <v>15.85728251572962</v>
      </c>
      <c r="G46" s="164">
        <f t="shared" si="1"/>
        <v>2443.767967022402</v>
      </c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</row>
    <row r="47" spans="1:57" x14ac:dyDescent="0.25">
      <c r="A47" s="26">
        <v>1972</v>
      </c>
      <c r="B47" s="164">
        <v>111278.2732</v>
      </c>
      <c r="C47" s="165">
        <f>'[35]OECD.Stat export'!I36</f>
        <v>3493</v>
      </c>
      <c r="D47" s="165">
        <v>3493</v>
      </c>
      <c r="E47" s="165">
        <f>'[13]OECD.Stat export'!I42</f>
        <v>15.58372</v>
      </c>
      <c r="F47" s="164">
        <f t="shared" si="0"/>
        <v>16.809888758691891</v>
      </c>
      <c r="G47" s="164">
        <f t="shared" si="1"/>
        <v>2654.7922797976908</v>
      </c>
    </row>
    <row r="48" spans="1:57" x14ac:dyDescent="0.25">
      <c r="A48" s="26">
        <v>1973</v>
      </c>
      <c r="B48" s="164">
        <v>119713.8187</v>
      </c>
      <c r="C48" s="165">
        <f>'[35]OECD.Stat export'!I37</f>
        <v>3521</v>
      </c>
      <c r="D48" s="165">
        <v>3521</v>
      </c>
      <c r="E48" s="165">
        <f>'[13]OECD.Stat export'!I43</f>
        <v>16.63064</v>
      </c>
      <c r="F48" s="164">
        <f t="shared" si="0"/>
        <v>17.939183223636697</v>
      </c>
      <c r="G48" s="164">
        <f t="shared" si="1"/>
        <v>2833.3290424121933</v>
      </c>
    </row>
    <row r="49" spans="1:7" x14ac:dyDescent="0.25">
      <c r="A49" s="26">
        <v>1974</v>
      </c>
      <c r="B49" s="164">
        <v>138451.05309999999</v>
      </c>
      <c r="C49" s="165">
        <f>'[35]OECD.Stat export'!I38</f>
        <v>3608</v>
      </c>
      <c r="D49" s="165">
        <v>3609</v>
      </c>
      <c r="E49" s="165">
        <f>'[13]OECD.Stat export'!I44</f>
        <v>18.279019999999999</v>
      </c>
      <c r="F49" s="164">
        <f t="shared" si="0"/>
        <v>19.717262169617026</v>
      </c>
      <c r="G49" s="164">
        <f t="shared" si="1"/>
        <v>3196.8932552877068</v>
      </c>
    </row>
    <row r="50" spans="1:7" x14ac:dyDescent="0.25">
      <c r="A50" s="26">
        <v>1975</v>
      </c>
      <c r="B50" s="164">
        <v>165807.92069999999</v>
      </c>
      <c r="C50" s="165">
        <f>'[35]OECD.Stat export'!I39</f>
        <v>3715</v>
      </c>
      <c r="D50" s="165">
        <v>3715</v>
      </c>
      <c r="E50" s="165">
        <f>'[13]OECD.Stat export'!I45</f>
        <v>20.066690000000001</v>
      </c>
      <c r="F50" s="164">
        <f t="shared" si="0"/>
        <v>21.645590825242945</v>
      </c>
      <c r="G50" s="164">
        <f t="shared" si="1"/>
        <v>3719.3342462987889</v>
      </c>
    </row>
    <row r="51" spans="1:7" x14ac:dyDescent="0.25">
      <c r="A51" s="26">
        <v>1976</v>
      </c>
      <c r="B51" s="164">
        <v>196693.1348</v>
      </c>
      <c r="C51" s="165">
        <f>'[35]OECD.Stat export'!I40</f>
        <v>3752</v>
      </c>
      <c r="D51" s="165">
        <v>3752</v>
      </c>
      <c r="E51" s="165">
        <f>'[13]OECD.Stat export'!I46</f>
        <v>22.123370000000001</v>
      </c>
      <c r="F51" s="164">
        <f t="shared" si="0"/>
        <v>23.864095906970956</v>
      </c>
      <c r="G51" s="164">
        <f t="shared" si="1"/>
        <v>4368.6286158493249</v>
      </c>
    </row>
    <row r="52" spans="1:7" x14ac:dyDescent="0.25">
      <c r="A52" s="26">
        <v>1977</v>
      </c>
      <c r="B52" s="164">
        <v>221179.49849999999</v>
      </c>
      <c r="C52" s="165">
        <f>'[35]OECD.Stat export'!I41</f>
        <v>3770</v>
      </c>
      <c r="D52" s="165">
        <v>3770</v>
      </c>
      <c r="E52" s="165">
        <f>'[13]OECD.Stat export'!I47</f>
        <v>24.654679999999999</v>
      </c>
      <c r="F52" s="164">
        <f t="shared" si="0"/>
        <v>26.594576146205512</v>
      </c>
      <c r="G52" s="164">
        <f t="shared" si="1"/>
        <v>4889.0251657824929</v>
      </c>
    </row>
    <row r="53" spans="1:7" x14ac:dyDescent="0.25">
      <c r="A53" s="26">
        <v>1978</v>
      </c>
      <c r="B53" s="164">
        <v>246269.56140000001</v>
      </c>
      <c r="C53" s="165">
        <f>'[35]OECD.Stat export'!I42</f>
        <v>3782</v>
      </c>
      <c r="D53" s="165">
        <v>3783</v>
      </c>
      <c r="E53" s="165">
        <f>'[13]OECD.Stat export'!I48</f>
        <v>27.118980000000001</v>
      </c>
      <c r="F53" s="164">
        <f t="shared" si="0"/>
        <v>29.252773859462966</v>
      </c>
      <c r="G53" s="164">
        <f t="shared" si="1"/>
        <v>5424.9176447264081</v>
      </c>
    </row>
    <row r="54" spans="1:7" x14ac:dyDescent="0.25">
      <c r="A54" s="26">
        <v>1979</v>
      </c>
      <c r="B54" s="164">
        <v>270668.3933</v>
      </c>
      <c r="C54" s="165">
        <f>'[35]OECD.Stat export'!I43</f>
        <v>3843</v>
      </c>
      <c r="D54" s="165">
        <v>3843</v>
      </c>
      <c r="E54" s="165">
        <f>'[13]OECD.Stat export'!I49</f>
        <v>29.074200000000001</v>
      </c>
      <c r="F54" s="164">
        <f t="shared" si="0"/>
        <v>31.361835797098497</v>
      </c>
      <c r="G54" s="164">
        <f t="shared" si="1"/>
        <v>5869.2946764680373</v>
      </c>
    </row>
    <row r="55" spans="1:7" x14ac:dyDescent="0.25">
      <c r="A55" s="26">
        <v>1980</v>
      </c>
      <c r="B55" s="164">
        <v>308455.36660000001</v>
      </c>
      <c r="C55" s="165">
        <f>'[35]OECD.Stat export'!I44</f>
        <v>3895</v>
      </c>
      <c r="D55" s="165">
        <v>3895</v>
      </c>
      <c r="E55" s="165">
        <f>'[13]OECD.Stat export'!I50</f>
        <v>33.059199999999997</v>
      </c>
      <c r="F55" s="164">
        <f t="shared" si="0"/>
        <v>35.660386252534501</v>
      </c>
      <c r="G55" s="164">
        <f t="shared" si="1"/>
        <v>6599.3873898160027</v>
      </c>
    </row>
    <row r="56" spans="1:7" x14ac:dyDescent="0.25">
      <c r="A56" s="26">
        <v>1981</v>
      </c>
      <c r="B56" s="164">
        <v>337167.81290000002</v>
      </c>
      <c r="C56" s="165">
        <f>'[35]OECD.Stat export'!I45</f>
        <v>3888</v>
      </c>
      <c r="D56" s="165">
        <v>3890</v>
      </c>
      <c r="E56" s="165">
        <f>'[13]OECD.Stat export'!I51</f>
        <v>37.060670000000002</v>
      </c>
      <c r="F56" s="164">
        <f t="shared" si="0"/>
        <v>39.976702611609412</v>
      </c>
      <c r="G56" s="164">
        <f t="shared" si="1"/>
        <v>7222.960859040274</v>
      </c>
    </row>
    <row r="57" spans="1:7" x14ac:dyDescent="0.25">
      <c r="A57" s="26">
        <v>1982</v>
      </c>
      <c r="B57" s="164">
        <v>356383.55219999998</v>
      </c>
      <c r="C57" s="165">
        <f>'[35]OECD.Stat export'!I46</f>
        <v>3877</v>
      </c>
      <c r="D57" s="165">
        <v>3877</v>
      </c>
      <c r="E57" s="165">
        <f>'[13]OECD.Stat export'!I52</f>
        <v>40.243879999999997</v>
      </c>
      <c r="F57" s="164">
        <f t="shared" si="0"/>
        <v>43.410376085950297</v>
      </c>
      <c r="G57" s="164">
        <f t="shared" si="1"/>
        <v>7660.2087567706985</v>
      </c>
    </row>
    <row r="58" spans="1:7" x14ac:dyDescent="0.25">
      <c r="A58" s="26">
        <v>1983</v>
      </c>
      <c r="B58" s="164">
        <v>386293.74180000002</v>
      </c>
      <c r="C58" s="165">
        <f>'[35]OECD.Stat export'!I47</f>
        <v>3891</v>
      </c>
      <c r="D58" s="165">
        <v>3891</v>
      </c>
      <c r="E58" s="165">
        <f>'[13]OECD.Stat export'!I53</f>
        <v>43.814729999999997</v>
      </c>
      <c r="F58" s="164">
        <f t="shared" si="0"/>
        <v>47.262190111996382</v>
      </c>
      <c r="G58" s="164">
        <f t="shared" si="1"/>
        <v>8273.2318555641232</v>
      </c>
    </row>
    <row r="59" spans="1:7" x14ac:dyDescent="0.25">
      <c r="A59" s="26">
        <v>1984</v>
      </c>
      <c r="B59" s="164">
        <v>422704.08350000001</v>
      </c>
      <c r="C59" s="165">
        <f>'[35]OECD.Stat export'!I48</f>
        <v>3930</v>
      </c>
      <c r="D59" s="165">
        <v>3931</v>
      </c>
      <c r="E59" s="165">
        <f>'[13]OECD.Stat export'!I54</f>
        <v>47.339289999999998</v>
      </c>
      <c r="F59" s="164">
        <f t="shared" si="0"/>
        <v>51.06407191706829</v>
      </c>
      <c r="G59" s="164">
        <f t="shared" si="1"/>
        <v>8960.9107839396256</v>
      </c>
    </row>
    <row r="60" spans="1:7" x14ac:dyDescent="0.25">
      <c r="A60" s="26">
        <v>1985</v>
      </c>
      <c r="B60" s="164">
        <v>461085.47289999999</v>
      </c>
      <c r="C60" s="165">
        <f>'[35]OECD.Stat export'!I49</f>
        <v>3985</v>
      </c>
      <c r="D60" s="165">
        <v>3986</v>
      </c>
      <c r="E60" s="165">
        <f>'[13]OECD.Stat export'!I55</f>
        <v>50.829410000000003</v>
      </c>
      <c r="F60" s="164">
        <f t="shared" si="0"/>
        <v>54.828803890851553</v>
      </c>
      <c r="G60" s="164">
        <f t="shared" si="1"/>
        <v>9639.686253972237</v>
      </c>
    </row>
    <row r="61" spans="1:7" x14ac:dyDescent="0.25">
      <c r="A61" s="26">
        <v>1986</v>
      </c>
      <c r="B61" s="164">
        <v>505235.89010000002</v>
      </c>
      <c r="C61" s="165">
        <f>'[35]OECD.Stat export'!I50</f>
        <v>3990</v>
      </c>
      <c r="D61" s="165">
        <v>3989</v>
      </c>
      <c r="E61" s="165">
        <f>'[13]OECD.Stat export'!I56</f>
        <v>52.982500000000002</v>
      </c>
      <c r="F61" s="164">
        <f t="shared" si="0"/>
        <v>57.151304769168917</v>
      </c>
      <c r="G61" s="164">
        <f t="shared" si="1"/>
        <v>10554.773337093675</v>
      </c>
    </row>
    <row r="62" spans="1:7" x14ac:dyDescent="0.25">
      <c r="A62" s="26">
        <v>1987</v>
      </c>
      <c r="B62" s="164">
        <v>547178.87430000002</v>
      </c>
      <c r="C62" s="165">
        <f>'[35]OECD.Stat export'!I51</f>
        <v>3911</v>
      </c>
      <c r="D62" s="165">
        <v>3911</v>
      </c>
      <c r="E62" s="165">
        <f>'[13]OECD.Stat export'!I57</f>
        <v>55.201709999999999</v>
      </c>
      <c r="F62" s="164">
        <f t="shared" si="0"/>
        <v>59.545128145883631</v>
      </c>
      <c r="G62" s="164">
        <f t="shared" si="1"/>
        <v>11658.97200843774</v>
      </c>
    </row>
    <row r="63" spans="1:7" x14ac:dyDescent="0.25">
      <c r="A63" s="26">
        <v>1988</v>
      </c>
      <c r="B63" s="164">
        <v>597341.73430000001</v>
      </c>
      <c r="C63" s="165">
        <f>'[35]OECD.Stat export'!I52</f>
        <v>3973</v>
      </c>
      <c r="D63" s="165">
        <v>3974</v>
      </c>
      <c r="E63" s="165">
        <f>'[13]OECD.Stat export'!I58</f>
        <v>58.417160000000003</v>
      </c>
      <c r="F63" s="164">
        <f t="shared" si="0"/>
        <v>63.01357834963062</v>
      </c>
      <c r="G63" s="164">
        <f t="shared" si="1"/>
        <v>12526.038716238887</v>
      </c>
    </row>
    <row r="64" spans="1:7" x14ac:dyDescent="0.25">
      <c r="A64" s="26">
        <v>1989</v>
      </c>
      <c r="B64" s="164">
        <v>673776.73759999999</v>
      </c>
      <c r="C64" s="165">
        <f>'[35]OECD.Stat export'!I53</f>
        <v>4026</v>
      </c>
      <c r="D64" s="165">
        <v>4027</v>
      </c>
      <c r="E64" s="165">
        <f>'[13]OECD.Stat export'!I59</f>
        <v>62.181130000000003</v>
      </c>
      <c r="F64" s="164">
        <f t="shared" si="0"/>
        <v>67.073707573657586</v>
      </c>
      <c r="G64" s="164">
        <f t="shared" si="1"/>
        <v>13942.900786358745</v>
      </c>
    </row>
    <row r="65" spans="1:7" x14ac:dyDescent="0.25">
      <c r="A65" s="26">
        <v>1990</v>
      </c>
      <c r="B65" s="164">
        <v>757997.51159999997</v>
      </c>
      <c r="C65" s="165">
        <f>'[35]OECD.Stat export'!I54</f>
        <v>4073</v>
      </c>
      <c r="D65" s="165">
        <v>4074</v>
      </c>
      <c r="E65" s="165">
        <f>'[13]OECD.Stat export'!I60</f>
        <v>68.627170000000007</v>
      </c>
      <c r="F65" s="164">
        <f t="shared" si="0"/>
        <v>74.026939236834181</v>
      </c>
      <c r="G65" s="164">
        <f t="shared" si="1"/>
        <v>15504.7764604811</v>
      </c>
    </row>
    <row r="66" spans="1:7" x14ac:dyDescent="0.25">
      <c r="A66" s="26">
        <v>1991</v>
      </c>
      <c r="B66" s="164">
        <v>797008.08979999996</v>
      </c>
      <c r="C66" s="165">
        <f>'[35]OECD.Stat export'!I55</f>
        <v>3994</v>
      </c>
      <c r="D66" s="165">
        <v>3994</v>
      </c>
      <c r="E66" s="165">
        <f>'[13]OECD.Stat export'!I61</f>
        <v>75.108760000000004</v>
      </c>
      <c r="F66" s="164">
        <f t="shared" si="0"/>
        <v>81.018518069067412</v>
      </c>
      <c r="G66" s="164">
        <f t="shared" si="1"/>
        <v>16629.279122850941</v>
      </c>
    </row>
    <row r="67" spans="1:7" x14ac:dyDescent="0.25">
      <c r="A67" s="26">
        <v>1992</v>
      </c>
      <c r="B67" s="164">
        <v>787281.14879999997</v>
      </c>
      <c r="C67" s="165">
        <f>'[35]OECD.Stat export'!I56</f>
        <v>3795</v>
      </c>
      <c r="D67" s="165">
        <v>3795</v>
      </c>
      <c r="E67" s="165">
        <f>'[13]OECD.Stat export'!I62</f>
        <v>76.892110000000002</v>
      </c>
      <c r="F67" s="164">
        <f t="shared" si="0"/>
        <v>82.942186815542144</v>
      </c>
      <c r="G67" s="164">
        <f t="shared" si="1"/>
        <v>17287.684426877469</v>
      </c>
    </row>
    <row r="68" spans="1:7" x14ac:dyDescent="0.25">
      <c r="A68" s="26">
        <v>1993</v>
      </c>
      <c r="B68" s="164">
        <v>761973</v>
      </c>
      <c r="C68" s="165">
        <f>'[35]OECD.Stat export'!I57</f>
        <v>3536</v>
      </c>
      <c r="D68" s="165">
        <v>3536</v>
      </c>
      <c r="E68" s="165">
        <f>'[13]OECD.Stat export'!I63</f>
        <v>80.527709999999999</v>
      </c>
      <c r="F68" s="164">
        <f t="shared" si="0"/>
        <v>86.863845544722352</v>
      </c>
      <c r="G68" s="164">
        <f t="shared" si="1"/>
        <v>17957.508484162896</v>
      </c>
    </row>
    <row r="69" spans="1:7" x14ac:dyDescent="0.25">
      <c r="A69" s="26">
        <v>1994</v>
      </c>
      <c r="B69" s="164">
        <v>800912</v>
      </c>
      <c r="C69" s="165">
        <f>'[35]OECD.Stat export'!I58</f>
        <v>3491</v>
      </c>
      <c r="D69" s="165">
        <v>3491</v>
      </c>
      <c r="E69" s="165">
        <f>'[13]OECD.Stat export'!I64</f>
        <v>82.265600000000006</v>
      </c>
      <c r="F69" s="164">
        <f t="shared" si="0"/>
        <v>88.738477376842226</v>
      </c>
      <c r="G69" s="164">
        <f t="shared" si="1"/>
        <v>19118.495178076959</v>
      </c>
    </row>
    <row r="70" spans="1:7" x14ac:dyDescent="0.25">
      <c r="A70" s="26">
        <v>1995</v>
      </c>
      <c r="B70" s="164">
        <v>832866</v>
      </c>
      <c r="C70" s="165">
        <f>'[35]OECD.Stat export'!I59</f>
        <v>3540</v>
      </c>
      <c r="D70" s="165">
        <v>3540</v>
      </c>
      <c r="E70" s="165">
        <f>'[13]OECD.Stat export'!I65</f>
        <v>84.285349999999994</v>
      </c>
      <c r="F70" s="164">
        <f t="shared" si="0"/>
        <v>90.917146707423612</v>
      </c>
      <c r="G70" s="164">
        <f t="shared" si="1"/>
        <v>19606.073446327686</v>
      </c>
    </row>
    <row r="71" spans="1:7" x14ac:dyDescent="0.25">
      <c r="A71" s="26">
        <v>1996</v>
      </c>
      <c r="B71" s="164">
        <v>882984</v>
      </c>
      <c r="C71" s="165">
        <f>'[35]OECD.Stat export'!I60</f>
        <v>3529</v>
      </c>
      <c r="D71" s="165">
        <v>3529</v>
      </c>
      <c r="E71" s="165">
        <f>'[13]OECD.Stat export'!I66</f>
        <v>84.734700000000004</v>
      </c>
      <c r="F71" s="164">
        <f t="shared" si="0"/>
        <v>91.401852766934326</v>
      </c>
      <c r="G71" s="164">
        <f t="shared" si="1"/>
        <v>20850.665911022952</v>
      </c>
    </row>
    <row r="72" spans="1:7" x14ac:dyDescent="0.25">
      <c r="A72" s="26">
        <v>1997</v>
      </c>
      <c r="B72" s="164">
        <v>922158</v>
      </c>
      <c r="C72" s="165">
        <f>'[35]OECD.Stat export'!I61</f>
        <v>3500</v>
      </c>
      <c r="D72" s="165">
        <v>3499</v>
      </c>
      <c r="E72" s="165">
        <f>'[13]OECD.Stat export'!I67</f>
        <v>85.292599999999993</v>
      </c>
      <c r="F72" s="164">
        <f t="shared" si="0"/>
        <v>92.003649830695352</v>
      </c>
      <c r="G72" s="164">
        <f t="shared" si="1"/>
        <v>21962.417833666765</v>
      </c>
    </row>
    <row r="73" spans="1:7" x14ac:dyDescent="0.25">
      <c r="A73" s="26">
        <v>1998</v>
      </c>
      <c r="B73" s="164">
        <v>924145</v>
      </c>
      <c r="C73" s="165">
        <f>'[35]OECD.Stat export'!I62</f>
        <v>3557</v>
      </c>
      <c r="D73" s="165">
        <v>3558</v>
      </c>
      <c r="E73" s="165">
        <f>'[13]OECD.Stat export'!I68</f>
        <v>85.064760000000007</v>
      </c>
      <c r="F73" s="164">
        <f t="shared" si="0"/>
        <v>91.757882770277163</v>
      </c>
      <c r="G73" s="164">
        <f t="shared" si="1"/>
        <v>21644.767659733934</v>
      </c>
    </row>
    <row r="74" spans="1:7" x14ac:dyDescent="0.25">
      <c r="A74" s="26">
        <v>1999</v>
      </c>
      <c r="B74" s="164">
        <v>979741</v>
      </c>
      <c r="C74" s="165">
        <f>'[35]OECD.Stat export'!I63</f>
        <v>3635</v>
      </c>
      <c r="D74" s="165">
        <v>3636</v>
      </c>
      <c r="E74" s="165">
        <f>'[13]OECD.Stat export'!I69</f>
        <v>85.457909999999998</v>
      </c>
      <c r="F74" s="164">
        <f t="shared" si="0"/>
        <v>92.18196686351547</v>
      </c>
      <c r="G74" s="164">
        <f t="shared" si="1"/>
        <v>22454.643381004764</v>
      </c>
    </row>
    <row r="75" spans="1:7" x14ac:dyDescent="0.25">
      <c r="A75" s="26">
        <v>2000</v>
      </c>
      <c r="B75" s="164">
        <v>1075878</v>
      </c>
      <c r="C75" s="165">
        <f>'[35]OECD.Stat export'!I64</f>
        <v>3731</v>
      </c>
      <c r="D75" s="165">
        <v>3731</v>
      </c>
      <c r="E75" s="165">
        <f>'[13]OECD.Stat export'!I70</f>
        <v>86.226299999999995</v>
      </c>
      <c r="F75" s="164">
        <f t="shared" si="0"/>
        <v>93.01081584330278</v>
      </c>
      <c r="G75" s="164">
        <f t="shared" si="1"/>
        <v>24030.152774055212</v>
      </c>
    </row>
    <row r="76" spans="1:7" x14ac:dyDescent="0.25">
      <c r="A76" s="26">
        <v>2001</v>
      </c>
      <c r="B76" s="164">
        <v>1150794</v>
      </c>
      <c r="C76" s="165">
        <f>'[35]OECD.Stat export'!I65</f>
        <v>3850.8750000000005</v>
      </c>
      <c r="D76" s="165">
        <v>3850.75</v>
      </c>
      <c r="E76" s="165">
        <f>'[13]OECD.Stat export'!I71</f>
        <v>88.300870000000003</v>
      </c>
      <c r="F76" s="164">
        <f t="shared" si="0"/>
        <v>95.248618558066624</v>
      </c>
      <c r="G76" s="164">
        <f t="shared" si="1"/>
        <v>24904.109589041094</v>
      </c>
    </row>
    <row r="77" spans="1:7" x14ac:dyDescent="0.25">
      <c r="A77" s="26">
        <v>2002</v>
      </c>
      <c r="B77" s="164">
        <v>1190524</v>
      </c>
      <c r="C77" s="165">
        <f>'[35]OECD.Stat export'!I66</f>
        <v>3862.5</v>
      </c>
      <c r="D77" s="165">
        <v>3862.3</v>
      </c>
      <c r="E77" s="165">
        <f>'[13]OECD.Stat export'!I72</f>
        <v>90.206829999999997</v>
      </c>
      <c r="F77" s="164">
        <f t="shared" si="0"/>
        <v>97.304544587186527</v>
      </c>
      <c r="G77" s="164">
        <f t="shared" ref="G77:G93" si="2">(B77*1000000)/(D77*1000)/12</f>
        <v>25686.85325669506</v>
      </c>
    </row>
    <row r="78" spans="1:7" x14ac:dyDescent="0.25">
      <c r="A78" s="26">
        <v>2003</v>
      </c>
      <c r="B78" s="164">
        <v>1231869</v>
      </c>
      <c r="C78" s="165">
        <f>'[35]OECD.Stat export'!I67</f>
        <v>3865.1249999999995</v>
      </c>
      <c r="D78" s="165">
        <v>3865.0250000000001</v>
      </c>
      <c r="E78" s="165">
        <f>'[13]OECD.Stat export'!I73</f>
        <v>91.943889999999996</v>
      </c>
      <c r="F78" s="164">
        <f t="shared" si="0"/>
        <v>99.17828111268706</v>
      </c>
      <c r="G78" s="164">
        <f t="shared" si="2"/>
        <v>26560.177489149486</v>
      </c>
    </row>
    <row r="79" spans="1:7" x14ac:dyDescent="0.25">
      <c r="A79" s="26">
        <v>2004</v>
      </c>
      <c r="B79" s="164">
        <v>1272098</v>
      </c>
      <c r="C79" s="165">
        <f>'[35]OECD.Stat export'!I68</f>
        <v>3834.2499999999995</v>
      </c>
      <c r="D79" s="165">
        <v>3834.05</v>
      </c>
      <c r="E79" s="165">
        <f>'[13]OECD.Stat export'!I74</f>
        <v>92.287450000000007</v>
      </c>
      <c r="F79" s="164">
        <f t="shared" si="0"/>
        <v>99.548873332127371</v>
      </c>
      <c r="G79" s="164">
        <f t="shared" si="2"/>
        <v>27649.135161687165</v>
      </c>
    </row>
    <row r="80" spans="1:7" x14ac:dyDescent="0.25">
      <c r="A80" s="26">
        <v>2005</v>
      </c>
      <c r="B80" s="164">
        <v>1315970</v>
      </c>
      <c r="C80" s="165">
        <f>'[35]OECD.Stat export'!I69</f>
        <v>3868.9</v>
      </c>
      <c r="D80" s="165">
        <v>3868.6</v>
      </c>
      <c r="E80" s="165">
        <f>'[13]OECD.Stat export'!I75</f>
        <v>92.705669999999998</v>
      </c>
      <c r="F80" s="164">
        <f>E80/$E$80*100</f>
        <v>100</v>
      </c>
      <c r="G80" s="164">
        <f t="shared" si="2"/>
        <v>28347.248789398403</v>
      </c>
    </row>
    <row r="81" spans="1:7" x14ac:dyDescent="0.25">
      <c r="A81" s="26">
        <v>2006</v>
      </c>
      <c r="B81" s="164">
        <v>1380103</v>
      </c>
      <c r="C81" s="165">
        <f>'[35]OECD.Stat export'!I70</f>
        <v>3955.5</v>
      </c>
      <c r="D81" s="165">
        <v>3955.35</v>
      </c>
      <c r="E81" s="165">
        <f>'[13]OECD.Stat export'!I76</f>
        <v>93.966669999999993</v>
      </c>
      <c r="F81" s="164">
        <f t="shared" ref="F81:F92" si="3">E81/$E$80*100</f>
        <v>101.36021885177033</v>
      </c>
      <c r="G81" s="164">
        <f t="shared" si="2"/>
        <v>29076.714660733775</v>
      </c>
    </row>
    <row r="82" spans="1:7" x14ac:dyDescent="0.25">
      <c r="A82" s="32">
        <v>2007</v>
      </c>
      <c r="B82" s="164">
        <v>1489922</v>
      </c>
      <c r="C82" s="165">
        <f>'[35]OECD.Stat export'!I71</f>
        <v>4059.55</v>
      </c>
      <c r="D82" s="165">
        <v>4059.45</v>
      </c>
      <c r="E82" s="165">
        <f>'[13]OECD.Stat export'!I77</f>
        <v>96.045370000000005</v>
      </c>
      <c r="F82" s="164">
        <f t="shared" si="3"/>
        <v>103.60247652597734</v>
      </c>
      <c r="G82" s="164">
        <f t="shared" si="2"/>
        <v>30585.465190276187</v>
      </c>
    </row>
    <row r="83" spans="1:7" x14ac:dyDescent="0.25">
      <c r="A83" s="32">
        <v>2008</v>
      </c>
      <c r="B83" s="164">
        <v>1565514</v>
      </c>
      <c r="C83" s="165">
        <f>'[35]OECD.Stat export'!I72</f>
        <v>4114.9750000000004</v>
      </c>
      <c r="D83" s="165">
        <v>4114.875</v>
      </c>
      <c r="E83" s="165">
        <f>'[13]OECD.Stat export'!I78</f>
        <v>99.346500000000006</v>
      </c>
      <c r="F83" s="164">
        <f t="shared" si="3"/>
        <v>107.16334826122286</v>
      </c>
      <c r="G83" s="164">
        <f t="shared" si="2"/>
        <v>31704.365260184088</v>
      </c>
    </row>
    <row r="84" spans="1:7" x14ac:dyDescent="0.25">
      <c r="A84" s="32">
        <v>2009</v>
      </c>
      <c r="B84" s="164">
        <v>1564886</v>
      </c>
      <c r="C84" s="165">
        <f>'[35]OECD.Stat export'!I73</f>
        <v>4018.45</v>
      </c>
      <c r="D84" s="165">
        <v>4018.3</v>
      </c>
      <c r="E84" s="165">
        <f>'[13]OECD.Stat export'!I79</f>
        <v>98.855270000000004</v>
      </c>
      <c r="F84" s="164">
        <f t="shared" si="3"/>
        <v>106.63346697132981</v>
      </c>
      <c r="G84" s="164">
        <f t="shared" si="2"/>
        <v>32453.317738015248</v>
      </c>
    </row>
    <row r="85" spans="1:7" x14ac:dyDescent="0.25">
      <c r="A85" s="26">
        <v>2010</v>
      </c>
      <c r="B85" s="164">
        <v>1614251</v>
      </c>
      <c r="C85" s="165">
        <f>'[35]OECD.Stat export'!I74</f>
        <v>4028.5499999999997</v>
      </c>
      <c r="D85" s="165">
        <v>4028.25</v>
      </c>
      <c r="E85" s="165">
        <f>'[13]OECD.Stat export'!I80</f>
        <v>100</v>
      </c>
      <c r="F85" s="164">
        <f t="shared" si="3"/>
        <v>107.86826738860742</v>
      </c>
      <c r="G85" s="164">
        <f t="shared" si="2"/>
        <v>33394.381348393632</v>
      </c>
    </row>
    <row r="86" spans="1:7" x14ac:dyDescent="0.25">
      <c r="A86" s="26">
        <v>2011</v>
      </c>
      <c r="B86" s="164">
        <v>1709358</v>
      </c>
      <c r="C86" s="165">
        <f>'[35]OECD.Stat export'!I75</f>
        <v>4143.8999999999996</v>
      </c>
      <c r="D86" s="165">
        <v>4143.8500000000004</v>
      </c>
      <c r="E86" s="165">
        <f>'[13]OECD.Stat export'!I81</f>
        <v>102.96120000000001</v>
      </c>
      <c r="F86" s="164">
        <f t="shared" si="3"/>
        <v>111.06246252251886</v>
      </c>
      <c r="G86" s="164">
        <f t="shared" si="2"/>
        <v>34375.399688695288</v>
      </c>
    </row>
    <row r="87" spans="1:7" x14ac:dyDescent="0.25">
      <c r="A87" s="26">
        <v>2012</v>
      </c>
      <c r="B87" s="164">
        <v>1777972</v>
      </c>
      <c r="C87" s="165">
        <f>'[35]OECD.Stat export'!I76</f>
        <v>4170.4250000000002</v>
      </c>
      <c r="D87" s="165">
        <v>4170.3249999999998</v>
      </c>
      <c r="E87" s="165">
        <f>'[13]OECD.Stat export'!I82</f>
        <v>103.8758</v>
      </c>
      <c r="F87" s="164">
        <f t="shared" si="3"/>
        <v>112.04902569605505</v>
      </c>
      <c r="G87" s="164">
        <f t="shared" si="2"/>
        <v>35528.24619983654</v>
      </c>
    </row>
    <row r="88" spans="1:7" x14ac:dyDescent="0.25">
      <c r="A88" s="26">
        <v>2013</v>
      </c>
      <c r="B88" s="164">
        <v>1832358</v>
      </c>
      <c r="C88" s="165">
        <f>'[35]OECD.Stat export'!I77</f>
        <v>4206.25</v>
      </c>
      <c r="D88" s="165">
        <v>4206.2250000000004</v>
      </c>
      <c r="E88" s="165">
        <f>'[13]OECD.Stat export'!I83</f>
        <v>103.82980000000001</v>
      </c>
      <c r="F88" s="164">
        <f t="shared" si="3"/>
        <v>111.9994062930563</v>
      </c>
      <c r="G88" s="164">
        <f t="shared" si="2"/>
        <v>36302.504026769842</v>
      </c>
    </row>
    <row r="89" spans="1:7" x14ac:dyDescent="0.25">
      <c r="A89" s="26">
        <v>2014</v>
      </c>
      <c r="B89" s="164">
        <v>1904145</v>
      </c>
      <c r="C89" s="165">
        <f>'[35]OECD.Stat export'!I78</f>
        <v>4279.05</v>
      </c>
      <c r="D89" s="165">
        <v>4278.875</v>
      </c>
      <c r="E89" s="165">
        <f>'[13]OECD.Stat export'!I84</f>
        <v>103.6433</v>
      </c>
      <c r="F89" s="164">
        <f t="shared" si="3"/>
        <v>111.79823197437655</v>
      </c>
      <c r="G89" s="164">
        <f t="shared" si="2"/>
        <v>37084.221904121994</v>
      </c>
    </row>
    <row r="90" spans="1:7" x14ac:dyDescent="0.25">
      <c r="A90" s="32">
        <v>2015</v>
      </c>
      <c r="B90" s="164">
        <v>1987350</v>
      </c>
      <c r="C90" s="165">
        <f>'[35]OECD.Stat export'!I79</f>
        <v>4340.875</v>
      </c>
      <c r="D90" s="165">
        <v>4340.6000000000004</v>
      </c>
      <c r="E90" s="165">
        <f>'[13]OECD.Stat export'!I85</f>
        <v>103.59480000000001</v>
      </c>
      <c r="F90" s="164">
        <f t="shared" si="3"/>
        <v>111.74591586469307</v>
      </c>
      <c r="G90" s="164">
        <f t="shared" si="2"/>
        <v>38154.287425701514</v>
      </c>
    </row>
    <row r="91" spans="1:7" x14ac:dyDescent="0.25">
      <c r="A91" s="32">
        <v>2016</v>
      </c>
      <c r="B91" s="164">
        <v>2085848</v>
      </c>
      <c r="C91" s="165">
        <f>'[35]OECD.Stat export'!I80</f>
        <v>4419.4749999999995</v>
      </c>
      <c r="D91" s="165">
        <v>4419.3249999999998</v>
      </c>
      <c r="E91" s="165">
        <f>'[13]OECD.Stat export'!I86</f>
        <v>104.61450000000001</v>
      </c>
      <c r="F91" s="164">
        <f t="shared" si="3"/>
        <v>112.84584858725471</v>
      </c>
      <c r="G91" s="164">
        <f t="shared" si="2"/>
        <v>39331.949260727975</v>
      </c>
    </row>
    <row r="92" spans="1:7" x14ac:dyDescent="0.25">
      <c r="A92" s="32">
        <v>2017</v>
      </c>
      <c r="B92" s="164">
        <v>2185563</v>
      </c>
      <c r="C92" s="165">
        <f>'[35]OECD.Stat export'!I81</f>
        <v>4526.6749999999993</v>
      </c>
      <c r="D92" s="165">
        <v>4526.5249999999996</v>
      </c>
      <c r="E92" s="165">
        <f>'[13]OECD.Stat export'!I87</f>
        <v>106.4918</v>
      </c>
      <c r="F92" s="164">
        <f t="shared" si="3"/>
        <v>114.87085957094104</v>
      </c>
      <c r="G92" s="164">
        <f t="shared" si="2"/>
        <v>40236.218732913221</v>
      </c>
    </row>
    <row r="93" spans="1:7" x14ac:dyDescent="0.25">
      <c r="A93" s="26">
        <v>2018</v>
      </c>
      <c r="B93" s="164">
        <v>2310148</v>
      </c>
      <c r="C93" s="165"/>
      <c r="D93" s="165">
        <v>4621.6750000000002</v>
      </c>
      <c r="E93" s="165"/>
      <c r="F93" s="164"/>
      <c r="G93" s="164">
        <f t="shared" si="2"/>
        <v>41654.234305383514</v>
      </c>
    </row>
    <row r="94" spans="1:7" x14ac:dyDescent="0.25">
      <c r="A94" s="32">
        <v>2019</v>
      </c>
      <c r="B94" s="164">
        <v>2396807</v>
      </c>
      <c r="C94" s="165"/>
      <c r="D94" s="165"/>
      <c r="E94" s="165"/>
      <c r="F94" s="164"/>
      <c r="G94" s="164"/>
    </row>
  </sheetData>
  <mergeCells count="6">
    <mergeCell ref="B7:F7"/>
    <mergeCell ref="A4:A7"/>
    <mergeCell ref="B4:F4"/>
    <mergeCell ref="B5:B6"/>
    <mergeCell ref="E5:F5"/>
    <mergeCell ref="C5:D6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95"/>
  <sheetViews>
    <sheetView workbookViewId="0">
      <selection activeCell="F6" sqref="F6"/>
    </sheetView>
  </sheetViews>
  <sheetFormatPr baseColWidth="10" defaultColWidth="11.42578125" defaultRowHeight="15" x14ac:dyDescent="0.25"/>
  <cols>
    <col min="1" max="1" width="11.42578125" style="34"/>
    <col min="2" max="16384" width="11.42578125" style="138"/>
  </cols>
  <sheetData>
    <row r="1" spans="1:6" s="176" customFormat="1" ht="15" customHeight="1" x14ac:dyDescent="0.25">
      <c r="A1" s="32"/>
      <c r="B1" s="34"/>
      <c r="C1" s="34"/>
      <c r="D1" s="34"/>
      <c r="E1" s="34"/>
      <c r="F1" s="34"/>
    </row>
    <row r="2" spans="1:6" ht="14.25" x14ac:dyDescent="0.25">
      <c r="A2" s="139"/>
      <c r="B2" s="140"/>
      <c r="C2" s="140"/>
      <c r="D2" s="140"/>
      <c r="E2" s="140"/>
      <c r="F2" s="140"/>
    </row>
    <row r="3" spans="1:6" ht="14.25" x14ac:dyDescent="0.25">
      <c r="A3" s="140"/>
      <c r="B3" s="140"/>
      <c r="C3" s="140"/>
      <c r="D3" s="140"/>
      <c r="E3" s="140"/>
      <c r="F3" s="140"/>
    </row>
    <row r="4" spans="1:6" x14ac:dyDescent="0.25">
      <c r="A4" s="449" t="s">
        <v>2</v>
      </c>
      <c r="B4" s="474" t="s">
        <v>124</v>
      </c>
      <c r="C4" s="475"/>
      <c r="D4" s="475"/>
      <c r="E4" s="475"/>
    </row>
    <row r="5" spans="1:6" ht="15" customHeight="1" x14ac:dyDescent="0.25">
      <c r="A5" s="449"/>
      <c r="B5" s="491" t="s">
        <v>63</v>
      </c>
      <c r="C5" s="515" t="s">
        <v>22</v>
      </c>
      <c r="D5" s="469" t="s">
        <v>0</v>
      </c>
      <c r="E5" s="470"/>
      <c r="F5" s="246" t="s">
        <v>64</v>
      </c>
    </row>
    <row r="6" spans="1:6" x14ac:dyDescent="0.25">
      <c r="A6" s="449"/>
      <c r="B6" s="492"/>
      <c r="C6" s="516"/>
      <c r="D6" s="131"/>
      <c r="E6" s="131"/>
      <c r="F6" s="240" t="s">
        <v>110</v>
      </c>
    </row>
    <row r="7" spans="1:6" x14ac:dyDescent="0.25">
      <c r="A7" s="449"/>
      <c r="B7" s="221"/>
      <c r="C7" s="132"/>
      <c r="D7" s="131"/>
      <c r="E7" s="131"/>
      <c r="F7" s="240"/>
    </row>
    <row r="8" spans="1:6" x14ac:dyDescent="0.25">
      <c r="A8" s="449"/>
      <c r="B8" s="493" t="s">
        <v>3</v>
      </c>
      <c r="C8" s="484"/>
      <c r="D8" s="484"/>
      <c r="E8" s="514"/>
    </row>
    <row r="9" spans="1:6" ht="24.4" x14ac:dyDescent="0.25">
      <c r="A9" s="220"/>
      <c r="B9" s="133" t="s">
        <v>65</v>
      </c>
      <c r="C9" s="132" t="s">
        <v>47</v>
      </c>
      <c r="D9" s="218" t="s">
        <v>33</v>
      </c>
      <c r="E9" s="218" t="s">
        <v>32</v>
      </c>
      <c r="F9" s="240" t="s">
        <v>158</v>
      </c>
    </row>
    <row r="10" spans="1:6" ht="25.15" thickBot="1" x14ac:dyDescent="0.3">
      <c r="A10" s="142"/>
      <c r="B10" s="133" t="s">
        <v>125</v>
      </c>
      <c r="C10" s="134" t="s">
        <v>136</v>
      </c>
      <c r="D10" s="134"/>
      <c r="E10" s="134"/>
      <c r="F10" s="240" t="s">
        <v>3</v>
      </c>
    </row>
    <row r="11" spans="1:6" ht="15" hidden="1" customHeight="1" x14ac:dyDescent="0.25">
      <c r="A11" s="26">
        <v>1935</v>
      </c>
    </row>
    <row r="12" spans="1:6" ht="15" hidden="1" customHeight="1" x14ac:dyDescent="0.25">
      <c r="A12" s="26">
        <v>1936</v>
      </c>
    </row>
    <row r="13" spans="1:6" ht="15" hidden="1" customHeight="1" x14ac:dyDescent="0.25">
      <c r="A13" s="26">
        <v>1937</v>
      </c>
    </row>
    <row r="14" spans="1:6" ht="15" hidden="1" customHeight="1" x14ac:dyDescent="0.25">
      <c r="A14" s="26">
        <v>1938</v>
      </c>
    </row>
    <row r="15" spans="1:6" ht="15" hidden="1" customHeight="1" x14ac:dyDescent="0.25">
      <c r="A15" s="26">
        <v>1939</v>
      </c>
    </row>
    <row r="16" spans="1:6" ht="15" hidden="1" customHeight="1" x14ac:dyDescent="0.25">
      <c r="A16" s="26">
        <v>1940</v>
      </c>
    </row>
    <row r="17" spans="1:6" ht="15" hidden="1" customHeight="1" x14ac:dyDescent="0.25">
      <c r="A17" s="26">
        <v>1941</v>
      </c>
    </row>
    <row r="18" spans="1:6" ht="15" hidden="1" customHeight="1" x14ac:dyDescent="0.25">
      <c r="A18" s="26">
        <v>1942</v>
      </c>
    </row>
    <row r="19" spans="1:6" ht="15" hidden="1" customHeight="1" x14ac:dyDescent="0.25">
      <c r="A19" s="26">
        <v>1943</v>
      </c>
    </row>
    <row r="20" spans="1:6" ht="15" hidden="1" customHeight="1" x14ac:dyDescent="0.25">
      <c r="A20" s="26">
        <v>1944</v>
      </c>
    </row>
    <row r="21" spans="1:6" ht="15" hidden="1" customHeight="1" x14ac:dyDescent="0.25">
      <c r="A21" s="26">
        <v>1945</v>
      </c>
    </row>
    <row r="22" spans="1:6" ht="15" hidden="1" customHeight="1" x14ac:dyDescent="0.25">
      <c r="A22" s="26">
        <v>1946</v>
      </c>
    </row>
    <row r="23" spans="1:6" ht="15" hidden="1" customHeight="1" x14ac:dyDescent="0.25">
      <c r="A23" s="26">
        <v>1947</v>
      </c>
    </row>
    <row r="24" spans="1:6" ht="15" hidden="1" customHeight="1" x14ac:dyDescent="0.25">
      <c r="A24" s="26">
        <v>1948</v>
      </c>
    </row>
    <row r="25" spans="1:6" ht="15" hidden="1" customHeight="1" x14ac:dyDescent="0.25">
      <c r="A25" s="26">
        <v>1949</v>
      </c>
      <c r="F25" s="159"/>
    </row>
    <row r="26" spans="1:6" ht="15" hidden="1" customHeight="1" x14ac:dyDescent="0.25">
      <c r="A26" s="26">
        <v>1950</v>
      </c>
      <c r="F26" s="159"/>
    </row>
    <row r="27" spans="1:6" ht="15" hidden="1" customHeight="1" x14ac:dyDescent="0.25">
      <c r="A27" s="26">
        <v>1951</v>
      </c>
      <c r="F27" s="159"/>
    </row>
    <row r="28" spans="1:6" ht="15" hidden="1" customHeight="1" x14ac:dyDescent="0.25">
      <c r="A28" s="26">
        <v>1952</v>
      </c>
      <c r="F28" s="159"/>
    </row>
    <row r="29" spans="1:6" ht="15" hidden="1" customHeight="1" x14ac:dyDescent="0.25">
      <c r="A29" s="26">
        <v>1953</v>
      </c>
      <c r="F29" s="159"/>
    </row>
    <row r="30" spans="1:6" ht="15" hidden="1" customHeight="1" x14ac:dyDescent="0.25">
      <c r="A30" s="26">
        <v>1954</v>
      </c>
      <c r="F30" s="159"/>
    </row>
    <row r="31" spans="1:6" ht="14.25" x14ac:dyDescent="0.25">
      <c r="A31" s="26">
        <v>1955</v>
      </c>
      <c r="B31" s="164"/>
      <c r="D31" s="165"/>
      <c r="E31" s="164"/>
      <c r="F31" s="159"/>
    </row>
    <row r="32" spans="1:6" ht="14.25" x14ac:dyDescent="0.25">
      <c r="A32" s="26">
        <v>1956</v>
      </c>
      <c r="B32" s="164"/>
      <c r="C32" s="165">
        <v>1578.2201143813641</v>
      </c>
      <c r="D32" s="165"/>
      <c r="E32" s="164"/>
      <c r="F32" s="159"/>
    </row>
    <row r="33" spans="1:6" ht="14.25" x14ac:dyDescent="0.25">
      <c r="A33" s="26">
        <v>1957</v>
      </c>
      <c r="B33" s="164"/>
      <c r="C33" s="165"/>
      <c r="D33" s="165"/>
      <c r="E33" s="164"/>
      <c r="F33" s="159"/>
    </row>
    <row r="34" spans="1:6" ht="14.25" x14ac:dyDescent="0.25">
      <c r="A34" s="26">
        <v>1958</v>
      </c>
      <c r="B34" s="164"/>
      <c r="C34" s="165"/>
      <c r="D34" s="165"/>
      <c r="E34" s="164"/>
      <c r="F34" s="159"/>
    </row>
    <row r="35" spans="1:6" ht="14.25" x14ac:dyDescent="0.25">
      <c r="A35" s="26">
        <v>1959</v>
      </c>
      <c r="B35" s="164"/>
      <c r="C35" s="165"/>
      <c r="D35" s="165"/>
      <c r="E35" s="164"/>
      <c r="F35" s="159"/>
    </row>
    <row r="36" spans="1:6" ht="14.25" x14ac:dyDescent="0.25">
      <c r="A36" s="26">
        <v>1960</v>
      </c>
      <c r="B36" s="164"/>
      <c r="C36" s="165">
        <v>2351.3279397405495</v>
      </c>
      <c r="D36" s="165"/>
      <c r="E36" s="164"/>
      <c r="F36" s="159"/>
    </row>
    <row r="37" spans="1:6" ht="14.25" x14ac:dyDescent="0.25">
      <c r="A37" s="26">
        <v>1961</v>
      </c>
      <c r="B37" s="164"/>
      <c r="C37" s="165">
        <v>2388.3331008508858</v>
      </c>
      <c r="D37" s="165"/>
      <c r="E37" s="164"/>
      <c r="F37" s="159"/>
    </row>
    <row r="38" spans="1:6" ht="14.25" x14ac:dyDescent="0.25">
      <c r="A38" s="26">
        <v>1962</v>
      </c>
      <c r="B38" s="164"/>
      <c r="C38" s="165"/>
      <c r="D38" s="165"/>
      <c r="E38" s="164"/>
      <c r="F38" s="159"/>
    </row>
    <row r="39" spans="1:6" ht="14.25" x14ac:dyDescent="0.25">
      <c r="A39" s="26">
        <v>1963</v>
      </c>
      <c r="B39" s="164"/>
      <c r="C39" s="165"/>
      <c r="D39" s="165"/>
      <c r="E39" s="164"/>
      <c r="F39" s="159"/>
    </row>
    <row r="40" spans="1:6" ht="14.25" x14ac:dyDescent="0.25">
      <c r="A40" s="26">
        <v>1964</v>
      </c>
      <c r="B40" s="164"/>
      <c r="C40" s="165"/>
      <c r="D40" s="165"/>
      <c r="E40" s="164"/>
      <c r="F40" s="159"/>
    </row>
    <row r="41" spans="1:6" ht="14.25" x14ac:dyDescent="0.25">
      <c r="A41" s="26">
        <v>1965</v>
      </c>
      <c r="B41" s="164"/>
      <c r="C41" s="165"/>
      <c r="D41" s="165"/>
      <c r="E41" s="164"/>
      <c r="F41" s="159"/>
    </row>
    <row r="42" spans="1:6" x14ac:dyDescent="0.25">
      <c r="A42" s="26">
        <v>1966</v>
      </c>
      <c r="B42" s="164"/>
      <c r="C42" s="165"/>
      <c r="D42" s="165"/>
      <c r="E42" s="164"/>
      <c r="F42" s="159"/>
    </row>
    <row r="43" spans="1:6" x14ac:dyDescent="0.25">
      <c r="A43" s="26">
        <v>1967</v>
      </c>
      <c r="B43" s="164"/>
      <c r="C43" s="165"/>
      <c r="D43" s="165"/>
      <c r="E43" s="164"/>
      <c r="F43" s="159"/>
    </row>
    <row r="44" spans="1:6" x14ac:dyDescent="0.25">
      <c r="A44" s="26">
        <v>1968</v>
      </c>
      <c r="B44" s="164"/>
      <c r="C44" s="165"/>
      <c r="D44" s="165"/>
      <c r="E44" s="164"/>
      <c r="F44" s="159"/>
    </row>
    <row r="45" spans="1:6" x14ac:dyDescent="0.25">
      <c r="A45" s="26">
        <v>1969</v>
      </c>
      <c r="B45" s="164"/>
      <c r="C45" s="165"/>
      <c r="D45" s="165"/>
      <c r="E45" s="164"/>
      <c r="F45" s="159"/>
    </row>
    <row r="46" spans="1:6" x14ac:dyDescent="0.25">
      <c r="A46" s="26">
        <v>1970</v>
      </c>
      <c r="B46" s="164"/>
      <c r="C46" s="165"/>
      <c r="D46" s="165"/>
      <c r="E46" s="164"/>
      <c r="F46" s="159"/>
    </row>
    <row r="47" spans="1:6" x14ac:dyDescent="0.25">
      <c r="A47" s="26">
        <v>1971</v>
      </c>
      <c r="B47" s="164"/>
      <c r="C47" s="165"/>
      <c r="D47" s="165"/>
      <c r="E47" s="164"/>
      <c r="F47" s="159"/>
    </row>
    <row r="48" spans="1:6" x14ac:dyDescent="0.25">
      <c r="A48" s="26">
        <v>1972</v>
      </c>
      <c r="B48" s="164"/>
      <c r="C48" s="165"/>
      <c r="D48" s="165"/>
      <c r="E48" s="164"/>
      <c r="F48" s="159"/>
    </row>
    <row r="49" spans="1:6" x14ac:dyDescent="0.25">
      <c r="A49" s="26">
        <v>1973</v>
      </c>
      <c r="B49" s="164"/>
      <c r="C49" s="165"/>
      <c r="D49" s="165"/>
      <c r="E49" s="164"/>
      <c r="F49" s="159"/>
    </row>
    <row r="50" spans="1:6" x14ac:dyDescent="0.25">
      <c r="A50" s="26">
        <v>1974</v>
      </c>
      <c r="B50" s="164"/>
      <c r="C50" s="165"/>
      <c r="D50" s="165"/>
      <c r="E50" s="164"/>
      <c r="F50" s="159"/>
    </row>
    <row r="51" spans="1:6" x14ac:dyDescent="0.25">
      <c r="A51" s="26">
        <v>1975</v>
      </c>
      <c r="B51" s="164"/>
      <c r="C51" s="165">
        <v>5387.7514297670523</v>
      </c>
      <c r="D51" s="165"/>
      <c r="E51" s="164"/>
      <c r="F51" s="159"/>
    </row>
    <row r="52" spans="1:6" x14ac:dyDescent="0.25">
      <c r="A52" s="26">
        <v>1976</v>
      </c>
      <c r="B52" s="164"/>
      <c r="C52" s="165"/>
      <c r="D52" s="165"/>
      <c r="E52" s="164"/>
      <c r="F52" s="159"/>
    </row>
    <row r="53" spans="1:6" x14ac:dyDescent="0.25">
      <c r="A53" s="26">
        <v>1977</v>
      </c>
      <c r="B53" s="164"/>
      <c r="C53" s="165"/>
      <c r="D53" s="165"/>
      <c r="E53" s="164"/>
      <c r="F53" s="159"/>
    </row>
    <row r="54" spans="1:6" x14ac:dyDescent="0.25">
      <c r="A54" s="26">
        <v>1978</v>
      </c>
      <c r="B54" s="164"/>
      <c r="C54" s="165"/>
      <c r="D54" s="165"/>
      <c r="E54" s="164"/>
      <c r="F54" s="159"/>
    </row>
    <row r="55" spans="1:6" x14ac:dyDescent="0.25">
      <c r="A55" s="26">
        <v>1979</v>
      </c>
      <c r="B55" s="164"/>
      <c r="C55" s="165"/>
      <c r="D55" s="165"/>
      <c r="E55" s="164"/>
      <c r="F55" s="159"/>
    </row>
    <row r="56" spans="1:6" x14ac:dyDescent="0.25">
      <c r="A56" s="26">
        <v>1980</v>
      </c>
      <c r="B56" s="164"/>
      <c r="C56" s="165">
        <v>6162.859534105175</v>
      </c>
      <c r="D56" s="165"/>
      <c r="E56" s="164"/>
      <c r="F56" s="159"/>
    </row>
    <row r="57" spans="1:6" x14ac:dyDescent="0.25">
      <c r="A57" s="26">
        <v>1981</v>
      </c>
      <c r="B57" s="164"/>
      <c r="C57" s="165"/>
      <c r="D57" s="165"/>
      <c r="E57" s="164"/>
      <c r="F57" s="159"/>
    </row>
    <row r="58" spans="1:6" x14ac:dyDescent="0.25">
      <c r="A58" s="26">
        <v>1982</v>
      </c>
      <c r="B58" s="164"/>
      <c r="C58" s="165"/>
      <c r="D58" s="165"/>
      <c r="E58" s="164"/>
      <c r="F58" s="159"/>
    </row>
    <row r="59" spans="1:6" x14ac:dyDescent="0.25">
      <c r="A59" s="26">
        <v>1983</v>
      </c>
      <c r="B59" s="164"/>
      <c r="C59" s="165"/>
      <c r="D59" s="165"/>
      <c r="E59" s="164"/>
      <c r="F59" s="159"/>
    </row>
    <row r="60" spans="1:6" x14ac:dyDescent="0.25">
      <c r="A60" s="26">
        <v>1984</v>
      </c>
      <c r="B60" s="164"/>
      <c r="C60" s="165"/>
      <c r="D60" s="165"/>
      <c r="E60" s="164"/>
      <c r="F60" s="159"/>
    </row>
    <row r="61" spans="1:6" x14ac:dyDescent="0.25">
      <c r="A61" s="26">
        <v>1985</v>
      </c>
      <c r="B61" s="164"/>
      <c r="C61" s="165">
        <v>6978.9733575115079</v>
      </c>
      <c r="D61" s="165"/>
      <c r="E61" s="164"/>
      <c r="F61" s="159"/>
    </row>
    <row r="62" spans="1:6" x14ac:dyDescent="0.25">
      <c r="A62" s="26">
        <v>1986</v>
      </c>
      <c r="B62" s="164"/>
      <c r="C62" s="165"/>
      <c r="D62" s="165"/>
      <c r="E62" s="164"/>
      <c r="F62" s="159"/>
    </row>
    <row r="63" spans="1:6" x14ac:dyDescent="0.25">
      <c r="A63" s="26">
        <v>1987</v>
      </c>
      <c r="B63" s="164"/>
      <c r="C63" s="165"/>
      <c r="D63" s="165"/>
      <c r="E63" s="164"/>
      <c r="F63" s="159"/>
    </row>
    <row r="64" spans="1:6" x14ac:dyDescent="0.25">
      <c r="A64" s="26">
        <v>1988</v>
      </c>
      <c r="B64" s="164"/>
      <c r="C64" s="165">
        <v>7170</v>
      </c>
      <c r="D64" s="165"/>
      <c r="E64" s="164"/>
      <c r="F64" s="159"/>
    </row>
    <row r="65" spans="1:6" x14ac:dyDescent="0.25">
      <c r="A65" s="26">
        <v>1989</v>
      </c>
      <c r="B65" s="164"/>
      <c r="C65" s="165">
        <v>7015</v>
      </c>
      <c r="D65" s="165"/>
      <c r="E65" s="164"/>
      <c r="F65" s="159"/>
    </row>
    <row r="66" spans="1:6" x14ac:dyDescent="0.25">
      <c r="A66" s="26">
        <v>1990</v>
      </c>
      <c r="B66" s="164"/>
      <c r="C66" s="165">
        <v>7223</v>
      </c>
      <c r="D66" s="165"/>
      <c r="E66" s="164"/>
      <c r="F66" s="159"/>
    </row>
    <row r="67" spans="1:6" x14ac:dyDescent="0.25">
      <c r="A67" s="26">
        <v>1991</v>
      </c>
      <c r="B67" s="164"/>
      <c r="C67" s="165">
        <v>7324</v>
      </c>
      <c r="D67" s="165"/>
      <c r="E67" s="164"/>
      <c r="F67" s="159"/>
    </row>
    <row r="68" spans="1:6" x14ac:dyDescent="0.25">
      <c r="A68" s="26">
        <v>1992</v>
      </c>
      <c r="B68" s="164"/>
      <c r="C68" s="165">
        <v>7730</v>
      </c>
      <c r="D68" s="165"/>
      <c r="E68" s="164"/>
      <c r="F68" s="159"/>
    </row>
    <row r="69" spans="1:6" x14ac:dyDescent="0.25">
      <c r="A69" s="26">
        <v>1993</v>
      </c>
      <c r="B69" s="164"/>
      <c r="C69" s="165">
        <v>7806</v>
      </c>
      <c r="D69" s="165"/>
      <c r="E69" s="164"/>
      <c r="F69" s="159"/>
    </row>
    <row r="70" spans="1:6" x14ac:dyDescent="0.25">
      <c r="A70" s="26">
        <v>1994</v>
      </c>
      <c r="B70" s="164"/>
      <c r="C70" s="165">
        <v>8192</v>
      </c>
      <c r="D70" s="165"/>
      <c r="E70" s="164"/>
      <c r="F70" s="159"/>
    </row>
    <row r="71" spans="1:6" x14ac:dyDescent="0.25">
      <c r="A71" s="26">
        <v>1995</v>
      </c>
      <c r="B71" s="164"/>
      <c r="C71" s="165">
        <v>8552</v>
      </c>
      <c r="D71" s="165"/>
      <c r="E71" s="164"/>
      <c r="F71" s="159"/>
    </row>
    <row r="72" spans="1:6" x14ac:dyDescent="0.25">
      <c r="A72" s="26">
        <v>1996</v>
      </c>
      <c r="B72" s="164"/>
      <c r="C72" s="165">
        <v>9077</v>
      </c>
      <c r="D72" s="165"/>
      <c r="E72" s="164"/>
      <c r="F72" s="159"/>
    </row>
    <row r="73" spans="1:6" x14ac:dyDescent="0.25">
      <c r="A73" s="26">
        <v>1997</v>
      </c>
      <c r="B73" s="164"/>
      <c r="C73" s="165">
        <v>9467</v>
      </c>
      <c r="D73" s="165"/>
      <c r="E73" s="164"/>
      <c r="F73" s="159"/>
    </row>
    <row r="74" spans="1:6" x14ac:dyDescent="0.25">
      <c r="A74" s="26">
        <v>1998</v>
      </c>
      <c r="B74" s="164">
        <v>19055.431</v>
      </c>
      <c r="C74" s="165">
        <v>9713</v>
      </c>
      <c r="D74" s="165"/>
      <c r="E74" s="164"/>
      <c r="F74" s="164">
        <f>(B74*1000000)/(C74*1000)/12</f>
        <v>163.4873451388174</v>
      </c>
    </row>
    <row r="75" spans="1:6" x14ac:dyDescent="0.25">
      <c r="A75" s="26">
        <v>1999</v>
      </c>
      <c r="B75" s="164">
        <v>29788.588</v>
      </c>
      <c r="C75" s="165">
        <v>9927</v>
      </c>
      <c r="D75" s="165"/>
      <c r="E75" s="164"/>
      <c r="F75" s="164">
        <f t="shared" ref="F75:F94" si="0">(B75*1000000)/(C75*1000)/12</f>
        <v>250.06369833115073</v>
      </c>
    </row>
    <row r="76" spans="1:6" x14ac:dyDescent="0.25">
      <c r="A76" s="26">
        <v>2000</v>
      </c>
      <c r="B76" s="164">
        <v>45838.71</v>
      </c>
      <c r="C76" s="165">
        <v>10397.75</v>
      </c>
      <c r="D76" s="165"/>
      <c r="E76" s="164"/>
      <c r="F76" s="164">
        <f t="shared" si="0"/>
        <v>367.376836334784</v>
      </c>
    </row>
    <row r="77" spans="1:6" x14ac:dyDescent="0.25">
      <c r="A77" s="26">
        <v>2001</v>
      </c>
      <c r="B77" s="164">
        <v>61485.726999999999</v>
      </c>
      <c r="C77" s="165">
        <v>10146</v>
      </c>
      <c r="D77" s="165"/>
      <c r="E77" s="164"/>
      <c r="F77" s="164">
        <f t="shared" si="0"/>
        <v>505.00794237466329</v>
      </c>
    </row>
    <row r="78" spans="1:6" x14ac:dyDescent="0.25">
      <c r="A78" s="26">
        <v>2002</v>
      </c>
      <c r="B78" s="164">
        <v>90412.315000000002</v>
      </c>
      <c r="C78" s="165">
        <v>10607.5</v>
      </c>
      <c r="D78" s="165"/>
      <c r="E78" s="164"/>
      <c r="F78" s="164">
        <f t="shared" si="0"/>
        <v>710.2860790321314</v>
      </c>
    </row>
    <row r="79" spans="1:6" x14ac:dyDescent="0.25">
      <c r="A79" s="26">
        <v>2003</v>
      </c>
      <c r="B79" s="164">
        <v>118716.72100000001</v>
      </c>
      <c r="C79" s="165">
        <v>10664</v>
      </c>
      <c r="D79" s="165"/>
      <c r="E79" s="164"/>
      <c r="F79" s="164">
        <f t="shared" si="0"/>
        <v>927.70630938984743</v>
      </c>
    </row>
    <row r="80" spans="1:6" x14ac:dyDescent="0.25">
      <c r="A80" s="26">
        <v>2004</v>
      </c>
      <c r="B80" s="164">
        <v>144981.26999999999</v>
      </c>
      <c r="C80" s="165">
        <v>10980.75</v>
      </c>
      <c r="D80" s="165"/>
      <c r="E80" s="164"/>
      <c r="F80" s="164">
        <f t="shared" si="0"/>
        <v>1100.2684242879584</v>
      </c>
    </row>
    <row r="81" spans="1:6" x14ac:dyDescent="0.25">
      <c r="A81" s="26">
        <v>2005</v>
      </c>
      <c r="B81" s="164">
        <v>169072.10500000001</v>
      </c>
      <c r="C81" s="165">
        <v>11386</v>
      </c>
      <c r="D81" s="165"/>
      <c r="E81" s="164"/>
      <c r="F81" s="164">
        <f t="shared" si="0"/>
        <v>1237.4268472978513</v>
      </c>
    </row>
    <row r="82" spans="1:6" x14ac:dyDescent="0.25">
      <c r="A82" s="26">
        <v>2006</v>
      </c>
      <c r="B82" s="164">
        <v>196886.21400000001</v>
      </c>
      <c r="C82" s="165">
        <v>12031.9</v>
      </c>
      <c r="D82" s="165"/>
      <c r="E82" s="164"/>
      <c r="F82" s="164">
        <f t="shared" si="0"/>
        <v>1363.6403643647304</v>
      </c>
    </row>
    <row r="83" spans="1:6" x14ac:dyDescent="0.25">
      <c r="A83" s="32">
        <v>2007</v>
      </c>
      <c r="B83" s="164">
        <v>226818.41099999999</v>
      </c>
      <c r="C83" s="165">
        <v>12541.33</v>
      </c>
      <c r="D83" s="165"/>
      <c r="E83" s="164"/>
      <c r="F83" s="164">
        <f t="shared" si="0"/>
        <v>1507.139533845294</v>
      </c>
    </row>
    <row r="84" spans="1:6" x14ac:dyDescent="0.25">
      <c r="A84" s="32">
        <v>2008</v>
      </c>
      <c r="B84" s="164">
        <v>257067.51999999999</v>
      </c>
      <c r="C84" s="165">
        <v>12921.65</v>
      </c>
      <c r="D84" s="165"/>
      <c r="E84" s="164"/>
      <c r="F84" s="164">
        <f t="shared" si="0"/>
        <v>1657.8605157494076</v>
      </c>
    </row>
    <row r="85" spans="1:6" x14ac:dyDescent="0.25">
      <c r="A85" s="32">
        <v>2009</v>
      </c>
      <c r="B85" s="164">
        <v>268995.549</v>
      </c>
      <c r="C85" s="165">
        <v>12763.17</v>
      </c>
      <c r="D85" s="165"/>
      <c r="E85" s="164"/>
      <c r="F85" s="164">
        <f t="shared" si="0"/>
        <v>1756.3266610097646</v>
      </c>
    </row>
    <row r="86" spans="1:6" x14ac:dyDescent="0.25">
      <c r="A86" s="26">
        <v>2010</v>
      </c>
      <c r="B86" s="164">
        <v>314230.94099999999</v>
      </c>
      <c r="C86" s="165">
        <v>13754.72</v>
      </c>
      <c r="D86" s="165"/>
      <c r="E86" s="164"/>
      <c r="F86" s="164">
        <f t="shared" si="0"/>
        <v>1903.7764309269835</v>
      </c>
    </row>
    <row r="87" spans="1:6" x14ac:dyDescent="0.25">
      <c r="A87" s="26">
        <v>2011</v>
      </c>
      <c r="B87" s="164">
        <v>371489.34600000002</v>
      </c>
      <c r="C87" s="165">
        <v>14867</v>
      </c>
      <c r="D87" s="165"/>
      <c r="E87" s="164"/>
      <c r="F87" s="164">
        <f t="shared" si="0"/>
        <v>2082.2926952310486</v>
      </c>
    </row>
    <row r="88" spans="1:6" x14ac:dyDescent="0.25">
      <c r="A88" s="26">
        <v>2012</v>
      </c>
      <c r="B88" s="164">
        <v>438577.76899999997</v>
      </c>
      <c r="C88" s="165">
        <v>15612.9</v>
      </c>
      <c r="D88" s="165"/>
      <c r="E88" s="164"/>
      <c r="F88" s="164">
        <f t="shared" si="0"/>
        <v>2340.8942231530764</v>
      </c>
    </row>
    <row r="89" spans="1:6" x14ac:dyDescent="0.25">
      <c r="A89" s="26">
        <v>2013</v>
      </c>
      <c r="B89" s="164">
        <v>506358.75900000002</v>
      </c>
      <c r="C89" s="165">
        <v>16345.15</v>
      </c>
      <c r="D89" s="165"/>
      <c r="E89" s="164"/>
      <c r="F89" s="164">
        <f t="shared" si="0"/>
        <v>2581.5953509144915</v>
      </c>
    </row>
    <row r="90" spans="1:6" x14ac:dyDescent="0.25">
      <c r="A90" s="26">
        <v>2014</v>
      </c>
      <c r="B90" s="164">
        <v>590557.99</v>
      </c>
      <c r="C90" s="165">
        <v>17121.7</v>
      </c>
      <c r="D90" s="165"/>
      <c r="E90" s="164"/>
      <c r="F90" s="164">
        <f t="shared" si="0"/>
        <v>2874.3153911897375</v>
      </c>
    </row>
    <row r="91" spans="1:6" x14ac:dyDescent="0.25">
      <c r="A91" s="32">
        <v>2015</v>
      </c>
      <c r="B91" s="164">
        <v>683728.66799999995</v>
      </c>
      <c r="C91" s="165">
        <v>17860</v>
      </c>
      <c r="D91" s="165"/>
      <c r="E91" s="164"/>
      <c r="F91" s="164">
        <f t="shared" si="0"/>
        <v>3190.2233482642773</v>
      </c>
    </row>
    <row r="92" spans="1:6" x14ac:dyDescent="0.25">
      <c r="A92" s="32">
        <v>2016</v>
      </c>
      <c r="B92" s="164">
        <v>840205.09</v>
      </c>
      <c r="C92" s="165">
        <v>18374.07</v>
      </c>
      <c r="D92" s="165"/>
      <c r="E92" s="164"/>
      <c r="F92" s="164">
        <f t="shared" si="0"/>
        <v>3810.6467882909633</v>
      </c>
    </row>
    <row r="93" spans="1:6" x14ac:dyDescent="0.25">
      <c r="A93" s="32">
        <v>2017</v>
      </c>
      <c r="B93" s="164">
        <v>946978.37199999997</v>
      </c>
      <c r="C93" s="165">
        <v>18957.8</v>
      </c>
      <c r="D93" s="165"/>
      <c r="E93" s="164"/>
      <c r="F93" s="164">
        <f t="shared" si="0"/>
        <v>4162.659397890754</v>
      </c>
    </row>
    <row r="94" spans="1:6" x14ac:dyDescent="0.25">
      <c r="A94" s="32">
        <v>2018</v>
      </c>
      <c r="B94" s="164">
        <v>1128955.645</v>
      </c>
      <c r="C94" s="165">
        <v>19523.32</v>
      </c>
      <c r="D94" s="165"/>
      <c r="E94" s="164"/>
      <c r="F94" s="164">
        <f t="shared" si="0"/>
        <v>4818.8339423486032</v>
      </c>
    </row>
    <row r="95" spans="1:6" x14ac:dyDescent="0.25">
      <c r="F95" s="164"/>
    </row>
  </sheetData>
  <mergeCells count="6">
    <mergeCell ref="A4:A8"/>
    <mergeCell ref="B4:E4"/>
    <mergeCell ref="B5:B6"/>
    <mergeCell ref="C5:C6"/>
    <mergeCell ref="D5:E5"/>
    <mergeCell ref="B8:E8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EF39-A7BA-478D-825B-EEE7984008C4}">
  <sheetPr>
    <outlinePr summaryBelow="0" summaryRight="0"/>
  </sheetPr>
  <dimension ref="A1:J1000"/>
  <sheetViews>
    <sheetView workbookViewId="0">
      <pane xSplit="1" ySplit="2" topLeftCell="C41" activePane="bottomRight" state="frozen"/>
      <selection activeCell="F2" sqref="F2"/>
      <selection pane="topRight" activeCell="F2" sqref="F2"/>
      <selection pane="bottomLeft" activeCell="F2" sqref="F2"/>
      <selection pane="bottomRight" activeCell="H46" sqref="H46"/>
    </sheetView>
  </sheetViews>
  <sheetFormatPr baseColWidth="10" defaultColWidth="12.5703125" defaultRowHeight="15" customHeight="1" x14ac:dyDescent="0.2"/>
  <cols>
    <col min="1" max="1" width="4.7109375" style="396" customWidth="1"/>
    <col min="2" max="3" width="22" style="396" customWidth="1"/>
    <col min="4" max="4" width="28" style="396" customWidth="1"/>
    <col min="5" max="6" width="11.85546875" style="396" customWidth="1"/>
    <col min="7" max="7" width="21.42578125" style="396" customWidth="1"/>
    <col min="8" max="8" width="31.85546875" style="396" customWidth="1"/>
    <col min="9" max="9" width="24.85546875" style="396" customWidth="1"/>
    <col min="10" max="16384" width="12.5703125" style="396"/>
  </cols>
  <sheetData>
    <row r="1" spans="1:10" ht="15.75" customHeight="1" x14ac:dyDescent="0.2">
      <c r="B1" s="563" t="s">
        <v>307</v>
      </c>
      <c r="C1" s="564"/>
      <c r="D1" s="564"/>
      <c r="E1" s="565" t="s">
        <v>13</v>
      </c>
      <c r="F1" s="564"/>
      <c r="G1" s="566"/>
      <c r="H1" s="435" t="s">
        <v>376</v>
      </c>
      <c r="I1" s="433" t="s">
        <v>333</v>
      </c>
      <c r="J1" s="396" t="s">
        <v>353</v>
      </c>
    </row>
    <row r="2" spans="1:10" ht="15.75" customHeight="1" x14ac:dyDescent="0.25">
      <c r="A2" s="398"/>
      <c r="B2" s="399" t="s">
        <v>309</v>
      </c>
      <c r="C2" s="399" t="s">
        <v>310</v>
      </c>
      <c r="D2" s="399" t="s">
        <v>311</v>
      </c>
      <c r="E2" s="399" t="s">
        <v>13</v>
      </c>
      <c r="F2" s="399" t="s">
        <v>312</v>
      </c>
      <c r="G2" s="399" t="s">
        <v>313</v>
      </c>
      <c r="H2" s="399" t="s">
        <v>314</v>
      </c>
    </row>
    <row r="3" spans="1:10" ht="15.75" customHeight="1" x14ac:dyDescent="0.25">
      <c r="A3" s="398">
        <v>1976</v>
      </c>
      <c r="B3" s="400">
        <v>9620.2999999999993</v>
      </c>
      <c r="C3" s="401"/>
      <c r="D3" s="401"/>
      <c r="E3" s="402">
        <v>480778</v>
      </c>
      <c r="F3" s="402"/>
      <c r="G3" s="402"/>
    </row>
    <row r="4" spans="1:10" ht="15.75" customHeight="1" x14ac:dyDescent="0.25">
      <c r="A4" s="398">
        <f t="shared" ref="A4:A46" si="0">A3+1</f>
        <v>1977</v>
      </c>
      <c r="B4" s="400">
        <v>11801.2</v>
      </c>
      <c r="C4" s="401"/>
      <c r="D4" s="401"/>
      <c r="E4" s="402">
        <v>472856</v>
      </c>
      <c r="F4" s="402"/>
      <c r="G4" s="402"/>
    </row>
    <row r="5" spans="1:10" ht="15.75" customHeight="1" x14ac:dyDescent="0.25">
      <c r="A5" s="398">
        <f t="shared" si="0"/>
        <v>1978</v>
      </c>
      <c r="B5" s="400">
        <v>14339.8</v>
      </c>
      <c r="C5" s="401"/>
      <c r="D5" s="401"/>
      <c r="E5" s="402">
        <v>561494</v>
      </c>
      <c r="F5" s="402"/>
      <c r="G5" s="402"/>
    </row>
    <row r="6" spans="1:10" ht="15.75" customHeight="1" x14ac:dyDescent="0.25">
      <c r="A6" s="398">
        <f t="shared" si="0"/>
        <v>1979</v>
      </c>
      <c r="B6" s="400">
        <v>17148.3</v>
      </c>
      <c r="C6" s="401"/>
      <c r="D6" s="401"/>
      <c r="E6" s="402">
        <v>568725</v>
      </c>
      <c r="F6" s="402"/>
      <c r="G6" s="402"/>
    </row>
    <row r="7" spans="1:10" ht="15.75" customHeight="1" x14ac:dyDescent="0.25">
      <c r="A7" s="398">
        <f t="shared" si="0"/>
        <v>1980</v>
      </c>
      <c r="B7" s="400">
        <v>20495.400000000001</v>
      </c>
      <c r="C7" s="401"/>
      <c r="D7" s="401"/>
      <c r="E7" s="402">
        <v>580234</v>
      </c>
      <c r="F7" s="402"/>
      <c r="G7" s="402"/>
    </row>
    <row r="8" spans="1:10" ht="15.75" customHeight="1" x14ac:dyDescent="0.25">
      <c r="A8" s="398">
        <f t="shared" si="0"/>
        <v>1981</v>
      </c>
      <c r="B8" s="400">
        <v>24784.400000000001</v>
      </c>
      <c r="C8" s="401"/>
      <c r="D8" s="401"/>
      <c r="E8" s="402">
        <v>567577</v>
      </c>
      <c r="F8" s="402"/>
      <c r="G8" s="402"/>
    </row>
    <row r="9" spans="1:10" ht="15.75" customHeight="1" x14ac:dyDescent="0.25">
      <c r="A9" s="398">
        <f t="shared" si="0"/>
        <v>1982</v>
      </c>
      <c r="B9" s="400">
        <v>38122.5</v>
      </c>
      <c r="C9" s="401"/>
      <c r="D9" s="401"/>
      <c r="E9" s="402">
        <v>620320</v>
      </c>
      <c r="F9" s="402"/>
      <c r="G9" s="402"/>
    </row>
    <row r="10" spans="1:10" ht="15.75" customHeight="1" x14ac:dyDescent="0.25">
      <c r="A10" s="398">
        <f t="shared" si="0"/>
        <v>1983</v>
      </c>
      <c r="B10" s="400">
        <v>56432.1</v>
      </c>
      <c r="C10" s="401"/>
      <c r="D10" s="401"/>
      <c r="E10" s="402">
        <v>602528</v>
      </c>
      <c r="F10" s="402"/>
      <c r="G10" s="402"/>
    </row>
    <row r="11" spans="1:10" ht="15.75" customHeight="1" x14ac:dyDescent="0.25">
      <c r="A11" s="398">
        <f t="shared" si="0"/>
        <v>1984</v>
      </c>
      <c r="B11" s="400">
        <v>73525.600000000006</v>
      </c>
      <c r="C11" s="401"/>
      <c r="D11" s="401"/>
      <c r="E11" s="402">
        <v>645328</v>
      </c>
      <c r="F11" s="402"/>
      <c r="G11" s="402"/>
    </row>
    <row r="12" spans="1:10" ht="15.75" customHeight="1" x14ac:dyDescent="0.25">
      <c r="A12" s="398">
        <f t="shared" si="0"/>
        <v>1985</v>
      </c>
      <c r="B12" s="400">
        <v>92640.7</v>
      </c>
      <c r="C12" s="401"/>
      <c r="D12" s="401"/>
      <c r="E12" s="402">
        <v>651982</v>
      </c>
      <c r="F12" s="402"/>
      <c r="G12" s="402"/>
    </row>
    <row r="13" spans="1:10" ht="15.75" customHeight="1" x14ac:dyDescent="0.25">
      <c r="A13" s="398">
        <f t="shared" si="0"/>
        <v>1986</v>
      </c>
      <c r="B13" s="400">
        <v>112753</v>
      </c>
      <c r="C13" s="401"/>
      <c r="D13" s="401"/>
      <c r="E13" s="402">
        <v>684327</v>
      </c>
      <c r="F13" s="402"/>
      <c r="G13" s="402"/>
    </row>
    <row r="14" spans="1:10" ht="15.75" customHeight="1" x14ac:dyDescent="0.25">
      <c r="A14" s="398">
        <f t="shared" si="0"/>
        <v>1987</v>
      </c>
      <c r="B14" s="400">
        <v>134065.20000000001</v>
      </c>
      <c r="C14" s="401"/>
      <c r="D14" s="401"/>
      <c r="E14" s="403">
        <v>688944</v>
      </c>
      <c r="F14" s="403"/>
      <c r="G14" s="403"/>
    </row>
    <row r="15" spans="1:10" ht="15.75" customHeight="1" x14ac:dyDescent="0.25">
      <c r="A15" s="398">
        <f t="shared" si="0"/>
        <v>1988</v>
      </c>
      <c r="B15" s="400">
        <v>166356</v>
      </c>
      <c r="C15" s="401"/>
      <c r="D15" s="401"/>
      <c r="E15" s="403">
        <v>715253</v>
      </c>
      <c r="F15" s="403"/>
      <c r="G15" s="403"/>
    </row>
    <row r="16" spans="1:10" ht="15.75" customHeight="1" x14ac:dyDescent="0.25">
      <c r="A16" s="398">
        <f t="shared" si="0"/>
        <v>1989</v>
      </c>
      <c r="B16" s="400">
        <v>209002.5</v>
      </c>
      <c r="C16" s="401"/>
      <c r="D16" s="401"/>
      <c r="E16" s="403">
        <v>744824</v>
      </c>
      <c r="F16" s="403"/>
      <c r="G16" s="403"/>
    </row>
    <row r="17" spans="1:9" ht="15.75" customHeight="1" x14ac:dyDescent="0.25">
      <c r="A17" s="398">
        <f t="shared" si="0"/>
        <v>1990</v>
      </c>
      <c r="B17" s="400">
        <v>264380.90000000002</v>
      </c>
      <c r="C17" s="401"/>
      <c r="D17" s="401"/>
      <c r="E17" s="403">
        <v>759211</v>
      </c>
      <c r="F17" s="403"/>
      <c r="G17" s="403"/>
      <c r="H17" s="404"/>
    </row>
    <row r="18" spans="1:9" ht="15.75" customHeight="1" x14ac:dyDescent="0.25">
      <c r="A18" s="398">
        <f t="shared" si="0"/>
        <v>1991</v>
      </c>
      <c r="B18" s="400">
        <v>326955.3</v>
      </c>
      <c r="C18" s="402">
        <v>378530.9</v>
      </c>
      <c r="D18" s="402"/>
      <c r="E18" s="403">
        <v>749487</v>
      </c>
      <c r="F18" s="403"/>
      <c r="G18" s="403"/>
      <c r="H18" s="404">
        <f t="shared" ref="H18:H45" si="1">C18*1000000/12/E18</f>
        <v>42087.776928307852</v>
      </c>
    </row>
    <row r="19" spans="1:9" ht="15.75" customHeight="1" x14ac:dyDescent="0.25">
      <c r="A19" s="398">
        <f t="shared" si="0"/>
        <v>1992</v>
      </c>
      <c r="B19" s="400">
        <v>429722.2</v>
      </c>
      <c r="C19" s="402">
        <v>496355</v>
      </c>
      <c r="D19" s="402"/>
      <c r="E19" s="403">
        <v>799145</v>
      </c>
      <c r="F19" s="403"/>
      <c r="G19" s="403"/>
      <c r="H19" s="404">
        <f t="shared" si="1"/>
        <v>51758.963225280349</v>
      </c>
    </row>
    <row r="20" spans="1:9" ht="15.75" customHeight="1" x14ac:dyDescent="0.25">
      <c r="A20" s="398">
        <f t="shared" si="0"/>
        <v>1993</v>
      </c>
      <c r="B20" s="400">
        <v>516498.5</v>
      </c>
      <c r="C20" s="402">
        <v>610503.5</v>
      </c>
      <c r="D20" s="402"/>
      <c r="E20" s="403">
        <v>843158</v>
      </c>
      <c r="F20" s="403"/>
      <c r="G20" s="403">
        <f>'[36]Asalariados OIT'!B5</f>
        <v>880937</v>
      </c>
      <c r="H20" s="404">
        <f t="shared" si="1"/>
        <v>60338.977589807204</v>
      </c>
    </row>
    <row r="21" spans="1:9" ht="15.75" customHeight="1" x14ac:dyDescent="0.25">
      <c r="A21" s="398">
        <f t="shared" si="0"/>
        <v>1994</v>
      </c>
      <c r="B21" s="400">
        <v>648765.5</v>
      </c>
      <c r="C21" s="402">
        <v>749151.9</v>
      </c>
      <c r="D21" s="402"/>
      <c r="E21" s="403">
        <v>880947</v>
      </c>
      <c r="F21" s="403"/>
      <c r="G21" s="403">
        <f>'[36]Asalariados OIT'!B6</f>
        <v>913803</v>
      </c>
      <c r="H21" s="404">
        <f t="shared" si="1"/>
        <v>70866.153128394784</v>
      </c>
    </row>
    <row r="22" spans="1:9" ht="15.75" customHeight="1" x14ac:dyDescent="0.25">
      <c r="A22" s="398">
        <f t="shared" si="0"/>
        <v>1995</v>
      </c>
      <c r="B22" s="400" t="s">
        <v>315</v>
      </c>
      <c r="C22" s="402">
        <v>926105.7</v>
      </c>
      <c r="D22" s="402"/>
      <c r="E22" s="403">
        <v>907514</v>
      </c>
      <c r="F22" s="403"/>
      <c r="G22" s="403">
        <f>'[36]Asalariados OIT'!B7</f>
        <v>940611</v>
      </c>
      <c r="H22" s="404">
        <f t="shared" si="1"/>
        <v>85040.533809946734</v>
      </c>
    </row>
    <row r="23" spans="1:9" ht="15.75" customHeight="1" x14ac:dyDescent="0.25">
      <c r="A23" s="398">
        <f t="shared" si="0"/>
        <v>1996</v>
      </c>
      <c r="B23" s="400" t="s">
        <v>316</v>
      </c>
      <c r="C23" s="402">
        <v>1075407.3999999999</v>
      </c>
      <c r="D23" s="402"/>
      <c r="E23" s="403">
        <v>894079</v>
      </c>
      <c r="F23" s="403"/>
      <c r="G23" s="403">
        <f>'[36]Asalariados OIT'!B8</f>
        <v>927197</v>
      </c>
      <c r="H23" s="404">
        <f t="shared" si="1"/>
        <v>100234.1888505751</v>
      </c>
    </row>
    <row r="24" spans="1:9" ht="15.75" customHeight="1" x14ac:dyDescent="0.25">
      <c r="A24" s="398">
        <f t="shared" si="0"/>
        <v>1997</v>
      </c>
      <c r="B24" s="401"/>
      <c r="C24" s="402">
        <v>1274072.8</v>
      </c>
      <c r="D24" s="402"/>
      <c r="E24" s="403">
        <v>946760</v>
      </c>
      <c r="F24" s="403"/>
      <c r="G24" s="403">
        <f>'[36]Asalariados OIT'!B9</f>
        <v>979812</v>
      </c>
      <c r="H24" s="404">
        <f t="shared" si="1"/>
        <v>112143.23939893249</v>
      </c>
    </row>
    <row r="25" spans="1:9" ht="15.75" customHeight="1" x14ac:dyDescent="0.25">
      <c r="A25" s="398">
        <f t="shared" si="0"/>
        <v>1998</v>
      </c>
      <c r="B25" s="401"/>
      <c r="C25" s="402">
        <v>1533557.2</v>
      </c>
      <c r="D25" s="402"/>
      <c r="E25" s="403">
        <v>1023641</v>
      </c>
      <c r="F25" s="403"/>
      <c r="G25" s="403">
        <f>'[36]Asalariados OIT'!B10</f>
        <v>1055593</v>
      </c>
      <c r="H25" s="404">
        <f t="shared" si="1"/>
        <v>124844.97331909656</v>
      </c>
    </row>
    <row r="26" spans="1:9" ht="15.75" customHeight="1" x14ac:dyDescent="0.25">
      <c r="A26" s="398">
        <f t="shared" si="0"/>
        <v>1999</v>
      </c>
      <c r="B26" s="401"/>
      <c r="C26" s="402">
        <v>1818850.6</v>
      </c>
      <c r="D26" s="402"/>
      <c r="E26" s="403">
        <v>1035799</v>
      </c>
      <c r="F26" s="403"/>
      <c r="G26" s="403">
        <f>'[36]Asalariados OIT'!B11</f>
        <v>1074906</v>
      </c>
      <c r="H26" s="404">
        <f t="shared" si="1"/>
        <v>146332.33217384198</v>
      </c>
      <c r="I26" s="432" t="s">
        <v>317</v>
      </c>
    </row>
    <row r="27" spans="1:9" ht="15.75" customHeight="1" x14ac:dyDescent="0.25">
      <c r="A27" s="398">
        <f t="shared" si="0"/>
        <v>2000</v>
      </c>
      <c r="B27" s="401"/>
      <c r="C27" s="402">
        <v>2065087.8</v>
      </c>
      <c r="D27" s="402"/>
      <c r="E27" s="403">
        <v>1055402</v>
      </c>
      <c r="F27" s="403"/>
      <c r="G27" s="403">
        <f>'[36]Asalariados OIT'!B12</f>
        <v>1090186</v>
      </c>
      <c r="H27" s="404">
        <f t="shared" si="1"/>
        <v>163056.96786627275</v>
      </c>
      <c r="I27" s="432" t="s">
        <v>334</v>
      </c>
    </row>
    <row r="28" spans="1:9" ht="15.75" customHeight="1" x14ac:dyDescent="0.25">
      <c r="A28" s="398">
        <f t="shared" si="0"/>
        <v>2001</v>
      </c>
      <c r="B28" s="401"/>
      <c r="C28" s="402">
        <v>2392393.6</v>
      </c>
      <c r="D28" s="402"/>
      <c r="E28" s="403">
        <v>1079834</v>
      </c>
      <c r="F28" s="403"/>
      <c r="G28" s="403">
        <f>'[36]Asalariados OIT'!B13</f>
        <v>1121074</v>
      </c>
      <c r="H28" s="404">
        <f t="shared" si="1"/>
        <v>184626.64940475419</v>
      </c>
      <c r="I28" s="432" t="s">
        <v>335</v>
      </c>
    </row>
    <row r="29" spans="1:9" ht="15.75" customHeight="1" x14ac:dyDescent="0.25">
      <c r="A29" s="398">
        <f t="shared" si="0"/>
        <v>2002</v>
      </c>
      <c r="B29" s="401"/>
      <c r="C29" s="402">
        <v>2709259.6</v>
      </c>
      <c r="D29" s="402"/>
      <c r="E29" s="403">
        <v>1091227</v>
      </c>
      <c r="F29" s="403"/>
      <c r="G29" s="403">
        <f>'[36]Asalariados OIT'!B14</f>
        <v>1130931</v>
      </c>
      <c r="H29" s="404">
        <f t="shared" si="1"/>
        <v>206897.03731059929</v>
      </c>
      <c r="I29" s="432" t="s">
        <v>336</v>
      </c>
    </row>
    <row r="30" spans="1:9" ht="15.75" customHeight="1" x14ac:dyDescent="0.25">
      <c r="A30" s="398">
        <f t="shared" si="0"/>
        <v>2003</v>
      </c>
      <c r="B30" s="401"/>
      <c r="C30" s="402">
        <v>3063945.6</v>
      </c>
      <c r="D30" s="402"/>
      <c r="E30" s="403">
        <v>1138180</v>
      </c>
      <c r="F30" s="403"/>
      <c r="G30" s="403">
        <f>'[36]Asalariados OIT'!B15</f>
        <v>1179109</v>
      </c>
      <c r="H30" s="404">
        <f t="shared" si="1"/>
        <v>224330.77369133176</v>
      </c>
      <c r="I30" s="432" t="s">
        <v>337</v>
      </c>
    </row>
    <row r="31" spans="1:9" ht="15.75" customHeight="1" x14ac:dyDescent="0.25">
      <c r="A31" s="398">
        <f t="shared" si="0"/>
        <v>2004</v>
      </c>
      <c r="B31" s="401"/>
      <c r="C31" s="402">
        <v>3498397.9</v>
      </c>
      <c r="D31" s="402"/>
      <c r="E31" s="403">
        <v>1135303</v>
      </c>
      <c r="F31" s="403"/>
      <c r="G31" s="403">
        <f>'[36]Asalariados OIT'!B16</f>
        <v>1177396</v>
      </c>
      <c r="H31" s="404">
        <f t="shared" si="1"/>
        <v>256788.85577976392</v>
      </c>
      <c r="I31" s="432" t="s">
        <v>338</v>
      </c>
    </row>
    <row r="32" spans="1:9" ht="15.75" customHeight="1" x14ac:dyDescent="0.25">
      <c r="A32" s="398">
        <f t="shared" si="0"/>
        <v>2005</v>
      </c>
      <c r="B32" s="401"/>
      <c r="C32" s="402">
        <v>4071947.2</v>
      </c>
      <c r="D32" s="402"/>
      <c r="E32" s="403">
        <v>1258948</v>
      </c>
      <c r="F32" s="403"/>
      <c r="G32" s="403">
        <f>'[36]Asalariados OIT'!B17</f>
        <v>1295689</v>
      </c>
      <c r="H32" s="404">
        <f t="shared" si="1"/>
        <v>269533.7165103986</v>
      </c>
      <c r="I32" s="432" t="s">
        <v>326</v>
      </c>
    </row>
    <row r="33" spans="1:9" ht="15.75" customHeight="1" x14ac:dyDescent="0.25">
      <c r="A33" s="398">
        <f t="shared" si="0"/>
        <v>2006</v>
      </c>
      <c r="B33" s="401"/>
      <c r="C33" s="402">
        <v>4891878.9000000004</v>
      </c>
      <c r="D33" s="402"/>
      <c r="E33" s="403">
        <v>1280006</v>
      </c>
      <c r="F33" s="403"/>
      <c r="G33" s="403">
        <f>'[36]Asalariados OIT'!B18</f>
        <v>1317905</v>
      </c>
      <c r="H33" s="404">
        <f t="shared" si="1"/>
        <v>318480.20634278277</v>
      </c>
      <c r="I33" s="432" t="s">
        <v>339</v>
      </c>
    </row>
    <row r="34" spans="1:9" ht="15.75" customHeight="1" x14ac:dyDescent="0.25">
      <c r="A34" s="398">
        <f t="shared" si="0"/>
        <v>2007</v>
      </c>
      <c r="B34" s="401"/>
      <c r="C34" s="402">
        <v>5807780.0999999996</v>
      </c>
      <c r="D34" s="402"/>
      <c r="E34" s="403">
        <v>1389062</v>
      </c>
      <c r="F34" s="403"/>
      <c r="G34" s="403">
        <f>'[36]Asalariados OIT'!B19</f>
        <v>1429903</v>
      </c>
      <c r="H34" s="404">
        <f t="shared" si="1"/>
        <v>348423.37851010251</v>
      </c>
      <c r="I34" s="432" t="s">
        <v>340</v>
      </c>
    </row>
    <row r="35" spans="1:9" ht="15.75" customHeight="1" x14ac:dyDescent="0.25">
      <c r="A35" s="398">
        <f t="shared" si="0"/>
        <v>2008</v>
      </c>
      <c r="B35" s="401"/>
      <c r="C35" s="402">
        <v>6853681.7000000002</v>
      </c>
      <c r="D35" s="402"/>
      <c r="E35" s="403">
        <v>1402084</v>
      </c>
      <c r="F35" s="403"/>
      <c r="G35" s="403">
        <f>'[36]Asalariados OIT'!B20</f>
        <v>1445211</v>
      </c>
      <c r="H35" s="404">
        <f t="shared" si="1"/>
        <v>407350.87317640497</v>
      </c>
      <c r="I35" s="432" t="s">
        <v>341</v>
      </c>
    </row>
    <row r="36" spans="1:9" ht="15.75" customHeight="1" x14ac:dyDescent="0.25">
      <c r="A36" s="398">
        <f t="shared" si="0"/>
        <v>2009</v>
      </c>
      <c r="B36" s="401"/>
      <c r="C36" s="402">
        <v>7793685</v>
      </c>
      <c r="D36" s="402"/>
      <c r="E36" s="403">
        <v>1375352</v>
      </c>
      <c r="F36" s="403"/>
      <c r="G36" s="403">
        <f>'[36]Asalariados OIT'!B21</f>
        <v>1412850</v>
      </c>
      <c r="H36" s="404">
        <f t="shared" si="1"/>
        <v>472223.65619855863</v>
      </c>
      <c r="I36" s="432" t="s">
        <v>342</v>
      </c>
    </row>
    <row r="37" spans="1:9" ht="15.75" customHeight="1" x14ac:dyDescent="0.25">
      <c r="A37" s="398">
        <f t="shared" si="0"/>
        <v>2010</v>
      </c>
      <c r="B37" s="401"/>
      <c r="C37" s="402">
        <v>8893697.4000000004</v>
      </c>
      <c r="D37" s="402"/>
      <c r="E37" s="403">
        <v>1438660</v>
      </c>
      <c r="F37" s="403"/>
      <c r="G37" s="403">
        <f>'[36]Asalariados OIT'!B22</f>
        <v>1471392</v>
      </c>
      <c r="H37" s="404">
        <f t="shared" si="1"/>
        <v>515160.94838252262</v>
      </c>
      <c r="I37" s="432" t="s">
        <v>343</v>
      </c>
    </row>
    <row r="38" spans="1:9" ht="15.75" customHeight="1" x14ac:dyDescent="0.25">
      <c r="A38" s="398">
        <f t="shared" si="0"/>
        <v>2011</v>
      </c>
      <c r="B38" s="401"/>
      <c r="C38" s="402">
        <v>9845546</v>
      </c>
      <c r="D38" s="402"/>
      <c r="E38" s="403">
        <v>1424746</v>
      </c>
      <c r="F38" s="403"/>
      <c r="G38" s="403">
        <f>'[36]Asalariados OIT'!B23</f>
        <v>1485322</v>
      </c>
      <c r="H38" s="404">
        <f t="shared" si="1"/>
        <v>575865.56948864332</v>
      </c>
      <c r="I38" s="432" t="s">
        <v>344</v>
      </c>
    </row>
    <row r="39" spans="1:9" ht="15.75" customHeight="1" x14ac:dyDescent="0.25">
      <c r="A39" s="398">
        <f t="shared" si="0"/>
        <v>2012</v>
      </c>
      <c r="B39" s="401"/>
      <c r="C39" s="402">
        <v>10928865.9</v>
      </c>
      <c r="D39" s="402"/>
      <c r="E39" s="403">
        <v>1536537</v>
      </c>
      <c r="F39" s="403"/>
      <c r="G39" s="403">
        <f>'[36]Asalariados OIT'!B24</f>
        <v>1599215</v>
      </c>
      <c r="H39" s="404">
        <f t="shared" si="1"/>
        <v>592721.7014624445</v>
      </c>
      <c r="I39" s="432" t="s">
        <v>345</v>
      </c>
    </row>
    <row r="40" spans="1:9" ht="15.75" customHeight="1" x14ac:dyDescent="0.25">
      <c r="A40" s="398">
        <f t="shared" si="0"/>
        <v>2013</v>
      </c>
      <c r="B40" s="401"/>
      <c r="C40" s="402">
        <v>11809378.6</v>
      </c>
      <c r="D40" s="402"/>
      <c r="E40" s="403">
        <v>1509362</v>
      </c>
      <c r="F40" s="403"/>
      <c r="G40" s="403">
        <f>'[36]Asalariados OIT'!B25</f>
        <v>1574791</v>
      </c>
      <c r="H40" s="404">
        <f t="shared" si="1"/>
        <v>652007.19465133839</v>
      </c>
      <c r="I40" s="432" t="s">
        <v>346</v>
      </c>
    </row>
    <row r="41" spans="1:9" ht="15.75" customHeight="1" x14ac:dyDescent="0.25">
      <c r="A41" s="398">
        <f t="shared" si="0"/>
        <v>2014</v>
      </c>
      <c r="B41" s="401"/>
      <c r="C41" s="402">
        <v>12892354</v>
      </c>
      <c r="D41" s="402"/>
      <c r="E41" s="403">
        <v>1560678</v>
      </c>
      <c r="F41" s="403"/>
      <c r="G41" s="403">
        <f>'[36]Asalariados OIT'!B26</f>
        <v>1610842</v>
      </c>
      <c r="H41" s="404">
        <f t="shared" si="1"/>
        <v>688394.93690135528</v>
      </c>
      <c r="I41" s="432" t="s">
        <v>347</v>
      </c>
    </row>
    <row r="42" spans="1:9" ht="15.75" customHeight="1" x14ac:dyDescent="0.25">
      <c r="A42" s="398">
        <f t="shared" si="0"/>
        <v>2015</v>
      </c>
      <c r="B42" s="401"/>
      <c r="C42" s="402">
        <v>13910442</v>
      </c>
      <c r="D42" s="402"/>
      <c r="E42" s="403">
        <v>1557109</v>
      </c>
      <c r="F42" s="403"/>
      <c r="G42" s="403">
        <f>'[36]Asalariados OIT'!B27</f>
        <v>1610335</v>
      </c>
      <c r="H42" s="404">
        <f t="shared" si="1"/>
        <v>744458.80153540953</v>
      </c>
      <c r="I42" s="432" t="s">
        <v>348</v>
      </c>
    </row>
    <row r="43" spans="1:9" ht="15.75" customHeight="1" x14ac:dyDescent="0.25">
      <c r="A43" s="398">
        <f t="shared" si="0"/>
        <v>2016</v>
      </c>
      <c r="B43" s="401"/>
      <c r="C43" s="402">
        <v>14584657.4</v>
      </c>
      <c r="D43" s="402"/>
      <c r="E43" s="403">
        <v>1527933</v>
      </c>
      <c r="F43" s="403"/>
      <c r="G43" s="403">
        <f>'[36]Asalariados OIT'!B28</f>
        <v>1590554</v>
      </c>
      <c r="H43" s="404">
        <f t="shared" si="1"/>
        <v>795445.94996421097</v>
      </c>
      <c r="I43" s="432" t="s">
        <v>349</v>
      </c>
    </row>
    <row r="44" spans="1:9" ht="15.75" customHeight="1" x14ac:dyDescent="0.25">
      <c r="A44" s="398">
        <f t="shared" si="0"/>
        <v>2017</v>
      </c>
      <c r="B44" s="401"/>
      <c r="C44" s="402">
        <v>15221845.800000001</v>
      </c>
      <c r="D44" s="402"/>
      <c r="E44" s="403">
        <v>1552549</v>
      </c>
      <c r="F44" s="403"/>
      <c r="G44" s="403">
        <f>'[36]Asalariados OIT'!B29</f>
        <v>1624669</v>
      </c>
      <c r="H44" s="404">
        <f t="shared" si="1"/>
        <v>817035.17892188905</v>
      </c>
      <c r="I44" s="432" t="s">
        <v>350</v>
      </c>
    </row>
    <row r="45" spans="1:9" ht="15.75" customHeight="1" x14ac:dyDescent="0.25">
      <c r="A45" s="398">
        <f t="shared" si="0"/>
        <v>2018</v>
      </c>
      <c r="B45" s="401"/>
      <c r="C45" s="402">
        <v>15964509.1</v>
      </c>
      <c r="D45" s="402"/>
      <c r="E45" s="403">
        <v>1585059</v>
      </c>
      <c r="F45" s="403"/>
      <c r="G45" s="403">
        <f>'[36]Asalariados OIT'!B30</f>
        <v>1654843</v>
      </c>
      <c r="H45" s="404">
        <f t="shared" si="1"/>
        <v>839322.54782524391</v>
      </c>
      <c r="I45" s="432" t="s">
        <v>351</v>
      </c>
    </row>
    <row r="46" spans="1:9" ht="15.75" customHeight="1" thickBot="1" x14ac:dyDescent="0.3">
      <c r="A46" s="398">
        <f t="shared" si="0"/>
        <v>2019</v>
      </c>
      <c r="B46" s="401"/>
      <c r="C46" s="402">
        <v>16549134.300000001</v>
      </c>
      <c r="D46" s="405">
        <v>14030743.622631799</v>
      </c>
      <c r="E46" s="403">
        <v>1595623</v>
      </c>
      <c r="F46" s="406">
        <v>1832951</v>
      </c>
      <c r="G46" s="403">
        <f>'[36]Asalariados OIT'!B31</f>
        <v>1667396</v>
      </c>
      <c r="H46" s="404">
        <f>C46*1000000/12/E46</f>
        <v>864298.47463968617</v>
      </c>
      <c r="I46" s="432" t="s">
        <v>352</v>
      </c>
    </row>
    <row r="47" spans="1:9" ht="15.75" customHeight="1" x14ac:dyDescent="0.2"/>
    <row r="48" spans="1:9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2">
    <mergeCell ref="B1:D1"/>
    <mergeCell ref="E1:G1"/>
  </mergeCells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71B18-331A-46BA-AF41-1C32786FE4EC}">
  <sheetPr>
    <outlinePr summaryBelow="0" summaryRight="0"/>
  </sheetPr>
  <dimension ref="A1:T1000"/>
  <sheetViews>
    <sheetView tabSelected="1" workbookViewId="0">
      <pane xSplit="1" ySplit="1" topLeftCell="B38" activePane="bottomRight" state="frozen"/>
      <selection activeCell="F2" sqref="F2"/>
      <selection pane="topRight" activeCell="F2" sqref="F2"/>
      <selection pane="bottomLeft" activeCell="F2" sqref="F2"/>
      <selection pane="bottomRight" activeCell="L50" sqref="D48:L50"/>
    </sheetView>
  </sheetViews>
  <sheetFormatPr baseColWidth="10" defaultColWidth="12.5703125" defaultRowHeight="15" customHeight="1" x14ac:dyDescent="0.2"/>
  <cols>
    <col min="1" max="1" width="4.7109375" style="396" customWidth="1"/>
    <col min="2" max="2" width="2.140625" style="396" customWidth="1"/>
    <col min="3" max="3" width="3.85546875" style="396" customWidth="1"/>
    <col min="4" max="5" width="6.140625" style="396" customWidth="1"/>
    <col min="6" max="9" width="4" style="396" customWidth="1"/>
    <col min="10" max="11" width="17.85546875" style="396" customWidth="1"/>
    <col min="12" max="12" width="12.5703125" style="396"/>
    <col min="13" max="13" width="14.5703125" style="396" customWidth="1"/>
    <col min="14" max="14" width="37.28515625" style="396" customWidth="1"/>
    <col min="15" max="15" width="29" style="581" customWidth="1"/>
    <col min="16" max="16" width="22.5703125" style="581" customWidth="1"/>
    <col min="17" max="20" width="12.5703125" style="581"/>
    <col min="21" max="16384" width="12.5703125" style="396"/>
  </cols>
  <sheetData>
    <row r="1" spans="1:20" ht="15.75" customHeight="1" x14ac:dyDescent="0.2">
      <c r="C1" s="567" t="s">
        <v>11</v>
      </c>
      <c r="D1" s="573"/>
      <c r="E1" s="573"/>
      <c r="F1" s="573"/>
      <c r="G1" s="573"/>
      <c r="H1" s="573"/>
      <c r="I1" s="573"/>
      <c r="J1" s="573"/>
      <c r="K1" s="574"/>
      <c r="L1" s="565" t="s">
        <v>13</v>
      </c>
      <c r="M1" s="566"/>
      <c r="N1" s="575" t="s">
        <v>409</v>
      </c>
      <c r="O1" s="579"/>
      <c r="P1" s="585" t="s">
        <v>333</v>
      </c>
      <c r="Q1" s="585" t="s">
        <v>368</v>
      </c>
      <c r="R1" s="586" t="s">
        <v>410</v>
      </c>
      <c r="S1" s="586" t="s">
        <v>369</v>
      </c>
      <c r="T1" s="586" t="s">
        <v>377</v>
      </c>
    </row>
    <row r="2" spans="1:20" ht="15.75" customHeight="1" x14ac:dyDescent="0.25">
      <c r="A2" s="407"/>
      <c r="B2" s="407" t="s">
        <v>411</v>
      </c>
      <c r="C2" s="407" t="s">
        <v>318</v>
      </c>
      <c r="D2" s="407" t="s">
        <v>319</v>
      </c>
      <c r="E2" s="407" t="s">
        <v>320</v>
      </c>
      <c r="F2" s="407" t="s">
        <v>321</v>
      </c>
      <c r="G2" s="407" t="s">
        <v>322</v>
      </c>
      <c r="H2" s="407" t="s">
        <v>323</v>
      </c>
      <c r="I2" s="407" t="s">
        <v>324</v>
      </c>
      <c r="J2" s="407" t="s">
        <v>325</v>
      </c>
      <c r="K2" s="407" t="s">
        <v>412</v>
      </c>
      <c r="L2" s="407" t="s">
        <v>13</v>
      </c>
      <c r="M2" s="407" t="s">
        <v>313</v>
      </c>
      <c r="N2" s="576"/>
      <c r="O2" s="580"/>
    </row>
    <row r="3" spans="1:20" ht="15.75" customHeight="1" x14ac:dyDescent="0.25">
      <c r="A3" s="407">
        <v>1976</v>
      </c>
      <c r="B3" s="407"/>
      <c r="C3" s="408">
        <v>1006.9</v>
      </c>
      <c r="D3" s="408"/>
      <c r="E3" s="408"/>
      <c r="F3" s="408"/>
      <c r="G3" s="408"/>
      <c r="H3" s="408"/>
      <c r="I3" s="408"/>
      <c r="J3" s="408"/>
      <c r="K3" s="408">
        <v>1006.9</v>
      </c>
      <c r="L3" s="410"/>
      <c r="M3" s="410"/>
      <c r="N3" s="577"/>
      <c r="O3" s="582"/>
      <c r="R3" s="583">
        <v>55.5</v>
      </c>
      <c r="S3" s="583">
        <f>R3/$R$44*100</f>
        <v>35.305343511450381</v>
      </c>
    </row>
    <row r="4" spans="1:20" ht="15.75" customHeight="1" x14ac:dyDescent="0.25">
      <c r="A4" s="407">
        <f t="shared" ref="A4:A46" si="0">A3+1</f>
        <v>1977</v>
      </c>
      <c r="B4" s="407"/>
      <c r="C4" s="408">
        <v>1052.3</v>
      </c>
      <c r="D4" s="408"/>
      <c r="E4" s="408"/>
      <c r="F4" s="408"/>
      <c r="G4" s="408"/>
      <c r="H4" s="408"/>
      <c r="I4" s="408"/>
      <c r="J4" s="408"/>
      <c r="K4" s="572">
        <f>((($D$7/$C$7)^(1/4))^1)*C4</f>
        <v>1098.8077873639038</v>
      </c>
      <c r="L4" s="410"/>
      <c r="M4" s="410"/>
      <c r="N4" s="577"/>
      <c r="O4" s="582"/>
      <c r="R4" s="583">
        <v>58</v>
      </c>
      <c r="S4" s="583">
        <f>R4/$R$44*100</f>
        <v>36.895674300254456</v>
      </c>
    </row>
    <row r="5" spans="1:20" ht="15.75" customHeight="1" x14ac:dyDescent="0.25">
      <c r="A5" s="407">
        <f t="shared" si="0"/>
        <v>1978</v>
      </c>
      <c r="B5" s="407"/>
      <c r="C5" s="408">
        <v>1218.7</v>
      </c>
      <c r="D5" s="408"/>
      <c r="E5" s="408"/>
      <c r="F5" s="408"/>
      <c r="G5" s="408"/>
      <c r="H5" s="408"/>
      <c r="I5" s="408"/>
      <c r="J5" s="408"/>
      <c r="K5" s="572">
        <f>((($D$7/$C$7)^(1/4))^2)*C5</f>
        <v>1328.8046145785331</v>
      </c>
      <c r="L5" s="410"/>
      <c r="M5" s="410"/>
      <c r="N5" s="577"/>
      <c r="O5" s="582"/>
      <c r="R5" s="583">
        <v>60.4</v>
      </c>
      <c r="S5" s="583">
        <f>R5/$R$44*100</f>
        <v>38.422391857506362</v>
      </c>
    </row>
    <row r="6" spans="1:20" ht="15.75" customHeight="1" x14ac:dyDescent="0.25">
      <c r="A6" s="407">
        <f t="shared" si="0"/>
        <v>1979</v>
      </c>
      <c r="B6" s="407"/>
      <c r="C6" s="408">
        <v>1392.8</v>
      </c>
      <c r="D6" s="408"/>
      <c r="E6" s="408"/>
      <c r="F6" s="408"/>
      <c r="G6" s="408"/>
      <c r="H6" s="408"/>
      <c r="I6" s="408"/>
      <c r="J6" s="408"/>
      <c r="K6" s="572">
        <f>((($D$7/$C$7)^(1/4))^3)*C6</f>
        <v>1585.7518723709786</v>
      </c>
      <c r="L6" s="410"/>
      <c r="M6" s="410"/>
      <c r="N6" s="577"/>
      <c r="O6" s="582"/>
      <c r="R6" s="583">
        <v>65.3</v>
      </c>
      <c r="S6" s="583">
        <f>R6/$R$44*100</f>
        <v>41.539440203562343</v>
      </c>
    </row>
    <row r="7" spans="1:20" ht="15.75" customHeight="1" x14ac:dyDescent="0.25">
      <c r="A7" s="407">
        <f t="shared" si="0"/>
        <v>1980</v>
      </c>
      <c r="B7" s="407">
        <v>0</v>
      </c>
      <c r="C7" s="408">
        <v>1638.3</v>
      </c>
      <c r="D7" s="412">
        <v>1947.7</v>
      </c>
      <c r="E7" s="412"/>
      <c r="F7" s="412"/>
      <c r="G7" s="412"/>
      <c r="H7" s="412"/>
      <c r="I7" s="412"/>
      <c r="J7" s="412"/>
      <c r="K7" s="412">
        <v>1947.7</v>
      </c>
      <c r="L7" s="410"/>
      <c r="M7" s="410"/>
      <c r="N7" s="577"/>
      <c r="O7" s="582"/>
      <c r="R7" s="583">
        <v>74.3</v>
      </c>
      <c r="S7" s="583">
        <f>R7/$R$44*100</f>
        <v>47.264631043256998</v>
      </c>
    </row>
    <row r="8" spans="1:20" ht="15.75" customHeight="1" x14ac:dyDescent="0.25">
      <c r="A8" s="407">
        <f t="shared" si="0"/>
        <v>1981</v>
      </c>
      <c r="B8" s="407">
        <v>1</v>
      </c>
      <c r="C8" s="408"/>
      <c r="D8" s="412">
        <v>2055.9</v>
      </c>
      <c r="E8" s="412"/>
      <c r="F8" s="412"/>
      <c r="G8" s="412"/>
      <c r="H8" s="412"/>
      <c r="I8" s="412"/>
      <c r="J8" s="412"/>
      <c r="K8" s="572">
        <f>((($E$33/$D$33)^(1/26))^B8)*D8</f>
        <v>2057.2096921806292</v>
      </c>
      <c r="L8" s="410"/>
      <c r="M8" s="410"/>
      <c r="N8" s="577"/>
      <c r="O8" s="582"/>
      <c r="R8" s="583">
        <v>79.7</v>
      </c>
      <c r="S8" s="583">
        <f>R8/$R$44*100</f>
        <v>50.699745547073796</v>
      </c>
    </row>
    <row r="9" spans="1:20" ht="15.75" customHeight="1" x14ac:dyDescent="0.25">
      <c r="A9" s="407">
        <f t="shared" si="0"/>
        <v>1982</v>
      </c>
      <c r="B9" s="407">
        <v>2</v>
      </c>
      <c r="C9" s="408"/>
      <c r="D9" s="412">
        <v>2272.3000000000002</v>
      </c>
      <c r="E9" s="412"/>
      <c r="F9" s="412"/>
      <c r="G9" s="412"/>
      <c r="H9" s="412"/>
      <c r="I9" s="412"/>
      <c r="J9" s="412"/>
      <c r="K9" s="572">
        <f>((($E$33/$D$33)^(1/26))^B9)*D9</f>
        <v>2275.1960177664942</v>
      </c>
      <c r="L9" s="410"/>
      <c r="M9" s="410"/>
      <c r="N9" s="577"/>
      <c r="O9" s="582"/>
      <c r="R9" s="583">
        <v>83.1</v>
      </c>
      <c r="S9" s="583">
        <f>R9/$R$44*100</f>
        <v>52.862595419847324</v>
      </c>
    </row>
    <row r="10" spans="1:20" ht="15.75" customHeight="1" x14ac:dyDescent="0.25">
      <c r="A10" s="407">
        <f t="shared" si="0"/>
        <v>1983</v>
      </c>
      <c r="B10" s="407">
        <v>3</v>
      </c>
      <c r="C10" s="408"/>
      <c r="D10" s="412">
        <v>2387.3000000000002</v>
      </c>
      <c r="E10" s="412"/>
      <c r="F10" s="412"/>
      <c r="G10" s="412"/>
      <c r="H10" s="412"/>
      <c r="I10" s="412"/>
      <c r="J10" s="412"/>
      <c r="K10" s="572">
        <f>((($E$33/$D$33)^(1/26))^B10)*D10</f>
        <v>2391.8653295716622</v>
      </c>
      <c r="L10" s="410"/>
      <c r="M10" s="410"/>
      <c r="N10" s="577"/>
      <c r="O10" s="582"/>
      <c r="R10" s="583">
        <v>84.8</v>
      </c>
      <c r="S10" s="583">
        <f>R10/$R$44*100</f>
        <v>53.944020356234098</v>
      </c>
    </row>
    <row r="11" spans="1:20" ht="15.75" customHeight="1" x14ac:dyDescent="0.25">
      <c r="A11" s="407">
        <f t="shared" si="0"/>
        <v>1984</v>
      </c>
      <c r="B11" s="407">
        <v>4</v>
      </c>
      <c r="C11" s="408"/>
      <c r="D11" s="412">
        <v>2490.1999999999998</v>
      </c>
      <c r="E11" s="412"/>
      <c r="F11" s="412"/>
      <c r="G11" s="412"/>
      <c r="H11" s="412"/>
      <c r="I11" s="412"/>
      <c r="J11" s="412"/>
      <c r="K11" s="572">
        <f>((($E$33/$D$33)^(1/26))^B11)*D11</f>
        <v>2496.5515020281596</v>
      </c>
      <c r="L11" s="410"/>
      <c r="M11" s="410"/>
      <c r="N11" s="577"/>
      <c r="O11" s="582"/>
      <c r="R11" s="583">
        <v>86.2</v>
      </c>
      <c r="S11" s="583">
        <f>R11/$R$44*100</f>
        <v>54.834605597964384</v>
      </c>
    </row>
    <row r="12" spans="1:20" ht="15.75" customHeight="1" x14ac:dyDescent="0.25">
      <c r="A12" s="407">
        <f t="shared" si="0"/>
        <v>1985</v>
      </c>
      <c r="B12" s="407">
        <v>5</v>
      </c>
      <c r="C12" s="408"/>
      <c r="D12" s="412">
        <v>2647.2</v>
      </c>
      <c r="E12" s="412"/>
      <c r="F12" s="412"/>
      <c r="G12" s="412"/>
      <c r="H12" s="412"/>
      <c r="I12" s="412"/>
      <c r="J12" s="412"/>
      <c r="K12" s="572">
        <f>((($E$33/$D$33)^(1/26))^B12)*D12</f>
        <v>2655.642621767061</v>
      </c>
      <c r="L12" s="410"/>
      <c r="M12" s="410"/>
      <c r="N12" s="577"/>
      <c r="O12" s="582"/>
      <c r="R12" s="583">
        <v>87.1</v>
      </c>
      <c r="S12" s="583">
        <f>R12/$R$44*100</f>
        <v>55.407124681933837</v>
      </c>
    </row>
    <row r="13" spans="1:20" ht="15.75" customHeight="1" x14ac:dyDescent="0.25">
      <c r="A13" s="407">
        <f t="shared" si="0"/>
        <v>1986</v>
      </c>
      <c r="B13" s="407">
        <v>6</v>
      </c>
      <c r="C13" s="408"/>
      <c r="D13" s="412">
        <v>2824.7</v>
      </c>
      <c r="E13" s="412"/>
      <c r="F13" s="412"/>
      <c r="G13" s="412"/>
      <c r="H13" s="412"/>
      <c r="I13" s="412"/>
      <c r="J13" s="412"/>
      <c r="K13" s="572">
        <f>((($E$33/$D$33)^(1/26))^B13)*D13</f>
        <v>2835.5139043357431</v>
      </c>
      <c r="L13" s="410"/>
      <c r="M13" s="410"/>
      <c r="N13" s="577"/>
      <c r="O13" s="582"/>
      <c r="R13" s="583">
        <v>87</v>
      </c>
      <c r="S13" s="583">
        <f>R13/$R$44*100</f>
        <v>55.343511450381691</v>
      </c>
    </row>
    <row r="14" spans="1:20" ht="15.75" customHeight="1" x14ac:dyDescent="0.25">
      <c r="A14" s="407">
        <f t="shared" si="0"/>
        <v>1987</v>
      </c>
      <c r="B14" s="407">
        <v>7</v>
      </c>
      <c r="C14" s="408"/>
      <c r="D14" s="412">
        <v>2824.3</v>
      </c>
      <c r="E14" s="412"/>
      <c r="F14" s="412"/>
      <c r="G14" s="412"/>
      <c r="H14" s="412"/>
      <c r="I14" s="412"/>
      <c r="J14" s="412"/>
      <c r="K14" s="572">
        <f>((($E$33/$D$33)^(1/26))^B14)*D14</f>
        <v>2836.9184552548895</v>
      </c>
      <c r="L14" s="410"/>
      <c r="M14" s="410"/>
      <c r="N14" s="577"/>
      <c r="O14" s="582"/>
      <c r="R14" s="583">
        <v>87.9</v>
      </c>
      <c r="S14" s="583">
        <f>R14/$R$44*100</f>
        <v>55.916030534351158</v>
      </c>
    </row>
    <row r="15" spans="1:20" ht="15.75" customHeight="1" x14ac:dyDescent="0.25">
      <c r="A15" s="407">
        <f t="shared" si="0"/>
        <v>1988</v>
      </c>
      <c r="B15" s="407">
        <v>8</v>
      </c>
      <c r="C15" s="408"/>
      <c r="D15" s="412">
        <v>2697.7</v>
      </c>
      <c r="E15" s="412"/>
      <c r="F15" s="412"/>
      <c r="G15" s="412"/>
      <c r="H15" s="412"/>
      <c r="I15" s="412"/>
      <c r="J15" s="412"/>
      <c r="K15" s="572">
        <f>((($E$33/$D$33)^(1/26))^B15)*D15</f>
        <v>2711.479052746331</v>
      </c>
      <c r="L15" s="410"/>
      <c r="M15" s="410"/>
      <c r="N15" s="577"/>
      <c r="O15" s="582"/>
      <c r="R15" s="583">
        <v>88.2</v>
      </c>
      <c r="S15" s="583">
        <f>R15/$R$44*100</f>
        <v>56.10687022900764</v>
      </c>
    </row>
    <row r="16" spans="1:20" ht="15.75" customHeight="1" x14ac:dyDescent="0.25">
      <c r="A16" s="407">
        <f t="shared" si="0"/>
        <v>1989</v>
      </c>
      <c r="B16" s="407">
        <v>9</v>
      </c>
      <c r="C16" s="408"/>
      <c r="D16" s="412">
        <v>2770.6</v>
      </c>
      <c r="E16" s="412"/>
      <c r="F16" s="412"/>
      <c r="G16" s="412"/>
      <c r="H16" s="412"/>
      <c r="I16" s="412"/>
      <c r="J16" s="412"/>
      <c r="K16" s="572">
        <f>((($E$33/$D$33)^(1/26))^B16)*D16</f>
        <v>2786.5254046212035</v>
      </c>
      <c r="L16" s="410"/>
      <c r="M16" s="410"/>
      <c r="N16" s="577"/>
      <c r="O16" s="582"/>
      <c r="R16" s="583">
        <v>88.4</v>
      </c>
      <c r="S16" s="583">
        <f>R16/$R$44*100</f>
        <v>56.234096692111969</v>
      </c>
    </row>
    <row r="17" spans="1:20" ht="15.75" customHeight="1" x14ac:dyDescent="0.25">
      <c r="A17" s="407">
        <f t="shared" si="0"/>
        <v>1990</v>
      </c>
      <c r="B17" s="407">
        <v>10</v>
      </c>
      <c r="C17" s="408"/>
      <c r="D17" s="412">
        <v>2813.2</v>
      </c>
      <c r="E17" s="412"/>
      <c r="F17" s="412"/>
      <c r="G17" s="412"/>
      <c r="H17" s="412"/>
      <c r="I17" s="412"/>
      <c r="J17" s="412"/>
      <c r="K17" s="572">
        <f>((($E$33/$D$33)^(1/26))^B17)*D17</f>
        <v>2831.1726936567138</v>
      </c>
      <c r="L17" s="410"/>
      <c r="M17" s="410"/>
      <c r="N17" s="577"/>
      <c r="O17" s="582"/>
      <c r="R17" s="583">
        <v>89</v>
      </c>
      <c r="S17" s="583">
        <f>R17/$R$44*100</f>
        <v>56.61577608142494</v>
      </c>
    </row>
    <row r="18" spans="1:20" ht="15.75" customHeight="1" x14ac:dyDescent="0.25">
      <c r="A18" s="407">
        <f t="shared" si="0"/>
        <v>1991</v>
      </c>
      <c r="B18" s="407">
        <v>11</v>
      </c>
      <c r="C18" s="408"/>
      <c r="D18" s="412">
        <v>2998.4</v>
      </c>
      <c r="E18" s="412"/>
      <c r="F18" s="412"/>
      <c r="G18" s="412"/>
      <c r="H18" s="412"/>
      <c r="I18" s="412"/>
      <c r="J18" s="412"/>
      <c r="K18" s="572">
        <f>((($E$33/$D$33)^(1/26))^B18)*D18</f>
        <v>3019.4781872945418</v>
      </c>
      <c r="L18" s="410"/>
      <c r="M18" s="410"/>
      <c r="N18" s="577"/>
      <c r="O18" s="582"/>
      <c r="R18" s="583">
        <v>90.2</v>
      </c>
      <c r="S18" s="583">
        <f>R18/$R$44*100</f>
        <v>57.379134860050897</v>
      </c>
    </row>
    <row r="19" spans="1:20" ht="15.75" customHeight="1" x14ac:dyDescent="0.25">
      <c r="A19" s="407">
        <f t="shared" si="0"/>
        <v>1992</v>
      </c>
      <c r="B19" s="407">
        <v>12</v>
      </c>
      <c r="C19" s="408"/>
      <c r="D19" s="412">
        <v>3279</v>
      </c>
      <c r="E19" s="412"/>
      <c r="F19" s="412"/>
      <c r="G19" s="412"/>
      <c r="H19" s="412"/>
      <c r="I19" s="412"/>
      <c r="J19" s="412"/>
      <c r="K19" s="572">
        <f>((($E$33/$D$33)^(1/26))^B19)*D19</f>
        <v>3304.1542935004063</v>
      </c>
      <c r="L19" s="410"/>
      <c r="M19" s="410"/>
      <c r="N19" s="577"/>
      <c r="O19" s="582"/>
      <c r="R19" s="583">
        <v>91.8</v>
      </c>
      <c r="S19" s="583">
        <f>R19/$R$44*100</f>
        <v>58.396946564885496</v>
      </c>
    </row>
    <row r="20" spans="1:20" ht="15.75" customHeight="1" x14ac:dyDescent="0.25">
      <c r="A20" s="407">
        <f t="shared" si="0"/>
        <v>1993</v>
      </c>
      <c r="B20" s="407">
        <v>13</v>
      </c>
      <c r="C20" s="408"/>
      <c r="D20" s="412">
        <v>3485.3</v>
      </c>
      <c r="E20" s="412"/>
      <c r="F20" s="412"/>
      <c r="G20" s="412"/>
      <c r="H20" s="412"/>
      <c r="I20" s="412"/>
      <c r="J20" s="412"/>
      <c r="K20" s="572">
        <f>((($E$33/$D$33)^(1/26))^B20)*D20</f>
        <v>3514.2741998215806</v>
      </c>
      <c r="L20" s="410"/>
      <c r="M20" s="403">
        <f>'[36]Asalariados OIT'!C5</f>
        <v>675562</v>
      </c>
      <c r="N20" s="578">
        <f t="shared" ref="N20:N42" si="1">K20*1000000/12/M20</f>
        <v>433.50008336535365</v>
      </c>
      <c r="O20" s="584"/>
      <c r="R20" s="583">
        <v>92.2</v>
      </c>
      <c r="S20" s="583">
        <f>R20/$R$44*100</f>
        <v>58.651399491094161</v>
      </c>
    </row>
    <row r="21" spans="1:20" ht="15.75" customHeight="1" x14ac:dyDescent="0.25">
      <c r="A21" s="407">
        <f t="shared" si="0"/>
        <v>1994</v>
      </c>
      <c r="B21" s="407">
        <v>14</v>
      </c>
      <c r="C21" s="408"/>
      <c r="D21" s="412">
        <v>3690.6</v>
      </c>
      <c r="E21" s="412"/>
      <c r="F21" s="412"/>
      <c r="G21" s="412"/>
      <c r="H21" s="412"/>
      <c r="I21" s="412"/>
      <c r="J21" s="412"/>
      <c r="K21" s="572">
        <f>((($E$33/$D$33)^(1/26))^B21)*D21</f>
        <v>3723.6515195588599</v>
      </c>
      <c r="L21" s="410"/>
      <c r="M21" s="403">
        <f>'[36]Asalariados OIT'!C6</f>
        <v>716782</v>
      </c>
      <c r="N21" s="578">
        <f t="shared" si="1"/>
        <v>432.91306603203162</v>
      </c>
      <c r="O21" s="584"/>
      <c r="R21" s="583">
        <v>93.4</v>
      </c>
      <c r="S21" s="583">
        <f>R21/$R$44*100</f>
        <v>59.41475826972011</v>
      </c>
    </row>
    <row r="22" spans="1:20" ht="15.75" customHeight="1" x14ac:dyDescent="0.25">
      <c r="A22" s="407">
        <f t="shared" si="0"/>
        <v>1995</v>
      </c>
      <c r="B22" s="407">
        <v>15</v>
      </c>
      <c r="C22" s="408"/>
      <c r="D22" s="412">
        <v>3775.8</v>
      </c>
      <c r="E22" s="412"/>
      <c r="F22" s="412"/>
      <c r="G22" s="412"/>
      <c r="H22" s="412"/>
      <c r="I22" s="412"/>
      <c r="J22" s="412"/>
      <c r="K22" s="572">
        <f>((($E$33/$D$33)^(1/26))^B22)*D22</f>
        <v>3812.0414161596168</v>
      </c>
      <c r="L22" s="410"/>
      <c r="M22" s="403">
        <f>'[36]Asalariados OIT'!C7</f>
        <v>735374</v>
      </c>
      <c r="N22" s="578">
        <f t="shared" si="1"/>
        <v>431.98442970964629</v>
      </c>
      <c r="O22" s="584"/>
      <c r="R22" s="583">
        <v>94.3</v>
      </c>
      <c r="S22" s="583">
        <f>R22/$R$44*100</f>
        <v>59.987277353689571</v>
      </c>
    </row>
    <row r="23" spans="1:20" ht="15.75" customHeight="1" x14ac:dyDescent="0.25">
      <c r="A23" s="407">
        <f t="shared" si="0"/>
        <v>1996</v>
      </c>
      <c r="B23" s="407">
        <v>16</v>
      </c>
      <c r="C23" s="408"/>
      <c r="D23" s="412">
        <v>3508.3</v>
      </c>
      <c r="E23" s="412"/>
      <c r="F23" s="412"/>
      <c r="G23" s="412"/>
      <c r="H23" s="412"/>
      <c r="I23" s="412"/>
      <c r="J23" s="412"/>
      <c r="K23" s="572">
        <f>((($E$33/$D$33)^(1/26))^B23)*D23</f>
        <v>3544.2302417882611</v>
      </c>
      <c r="L23" s="410"/>
      <c r="M23" s="403">
        <f>'[36]Asalariados OIT'!C8</f>
        <v>752496</v>
      </c>
      <c r="N23" s="578">
        <f t="shared" si="1"/>
        <v>392.49712975088471</v>
      </c>
      <c r="O23" s="584"/>
      <c r="R23" s="583">
        <v>95.5</v>
      </c>
      <c r="S23" s="583">
        <f>R23/$R$44*100</f>
        <v>60.750636132315528</v>
      </c>
    </row>
    <row r="24" spans="1:20" ht="15.75" customHeight="1" x14ac:dyDescent="0.25">
      <c r="A24" s="407">
        <f t="shared" si="0"/>
        <v>1997</v>
      </c>
      <c r="B24" s="407">
        <v>17</v>
      </c>
      <c r="C24" s="408"/>
      <c r="D24" s="412">
        <v>3659.7</v>
      </c>
      <c r="E24" s="412"/>
      <c r="F24" s="412"/>
      <c r="G24" s="412"/>
      <c r="H24" s="412"/>
      <c r="I24" s="412"/>
      <c r="J24" s="412"/>
      <c r="K24" s="572">
        <f>((($E$33/$D$33)^(1/26))^B24)*D24</f>
        <v>3699.5360593590253</v>
      </c>
      <c r="L24" s="410"/>
      <c r="M24" s="403">
        <f>'[36]Asalariados OIT'!C9</f>
        <v>760611</v>
      </c>
      <c r="N24" s="578">
        <f t="shared" si="1"/>
        <v>405.32502371547622</v>
      </c>
      <c r="O24" s="584"/>
      <c r="R24" s="583">
        <v>96.8</v>
      </c>
      <c r="S24" s="583">
        <f>R24/$R$44*100</f>
        <v>61.577608142493645</v>
      </c>
    </row>
    <row r="25" spans="1:20" ht="15.75" customHeight="1" x14ac:dyDescent="0.25">
      <c r="A25" s="407">
        <f t="shared" si="0"/>
        <v>1998</v>
      </c>
      <c r="B25" s="407">
        <v>18</v>
      </c>
      <c r="C25" s="408"/>
      <c r="D25" s="412">
        <v>4025.7</v>
      </c>
      <c r="E25" s="412"/>
      <c r="F25" s="412"/>
      <c r="G25" s="412"/>
      <c r="H25" s="412"/>
      <c r="I25" s="412"/>
      <c r="J25" s="412"/>
      <c r="K25" s="572">
        <f>((($E$33/$D$33)^(1/26))^B25)*D25</f>
        <v>4072.1124421178133</v>
      </c>
      <c r="L25" s="410"/>
      <c r="M25" s="403">
        <f>'[36]Asalariados OIT'!C10</f>
        <v>789710</v>
      </c>
      <c r="N25" s="578">
        <f t="shared" si="1"/>
        <v>429.7054659429636</v>
      </c>
      <c r="O25" s="584"/>
      <c r="R25" s="583">
        <v>97.3</v>
      </c>
      <c r="S25" s="583">
        <f>R25/$R$44*100</f>
        <v>61.895674300254456</v>
      </c>
    </row>
    <row r="26" spans="1:20" ht="15.75" customHeight="1" x14ac:dyDescent="0.25">
      <c r="A26" s="407">
        <f t="shared" si="0"/>
        <v>1999</v>
      </c>
      <c r="B26" s="407">
        <v>19</v>
      </c>
      <c r="C26" s="408"/>
      <c r="D26" s="412">
        <v>4176.6000000000004</v>
      </c>
      <c r="E26" s="412"/>
      <c r="F26" s="412"/>
      <c r="G26" s="412"/>
      <c r="H26" s="412"/>
      <c r="I26" s="412"/>
      <c r="J26" s="412"/>
      <c r="K26" s="572">
        <f>((($E$33/$D$33)^(1/26))^B26)*D26</f>
        <v>4227.4435132255203</v>
      </c>
      <c r="L26" s="410"/>
      <c r="M26" s="403">
        <f>'[36]Asalariados OIT'!C11</f>
        <v>809153</v>
      </c>
      <c r="N26" s="578">
        <f>K26*1000000/12/M26</f>
        <v>435.37743719106277</v>
      </c>
      <c r="O26" s="584"/>
      <c r="P26" s="583">
        <v>100</v>
      </c>
      <c r="Q26" s="581">
        <f>P26*Q27/P27</f>
        <v>944.83981517915993</v>
      </c>
      <c r="R26" s="583">
        <v>98.5</v>
      </c>
      <c r="S26" s="583">
        <f>R26/$R$44*100</f>
        <v>62.659033078880412</v>
      </c>
      <c r="T26" s="581">
        <f>N26/S26*100</f>
        <v>694.83586930390925</v>
      </c>
    </row>
    <row r="27" spans="1:20" ht="15.75" customHeight="1" x14ac:dyDescent="0.25">
      <c r="A27" s="407">
        <f t="shared" si="0"/>
        <v>2000</v>
      </c>
      <c r="B27" s="407">
        <v>20</v>
      </c>
      <c r="C27" s="408"/>
      <c r="D27" s="412">
        <v>4388.3</v>
      </c>
      <c r="E27" s="412"/>
      <c r="F27" s="412"/>
      <c r="G27" s="412"/>
      <c r="H27" s="412"/>
      <c r="I27" s="412"/>
      <c r="J27" s="412"/>
      <c r="K27" s="572">
        <f>((($E$33/$D$33)^(1/26))^B27)*D27</f>
        <v>4444.550183868334</v>
      </c>
      <c r="L27" s="410"/>
      <c r="M27" s="403">
        <f>'[36]Asalariados OIT'!C12</f>
        <v>832494</v>
      </c>
      <c r="N27" s="578">
        <f t="shared" si="1"/>
        <v>444.90312481414617</v>
      </c>
      <c r="O27" s="584"/>
      <c r="P27" s="583">
        <v>94.7</v>
      </c>
      <c r="Q27" s="581">
        <f t="shared" ref="Q27:Q42" si="2">P27*Q28/P28</f>
        <v>894.76330497466449</v>
      </c>
      <c r="R27" s="583">
        <v>100</v>
      </c>
      <c r="S27" s="583">
        <f>R27/$R$44*100</f>
        <v>63.613231552162851</v>
      </c>
      <c r="T27" s="581">
        <f t="shared" ref="T27:T42" si="3">Q27/S27*100</f>
        <v>1406.5679154201725</v>
      </c>
    </row>
    <row r="28" spans="1:20" ht="15.75" customHeight="1" x14ac:dyDescent="0.25">
      <c r="A28" s="407">
        <f t="shared" si="0"/>
        <v>2001</v>
      </c>
      <c r="B28" s="407">
        <v>21</v>
      </c>
      <c r="C28" s="408"/>
      <c r="D28" s="412">
        <v>4361.6000000000004</v>
      </c>
      <c r="E28" s="412"/>
      <c r="F28" s="412"/>
      <c r="G28" s="412"/>
      <c r="H28" s="412"/>
      <c r="I28" s="412"/>
      <c r="J28" s="412"/>
      <c r="K28" s="572">
        <f>((($E$33/$D$33)^(1/26))^B28)*D28</f>
        <v>4420.3220702512963</v>
      </c>
      <c r="L28" s="410"/>
      <c r="M28" s="403">
        <f>'[36]Asalariados OIT'!C13</f>
        <v>854011</v>
      </c>
      <c r="N28" s="578">
        <f t="shared" si="1"/>
        <v>431.32954086181712</v>
      </c>
      <c r="O28" s="584"/>
      <c r="P28" s="583">
        <v>93.6</v>
      </c>
      <c r="Q28" s="581">
        <f t="shared" si="2"/>
        <v>884.37006700769371</v>
      </c>
      <c r="R28" s="583">
        <v>100.3</v>
      </c>
      <c r="S28" s="583">
        <f>R28/$R$44*100</f>
        <v>63.804071246819341</v>
      </c>
      <c r="T28" s="581">
        <f t="shared" si="3"/>
        <v>1386.0715307438629</v>
      </c>
    </row>
    <row r="29" spans="1:20" ht="15.75" customHeight="1" x14ac:dyDescent="0.25">
      <c r="A29" s="407">
        <f t="shared" si="0"/>
        <v>2002</v>
      </c>
      <c r="B29" s="407">
        <v>22</v>
      </c>
      <c r="C29" s="408"/>
      <c r="D29" s="412">
        <v>4378.8</v>
      </c>
      <c r="E29" s="412"/>
      <c r="F29" s="412"/>
      <c r="G29" s="412"/>
      <c r="H29" s="412"/>
      <c r="I29" s="412"/>
      <c r="J29" s="412"/>
      <c r="K29" s="572">
        <f>((($E$33/$D$33)^(1/26))^B29)*D29</f>
        <v>4440.5806712741814</v>
      </c>
      <c r="L29" s="410"/>
      <c r="M29" s="403">
        <f>'[36]Asalariados OIT'!C14</f>
        <v>862594</v>
      </c>
      <c r="N29" s="578">
        <f t="shared" si="1"/>
        <v>428.99485652908368</v>
      </c>
      <c r="O29" s="584"/>
      <c r="P29" s="583">
        <v>90.8</v>
      </c>
      <c r="Q29" s="581">
        <f t="shared" si="2"/>
        <v>857.9145521826772</v>
      </c>
      <c r="R29" s="583">
        <v>101.3</v>
      </c>
      <c r="S29" s="583">
        <f>R29/$R$44*100</f>
        <v>64.440203562340969</v>
      </c>
      <c r="T29" s="581">
        <f t="shared" si="3"/>
        <v>1331.3343297444903</v>
      </c>
    </row>
    <row r="30" spans="1:20" ht="15.75" customHeight="1" x14ac:dyDescent="0.25">
      <c r="A30" s="407">
        <f t="shared" si="0"/>
        <v>2003</v>
      </c>
      <c r="B30" s="407">
        <v>23</v>
      </c>
      <c r="C30" s="408"/>
      <c r="D30" s="412">
        <v>4523.6000000000004</v>
      </c>
      <c r="E30" s="412"/>
      <c r="F30" s="412"/>
      <c r="G30" s="412"/>
      <c r="H30" s="412"/>
      <c r="I30" s="412"/>
      <c r="J30" s="412"/>
      <c r="K30" s="572">
        <f>((($E$33/$D$33)^(1/26))^B30)*D30</f>
        <v>4590.3460365335059</v>
      </c>
      <c r="L30" s="410">
        <v>752407</v>
      </c>
      <c r="M30" s="403">
        <f>'[36]Asalariados OIT'!C15</f>
        <v>881664</v>
      </c>
      <c r="N30" s="578">
        <f t="shared" si="1"/>
        <v>433.87144805480557</v>
      </c>
      <c r="O30" s="584"/>
      <c r="P30" s="583">
        <v>90.2</v>
      </c>
      <c r="Q30" s="581">
        <f t="shared" si="2"/>
        <v>852.24551329160226</v>
      </c>
      <c r="R30" s="583">
        <v>101.7</v>
      </c>
      <c r="S30" s="583">
        <f>R30/$R$44*100</f>
        <v>64.694656488549626</v>
      </c>
      <c r="T30" s="581">
        <f t="shared" si="3"/>
        <v>1317.3352476837745</v>
      </c>
    </row>
    <row r="31" spans="1:20" ht="15.75" customHeight="1" x14ac:dyDescent="0.25">
      <c r="A31" s="407">
        <f t="shared" si="0"/>
        <v>2004</v>
      </c>
      <c r="B31" s="407">
        <v>24</v>
      </c>
      <c r="C31" s="408"/>
      <c r="D31" s="414">
        <v>4919</v>
      </c>
      <c r="E31" s="414"/>
      <c r="F31" s="414"/>
      <c r="G31" s="414"/>
      <c r="H31" s="414"/>
      <c r="I31" s="414"/>
      <c r="J31" s="414"/>
      <c r="K31" s="572">
        <f>((($E$33/$D$33)^(1/26))^B31)*D31</f>
        <v>4994.7600316141225</v>
      </c>
      <c r="L31" s="410"/>
      <c r="M31" s="403">
        <f>'[36]Asalariados OIT'!C16</f>
        <v>923099</v>
      </c>
      <c r="N31" s="578">
        <f t="shared" si="1"/>
        <v>450.90505204155806</v>
      </c>
      <c r="O31" s="584"/>
      <c r="P31" s="583">
        <v>89.5</v>
      </c>
      <c r="Q31" s="581">
        <f t="shared" si="2"/>
        <v>845.63163458534802</v>
      </c>
      <c r="R31" s="583">
        <v>102.2</v>
      </c>
      <c r="S31" s="583">
        <f>R31/$R$44*100</f>
        <v>65.012722646310436</v>
      </c>
      <c r="T31" s="581">
        <f t="shared" si="3"/>
        <v>1300.7171522193414</v>
      </c>
    </row>
    <row r="32" spans="1:20" ht="15.75" customHeight="1" x14ac:dyDescent="0.25">
      <c r="A32" s="407">
        <f t="shared" si="0"/>
        <v>2005</v>
      </c>
      <c r="B32" s="407">
        <v>25</v>
      </c>
      <c r="C32" s="408"/>
      <c r="D32" s="412">
        <v>5122.5</v>
      </c>
      <c r="E32" s="412"/>
      <c r="F32" s="412"/>
      <c r="G32" s="412"/>
      <c r="H32" s="412"/>
      <c r="I32" s="412"/>
      <c r="J32" s="412"/>
      <c r="K32" s="572">
        <f>((($E$33/$D$33)^(1/26))^B32)*D32</f>
        <v>5204.7077394084008</v>
      </c>
      <c r="L32" s="410"/>
      <c r="M32" s="403">
        <f>'[36]Asalariados OIT'!C17</f>
        <v>935731</v>
      </c>
      <c r="N32" s="578">
        <f t="shared" si="1"/>
        <v>463.51531043718768</v>
      </c>
      <c r="O32" s="584"/>
      <c r="P32" s="583">
        <v>88.4</v>
      </c>
      <c r="Q32" s="581">
        <f t="shared" si="2"/>
        <v>835.23839661837735</v>
      </c>
      <c r="R32" s="583">
        <v>105.1</v>
      </c>
      <c r="S32" s="583">
        <f>R32/$R$44*100</f>
        <v>66.857506361323161</v>
      </c>
      <c r="T32" s="581">
        <f t="shared" si="3"/>
        <v>1249.2814076918069</v>
      </c>
    </row>
    <row r="33" spans="1:20" ht="15.75" customHeight="1" x14ac:dyDescent="0.25">
      <c r="A33" s="407">
        <f t="shared" si="0"/>
        <v>2006</v>
      </c>
      <c r="B33" s="407"/>
      <c r="C33" s="408"/>
      <c r="D33" s="412">
        <v>5582.3</v>
      </c>
      <c r="E33" s="412">
        <v>5675.5</v>
      </c>
      <c r="F33" s="412"/>
      <c r="G33" s="412"/>
      <c r="H33" s="412"/>
      <c r="I33" s="412"/>
      <c r="J33" s="412"/>
      <c r="K33" s="412">
        <v>5675.5</v>
      </c>
      <c r="L33" s="410"/>
      <c r="M33" s="403">
        <f>'[36]Asalariados OIT'!C18</f>
        <v>963033</v>
      </c>
      <c r="N33" s="578">
        <f t="shared" si="1"/>
        <v>491.11331941203815</v>
      </c>
      <c r="O33" s="584"/>
      <c r="P33" s="583">
        <v>90.3</v>
      </c>
      <c r="Q33" s="581">
        <f t="shared" si="2"/>
        <v>853.19035310678134</v>
      </c>
      <c r="R33" s="583">
        <v>107.7</v>
      </c>
      <c r="S33" s="583">
        <f>R33/$R$44*100</f>
        <v>68.511450381679396</v>
      </c>
      <c r="T33" s="581">
        <f t="shared" si="3"/>
        <v>1245.3251950639369</v>
      </c>
    </row>
    <row r="34" spans="1:20" ht="15.75" customHeight="1" x14ac:dyDescent="0.25">
      <c r="A34" s="407">
        <f t="shared" si="0"/>
        <v>2007</v>
      </c>
      <c r="B34" s="407"/>
      <c r="C34" s="408"/>
      <c r="D34" s="408"/>
      <c r="E34" s="415">
        <v>6405.5</v>
      </c>
      <c r="F34" s="415"/>
      <c r="G34" s="415"/>
      <c r="H34" s="415"/>
      <c r="I34" s="415"/>
      <c r="J34" s="415"/>
      <c r="K34" s="572">
        <f>((($F$35/$E$35)^(1/2))^1)*E34</f>
        <v>6553.4748357861617</v>
      </c>
      <c r="L34" s="410"/>
      <c r="M34" s="403">
        <f>'[36]Asalariados OIT'!C19</f>
        <v>1036593</v>
      </c>
      <c r="N34" s="578">
        <f t="shared" si="1"/>
        <v>526.84409694275394</v>
      </c>
      <c r="O34" s="584"/>
      <c r="P34" s="583">
        <v>91.3</v>
      </c>
      <c r="Q34" s="581">
        <f t="shared" si="2"/>
        <v>862.63875125857294</v>
      </c>
      <c r="R34" s="583">
        <v>112.2</v>
      </c>
      <c r="S34" s="583">
        <f>R34/$R$44*100</f>
        <v>71.374045801526719</v>
      </c>
      <c r="T34" s="581">
        <f t="shared" si="3"/>
        <v>1208.6168600521182</v>
      </c>
    </row>
    <row r="35" spans="1:20" ht="15.75" customHeight="1" x14ac:dyDescent="0.25">
      <c r="A35" s="407">
        <f t="shared" si="0"/>
        <v>2008</v>
      </c>
      <c r="B35" s="407"/>
      <c r="C35" s="408"/>
      <c r="D35" s="408"/>
      <c r="E35" s="408">
        <v>6951.8</v>
      </c>
      <c r="F35" s="415">
        <v>7276.7</v>
      </c>
      <c r="G35" s="416"/>
      <c r="H35" s="415"/>
      <c r="I35" s="415"/>
      <c r="J35" s="415"/>
      <c r="K35" s="415">
        <v>7276.7</v>
      </c>
      <c r="L35" s="410"/>
      <c r="M35" s="403">
        <f>'[36]Asalariados OIT'!C20</f>
        <v>1090030</v>
      </c>
      <c r="N35" s="578">
        <f t="shared" si="1"/>
        <v>556.30731875881088</v>
      </c>
      <c r="O35" s="584"/>
      <c r="P35" s="583">
        <v>87.6</v>
      </c>
      <c r="Q35" s="581">
        <f t="shared" si="2"/>
        <v>827.67967809694403</v>
      </c>
      <c r="R35" s="583">
        <v>122</v>
      </c>
      <c r="S35" s="583">
        <f>R35/$R$44*100</f>
        <v>77.608142493638681</v>
      </c>
      <c r="T35" s="581">
        <f t="shared" si="3"/>
        <v>1066.4856180068819</v>
      </c>
    </row>
    <row r="36" spans="1:20" ht="15.75" customHeight="1" x14ac:dyDescent="0.25">
      <c r="A36" s="407">
        <f t="shared" si="0"/>
        <v>2009</v>
      </c>
      <c r="B36" s="407"/>
      <c r="C36" s="408"/>
      <c r="D36" s="408"/>
      <c r="E36" s="408"/>
      <c r="F36" s="415">
        <v>7829.6</v>
      </c>
      <c r="G36" s="416"/>
      <c r="H36" s="415"/>
      <c r="I36" s="415"/>
      <c r="J36" s="415"/>
      <c r="K36" s="571">
        <f>((($G$38/$F$38)^(1/3))^1)*F36</f>
        <v>7881.7710486684064</v>
      </c>
      <c r="L36" s="410"/>
      <c r="M36" s="403">
        <f>'[36]Asalariados OIT'!C21</f>
        <v>1018845</v>
      </c>
      <c r="N36" s="578">
        <f t="shared" si="1"/>
        <v>644.66553210321547</v>
      </c>
      <c r="O36" s="584"/>
      <c r="P36" s="583">
        <v>89.9</v>
      </c>
      <c r="Q36" s="581">
        <f t="shared" si="2"/>
        <v>849.41099384606468</v>
      </c>
      <c r="R36" s="583">
        <v>125</v>
      </c>
      <c r="S36" s="583">
        <f>R36/$R$44*100</f>
        <v>79.516539440203573</v>
      </c>
      <c r="T36" s="581">
        <f t="shared" si="3"/>
        <v>1068.2192658608108</v>
      </c>
    </row>
    <row r="37" spans="1:20" ht="15.75" customHeight="1" x14ac:dyDescent="0.25">
      <c r="A37" s="407">
        <f t="shared" si="0"/>
        <v>2010</v>
      </c>
      <c r="B37" s="407"/>
      <c r="C37" s="408"/>
      <c r="D37" s="408"/>
      <c r="E37" s="408"/>
      <c r="F37" s="415">
        <v>8260.4</v>
      </c>
      <c r="G37" s="416"/>
      <c r="H37" s="415"/>
      <c r="I37" s="415"/>
      <c r="J37" s="415"/>
      <c r="K37" s="571">
        <f>((($G$38/$F$38)^(1/3))^2)*F37</f>
        <v>8370.849964105495</v>
      </c>
      <c r="L37" s="410"/>
      <c r="M37" s="403">
        <f>'[36]Asalariados OIT'!C22</f>
        <v>1040598</v>
      </c>
      <c r="N37" s="578">
        <f t="shared" si="1"/>
        <v>670.35572847739911</v>
      </c>
      <c r="O37" s="584"/>
      <c r="P37" s="583">
        <v>96.4</v>
      </c>
      <c r="Q37" s="581">
        <f t="shared" si="2"/>
        <v>910.82558183270999</v>
      </c>
      <c r="R37" s="583">
        <v>129.30000000000001</v>
      </c>
      <c r="S37" s="583">
        <f>R37/$R$44*100</f>
        <v>82.25190839694659</v>
      </c>
      <c r="T37" s="581">
        <f t="shared" si="3"/>
        <v>1107.3610322049649</v>
      </c>
    </row>
    <row r="38" spans="1:20" ht="15.75" customHeight="1" x14ac:dyDescent="0.25">
      <c r="A38" s="407">
        <f t="shared" si="0"/>
        <v>2011</v>
      </c>
      <c r="B38" s="407"/>
      <c r="C38" s="408"/>
      <c r="D38" s="408"/>
      <c r="E38" s="408"/>
      <c r="F38" s="408">
        <v>9317.5</v>
      </c>
      <c r="G38" s="415">
        <v>9505</v>
      </c>
      <c r="H38" s="415"/>
      <c r="I38" s="415"/>
      <c r="J38" s="415"/>
      <c r="K38" s="415">
        <v>9505</v>
      </c>
      <c r="L38" s="410"/>
      <c r="M38" s="403">
        <f>'[36]Asalariados OIT'!C23</f>
        <v>1090595</v>
      </c>
      <c r="N38" s="578">
        <f t="shared" si="1"/>
        <v>726.28549858869087</v>
      </c>
      <c r="O38" s="584"/>
      <c r="P38" s="583">
        <v>96.5</v>
      </c>
      <c r="Q38" s="581">
        <f t="shared" si="2"/>
        <v>911.77042164788918</v>
      </c>
      <c r="R38" s="583">
        <v>136.9</v>
      </c>
      <c r="S38" s="583">
        <f>R38/$R$44*100</f>
        <v>87.086513994910959</v>
      </c>
      <c r="T38" s="581">
        <f t="shared" si="3"/>
        <v>1046.9708567059763</v>
      </c>
    </row>
    <row r="39" spans="1:20" ht="15.75" customHeight="1" x14ac:dyDescent="0.25">
      <c r="A39" s="407">
        <f t="shared" si="0"/>
        <v>2012</v>
      </c>
      <c r="B39" s="407"/>
      <c r="C39" s="416"/>
      <c r="D39" s="416"/>
      <c r="E39" s="408"/>
      <c r="F39" s="417"/>
      <c r="G39" s="408">
        <v>10897.7</v>
      </c>
      <c r="H39" s="408">
        <v>10814.8</v>
      </c>
      <c r="I39" s="408"/>
      <c r="J39" s="408"/>
      <c r="K39" s="408">
        <v>10814.8</v>
      </c>
      <c r="L39" s="410"/>
      <c r="M39" s="403">
        <f>'[36]Asalariados OIT'!C24</f>
        <v>1146584</v>
      </c>
      <c r="N39" s="578">
        <f t="shared" si="1"/>
        <v>786.01596859308461</v>
      </c>
      <c r="O39" s="584"/>
      <c r="P39" s="583">
        <v>99.8</v>
      </c>
      <c r="Q39" s="581">
        <f t="shared" si="2"/>
        <v>942.95013554880143</v>
      </c>
      <c r="R39" s="583">
        <v>144.69999999999999</v>
      </c>
      <c r="S39" s="583">
        <f>R39/$R$44*100</f>
        <v>92.04834605597965</v>
      </c>
      <c r="T39" s="581">
        <f>Q39/S39*100</f>
        <v>1024.4074727593058</v>
      </c>
    </row>
    <row r="40" spans="1:20" ht="15.75" customHeight="1" x14ac:dyDescent="0.25">
      <c r="A40" s="407">
        <f t="shared" si="0"/>
        <v>2013</v>
      </c>
      <c r="B40" s="407"/>
      <c r="C40" s="416"/>
      <c r="D40" s="416"/>
      <c r="E40" s="408"/>
      <c r="F40" s="408"/>
      <c r="G40" s="408"/>
      <c r="H40" s="408">
        <v>12141.5</v>
      </c>
      <c r="I40" s="408"/>
      <c r="J40" s="408"/>
      <c r="K40" s="571">
        <f>(I41/H41)^(1/2)^1*H40</f>
        <v>11656.582738585601</v>
      </c>
      <c r="L40" s="410"/>
      <c r="M40" s="403">
        <f>'[36]Asalariados OIT'!C25</f>
        <v>1182891</v>
      </c>
      <c r="N40" s="578">
        <f t="shared" si="1"/>
        <v>821.19307263486951</v>
      </c>
      <c r="O40" s="584"/>
      <c r="P40" s="583">
        <v>100.1</v>
      </c>
      <c r="Q40" s="581">
        <f t="shared" si="2"/>
        <v>945.78465499433889</v>
      </c>
      <c r="R40" s="583">
        <v>150.5</v>
      </c>
      <c r="S40" s="583">
        <f>R40/$R$44*100</f>
        <v>95.737913486005098</v>
      </c>
      <c r="T40" s="581">
        <f>Q40/S40*100</f>
        <v>987.88935392099711</v>
      </c>
    </row>
    <row r="41" spans="1:20" ht="15.75" customHeight="1" x14ac:dyDescent="0.25">
      <c r="A41" s="407">
        <f t="shared" si="0"/>
        <v>2014</v>
      </c>
      <c r="B41" s="407"/>
      <c r="C41" s="416"/>
      <c r="D41" s="416"/>
      <c r="E41" s="408"/>
      <c r="F41" s="408"/>
      <c r="G41" s="408"/>
      <c r="H41" s="408">
        <v>13280.1</v>
      </c>
      <c r="I41" s="408">
        <v>12240.5</v>
      </c>
      <c r="J41" s="408"/>
      <c r="K41" s="408">
        <v>12240.5</v>
      </c>
      <c r="L41" s="410"/>
      <c r="M41" s="403">
        <f>'[36]Asalariados OIT'!C26</f>
        <v>1187834</v>
      </c>
      <c r="N41" s="578">
        <f t="shared" si="1"/>
        <v>858.74092395626542</v>
      </c>
      <c r="O41" s="584"/>
      <c r="P41" s="583">
        <v>105.6</v>
      </c>
      <c r="Q41" s="581">
        <f t="shared" si="2"/>
        <v>997.7508448291926</v>
      </c>
      <c r="R41" s="583">
        <v>154.5</v>
      </c>
      <c r="S41" s="583">
        <f>R41/$R$44*100</f>
        <v>98.282442748091611</v>
      </c>
      <c r="T41" s="581">
        <f t="shared" si="3"/>
        <v>1015.1872673601881</v>
      </c>
    </row>
    <row r="42" spans="1:20" ht="15.75" customHeight="1" x14ac:dyDescent="0.25">
      <c r="A42" s="407">
        <f t="shared" si="0"/>
        <v>2015</v>
      </c>
      <c r="B42" s="407"/>
      <c r="C42" s="416"/>
      <c r="D42" s="416"/>
      <c r="E42" s="408"/>
      <c r="F42" s="408"/>
      <c r="G42" s="408"/>
      <c r="H42" s="416"/>
      <c r="I42" s="408">
        <v>13448.6</v>
      </c>
      <c r="J42" s="408"/>
      <c r="K42" s="571">
        <f>(J43/I43)^(1/2)^1*I42</f>
        <v>13456.184055597976</v>
      </c>
      <c r="L42" s="410"/>
      <c r="M42" s="403">
        <f>'[36]Asalariados OIT'!C27</f>
        <v>1194478</v>
      </c>
      <c r="N42" s="578">
        <f t="shared" si="1"/>
        <v>938.77716567390223</v>
      </c>
      <c r="O42" s="584"/>
      <c r="P42" s="583">
        <v>109.1</v>
      </c>
      <c r="Q42" s="581">
        <f t="shared" si="2"/>
        <v>1030.8202383604632</v>
      </c>
      <c r="R42" s="583">
        <v>154.69999999999999</v>
      </c>
      <c r="S42" s="583">
        <f>R42/$R$44*100</f>
        <v>98.409669211195933</v>
      </c>
      <c r="T42" s="581">
        <f t="shared" si="3"/>
        <v>1047.4786132531663</v>
      </c>
    </row>
    <row r="43" spans="1:20" ht="15.75" customHeight="1" x14ac:dyDescent="0.25">
      <c r="A43" s="407">
        <f t="shared" si="0"/>
        <v>2016</v>
      </c>
      <c r="B43" s="407"/>
      <c r="C43" s="416"/>
      <c r="D43" s="416"/>
      <c r="E43" s="408"/>
      <c r="F43" s="408"/>
      <c r="G43" s="408"/>
      <c r="H43" s="416"/>
      <c r="I43" s="408">
        <v>14448.1</v>
      </c>
      <c r="J43" s="408">
        <v>14464.4</v>
      </c>
      <c r="K43" s="408">
        <f>J43</f>
        <v>14464.4</v>
      </c>
      <c r="L43" s="410"/>
      <c r="M43" s="403">
        <f>'[36]Asalariados OIT'!C28</f>
        <v>1186135</v>
      </c>
      <c r="N43" s="578">
        <f>K43*1000000/12/M43</f>
        <v>1016.2137249694738</v>
      </c>
      <c r="O43" s="584"/>
      <c r="P43" s="583">
        <v>113.3</v>
      </c>
      <c r="Q43" s="581">
        <f>P43*Q44/P44</f>
        <v>1070.503510597988</v>
      </c>
      <c r="R43" s="583">
        <v>155.9</v>
      </c>
      <c r="S43" s="583">
        <f>R43/$R$44*100</f>
        <v>99.17302798982189</v>
      </c>
      <c r="T43" s="581">
        <f>Q43/S43*100</f>
        <v>1079.4300953560212</v>
      </c>
    </row>
    <row r="44" spans="1:20" ht="15.75" customHeight="1" x14ac:dyDescent="0.25">
      <c r="A44" s="407">
        <f t="shared" si="0"/>
        <v>2017</v>
      </c>
      <c r="B44" s="407"/>
      <c r="C44" s="416"/>
      <c r="D44" s="416"/>
      <c r="E44" s="416"/>
      <c r="F44" s="416"/>
      <c r="G44" s="416"/>
      <c r="H44" s="416"/>
      <c r="I44" s="416"/>
      <c r="J44" s="408">
        <v>15908.6</v>
      </c>
      <c r="K44" s="408">
        <f>J44</f>
        <v>15908.6</v>
      </c>
      <c r="L44" s="410"/>
      <c r="M44" s="403">
        <f>'[36]Asalariados OIT'!C29</f>
        <v>1208538</v>
      </c>
      <c r="N44" s="578">
        <f t="shared" ref="N44:N46" si="4">K44*1000000/12/M44</f>
        <v>1096.9590254230043</v>
      </c>
      <c r="O44" s="584"/>
      <c r="P44" s="583">
        <v>116.1</v>
      </c>
      <c r="Q44" s="581">
        <f>$N$44*$P$44/P44</f>
        <v>1096.9590254230043</v>
      </c>
      <c r="R44" s="583">
        <v>157.19999999999999</v>
      </c>
      <c r="S44" s="583">
        <f>R44/$R$44*100</f>
        <v>100</v>
      </c>
      <c r="T44" s="581">
        <f>Q44/S44*100</f>
        <v>1096.9590254230043</v>
      </c>
    </row>
    <row r="45" spans="1:20" ht="15.75" customHeight="1" x14ac:dyDescent="0.25">
      <c r="A45" s="407">
        <f t="shared" si="0"/>
        <v>2018</v>
      </c>
      <c r="B45" s="407"/>
      <c r="C45" s="416"/>
      <c r="D45" s="416"/>
      <c r="E45" s="416"/>
      <c r="F45" s="416"/>
      <c r="G45" s="416"/>
      <c r="H45" s="416"/>
      <c r="I45" s="416"/>
      <c r="J45" s="408">
        <v>16993</v>
      </c>
      <c r="K45" s="408">
        <f>J45</f>
        <v>16993</v>
      </c>
      <c r="L45" s="410"/>
      <c r="M45" s="403">
        <f>'[36]Asalariados OIT'!C30</f>
        <v>1221329</v>
      </c>
      <c r="N45" s="578">
        <f t="shared" si="4"/>
        <v>1159.4609915373608</v>
      </c>
      <c r="O45" s="584"/>
      <c r="P45" s="583">
        <v>121.6</v>
      </c>
      <c r="Q45" s="581">
        <f>P45*Q44/P44</f>
        <v>1148.9252152578579</v>
      </c>
      <c r="R45" s="583">
        <v>158.4</v>
      </c>
      <c r="S45" s="583">
        <f t="shared" ref="S45:S46" si="5">R45/$R$44*100</f>
        <v>100.76335877862597</v>
      </c>
      <c r="T45" s="581">
        <f>Q45/S45*100</f>
        <v>1140.221236354389</v>
      </c>
    </row>
    <row r="46" spans="1:20" ht="15.75" customHeight="1" x14ac:dyDescent="0.25">
      <c r="A46" s="407">
        <f t="shared" si="0"/>
        <v>2019</v>
      </c>
      <c r="B46" s="407"/>
      <c r="C46" s="416"/>
      <c r="D46" s="416"/>
      <c r="E46" s="416"/>
      <c r="F46" s="416"/>
      <c r="G46" s="416"/>
      <c r="H46" s="416"/>
      <c r="I46" s="416"/>
      <c r="J46" s="408">
        <v>17855</v>
      </c>
      <c r="K46" s="408">
        <f>J46</f>
        <v>17855</v>
      </c>
      <c r="L46" s="410"/>
      <c r="M46" s="403">
        <f>'[36]Asalariados OIT'!C31</f>
        <v>1212239</v>
      </c>
      <c r="N46" s="578">
        <f t="shared" si="4"/>
        <v>1227.4119762412088</v>
      </c>
      <c r="O46" s="584"/>
      <c r="P46" s="583">
        <v>125.4</v>
      </c>
      <c r="Q46" s="581">
        <f>P46*Q45/P45</f>
        <v>1184.8291282346661</v>
      </c>
      <c r="R46" s="583">
        <v>157.9</v>
      </c>
      <c r="S46" s="583">
        <f t="shared" si="5"/>
        <v>100.44529262086515</v>
      </c>
      <c r="T46" s="581">
        <f>Q46/S46*100</f>
        <v>1179.5765608517383</v>
      </c>
    </row>
    <row r="47" spans="1:20" ht="15.75" customHeight="1" x14ac:dyDescent="0.2"/>
    <row r="48" spans="1:20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2">
    <mergeCell ref="L1:M1"/>
    <mergeCell ref="C1:K1"/>
  </mergeCells>
  <pageMargins left="0.7" right="0.7" top="0.75" bottom="0.75" header="0" footer="0"/>
  <pageSetup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DD59-2815-4C4C-9594-2BEF8BA9531A}">
  <sheetPr>
    <outlinePr summaryBelow="0" summaryRight="0"/>
  </sheetPr>
  <dimension ref="A1:F1000"/>
  <sheetViews>
    <sheetView workbookViewId="0">
      <pane xSplit="1" ySplit="1" topLeftCell="B28" activePane="bottomRight" state="frozen"/>
      <selection activeCell="F2" sqref="F2"/>
      <selection pane="topRight" activeCell="F2" sqref="F2"/>
      <selection pane="bottomLeft" activeCell="F2" sqref="F2"/>
      <selection pane="bottomRight" activeCell="E28" sqref="E28:E46"/>
    </sheetView>
  </sheetViews>
  <sheetFormatPr baseColWidth="10" defaultColWidth="12.5703125" defaultRowHeight="15" customHeight="1" x14ac:dyDescent="0.2"/>
  <cols>
    <col min="1" max="1" width="12.5703125" style="396" customWidth="1"/>
    <col min="2" max="2" width="18.5703125" style="396" customWidth="1"/>
    <col min="3" max="4" width="12" style="396" customWidth="1"/>
    <col min="5" max="5" width="31.7109375" style="396" customWidth="1"/>
    <col min="6" max="16384" width="12.5703125" style="396"/>
  </cols>
  <sheetData>
    <row r="1" spans="1:6" ht="15.75" customHeight="1" x14ac:dyDescent="0.2">
      <c r="B1" s="418" t="s">
        <v>11</v>
      </c>
      <c r="C1" s="565" t="s">
        <v>13</v>
      </c>
      <c r="D1" s="566"/>
      <c r="E1" s="435" t="s">
        <v>378</v>
      </c>
      <c r="F1" s="433" t="s">
        <v>333</v>
      </c>
    </row>
    <row r="2" spans="1:6" ht="15.75" customHeight="1" x14ac:dyDescent="0.25">
      <c r="A2" s="410"/>
      <c r="B2" s="410" t="s">
        <v>327</v>
      </c>
      <c r="C2" s="410" t="s">
        <v>13</v>
      </c>
      <c r="D2" s="410" t="s">
        <v>328</v>
      </c>
      <c r="E2" s="410"/>
    </row>
    <row r="3" spans="1:6" ht="15.75" customHeight="1" x14ac:dyDescent="0.25">
      <c r="A3" s="410">
        <v>1976</v>
      </c>
      <c r="B3" s="410"/>
      <c r="C3" s="410"/>
      <c r="D3" s="410"/>
      <c r="E3" s="410"/>
    </row>
    <row r="4" spans="1:6" ht="15.75" customHeight="1" x14ac:dyDescent="0.25">
      <c r="A4" s="410">
        <f t="shared" ref="A4:A46" si="0">A3+1</f>
        <v>1977</v>
      </c>
      <c r="B4" s="410"/>
      <c r="C4" s="410"/>
      <c r="D4" s="410"/>
      <c r="E4" s="410"/>
    </row>
    <row r="5" spans="1:6" ht="15.75" customHeight="1" x14ac:dyDescent="0.25">
      <c r="A5" s="410">
        <f t="shared" si="0"/>
        <v>1978</v>
      </c>
      <c r="B5" s="410"/>
      <c r="C5" s="410"/>
      <c r="D5" s="410"/>
      <c r="E5" s="410"/>
    </row>
    <row r="6" spans="1:6" ht="15.75" customHeight="1" x14ac:dyDescent="0.25">
      <c r="A6" s="410">
        <f t="shared" si="0"/>
        <v>1979</v>
      </c>
      <c r="B6" s="410"/>
      <c r="C6" s="410"/>
      <c r="D6" s="410"/>
      <c r="E6" s="410"/>
    </row>
    <row r="7" spans="1:6" ht="15.75" customHeight="1" x14ac:dyDescent="0.25">
      <c r="A7" s="410">
        <f t="shared" si="0"/>
        <v>1980</v>
      </c>
      <c r="B7" s="410"/>
      <c r="C7" s="410"/>
      <c r="D7" s="410"/>
      <c r="E7" s="410"/>
    </row>
    <row r="8" spans="1:6" ht="15.75" customHeight="1" x14ac:dyDescent="0.25">
      <c r="A8" s="410">
        <f t="shared" si="0"/>
        <v>1981</v>
      </c>
      <c r="B8" s="410"/>
      <c r="C8" s="410"/>
      <c r="D8" s="410"/>
      <c r="E8" s="410"/>
    </row>
    <row r="9" spans="1:6" ht="15.75" customHeight="1" x14ac:dyDescent="0.25">
      <c r="A9" s="410">
        <f t="shared" si="0"/>
        <v>1982</v>
      </c>
      <c r="B9" s="410"/>
      <c r="C9" s="410"/>
      <c r="D9" s="410"/>
      <c r="E9" s="410"/>
    </row>
    <row r="10" spans="1:6" ht="15.75" customHeight="1" x14ac:dyDescent="0.25">
      <c r="A10" s="410">
        <f t="shared" si="0"/>
        <v>1983</v>
      </c>
      <c r="B10" s="410"/>
      <c r="C10" s="410"/>
      <c r="D10" s="410"/>
      <c r="E10" s="410"/>
    </row>
    <row r="11" spans="1:6" ht="15.75" customHeight="1" x14ac:dyDescent="0.25">
      <c r="A11" s="410">
        <f t="shared" si="0"/>
        <v>1984</v>
      </c>
      <c r="B11" s="410"/>
      <c r="C11" s="410"/>
      <c r="D11" s="410"/>
      <c r="E11" s="410"/>
    </row>
    <row r="12" spans="1:6" ht="15.75" customHeight="1" x14ac:dyDescent="0.25">
      <c r="A12" s="410">
        <f t="shared" si="0"/>
        <v>1985</v>
      </c>
      <c r="B12" s="410"/>
      <c r="C12" s="410"/>
      <c r="D12" s="410"/>
      <c r="E12" s="410"/>
    </row>
    <row r="13" spans="1:6" ht="15.75" customHeight="1" x14ac:dyDescent="0.25">
      <c r="A13" s="410">
        <f t="shared" si="0"/>
        <v>1986</v>
      </c>
      <c r="B13" s="410"/>
      <c r="C13" s="410"/>
      <c r="D13" s="410"/>
      <c r="E13" s="410"/>
    </row>
    <row r="14" spans="1:6" ht="15.75" customHeight="1" x14ac:dyDescent="0.25">
      <c r="A14" s="410">
        <f t="shared" si="0"/>
        <v>1987</v>
      </c>
      <c r="B14" s="410"/>
      <c r="C14" s="410"/>
      <c r="D14" s="410"/>
      <c r="E14" s="410"/>
    </row>
    <row r="15" spans="1:6" ht="15.75" customHeight="1" x14ac:dyDescent="0.25">
      <c r="A15" s="410">
        <f t="shared" si="0"/>
        <v>1988</v>
      </c>
      <c r="B15" s="410"/>
      <c r="C15" s="410"/>
      <c r="D15" s="410"/>
      <c r="E15" s="410"/>
    </row>
    <row r="16" spans="1:6" ht="15.75" customHeight="1" x14ac:dyDescent="0.25">
      <c r="A16" s="410">
        <f t="shared" si="0"/>
        <v>1989</v>
      </c>
      <c r="B16" s="410"/>
      <c r="C16" s="410"/>
      <c r="D16" s="410"/>
      <c r="E16" s="410"/>
    </row>
    <row r="17" spans="1:6" ht="15.75" customHeight="1" x14ac:dyDescent="0.25">
      <c r="A17" s="410">
        <f t="shared" si="0"/>
        <v>1990</v>
      </c>
      <c r="B17" s="410"/>
      <c r="C17" s="410"/>
      <c r="D17" s="410"/>
      <c r="E17" s="410"/>
    </row>
    <row r="18" spans="1:6" ht="15.75" customHeight="1" x14ac:dyDescent="0.25">
      <c r="A18" s="410">
        <f t="shared" si="0"/>
        <v>1991</v>
      </c>
      <c r="B18" s="410"/>
      <c r="C18" s="410"/>
      <c r="D18" s="410"/>
      <c r="E18" s="410"/>
    </row>
    <row r="19" spans="1:6" ht="15.75" customHeight="1" x14ac:dyDescent="0.25">
      <c r="A19" s="410">
        <f t="shared" si="0"/>
        <v>1992</v>
      </c>
      <c r="B19" s="410"/>
      <c r="C19" s="410"/>
      <c r="D19" s="410"/>
      <c r="E19" s="410"/>
    </row>
    <row r="20" spans="1:6" ht="15.75" customHeight="1" x14ac:dyDescent="0.25">
      <c r="A20" s="410">
        <f t="shared" si="0"/>
        <v>1993</v>
      </c>
      <c r="B20" s="410"/>
      <c r="C20" s="410"/>
      <c r="D20" s="403">
        <f>'[36]Asalariados OIT'!D5</f>
        <v>1666422</v>
      </c>
    </row>
    <row r="21" spans="1:6" ht="15.75" customHeight="1" x14ac:dyDescent="0.25">
      <c r="A21" s="410">
        <f t="shared" si="0"/>
        <v>1994</v>
      </c>
      <c r="B21" s="410"/>
      <c r="C21" s="410"/>
      <c r="D21" s="403">
        <f>'[36]Asalariados OIT'!D6</f>
        <v>1709806</v>
      </c>
    </row>
    <row r="22" spans="1:6" ht="15.75" customHeight="1" x14ac:dyDescent="0.25">
      <c r="A22" s="410">
        <f t="shared" si="0"/>
        <v>1995</v>
      </c>
      <c r="B22" s="410"/>
      <c r="C22" s="410"/>
      <c r="D22" s="403">
        <f>'[36]Asalariados OIT'!D7</f>
        <v>1759954</v>
      </c>
    </row>
    <row r="23" spans="1:6" ht="15.75" customHeight="1" x14ac:dyDescent="0.25">
      <c r="A23" s="410">
        <f t="shared" si="0"/>
        <v>1996</v>
      </c>
      <c r="B23" s="410"/>
      <c r="C23" s="410"/>
      <c r="D23" s="403">
        <f>'[36]Asalariados OIT'!D8</f>
        <v>1803499</v>
      </c>
    </row>
    <row r="24" spans="1:6" ht="15.75" customHeight="1" x14ac:dyDescent="0.25">
      <c r="A24" s="410">
        <f t="shared" si="0"/>
        <v>1997</v>
      </c>
      <c r="B24" s="410"/>
      <c r="C24" s="410"/>
      <c r="D24" s="403">
        <f>'[36]Asalariados OIT'!D9</f>
        <v>1857711</v>
      </c>
    </row>
    <row r="25" spans="1:6" ht="15.75" customHeight="1" x14ac:dyDescent="0.25">
      <c r="A25" s="410">
        <f t="shared" si="0"/>
        <v>1998</v>
      </c>
      <c r="B25" s="410"/>
      <c r="C25" s="410"/>
      <c r="D25" s="403">
        <f>'[36]Asalariados OIT'!D10</f>
        <v>1916032</v>
      </c>
    </row>
    <row r="26" spans="1:6" ht="15.75" customHeight="1" x14ac:dyDescent="0.25">
      <c r="A26" s="410">
        <f t="shared" si="0"/>
        <v>1999</v>
      </c>
      <c r="B26" s="410"/>
      <c r="C26" s="410"/>
      <c r="D26" s="403">
        <f>'[36]Asalariados OIT'!D11</f>
        <v>1952279</v>
      </c>
      <c r="F26" s="434">
        <v>100</v>
      </c>
    </row>
    <row r="27" spans="1:6" ht="15.75" customHeight="1" x14ac:dyDescent="0.25">
      <c r="A27" s="410">
        <f t="shared" si="0"/>
        <v>2000</v>
      </c>
      <c r="B27" s="410"/>
      <c r="C27" s="410"/>
      <c r="D27" s="403">
        <f>'[36]Asalariados OIT'!D12</f>
        <v>1983906</v>
      </c>
      <c r="F27" s="434">
        <v>103.8</v>
      </c>
    </row>
    <row r="28" spans="1:6" ht="15.75" customHeight="1" x14ac:dyDescent="0.25">
      <c r="A28" s="410">
        <f t="shared" si="0"/>
        <v>2001</v>
      </c>
      <c r="B28" s="400">
        <v>49036</v>
      </c>
      <c r="C28" s="410"/>
      <c r="D28" s="403">
        <f>'[36]Asalariados OIT'!D13</f>
        <v>2009354</v>
      </c>
      <c r="E28" s="419">
        <f t="shared" ref="E28" si="1">B28*1000000/12/D28</f>
        <v>2033.6552610109186</v>
      </c>
      <c r="F28" s="434">
        <v>104.3</v>
      </c>
    </row>
    <row r="29" spans="1:6" ht="15.75" customHeight="1" x14ac:dyDescent="0.25">
      <c r="A29" s="410">
        <f t="shared" si="0"/>
        <v>2002</v>
      </c>
      <c r="B29" s="400">
        <v>52659.6</v>
      </c>
      <c r="C29" s="410"/>
      <c r="D29" s="403">
        <f>'[36]Asalariados OIT'!D14</f>
        <v>2033493</v>
      </c>
      <c r="E29" s="419">
        <f>B29*1000000/12/D29</f>
        <v>2158.0108709496417</v>
      </c>
      <c r="F29" s="434">
        <v>103.4</v>
      </c>
    </row>
    <row r="30" spans="1:6" ht="15.75" customHeight="1" x14ac:dyDescent="0.25">
      <c r="A30" s="410">
        <f t="shared" si="0"/>
        <v>2003</v>
      </c>
      <c r="B30" s="400">
        <v>56579.7</v>
      </c>
      <c r="C30" s="410"/>
      <c r="D30" s="403">
        <f>'[36]Asalariados OIT'!D15</f>
        <v>2051545</v>
      </c>
      <c r="E30" s="419">
        <f t="shared" ref="E30:E46" si="2">B30*1000000/12/D30</f>
        <v>2298.2557048468348</v>
      </c>
      <c r="F30" s="434">
        <v>103.9</v>
      </c>
    </row>
    <row r="31" spans="1:6" ht="15.75" customHeight="1" x14ac:dyDescent="0.25">
      <c r="A31" s="410">
        <f t="shared" si="0"/>
        <v>2004</v>
      </c>
      <c r="B31" s="400">
        <v>60999.3</v>
      </c>
      <c r="C31" s="410"/>
      <c r="D31" s="403">
        <f>'[36]Asalariados OIT'!D16</f>
        <v>2139591</v>
      </c>
      <c r="E31" s="419">
        <f t="shared" si="2"/>
        <v>2375.8162190811236</v>
      </c>
      <c r="F31" s="434">
        <v>101.5</v>
      </c>
    </row>
    <row r="32" spans="1:6" ht="15.75" customHeight="1" x14ac:dyDescent="0.25">
      <c r="A32" s="410">
        <f t="shared" si="0"/>
        <v>2005</v>
      </c>
      <c r="B32" s="400">
        <v>66217.5</v>
      </c>
      <c r="C32" s="410"/>
      <c r="D32" s="403">
        <f>'[36]Asalariados OIT'!D17</f>
        <v>2278972</v>
      </c>
      <c r="E32" s="419">
        <f t="shared" si="2"/>
        <v>2421.3219820164531</v>
      </c>
      <c r="F32" s="434">
        <v>97.5</v>
      </c>
    </row>
    <row r="33" spans="1:6" ht="15.75" customHeight="1" x14ac:dyDescent="0.25">
      <c r="A33" s="410">
        <f t="shared" si="0"/>
        <v>2006</v>
      </c>
      <c r="B33" s="400">
        <v>72593.899999999994</v>
      </c>
      <c r="C33" s="410"/>
      <c r="D33" s="403">
        <f>'[36]Asalariados OIT'!D18</f>
        <v>2431771</v>
      </c>
      <c r="E33" s="419">
        <f t="shared" si="2"/>
        <v>2487.689698851852</v>
      </c>
      <c r="F33" s="434">
        <v>96.4</v>
      </c>
    </row>
    <row r="34" spans="1:6" ht="15.75" customHeight="1" x14ac:dyDescent="0.25">
      <c r="A34" s="410">
        <f t="shared" si="0"/>
        <v>2007</v>
      </c>
      <c r="B34" s="400">
        <v>80521</v>
      </c>
      <c r="C34" s="410"/>
      <c r="D34" s="403">
        <f>'[36]Asalariados OIT'!D19</f>
        <v>2530669</v>
      </c>
      <c r="E34" s="419">
        <f t="shared" si="2"/>
        <v>2651.5057217412996</v>
      </c>
      <c r="F34" s="434">
        <v>94.9</v>
      </c>
    </row>
    <row r="35" spans="1:6" ht="15.75" customHeight="1" x14ac:dyDescent="0.25">
      <c r="A35" s="410">
        <f t="shared" si="0"/>
        <v>2008</v>
      </c>
      <c r="B35" s="400">
        <v>89884.5</v>
      </c>
      <c r="C35" s="410"/>
      <c r="D35" s="403">
        <f>'[36]Asalariados OIT'!D20</f>
        <v>2624698</v>
      </c>
      <c r="E35" s="419">
        <f t="shared" si="2"/>
        <v>2853.804513890741</v>
      </c>
      <c r="F35" s="434">
        <v>92.4</v>
      </c>
    </row>
    <row r="36" spans="1:6" ht="15.75" customHeight="1" x14ac:dyDescent="0.25">
      <c r="A36" s="410">
        <f t="shared" si="0"/>
        <v>2009</v>
      </c>
      <c r="B36" s="400">
        <v>94146.6</v>
      </c>
      <c r="C36" s="410"/>
      <c r="D36" s="403">
        <f>'[36]Asalariados OIT'!D21</f>
        <v>2700436</v>
      </c>
      <c r="E36" s="419">
        <f t="shared" si="2"/>
        <v>2905.2901087083715</v>
      </c>
      <c r="F36" s="434">
        <v>92.5</v>
      </c>
    </row>
    <row r="37" spans="1:6" ht="15.75" customHeight="1" x14ac:dyDescent="0.25">
      <c r="A37" s="410">
        <f t="shared" si="0"/>
        <v>2010</v>
      </c>
      <c r="B37" s="400">
        <v>101581.9</v>
      </c>
      <c r="C37" s="410"/>
      <c r="D37" s="403">
        <f>'[36]Asalariados OIT'!D22</f>
        <v>2790308</v>
      </c>
      <c r="E37" s="419">
        <f t="shared" si="2"/>
        <v>3033.7720184772911</v>
      </c>
      <c r="F37" s="434">
        <v>95.1</v>
      </c>
    </row>
    <row r="38" spans="1:6" ht="15.75" customHeight="1" x14ac:dyDescent="0.25">
      <c r="A38" s="410">
        <f t="shared" si="0"/>
        <v>2011</v>
      </c>
      <c r="B38" s="400">
        <v>111156.3</v>
      </c>
      <c r="C38" s="410"/>
      <c r="D38" s="403">
        <f>'[36]Asalariados OIT'!D23</f>
        <v>3100995</v>
      </c>
      <c r="E38" s="419">
        <f t="shared" si="2"/>
        <v>2987.1138134695475</v>
      </c>
      <c r="F38" s="434">
        <v>95.5</v>
      </c>
    </row>
    <row r="39" spans="1:6" ht="15.75" customHeight="1" x14ac:dyDescent="0.25">
      <c r="A39" s="410">
        <f t="shared" si="0"/>
        <v>2012</v>
      </c>
      <c r="B39" s="400">
        <v>118656.5</v>
      </c>
      <c r="C39" s="410"/>
      <c r="D39" s="403">
        <f>'[36]Asalariados OIT'!D24</f>
        <v>3205233</v>
      </c>
      <c r="E39" s="419">
        <f t="shared" si="2"/>
        <v>3084.9681338818946</v>
      </c>
      <c r="F39" s="434">
        <v>99.3</v>
      </c>
    </row>
    <row r="40" spans="1:6" ht="15.75" customHeight="1" x14ac:dyDescent="0.25">
      <c r="A40" s="410">
        <f t="shared" si="0"/>
        <v>2013</v>
      </c>
      <c r="B40" s="420">
        <v>152829</v>
      </c>
      <c r="C40" s="410"/>
      <c r="D40" s="403">
        <f>'[36]Asalariados OIT'!D25</f>
        <v>3271683</v>
      </c>
      <c r="E40" s="419">
        <f t="shared" si="2"/>
        <v>3892.7212691449631</v>
      </c>
      <c r="F40" s="434">
        <v>99.2</v>
      </c>
    </row>
    <row r="41" spans="1:6" ht="15.75" customHeight="1" x14ac:dyDescent="0.25">
      <c r="A41" s="410">
        <f t="shared" si="0"/>
        <v>2014</v>
      </c>
      <c r="B41" s="420">
        <v>162544.70000000001</v>
      </c>
      <c r="C41" s="410"/>
      <c r="D41" s="403">
        <f>'[36]Asalariados OIT'!D26</f>
        <v>3581248</v>
      </c>
      <c r="E41" s="419">
        <f t="shared" si="2"/>
        <v>3782.3104310750514</v>
      </c>
      <c r="F41" s="434">
        <v>101.6</v>
      </c>
    </row>
    <row r="42" spans="1:6" ht="15.75" customHeight="1" x14ac:dyDescent="0.25">
      <c r="A42" s="410">
        <f t="shared" si="0"/>
        <v>2015</v>
      </c>
      <c r="B42" s="420">
        <v>172578.9</v>
      </c>
      <c r="C42" s="410"/>
      <c r="D42" s="403">
        <f>'[36]Asalariados OIT'!D27</f>
        <v>3743964</v>
      </c>
      <c r="E42" s="419">
        <f t="shared" si="2"/>
        <v>3841.2695741732559</v>
      </c>
      <c r="F42" s="434">
        <v>105.1</v>
      </c>
    </row>
    <row r="43" spans="1:6" ht="15.75" customHeight="1" x14ac:dyDescent="0.25">
      <c r="A43" s="410">
        <f t="shared" si="0"/>
        <v>2016</v>
      </c>
      <c r="B43" s="420">
        <v>181433.4</v>
      </c>
      <c r="C43" s="410"/>
      <c r="D43" s="403">
        <f>'[36]Asalariados OIT'!D28</f>
        <v>4014407</v>
      </c>
      <c r="E43" s="419">
        <f t="shared" si="2"/>
        <v>3766.2972389197207</v>
      </c>
      <c r="F43" s="434">
        <v>103</v>
      </c>
    </row>
    <row r="44" spans="1:6" ht="15.75" customHeight="1" x14ac:dyDescent="0.25">
      <c r="A44" s="410">
        <f t="shared" si="0"/>
        <v>2017</v>
      </c>
      <c r="B44" s="420">
        <v>191783.6</v>
      </c>
      <c r="C44" s="410"/>
      <c r="D44" s="403">
        <f>'[36]Asalariados OIT'!D29</f>
        <v>3968417</v>
      </c>
      <c r="E44" s="419">
        <f t="shared" si="2"/>
        <v>4027.2901428117725</v>
      </c>
      <c r="F44" s="434">
        <v>102</v>
      </c>
    </row>
    <row r="45" spans="1:6" ht="15.75" customHeight="1" x14ac:dyDescent="0.25">
      <c r="A45" s="410">
        <f t="shared" si="0"/>
        <v>2018</v>
      </c>
      <c r="B45" s="420">
        <v>200896.1</v>
      </c>
      <c r="C45" s="410"/>
      <c r="D45" s="403">
        <f>'[36]Asalariados OIT'!D30</f>
        <v>4147035</v>
      </c>
      <c r="E45" s="419">
        <f t="shared" si="2"/>
        <v>4036.9424580855157</v>
      </c>
      <c r="F45" s="434">
        <v>102.7</v>
      </c>
    </row>
    <row r="46" spans="1:6" ht="15.75" customHeight="1" x14ac:dyDescent="0.25">
      <c r="A46" s="410">
        <f t="shared" si="0"/>
        <v>2019</v>
      </c>
      <c r="B46" s="420">
        <v>214677.4</v>
      </c>
      <c r="C46" s="410"/>
      <c r="D46" s="403">
        <f>'[36]Asalariados OIT'!D31</f>
        <v>4324548</v>
      </c>
      <c r="E46" s="419">
        <f t="shared" si="2"/>
        <v>4136.7984199350622</v>
      </c>
    </row>
    <row r="47" spans="1:6" ht="15.75" customHeight="1" x14ac:dyDescent="0.2"/>
    <row r="48" spans="1:6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">
    <mergeCell ref="C1:D1"/>
  </mergeCells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4706-9146-4FE1-85B3-E9CBD074A33A}">
  <sheetPr>
    <outlinePr summaryBelow="0" summaryRight="0"/>
  </sheetPr>
  <dimension ref="A1:F1000"/>
  <sheetViews>
    <sheetView workbookViewId="0">
      <pane xSplit="1" ySplit="2" topLeftCell="B29" activePane="bottomRight" state="frozen"/>
      <selection activeCell="F2" sqref="F2"/>
      <selection pane="topRight" activeCell="F2" sqref="F2"/>
      <selection pane="bottomLeft" activeCell="F2" sqref="F2"/>
      <selection pane="bottomRight" activeCell="E27" sqref="E27:E46"/>
    </sheetView>
  </sheetViews>
  <sheetFormatPr baseColWidth="10" defaultColWidth="12.5703125" defaultRowHeight="15" customHeight="1" x14ac:dyDescent="0.2"/>
  <cols>
    <col min="1" max="1" width="12.5703125" style="396" customWidth="1"/>
    <col min="2" max="2" width="19.28515625" style="396" customWidth="1"/>
    <col min="3" max="4" width="12.5703125" style="396" customWidth="1"/>
    <col min="5" max="5" width="28.85546875" style="396" customWidth="1"/>
    <col min="6" max="16384" width="12.5703125" style="396"/>
  </cols>
  <sheetData>
    <row r="1" spans="1:6" ht="15.75" customHeight="1" x14ac:dyDescent="0.2">
      <c r="B1" s="418" t="s">
        <v>11</v>
      </c>
      <c r="C1" s="565" t="s">
        <v>13</v>
      </c>
      <c r="D1" s="566"/>
      <c r="E1" s="397" t="s">
        <v>308</v>
      </c>
      <c r="F1" s="433" t="s">
        <v>333</v>
      </c>
    </row>
    <row r="2" spans="1:6" ht="15.75" customHeight="1" x14ac:dyDescent="0.25">
      <c r="A2" s="407"/>
      <c r="B2" s="407" t="s">
        <v>327</v>
      </c>
      <c r="C2" s="407" t="s">
        <v>13</v>
      </c>
      <c r="D2" s="407" t="s">
        <v>328</v>
      </c>
    </row>
    <row r="3" spans="1:6" ht="15.75" customHeight="1" x14ac:dyDescent="0.25">
      <c r="A3" s="407">
        <v>1976</v>
      </c>
      <c r="B3" s="410"/>
      <c r="C3" s="410"/>
      <c r="D3" s="410"/>
    </row>
    <row r="4" spans="1:6" ht="15.75" customHeight="1" x14ac:dyDescent="0.25">
      <c r="A4" s="407">
        <f t="shared" ref="A4:A46" si="0">A3+1</f>
        <v>1977</v>
      </c>
      <c r="B4" s="410"/>
      <c r="C4" s="410"/>
      <c r="D4" s="410"/>
    </row>
    <row r="5" spans="1:6" ht="15.75" customHeight="1" x14ac:dyDescent="0.25">
      <c r="A5" s="407">
        <f t="shared" si="0"/>
        <v>1978</v>
      </c>
      <c r="B5" s="410"/>
      <c r="C5" s="410"/>
      <c r="D5" s="410"/>
    </row>
    <row r="6" spans="1:6" ht="15.75" customHeight="1" x14ac:dyDescent="0.25">
      <c r="A6" s="407">
        <f t="shared" si="0"/>
        <v>1979</v>
      </c>
      <c r="B6" s="410"/>
      <c r="C6" s="410"/>
      <c r="D6" s="410"/>
    </row>
    <row r="7" spans="1:6" ht="15.75" customHeight="1" x14ac:dyDescent="0.25">
      <c r="A7" s="407">
        <f t="shared" si="0"/>
        <v>1980</v>
      </c>
      <c r="B7" s="410"/>
      <c r="C7" s="410"/>
      <c r="D7" s="410"/>
    </row>
    <row r="8" spans="1:6" ht="15.75" customHeight="1" x14ac:dyDescent="0.25">
      <c r="A8" s="407">
        <f t="shared" si="0"/>
        <v>1981</v>
      </c>
      <c r="B8" s="410"/>
      <c r="C8" s="410"/>
      <c r="D8" s="410"/>
    </row>
    <row r="9" spans="1:6" ht="15.75" customHeight="1" x14ac:dyDescent="0.25">
      <c r="A9" s="407">
        <f t="shared" si="0"/>
        <v>1982</v>
      </c>
      <c r="B9" s="410"/>
      <c r="C9" s="410"/>
      <c r="D9" s="410"/>
    </row>
    <row r="10" spans="1:6" ht="15.75" customHeight="1" x14ac:dyDescent="0.25">
      <c r="A10" s="407">
        <f t="shared" si="0"/>
        <v>1983</v>
      </c>
      <c r="B10" s="410"/>
      <c r="C10" s="410"/>
      <c r="D10" s="410"/>
    </row>
    <row r="11" spans="1:6" ht="15.75" customHeight="1" x14ac:dyDescent="0.25">
      <c r="A11" s="407">
        <f t="shared" si="0"/>
        <v>1984</v>
      </c>
      <c r="B11" s="410"/>
      <c r="C11" s="410"/>
      <c r="D11" s="410"/>
    </row>
    <row r="12" spans="1:6" ht="15.75" customHeight="1" x14ac:dyDescent="0.25">
      <c r="A12" s="407">
        <f t="shared" si="0"/>
        <v>1985</v>
      </c>
      <c r="B12" s="410"/>
      <c r="C12" s="410"/>
      <c r="D12" s="410"/>
    </row>
    <row r="13" spans="1:6" ht="15.75" customHeight="1" x14ac:dyDescent="0.25">
      <c r="A13" s="407">
        <f t="shared" si="0"/>
        <v>1986</v>
      </c>
      <c r="B13" s="410"/>
      <c r="C13" s="410"/>
      <c r="D13" s="410"/>
    </row>
    <row r="14" spans="1:6" ht="15.75" customHeight="1" x14ac:dyDescent="0.25">
      <c r="A14" s="407">
        <f t="shared" si="0"/>
        <v>1987</v>
      </c>
      <c r="B14" s="410"/>
      <c r="C14" s="410"/>
      <c r="D14" s="410"/>
    </row>
    <row r="15" spans="1:6" ht="15.75" customHeight="1" x14ac:dyDescent="0.25">
      <c r="A15" s="407">
        <f t="shared" si="0"/>
        <v>1988</v>
      </c>
      <c r="B15" s="410"/>
      <c r="C15" s="410"/>
      <c r="D15" s="410"/>
    </row>
    <row r="16" spans="1:6" ht="15.75" customHeight="1" x14ac:dyDescent="0.25">
      <c r="A16" s="407">
        <f t="shared" si="0"/>
        <v>1989</v>
      </c>
      <c r="B16" s="410"/>
      <c r="C16" s="410"/>
      <c r="D16" s="410"/>
    </row>
    <row r="17" spans="1:5" ht="15.75" customHeight="1" x14ac:dyDescent="0.25">
      <c r="A17" s="407">
        <f t="shared" si="0"/>
        <v>1990</v>
      </c>
      <c r="B17" s="410"/>
      <c r="C17" s="410"/>
      <c r="D17" s="410"/>
    </row>
    <row r="18" spans="1:5" ht="15.75" customHeight="1" x14ac:dyDescent="0.25">
      <c r="A18" s="407">
        <f t="shared" si="0"/>
        <v>1991</v>
      </c>
      <c r="B18" s="410"/>
      <c r="C18" s="410"/>
      <c r="D18" s="410"/>
    </row>
    <row r="19" spans="1:5" ht="15.75" customHeight="1" x14ac:dyDescent="0.25">
      <c r="A19" s="407">
        <f t="shared" si="0"/>
        <v>1992</v>
      </c>
      <c r="B19" s="410"/>
      <c r="C19" s="410"/>
      <c r="D19" s="410"/>
    </row>
    <row r="20" spans="1:5" ht="15.75" customHeight="1" x14ac:dyDescent="0.25">
      <c r="A20" s="407">
        <f t="shared" si="0"/>
        <v>1993</v>
      </c>
      <c r="B20" s="410"/>
      <c r="C20" s="410"/>
      <c r="D20" s="421">
        <f>'[36]Asalariados OIT'!E5</f>
        <v>889542</v>
      </c>
    </row>
    <row r="21" spans="1:5" ht="15.75" customHeight="1" x14ac:dyDescent="0.25">
      <c r="A21" s="407">
        <f t="shared" si="0"/>
        <v>1994</v>
      </c>
      <c r="B21" s="410"/>
      <c r="C21" s="410"/>
      <c r="D21" s="421">
        <f>'[36]Asalariados OIT'!E6</f>
        <v>917273</v>
      </c>
    </row>
    <row r="22" spans="1:5" ht="15.75" customHeight="1" x14ac:dyDescent="0.25">
      <c r="A22" s="407">
        <f t="shared" si="0"/>
        <v>1995</v>
      </c>
      <c r="B22" s="410"/>
      <c r="C22" s="410"/>
      <c r="D22" s="421">
        <f>'[36]Asalariados OIT'!E7</f>
        <v>953578</v>
      </c>
    </row>
    <row r="23" spans="1:5" ht="15.75" customHeight="1" x14ac:dyDescent="0.25">
      <c r="A23" s="407">
        <f t="shared" si="0"/>
        <v>1996</v>
      </c>
      <c r="B23" s="410"/>
      <c r="C23" s="410"/>
      <c r="D23" s="421">
        <f>'[36]Asalariados OIT'!E8</f>
        <v>974867</v>
      </c>
    </row>
    <row r="24" spans="1:5" ht="15.75" customHeight="1" x14ac:dyDescent="0.25">
      <c r="A24" s="407">
        <f t="shared" si="0"/>
        <v>1997</v>
      </c>
      <c r="B24" s="410"/>
      <c r="C24" s="410"/>
      <c r="D24" s="421">
        <f>'[36]Asalariados OIT'!E9</f>
        <v>1023768</v>
      </c>
    </row>
    <row r="25" spans="1:5" ht="15.75" customHeight="1" x14ac:dyDescent="0.25">
      <c r="A25" s="407">
        <f t="shared" si="0"/>
        <v>1998</v>
      </c>
      <c r="B25" s="410"/>
      <c r="C25" s="410"/>
      <c r="D25" s="421">
        <f>'[36]Asalariados OIT'!E10</f>
        <v>1054276</v>
      </c>
    </row>
    <row r="26" spans="1:5" ht="15.75" customHeight="1" x14ac:dyDescent="0.25">
      <c r="A26" s="407">
        <f t="shared" si="0"/>
        <v>1999</v>
      </c>
      <c r="B26" s="410"/>
      <c r="C26" s="410"/>
      <c r="D26" s="421">
        <f>'[36]Asalariados OIT'!E11</f>
        <v>1087543</v>
      </c>
    </row>
    <row r="27" spans="1:5" ht="15.75" customHeight="1" x14ac:dyDescent="0.25">
      <c r="A27" s="407">
        <f t="shared" si="0"/>
        <v>2000</v>
      </c>
      <c r="B27" s="422">
        <v>45268</v>
      </c>
      <c r="C27" s="410"/>
      <c r="D27" s="421">
        <f>'[36]Asalariados OIT'!E12</f>
        <v>1114508</v>
      </c>
      <c r="E27" s="419">
        <f>B27*1000000/12/D27</f>
        <v>3384.7521357705227</v>
      </c>
    </row>
    <row r="28" spans="1:5" ht="15.75" customHeight="1" x14ac:dyDescent="0.25">
      <c r="A28" s="407">
        <f t="shared" si="0"/>
        <v>2001</v>
      </c>
      <c r="B28" s="422">
        <v>51915</v>
      </c>
      <c r="C28" s="410"/>
      <c r="D28" s="421">
        <f>'[36]Asalariados OIT'!E13</f>
        <v>1130960</v>
      </c>
      <c r="E28" s="419">
        <f t="shared" ref="E28:E46" si="1">B28*1000000/12/D28</f>
        <v>3825.2900190988189</v>
      </c>
    </row>
    <row r="29" spans="1:5" ht="15.75" customHeight="1" x14ac:dyDescent="0.25">
      <c r="A29" s="407">
        <f t="shared" si="0"/>
        <v>2002</v>
      </c>
      <c r="B29" s="422">
        <v>57536</v>
      </c>
      <c r="C29" s="410"/>
      <c r="D29" s="421">
        <f>'[36]Asalariados OIT'!E14</f>
        <v>1166313</v>
      </c>
      <c r="E29" s="419">
        <f t="shared" si="1"/>
        <v>4110.9604940240461</v>
      </c>
    </row>
    <row r="30" spans="1:5" ht="15.75" customHeight="1" x14ac:dyDescent="0.25">
      <c r="A30" s="407">
        <f t="shared" si="0"/>
        <v>2003</v>
      </c>
      <c r="B30" s="422">
        <v>64791</v>
      </c>
      <c r="C30" s="410"/>
      <c r="D30" s="421">
        <f>'[36]Asalariados OIT'!E15</f>
        <v>1191087</v>
      </c>
      <c r="E30" s="419">
        <f t="shared" si="1"/>
        <v>4533.0441856892066</v>
      </c>
    </row>
    <row r="31" spans="1:5" ht="15.75" customHeight="1" x14ac:dyDescent="0.25">
      <c r="A31" s="407">
        <f t="shared" si="0"/>
        <v>2004</v>
      </c>
      <c r="B31" s="422">
        <v>72273</v>
      </c>
      <c r="C31" s="410"/>
      <c r="D31" s="421">
        <f>'[36]Asalariados OIT'!E16</f>
        <v>1226109</v>
      </c>
      <c r="E31" s="419">
        <f t="shared" si="1"/>
        <v>4912.083672821911</v>
      </c>
    </row>
    <row r="32" spans="1:5" ht="15.75" customHeight="1" x14ac:dyDescent="0.25">
      <c r="A32" s="407">
        <f t="shared" si="0"/>
        <v>2005</v>
      </c>
      <c r="B32" s="422">
        <v>81709</v>
      </c>
      <c r="C32" s="410"/>
      <c r="D32" s="421">
        <f>'[36]Asalariados OIT'!E17</f>
        <v>1287592</v>
      </c>
      <c r="E32" s="419">
        <f t="shared" si="1"/>
        <v>5288.2305367952995</v>
      </c>
    </row>
    <row r="33" spans="1:6" ht="15.75" customHeight="1" x14ac:dyDescent="0.25">
      <c r="A33" s="407">
        <f t="shared" si="0"/>
        <v>2006</v>
      </c>
      <c r="B33" s="422">
        <v>91483</v>
      </c>
      <c r="C33" s="410"/>
      <c r="D33" s="421">
        <f>'[36]Asalariados OIT'!E18</f>
        <v>1323086</v>
      </c>
      <c r="E33" s="419">
        <f t="shared" si="1"/>
        <v>5761.971129112796</v>
      </c>
      <c r="F33" s="423"/>
    </row>
    <row r="34" spans="1:6" ht="15.75" customHeight="1" x14ac:dyDescent="0.25">
      <c r="A34" s="407">
        <f t="shared" si="0"/>
        <v>2007</v>
      </c>
      <c r="B34" s="422">
        <v>105307</v>
      </c>
      <c r="C34" s="410"/>
      <c r="D34" s="421">
        <f>'[36]Asalariados OIT'!E19</f>
        <v>1383934</v>
      </c>
      <c r="E34" s="419">
        <f t="shared" si="1"/>
        <v>6341.0417934188581</v>
      </c>
    </row>
    <row r="35" spans="1:6" ht="15.75" customHeight="1" x14ac:dyDescent="0.25">
      <c r="A35" s="407">
        <f t="shared" si="0"/>
        <v>2008</v>
      </c>
      <c r="B35" s="422">
        <v>120029</v>
      </c>
      <c r="C35" s="410"/>
      <c r="D35" s="421">
        <f>'[36]Asalariados OIT'!E20</f>
        <v>1452556</v>
      </c>
      <c r="E35" s="419">
        <f t="shared" si="1"/>
        <v>6886.0798941084995</v>
      </c>
    </row>
    <row r="36" spans="1:6" ht="15.75" customHeight="1" x14ac:dyDescent="0.25">
      <c r="A36" s="407">
        <f t="shared" si="0"/>
        <v>2009</v>
      </c>
      <c r="B36" s="422">
        <v>128555</v>
      </c>
      <c r="C36" s="410"/>
      <c r="D36" s="421">
        <f>'[36]Asalariados OIT'!E21</f>
        <v>1458510</v>
      </c>
      <c r="E36" s="419">
        <f t="shared" si="1"/>
        <v>7345.1101923652677</v>
      </c>
    </row>
    <row r="37" spans="1:6" ht="15.75" customHeight="1" x14ac:dyDescent="0.25">
      <c r="A37" s="407">
        <f t="shared" si="0"/>
        <v>2010</v>
      </c>
      <c r="B37" s="422">
        <v>141176</v>
      </c>
      <c r="C37" s="410"/>
      <c r="D37" s="421">
        <f>'[36]Asalariados OIT'!E22</f>
        <v>1430650</v>
      </c>
      <c r="E37" s="419">
        <f t="shared" si="1"/>
        <v>8223.301762602081</v>
      </c>
    </row>
    <row r="38" spans="1:6" ht="15.75" customHeight="1" x14ac:dyDescent="0.25">
      <c r="A38" s="407">
        <f t="shared" si="0"/>
        <v>2011</v>
      </c>
      <c r="B38" s="422">
        <v>156597</v>
      </c>
      <c r="C38" s="410"/>
      <c r="D38" s="421">
        <f>'[36]Asalariados OIT'!E23</f>
        <v>1501509</v>
      </c>
      <c r="E38" s="419">
        <f t="shared" si="1"/>
        <v>8691.0900966960562</v>
      </c>
    </row>
    <row r="39" spans="1:6" ht="15.75" customHeight="1" x14ac:dyDescent="0.25">
      <c r="A39" s="407">
        <f t="shared" si="0"/>
        <v>2012</v>
      </c>
      <c r="B39" s="422">
        <v>165798</v>
      </c>
      <c r="C39" s="410"/>
      <c r="D39" s="421">
        <f>'[36]Asalariados OIT'!E24</f>
        <v>1406081</v>
      </c>
      <c r="E39" s="419">
        <f t="shared" si="1"/>
        <v>9826.2475632627138</v>
      </c>
    </row>
    <row r="40" spans="1:6" ht="15.75" customHeight="1" x14ac:dyDescent="0.25">
      <c r="A40" s="407">
        <f t="shared" si="0"/>
        <v>2013</v>
      </c>
      <c r="B40" s="422">
        <v>176735</v>
      </c>
      <c r="C40" s="410"/>
      <c r="D40" s="421">
        <f>'[36]Asalariados OIT'!E25</f>
        <v>1557435</v>
      </c>
      <c r="E40" s="419">
        <f t="shared" si="1"/>
        <v>9456.5209248968113</v>
      </c>
    </row>
    <row r="41" spans="1:6" ht="15.75" customHeight="1" x14ac:dyDescent="0.25">
      <c r="A41" s="407">
        <f t="shared" si="0"/>
        <v>2014</v>
      </c>
      <c r="B41" s="422">
        <v>188793</v>
      </c>
      <c r="C41" s="410"/>
      <c r="D41" s="421">
        <f>'[36]Asalariados OIT'!E26</f>
        <v>1803670</v>
      </c>
      <c r="E41" s="419">
        <f t="shared" si="1"/>
        <v>8722.6321888150269</v>
      </c>
    </row>
    <row r="42" spans="1:6" ht="15.75" customHeight="1" x14ac:dyDescent="0.25">
      <c r="A42" s="407">
        <f t="shared" si="0"/>
        <v>2015</v>
      </c>
      <c r="B42" s="422">
        <v>202459</v>
      </c>
      <c r="C42" s="410"/>
      <c r="D42" s="421">
        <f>'[36]Asalariados OIT'!E27</f>
        <v>1833029</v>
      </c>
      <c r="E42" s="419">
        <f t="shared" si="1"/>
        <v>9204.2097169948393</v>
      </c>
    </row>
    <row r="43" spans="1:6" ht="15.75" customHeight="1" x14ac:dyDescent="0.25">
      <c r="A43" s="407">
        <f t="shared" si="0"/>
        <v>2016</v>
      </c>
      <c r="B43" s="422">
        <v>216705</v>
      </c>
      <c r="C43" s="410"/>
      <c r="D43" s="421">
        <f>'[36]Asalariados OIT'!E28</f>
        <v>1983540</v>
      </c>
      <c r="E43" s="419">
        <f t="shared" si="1"/>
        <v>9104.303417122921</v>
      </c>
    </row>
    <row r="44" spans="1:6" ht="15.75" customHeight="1" x14ac:dyDescent="0.25">
      <c r="A44" s="407">
        <f t="shared" si="0"/>
        <v>2017</v>
      </c>
      <c r="B44" s="424">
        <v>233097</v>
      </c>
      <c r="C44" s="410"/>
      <c r="D44" s="421">
        <f>'[36]Asalariados OIT'!E29</f>
        <v>1922253</v>
      </c>
      <c r="E44" s="419">
        <f t="shared" si="1"/>
        <v>10105.199471661639</v>
      </c>
    </row>
    <row r="45" spans="1:6" ht="15.75" customHeight="1" x14ac:dyDescent="0.25">
      <c r="A45" s="407">
        <f t="shared" si="0"/>
        <v>2018</v>
      </c>
      <c r="B45" s="424">
        <v>246431</v>
      </c>
      <c r="C45" s="410"/>
      <c r="D45" s="421">
        <f>'[36]Asalariados OIT'!E30</f>
        <v>2061475</v>
      </c>
      <c r="E45" s="419">
        <f t="shared" si="1"/>
        <v>9961.7587730468076</v>
      </c>
    </row>
    <row r="46" spans="1:6" ht="15.75" customHeight="1" x14ac:dyDescent="0.25">
      <c r="A46" s="407">
        <f t="shared" si="0"/>
        <v>2019</v>
      </c>
      <c r="B46" s="424">
        <v>264198</v>
      </c>
      <c r="C46" s="410"/>
      <c r="D46" s="421">
        <f>'[36]Asalariados OIT'!E31</f>
        <v>2177080</v>
      </c>
      <c r="E46" s="419">
        <f t="shared" si="1"/>
        <v>10112.857589064251</v>
      </c>
    </row>
    <row r="47" spans="1:6" ht="15.75" customHeight="1" x14ac:dyDescent="0.2"/>
    <row r="48" spans="1:6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">
    <mergeCell ref="C1:D1"/>
  </mergeCells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5B98E-1F1D-4205-9E29-C2EBB9E8D47B}">
  <sheetPr>
    <outlinePr summaryBelow="0" summaryRight="0"/>
  </sheetPr>
  <dimension ref="A1:F1017"/>
  <sheetViews>
    <sheetView workbookViewId="0">
      <pane xSplit="1" ySplit="1" topLeftCell="B44" activePane="bottomRight" state="frozen"/>
      <selection activeCell="F2" sqref="F2"/>
      <selection pane="topRight" activeCell="F2" sqref="F2"/>
      <selection pane="bottomLeft" activeCell="F2" sqref="F2"/>
      <selection pane="bottomRight" activeCell="E2" sqref="E2"/>
    </sheetView>
  </sheetViews>
  <sheetFormatPr baseColWidth="10" defaultColWidth="12.5703125" defaultRowHeight="15" customHeight="1" x14ac:dyDescent="0.2"/>
  <cols>
    <col min="1" max="1" width="12.5703125" style="396" customWidth="1"/>
    <col min="2" max="2" width="15.28515625" style="396" customWidth="1"/>
    <col min="3" max="4" width="12.5703125" style="396" customWidth="1"/>
    <col min="5" max="5" width="30.28515625" style="396" customWidth="1"/>
    <col min="6" max="16384" width="12.5703125" style="396"/>
  </cols>
  <sheetData>
    <row r="1" spans="1:6" ht="15.75" customHeight="1" x14ac:dyDescent="0.2">
      <c r="B1" s="418" t="s">
        <v>330</v>
      </c>
      <c r="C1" s="565" t="s">
        <v>13</v>
      </c>
      <c r="D1" s="566"/>
      <c r="E1" s="435" t="s">
        <v>376</v>
      </c>
      <c r="F1" s="433" t="s">
        <v>333</v>
      </c>
    </row>
    <row r="2" spans="1:6" ht="17.25" customHeight="1" x14ac:dyDescent="0.2">
      <c r="D2" s="425" t="s">
        <v>328</v>
      </c>
    </row>
    <row r="3" spans="1:6" ht="15.75" customHeight="1" x14ac:dyDescent="0.2">
      <c r="A3" s="426">
        <v>1976</v>
      </c>
      <c r="B3" s="426"/>
      <c r="D3" s="427"/>
    </row>
    <row r="4" spans="1:6" ht="15.75" customHeight="1" x14ac:dyDescent="0.2">
      <c r="A4" s="426">
        <v>1977</v>
      </c>
      <c r="B4" s="426"/>
      <c r="D4" s="427"/>
    </row>
    <row r="5" spans="1:6" ht="15.75" customHeight="1" x14ac:dyDescent="0.2">
      <c r="A5" s="426">
        <v>1978</v>
      </c>
      <c r="B5" s="426"/>
      <c r="D5" s="427"/>
    </row>
    <row r="6" spans="1:6" ht="15.75" customHeight="1" x14ac:dyDescent="0.2">
      <c r="A6" s="426">
        <v>1979</v>
      </c>
      <c r="B6" s="426"/>
      <c r="D6" s="427"/>
    </row>
    <row r="7" spans="1:6" ht="15.75" customHeight="1" x14ac:dyDescent="0.2">
      <c r="A7" s="426">
        <v>1980</v>
      </c>
      <c r="B7" s="426"/>
      <c r="D7" s="427"/>
    </row>
    <row r="8" spans="1:6" ht="15.75" customHeight="1" x14ac:dyDescent="0.2">
      <c r="A8" s="426">
        <v>1981</v>
      </c>
      <c r="B8" s="426"/>
      <c r="D8" s="427"/>
    </row>
    <row r="9" spans="1:6" ht="15.75" customHeight="1" x14ac:dyDescent="0.2">
      <c r="A9" s="426">
        <v>1982</v>
      </c>
      <c r="B9" s="426"/>
      <c r="D9" s="427"/>
    </row>
    <row r="10" spans="1:6" ht="15.75" customHeight="1" x14ac:dyDescent="0.2">
      <c r="A10" s="426">
        <v>1983</v>
      </c>
      <c r="B10" s="426"/>
      <c r="D10" s="427"/>
    </row>
    <row r="11" spans="1:6" ht="15.75" customHeight="1" x14ac:dyDescent="0.2">
      <c r="A11" s="426">
        <v>1984</v>
      </c>
      <c r="B11" s="426"/>
      <c r="D11" s="427"/>
    </row>
    <row r="12" spans="1:6" ht="15.75" customHeight="1" x14ac:dyDescent="0.2">
      <c r="A12" s="426">
        <v>1985</v>
      </c>
      <c r="B12" s="426"/>
      <c r="D12" s="427"/>
    </row>
    <row r="13" spans="1:6" ht="15.75" customHeight="1" x14ac:dyDescent="0.2">
      <c r="A13" s="426">
        <v>1986</v>
      </c>
      <c r="B13" s="426"/>
      <c r="D13" s="427"/>
    </row>
    <row r="14" spans="1:6" ht="15.75" customHeight="1" x14ac:dyDescent="0.2">
      <c r="A14" s="426">
        <v>1987</v>
      </c>
      <c r="B14" s="426"/>
      <c r="D14" s="427"/>
    </row>
    <row r="15" spans="1:6" ht="15.75" customHeight="1" x14ac:dyDescent="0.2">
      <c r="A15" s="426">
        <v>1988</v>
      </c>
      <c r="B15" s="426"/>
      <c r="D15" s="427"/>
    </row>
    <row r="16" spans="1:6" ht="15.75" customHeight="1" x14ac:dyDescent="0.2">
      <c r="A16" s="426">
        <v>1989</v>
      </c>
      <c r="B16" s="426"/>
      <c r="D16" s="427"/>
    </row>
    <row r="17" spans="1:6" ht="15.75" customHeight="1" x14ac:dyDescent="0.2">
      <c r="A17" s="426">
        <v>1990</v>
      </c>
      <c r="B17" s="426"/>
      <c r="D17" s="427"/>
    </row>
    <row r="18" spans="1:6" ht="15.75" customHeight="1" x14ac:dyDescent="0.2">
      <c r="A18" s="426">
        <v>1991</v>
      </c>
      <c r="B18" s="426"/>
      <c r="D18" s="427"/>
    </row>
    <row r="19" spans="1:6" ht="15.75" customHeight="1" x14ac:dyDescent="0.2">
      <c r="A19" s="426">
        <v>1992</v>
      </c>
      <c r="B19" s="426"/>
      <c r="D19" s="427"/>
    </row>
    <row r="20" spans="1:6" ht="15.75" customHeight="1" x14ac:dyDescent="0.2">
      <c r="A20" s="426">
        <v>1993</v>
      </c>
      <c r="B20" s="426"/>
      <c r="D20" s="427">
        <f>'[36]Asalariados OIT'!F5</f>
        <v>1099248</v>
      </c>
    </row>
    <row r="21" spans="1:6" ht="15.75" customHeight="1" x14ac:dyDescent="0.2">
      <c r="A21" s="426">
        <v>1994</v>
      </c>
      <c r="B21" s="426"/>
      <c r="D21" s="427">
        <f>'[36]Asalariados OIT'!F6</f>
        <v>1115340</v>
      </c>
    </row>
    <row r="22" spans="1:6" ht="15.75" customHeight="1" x14ac:dyDescent="0.2">
      <c r="A22" s="426">
        <v>1995</v>
      </c>
      <c r="B22" s="426"/>
      <c r="D22" s="427">
        <f>'[36]Asalariados OIT'!F7</f>
        <v>1148532</v>
      </c>
    </row>
    <row r="23" spans="1:6" ht="15.75" customHeight="1" x14ac:dyDescent="0.2">
      <c r="A23" s="426">
        <v>1996</v>
      </c>
      <c r="B23" s="426"/>
      <c r="D23" s="427">
        <f>'[36]Asalariados OIT'!F8</f>
        <v>1138203</v>
      </c>
    </row>
    <row r="24" spans="1:6" ht="15.75" customHeight="1" x14ac:dyDescent="0.2">
      <c r="A24" s="426">
        <v>1997</v>
      </c>
      <c r="B24" s="426"/>
      <c r="D24" s="427">
        <f>'[36]Asalariados OIT'!F9</f>
        <v>1153518</v>
      </c>
    </row>
    <row r="25" spans="1:6" ht="15.75" customHeight="1" x14ac:dyDescent="0.2">
      <c r="A25" s="426">
        <v>1998</v>
      </c>
      <c r="B25" s="426"/>
      <c r="D25" s="427">
        <f>'[36]Asalariados OIT'!F10</f>
        <v>1213402</v>
      </c>
    </row>
    <row r="26" spans="1:6" ht="15.75" customHeight="1" x14ac:dyDescent="0.25">
      <c r="A26" s="426">
        <v>1999</v>
      </c>
      <c r="D26" s="427">
        <f>'[36]Asalariados OIT'!F11</f>
        <v>1224904</v>
      </c>
      <c r="F26" s="434">
        <v>100</v>
      </c>
    </row>
    <row r="27" spans="1:6" ht="15.75" customHeight="1" x14ac:dyDescent="0.25">
      <c r="A27" s="426">
        <v>2000</v>
      </c>
      <c r="D27" s="427">
        <f>'[36]Asalariados OIT'!F12</f>
        <v>1220853</v>
      </c>
      <c r="F27" s="434">
        <v>103.3</v>
      </c>
    </row>
    <row r="28" spans="1:6" ht="15.75" customHeight="1" x14ac:dyDescent="0.25">
      <c r="A28" s="426">
        <v>2001</v>
      </c>
      <c r="D28" s="427">
        <f>'[36]Asalariados OIT'!F13</f>
        <v>1221320</v>
      </c>
      <c r="F28" s="434">
        <v>98.3</v>
      </c>
    </row>
    <row r="29" spans="1:6" ht="15.75" customHeight="1" x14ac:dyDescent="0.25">
      <c r="A29" s="426">
        <v>2002</v>
      </c>
      <c r="D29" s="427">
        <f>'[36]Asalariados OIT'!F14</f>
        <v>1217818</v>
      </c>
      <c r="F29" s="434">
        <v>97.5</v>
      </c>
    </row>
    <row r="30" spans="1:6" ht="15.75" customHeight="1" x14ac:dyDescent="0.25">
      <c r="A30" s="426">
        <v>2003</v>
      </c>
      <c r="D30" s="427">
        <f>'[36]Asalariados OIT'!F15</f>
        <v>1311176</v>
      </c>
      <c r="F30" s="434">
        <v>96.6</v>
      </c>
    </row>
    <row r="31" spans="1:6" ht="15.75" customHeight="1" x14ac:dyDescent="0.25">
      <c r="A31" s="426">
        <v>2004</v>
      </c>
      <c r="D31" s="427">
        <f>'[36]Asalariados OIT'!F16</f>
        <v>1330984</v>
      </c>
      <c r="F31" s="434">
        <v>93.3</v>
      </c>
    </row>
    <row r="32" spans="1:6" ht="15.75" customHeight="1" x14ac:dyDescent="0.25">
      <c r="A32" s="426">
        <v>2005</v>
      </c>
      <c r="B32" s="411">
        <v>5716.24</v>
      </c>
      <c r="D32" s="427">
        <f>'[36]Asalariados OIT'!F17</f>
        <v>1268136</v>
      </c>
      <c r="E32" s="428">
        <f>B32*1000000/12/D32</f>
        <v>375.63268713555431</v>
      </c>
      <c r="F32" s="434">
        <v>91.1</v>
      </c>
    </row>
    <row r="33" spans="1:6" ht="15.75" customHeight="1" x14ac:dyDescent="0.25">
      <c r="A33" s="426">
        <v>2006</v>
      </c>
      <c r="B33" s="429">
        <v>6071.91</v>
      </c>
      <c r="D33" s="427">
        <f>'[36]Asalariados OIT'!F18</f>
        <v>1381713</v>
      </c>
      <c r="E33" s="428">
        <f t="shared" ref="E33:E46" si="0">B33*1000000/12/D33</f>
        <v>366.20665796732027</v>
      </c>
      <c r="F33" s="434">
        <v>91.5</v>
      </c>
    </row>
    <row r="34" spans="1:6" ht="15.75" customHeight="1" x14ac:dyDescent="0.25">
      <c r="A34" s="426">
        <v>2007</v>
      </c>
      <c r="B34" s="429">
        <v>6272.29</v>
      </c>
      <c r="D34" s="427">
        <f>'[36]Asalariados OIT'!F19</f>
        <v>1387110</v>
      </c>
      <c r="E34" s="428">
        <f t="shared" si="0"/>
        <v>376.82003109582752</v>
      </c>
      <c r="F34" s="434">
        <v>89.3</v>
      </c>
    </row>
    <row r="35" spans="1:6" ht="15.75" customHeight="1" x14ac:dyDescent="0.25">
      <c r="A35" s="426">
        <v>2008</v>
      </c>
      <c r="B35" s="429">
        <v>6766.58</v>
      </c>
      <c r="D35" s="427">
        <f>'[36]Asalariados OIT'!F20</f>
        <v>1396211</v>
      </c>
      <c r="E35" s="428">
        <f t="shared" si="0"/>
        <v>403.86565258880398</v>
      </c>
      <c r="F35" s="434">
        <v>86.4</v>
      </c>
    </row>
    <row r="36" spans="1:6" ht="15.75" customHeight="1" x14ac:dyDescent="0.25">
      <c r="A36" s="426">
        <v>2009</v>
      </c>
      <c r="B36" s="429">
        <v>6789.19</v>
      </c>
      <c r="D36" s="427">
        <f>'[36]Asalariados OIT'!F21</f>
        <v>1365956</v>
      </c>
      <c r="E36" s="428">
        <f t="shared" si="0"/>
        <v>414.19037899707848</v>
      </c>
      <c r="F36" s="434">
        <v>89.4</v>
      </c>
    </row>
    <row r="37" spans="1:6" ht="15.75" customHeight="1" x14ac:dyDescent="0.25">
      <c r="A37" s="426">
        <v>2010</v>
      </c>
      <c r="B37" s="429">
        <v>7074.38</v>
      </c>
      <c r="D37" s="427">
        <f>'[36]Asalariados OIT'!F22</f>
        <v>1402840</v>
      </c>
      <c r="E37" s="428">
        <f t="shared" si="0"/>
        <v>420.24155760219742</v>
      </c>
      <c r="F37" s="434">
        <v>90.5</v>
      </c>
    </row>
    <row r="38" spans="1:6" ht="15.75" customHeight="1" x14ac:dyDescent="0.25">
      <c r="A38" s="426">
        <v>2011</v>
      </c>
      <c r="B38" s="429">
        <v>7566.95</v>
      </c>
      <c r="D38" s="427">
        <f>'[36]Asalariados OIT'!F23</f>
        <v>1430188</v>
      </c>
      <c r="E38" s="428">
        <f t="shared" si="0"/>
        <v>440.90648688610634</v>
      </c>
      <c r="F38" s="434">
        <v>87.8</v>
      </c>
    </row>
    <row r="39" spans="1:6" ht="15.75" customHeight="1" x14ac:dyDescent="0.25">
      <c r="A39" s="426">
        <v>2012</v>
      </c>
      <c r="B39" s="429">
        <v>7834.92</v>
      </c>
      <c r="D39" s="427">
        <f>'[36]Asalariados OIT'!F24</f>
        <v>1472398</v>
      </c>
      <c r="E39" s="428">
        <f t="shared" si="0"/>
        <v>443.43309349781782</v>
      </c>
      <c r="F39" s="434">
        <v>88</v>
      </c>
    </row>
    <row r="40" spans="1:6" ht="15.75" customHeight="1" x14ac:dyDescent="0.25">
      <c r="A40" s="426">
        <v>2013</v>
      </c>
      <c r="B40" s="429">
        <v>8065.46</v>
      </c>
      <c r="D40" s="427">
        <f>'[36]Asalariados OIT'!F25</f>
        <v>1501950</v>
      </c>
      <c r="E40" s="428">
        <f t="shared" si="0"/>
        <v>447.4993619405883</v>
      </c>
      <c r="F40" s="434">
        <v>88.4</v>
      </c>
    </row>
    <row r="41" spans="1:6" ht="15.75" customHeight="1" x14ac:dyDescent="0.25">
      <c r="A41" s="426">
        <v>2014</v>
      </c>
      <c r="B41" s="429">
        <v>8384.2099999999991</v>
      </c>
      <c r="D41" s="427">
        <f>'[36]Asalariados OIT'!F26</f>
        <v>1544477</v>
      </c>
      <c r="E41" s="428">
        <f t="shared" si="0"/>
        <v>452.37589596132972</v>
      </c>
      <c r="F41" s="434">
        <v>89.1</v>
      </c>
    </row>
    <row r="42" spans="1:6" ht="15.75" customHeight="1" x14ac:dyDescent="0.25">
      <c r="A42" s="426">
        <v>2015</v>
      </c>
      <c r="B42" s="429">
        <v>8717.0499999999993</v>
      </c>
      <c r="D42" s="427">
        <f>'[36]Asalariados OIT'!F27</f>
        <v>1524811</v>
      </c>
      <c r="E42" s="428">
        <f t="shared" si="0"/>
        <v>476.40057248625135</v>
      </c>
      <c r="F42" s="434">
        <v>91.2</v>
      </c>
    </row>
    <row r="43" spans="1:6" ht="15.75" customHeight="1" x14ac:dyDescent="0.25">
      <c r="A43" s="426">
        <v>2016</v>
      </c>
      <c r="B43" s="429">
        <v>9056.3700000000008</v>
      </c>
      <c r="D43" s="427">
        <f>'[36]Asalariados OIT'!F28</f>
        <v>1565089</v>
      </c>
      <c r="E43" s="428">
        <f t="shared" si="0"/>
        <v>482.20740162380542</v>
      </c>
      <c r="F43" s="434">
        <v>92.6</v>
      </c>
    </row>
    <row r="44" spans="1:6" ht="15.75" customHeight="1" x14ac:dyDescent="0.25">
      <c r="A44" s="426">
        <v>2017</v>
      </c>
      <c r="B44" s="429">
        <v>9469.9599999999991</v>
      </c>
      <c r="D44" s="427">
        <f>'[36]Asalariados OIT'!F29</f>
        <v>1567661</v>
      </c>
      <c r="E44" s="428">
        <f t="shared" si="0"/>
        <v>503.40177712741041</v>
      </c>
      <c r="F44" s="434">
        <v>93.5</v>
      </c>
    </row>
    <row r="45" spans="1:6" ht="15.75" customHeight="1" x14ac:dyDescent="0.25">
      <c r="A45" s="426">
        <v>2018</v>
      </c>
      <c r="B45" s="429">
        <v>9924.66</v>
      </c>
      <c r="D45" s="427">
        <f>'[36]Asalariados OIT'!F30</f>
        <v>1618349</v>
      </c>
      <c r="E45" s="428">
        <f t="shared" si="0"/>
        <v>511.04860570865742</v>
      </c>
      <c r="F45" s="434">
        <v>93.6</v>
      </c>
    </row>
    <row r="46" spans="1:6" ht="15.75" customHeight="1" x14ac:dyDescent="0.25">
      <c r="A46" s="426">
        <v>2019</v>
      </c>
      <c r="B46" s="429">
        <v>10299.85</v>
      </c>
      <c r="D46" s="427">
        <f>'[36]Asalariados OIT'!F31</f>
        <v>1631506</v>
      </c>
      <c r="E46" s="428">
        <f t="shared" si="0"/>
        <v>526.09112889154767</v>
      </c>
      <c r="F46" s="434">
        <v>94.7</v>
      </c>
    </row>
    <row r="47" spans="1:6" ht="15.75" customHeight="1" x14ac:dyDescent="0.25">
      <c r="A47" s="428" t="s">
        <v>331</v>
      </c>
      <c r="B47" s="429">
        <v>9621.7900000000009</v>
      </c>
    </row>
    <row r="48" spans="1:6" ht="15.75" customHeight="1" x14ac:dyDescent="0.25">
      <c r="A48" s="428" t="s">
        <v>332</v>
      </c>
      <c r="B48" s="429">
        <v>10583.97</v>
      </c>
    </row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  <row r="1005" ht="15.75" customHeight="1" x14ac:dyDescent="0.2"/>
    <row r="1006" ht="15.75" customHeight="1" x14ac:dyDescent="0.2"/>
    <row r="1007" ht="15.75" customHeight="1" x14ac:dyDescent="0.2"/>
    <row r="1008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</sheetData>
  <mergeCells count="1">
    <mergeCell ref="C1:D1"/>
  </mergeCells>
  <pageMargins left="0.7" right="0.7" top="0.75" bottom="0.75" header="0" footer="0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3CEDF-3CBA-4758-A8E4-956C538307F8}">
  <sheetPr>
    <outlinePr summaryBelow="0" summaryRight="0"/>
  </sheetPr>
  <dimension ref="A1:G1017"/>
  <sheetViews>
    <sheetView workbookViewId="0">
      <pane xSplit="1" ySplit="1" topLeftCell="B29" activePane="bottomRight" state="frozen"/>
      <selection activeCell="F2" sqref="F2"/>
      <selection pane="topRight" activeCell="F2" sqref="F2"/>
      <selection pane="bottomLeft" activeCell="F2" sqref="F2"/>
      <selection pane="bottomRight" activeCell="E33" sqref="E33:E46"/>
    </sheetView>
  </sheetViews>
  <sheetFormatPr baseColWidth="10" defaultColWidth="12.5703125" defaultRowHeight="15" customHeight="1" x14ac:dyDescent="0.2"/>
  <cols>
    <col min="1" max="1" width="12.5703125" style="396" customWidth="1"/>
    <col min="2" max="2" width="23" style="396" customWidth="1"/>
    <col min="3" max="3" width="14" style="396" customWidth="1"/>
    <col min="4" max="4" width="9.7109375" style="396" customWidth="1"/>
    <col min="5" max="5" width="29" style="396" customWidth="1"/>
    <col min="6" max="6" width="16.28515625" style="396" customWidth="1"/>
    <col min="7" max="16384" width="12.5703125" style="396"/>
  </cols>
  <sheetData>
    <row r="1" spans="1:7" ht="15.75" customHeight="1" x14ac:dyDescent="0.25">
      <c r="B1" s="418" t="s">
        <v>11</v>
      </c>
      <c r="C1" s="565" t="s">
        <v>13</v>
      </c>
      <c r="D1" s="566"/>
      <c r="E1" s="397" t="s">
        <v>308</v>
      </c>
      <c r="F1" s="433" t="s">
        <v>333</v>
      </c>
      <c r="G1" s="398"/>
    </row>
    <row r="2" spans="1:7" ht="15.75" customHeight="1" x14ac:dyDescent="0.25">
      <c r="A2" s="398"/>
      <c r="B2" s="398" t="s">
        <v>327</v>
      </c>
      <c r="C2" s="398" t="s">
        <v>13</v>
      </c>
      <c r="D2" s="398" t="s">
        <v>328</v>
      </c>
    </row>
    <row r="3" spans="1:7" ht="15.75" customHeight="1" x14ac:dyDescent="0.25">
      <c r="A3" s="430">
        <v>1976</v>
      </c>
      <c r="B3" s="398"/>
      <c r="C3" s="398"/>
      <c r="D3" s="431"/>
    </row>
    <row r="4" spans="1:7" ht="15.75" customHeight="1" x14ac:dyDescent="0.25">
      <c r="A4" s="430">
        <v>1977</v>
      </c>
      <c r="B4" s="398"/>
      <c r="C4" s="398"/>
      <c r="D4" s="431"/>
    </row>
    <row r="5" spans="1:7" ht="15.75" customHeight="1" x14ac:dyDescent="0.25">
      <c r="A5" s="430">
        <v>1978</v>
      </c>
      <c r="B5" s="398"/>
      <c r="C5" s="398"/>
      <c r="D5" s="431"/>
    </row>
    <row r="6" spans="1:7" ht="15.75" customHeight="1" x14ac:dyDescent="0.25">
      <c r="A6" s="430">
        <v>1979</v>
      </c>
      <c r="B6" s="398"/>
      <c r="C6" s="398"/>
      <c r="D6" s="431"/>
    </row>
    <row r="7" spans="1:7" ht="15.75" customHeight="1" x14ac:dyDescent="0.25">
      <c r="A7" s="430">
        <v>1980</v>
      </c>
      <c r="B7" s="398"/>
      <c r="C7" s="398"/>
      <c r="D7" s="431"/>
    </row>
    <row r="8" spans="1:7" ht="15.75" customHeight="1" x14ac:dyDescent="0.25">
      <c r="A8" s="430">
        <v>1981</v>
      </c>
      <c r="B8" s="398"/>
      <c r="C8" s="398"/>
      <c r="D8" s="431"/>
    </row>
    <row r="9" spans="1:7" ht="15.75" customHeight="1" x14ac:dyDescent="0.25">
      <c r="A9" s="430">
        <v>1982</v>
      </c>
      <c r="B9" s="398"/>
      <c r="C9" s="398"/>
      <c r="D9" s="431"/>
    </row>
    <row r="10" spans="1:7" ht="15.75" customHeight="1" x14ac:dyDescent="0.25">
      <c r="A10" s="430">
        <v>1983</v>
      </c>
      <c r="B10" s="398"/>
      <c r="C10" s="398"/>
      <c r="D10" s="431"/>
    </row>
    <row r="11" spans="1:7" ht="15.75" customHeight="1" x14ac:dyDescent="0.25">
      <c r="A11" s="430">
        <v>1984</v>
      </c>
      <c r="B11" s="398"/>
      <c r="C11" s="398"/>
      <c r="D11" s="431"/>
    </row>
    <row r="12" spans="1:7" ht="15.75" customHeight="1" x14ac:dyDescent="0.25">
      <c r="A12" s="430">
        <v>1985</v>
      </c>
      <c r="B12" s="398"/>
      <c r="C12" s="398"/>
      <c r="D12" s="431"/>
    </row>
    <row r="13" spans="1:7" ht="15.75" customHeight="1" x14ac:dyDescent="0.25">
      <c r="A13" s="430">
        <v>1986</v>
      </c>
      <c r="B13" s="398"/>
      <c r="C13" s="398"/>
      <c r="D13" s="431"/>
    </row>
    <row r="14" spans="1:7" ht="15.75" customHeight="1" x14ac:dyDescent="0.25">
      <c r="A14" s="430">
        <v>1987</v>
      </c>
      <c r="B14" s="398"/>
      <c r="C14" s="398"/>
      <c r="D14" s="431"/>
    </row>
    <row r="15" spans="1:7" ht="15.75" customHeight="1" x14ac:dyDescent="0.25">
      <c r="A15" s="430">
        <v>1988</v>
      </c>
      <c r="B15" s="398"/>
      <c r="C15" s="398"/>
      <c r="D15" s="431"/>
    </row>
    <row r="16" spans="1:7" ht="15.75" customHeight="1" x14ac:dyDescent="0.25">
      <c r="A16" s="430">
        <v>1989</v>
      </c>
      <c r="B16" s="398"/>
      <c r="C16" s="398"/>
      <c r="D16" s="431"/>
    </row>
    <row r="17" spans="1:6" ht="15.75" customHeight="1" x14ac:dyDescent="0.25">
      <c r="A17" s="430">
        <v>1990</v>
      </c>
      <c r="B17" s="398"/>
      <c r="C17" s="398"/>
      <c r="D17" s="431"/>
    </row>
    <row r="18" spans="1:6" ht="15.75" customHeight="1" x14ac:dyDescent="0.25">
      <c r="A18" s="430">
        <v>1991</v>
      </c>
      <c r="B18" s="398"/>
      <c r="C18" s="398"/>
      <c r="D18" s="431"/>
    </row>
    <row r="19" spans="1:6" ht="15.75" customHeight="1" x14ac:dyDescent="0.25">
      <c r="A19" s="430">
        <v>1992</v>
      </c>
      <c r="B19" s="398"/>
      <c r="C19" s="398"/>
      <c r="D19" s="431"/>
    </row>
    <row r="20" spans="1:6" ht="15.75" customHeight="1" x14ac:dyDescent="0.25">
      <c r="A20" s="430">
        <v>1993</v>
      </c>
      <c r="B20" s="398"/>
      <c r="C20" s="398"/>
      <c r="D20" s="431">
        <f>'[36]Asalariados OIT'!G5</f>
        <v>746385</v>
      </c>
    </row>
    <row r="21" spans="1:6" ht="15.75" customHeight="1" x14ac:dyDescent="0.25">
      <c r="A21" s="430">
        <v>1994</v>
      </c>
      <c r="B21" s="409"/>
      <c r="C21" s="409"/>
      <c r="D21" s="431">
        <f>'[36]Asalariados OIT'!G6</f>
        <v>757845</v>
      </c>
    </row>
    <row r="22" spans="1:6" ht="15.75" customHeight="1" x14ac:dyDescent="0.25">
      <c r="A22" s="430">
        <f t="shared" ref="A22:A46" si="0">A21+1</f>
        <v>1995</v>
      </c>
      <c r="B22" s="409"/>
      <c r="C22" s="409"/>
      <c r="D22" s="431">
        <f>'[36]Asalariados OIT'!G7</f>
        <v>771886</v>
      </c>
    </row>
    <row r="23" spans="1:6" ht="15.75" customHeight="1" x14ac:dyDescent="0.25">
      <c r="A23" s="430">
        <f t="shared" si="0"/>
        <v>1996</v>
      </c>
      <c r="B23" s="409"/>
      <c r="C23" s="409"/>
      <c r="D23" s="431">
        <f>'[36]Asalariados OIT'!G8</f>
        <v>798633</v>
      </c>
    </row>
    <row r="24" spans="1:6" ht="15.75" customHeight="1" x14ac:dyDescent="0.25">
      <c r="A24" s="430">
        <f t="shared" si="0"/>
        <v>1997</v>
      </c>
      <c r="B24" s="409"/>
      <c r="C24" s="409"/>
      <c r="D24" s="431">
        <f>'[36]Asalariados OIT'!G9</f>
        <v>823421</v>
      </c>
    </row>
    <row r="25" spans="1:6" ht="15.75" customHeight="1" x14ac:dyDescent="0.25">
      <c r="A25" s="430">
        <f t="shared" si="0"/>
        <v>1998</v>
      </c>
      <c r="B25" s="409"/>
      <c r="C25" s="409"/>
      <c r="D25" s="431">
        <f>'[36]Asalariados OIT'!G10</f>
        <v>847107</v>
      </c>
    </row>
    <row r="26" spans="1:6" ht="15.75" customHeight="1" x14ac:dyDescent="0.25">
      <c r="A26" s="430">
        <f t="shared" si="0"/>
        <v>1999</v>
      </c>
      <c r="B26" s="409"/>
      <c r="C26" s="409"/>
      <c r="D26" s="431">
        <f>'[36]Asalariados OIT'!G11</f>
        <v>873350</v>
      </c>
      <c r="F26" s="432" t="s">
        <v>317</v>
      </c>
    </row>
    <row r="27" spans="1:6" ht="15.75" customHeight="1" x14ac:dyDescent="0.25">
      <c r="A27" s="430">
        <f t="shared" si="0"/>
        <v>2000</v>
      </c>
      <c r="B27" s="409"/>
      <c r="C27" s="409"/>
      <c r="D27" s="431">
        <f>'[36]Asalariados OIT'!G12</f>
        <v>899566</v>
      </c>
      <c r="F27" s="432" t="s">
        <v>317</v>
      </c>
    </row>
    <row r="28" spans="1:6" ht="15.75" customHeight="1" x14ac:dyDescent="0.25">
      <c r="A28" s="430">
        <f t="shared" si="0"/>
        <v>2001</v>
      </c>
      <c r="B28" s="409"/>
      <c r="C28" s="409"/>
      <c r="D28" s="431">
        <f>'[36]Asalariados OIT'!G13</f>
        <v>905232</v>
      </c>
      <c r="F28" s="432" t="s">
        <v>354</v>
      </c>
    </row>
    <row r="29" spans="1:6" ht="15.75" customHeight="1" x14ac:dyDescent="0.25">
      <c r="A29" s="430">
        <f t="shared" si="0"/>
        <v>2002</v>
      </c>
      <c r="B29" s="409"/>
      <c r="C29" s="409"/>
      <c r="D29" s="431">
        <f>'[36]Asalariados OIT'!G14</f>
        <v>902113</v>
      </c>
      <c r="F29" s="432" t="s">
        <v>340</v>
      </c>
    </row>
    <row r="30" spans="1:6" ht="15.75" customHeight="1" x14ac:dyDescent="0.25">
      <c r="A30" s="430">
        <f t="shared" si="0"/>
        <v>2003</v>
      </c>
      <c r="B30" s="409"/>
      <c r="C30" s="409"/>
      <c r="D30" s="431">
        <f>'[36]Asalariados OIT'!G15</f>
        <v>896812</v>
      </c>
      <c r="F30" s="432" t="s">
        <v>355</v>
      </c>
    </row>
    <row r="31" spans="1:6" ht="15.75" customHeight="1" x14ac:dyDescent="0.25">
      <c r="A31" s="430">
        <f t="shared" si="0"/>
        <v>2004</v>
      </c>
      <c r="B31" s="409"/>
      <c r="C31" s="409"/>
      <c r="D31" s="431">
        <f>'[36]Asalariados OIT'!G16</f>
        <v>968915</v>
      </c>
      <c r="F31" s="432" t="s">
        <v>356</v>
      </c>
    </row>
    <row r="32" spans="1:6" ht="15.75" customHeight="1" x14ac:dyDescent="0.25">
      <c r="A32" s="430">
        <f t="shared" si="0"/>
        <v>2005</v>
      </c>
      <c r="B32" s="409"/>
      <c r="C32" s="409"/>
      <c r="D32" s="431">
        <f>'[36]Asalariados OIT'!G17</f>
        <v>1024577</v>
      </c>
      <c r="F32" s="432" t="s">
        <v>356</v>
      </c>
    </row>
    <row r="33" spans="1:6" ht="15.75" customHeight="1" x14ac:dyDescent="0.25">
      <c r="A33" s="430">
        <f t="shared" si="0"/>
        <v>2006</v>
      </c>
      <c r="B33" s="413">
        <v>43321.7</v>
      </c>
      <c r="C33" s="409"/>
      <c r="D33" s="431">
        <f>'[36]Asalariados OIT'!G18</f>
        <v>1070549</v>
      </c>
      <c r="E33" s="419">
        <f>B33*1000000/12/D33</f>
        <v>3372.2339348004307</v>
      </c>
      <c r="F33" s="432" t="s">
        <v>355</v>
      </c>
    </row>
    <row r="34" spans="1:6" ht="15.75" customHeight="1" x14ac:dyDescent="0.25">
      <c r="A34" s="430">
        <f t="shared" si="0"/>
        <v>2007</v>
      </c>
      <c r="B34" s="413">
        <v>51103.6</v>
      </c>
      <c r="C34" s="409"/>
      <c r="D34" s="431">
        <f>'[36]Asalariados OIT'!G19</f>
        <v>1107540</v>
      </c>
      <c r="E34" s="419">
        <f t="shared" ref="E34:E46" si="1">B34*1000000/12/D34</f>
        <v>3845.1282421703354</v>
      </c>
      <c r="F34" s="432" t="s">
        <v>356</v>
      </c>
    </row>
    <row r="35" spans="1:6" ht="15.75" customHeight="1" x14ac:dyDescent="0.25">
      <c r="A35" s="430">
        <f t="shared" si="0"/>
        <v>2008</v>
      </c>
      <c r="B35" s="413">
        <v>62335.199999999997</v>
      </c>
      <c r="C35" s="409"/>
      <c r="D35" s="431">
        <f>'[36]Asalariados OIT'!G20</f>
        <v>1123120</v>
      </c>
      <c r="E35" s="419">
        <f t="shared" si="1"/>
        <v>4625.1513640572693</v>
      </c>
      <c r="F35" s="432" t="s">
        <v>357</v>
      </c>
    </row>
    <row r="36" spans="1:6" ht="15.75" customHeight="1" x14ac:dyDescent="0.25">
      <c r="A36" s="430">
        <f t="shared" si="0"/>
        <v>2009</v>
      </c>
      <c r="B36" s="413">
        <v>64919.5</v>
      </c>
      <c r="C36" s="409"/>
      <c r="D36" s="431">
        <f>'[36]Asalariados OIT'!G21</f>
        <v>1131588</v>
      </c>
      <c r="E36" s="419">
        <f t="shared" si="1"/>
        <v>4780.855164011401</v>
      </c>
      <c r="F36" s="432" t="s">
        <v>358</v>
      </c>
    </row>
    <row r="37" spans="1:6" ht="15.75" customHeight="1" x14ac:dyDescent="0.25">
      <c r="A37" s="430">
        <f t="shared" si="0"/>
        <v>2010</v>
      </c>
      <c r="B37" s="413">
        <v>72316.100000000006</v>
      </c>
      <c r="C37" s="409"/>
      <c r="D37" s="431">
        <f>'[36]Asalariados OIT'!G22</f>
        <v>1179676</v>
      </c>
      <c r="E37" s="419">
        <f t="shared" si="1"/>
        <v>5108.471874198226</v>
      </c>
      <c r="F37" s="432" t="s">
        <v>359</v>
      </c>
    </row>
    <row r="38" spans="1:6" ht="15.75" customHeight="1" x14ac:dyDescent="0.25">
      <c r="A38" s="430">
        <f t="shared" si="0"/>
        <v>2011</v>
      </c>
      <c r="B38" s="413">
        <v>86268.5</v>
      </c>
      <c r="C38" s="409"/>
      <c r="D38" s="431">
        <f>'[36]Asalariados OIT'!G23</f>
        <v>1248310</v>
      </c>
      <c r="E38" s="419">
        <f t="shared" si="1"/>
        <v>5759.0195277348312</v>
      </c>
      <c r="F38" s="432" t="s">
        <v>360</v>
      </c>
    </row>
    <row r="39" spans="1:6" ht="15.75" customHeight="1" x14ac:dyDescent="0.25">
      <c r="A39" s="430">
        <f t="shared" si="0"/>
        <v>2012</v>
      </c>
      <c r="B39" s="413">
        <v>98001.5</v>
      </c>
      <c r="C39" s="409"/>
      <c r="D39" s="431">
        <f>'[36]Asalariados OIT'!G24</f>
        <v>1319341</v>
      </c>
      <c r="E39" s="419">
        <f t="shared" si="1"/>
        <v>6190.0537212643785</v>
      </c>
      <c r="F39" s="432" t="s">
        <v>361</v>
      </c>
    </row>
    <row r="40" spans="1:6" ht="15.75" customHeight="1" x14ac:dyDescent="0.25">
      <c r="A40" s="430">
        <f t="shared" si="0"/>
        <v>2013</v>
      </c>
      <c r="B40" s="413">
        <v>108481.4</v>
      </c>
      <c r="C40" s="409"/>
      <c r="D40" s="431">
        <f>'[36]Asalariados OIT'!G25</f>
        <v>1371296</v>
      </c>
      <c r="E40" s="419">
        <f t="shared" si="1"/>
        <v>6592.3890003811475</v>
      </c>
      <c r="F40" s="432" t="s">
        <v>362</v>
      </c>
    </row>
    <row r="41" spans="1:6" ht="15.75" customHeight="1" x14ac:dyDescent="0.25">
      <c r="A41" s="430">
        <f t="shared" si="0"/>
        <v>2014</v>
      </c>
      <c r="B41" s="413">
        <v>122338.3</v>
      </c>
      <c r="C41" s="409"/>
      <c r="D41" s="431">
        <f>'[36]Asalariados OIT'!G26</f>
        <v>1437970</v>
      </c>
      <c r="E41" s="419">
        <f t="shared" si="1"/>
        <v>7089.7573199255439</v>
      </c>
      <c r="F41" s="432" t="s">
        <v>363</v>
      </c>
    </row>
    <row r="42" spans="1:6" ht="15.75" customHeight="1" x14ac:dyDescent="0.25">
      <c r="A42" s="430">
        <f t="shared" si="0"/>
        <v>2015</v>
      </c>
      <c r="B42" s="413">
        <v>134264.20000000001</v>
      </c>
      <c r="C42" s="409"/>
      <c r="D42" s="431">
        <f>'[36]Asalariados OIT'!G27</f>
        <v>1490964</v>
      </c>
      <c r="E42" s="419">
        <f t="shared" si="1"/>
        <v>7504.3282958765831</v>
      </c>
      <c r="F42" s="432" t="s">
        <v>364</v>
      </c>
    </row>
    <row r="43" spans="1:6" ht="15.75" customHeight="1" x14ac:dyDescent="0.25">
      <c r="A43" s="430">
        <f t="shared" si="0"/>
        <v>2016</v>
      </c>
      <c r="B43" s="413">
        <v>144704.1</v>
      </c>
      <c r="C43" s="409"/>
      <c r="D43" s="431">
        <f>'[36]Asalariados OIT'!G28</f>
        <v>1560891</v>
      </c>
      <c r="E43" s="419">
        <f t="shared" si="1"/>
        <v>7725.5074185192943</v>
      </c>
      <c r="F43" s="432" t="s">
        <v>365</v>
      </c>
    </row>
    <row r="44" spans="1:6" ht="15.75" customHeight="1" x14ac:dyDescent="0.25">
      <c r="A44" s="430">
        <f t="shared" si="0"/>
        <v>2017</v>
      </c>
      <c r="B44" s="413">
        <v>155607.1</v>
      </c>
      <c r="C44" s="409"/>
      <c r="D44" s="431">
        <f>'[36]Asalariados OIT'!G29</f>
        <v>1628516</v>
      </c>
      <c r="E44" s="419">
        <f t="shared" si="1"/>
        <v>7962.6226167463719</v>
      </c>
      <c r="F44" s="432" t="s">
        <v>366</v>
      </c>
    </row>
    <row r="45" spans="1:6" ht="15.75" customHeight="1" x14ac:dyDescent="0.25">
      <c r="A45" s="430">
        <f t="shared" si="0"/>
        <v>2018</v>
      </c>
      <c r="B45" s="413">
        <v>155816.20000000001</v>
      </c>
      <c r="C45" s="409"/>
      <c r="D45" s="431">
        <f>'[36]Asalariados OIT'!G30</f>
        <v>1631890</v>
      </c>
      <c r="E45" s="419">
        <f t="shared" si="1"/>
        <v>7956.8373685317847</v>
      </c>
      <c r="F45" s="432" t="s">
        <v>329</v>
      </c>
    </row>
    <row r="46" spans="1:6" ht="15.75" customHeight="1" x14ac:dyDescent="0.25">
      <c r="A46" s="430">
        <f t="shared" si="0"/>
        <v>2019</v>
      </c>
      <c r="B46" s="413">
        <v>156598.6</v>
      </c>
      <c r="C46" s="409"/>
      <c r="D46" s="431">
        <f>'[36]Asalariados OIT'!G31</f>
        <v>1663455</v>
      </c>
      <c r="E46" s="419">
        <f t="shared" si="1"/>
        <v>7845.0474063520405</v>
      </c>
      <c r="F46" s="432" t="s">
        <v>367</v>
      </c>
    </row>
    <row r="47" spans="1:6" ht="15.75" customHeight="1" x14ac:dyDescent="0.2"/>
    <row r="48" spans="1:6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  <row r="1005" ht="15.75" customHeight="1" x14ac:dyDescent="0.2"/>
    <row r="1006" ht="15.75" customHeight="1" x14ac:dyDescent="0.2"/>
    <row r="1007" ht="15.75" customHeight="1" x14ac:dyDescent="0.2"/>
    <row r="1008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</sheetData>
  <mergeCells count="1">
    <mergeCell ref="C1:D1"/>
  </mergeCells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8C660-E4F2-4CE8-AC31-5B28470FB421}">
  <dimension ref="A1:H147"/>
  <sheetViews>
    <sheetView workbookViewId="0">
      <pane xSplit="1" ySplit="8" topLeftCell="B143" activePane="bottomRight" state="frozen"/>
      <selection pane="topRight" activeCell="B1" sqref="B1"/>
      <selection pane="bottomLeft" activeCell="A10" sqref="A10"/>
      <selection pane="bottomRight" activeCell="H143" sqref="H143"/>
    </sheetView>
  </sheetViews>
  <sheetFormatPr baseColWidth="10" defaultColWidth="11.42578125" defaultRowHeight="13.5" x14ac:dyDescent="0.25"/>
  <cols>
    <col min="1" max="1" width="11.42578125" style="140"/>
    <col min="2" max="2" width="16.5703125" style="377" customWidth="1"/>
    <col min="3" max="3" width="13.85546875" style="377" customWidth="1"/>
    <col min="4" max="5" width="11.42578125" style="377"/>
    <col min="6" max="7" width="13.42578125" style="377" customWidth="1"/>
    <col min="8" max="16384" width="11.42578125" style="145"/>
  </cols>
  <sheetData>
    <row r="1" spans="1:8" ht="15" customHeight="1" x14ac:dyDescent="0.25">
      <c r="A1" s="139"/>
    </row>
    <row r="2" spans="1:8" ht="15" customHeight="1" x14ac:dyDescent="0.25"/>
    <row r="3" spans="1:8" ht="15" customHeight="1" x14ac:dyDescent="0.25">
      <c r="A3" s="448" t="s">
        <v>2</v>
      </c>
    </row>
    <row r="4" spans="1:8" s="148" customFormat="1" ht="30.2" customHeight="1" x14ac:dyDescent="0.25">
      <c r="A4" s="448"/>
      <c r="B4" s="378"/>
      <c r="C4" s="378"/>
      <c r="D4" s="378"/>
      <c r="E4" s="378"/>
      <c r="F4" s="378"/>
      <c r="G4" s="378"/>
    </row>
    <row r="5" spans="1:8" s="148" customFormat="1" ht="15" customHeight="1" x14ac:dyDescent="0.3">
      <c r="A5" s="448"/>
      <c r="B5" s="568" t="s">
        <v>205</v>
      </c>
      <c r="C5" s="569"/>
      <c r="D5" s="569"/>
      <c r="E5" s="569"/>
      <c r="F5" s="569"/>
      <c r="G5" s="569"/>
      <c r="H5" s="569"/>
    </row>
    <row r="6" spans="1:8" s="148" customFormat="1" ht="27.75" customHeight="1" x14ac:dyDescent="0.2">
      <c r="A6" s="448"/>
      <c r="B6" s="353" t="s">
        <v>196</v>
      </c>
      <c r="C6" s="353"/>
      <c r="D6" s="556" t="s">
        <v>204</v>
      </c>
      <c r="E6" s="361" t="s">
        <v>13</v>
      </c>
      <c r="F6" s="361" t="s">
        <v>197</v>
      </c>
      <c r="G6" s="353" t="s">
        <v>198</v>
      </c>
      <c r="H6" s="355" t="s">
        <v>199</v>
      </c>
    </row>
    <row r="7" spans="1:8" s="148" customFormat="1" ht="15" customHeight="1" x14ac:dyDescent="0.25">
      <c r="A7" s="346"/>
      <c r="B7" s="356" t="s">
        <v>206</v>
      </c>
      <c r="C7" s="356" t="s">
        <v>207</v>
      </c>
      <c r="D7" s="556"/>
      <c r="E7" s="362"/>
      <c r="F7" s="362"/>
      <c r="G7" s="362"/>
      <c r="H7" s="363"/>
    </row>
    <row r="8" spans="1:8" s="158" customFormat="1" ht="30.2" customHeight="1" thickBot="1" x14ac:dyDescent="0.3">
      <c r="A8" s="142"/>
      <c r="B8" s="557" t="s">
        <v>181</v>
      </c>
      <c r="C8" s="558"/>
      <c r="D8" s="558"/>
      <c r="E8" s="522" t="s">
        <v>202</v>
      </c>
      <c r="F8" s="522"/>
      <c r="G8" s="364"/>
      <c r="H8" s="365"/>
    </row>
    <row r="9" spans="1:8" ht="15" hidden="1" customHeight="1" thickBot="1" x14ac:dyDescent="0.3">
      <c r="A9" s="143">
        <v>1882</v>
      </c>
    </row>
    <row r="10" spans="1:8" ht="15" hidden="1" customHeight="1" x14ac:dyDescent="0.25">
      <c r="A10" s="143">
        <v>1883</v>
      </c>
    </row>
    <row r="11" spans="1:8" ht="15" hidden="1" customHeight="1" x14ac:dyDescent="0.25">
      <c r="A11" s="143">
        <v>1884</v>
      </c>
    </row>
    <row r="12" spans="1:8" ht="15" hidden="1" customHeight="1" x14ac:dyDescent="0.25">
      <c r="A12" s="143">
        <v>1885</v>
      </c>
    </row>
    <row r="13" spans="1:8" ht="15" hidden="1" customHeight="1" x14ac:dyDescent="0.25">
      <c r="A13" s="143">
        <v>1886</v>
      </c>
    </row>
    <row r="14" spans="1:8" ht="15" hidden="1" customHeight="1" x14ac:dyDescent="0.25">
      <c r="A14" s="143">
        <v>1887</v>
      </c>
    </row>
    <row r="15" spans="1:8" ht="15" hidden="1" customHeight="1" x14ac:dyDescent="0.25">
      <c r="A15" s="143">
        <v>1888</v>
      </c>
    </row>
    <row r="16" spans="1:8" ht="15" hidden="1" customHeight="1" x14ac:dyDescent="0.25">
      <c r="A16" s="143">
        <v>1889</v>
      </c>
    </row>
    <row r="17" spans="1:1" ht="15" hidden="1" customHeight="1" x14ac:dyDescent="0.25">
      <c r="A17" s="143">
        <v>1890</v>
      </c>
    </row>
    <row r="18" spans="1:1" ht="15" hidden="1" customHeight="1" x14ac:dyDescent="0.25">
      <c r="A18" s="143">
        <v>1891</v>
      </c>
    </row>
    <row r="19" spans="1:1" ht="15" hidden="1" customHeight="1" x14ac:dyDescent="0.25">
      <c r="A19" s="143">
        <v>1892</v>
      </c>
    </row>
    <row r="20" spans="1:1" ht="15" hidden="1" customHeight="1" x14ac:dyDescent="0.25">
      <c r="A20" s="143">
        <v>1893</v>
      </c>
    </row>
    <row r="21" spans="1:1" ht="15" hidden="1" customHeight="1" x14ac:dyDescent="0.25">
      <c r="A21" s="143">
        <v>1894</v>
      </c>
    </row>
    <row r="22" spans="1:1" ht="15" hidden="1" customHeight="1" x14ac:dyDescent="0.25">
      <c r="A22" s="143">
        <v>1895</v>
      </c>
    </row>
    <row r="23" spans="1:1" ht="15" hidden="1" customHeight="1" x14ac:dyDescent="0.25">
      <c r="A23" s="143">
        <v>1896</v>
      </c>
    </row>
    <row r="24" spans="1:1" ht="15" hidden="1" customHeight="1" x14ac:dyDescent="0.25">
      <c r="A24" s="143">
        <v>1897</v>
      </c>
    </row>
    <row r="25" spans="1:1" ht="15" hidden="1" customHeight="1" x14ac:dyDescent="0.25">
      <c r="A25" s="143">
        <v>1898</v>
      </c>
    </row>
    <row r="26" spans="1:1" ht="15" hidden="1" customHeight="1" x14ac:dyDescent="0.25">
      <c r="A26" s="143">
        <v>1899</v>
      </c>
    </row>
    <row r="27" spans="1:1" ht="15" hidden="1" customHeight="1" x14ac:dyDescent="0.25">
      <c r="A27" s="143">
        <v>1900</v>
      </c>
    </row>
    <row r="28" spans="1:1" ht="15" hidden="1" customHeight="1" x14ac:dyDescent="0.25">
      <c r="A28" s="143">
        <v>1901</v>
      </c>
    </row>
    <row r="29" spans="1:1" ht="15" hidden="1" customHeight="1" x14ac:dyDescent="0.25">
      <c r="A29" s="143">
        <v>1902</v>
      </c>
    </row>
    <row r="30" spans="1:1" ht="15" hidden="1" customHeight="1" x14ac:dyDescent="0.25">
      <c r="A30" s="143">
        <v>1903</v>
      </c>
    </row>
    <row r="31" spans="1:1" ht="15" hidden="1" customHeight="1" x14ac:dyDescent="0.25">
      <c r="A31" s="143">
        <v>1904</v>
      </c>
    </row>
    <row r="32" spans="1:1" ht="15" hidden="1" customHeight="1" x14ac:dyDescent="0.25">
      <c r="A32" s="143">
        <v>1905</v>
      </c>
    </row>
    <row r="33" spans="1:1" ht="15" hidden="1" customHeight="1" x14ac:dyDescent="0.25">
      <c r="A33" s="143">
        <v>1906</v>
      </c>
    </row>
    <row r="34" spans="1:1" ht="15" hidden="1" customHeight="1" x14ac:dyDescent="0.25">
      <c r="A34" s="143">
        <v>1907</v>
      </c>
    </row>
    <row r="35" spans="1:1" ht="15" hidden="1" customHeight="1" x14ac:dyDescent="0.25">
      <c r="A35" s="143">
        <v>1908</v>
      </c>
    </row>
    <row r="36" spans="1:1" ht="15" hidden="1" customHeight="1" x14ac:dyDescent="0.25">
      <c r="A36" s="143">
        <v>1909</v>
      </c>
    </row>
    <row r="37" spans="1:1" ht="15" hidden="1" customHeight="1" x14ac:dyDescent="0.25">
      <c r="A37" s="143">
        <v>1910</v>
      </c>
    </row>
    <row r="38" spans="1:1" ht="15" hidden="1" customHeight="1" x14ac:dyDescent="0.25">
      <c r="A38" s="143">
        <v>1911</v>
      </c>
    </row>
    <row r="39" spans="1:1" ht="15" hidden="1" customHeight="1" x14ac:dyDescent="0.25">
      <c r="A39" s="143">
        <v>1912</v>
      </c>
    </row>
    <row r="40" spans="1:1" ht="15" hidden="1" customHeight="1" x14ac:dyDescent="0.25">
      <c r="A40" s="143">
        <v>1913</v>
      </c>
    </row>
    <row r="41" spans="1:1" ht="15" hidden="1" customHeight="1" x14ac:dyDescent="0.25">
      <c r="A41" s="143">
        <v>1914</v>
      </c>
    </row>
    <row r="42" spans="1:1" ht="15" hidden="1" customHeight="1" x14ac:dyDescent="0.25">
      <c r="A42" s="143">
        <v>1915</v>
      </c>
    </row>
    <row r="43" spans="1:1" ht="15" hidden="1" customHeight="1" x14ac:dyDescent="0.25">
      <c r="A43" s="143">
        <v>1916</v>
      </c>
    </row>
    <row r="44" spans="1:1" ht="15" hidden="1" customHeight="1" x14ac:dyDescent="0.25">
      <c r="A44" s="143">
        <v>1917</v>
      </c>
    </row>
    <row r="45" spans="1:1" ht="15" hidden="1" customHeight="1" x14ac:dyDescent="0.25">
      <c r="A45" s="143">
        <v>1918</v>
      </c>
    </row>
    <row r="46" spans="1:1" ht="15" hidden="1" customHeight="1" x14ac:dyDescent="0.25">
      <c r="A46" s="143">
        <v>1919</v>
      </c>
    </row>
    <row r="47" spans="1:1" ht="15" hidden="1" customHeight="1" x14ac:dyDescent="0.25">
      <c r="A47" s="143">
        <v>1920</v>
      </c>
    </row>
    <row r="48" spans="1:1" ht="15" hidden="1" customHeight="1" x14ac:dyDescent="0.25">
      <c r="A48" s="143">
        <v>1921</v>
      </c>
    </row>
    <row r="49" spans="1:1" ht="15" hidden="1" customHeight="1" x14ac:dyDescent="0.25">
      <c r="A49" s="143">
        <v>1922</v>
      </c>
    </row>
    <row r="50" spans="1:1" ht="15" hidden="1" customHeight="1" x14ac:dyDescent="0.25">
      <c r="A50" s="143">
        <v>1923</v>
      </c>
    </row>
    <row r="51" spans="1:1" ht="15" hidden="1" customHeight="1" x14ac:dyDescent="0.25">
      <c r="A51" s="143">
        <v>1924</v>
      </c>
    </row>
    <row r="52" spans="1:1" ht="15" hidden="1" customHeight="1" x14ac:dyDescent="0.25">
      <c r="A52" s="143">
        <v>1925</v>
      </c>
    </row>
    <row r="53" spans="1:1" ht="15" hidden="1" customHeight="1" x14ac:dyDescent="0.25">
      <c r="A53" s="143">
        <v>1926</v>
      </c>
    </row>
    <row r="54" spans="1:1" ht="15" hidden="1" customHeight="1" x14ac:dyDescent="0.25">
      <c r="A54" s="143">
        <v>1927</v>
      </c>
    </row>
    <row r="55" spans="1:1" ht="15" hidden="1" customHeight="1" x14ac:dyDescent="0.25">
      <c r="A55" s="143">
        <v>1928</v>
      </c>
    </row>
    <row r="56" spans="1:1" ht="15" hidden="1" customHeight="1" x14ac:dyDescent="0.25">
      <c r="A56" s="143">
        <v>1929</v>
      </c>
    </row>
    <row r="57" spans="1:1" ht="15" hidden="1" customHeight="1" x14ac:dyDescent="0.25">
      <c r="A57" s="143">
        <v>1930</v>
      </c>
    </row>
    <row r="58" spans="1:1" ht="15" hidden="1" customHeight="1" x14ac:dyDescent="0.25">
      <c r="A58" s="143">
        <v>1931</v>
      </c>
    </row>
    <row r="59" spans="1:1" ht="15" hidden="1" customHeight="1" x14ac:dyDescent="0.25">
      <c r="A59" s="143">
        <v>1932</v>
      </c>
    </row>
    <row r="60" spans="1:1" ht="15" hidden="1" customHeight="1" x14ac:dyDescent="0.25">
      <c r="A60" s="143">
        <v>1933</v>
      </c>
    </row>
    <row r="61" spans="1:1" ht="15" hidden="1" customHeight="1" x14ac:dyDescent="0.25">
      <c r="A61" s="143">
        <v>1934</v>
      </c>
    </row>
    <row r="62" spans="1:1" ht="15" hidden="1" customHeight="1" x14ac:dyDescent="0.25">
      <c r="A62" s="143">
        <v>1935</v>
      </c>
    </row>
    <row r="63" spans="1:1" ht="15" hidden="1" customHeight="1" x14ac:dyDescent="0.25">
      <c r="A63" s="143">
        <v>1936</v>
      </c>
    </row>
    <row r="64" spans="1:1" ht="15" hidden="1" customHeight="1" x14ac:dyDescent="0.25">
      <c r="A64" s="143">
        <v>1937</v>
      </c>
    </row>
    <row r="65" spans="1:1" ht="15" hidden="1" customHeight="1" x14ac:dyDescent="0.25">
      <c r="A65" s="143">
        <v>1938</v>
      </c>
    </row>
    <row r="66" spans="1:1" ht="15" hidden="1" customHeight="1" x14ac:dyDescent="0.25">
      <c r="A66" s="143">
        <v>1939</v>
      </c>
    </row>
    <row r="67" spans="1:1" ht="15" hidden="1" customHeight="1" x14ac:dyDescent="0.25">
      <c r="A67" s="143">
        <v>1940</v>
      </c>
    </row>
    <row r="68" spans="1:1" ht="15" hidden="1" customHeight="1" x14ac:dyDescent="0.25">
      <c r="A68" s="143">
        <v>1941</v>
      </c>
    </row>
    <row r="69" spans="1:1" ht="15" hidden="1" customHeight="1" x14ac:dyDescent="0.25">
      <c r="A69" s="143">
        <v>1942</v>
      </c>
    </row>
    <row r="70" spans="1:1" ht="15" hidden="1" customHeight="1" x14ac:dyDescent="0.25">
      <c r="A70" s="143">
        <v>1943</v>
      </c>
    </row>
    <row r="71" spans="1:1" ht="15" hidden="1" customHeight="1" x14ac:dyDescent="0.25">
      <c r="A71" s="143">
        <v>1944</v>
      </c>
    </row>
    <row r="72" spans="1:1" ht="15" hidden="1" customHeight="1" x14ac:dyDescent="0.25">
      <c r="A72" s="143">
        <v>1945</v>
      </c>
    </row>
    <row r="73" spans="1:1" ht="15" hidden="1" customHeight="1" x14ac:dyDescent="0.25">
      <c r="A73" s="143">
        <v>1946</v>
      </c>
    </row>
    <row r="74" spans="1:1" ht="15" hidden="1" customHeight="1" x14ac:dyDescent="0.25">
      <c r="A74" s="143">
        <v>1947</v>
      </c>
    </row>
    <row r="75" spans="1:1" ht="15" hidden="1" customHeight="1" x14ac:dyDescent="0.25">
      <c r="A75" s="143">
        <v>1948</v>
      </c>
    </row>
    <row r="76" spans="1:1" ht="15" hidden="1" customHeight="1" x14ac:dyDescent="0.25">
      <c r="A76" s="143">
        <v>1949</v>
      </c>
    </row>
    <row r="77" spans="1:1" ht="15" customHeight="1" x14ac:dyDescent="0.25">
      <c r="A77" s="143">
        <v>1950</v>
      </c>
    </row>
    <row r="78" spans="1:1" ht="15" customHeight="1" x14ac:dyDescent="0.25">
      <c r="A78" s="143">
        <v>1951</v>
      </c>
    </row>
    <row r="79" spans="1:1" ht="15" customHeight="1" x14ac:dyDescent="0.25">
      <c r="A79" s="143">
        <v>1952</v>
      </c>
    </row>
    <row r="80" spans="1:1" ht="15" customHeight="1" x14ac:dyDescent="0.25">
      <c r="A80" s="143">
        <v>1953</v>
      </c>
    </row>
    <row r="81" spans="1:1" ht="15" customHeight="1" x14ac:dyDescent="0.25">
      <c r="A81" s="143">
        <v>1954</v>
      </c>
    </row>
    <row r="82" spans="1:1" ht="15" customHeight="1" x14ac:dyDescent="0.25">
      <c r="A82" s="143">
        <v>1955</v>
      </c>
    </row>
    <row r="83" spans="1:1" ht="15" customHeight="1" x14ac:dyDescent="0.25">
      <c r="A83" s="143">
        <v>1956</v>
      </c>
    </row>
    <row r="84" spans="1:1" ht="15" customHeight="1" x14ac:dyDescent="0.25">
      <c r="A84" s="143">
        <v>1957</v>
      </c>
    </row>
    <row r="85" spans="1:1" ht="15" customHeight="1" x14ac:dyDescent="0.25">
      <c r="A85" s="143">
        <v>1958</v>
      </c>
    </row>
    <row r="86" spans="1:1" ht="15" customHeight="1" x14ac:dyDescent="0.25">
      <c r="A86" s="143">
        <v>1959</v>
      </c>
    </row>
    <row r="87" spans="1:1" ht="15" customHeight="1" x14ac:dyDescent="0.25">
      <c r="A87" s="143">
        <v>1960</v>
      </c>
    </row>
    <row r="88" spans="1:1" ht="15" customHeight="1" x14ac:dyDescent="0.25">
      <c r="A88" s="143">
        <v>1961</v>
      </c>
    </row>
    <row r="89" spans="1:1" ht="15" customHeight="1" x14ac:dyDescent="0.25">
      <c r="A89" s="143">
        <v>1962</v>
      </c>
    </row>
    <row r="90" spans="1:1" ht="15" customHeight="1" x14ac:dyDescent="0.25">
      <c r="A90" s="143">
        <v>1963</v>
      </c>
    </row>
    <row r="91" spans="1:1" ht="15" customHeight="1" x14ac:dyDescent="0.25">
      <c r="A91" s="143">
        <v>1964</v>
      </c>
    </row>
    <row r="92" spans="1:1" ht="15" customHeight="1" x14ac:dyDescent="0.25">
      <c r="A92" s="143">
        <v>1965</v>
      </c>
    </row>
    <row r="93" spans="1:1" ht="15" customHeight="1" x14ac:dyDescent="0.25">
      <c r="A93" s="143">
        <v>1966</v>
      </c>
    </row>
    <row r="94" spans="1:1" ht="15" customHeight="1" x14ac:dyDescent="0.25">
      <c r="A94" s="143">
        <v>1967</v>
      </c>
    </row>
    <row r="95" spans="1:1" ht="15" customHeight="1" x14ac:dyDescent="0.25">
      <c r="A95" s="143">
        <v>1968</v>
      </c>
    </row>
    <row r="96" spans="1:1" ht="15" customHeight="1" x14ac:dyDescent="0.25">
      <c r="A96" s="143">
        <v>1969</v>
      </c>
    </row>
    <row r="97" spans="1:1" ht="15" customHeight="1" x14ac:dyDescent="0.25">
      <c r="A97" s="143">
        <v>1970</v>
      </c>
    </row>
    <row r="98" spans="1:1" ht="15" customHeight="1" x14ac:dyDescent="0.25">
      <c r="A98" s="143">
        <v>1971</v>
      </c>
    </row>
    <row r="99" spans="1:1" ht="15" customHeight="1" x14ac:dyDescent="0.25">
      <c r="A99" s="143">
        <v>1972</v>
      </c>
    </row>
    <row r="100" spans="1:1" ht="15" customHeight="1" x14ac:dyDescent="0.25">
      <c r="A100" s="143">
        <v>1973</v>
      </c>
    </row>
    <row r="101" spans="1:1" ht="15" customHeight="1" x14ac:dyDescent="0.25">
      <c r="A101" s="143">
        <v>1974</v>
      </c>
    </row>
    <row r="102" spans="1:1" ht="15" customHeight="1" x14ac:dyDescent="0.25">
      <c r="A102" s="143">
        <v>1975</v>
      </c>
    </row>
    <row r="103" spans="1:1" ht="15" customHeight="1" x14ac:dyDescent="0.25">
      <c r="A103" s="143">
        <v>1976</v>
      </c>
    </row>
    <row r="104" spans="1:1" ht="15" customHeight="1" x14ac:dyDescent="0.25">
      <c r="A104" s="143">
        <v>1977</v>
      </c>
    </row>
    <row r="105" spans="1:1" ht="15" customHeight="1" x14ac:dyDescent="0.25">
      <c r="A105" s="143">
        <v>1978</v>
      </c>
    </row>
    <row r="106" spans="1:1" ht="15" customHeight="1" x14ac:dyDescent="0.25">
      <c r="A106" s="143">
        <v>1979</v>
      </c>
    </row>
    <row r="107" spans="1:1" ht="15" customHeight="1" x14ac:dyDescent="0.25">
      <c r="A107" s="143">
        <v>1980</v>
      </c>
    </row>
    <row r="108" spans="1:1" ht="15" customHeight="1" x14ac:dyDescent="0.25">
      <c r="A108" s="143">
        <v>1981</v>
      </c>
    </row>
    <row r="109" spans="1:1" ht="15" customHeight="1" x14ac:dyDescent="0.25">
      <c r="A109" s="143">
        <v>1982</v>
      </c>
    </row>
    <row r="110" spans="1:1" ht="15" customHeight="1" x14ac:dyDescent="0.25">
      <c r="A110" s="143">
        <v>1983</v>
      </c>
    </row>
    <row r="111" spans="1:1" ht="15" customHeight="1" x14ac:dyDescent="0.25">
      <c r="A111" s="143">
        <v>1984</v>
      </c>
    </row>
    <row r="112" spans="1:1" ht="15" customHeight="1" x14ac:dyDescent="0.25">
      <c r="A112" s="143">
        <v>1985</v>
      </c>
    </row>
    <row r="113" spans="1:8" ht="15" customHeight="1" x14ac:dyDescent="0.25">
      <c r="A113" s="143">
        <v>1986</v>
      </c>
    </row>
    <row r="114" spans="1:8" ht="15" customHeight="1" x14ac:dyDescent="0.25">
      <c r="A114" s="143">
        <v>1987</v>
      </c>
    </row>
    <row r="115" spans="1:8" ht="15" customHeight="1" x14ac:dyDescent="0.25">
      <c r="A115" s="143">
        <v>1988</v>
      </c>
    </row>
    <row r="116" spans="1:8" ht="15" customHeight="1" x14ac:dyDescent="0.25">
      <c r="A116" s="143">
        <v>1989</v>
      </c>
    </row>
    <row r="117" spans="1:8" ht="15" customHeight="1" x14ac:dyDescent="0.25">
      <c r="A117" s="143">
        <v>1990</v>
      </c>
    </row>
    <row r="118" spans="1:8" ht="15" customHeight="1" x14ac:dyDescent="0.25">
      <c r="A118" s="143">
        <v>1991</v>
      </c>
    </row>
    <row r="119" spans="1:8" ht="15" customHeight="1" x14ac:dyDescent="0.25">
      <c r="A119" s="143">
        <v>1992</v>
      </c>
    </row>
    <row r="120" spans="1:8" ht="15" customHeight="1" x14ac:dyDescent="0.25">
      <c r="A120" s="143">
        <v>1993</v>
      </c>
    </row>
    <row r="121" spans="1:8" ht="15" customHeight="1" x14ac:dyDescent="0.25">
      <c r="A121" s="143">
        <v>1994</v>
      </c>
    </row>
    <row r="122" spans="1:8" ht="15" customHeight="1" x14ac:dyDescent="0.25">
      <c r="A122" s="143">
        <v>1995</v>
      </c>
    </row>
    <row r="123" spans="1:8" ht="15" customHeight="1" x14ac:dyDescent="0.25">
      <c r="A123" s="143">
        <v>1996</v>
      </c>
    </row>
    <row r="124" spans="1:8" ht="15" customHeight="1" x14ac:dyDescent="0.25">
      <c r="A124" s="143">
        <v>1997</v>
      </c>
      <c r="H124" s="377"/>
    </row>
    <row r="125" spans="1:8" ht="15" customHeight="1" x14ac:dyDescent="0.25">
      <c r="A125" s="143">
        <v>1998</v>
      </c>
      <c r="H125" s="377"/>
    </row>
    <row r="126" spans="1:8" ht="15" customHeight="1" x14ac:dyDescent="0.25">
      <c r="A126" s="143">
        <v>1999</v>
      </c>
      <c r="H126" s="377"/>
    </row>
    <row r="127" spans="1:8" ht="15" customHeight="1" x14ac:dyDescent="0.25">
      <c r="A127" s="143">
        <v>2000</v>
      </c>
      <c r="H127" s="377"/>
    </row>
    <row r="128" spans="1:8" ht="15" customHeight="1" x14ac:dyDescent="0.25">
      <c r="A128" s="143">
        <v>2001</v>
      </c>
      <c r="H128" s="377"/>
    </row>
    <row r="129" spans="1:8" ht="15" customHeight="1" x14ac:dyDescent="0.25">
      <c r="A129" s="143">
        <v>2002</v>
      </c>
      <c r="H129" s="377"/>
    </row>
    <row r="130" spans="1:8" ht="15" customHeight="1" x14ac:dyDescent="0.25">
      <c r="A130" s="143">
        <v>2003</v>
      </c>
      <c r="H130" s="377"/>
    </row>
    <row r="131" spans="1:8" ht="15" customHeight="1" x14ac:dyDescent="0.25">
      <c r="A131" s="143">
        <v>2004</v>
      </c>
      <c r="B131" s="329"/>
      <c r="C131" s="329"/>
      <c r="D131" s="374">
        <v>0.32797005608608853</v>
      </c>
      <c r="E131" s="329"/>
      <c r="F131" s="329"/>
      <c r="G131" s="329"/>
      <c r="H131" s="347"/>
    </row>
    <row r="132" spans="1:8" ht="15" customHeight="1" x14ac:dyDescent="0.25">
      <c r="A132" s="143">
        <v>2005</v>
      </c>
      <c r="B132" s="386">
        <v>368568563.50231099</v>
      </c>
      <c r="C132" s="329"/>
      <c r="D132" s="375">
        <v>0.34366146675958958</v>
      </c>
      <c r="E132" s="329"/>
      <c r="F132" s="329"/>
      <c r="G132" s="329"/>
      <c r="H132" s="347"/>
    </row>
    <row r="133" spans="1:8" ht="15" customHeight="1" x14ac:dyDescent="0.25">
      <c r="A133" s="143">
        <v>2006</v>
      </c>
      <c r="B133" s="386">
        <v>403926511.78409499</v>
      </c>
      <c r="C133" s="329"/>
      <c r="D133" s="375">
        <v>0.36166020012332067</v>
      </c>
      <c r="E133" s="329"/>
      <c r="F133" s="329"/>
      <c r="G133" s="329"/>
      <c r="H133" s="347"/>
    </row>
    <row r="134" spans="1:8" ht="15" customHeight="1" x14ac:dyDescent="0.25">
      <c r="A134" s="144">
        <v>2007</v>
      </c>
      <c r="B134" s="386">
        <v>472636278.665591</v>
      </c>
      <c r="C134" s="329"/>
      <c r="D134" s="375">
        <v>0.36860410341947208</v>
      </c>
      <c r="E134" s="329"/>
      <c r="F134" s="329"/>
      <c r="G134" s="329"/>
      <c r="H134" s="347"/>
    </row>
    <row r="135" spans="1:8" ht="15" customHeight="1" x14ac:dyDescent="0.25">
      <c r="A135" s="144">
        <v>2008</v>
      </c>
      <c r="B135" s="386">
        <v>553499265.00467801</v>
      </c>
      <c r="C135" s="329"/>
      <c r="D135" s="375">
        <v>0.36744266626135891</v>
      </c>
      <c r="E135" s="329"/>
      <c r="F135" s="329"/>
      <c r="G135" s="329"/>
      <c r="H135" s="347"/>
    </row>
    <row r="136" spans="1:8" ht="15" customHeight="1" x14ac:dyDescent="0.25">
      <c r="A136" s="144">
        <v>2009</v>
      </c>
      <c r="B136" s="386">
        <v>627357120.03662002</v>
      </c>
      <c r="C136" s="329"/>
      <c r="D136" s="375">
        <v>0.38071756843051807</v>
      </c>
      <c r="E136" s="329"/>
      <c r="F136" s="329"/>
      <c r="G136" s="329"/>
      <c r="H136" s="347"/>
    </row>
    <row r="137" spans="1:8" ht="15" customHeight="1" x14ac:dyDescent="0.25">
      <c r="A137" s="346">
        <v>2010</v>
      </c>
      <c r="B137" s="386">
        <v>706359714.29332304</v>
      </c>
      <c r="C137" s="329"/>
      <c r="D137" s="375">
        <v>0.37215506027466289</v>
      </c>
      <c r="E137" s="376">
        <v>1136015</v>
      </c>
      <c r="F137" s="376">
        <v>1588801</v>
      </c>
      <c r="G137" s="351">
        <f>D137*B137*1000/12/E137</f>
        <v>19283.44124332464</v>
      </c>
      <c r="H137" s="352">
        <f>B137/12/F137*1000</f>
        <v>37048.887509791086</v>
      </c>
    </row>
    <row r="138" spans="1:8" ht="15" customHeight="1" x14ac:dyDescent="0.25">
      <c r="A138" s="346">
        <f>A137+1</f>
        <v>2011</v>
      </c>
      <c r="B138" s="386">
        <v>808456394.66245103</v>
      </c>
      <c r="C138" s="329"/>
      <c r="D138" s="375">
        <v>0.38056341863058896</v>
      </c>
      <c r="E138" s="376">
        <v>1167235</v>
      </c>
      <c r="F138" s="376">
        <v>1623267</v>
      </c>
      <c r="G138" s="351">
        <f t="shared" ref="G138:G143" si="0">D138*B138*1000/12/E138</f>
        <v>21965.651687285408</v>
      </c>
      <c r="H138" s="352">
        <f t="shared" ref="H138:H145" si="1">B138/12/F138*1000</f>
        <v>41503.564245358844</v>
      </c>
    </row>
    <row r="139" spans="1:8" ht="15" customHeight="1" x14ac:dyDescent="0.25">
      <c r="A139" s="346">
        <f>A138+1</f>
        <v>2012</v>
      </c>
      <c r="B139" s="386">
        <v>911901637.31194603</v>
      </c>
      <c r="C139" s="329"/>
      <c r="D139" s="375">
        <v>0.37789327827419794</v>
      </c>
      <c r="E139" s="376">
        <v>1179898</v>
      </c>
      <c r="F139" s="376">
        <v>1618716</v>
      </c>
      <c r="G139" s="351">
        <f t="shared" si="0"/>
        <v>24338.367891929352</v>
      </c>
      <c r="H139" s="352">
        <f t="shared" si="1"/>
        <v>46945.729275134639</v>
      </c>
    </row>
    <row r="140" spans="1:8" ht="15" customHeight="1" x14ac:dyDescent="0.25">
      <c r="A140" s="346">
        <f>A139+1</f>
        <v>2013</v>
      </c>
      <c r="B140" s="386">
        <v>1033558780.17032</v>
      </c>
      <c r="C140" s="329"/>
      <c r="D140" s="375">
        <v>0.3697586438564453</v>
      </c>
      <c r="E140" s="376">
        <v>1174209</v>
      </c>
      <c r="F140" s="376">
        <v>1615528</v>
      </c>
      <c r="G140" s="351">
        <f t="shared" si="0"/>
        <v>27122.321842597823</v>
      </c>
      <c r="H140" s="352">
        <f t="shared" si="1"/>
        <v>53313.776268518195</v>
      </c>
    </row>
    <row r="141" spans="1:8" ht="15" customHeight="1" x14ac:dyDescent="0.25">
      <c r="A141" s="346">
        <f>A140+1</f>
        <v>2014</v>
      </c>
      <c r="B141" s="386">
        <v>1168810537.93188</v>
      </c>
      <c r="C141" s="329"/>
      <c r="D141" s="375">
        <v>0.37518215566945534</v>
      </c>
      <c r="E141" s="350">
        <v>1197360</v>
      </c>
      <c r="F141" s="350">
        <v>1635570</v>
      </c>
      <c r="G141" s="351">
        <f t="shared" si="0"/>
        <v>30519.702873436727</v>
      </c>
      <c r="H141" s="352">
        <f t="shared" si="1"/>
        <v>59551.641422250352</v>
      </c>
    </row>
    <row r="142" spans="1:8" ht="15" customHeight="1" x14ac:dyDescent="0.25">
      <c r="A142" s="346">
        <v>2015</v>
      </c>
      <c r="B142" s="386">
        <v>1281900844.8143101</v>
      </c>
      <c r="C142" s="329"/>
      <c r="D142" s="375">
        <v>0.36953547763966826</v>
      </c>
      <c r="E142" s="376">
        <v>1176076</v>
      </c>
      <c r="F142" s="376">
        <v>1618254</v>
      </c>
      <c r="G142" s="351">
        <f t="shared" si="0"/>
        <v>33565.563292334729</v>
      </c>
      <c r="H142" s="352">
        <f t="shared" si="1"/>
        <v>66012.548339872796</v>
      </c>
    </row>
    <row r="143" spans="1:8" ht="15" x14ac:dyDescent="0.25">
      <c r="A143" s="346">
        <f>A142+1</f>
        <v>2016</v>
      </c>
      <c r="B143" s="386">
        <v>1402138912.16679</v>
      </c>
      <c r="C143" s="373">
        <v>1536818.2698202501</v>
      </c>
      <c r="D143" s="375">
        <v>0.37355145401575046</v>
      </c>
      <c r="E143" s="376">
        <v>1164267</v>
      </c>
      <c r="F143" s="376">
        <v>1613611</v>
      </c>
      <c r="G143" s="351">
        <f t="shared" si="0"/>
        <v>37489.32657285421</v>
      </c>
      <c r="H143" s="352">
        <f t="shared" si="1"/>
        <v>72412.067931634403</v>
      </c>
    </row>
    <row r="144" spans="1:8" ht="15" x14ac:dyDescent="0.25">
      <c r="A144" s="346">
        <f>A143+1</f>
        <v>2017</v>
      </c>
      <c r="B144" s="386">
        <v>1501662418.45227</v>
      </c>
      <c r="C144" s="373">
        <v>1632824.68867236</v>
      </c>
      <c r="D144" s="329"/>
      <c r="E144" s="376">
        <v>1158707</v>
      </c>
      <c r="F144" s="376">
        <v>1610332</v>
      </c>
      <c r="G144" s="351"/>
      <c r="H144" s="352">
        <f t="shared" si="1"/>
        <v>77709.77343244903</v>
      </c>
    </row>
    <row r="145" spans="1:8" ht="15" x14ac:dyDescent="0.25">
      <c r="A145" s="346">
        <v>2018</v>
      </c>
      <c r="B145" s="386">
        <v>1606775127.26123</v>
      </c>
      <c r="C145" s="373">
        <v>1753701.8997979499</v>
      </c>
      <c r="D145" s="329"/>
      <c r="E145" s="376">
        <v>1151992</v>
      </c>
      <c r="F145" s="376">
        <v>1604007</v>
      </c>
      <c r="G145" s="351"/>
      <c r="H145" s="352">
        <f t="shared" si="1"/>
        <v>83477.146466174498</v>
      </c>
    </row>
    <row r="146" spans="1:8" ht="15" x14ac:dyDescent="0.25">
      <c r="A146" s="346">
        <v>2019</v>
      </c>
      <c r="B146" s="329"/>
      <c r="C146" s="373">
        <v>1911914.14045966</v>
      </c>
      <c r="D146" s="329"/>
      <c r="E146" s="350">
        <v>1139720</v>
      </c>
      <c r="F146" s="376">
        <v>1595021</v>
      </c>
      <c r="G146" s="351"/>
      <c r="H146" s="352"/>
    </row>
    <row r="147" spans="1:8" ht="15" x14ac:dyDescent="0.25">
      <c r="A147" s="346">
        <v>2020</v>
      </c>
      <c r="B147" s="329"/>
      <c r="C147" s="373">
        <v>1992743.2664282699</v>
      </c>
      <c r="D147" s="329"/>
      <c r="E147" s="329"/>
      <c r="F147" s="329"/>
      <c r="G147" s="351"/>
      <c r="H147" s="352"/>
    </row>
  </sheetData>
  <mergeCells count="5">
    <mergeCell ref="A3:A6"/>
    <mergeCell ref="D6:D7"/>
    <mergeCell ref="B8:D8"/>
    <mergeCell ref="E8:F8"/>
    <mergeCell ref="B5:H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570"/>
  <sheetViews>
    <sheetView zoomScale="90" zoomScaleNormal="90" workbookViewId="0">
      <pane xSplit="1" ySplit="6" topLeftCell="W134" activePane="bottomRight" state="frozen"/>
      <selection pane="topRight" activeCell="B1" sqref="B1"/>
      <selection pane="bottomLeft" activeCell="A10" sqref="A10"/>
      <selection pane="bottomRight" activeCell="AD133" sqref="AD133"/>
    </sheetView>
  </sheetViews>
  <sheetFormatPr baseColWidth="10" defaultColWidth="11.42578125" defaultRowHeight="15" customHeight="1" x14ac:dyDescent="0.25"/>
  <cols>
    <col min="1" max="1" width="11.42578125" style="2"/>
    <col min="2" max="2" width="11.42578125" style="7"/>
    <col min="3" max="3" width="9.7109375" style="2" bestFit="1" customWidth="1"/>
    <col min="4" max="8" width="11.42578125" style="7"/>
    <col min="9" max="9" width="12.7109375" style="2" customWidth="1"/>
    <col min="10" max="14" width="11.42578125" style="7"/>
    <col min="15" max="15" width="10.7109375"/>
    <col min="16" max="19" width="11.42578125" style="7"/>
    <col min="20" max="20" width="10.7109375"/>
    <col min="21" max="23" width="11.42578125" style="7"/>
    <col min="24" max="24" width="12.7109375" style="2" customWidth="1"/>
    <col min="25" max="26" width="11.42578125" style="7"/>
    <col min="27" max="27" width="10.7109375"/>
    <col min="28" max="30" width="11.42578125" style="7"/>
    <col min="31" max="32" width="10.7109375"/>
    <col min="33" max="33" width="11.42578125" style="138"/>
    <col min="34" max="35" width="11.42578125" style="7"/>
    <col min="36" max="36" width="10.7109375" customWidth="1"/>
    <col min="37" max="16384" width="11.42578125" style="7"/>
  </cols>
  <sheetData>
    <row r="1" spans="1:36" s="16" customFormat="1" ht="24.95" customHeight="1" x14ac:dyDescent="0.25">
      <c r="A1" s="209" t="s">
        <v>172</v>
      </c>
      <c r="B1" s="244" t="s">
        <v>72</v>
      </c>
      <c r="C1" s="241" t="s">
        <v>6</v>
      </c>
      <c r="D1" s="244" t="s">
        <v>69</v>
      </c>
      <c r="E1" s="244" t="s">
        <v>163</v>
      </c>
      <c r="F1" s="244" t="s">
        <v>8</v>
      </c>
      <c r="G1" s="244" t="s">
        <v>88</v>
      </c>
      <c r="H1" s="244" t="s">
        <v>7</v>
      </c>
      <c r="I1" s="244" t="s">
        <v>9</v>
      </c>
      <c r="J1" s="244" t="s">
        <v>104</v>
      </c>
      <c r="K1" s="244" t="s">
        <v>98</v>
      </c>
      <c r="L1" s="244" t="s">
        <v>89</v>
      </c>
      <c r="M1" s="244" t="s">
        <v>55</v>
      </c>
      <c r="N1" s="244" t="s">
        <v>10</v>
      </c>
      <c r="O1" s="244" t="s">
        <v>164</v>
      </c>
      <c r="P1" s="244" t="s">
        <v>108</v>
      </c>
      <c r="Q1" s="244" t="s">
        <v>53</v>
      </c>
      <c r="R1" s="244" t="s">
        <v>77</v>
      </c>
      <c r="S1" s="244" t="s">
        <v>71</v>
      </c>
      <c r="T1" s="244" t="s">
        <v>165</v>
      </c>
      <c r="U1" s="244" t="s">
        <v>90</v>
      </c>
      <c r="V1" s="244" t="s">
        <v>54</v>
      </c>
      <c r="W1" s="244" t="s">
        <v>102</v>
      </c>
      <c r="X1" s="244" t="s">
        <v>5</v>
      </c>
      <c r="Y1" s="244" t="s">
        <v>70</v>
      </c>
      <c r="Z1" s="244" t="s">
        <v>94</v>
      </c>
      <c r="AA1" s="244" t="s">
        <v>166</v>
      </c>
      <c r="AB1" s="244" t="s">
        <v>78</v>
      </c>
      <c r="AC1" s="244" t="s">
        <v>73</v>
      </c>
      <c r="AD1" s="256" t="s">
        <v>167</v>
      </c>
      <c r="AE1" s="244" t="s">
        <v>168</v>
      </c>
      <c r="AF1" s="244" t="s">
        <v>169</v>
      </c>
      <c r="AG1" s="244" t="s">
        <v>170</v>
      </c>
      <c r="AH1" s="244" t="s">
        <v>91</v>
      </c>
      <c r="AI1" s="244" t="s">
        <v>171</v>
      </c>
      <c r="AJ1" s="344" t="s">
        <v>186</v>
      </c>
    </row>
    <row r="2" spans="1:36" s="16" customFormat="1" ht="15" customHeight="1" thickBot="1" x14ac:dyDescent="0.3">
      <c r="A2" s="17">
        <v>2005</v>
      </c>
      <c r="B2" s="249">
        <f>ALEMANIA!E2</f>
        <v>0.877</v>
      </c>
      <c r="C2" s="249">
        <v>1.21</v>
      </c>
      <c r="D2" s="208">
        <v>1.37</v>
      </c>
      <c r="E2" s="294">
        <v>0.88700000000000001</v>
      </c>
      <c r="F2" s="208">
        <f>BRASIL!F2</f>
        <v>1.3735145563590412</v>
      </c>
      <c r="G2" s="249">
        <v>1.21</v>
      </c>
      <c r="H2" s="177">
        <v>345.67</v>
      </c>
      <c r="I2" s="249">
        <v>3.46</v>
      </c>
      <c r="J2" s="208">
        <v>1064.6552780012601</v>
      </c>
      <c r="K2" s="243">
        <f>COREA!E2</f>
        <v>809</v>
      </c>
      <c r="L2" s="243">
        <f>DINAMARCA!G3</f>
        <v>8.75</v>
      </c>
      <c r="M2" s="249">
        <v>0.74399999999999999</v>
      </c>
      <c r="N2" s="249">
        <v>1</v>
      </c>
      <c r="O2" s="243">
        <v>7.37</v>
      </c>
      <c r="P2" s="208">
        <v>1.02</v>
      </c>
      <c r="Q2" s="243">
        <v>0.88700000000000001</v>
      </c>
      <c r="R2" s="243">
        <v>0.70299999999999996</v>
      </c>
      <c r="S2" s="243">
        <f>HOLANDA!I2</f>
        <v>0.86399999999999999</v>
      </c>
      <c r="T2" s="295">
        <v>120</v>
      </c>
      <c r="U2" s="243">
        <f>IRLANDA!G3</f>
        <v>1.04</v>
      </c>
      <c r="V2" s="243">
        <v>0.876</v>
      </c>
      <c r="W2" s="243">
        <v>129</v>
      </c>
      <c r="X2" s="243">
        <v>6.8448390000000003</v>
      </c>
      <c r="Y2" s="249">
        <v>9.41</v>
      </c>
      <c r="Z2" s="243">
        <f>N.ZELANDA!E2</f>
        <v>1.49</v>
      </c>
      <c r="AA2" s="243">
        <v>1.83</v>
      </c>
      <c r="AB2" s="243">
        <v>0.71799999999999997</v>
      </c>
      <c r="AC2" s="243">
        <f>'REINO UNIDO'!G2</f>
        <v>0.63400000000000001</v>
      </c>
      <c r="AD2" s="255">
        <v>13.3</v>
      </c>
      <c r="AE2" s="295">
        <v>1.43</v>
      </c>
      <c r="AF2" s="295">
        <v>11</v>
      </c>
      <c r="AG2" s="175"/>
      <c r="AH2" s="243">
        <f>SUECIA!G3</f>
        <v>9.16</v>
      </c>
      <c r="AI2" s="294">
        <v>0.872</v>
      </c>
      <c r="AJ2" s="345">
        <v>0.59464600000000001</v>
      </c>
    </row>
    <row r="3" spans="1:36" s="16" customFormat="1" ht="15" customHeight="1" thickBot="1" x14ac:dyDescent="0.3">
      <c r="A3" s="17">
        <v>2008</v>
      </c>
      <c r="B3" s="243">
        <f>'[37]OECD.Stat export'!$C$10</f>
        <v>0.80800000000000005</v>
      </c>
      <c r="C3" s="175"/>
      <c r="D3" s="243">
        <f>'[37]OECD.Stat export'!$C$8</f>
        <v>1.46</v>
      </c>
      <c r="E3" s="243"/>
      <c r="F3" s="243"/>
      <c r="G3" s="243"/>
      <c r="H3" s="177">
        <v>335.45488799999998</v>
      </c>
      <c r="I3" s="243"/>
      <c r="J3" s="243"/>
      <c r="K3" s="243"/>
      <c r="L3" s="243"/>
      <c r="M3" s="243">
        <f>'[37]OECD.Stat export'!$C$17</f>
        <v>0.746</v>
      </c>
      <c r="N3" s="243">
        <v>1</v>
      </c>
      <c r="O3" s="243"/>
      <c r="P3" s="243"/>
      <c r="Q3" s="243">
        <f>'[37]OECD.Stat export'!$C$9</f>
        <v>0.88100000000000001</v>
      </c>
      <c r="R3" s="243">
        <f>'[37]OECD.Stat export'!$C$11</f>
        <v>0.71499999999999997</v>
      </c>
      <c r="S3" s="243">
        <f>'[37]OECD.Stat export'!$C$14</f>
        <v>0.83399999999999996</v>
      </c>
      <c r="T3" s="243"/>
      <c r="U3" s="243"/>
      <c r="V3" s="243">
        <f>'[37]OECD.Stat export'!$C$12</f>
        <v>0.81599999999999995</v>
      </c>
      <c r="W3" s="243"/>
      <c r="X3" s="243">
        <f>'[37]OECD.Stat export'!$C$13</f>
        <v>7.09</v>
      </c>
      <c r="Y3" s="243">
        <f>'[37]OECD.Stat export'!$C$15</f>
        <v>9.43</v>
      </c>
      <c r="Z3" s="243"/>
      <c r="AA3" s="243"/>
      <c r="AB3" s="243">
        <f>'[37]OECD.Stat export'!$C$16</f>
        <v>0.67900000000000005</v>
      </c>
      <c r="AC3" s="243">
        <f>'[37]OECD.Stat export'!$C$18</f>
        <v>0.64200000000000002</v>
      </c>
      <c r="AD3" s="255"/>
      <c r="AE3" s="243"/>
      <c r="AF3" s="243"/>
      <c r="AG3" s="243"/>
      <c r="AH3" s="243"/>
      <c r="AI3" s="243"/>
      <c r="AJ3" s="345"/>
    </row>
    <row r="4" spans="1:36" s="16" customFormat="1" ht="15" customHeight="1" thickBot="1" x14ac:dyDescent="0.3">
      <c r="A4" s="17">
        <v>2011</v>
      </c>
      <c r="B4" s="243">
        <v>0.78100000000000003</v>
      </c>
      <c r="C4" s="175"/>
      <c r="D4" s="243">
        <v>1.51</v>
      </c>
      <c r="E4" s="243"/>
      <c r="F4" s="243"/>
      <c r="G4" s="243"/>
      <c r="H4" s="177">
        <v>353.27004199999999</v>
      </c>
      <c r="I4" s="243">
        <v>3.5</v>
      </c>
      <c r="J4" s="243"/>
      <c r="K4" s="243"/>
      <c r="L4" s="243"/>
      <c r="M4" s="243">
        <v>0.749</v>
      </c>
      <c r="N4" s="243">
        <v>1</v>
      </c>
      <c r="O4" s="243"/>
      <c r="P4" s="243"/>
      <c r="Q4" s="243">
        <v>0.85599999999999998</v>
      </c>
      <c r="R4" s="243">
        <v>0.70899999999999996</v>
      </c>
      <c r="S4" s="243">
        <v>0.86199999999999999</v>
      </c>
      <c r="T4" s="243"/>
      <c r="U4" s="243"/>
      <c r="V4" s="243">
        <v>0.79700000000000004</v>
      </c>
      <c r="W4" s="243"/>
      <c r="X4" s="243">
        <v>7.69</v>
      </c>
      <c r="Y4" s="243">
        <v>9.89</v>
      </c>
      <c r="Z4" s="243"/>
      <c r="AA4" s="243"/>
      <c r="AB4" s="243">
        <v>0.66600000000000004</v>
      </c>
      <c r="AC4" s="243">
        <v>0.73499999999999999</v>
      </c>
      <c r="AD4" s="255"/>
      <c r="AE4" s="243"/>
      <c r="AF4" s="243"/>
      <c r="AG4" s="243"/>
      <c r="AH4" s="243"/>
      <c r="AI4" s="243"/>
      <c r="AJ4" s="345"/>
    </row>
    <row r="5" spans="1:36" s="16" customFormat="1" ht="15" customHeight="1" thickBot="1" x14ac:dyDescent="0.3">
      <c r="A5" s="17">
        <v>2014</v>
      </c>
      <c r="B5" s="243">
        <v>0.77300000000000002</v>
      </c>
      <c r="C5" s="175"/>
      <c r="D5" s="243">
        <v>1.49</v>
      </c>
      <c r="E5" s="243"/>
      <c r="F5" s="243"/>
      <c r="G5" s="243"/>
      <c r="H5" s="177">
        <v>371.64310599999999</v>
      </c>
      <c r="I5" s="243"/>
      <c r="J5" s="243"/>
      <c r="K5" s="243"/>
      <c r="L5" s="243"/>
      <c r="M5" s="243">
        <v>0.70599999999999996</v>
      </c>
      <c r="N5" s="243">
        <v>1</v>
      </c>
      <c r="O5" s="243"/>
      <c r="P5" s="243"/>
      <c r="Q5" s="243">
        <v>0.80800000000000005</v>
      </c>
      <c r="R5" s="243">
        <v>0.63800000000000001</v>
      </c>
      <c r="S5" s="243">
        <v>0.85299999999999998</v>
      </c>
      <c r="T5" s="243"/>
      <c r="U5" s="243"/>
      <c r="V5" s="243">
        <v>0.78200000000000003</v>
      </c>
      <c r="W5" s="243"/>
      <c r="X5" s="243">
        <v>8.18</v>
      </c>
      <c r="Y5" s="243">
        <v>10</v>
      </c>
      <c r="Z5" s="243"/>
      <c r="AA5" s="243"/>
      <c r="AB5" s="243">
        <v>0.61299999999999999</v>
      </c>
      <c r="AC5" s="243">
        <v>0.75900000000000001</v>
      </c>
      <c r="AD5" s="255"/>
      <c r="AE5" s="243"/>
      <c r="AF5" s="243"/>
      <c r="AG5" s="243"/>
      <c r="AH5" s="243"/>
      <c r="AI5" s="243"/>
      <c r="AJ5" s="345"/>
    </row>
    <row r="6" spans="1:36" s="15" customFormat="1" ht="15" customHeight="1" thickBot="1" x14ac:dyDescent="0.35">
      <c r="A6" s="17">
        <v>2017</v>
      </c>
      <c r="B6" s="156"/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6"/>
      <c r="AI6" s="156"/>
      <c r="AJ6" s="345"/>
    </row>
    <row r="7" spans="1:36" ht="15" hidden="1" customHeight="1" x14ac:dyDescent="0.25">
      <c r="A7" s="3">
        <v>1882</v>
      </c>
      <c r="C7" s="9"/>
      <c r="I7" s="5"/>
      <c r="M7" s="5"/>
      <c r="N7" s="5"/>
      <c r="O7" s="7"/>
      <c r="Q7" s="5"/>
      <c r="T7" s="7"/>
      <c r="V7" s="5"/>
      <c r="X7" s="5"/>
      <c r="AA7" s="7"/>
      <c r="AE7" s="7"/>
      <c r="AF7" s="7"/>
      <c r="AG7" s="7"/>
      <c r="AJ7" s="7"/>
    </row>
    <row r="8" spans="1:36" ht="15" hidden="1" customHeight="1" x14ac:dyDescent="0.25">
      <c r="A8" s="3">
        <v>1883</v>
      </c>
      <c r="C8" s="9"/>
      <c r="I8" s="5"/>
      <c r="M8" s="5"/>
      <c r="N8" s="5"/>
      <c r="O8" s="7"/>
      <c r="Q8" s="5"/>
      <c r="T8" s="7"/>
      <c r="V8" s="5"/>
      <c r="X8" s="5"/>
      <c r="AA8" s="7"/>
      <c r="AE8" s="7"/>
      <c r="AF8" s="7"/>
      <c r="AG8" s="7"/>
      <c r="AJ8" s="7"/>
    </row>
    <row r="9" spans="1:36" ht="15" hidden="1" customHeight="1" x14ac:dyDescent="0.25">
      <c r="A9" s="3">
        <v>1884</v>
      </c>
      <c r="C9" s="9"/>
      <c r="I9" s="5"/>
      <c r="M9" s="5"/>
      <c r="N9" s="5"/>
      <c r="O9" s="7"/>
      <c r="Q9" s="5"/>
      <c r="T9" s="7"/>
      <c r="V9" s="5"/>
      <c r="X9" s="5"/>
      <c r="AA9" s="7"/>
      <c r="AE9" s="7"/>
      <c r="AF9" s="7"/>
      <c r="AG9" s="7"/>
      <c r="AJ9" s="7"/>
    </row>
    <row r="10" spans="1:36" ht="15" hidden="1" customHeight="1" x14ac:dyDescent="0.25">
      <c r="A10" s="3">
        <v>1885</v>
      </c>
      <c r="C10" s="9"/>
      <c r="I10" s="5"/>
      <c r="M10" s="5"/>
      <c r="N10" s="5"/>
      <c r="O10" s="7"/>
      <c r="Q10" s="5"/>
      <c r="T10" s="7"/>
      <c r="V10" s="5"/>
      <c r="X10" s="5"/>
      <c r="AA10" s="7"/>
      <c r="AE10" s="7"/>
      <c r="AF10" s="7"/>
      <c r="AG10" s="7"/>
      <c r="AJ10" s="7"/>
    </row>
    <row r="11" spans="1:36" ht="15" hidden="1" customHeight="1" x14ac:dyDescent="0.25">
      <c r="A11" s="3">
        <v>1886</v>
      </c>
      <c r="C11" s="9"/>
      <c r="I11" s="5"/>
      <c r="M11" s="5"/>
      <c r="N11" s="5"/>
      <c r="O11" s="7"/>
      <c r="Q11" s="5"/>
      <c r="T11" s="7"/>
      <c r="V11" s="5"/>
      <c r="X11" s="5"/>
      <c r="AA11" s="7"/>
      <c r="AE11" s="7"/>
      <c r="AF11" s="7"/>
      <c r="AG11" s="7"/>
      <c r="AJ11" s="7"/>
    </row>
    <row r="12" spans="1:36" ht="15" hidden="1" customHeight="1" x14ac:dyDescent="0.25">
      <c r="A12" s="3">
        <v>1887</v>
      </c>
      <c r="C12" s="9"/>
      <c r="I12" s="5"/>
      <c r="M12" s="5"/>
      <c r="N12" s="5"/>
      <c r="O12" s="7"/>
      <c r="Q12" s="5"/>
      <c r="T12" s="7"/>
      <c r="V12" s="5"/>
      <c r="X12" s="5"/>
      <c r="AA12" s="7"/>
      <c r="AE12" s="7"/>
      <c r="AF12" s="7"/>
      <c r="AG12" s="7"/>
      <c r="AJ12" s="7"/>
    </row>
    <row r="13" spans="1:36" ht="15" hidden="1" customHeight="1" x14ac:dyDescent="0.25">
      <c r="A13" s="3">
        <v>1888</v>
      </c>
      <c r="C13" s="5"/>
      <c r="I13" s="5"/>
      <c r="M13" s="5"/>
      <c r="N13" s="5"/>
      <c r="O13" s="7"/>
      <c r="Q13" s="5"/>
      <c r="T13" s="7"/>
      <c r="V13" s="5"/>
      <c r="X13" s="5"/>
      <c r="AA13" s="7"/>
      <c r="AE13" s="7"/>
      <c r="AF13" s="7"/>
      <c r="AG13" s="7"/>
      <c r="AJ13" s="7"/>
    </row>
    <row r="14" spans="1:36" ht="15" hidden="1" customHeight="1" x14ac:dyDescent="0.25">
      <c r="A14" s="3">
        <v>1889</v>
      </c>
      <c r="C14" s="5"/>
      <c r="I14" s="5"/>
      <c r="M14" s="5"/>
      <c r="N14" s="5"/>
      <c r="O14" s="7"/>
      <c r="Q14" s="5"/>
      <c r="T14" s="7"/>
      <c r="V14" s="5"/>
      <c r="X14" s="5"/>
      <c r="AA14" s="7"/>
      <c r="AE14" s="7"/>
      <c r="AF14" s="7"/>
      <c r="AG14" s="7"/>
      <c r="AJ14" s="7"/>
    </row>
    <row r="15" spans="1:36" ht="15" hidden="1" customHeight="1" x14ac:dyDescent="0.25">
      <c r="A15" s="3">
        <v>1890</v>
      </c>
      <c r="C15" s="5"/>
      <c r="I15" s="5"/>
      <c r="M15" s="5"/>
      <c r="N15" s="5"/>
      <c r="O15" s="7"/>
      <c r="Q15" s="5"/>
      <c r="T15" s="7"/>
      <c r="V15" s="5"/>
      <c r="X15" s="5"/>
      <c r="AA15" s="7"/>
      <c r="AE15" s="7"/>
      <c r="AF15" s="7"/>
      <c r="AG15" s="7"/>
      <c r="AJ15" s="7"/>
    </row>
    <row r="16" spans="1:36" ht="15" hidden="1" customHeight="1" x14ac:dyDescent="0.25">
      <c r="A16" s="3">
        <v>1891</v>
      </c>
      <c r="C16" s="5"/>
      <c r="I16" s="5"/>
      <c r="M16" s="5"/>
      <c r="N16" s="5"/>
      <c r="O16" s="7"/>
      <c r="Q16" s="5"/>
      <c r="T16" s="7"/>
      <c r="V16" s="5"/>
      <c r="X16" s="5"/>
      <c r="AA16" s="7"/>
      <c r="AE16" s="7"/>
      <c r="AF16" s="7"/>
      <c r="AG16" s="7"/>
      <c r="AJ16" s="7"/>
    </row>
    <row r="17" spans="1:36" ht="15" hidden="1" customHeight="1" x14ac:dyDescent="0.25">
      <c r="A17" s="3">
        <v>1892</v>
      </c>
      <c r="C17" s="5"/>
      <c r="I17" s="5"/>
      <c r="M17" s="5"/>
      <c r="N17" s="5"/>
      <c r="O17" s="7"/>
      <c r="Q17" s="5"/>
      <c r="T17" s="7"/>
      <c r="V17" s="5"/>
      <c r="X17" s="5"/>
      <c r="AA17" s="7"/>
      <c r="AE17" s="7"/>
      <c r="AF17" s="7"/>
      <c r="AG17" s="7"/>
      <c r="AJ17" s="7"/>
    </row>
    <row r="18" spans="1:36" ht="15" hidden="1" customHeight="1" x14ac:dyDescent="0.25">
      <c r="A18" s="3">
        <v>1893</v>
      </c>
      <c r="C18" s="5"/>
      <c r="I18" s="5"/>
      <c r="M18" s="5"/>
      <c r="N18" s="5"/>
      <c r="O18" s="7"/>
      <c r="Q18" s="5"/>
      <c r="T18" s="7"/>
      <c r="V18" s="5"/>
      <c r="X18" s="5"/>
      <c r="AA18" s="7"/>
      <c r="AE18" s="7"/>
      <c r="AF18" s="7"/>
      <c r="AG18" s="7"/>
      <c r="AJ18" s="7"/>
    </row>
    <row r="19" spans="1:36" ht="15" hidden="1" customHeight="1" x14ac:dyDescent="0.25">
      <c r="A19" s="3">
        <v>1894</v>
      </c>
      <c r="C19" s="5"/>
      <c r="I19" s="5"/>
      <c r="M19" s="5"/>
      <c r="N19" s="5"/>
      <c r="O19" s="7"/>
      <c r="Q19" s="5"/>
      <c r="T19" s="7"/>
      <c r="V19" s="5"/>
      <c r="X19" s="5"/>
      <c r="AA19" s="7"/>
      <c r="AE19" s="7"/>
      <c r="AF19" s="7"/>
      <c r="AG19" s="7"/>
      <c r="AJ19" s="7"/>
    </row>
    <row r="20" spans="1:36" ht="15" hidden="1" customHeight="1" x14ac:dyDescent="0.25">
      <c r="A20" s="3">
        <v>1895</v>
      </c>
      <c r="C20" s="5"/>
      <c r="I20" s="5"/>
      <c r="M20" s="5"/>
      <c r="N20" s="5"/>
      <c r="O20" s="7"/>
      <c r="Q20" s="5"/>
      <c r="T20" s="7"/>
      <c r="V20" s="5"/>
      <c r="X20" s="5"/>
      <c r="AA20" s="7"/>
      <c r="AE20" s="7"/>
      <c r="AF20" s="7"/>
      <c r="AG20" s="7"/>
      <c r="AJ20" s="7"/>
    </row>
    <row r="21" spans="1:36" ht="15" hidden="1" customHeight="1" x14ac:dyDescent="0.25">
      <c r="A21" s="3">
        <v>1896</v>
      </c>
      <c r="C21" s="5"/>
      <c r="I21" s="5"/>
      <c r="M21" s="5"/>
      <c r="N21" s="5"/>
      <c r="O21" s="7"/>
      <c r="Q21" s="5"/>
      <c r="T21" s="7"/>
      <c r="V21" s="5"/>
      <c r="X21" s="5"/>
      <c r="AA21" s="7"/>
      <c r="AE21" s="7"/>
      <c r="AF21" s="7"/>
      <c r="AG21" s="7"/>
      <c r="AJ21" s="7"/>
    </row>
    <row r="22" spans="1:36" ht="15" hidden="1" customHeight="1" x14ac:dyDescent="0.25">
      <c r="A22" s="3">
        <v>1897</v>
      </c>
      <c r="C22" s="5"/>
      <c r="I22" s="5"/>
      <c r="M22" s="5"/>
      <c r="N22" s="5"/>
      <c r="O22" s="7"/>
      <c r="Q22" s="5"/>
      <c r="T22" s="7"/>
      <c r="V22" s="5"/>
      <c r="X22" s="5"/>
      <c r="AA22" s="7"/>
      <c r="AE22" s="7"/>
      <c r="AF22" s="7"/>
      <c r="AG22" s="7"/>
      <c r="AJ22" s="7"/>
    </row>
    <row r="23" spans="1:36" ht="15" hidden="1" customHeight="1" x14ac:dyDescent="0.25">
      <c r="A23" s="3">
        <v>1898</v>
      </c>
      <c r="C23" s="5"/>
      <c r="I23" s="5"/>
      <c r="M23" s="5"/>
      <c r="N23" s="5"/>
      <c r="O23" s="7"/>
      <c r="Q23" s="5"/>
      <c r="T23" s="7"/>
      <c r="V23" s="5"/>
      <c r="X23" s="5"/>
      <c r="AA23" s="7"/>
      <c r="AE23" s="7"/>
      <c r="AF23" s="7"/>
      <c r="AG23" s="7"/>
      <c r="AJ23" s="7"/>
    </row>
    <row r="24" spans="1:36" ht="15" hidden="1" customHeight="1" x14ac:dyDescent="0.25">
      <c r="A24" s="3">
        <v>1899</v>
      </c>
      <c r="C24" s="5"/>
      <c r="I24" s="5"/>
      <c r="M24" s="5"/>
      <c r="N24" s="5"/>
      <c r="O24" s="7"/>
      <c r="Q24" s="5"/>
      <c r="T24" s="7"/>
      <c r="V24" s="5"/>
      <c r="X24" s="5"/>
      <c r="AA24" s="7"/>
      <c r="AE24" s="7"/>
      <c r="AF24" s="7"/>
      <c r="AG24" s="7"/>
      <c r="AJ24" s="7"/>
    </row>
    <row r="25" spans="1:36" ht="15" hidden="1" customHeight="1" x14ac:dyDescent="0.25">
      <c r="A25" s="3">
        <v>1900</v>
      </c>
      <c r="C25" s="5"/>
      <c r="I25" s="5"/>
      <c r="M25" s="5"/>
      <c r="N25" s="5"/>
      <c r="O25" s="7"/>
      <c r="Q25" s="5"/>
      <c r="T25" s="7"/>
      <c r="V25" s="5"/>
      <c r="X25" s="5"/>
      <c r="AA25" s="7"/>
      <c r="AE25" s="7"/>
      <c r="AF25" s="7"/>
      <c r="AG25" s="7"/>
      <c r="AJ25" s="7"/>
    </row>
    <row r="26" spans="1:36" ht="15" hidden="1" customHeight="1" x14ac:dyDescent="0.25">
      <c r="A26" s="3">
        <v>1901</v>
      </c>
      <c r="C26" s="5"/>
      <c r="I26" s="5"/>
      <c r="M26" s="5"/>
      <c r="N26" s="5"/>
      <c r="O26" s="7"/>
      <c r="Q26" s="5"/>
      <c r="T26" s="7"/>
      <c r="V26" s="5"/>
      <c r="X26" s="5"/>
      <c r="AA26" s="7"/>
      <c r="AE26" s="7"/>
      <c r="AF26" s="7"/>
      <c r="AG26" s="7"/>
      <c r="AJ26" s="7"/>
    </row>
    <row r="27" spans="1:36" ht="15" hidden="1" customHeight="1" x14ac:dyDescent="0.25">
      <c r="A27" s="3">
        <v>1902</v>
      </c>
      <c r="C27" s="5"/>
      <c r="I27" s="5"/>
      <c r="M27" s="5"/>
      <c r="N27" s="5"/>
      <c r="O27" s="7"/>
      <c r="Q27" s="5"/>
      <c r="T27" s="7"/>
      <c r="V27" s="5"/>
      <c r="X27" s="5"/>
      <c r="AA27" s="7"/>
      <c r="AE27" s="7"/>
      <c r="AF27" s="7"/>
      <c r="AG27" s="7"/>
      <c r="AJ27" s="7"/>
    </row>
    <row r="28" spans="1:36" ht="15" hidden="1" customHeight="1" x14ac:dyDescent="0.25">
      <c r="A28" s="3">
        <v>1903</v>
      </c>
      <c r="C28" s="5"/>
      <c r="I28" s="5"/>
      <c r="M28" s="5"/>
      <c r="N28" s="5"/>
      <c r="O28" s="7"/>
      <c r="Q28" s="5"/>
      <c r="T28" s="7"/>
      <c r="V28" s="5"/>
      <c r="X28" s="5"/>
      <c r="AA28" s="7"/>
      <c r="AE28" s="7"/>
      <c r="AF28" s="7"/>
      <c r="AG28" s="7"/>
      <c r="AJ28" s="7"/>
    </row>
    <row r="29" spans="1:36" ht="15" hidden="1" customHeight="1" x14ac:dyDescent="0.25">
      <c r="A29" s="3">
        <v>1904</v>
      </c>
      <c r="C29" s="5"/>
      <c r="I29" s="5"/>
      <c r="M29" s="5"/>
      <c r="N29" s="5"/>
      <c r="O29" s="7"/>
      <c r="Q29" s="5"/>
      <c r="T29" s="7"/>
      <c r="V29" s="5"/>
      <c r="X29" s="5"/>
      <c r="AA29" s="7"/>
      <c r="AE29" s="7"/>
      <c r="AF29" s="7"/>
      <c r="AG29" s="7"/>
      <c r="AJ29" s="7"/>
    </row>
    <row r="30" spans="1:36" ht="15" hidden="1" customHeight="1" x14ac:dyDescent="0.25">
      <c r="A30" s="3">
        <v>1905</v>
      </c>
      <c r="C30" s="5"/>
      <c r="I30" s="5"/>
      <c r="M30" s="5"/>
      <c r="N30" s="5"/>
      <c r="O30" s="7"/>
      <c r="Q30" s="5"/>
      <c r="T30" s="7"/>
      <c r="V30" s="5"/>
      <c r="X30" s="5"/>
      <c r="AA30" s="7"/>
      <c r="AE30" s="7"/>
      <c r="AF30" s="7"/>
      <c r="AG30" s="7"/>
      <c r="AJ30" s="7"/>
    </row>
    <row r="31" spans="1:36" ht="15" hidden="1" customHeight="1" x14ac:dyDescent="0.25">
      <c r="A31" s="3">
        <v>1906</v>
      </c>
      <c r="C31" s="5"/>
      <c r="I31" s="5"/>
      <c r="M31" s="5"/>
      <c r="N31" s="5"/>
      <c r="O31" s="7"/>
      <c r="Q31" s="5"/>
      <c r="T31" s="7"/>
      <c r="V31" s="5"/>
      <c r="X31" s="5"/>
      <c r="AA31" s="7"/>
      <c r="AE31" s="7"/>
      <c r="AF31" s="7"/>
      <c r="AG31" s="7"/>
      <c r="AJ31" s="7"/>
    </row>
    <row r="32" spans="1:36" ht="15" hidden="1" customHeight="1" x14ac:dyDescent="0.25">
      <c r="A32" s="3">
        <v>1907</v>
      </c>
      <c r="C32" s="5"/>
      <c r="I32" s="5"/>
      <c r="M32" s="5"/>
      <c r="N32" s="5"/>
      <c r="O32" s="7"/>
      <c r="Q32" s="5"/>
      <c r="T32" s="7"/>
      <c r="V32" s="5"/>
      <c r="X32" s="5"/>
      <c r="AA32" s="7"/>
      <c r="AE32" s="7"/>
      <c r="AF32" s="7"/>
      <c r="AG32" s="7"/>
      <c r="AJ32" s="7"/>
    </row>
    <row r="33" spans="1:36" ht="15" hidden="1" customHeight="1" x14ac:dyDescent="0.25">
      <c r="A33" s="3">
        <v>1908</v>
      </c>
      <c r="C33" s="5"/>
      <c r="I33" s="5"/>
      <c r="M33" s="5"/>
      <c r="N33" s="5"/>
      <c r="O33" s="7"/>
      <c r="Q33" s="5"/>
      <c r="T33" s="7"/>
      <c r="V33" s="5"/>
      <c r="X33" s="5"/>
      <c r="AA33" s="7"/>
      <c r="AE33" s="7"/>
      <c r="AF33" s="7"/>
      <c r="AG33" s="7"/>
      <c r="AJ33" s="7"/>
    </row>
    <row r="34" spans="1:36" ht="15" hidden="1" customHeight="1" x14ac:dyDescent="0.25">
      <c r="A34" s="3">
        <v>1909</v>
      </c>
      <c r="C34" s="5"/>
      <c r="I34" s="5"/>
      <c r="M34" s="5"/>
      <c r="N34" s="5"/>
      <c r="O34" s="7"/>
      <c r="Q34" s="5"/>
      <c r="T34" s="7"/>
      <c r="V34" s="5"/>
      <c r="X34" s="5"/>
      <c r="AA34" s="7"/>
      <c r="AE34" s="7"/>
      <c r="AF34" s="7"/>
      <c r="AG34" s="7"/>
      <c r="AJ34" s="7"/>
    </row>
    <row r="35" spans="1:36" ht="15" hidden="1" customHeight="1" x14ac:dyDescent="0.25">
      <c r="A35" s="3">
        <v>1910</v>
      </c>
      <c r="C35" s="5"/>
      <c r="I35" s="5"/>
      <c r="M35" s="5"/>
      <c r="N35" s="5"/>
      <c r="O35" s="7"/>
      <c r="Q35" s="5"/>
      <c r="T35" s="7"/>
      <c r="V35" s="5"/>
      <c r="X35" s="5"/>
      <c r="AA35" s="7"/>
      <c r="AE35" s="7"/>
      <c r="AF35" s="7"/>
      <c r="AG35" s="7"/>
      <c r="AJ35" s="7"/>
    </row>
    <row r="36" spans="1:36" ht="15" hidden="1" customHeight="1" x14ac:dyDescent="0.25">
      <c r="A36" s="3">
        <v>1911</v>
      </c>
      <c r="C36" s="5"/>
      <c r="I36" s="5"/>
      <c r="M36" s="5"/>
      <c r="N36" s="5"/>
      <c r="O36" s="7"/>
      <c r="Q36" s="5"/>
      <c r="T36" s="7"/>
      <c r="V36" s="5"/>
      <c r="X36" s="5"/>
      <c r="AA36" s="7"/>
      <c r="AE36" s="7"/>
      <c r="AF36" s="7"/>
      <c r="AG36" s="7"/>
      <c r="AJ36" s="7"/>
    </row>
    <row r="37" spans="1:36" ht="15" hidden="1" customHeight="1" x14ac:dyDescent="0.25">
      <c r="A37" s="3">
        <v>1912</v>
      </c>
      <c r="C37" s="5"/>
      <c r="I37" s="5"/>
      <c r="M37" s="5"/>
      <c r="N37" s="5"/>
      <c r="O37" s="7"/>
      <c r="Q37" s="5"/>
      <c r="T37" s="7"/>
      <c r="V37" s="5"/>
      <c r="X37" s="5"/>
      <c r="AA37" s="7"/>
      <c r="AE37" s="7"/>
      <c r="AF37" s="7"/>
      <c r="AG37" s="7"/>
      <c r="AJ37" s="7"/>
    </row>
    <row r="38" spans="1:36" ht="15" hidden="1" customHeight="1" x14ac:dyDescent="0.25">
      <c r="A38" s="3">
        <v>1913</v>
      </c>
      <c r="C38" s="5"/>
      <c r="I38" s="5"/>
      <c r="M38" s="5"/>
      <c r="N38" s="5"/>
      <c r="O38" s="7"/>
      <c r="Q38" s="5"/>
      <c r="T38" s="7"/>
      <c r="V38" s="5"/>
      <c r="X38" s="5"/>
      <c r="AA38" s="7"/>
      <c r="AE38" s="7"/>
      <c r="AF38" s="7"/>
      <c r="AG38" s="7"/>
      <c r="AJ38" s="7"/>
    </row>
    <row r="39" spans="1:36" ht="15" hidden="1" customHeight="1" x14ac:dyDescent="0.25">
      <c r="A39" s="3">
        <v>1914</v>
      </c>
      <c r="C39" s="5"/>
      <c r="I39" s="5"/>
      <c r="M39" s="5"/>
      <c r="N39" s="5"/>
      <c r="O39" s="7"/>
      <c r="Q39" s="5"/>
      <c r="T39" s="7"/>
      <c r="V39" s="5"/>
      <c r="X39" s="5"/>
      <c r="AA39" s="7"/>
      <c r="AE39" s="7"/>
      <c r="AF39" s="7"/>
      <c r="AG39" s="7"/>
      <c r="AJ39" s="7"/>
    </row>
    <row r="40" spans="1:36" ht="15" hidden="1" customHeight="1" x14ac:dyDescent="0.25">
      <c r="A40" s="3">
        <v>1915</v>
      </c>
      <c r="C40" s="5"/>
      <c r="I40" s="5"/>
      <c r="M40" s="5"/>
      <c r="N40" s="5"/>
      <c r="O40" s="7"/>
      <c r="Q40" s="5"/>
      <c r="T40" s="7"/>
      <c r="V40" s="5"/>
      <c r="X40" s="5"/>
      <c r="AA40" s="7"/>
      <c r="AE40" s="7"/>
      <c r="AF40" s="7"/>
      <c r="AG40" s="7"/>
      <c r="AJ40" s="7"/>
    </row>
    <row r="41" spans="1:36" ht="15" hidden="1" customHeight="1" x14ac:dyDescent="0.25">
      <c r="A41" s="3">
        <v>1916</v>
      </c>
      <c r="C41" s="5"/>
      <c r="I41" s="5"/>
      <c r="M41" s="5"/>
      <c r="N41" s="5"/>
      <c r="O41" s="7"/>
      <c r="Q41" s="5"/>
      <c r="T41" s="7"/>
      <c r="V41" s="5"/>
      <c r="X41" s="5"/>
      <c r="AA41" s="7"/>
      <c r="AE41" s="7"/>
      <c r="AF41" s="7"/>
      <c r="AG41" s="7"/>
      <c r="AJ41" s="7"/>
    </row>
    <row r="42" spans="1:36" ht="15" hidden="1" customHeight="1" x14ac:dyDescent="0.25">
      <c r="A42" s="3">
        <v>1917</v>
      </c>
      <c r="C42" s="5"/>
      <c r="I42" s="5"/>
      <c r="M42" s="5"/>
      <c r="N42" s="5"/>
      <c r="O42" s="7"/>
      <c r="Q42" s="5"/>
      <c r="T42" s="7"/>
      <c r="V42" s="5"/>
      <c r="X42" s="5"/>
      <c r="AA42" s="7"/>
      <c r="AE42" s="7"/>
      <c r="AF42" s="7"/>
      <c r="AG42" s="7"/>
      <c r="AJ42" s="7"/>
    </row>
    <row r="43" spans="1:36" ht="15" hidden="1" customHeight="1" x14ac:dyDescent="0.25">
      <c r="A43" s="3">
        <v>1918</v>
      </c>
      <c r="C43" s="5"/>
      <c r="I43" s="5"/>
      <c r="M43" s="5"/>
      <c r="N43" s="5"/>
      <c r="O43" s="7"/>
      <c r="Q43" s="5"/>
      <c r="T43" s="7"/>
      <c r="V43" s="5"/>
      <c r="X43" s="5"/>
      <c r="AA43" s="7"/>
      <c r="AE43" s="7"/>
      <c r="AF43" s="7"/>
      <c r="AG43" s="7"/>
      <c r="AJ43" s="7"/>
    </row>
    <row r="44" spans="1:36" ht="15" hidden="1" customHeight="1" x14ac:dyDescent="0.25">
      <c r="A44" s="3">
        <v>1919</v>
      </c>
      <c r="C44" s="5"/>
      <c r="I44" s="5"/>
      <c r="M44" s="5"/>
      <c r="N44" s="5"/>
      <c r="O44" s="7"/>
      <c r="Q44" s="5"/>
      <c r="T44" s="7"/>
      <c r="V44" s="5"/>
      <c r="X44" s="5"/>
      <c r="AA44" s="7"/>
      <c r="AE44" s="7"/>
      <c r="AF44" s="7"/>
      <c r="AG44" s="7"/>
      <c r="AJ44" s="7"/>
    </row>
    <row r="45" spans="1:36" ht="15" hidden="1" customHeight="1" x14ac:dyDescent="0.25">
      <c r="A45" s="3">
        <v>1920</v>
      </c>
      <c r="C45" s="5"/>
      <c r="I45" s="5"/>
      <c r="M45" s="5"/>
      <c r="N45" s="5"/>
      <c r="O45" s="7"/>
      <c r="Q45" s="5"/>
      <c r="T45" s="7"/>
      <c r="V45" s="5"/>
      <c r="X45" s="5"/>
      <c r="AA45" s="7"/>
      <c r="AE45" s="7"/>
      <c r="AF45" s="7"/>
      <c r="AG45" s="7"/>
      <c r="AJ45" s="7"/>
    </row>
    <row r="46" spans="1:36" ht="15" hidden="1" customHeight="1" x14ac:dyDescent="0.25">
      <c r="A46" s="3">
        <v>1921</v>
      </c>
      <c r="C46" s="5"/>
      <c r="I46" s="5"/>
      <c r="M46" s="5"/>
      <c r="N46" s="5"/>
      <c r="O46" s="7"/>
      <c r="Q46" s="5"/>
      <c r="T46" s="7"/>
      <c r="V46" s="5"/>
      <c r="X46" s="5"/>
      <c r="AA46" s="7"/>
      <c r="AE46" s="7"/>
      <c r="AF46" s="7"/>
      <c r="AG46" s="7"/>
      <c r="AJ46" s="7"/>
    </row>
    <row r="47" spans="1:36" ht="15" hidden="1" customHeight="1" x14ac:dyDescent="0.25">
      <c r="A47" s="3">
        <v>1922</v>
      </c>
      <c r="C47" s="5"/>
      <c r="I47" s="5"/>
      <c r="M47" s="5"/>
      <c r="N47" s="5"/>
      <c r="O47" s="7"/>
      <c r="Q47" s="5"/>
      <c r="T47" s="7"/>
      <c r="V47" s="5"/>
      <c r="X47" s="5"/>
      <c r="AA47" s="7"/>
      <c r="AE47" s="7"/>
      <c r="AF47" s="7"/>
      <c r="AG47" s="7"/>
      <c r="AJ47" s="7"/>
    </row>
    <row r="48" spans="1:36" ht="15" hidden="1" customHeight="1" x14ac:dyDescent="0.25">
      <c r="A48" s="3">
        <v>1923</v>
      </c>
      <c r="C48" s="5"/>
      <c r="I48" s="5"/>
      <c r="M48" s="5"/>
      <c r="N48" s="5"/>
      <c r="O48" s="7"/>
      <c r="Q48" s="5"/>
      <c r="T48" s="7"/>
      <c r="V48" s="5"/>
      <c r="X48" s="5"/>
      <c r="AA48" s="7"/>
      <c r="AE48" s="7"/>
      <c r="AF48" s="7"/>
      <c r="AG48" s="7"/>
      <c r="AJ48" s="7"/>
    </row>
    <row r="49" spans="1:36" ht="15" hidden="1" customHeight="1" x14ac:dyDescent="0.25">
      <c r="A49" s="3">
        <v>1924</v>
      </c>
      <c r="C49" s="5"/>
      <c r="I49" s="5"/>
      <c r="M49" s="5"/>
      <c r="N49" s="5"/>
      <c r="O49" s="7"/>
      <c r="Q49" s="5"/>
      <c r="T49" s="7"/>
      <c r="V49" s="5"/>
      <c r="X49" s="5"/>
      <c r="AA49" s="7"/>
      <c r="AE49" s="7"/>
      <c r="AF49" s="7"/>
      <c r="AG49" s="7"/>
      <c r="AJ49" s="7"/>
    </row>
    <row r="50" spans="1:36" ht="15" hidden="1" customHeight="1" x14ac:dyDescent="0.25">
      <c r="A50" s="3">
        <v>1925</v>
      </c>
      <c r="C50" s="5"/>
      <c r="I50" s="5"/>
      <c r="M50" s="5"/>
      <c r="N50" s="5"/>
      <c r="O50" s="7"/>
      <c r="Q50" s="5"/>
      <c r="T50" s="7"/>
      <c r="V50" s="5"/>
      <c r="X50" s="5"/>
      <c r="AA50" s="7"/>
      <c r="AE50" s="7"/>
      <c r="AF50" s="7"/>
      <c r="AG50" s="7"/>
      <c r="AJ50" s="7"/>
    </row>
    <row r="51" spans="1:36" ht="15" hidden="1" customHeight="1" x14ac:dyDescent="0.25">
      <c r="A51" s="3">
        <v>1926</v>
      </c>
      <c r="C51" s="5"/>
      <c r="I51" s="5"/>
      <c r="M51" s="5"/>
      <c r="N51" s="5"/>
      <c r="O51" s="7"/>
      <c r="Q51" s="5"/>
      <c r="T51" s="7"/>
      <c r="V51" s="5"/>
      <c r="X51" s="5"/>
      <c r="AA51" s="7"/>
      <c r="AE51" s="7"/>
      <c r="AF51" s="7"/>
      <c r="AG51" s="7"/>
      <c r="AJ51" s="7"/>
    </row>
    <row r="52" spans="1:36" ht="15" hidden="1" customHeight="1" x14ac:dyDescent="0.25">
      <c r="A52" s="3">
        <v>1927</v>
      </c>
      <c r="C52" s="5"/>
      <c r="I52" s="5"/>
      <c r="M52" s="5"/>
      <c r="N52" s="5"/>
      <c r="O52" s="7"/>
      <c r="Q52" s="5"/>
      <c r="T52" s="7"/>
      <c r="V52" s="5"/>
      <c r="X52" s="5"/>
      <c r="AA52" s="7"/>
      <c r="AE52" s="7"/>
      <c r="AF52" s="7"/>
      <c r="AG52" s="7"/>
      <c r="AJ52" s="7"/>
    </row>
    <row r="53" spans="1:36" ht="15" hidden="1" customHeight="1" x14ac:dyDescent="0.25">
      <c r="A53" s="3">
        <v>1928</v>
      </c>
      <c r="C53" s="5"/>
      <c r="I53" s="5"/>
      <c r="M53" s="5"/>
      <c r="N53" s="5"/>
      <c r="O53" s="7"/>
      <c r="Q53" s="5"/>
      <c r="T53" s="7"/>
      <c r="V53" s="5"/>
      <c r="X53" s="5"/>
      <c r="AA53" s="7"/>
      <c r="AE53" s="7"/>
      <c r="AF53" s="7"/>
      <c r="AG53" s="7"/>
      <c r="AJ53" s="7"/>
    </row>
    <row r="54" spans="1:36" ht="15" hidden="1" customHeight="1" x14ac:dyDescent="0.25">
      <c r="A54" s="3"/>
      <c r="B54" s="107"/>
      <c r="C54" s="106"/>
      <c r="D54" s="107"/>
      <c r="E54" s="107"/>
      <c r="F54" s="107"/>
      <c r="G54" s="107"/>
      <c r="H54" s="107"/>
      <c r="I54" s="107"/>
      <c r="K54" s="107"/>
      <c r="L54" s="107"/>
      <c r="M54" s="107"/>
      <c r="N54" s="107"/>
      <c r="O54" s="7"/>
      <c r="Q54" s="107"/>
      <c r="R54" s="107"/>
      <c r="S54" s="107"/>
      <c r="T54" s="7"/>
      <c r="U54" s="107"/>
      <c r="V54" s="107"/>
      <c r="X54" s="107"/>
      <c r="Y54" s="107"/>
      <c r="Z54" s="137"/>
      <c r="AA54" s="7"/>
      <c r="AB54" s="107"/>
      <c r="AC54" s="107"/>
      <c r="AD54" s="303"/>
      <c r="AE54" s="7"/>
      <c r="AF54" s="7"/>
      <c r="AG54" s="7"/>
      <c r="AH54" s="107"/>
      <c r="AJ54" s="7"/>
    </row>
    <row r="55" spans="1:36" ht="15" hidden="1" customHeight="1" x14ac:dyDescent="0.25">
      <c r="A55" s="3"/>
      <c r="B55" s="107"/>
      <c r="C55" s="106"/>
      <c r="D55" s="107"/>
      <c r="E55" s="107"/>
      <c r="F55" s="107"/>
      <c r="G55" s="107"/>
      <c r="H55" s="107"/>
      <c r="I55" s="107"/>
      <c r="K55" s="107"/>
      <c r="L55" s="107"/>
      <c r="M55" s="107"/>
      <c r="N55" s="107"/>
      <c r="O55" s="7"/>
      <c r="Q55" s="107"/>
      <c r="R55" s="107"/>
      <c r="S55" s="107"/>
      <c r="T55" s="7"/>
      <c r="U55" s="107"/>
      <c r="V55" s="107"/>
      <c r="X55" s="107"/>
      <c r="Y55" s="107"/>
      <c r="Z55" s="137"/>
      <c r="AA55" s="7"/>
      <c r="AB55" s="107"/>
      <c r="AC55" s="107"/>
      <c r="AD55" s="303"/>
      <c r="AE55" s="7"/>
      <c r="AF55" s="7"/>
      <c r="AG55" s="7"/>
      <c r="AH55" s="107"/>
      <c r="AJ55" s="7"/>
    </row>
    <row r="56" spans="1:36" ht="15" hidden="1" customHeight="1" x14ac:dyDescent="0.25">
      <c r="A56" s="3"/>
      <c r="B56" s="107"/>
      <c r="C56" s="106"/>
      <c r="D56" s="107"/>
      <c r="E56" s="107"/>
      <c r="F56" s="107"/>
      <c r="G56" s="107"/>
      <c r="H56" s="107"/>
      <c r="I56" s="107"/>
      <c r="K56" s="107"/>
      <c r="L56" s="107"/>
      <c r="M56" s="107"/>
      <c r="N56" s="107"/>
      <c r="O56" s="7"/>
      <c r="Q56" s="107"/>
      <c r="R56" s="107"/>
      <c r="S56" s="107"/>
      <c r="T56" s="7"/>
      <c r="U56" s="107"/>
      <c r="V56" s="107"/>
      <c r="X56" s="107"/>
      <c r="Y56" s="107"/>
      <c r="Z56" s="137"/>
      <c r="AA56" s="7"/>
      <c r="AB56" s="107"/>
      <c r="AC56" s="107"/>
      <c r="AD56" s="303"/>
      <c r="AE56" s="7"/>
      <c r="AF56" s="7"/>
      <c r="AG56" s="7"/>
      <c r="AH56" s="107"/>
      <c r="AJ56" s="7"/>
    </row>
    <row r="57" spans="1:36" ht="15" hidden="1" customHeight="1" x14ac:dyDescent="0.25">
      <c r="A57" s="3"/>
      <c r="B57" s="107"/>
      <c r="C57" s="106"/>
      <c r="D57" s="107"/>
      <c r="E57" s="107"/>
      <c r="F57" s="107"/>
      <c r="G57" s="107"/>
      <c r="H57" s="107"/>
      <c r="I57" s="107"/>
      <c r="K57" s="107"/>
      <c r="L57" s="107"/>
      <c r="M57" s="107"/>
      <c r="N57" s="107"/>
      <c r="O57" s="7"/>
      <c r="Q57" s="107"/>
      <c r="R57" s="107"/>
      <c r="S57" s="107"/>
      <c r="T57" s="7"/>
      <c r="U57" s="107"/>
      <c r="V57" s="107"/>
      <c r="X57" s="107"/>
      <c r="Y57" s="107"/>
      <c r="Z57" s="137"/>
      <c r="AA57" s="7"/>
      <c r="AB57" s="107"/>
      <c r="AC57" s="107"/>
      <c r="AD57" s="303"/>
      <c r="AE57" s="7"/>
      <c r="AF57" s="7"/>
      <c r="AG57" s="7"/>
      <c r="AH57" s="107"/>
      <c r="AJ57" s="7"/>
    </row>
    <row r="58" spans="1:36" ht="15" hidden="1" customHeight="1" x14ac:dyDescent="0.25">
      <c r="A58" s="3"/>
      <c r="B58" s="107"/>
      <c r="C58" s="106"/>
      <c r="D58" s="107"/>
      <c r="E58" s="107"/>
      <c r="F58" s="107"/>
      <c r="G58" s="107"/>
      <c r="H58" s="107"/>
      <c r="I58" s="107"/>
      <c r="K58" s="107"/>
      <c r="L58" s="107"/>
      <c r="M58" s="107"/>
      <c r="N58" s="107"/>
      <c r="O58" s="7"/>
      <c r="Q58" s="107"/>
      <c r="R58" s="107"/>
      <c r="S58" s="107"/>
      <c r="T58" s="7"/>
      <c r="U58" s="107"/>
      <c r="V58" s="107"/>
      <c r="X58" s="107"/>
      <c r="Y58" s="107"/>
      <c r="Z58" s="137"/>
      <c r="AA58" s="7"/>
      <c r="AB58" s="107"/>
      <c r="AC58" s="107"/>
      <c r="AD58" s="303"/>
      <c r="AE58" s="7"/>
      <c r="AF58" s="7"/>
      <c r="AG58" s="7"/>
      <c r="AH58" s="107"/>
      <c r="AJ58" s="7"/>
    </row>
    <row r="59" spans="1:36" ht="15" hidden="1" customHeight="1" x14ac:dyDescent="0.25">
      <c r="A59" s="3"/>
      <c r="B59" s="107"/>
      <c r="C59" s="106"/>
      <c r="D59" s="107"/>
      <c r="E59" s="107"/>
      <c r="F59" s="107"/>
      <c r="G59" s="107"/>
      <c r="H59" s="107"/>
      <c r="I59" s="107"/>
      <c r="K59" s="107"/>
      <c r="L59" s="107"/>
      <c r="M59" s="107"/>
      <c r="N59" s="107"/>
      <c r="O59" s="7"/>
      <c r="Q59" s="107"/>
      <c r="R59" s="107"/>
      <c r="S59" s="107"/>
      <c r="T59" s="7"/>
      <c r="U59" s="107"/>
      <c r="V59" s="107"/>
      <c r="X59" s="107"/>
      <c r="Y59" s="107"/>
      <c r="Z59" s="137"/>
      <c r="AA59" s="7"/>
      <c r="AB59" s="107"/>
      <c r="AC59" s="107"/>
      <c r="AD59" s="303"/>
      <c r="AE59" s="7"/>
      <c r="AF59" s="7"/>
      <c r="AG59" s="7"/>
      <c r="AH59" s="107"/>
      <c r="AJ59" s="7"/>
    </row>
    <row r="60" spans="1:36" ht="15" hidden="1" customHeight="1" x14ac:dyDescent="0.25">
      <c r="A60" s="3"/>
      <c r="B60" s="107"/>
      <c r="C60" s="106"/>
      <c r="D60" s="107"/>
      <c r="E60" s="107"/>
      <c r="F60" s="107"/>
      <c r="G60" s="107"/>
      <c r="H60" s="107"/>
      <c r="I60" s="107"/>
      <c r="K60" s="107"/>
      <c r="L60" s="107"/>
      <c r="M60" s="107"/>
      <c r="N60" s="107"/>
      <c r="O60" s="7"/>
      <c r="Q60" s="107"/>
      <c r="R60" s="107"/>
      <c r="S60" s="107"/>
      <c r="T60" s="7"/>
      <c r="U60" s="107"/>
      <c r="V60" s="107"/>
      <c r="X60" s="107"/>
      <c r="Y60" s="107"/>
      <c r="Z60" s="137"/>
      <c r="AA60" s="7"/>
      <c r="AB60" s="107"/>
      <c r="AC60" s="107"/>
      <c r="AD60" s="303"/>
      <c r="AE60" s="7"/>
      <c r="AF60" s="7"/>
      <c r="AG60" s="7"/>
      <c r="AH60" s="107"/>
      <c r="AJ60" s="7"/>
    </row>
    <row r="61" spans="1:36" ht="15" hidden="1" customHeight="1" x14ac:dyDescent="0.25">
      <c r="A61" s="3"/>
      <c r="B61" s="107"/>
      <c r="C61" s="106"/>
      <c r="D61" s="107"/>
      <c r="E61" s="107"/>
      <c r="F61" s="107"/>
      <c r="G61" s="107"/>
      <c r="H61" s="107"/>
      <c r="I61" s="107"/>
      <c r="K61" s="107"/>
      <c r="L61" s="107"/>
      <c r="M61" s="107"/>
      <c r="N61" s="107"/>
      <c r="O61" s="7"/>
      <c r="Q61" s="107"/>
      <c r="R61" s="107"/>
      <c r="S61" s="107"/>
      <c r="T61" s="7"/>
      <c r="U61" s="107"/>
      <c r="V61" s="107"/>
      <c r="X61" s="107"/>
      <c r="Y61" s="107"/>
      <c r="Z61" s="137"/>
      <c r="AA61" s="7"/>
      <c r="AB61" s="107"/>
      <c r="AC61" s="107"/>
      <c r="AD61" s="303"/>
      <c r="AE61" s="7"/>
      <c r="AF61" s="7"/>
      <c r="AG61" s="7"/>
      <c r="AH61" s="107"/>
      <c r="AJ61" s="7"/>
    </row>
    <row r="62" spans="1:36" ht="15" hidden="1" customHeight="1" x14ac:dyDescent="0.25">
      <c r="A62" s="3"/>
      <c r="B62" s="107"/>
      <c r="C62" s="106"/>
      <c r="D62" s="107"/>
      <c r="E62" s="107"/>
      <c r="F62" s="107"/>
      <c r="G62" s="107"/>
      <c r="H62" s="107"/>
      <c r="I62" s="107"/>
      <c r="K62" s="107"/>
      <c r="L62" s="107"/>
      <c r="M62" s="107"/>
      <c r="N62" s="107"/>
      <c r="O62" s="7"/>
      <c r="Q62" s="107"/>
      <c r="R62" s="107"/>
      <c r="S62" s="107"/>
      <c r="T62" s="7"/>
      <c r="U62" s="107"/>
      <c r="V62" s="107"/>
      <c r="X62" s="107"/>
      <c r="Y62" s="107"/>
      <c r="Z62" s="137"/>
      <c r="AA62" s="7"/>
      <c r="AB62" s="107"/>
      <c r="AC62" s="107"/>
      <c r="AD62" s="303"/>
      <c r="AE62" s="7"/>
      <c r="AF62" s="7"/>
      <c r="AG62" s="7"/>
      <c r="AH62" s="107"/>
      <c r="AJ62" s="7"/>
    </row>
    <row r="63" spans="1:36" ht="15" hidden="1" customHeight="1" x14ac:dyDescent="0.25">
      <c r="A63" s="3"/>
      <c r="B63" s="107"/>
      <c r="C63" s="106"/>
      <c r="D63" s="107"/>
      <c r="E63" s="107"/>
      <c r="F63" s="107"/>
      <c r="G63" s="107"/>
      <c r="H63" s="107"/>
      <c r="I63" s="107"/>
      <c r="K63" s="107"/>
      <c r="L63" s="107"/>
      <c r="M63" s="107"/>
      <c r="N63" s="107"/>
      <c r="O63" s="7"/>
      <c r="Q63" s="107"/>
      <c r="R63" s="107"/>
      <c r="S63" s="107"/>
      <c r="T63" s="7"/>
      <c r="U63" s="107"/>
      <c r="V63" s="107"/>
      <c r="X63" s="107"/>
      <c r="Y63" s="107"/>
      <c r="Z63" s="137"/>
      <c r="AA63" s="7"/>
      <c r="AB63" s="107"/>
      <c r="AC63" s="107"/>
      <c r="AD63" s="303"/>
      <c r="AE63" s="7"/>
      <c r="AF63" s="7"/>
      <c r="AG63" s="7"/>
      <c r="AH63" s="107"/>
      <c r="AJ63" s="7"/>
    </row>
    <row r="64" spans="1:36" ht="15" hidden="1" customHeight="1" x14ac:dyDescent="0.25">
      <c r="A64" s="3"/>
      <c r="B64" s="107"/>
      <c r="C64" s="106"/>
      <c r="D64" s="107"/>
      <c r="E64" s="107"/>
      <c r="F64" s="107"/>
      <c r="G64" s="107"/>
      <c r="H64" s="107"/>
      <c r="I64" s="107"/>
      <c r="K64" s="107"/>
      <c r="L64" s="107"/>
      <c r="M64" s="107"/>
      <c r="N64" s="107"/>
      <c r="O64" s="7"/>
      <c r="Q64" s="107"/>
      <c r="R64" s="107"/>
      <c r="S64" s="107"/>
      <c r="T64" s="7"/>
      <c r="U64" s="107"/>
      <c r="V64" s="107"/>
      <c r="X64" s="107"/>
      <c r="Y64" s="107"/>
      <c r="Z64" s="137"/>
      <c r="AA64" s="7"/>
      <c r="AB64" s="107"/>
      <c r="AC64" s="107"/>
      <c r="AD64" s="303"/>
      <c r="AE64" s="7"/>
      <c r="AF64" s="7"/>
      <c r="AG64" s="7"/>
      <c r="AH64" s="107"/>
      <c r="AJ64" s="7"/>
    </row>
    <row r="65" spans="1:36" ht="15" hidden="1" customHeight="1" x14ac:dyDescent="0.25">
      <c r="A65" s="3"/>
      <c r="B65" s="107"/>
      <c r="C65" s="106"/>
      <c r="D65" s="107"/>
      <c r="E65" s="107"/>
      <c r="F65" s="107"/>
      <c r="G65" s="107"/>
      <c r="H65" s="107"/>
      <c r="I65" s="107"/>
      <c r="K65" s="107"/>
      <c r="L65" s="107"/>
      <c r="M65" s="107"/>
      <c r="N65" s="107"/>
      <c r="O65" s="7"/>
      <c r="Q65" s="107"/>
      <c r="R65" s="107"/>
      <c r="S65" s="107"/>
      <c r="T65" s="7"/>
      <c r="U65" s="107"/>
      <c r="V65" s="107"/>
      <c r="X65" s="107"/>
      <c r="Y65" s="107"/>
      <c r="Z65" s="137"/>
      <c r="AA65" s="7"/>
      <c r="AB65" s="107"/>
      <c r="AC65" s="107"/>
      <c r="AD65" s="303"/>
      <c r="AE65" s="7"/>
      <c r="AF65" s="7"/>
      <c r="AG65" s="7"/>
      <c r="AH65" s="107"/>
      <c r="AJ65" s="7"/>
    </row>
    <row r="66" spans="1:36" ht="15" hidden="1" customHeight="1" x14ac:dyDescent="0.25">
      <c r="A66" s="3"/>
      <c r="B66" s="107"/>
      <c r="C66" s="106"/>
      <c r="D66" s="107"/>
      <c r="E66" s="107"/>
      <c r="F66" s="107"/>
      <c r="G66" s="107"/>
      <c r="H66" s="107"/>
      <c r="I66" s="107"/>
      <c r="K66" s="107"/>
      <c r="L66" s="107"/>
      <c r="M66" s="107"/>
      <c r="N66" s="107"/>
      <c r="O66" s="7"/>
      <c r="Q66" s="107"/>
      <c r="R66" s="107"/>
      <c r="S66" s="107"/>
      <c r="T66" s="7"/>
      <c r="U66" s="107"/>
      <c r="V66" s="107"/>
      <c r="X66" s="107"/>
      <c r="Y66" s="107"/>
      <c r="Z66" s="137"/>
      <c r="AA66" s="7"/>
      <c r="AB66" s="107"/>
      <c r="AC66" s="107"/>
      <c r="AD66" s="303"/>
      <c r="AE66" s="7"/>
      <c r="AF66" s="7"/>
      <c r="AG66" s="7"/>
      <c r="AH66" s="107"/>
      <c r="AJ66" s="7"/>
    </row>
    <row r="67" spans="1:36" ht="15" hidden="1" customHeight="1" x14ac:dyDescent="0.25">
      <c r="A67" s="3"/>
      <c r="B67" s="107"/>
      <c r="C67" s="106"/>
      <c r="D67" s="107"/>
      <c r="E67" s="107"/>
      <c r="F67" s="107"/>
      <c r="G67" s="107"/>
      <c r="H67" s="107"/>
      <c r="I67" s="107"/>
      <c r="K67" s="107"/>
      <c r="L67" s="107"/>
      <c r="M67" s="107"/>
      <c r="N67" s="107"/>
      <c r="O67" s="7"/>
      <c r="Q67" s="107"/>
      <c r="R67" s="107"/>
      <c r="S67" s="107"/>
      <c r="T67" s="7"/>
      <c r="U67" s="107"/>
      <c r="V67" s="107"/>
      <c r="X67" s="107"/>
      <c r="Y67" s="107"/>
      <c r="Z67" s="137"/>
      <c r="AA67" s="7"/>
      <c r="AB67" s="107"/>
      <c r="AC67" s="107"/>
      <c r="AD67" s="303"/>
      <c r="AE67" s="7"/>
      <c r="AF67" s="7"/>
      <c r="AG67" s="7"/>
      <c r="AH67" s="107"/>
      <c r="AJ67" s="7"/>
    </row>
    <row r="68" spans="1:36" ht="15" hidden="1" customHeight="1" x14ac:dyDescent="0.25">
      <c r="A68" s="3"/>
      <c r="B68" s="107"/>
      <c r="C68" s="106"/>
      <c r="D68" s="107"/>
      <c r="E68" s="107"/>
      <c r="F68" s="107"/>
      <c r="G68" s="137"/>
      <c r="H68" s="107"/>
      <c r="I68" s="107"/>
      <c r="K68" s="107"/>
      <c r="L68" s="107"/>
      <c r="M68" s="107"/>
      <c r="N68" s="107"/>
      <c r="O68" s="7"/>
      <c r="Q68" s="107"/>
      <c r="R68" s="107"/>
      <c r="S68" s="107"/>
      <c r="T68" s="7"/>
      <c r="U68" s="107"/>
      <c r="V68" s="107"/>
      <c r="X68" s="107"/>
      <c r="Y68" s="107"/>
      <c r="Z68" s="137"/>
      <c r="AA68" s="7"/>
      <c r="AB68" s="107"/>
      <c r="AC68" s="107"/>
      <c r="AD68" s="303"/>
      <c r="AE68" s="7"/>
      <c r="AF68" s="7"/>
      <c r="AG68" s="7"/>
      <c r="AH68" s="107"/>
      <c r="AJ68" s="7"/>
    </row>
    <row r="69" spans="1:36" ht="15" hidden="1" customHeight="1" x14ac:dyDescent="0.25">
      <c r="A69" s="3"/>
      <c r="B69" s="107"/>
      <c r="C69" s="106"/>
      <c r="D69" s="107"/>
      <c r="E69" s="107"/>
      <c r="F69" s="107"/>
      <c r="G69" s="137"/>
      <c r="H69" s="107"/>
      <c r="I69" s="107"/>
      <c r="K69" s="107"/>
      <c r="L69" s="107"/>
      <c r="M69" s="107"/>
      <c r="N69" s="107"/>
      <c r="O69" s="7"/>
      <c r="Q69" s="106"/>
      <c r="R69" s="107"/>
      <c r="S69" s="107"/>
      <c r="T69" s="7"/>
      <c r="U69" s="107"/>
      <c r="V69" s="107"/>
      <c r="X69" s="107"/>
      <c r="Y69" s="107"/>
      <c r="Z69" s="137"/>
      <c r="AA69" s="7"/>
      <c r="AB69" s="107"/>
      <c r="AC69" s="107"/>
      <c r="AD69" s="303"/>
      <c r="AE69" s="7"/>
      <c r="AF69" s="7"/>
      <c r="AG69" s="7"/>
      <c r="AH69" s="107"/>
      <c r="AJ69" s="7"/>
    </row>
    <row r="70" spans="1:36" ht="15" hidden="1" customHeight="1" x14ac:dyDescent="0.25">
      <c r="A70" s="3"/>
      <c r="B70" s="107"/>
      <c r="C70" s="106"/>
      <c r="D70" s="107"/>
      <c r="E70" s="107"/>
      <c r="F70" s="107"/>
      <c r="G70" s="137"/>
      <c r="H70" s="107"/>
      <c r="I70" s="107"/>
      <c r="K70" s="107"/>
      <c r="L70" s="107"/>
      <c r="M70" s="107"/>
      <c r="N70" s="107"/>
      <c r="O70" s="7"/>
      <c r="Q70" s="106"/>
      <c r="R70" s="107"/>
      <c r="S70" s="107"/>
      <c r="T70" s="7"/>
      <c r="U70" s="107"/>
      <c r="V70" s="107"/>
      <c r="X70" s="107"/>
      <c r="Y70" s="107"/>
      <c r="Z70" s="137"/>
      <c r="AA70" s="7"/>
      <c r="AB70" s="107"/>
      <c r="AC70" s="107"/>
      <c r="AD70" s="303"/>
      <c r="AE70" s="7"/>
      <c r="AF70" s="7"/>
      <c r="AG70" s="7"/>
      <c r="AH70" s="107"/>
      <c r="AJ70" s="7"/>
    </row>
    <row r="71" spans="1:36" ht="15" hidden="1" customHeight="1" x14ac:dyDescent="0.25">
      <c r="A71" s="3"/>
      <c r="B71" s="107"/>
      <c r="C71" s="106"/>
      <c r="D71" s="107"/>
      <c r="E71" s="107"/>
      <c r="F71" s="107"/>
      <c r="G71" s="137"/>
      <c r="H71" s="107"/>
      <c r="I71" s="107"/>
      <c r="K71" s="137"/>
      <c r="L71" s="107"/>
      <c r="M71" s="107"/>
      <c r="N71" s="107"/>
      <c r="O71" s="7"/>
      <c r="Q71" s="106"/>
      <c r="R71" s="107"/>
      <c r="S71" s="107"/>
      <c r="T71" s="7"/>
      <c r="U71" s="107"/>
      <c r="V71" s="107"/>
      <c r="X71" s="107"/>
      <c r="Y71" s="107"/>
      <c r="Z71" s="137"/>
      <c r="AA71" s="7"/>
      <c r="AB71" s="107"/>
      <c r="AC71" s="107"/>
      <c r="AD71" s="303"/>
      <c r="AE71" s="7"/>
      <c r="AF71" s="7"/>
      <c r="AG71" s="7"/>
      <c r="AH71" s="107"/>
      <c r="AJ71" s="7"/>
    </row>
    <row r="72" spans="1:36" ht="15" hidden="1" customHeight="1" x14ac:dyDescent="0.25">
      <c r="A72" s="3"/>
      <c r="B72" s="107"/>
      <c r="C72" s="106"/>
      <c r="D72" s="107"/>
      <c r="E72" s="107"/>
      <c r="F72" s="107"/>
      <c r="G72" s="137"/>
      <c r="H72" s="107"/>
      <c r="I72" s="107"/>
      <c r="K72" s="137"/>
      <c r="L72" s="107"/>
      <c r="M72" s="107"/>
      <c r="N72" s="107"/>
      <c r="O72" s="7"/>
      <c r="Q72" s="106"/>
      <c r="R72" s="107"/>
      <c r="S72" s="107"/>
      <c r="T72" s="7"/>
      <c r="U72" s="107"/>
      <c r="V72" s="107"/>
      <c r="X72" s="107"/>
      <c r="Y72" s="107"/>
      <c r="Z72" s="137"/>
      <c r="AA72" s="7"/>
      <c r="AB72" s="107"/>
      <c r="AC72" s="107"/>
      <c r="AD72" s="137" t="str">
        <f>IF('IPC (2005 o 2010)'!AD20=0,"",AD$2*'IPC (2005 o 2010)'!AD20/'IPC (2005 o 2010)'!$N20)</f>
        <v/>
      </c>
      <c r="AE72" s="137" t="str">
        <f>IF('IPC (2005 o 2010)'!AE20=0,"",AE$2*'IPC (2005 o 2010)'!AE20/'IPC (2005 o 2010)'!$N20)</f>
        <v/>
      </c>
      <c r="AF72" s="137" t="str">
        <f>IF('IPC (2005 o 2010)'!AF20=0,"",AF$2*'IPC (2005 o 2010)'!AF20/'IPC (2005 o 2010)'!$N20)</f>
        <v/>
      </c>
      <c r="AG72" s="137"/>
      <c r="AH72" s="137" t="str">
        <f>IF('IPC (2005 o 2010)'!AH20=0,"",AH$2*'IPC (2005 o 2010)'!AH20/'IPC (2005 o 2010)'!$N20)</f>
        <v/>
      </c>
      <c r="AI72" s="137" t="str">
        <f>IF('IPC (2005 o 2010)'!AI20=0,"",AI$2*'IPC (2005 o 2010)'!AI20/'IPC (2005 o 2010)'!$N20)</f>
        <v/>
      </c>
      <c r="AJ72" s="7"/>
    </row>
    <row r="73" spans="1:36" ht="15" hidden="1" customHeight="1" x14ac:dyDescent="0.25">
      <c r="A73" s="3"/>
      <c r="B73" s="107"/>
      <c r="C73" s="106"/>
      <c r="D73" s="107"/>
      <c r="E73" s="107"/>
      <c r="F73" s="107"/>
      <c r="G73" s="137"/>
      <c r="H73" s="107"/>
      <c r="I73" s="107"/>
      <c r="K73" s="137"/>
      <c r="L73" s="107"/>
      <c r="M73" s="107"/>
      <c r="N73" s="107"/>
      <c r="O73" s="7"/>
      <c r="Q73" s="106"/>
      <c r="R73" s="107"/>
      <c r="S73" s="107"/>
      <c r="T73" s="7"/>
      <c r="U73" s="107"/>
      <c r="V73" s="107"/>
      <c r="X73" s="107"/>
      <c r="Y73" s="107"/>
      <c r="Z73" s="137"/>
      <c r="AA73" s="7"/>
      <c r="AB73" s="107"/>
      <c r="AC73" s="107"/>
      <c r="AD73" s="137" t="str">
        <f>IF('IPC (2005 o 2010)'!AD21=0,"",AD$2*'IPC (2005 o 2010)'!AD21/'IPC (2005 o 2010)'!$N21)</f>
        <v/>
      </c>
      <c r="AE73" s="137" t="str">
        <f>IF('IPC (2005 o 2010)'!AE21=0,"",AE$2*'IPC (2005 o 2010)'!AE21/'IPC (2005 o 2010)'!$N21)</f>
        <v/>
      </c>
      <c r="AF73" s="137" t="str">
        <f>IF('IPC (2005 o 2010)'!AF21=0,"",AF$2*'IPC (2005 o 2010)'!AF21/'IPC (2005 o 2010)'!$N21)</f>
        <v/>
      </c>
      <c r="AG73" s="137"/>
      <c r="AH73" s="137" t="str">
        <f>IF('IPC (2005 o 2010)'!AH21=0,"",AH$2*'IPC (2005 o 2010)'!AH21/'IPC (2005 o 2010)'!$N21)</f>
        <v/>
      </c>
      <c r="AI73" s="137" t="str">
        <f>IF('IPC (2005 o 2010)'!AI21=0,"",AI$2*'IPC (2005 o 2010)'!AI21/'IPC (2005 o 2010)'!$N21)</f>
        <v/>
      </c>
      <c r="AJ73" s="7"/>
    </row>
    <row r="74" spans="1:36" ht="15" customHeight="1" x14ac:dyDescent="0.25">
      <c r="A74" s="3">
        <v>1955</v>
      </c>
      <c r="B74" s="137">
        <f>IF('IPC (2005 o 2010)'!B22=0,"",B$2*'IPC (2005 o 2010)'!B22/'IPC (2005 o 2010)'!$N22)</f>
        <v>1.5555465623694107</v>
      </c>
      <c r="C74" s="137">
        <f>IF('IPC (2005 o 2010)'!C22=0,"",C$2*'IPC (2005 o 2010)'!C22/'IPC (2005 o 2010)'!$N22)</f>
        <v>7.5116266073733882E-13</v>
      </c>
      <c r="D74" s="137">
        <f>IF('IPC (2005 o 2010)'!D22=0,"",D$2*'IPC (2005 o 2010)'!D22/'IPC (2005 o 2010)'!$N22)</f>
        <v>0.79482486071878589</v>
      </c>
      <c r="E74" s="137">
        <f>IF('IPC (2005 o 2010)'!E22=0,"",E$2*'IPC (2005 o 2010)'!E22/'IPC (2005 o 2010)'!$N22)</f>
        <v>1.0230863655630751</v>
      </c>
      <c r="F74" s="137" t="str">
        <f>IF('IPC (2005 o 2010)'!F22=0,"",F$2*'IPC (2005 o 2010)'!F22/'IPC (2005 o 2010)'!$N22)</f>
        <v/>
      </c>
      <c r="G74" s="137">
        <f>IF('IPC (2005 o 2010)'!G22=0,"",G$2*'IPC (2005 o 2010)'!G22/'IPC (2005 o 2010)'!$N22)</f>
        <v>1.1660087221466942</v>
      </c>
      <c r="H74" s="137" t="str">
        <f>IF('IPC (2005 o 2010)'!H22=0,"",H$2*'IPC (2005 o 2010)'!H22/'IPC (2005 o 2010)'!$N22)</f>
        <v/>
      </c>
      <c r="I74" s="137" t="str">
        <f>IF('IPC (2005 o 2010)'!I22=0,"",I$2*'IPC (2005 o 2010)'!I22/'IPC (2005 o 2010)'!$N22)</f>
        <v/>
      </c>
      <c r="J74" s="137" t="str">
        <f>IF('IPC (2005 o 2010)'!J22=0,"",J$2*'IPC (2005 o 2010)'!J22/'IPC (2005 o 2010)'!$N22)</f>
        <v/>
      </c>
      <c r="K74" s="137">
        <f>IF('IPC (2005 o 2010)'!K22=0,"",K$2*'IPC (2005 o 2010)'!K22/'IPC (2005 o 2010)'!$N22)</f>
        <v>62.136127262562184</v>
      </c>
      <c r="L74" s="137" t="str">
        <f>IF('IPC (2005 o 2010)'!L22=0,"",L$2*'IPC (2005 o 2010)'!L22/'IPC (2005 o 2010)'!$N22)</f>
        <v/>
      </c>
      <c r="M74" s="137">
        <f>IF('IPC (2005 o 2010)'!M22=0,"",M$2*'IPC (2005 o 2010)'!M22/'IPC (2005 o 2010)'!$N22)</f>
        <v>0.12081175645829872</v>
      </c>
      <c r="N74" s="137">
        <f>IF('IPC (2005 o 2010)'!N22=0,"",N$2*'IPC (2005 o 2010)'!N22/'IPC (2005 o 2010)'!$N22)</f>
        <v>1</v>
      </c>
      <c r="O74" s="137" t="str">
        <f>IF('IPC (2005 o 2010)'!O22=0,"",O$2*'IPC (2005 o 2010)'!O22/'IPC (2005 o 2010)'!$N22)</f>
        <v/>
      </c>
      <c r="P74" s="137">
        <f>IF('IPC (2005 o 2010)'!P22=0,"",P$2*'IPC (2005 o 2010)'!P22/'IPC (2005 o 2010)'!$N22)</f>
        <v>0.48120146460458679</v>
      </c>
      <c r="Q74" s="137">
        <f>IF('IPC (2005 o 2010)'!Q22=0,"",Q$2*'IPC (2005 o 2010)'!Q22/'IPC (2005 o 2010)'!$N22)</f>
        <v>0.54560566086008</v>
      </c>
      <c r="R74" s="137">
        <f>IF('IPC (2005 o 2010)'!R22=0,"",R$2*'IPC (2005 o 2010)'!R22/'IPC (2005 o 2010)'!$N22)</f>
        <v>6.0229426086374938E-2</v>
      </c>
      <c r="S74" s="137" t="str">
        <f>IF('IPC (2005 o 2010)'!S22=0,"",S$2*'IPC (2005 o 2010)'!S22/'IPC (2005 o 2010)'!$N22)</f>
        <v/>
      </c>
      <c r="T74" s="137" t="str">
        <f>IF('IPC (2005 o 2010)'!T22=0,"",T$2*'IPC (2005 o 2010)'!T22/'IPC (2005 o 2010)'!$N22)</f>
        <v/>
      </c>
      <c r="U74" s="137" t="str">
        <f>IF('IPC (2005 o 2010)'!U22=0,"",U$2*'IPC (2005 o 2010)'!U22/'IPC (2005 o 2010)'!$N22)</f>
        <v/>
      </c>
      <c r="V74" s="137">
        <f>IF('IPC (2005 o 2010)'!V22=0,"",V$2*'IPC (2005 o 2010)'!V22/'IPC (2005 o 2010)'!$N22)</f>
        <v>0.2655301014532998</v>
      </c>
      <c r="W74" s="137">
        <f>IF('IPC (2005 o 2010)'!W22=0,"",W$2*'IPC (2005 o 2010)'!W22/'IPC (2005 o 2010)'!$N22)</f>
        <v>164.83924732563011</v>
      </c>
      <c r="X74" s="137" t="str">
        <f>IF('IPC (2005 o 2010)'!X22=0,"",X$2*'IPC (2005 o 2010)'!X22/'IPC (2005 o 2010)'!$N22)</f>
        <v/>
      </c>
      <c r="Y74" s="137">
        <f>IF('IPC (2005 o 2010)'!Y22=0,"",Y$2*'IPC (2005 o 2010)'!Y22/'IPC (2005 o 2010)'!$N22)</f>
        <v>6.0231376336116655</v>
      </c>
      <c r="Z74" s="137">
        <f>IF('IPC (2005 o 2010)'!Z22=0,"",Z$2*'IPC (2005 o 2010)'!Z22/'IPC (2005 o 2010)'!$N22)</f>
        <v>0.53999526509804041</v>
      </c>
      <c r="AA74" s="137" t="str">
        <f>IF('IPC (2005 o 2010)'!AA22=0,"",AA$2*'IPC (2005 o 2010)'!AA22/'IPC (2005 o 2010)'!$N22)</f>
        <v/>
      </c>
      <c r="AB74" s="137">
        <f>IF('IPC (2005 o 2010)'!AB22=0,"",AB$2*'IPC (2005 o 2010)'!AB22/'IPC (2005 o 2010)'!$N22)</f>
        <v>6.0961988417333621E-2</v>
      </c>
      <c r="AC74" s="137">
        <f>IF('IPC (2005 o 2010)'!AC22=0,"",AC$2*'IPC (2005 o 2010)'!AC22/'IPC (2005 o 2010)'!$N22)</f>
        <v>0.28907580436380814</v>
      </c>
      <c r="AD74" s="137" t="str">
        <f>IF('IPC (2005 o 2010)'!AD22=0,"",AD$2*'IPC (2005 o 2010)'!AD22/'IPC (2005 o 2010)'!$N22)</f>
        <v/>
      </c>
      <c r="AE74" s="137" t="str">
        <f>IF('IPC (2005 o 2010)'!AE22=0,"",AE$2*'IPC (2005 o 2010)'!AE22/'IPC (2005 o 2010)'!$N22)</f>
        <v/>
      </c>
      <c r="AF74" s="137" t="str">
        <f>IF('IPC (2005 o 2010)'!AF22=0,"",AF$2*'IPC (2005 o 2010)'!AF22/'IPC (2005 o 2010)'!$N22)</f>
        <v/>
      </c>
      <c r="AG74" s="137"/>
      <c r="AH74" s="137">
        <f>IF('IPC (2005 o 2010)'!AH22=0,"",AH$2*'IPC (2005 o 2010)'!AH22/'IPC (2005 o 2010)'!$N22)</f>
        <v>5.5328911761065278</v>
      </c>
      <c r="AI74" s="137" t="str">
        <f>IF('IPC (2005 o 2010)'!AI22=0,"",AI$2*'IPC (2005 o 2010)'!AI22/'IPC (2005 o 2010)'!$N22)</f>
        <v/>
      </c>
      <c r="AJ74" s="7"/>
    </row>
    <row r="75" spans="1:36" ht="15" customHeight="1" x14ac:dyDescent="0.25">
      <c r="A75" s="3">
        <v>1956</v>
      </c>
      <c r="B75" s="137">
        <f>IF('IPC (2005 o 2010)'!B23=0,"",B$2*'IPC (2005 o 2010)'!B23/'IPC (2005 o 2010)'!$N23)</f>
        <v>1.572291111826873</v>
      </c>
      <c r="C75" s="137">
        <f>IF('IPC (2005 o 2010)'!C23=0,"",C$2*'IPC (2005 o 2010)'!C23/'IPC (2005 o 2010)'!$N23)</f>
        <v>8.3911686211191534E-13</v>
      </c>
      <c r="D75" s="137">
        <f>IF('IPC (2005 o 2010)'!D23=0,"",D$2*'IPC (2005 o 2010)'!D23/'IPC (2005 o 2010)'!$N23)</f>
        <v>0.8273675377009837</v>
      </c>
      <c r="E75" s="137">
        <f>IF('IPC (2005 o 2010)'!E23=0,"",E$2*'IPC (2005 o 2010)'!E23/'IPC (2005 o 2010)'!$N23)</f>
        <v>1.0361246954784697</v>
      </c>
      <c r="F75" s="137" t="str">
        <f>IF('IPC (2005 o 2010)'!F23=0,"",F$2*'IPC (2005 o 2010)'!F23/'IPC (2005 o 2010)'!$N23)</f>
        <v/>
      </c>
      <c r="G75" s="137">
        <f>IF('IPC (2005 o 2010)'!G23=0,"",G$2*'IPC (2005 o 2010)'!G23/'IPC (2005 o 2010)'!$N23)</f>
        <v>1.1640691611464482</v>
      </c>
      <c r="H75" s="137" t="str">
        <f>IF('IPC (2005 o 2010)'!H23=0,"",H$2*'IPC (2005 o 2010)'!H23/'IPC (2005 o 2010)'!$N23)</f>
        <v/>
      </c>
      <c r="I75" s="137" t="str">
        <f>IF('IPC (2005 o 2010)'!I23=0,"",I$2*'IPC (2005 o 2010)'!I23/'IPC (2005 o 2010)'!$N23)</f>
        <v/>
      </c>
      <c r="J75" s="137" t="str">
        <f>IF('IPC (2005 o 2010)'!J23=0,"",J$2*'IPC (2005 o 2010)'!J23/'IPC (2005 o 2010)'!$N23)</f>
        <v/>
      </c>
      <c r="K75" s="137">
        <f>IF('IPC (2005 o 2010)'!K23=0,"",K$2*'IPC (2005 o 2010)'!K23/'IPC (2005 o 2010)'!$N23)</f>
        <v>75.272862522727863</v>
      </c>
      <c r="L75" s="137" t="str">
        <f>IF('IPC (2005 o 2010)'!L23=0,"",L$2*'IPC (2005 o 2010)'!L23/'IPC (2005 o 2010)'!$N23)</f>
        <v/>
      </c>
      <c r="M75" s="137">
        <f>IF('IPC (2005 o 2010)'!M23=0,"",M$2*'IPC (2005 o 2010)'!M23/'IPC (2005 o 2010)'!$N23)</f>
        <v>0.12596145796856728</v>
      </c>
      <c r="N75" s="137">
        <f>IF('IPC (2005 o 2010)'!N23=0,"",N$2*'IPC (2005 o 2010)'!N23/'IPC (2005 o 2010)'!$N23)</f>
        <v>1</v>
      </c>
      <c r="O75" s="137" t="str">
        <f>IF('IPC (2005 o 2010)'!O23=0,"",O$2*'IPC (2005 o 2010)'!O23/'IPC (2005 o 2010)'!$N23)</f>
        <v/>
      </c>
      <c r="P75" s="137">
        <f>IF('IPC (2005 o 2010)'!P23=0,"",P$2*'IPC (2005 o 2010)'!P23/'IPC (2005 o 2010)'!$N23)</f>
        <v>0.52919715049007998</v>
      </c>
      <c r="Q75" s="137">
        <f>IF('IPC (2005 o 2010)'!Q23=0,"",Q$2*'IPC (2005 o 2010)'!Q23/'IPC (2005 o 2010)'!$N23)</f>
        <v>0.54760628676184553</v>
      </c>
      <c r="R75" s="137">
        <f>IF('IPC (2005 o 2010)'!R23=0,"",R$2*'IPC (2005 o 2010)'!R23/'IPC (2005 o 2010)'!$N23)</f>
        <v>6.1478836311973387E-2</v>
      </c>
      <c r="S75" s="137" t="str">
        <f>IF('IPC (2005 o 2010)'!S23=0,"",S$2*'IPC (2005 o 2010)'!S23/'IPC (2005 o 2010)'!$N23)</f>
        <v/>
      </c>
      <c r="T75" s="137" t="str">
        <f>IF('IPC (2005 o 2010)'!T23=0,"",T$2*'IPC (2005 o 2010)'!T23/'IPC (2005 o 2010)'!$N23)</f>
        <v/>
      </c>
      <c r="U75" s="137" t="str">
        <f>IF('IPC (2005 o 2010)'!U23=0,"",U$2*'IPC (2005 o 2010)'!U23/'IPC (2005 o 2010)'!$N23)</f>
        <v/>
      </c>
      <c r="V75" s="137">
        <f>IF('IPC (2005 o 2010)'!V23=0,"",V$2*'IPC (2005 o 2010)'!V23/'IPC (2005 o 2010)'!$N23)</f>
        <v>0.27038869797805087</v>
      </c>
      <c r="W75" s="137">
        <f>IF('IPC (2005 o 2010)'!W23=0,"",W$2*'IPC (2005 o 2010)'!W23/'IPC (2005 o 2010)'!$N23)</f>
        <v>163.00543864689084</v>
      </c>
      <c r="X75" s="137" t="str">
        <f>IF('IPC (2005 o 2010)'!X23=0,"",X$2*'IPC (2005 o 2010)'!X23/'IPC (2005 o 2010)'!$N23)</f>
        <v/>
      </c>
      <c r="Y75" s="137">
        <f>IF('IPC (2005 o 2010)'!Y23=0,"",Y$2*'IPC (2005 o 2010)'!Y23/'IPC (2005 o 2010)'!$N23)</f>
        <v>6.1583877437811658</v>
      </c>
      <c r="Z75" s="137">
        <f>IF('IPC (2005 o 2010)'!Z23=0,"",Z$2*'IPC (2005 o 2010)'!Z23/'IPC (2005 o 2010)'!$N23)</f>
        <v>0.550426180312373</v>
      </c>
      <c r="AA75" s="137" t="str">
        <f>IF('IPC (2005 o 2010)'!AA23=0,"",AA$2*'IPC (2005 o 2010)'!AA23/'IPC (2005 o 2010)'!$N23)</f>
        <v/>
      </c>
      <c r="AB75" s="137">
        <f>IF('IPC (2005 o 2010)'!AB23=0,"",AB$2*'IPC (2005 o 2010)'!AB23/'IPC (2005 o 2010)'!$N23)</f>
        <v>6.1967426541824251E-2</v>
      </c>
      <c r="AC75" s="137">
        <f>IF('IPC (2005 o 2010)'!AC23=0,"",AC$2*'IPC (2005 o 2010)'!AC23/'IPC (2005 o 2010)'!$N23)</f>
        <v>0.29891447262051069</v>
      </c>
      <c r="AD75" s="137" t="str">
        <f>IF('IPC (2005 o 2010)'!AD23=0,"",AD$2*'IPC (2005 o 2010)'!AD23/'IPC (2005 o 2010)'!$N23)</f>
        <v/>
      </c>
      <c r="AE75" s="137" t="str">
        <f>IF('IPC (2005 o 2010)'!AE23=0,"",AE$2*'IPC (2005 o 2010)'!AE23/'IPC (2005 o 2010)'!$N23)</f>
        <v/>
      </c>
      <c r="AF75" s="137" t="str">
        <f>IF('IPC (2005 o 2010)'!AF23=0,"",AF$2*'IPC (2005 o 2010)'!AF23/'IPC (2005 o 2010)'!$N23)</f>
        <v/>
      </c>
      <c r="AG75" s="137"/>
      <c r="AH75" s="137">
        <f>IF('IPC (2005 o 2010)'!AH23=0,"",AH$2*'IPC (2005 o 2010)'!AH23/'IPC (2005 o 2010)'!$N23)</f>
        <v>5.7190965827258742</v>
      </c>
      <c r="AI75" s="137" t="str">
        <f>IF('IPC (2005 o 2010)'!AI23=0,"",AI$2*'IPC (2005 o 2010)'!AI23/'IPC (2005 o 2010)'!$N23)</f>
        <v/>
      </c>
      <c r="AJ75" s="7"/>
    </row>
    <row r="76" spans="1:36" ht="15" customHeight="1" x14ac:dyDescent="0.25">
      <c r="A76" s="3">
        <v>1957</v>
      </c>
      <c r="B76" s="137">
        <f>IF('IPC (2005 o 2010)'!B24=0,"",B$2*'IPC (2005 o 2010)'!B24/'IPC (2005 o 2010)'!$N24)</f>
        <v>1.5533495763801064</v>
      </c>
      <c r="C76" s="137">
        <f>IF('IPC (2005 o 2010)'!C24=0,"",C$2*'IPC (2005 o 2010)'!C24/'IPC (2005 o 2010)'!$N24)</f>
        <v>1.0126186991668848E-12</v>
      </c>
      <c r="D76" s="137">
        <f>IF('IPC (2005 o 2010)'!D24=0,"",D$2*'IPC (2005 o 2010)'!D24/'IPC (2005 o 2010)'!$N24)</f>
        <v>0.82357199405468939</v>
      </c>
      <c r="E76" s="137">
        <f>IF('IPC (2005 o 2010)'!E24=0,"",E$2*'IPC (2005 o 2010)'!E24/'IPC (2005 o 2010)'!$N24)</f>
        <v>1.0343820364344689</v>
      </c>
      <c r="F76" s="137" t="str">
        <f>IF('IPC (2005 o 2010)'!F24=0,"",F$2*'IPC (2005 o 2010)'!F24/'IPC (2005 o 2010)'!$N24)</f>
        <v/>
      </c>
      <c r="G76" s="137">
        <f>IF('IPC (2005 o 2010)'!G24=0,"",G$2*'IPC (2005 o 2010)'!G24/'IPC (2005 o 2010)'!$N24)</f>
        <v>1.163780400301754</v>
      </c>
      <c r="H76" s="137" t="str">
        <f>IF('IPC (2005 o 2010)'!H24=0,"",H$2*'IPC (2005 o 2010)'!H24/'IPC (2005 o 2010)'!$N24)</f>
        <v/>
      </c>
      <c r="I76" s="137" t="str">
        <f>IF('IPC (2005 o 2010)'!I24=0,"",I$2*'IPC (2005 o 2010)'!I24/'IPC (2005 o 2010)'!$N24)</f>
        <v/>
      </c>
      <c r="J76" s="137" t="str">
        <f>IF('IPC (2005 o 2010)'!J24=0,"",J$2*'IPC (2005 o 2010)'!J24/'IPC (2005 o 2010)'!$N24)</f>
        <v/>
      </c>
      <c r="K76" s="137">
        <f>IF('IPC (2005 o 2010)'!K24=0,"",K$2*'IPC (2005 o 2010)'!K24/'IPC (2005 o 2010)'!$N24)</f>
        <v>89.67259729009119</v>
      </c>
      <c r="L76" s="137" t="str">
        <f>IF('IPC (2005 o 2010)'!L24=0,"",L$2*'IPC (2005 o 2010)'!L24/'IPC (2005 o 2010)'!$N24)</f>
        <v/>
      </c>
      <c r="M76" s="137">
        <f>IF('IPC (2005 o 2010)'!M24=0,"",M$2*'IPC (2005 o 2010)'!M24/'IPC (2005 o 2010)'!$N24)</f>
        <v>0.13501901404473174</v>
      </c>
      <c r="N76" s="137">
        <f>IF('IPC (2005 o 2010)'!N24=0,"",N$2*'IPC (2005 o 2010)'!N24/'IPC (2005 o 2010)'!$N24)</f>
        <v>1</v>
      </c>
      <c r="O76" s="137" t="str">
        <f>IF('IPC (2005 o 2010)'!O24=0,"",O$2*'IPC (2005 o 2010)'!O24/'IPC (2005 o 2010)'!$N24)</f>
        <v/>
      </c>
      <c r="P76" s="137">
        <f>IF('IPC (2005 o 2010)'!P24=0,"",P$2*'IPC (2005 o 2010)'!P24/'IPC (2005 o 2010)'!$N24)</f>
        <v>0.56975338310147139</v>
      </c>
      <c r="Q76" s="137">
        <f>IF('IPC (2005 o 2010)'!Q24=0,"",Q$2*'IPC (2005 o 2010)'!Q24/'IPC (2005 o 2010)'!$N24)</f>
        <v>0.54610241233825396</v>
      </c>
      <c r="R76" s="137">
        <f>IF('IPC (2005 o 2010)'!R24=0,"",R$2*'IPC (2005 o 2010)'!R24/'IPC (2005 o 2010)'!$N24)</f>
        <v>6.0839731102764909E-2</v>
      </c>
      <c r="S76" s="137" t="str">
        <f>IF('IPC (2005 o 2010)'!S24=0,"",S$2*'IPC (2005 o 2010)'!S24/'IPC (2005 o 2010)'!$N24)</f>
        <v/>
      </c>
      <c r="T76" s="137" t="str">
        <f>IF('IPC (2005 o 2010)'!T24=0,"",T$2*'IPC (2005 o 2010)'!T24/'IPC (2005 o 2010)'!$N24)</f>
        <v/>
      </c>
      <c r="U76" s="137" t="str">
        <f>IF('IPC (2005 o 2010)'!U24=0,"",U$2*'IPC (2005 o 2010)'!U24/'IPC (2005 o 2010)'!$N24)</f>
        <v/>
      </c>
      <c r="V76" s="137">
        <f>IF('IPC (2005 o 2010)'!V24=0,"",V$2*'IPC (2005 o 2010)'!V24/'IPC (2005 o 2010)'!$N24)</f>
        <v>0.26509438885786557</v>
      </c>
      <c r="W76" s="137">
        <f>IF('IPC (2005 o 2010)'!W24=0,"",W$2*'IPC (2005 o 2010)'!W24/'IPC (2005 o 2010)'!$N24)</f>
        <v>162.62202822695281</v>
      </c>
      <c r="X76" s="137" t="str">
        <f>IF('IPC (2005 o 2010)'!X24=0,"",X$2*'IPC (2005 o 2010)'!X24/'IPC (2005 o 2010)'!$N24)</f>
        <v/>
      </c>
      <c r="Y76" s="137">
        <f>IF('IPC (2005 o 2010)'!Y24=0,"",Y$2*'IPC (2005 o 2010)'!Y24/'IPC (2005 o 2010)'!$N24)</f>
        <v>6.130204248156363</v>
      </c>
      <c r="Z76" s="137">
        <f>IF('IPC (2005 o 2010)'!Z24=0,"",Z$2*'IPC (2005 o 2010)'!Z24/'IPC (2005 o 2010)'!$N24)</f>
        <v>0.54421320578879162</v>
      </c>
      <c r="AA76" s="137" t="str">
        <f>IF('IPC (2005 o 2010)'!AA24=0,"",AA$2*'IPC (2005 o 2010)'!AA24/'IPC (2005 o 2010)'!$N24)</f>
        <v/>
      </c>
      <c r="AB76" s="137">
        <f>IF('IPC (2005 o 2010)'!AB24=0,"",AB$2*'IPC (2005 o 2010)'!AB24/'IPC (2005 o 2010)'!$N24)</f>
        <v>6.0816586377517849E-2</v>
      </c>
      <c r="AC76" s="137">
        <f>IF('IPC (2005 o 2010)'!AC24=0,"",AC$2*'IPC (2005 o 2010)'!AC24/'IPC (2005 o 2010)'!$N24)</f>
        <v>0.29992643426859944</v>
      </c>
      <c r="AD76" s="137" t="str">
        <f>IF('IPC (2005 o 2010)'!AD24=0,"",AD$2*'IPC (2005 o 2010)'!AD24/'IPC (2005 o 2010)'!$N24)</f>
        <v/>
      </c>
      <c r="AE76" s="137" t="str">
        <f>IF('IPC (2005 o 2010)'!AE24=0,"",AE$2*'IPC (2005 o 2010)'!AE24/'IPC (2005 o 2010)'!$N24)</f>
        <v/>
      </c>
      <c r="AF76" s="137" t="str">
        <f>IF('IPC (2005 o 2010)'!AF24=0,"",AF$2*'IPC (2005 o 2010)'!AF24/'IPC (2005 o 2010)'!$N24)</f>
        <v/>
      </c>
      <c r="AG76" s="137"/>
      <c r="AH76" s="137">
        <f>IF('IPC (2005 o 2010)'!AH24=0,"",AH$2*'IPC (2005 o 2010)'!AH24/'IPC (2005 o 2010)'!$N24)</f>
        <v>5.7732763500370394</v>
      </c>
      <c r="AI76" s="137" t="str">
        <f>IF('IPC (2005 o 2010)'!AI24=0,"",AI$2*'IPC (2005 o 2010)'!AI24/'IPC (2005 o 2010)'!$N24)</f>
        <v/>
      </c>
      <c r="AJ76" s="7"/>
    </row>
    <row r="77" spans="1:36" ht="15" customHeight="1" x14ac:dyDescent="0.25">
      <c r="A77" s="3">
        <v>1958</v>
      </c>
      <c r="B77" s="137">
        <f>IF('IPC (2005 o 2010)'!B25=0,"",B$2*'IPC (2005 o 2010)'!B25/'IPC (2005 o 2010)'!$N25)</f>
        <v>1.5442538515183488</v>
      </c>
      <c r="C77" s="137">
        <f>IF('IPC (2005 o 2010)'!C25=0,"",C$2*'IPC (2005 o 2010)'!C25/'IPC (2005 o 2010)'!$N25)</f>
        <v>1.2970834763670736E-12</v>
      </c>
      <c r="D77" s="137">
        <f>IF('IPC (2005 o 2010)'!D25=0,"",D$2*'IPC (2005 o 2010)'!D25/'IPC (2005 o 2010)'!$N25)</f>
        <v>0.80727887314415347</v>
      </c>
      <c r="E77" s="137">
        <f>IF('IPC (2005 o 2010)'!E25=0,"",E$2*'IPC (2005 o 2010)'!E25/'IPC (2005 o 2010)'!$N25)</f>
        <v>1.0198805850558061</v>
      </c>
      <c r="F77" s="137" t="str">
        <f>IF('IPC (2005 o 2010)'!F25=0,"",F$2*'IPC (2005 o 2010)'!F25/'IPC (2005 o 2010)'!$N25)</f>
        <v/>
      </c>
      <c r="G77" s="137">
        <f>IF('IPC (2005 o 2010)'!G25=0,"",G$2*'IPC (2005 o 2010)'!G25/'IPC (2005 o 2010)'!$N25)</f>
        <v>1.1596535059801758</v>
      </c>
      <c r="H77" s="137" t="str">
        <f>IF('IPC (2005 o 2010)'!H25=0,"",H$2*'IPC (2005 o 2010)'!H25/'IPC (2005 o 2010)'!$N25)</f>
        <v/>
      </c>
      <c r="I77" s="137" t="str">
        <f>IF('IPC (2005 o 2010)'!I25=0,"",I$2*'IPC (2005 o 2010)'!I25/'IPC (2005 o 2010)'!$N25)</f>
        <v/>
      </c>
      <c r="J77" s="137" t="str">
        <f>IF('IPC (2005 o 2010)'!J25=0,"",J$2*'IPC (2005 o 2010)'!J25/'IPC (2005 o 2010)'!$N25)</f>
        <v/>
      </c>
      <c r="K77" s="137">
        <f>IF('IPC (2005 o 2010)'!K25=0,"",K$2*'IPC (2005 o 2010)'!K25/'IPC (2005 o 2010)'!$N25)</f>
        <v>84.251255791095403</v>
      </c>
      <c r="L77" s="137" t="str">
        <f>IF('IPC (2005 o 2010)'!L25=0,"",L$2*'IPC (2005 o 2010)'!L25/'IPC (2005 o 2010)'!$N25)</f>
        <v/>
      </c>
      <c r="M77" s="137">
        <f>IF('IPC (2005 o 2010)'!M25=0,"",M$2*'IPC (2005 o 2010)'!M25/'IPC (2005 o 2010)'!$N25)</f>
        <v>0.14901620687930764</v>
      </c>
      <c r="N77" s="137">
        <f>IF('IPC (2005 o 2010)'!N25=0,"",N$2*'IPC (2005 o 2010)'!N25/'IPC (2005 o 2010)'!$N25)</f>
        <v>1</v>
      </c>
      <c r="O77" s="137" t="str">
        <f>IF('IPC (2005 o 2010)'!O25=0,"",O$2*'IPC (2005 o 2010)'!O25/'IPC (2005 o 2010)'!$N25)</f>
        <v/>
      </c>
      <c r="P77" s="137">
        <f>IF('IPC (2005 o 2010)'!P25=0,"",P$2*'IPC (2005 o 2010)'!P25/'IPC (2005 o 2010)'!$N25)</f>
        <v>0.58688897685751507</v>
      </c>
      <c r="Q77" s="137">
        <f>IF('IPC (2005 o 2010)'!Q25=0,"",Q$2*'IPC (2005 o 2010)'!Q25/'IPC (2005 o 2010)'!$N25)</f>
        <v>0.61271822468780546</v>
      </c>
      <c r="R77" s="137">
        <f>IF('IPC (2005 o 2010)'!R25=0,"",R$2*'IPC (2005 o 2010)'!R25/'IPC (2005 o 2010)'!$N25)</f>
        <v>6.0048436765703435E-2</v>
      </c>
      <c r="S77" s="137" t="str">
        <f>IF('IPC (2005 o 2010)'!S25=0,"",S$2*'IPC (2005 o 2010)'!S25/'IPC (2005 o 2010)'!$N25)</f>
        <v/>
      </c>
      <c r="T77" s="137" t="str">
        <f>IF('IPC (2005 o 2010)'!T25=0,"",T$2*'IPC (2005 o 2010)'!T25/'IPC (2005 o 2010)'!$N25)</f>
        <v/>
      </c>
      <c r="U77" s="137" t="str">
        <f>IF('IPC (2005 o 2010)'!U25=0,"",U$2*'IPC (2005 o 2010)'!U25/'IPC (2005 o 2010)'!$N25)</f>
        <v/>
      </c>
      <c r="V77" s="137">
        <f>IF('IPC (2005 o 2010)'!V25=0,"",V$2*'IPC (2005 o 2010)'!V25/'IPC (2005 o 2010)'!$N25)</f>
        <v>0.26542901754240145</v>
      </c>
      <c r="W77" s="137">
        <f>IF('IPC (2005 o 2010)'!W25=0,"",W$2*'IPC (2005 o 2010)'!W25/'IPC (2005 o 2010)'!$N25)</f>
        <v>157.54547320823963</v>
      </c>
      <c r="X77" s="137" t="str">
        <f>IF('IPC (2005 o 2010)'!X25=0,"",X$2*'IPC (2005 o 2010)'!X25/'IPC (2005 o 2010)'!$N25)</f>
        <v/>
      </c>
      <c r="Y77" s="137">
        <f>IF('IPC (2005 o 2010)'!Y25=0,"",Y$2*'IPC (2005 o 2010)'!Y25/'IPC (2005 o 2010)'!$N25)</f>
        <v>6.26778961200983</v>
      </c>
      <c r="Z77" s="137">
        <f>IF('IPC (2005 o 2010)'!Z25=0,"",Z$2*'IPC (2005 o 2010)'!Z25/'IPC (2005 o 2010)'!$N25)</f>
        <v>0.55331081866786203</v>
      </c>
      <c r="AA77" s="137" t="str">
        <f>IF('IPC (2005 o 2010)'!AA25=0,"",AA$2*'IPC (2005 o 2010)'!AA25/'IPC (2005 o 2010)'!$N25)</f>
        <v/>
      </c>
      <c r="AB77" s="137">
        <f>IF('IPC (2005 o 2010)'!AB25=0,"",AB$2*'IPC (2005 o 2010)'!AB25/'IPC (2005 o 2010)'!$N25)</f>
        <v>6.0147685048172084E-2</v>
      </c>
      <c r="AC77" s="137">
        <f>IF('IPC (2005 o 2010)'!AC25=0,"",AC$2*'IPC (2005 o 2010)'!AC25/'IPC (2005 o 2010)'!$N25)</f>
        <v>0.30069609130999242</v>
      </c>
      <c r="AD77" s="137" t="str">
        <f>IF('IPC (2005 o 2010)'!AD25=0,"",AD$2*'IPC (2005 o 2010)'!AD25/'IPC (2005 o 2010)'!$N25)</f>
        <v/>
      </c>
      <c r="AE77" s="137" t="str">
        <f>IF('IPC (2005 o 2010)'!AE25=0,"",AE$2*'IPC (2005 o 2010)'!AE25/'IPC (2005 o 2010)'!$N25)</f>
        <v/>
      </c>
      <c r="AF77" s="137" t="str">
        <f>IF('IPC (2005 o 2010)'!AF25=0,"",AF$2*'IPC (2005 o 2010)'!AF25/'IPC (2005 o 2010)'!$N25)</f>
        <v/>
      </c>
      <c r="AG77" s="137"/>
      <c r="AH77" s="137">
        <f>IF('IPC (2005 o 2010)'!AH25=0,"",AH$2*'IPC (2005 o 2010)'!AH25/'IPC (2005 o 2010)'!$N25)</f>
        <v>5.8668089546956788</v>
      </c>
      <c r="AI77" s="137" t="str">
        <f>IF('IPC (2005 o 2010)'!AI25=0,"",AI$2*'IPC (2005 o 2010)'!AI25/'IPC (2005 o 2010)'!$N25)</f>
        <v/>
      </c>
      <c r="AJ77" s="7"/>
    </row>
    <row r="78" spans="1:36" ht="15" customHeight="1" x14ac:dyDescent="0.25">
      <c r="A78" s="3">
        <v>1959</v>
      </c>
      <c r="B78" s="137">
        <f>IF('IPC (2005 o 2010)'!B26=0,"",B$2*'IPC (2005 o 2010)'!B26/'IPC (2005 o 2010)'!$N26)</f>
        <v>1.5425050647544618</v>
      </c>
      <c r="C78" s="137">
        <f>IF('IPC (2005 o 2010)'!C26=0,"",C$2*'IPC (2005 o 2010)'!C26/'IPC (2005 o 2010)'!$N26)</f>
        <v>2.7440362198017243E-12</v>
      </c>
      <c r="D78" s="137">
        <f>IF('IPC (2005 o 2010)'!D26=0,"",D$2*'IPC (2005 o 2010)'!D26/'IPC (2005 o 2010)'!$N26)</f>
        <v>0.81579369475717078</v>
      </c>
      <c r="E78" s="137">
        <f>IF('IPC (2005 o 2010)'!E26=0,"",E$2*'IPC (2005 o 2010)'!E26/'IPC (2005 o 2010)'!$N26)</f>
        <v>1.0220892534531361</v>
      </c>
      <c r="F78" s="137" t="str">
        <f>IF('IPC (2005 o 2010)'!F26=0,"",F$2*'IPC (2005 o 2010)'!F26/'IPC (2005 o 2010)'!$N26)</f>
        <v/>
      </c>
      <c r="G78" s="137">
        <f>IF('IPC (2005 o 2010)'!G26=0,"",G$2*'IPC (2005 o 2010)'!G26/'IPC (2005 o 2010)'!$N26)</f>
        <v>1.1619427638081032</v>
      </c>
      <c r="H78" s="137">
        <f>IF('IPC (2005 o 2010)'!H26=0,"",H$2*'IPC (2005 o 2010)'!H26/'IPC (2005 o 2010)'!$N26)</f>
        <v>1.0457667475322139E-3</v>
      </c>
      <c r="I78" s="137" t="str">
        <f>IF('IPC (2005 o 2010)'!I26=0,"",I$2*'IPC (2005 o 2010)'!I26/'IPC (2005 o 2010)'!$N26)</f>
        <v/>
      </c>
      <c r="J78" s="137" t="str">
        <f>IF('IPC (2005 o 2010)'!J26=0,"",J$2*'IPC (2005 o 2010)'!J26/'IPC (2005 o 2010)'!$N26)</f>
        <v/>
      </c>
      <c r="K78" s="137">
        <f>IF('IPC (2005 o 2010)'!K26=0,"",K$2*'IPC (2005 o 2010)'!K26/'IPC (2005 o 2010)'!$N26)</f>
        <v>86.060047954147677</v>
      </c>
      <c r="L78" s="137" t="str">
        <f>IF('IPC (2005 o 2010)'!L26=0,"",L$2*'IPC (2005 o 2010)'!L26/'IPC (2005 o 2010)'!$N26)</f>
        <v/>
      </c>
      <c r="M78" s="137">
        <f>IF('IPC (2005 o 2010)'!M26=0,"",M$2*'IPC (2005 o 2010)'!M26/'IPC (2005 o 2010)'!$N26)</f>
        <v>0.15830888424483064</v>
      </c>
      <c r="N78" s="137">
        <f>IF('IPC (2005 o 2010)'!N26=0,"",N$2*'IPC (2005 o 2010)'!N26/'IPC (2005 o 2010)'!$N26)</f>
        <v>1</v>
      </c>
      <c r="O78" s="137" t="str">
        <f>IF('IPC (2005 o 2010)'!O26=0,"",O$2*'IPC (2005 o 2010)'!O26/'IPC (2005 o 2010)'!$N26)</f>
        <v/>
      </c>
      <c r="P78" s="137">
        <f>IF('IPC (2005 o 2010)'!P26=0,"",P$2*'IPC (2005 o 2010)'!P26/'IPC (2005 o 2010)'!$N26)</f>
        <v>0.58945071147032768</v>
      </c>
      <c r="Q78" s="137">
        <f>IF('IPC (2005 o 2010)'!Q26=0,"",Q$2*'IPC (2005 o 2010)'!Q26/'IPC (2005 o 2010)'!$N26)</f>
        <v>0.64186202129091041</v>
      </c>
      <c r="R78" s="137">
        <f>IF('IPC (2005 o 2010)'!R26=0,"",R$2*'IPC (2005 o 2010)'!R26/'IPC (2005 o 2010)'!$N26)</f>
        <v>6.0998935399621521E-2</v>
      </c>
      <c r="S78" s="137" t="str">
        <f>IF('IPC (2005 o 2010)'!S26=0,"",S$2*'IPC (2005 o 2010)'!S26/'IPC (2005 o 2010)'!$N26)</f>
        <v/>
      </c>
      <c r="T78" s="137" t="str">
        <f>IF('IPC (2005 o 2010)'!T26=0,"",T$2*'IPC (2005 o 2010)'!T26/'IPC (2005 o 2010)'!$N26)</f>
        <v/>
      </c>
      <c r="U78" s="137" t="str">
        <f>IF('IPC (2005 o 2010)'!U26=0,"",U$2*'IPC (2005 o 2010)'!U26/'IPC (2005 o 2010)'!$N26)</f>
        <v/>
      </c>
      <c r="V78" s="137">
        <f>IF('IPC (2005 o 2010)'!V26=0,"",V$2*'IPC (2005 o 2010)'!V26/'IPC (2005 o 2010)'!$N26)</f>
        <v>0.26143998335132834</v>
      </c>
      <c r="W78" s="137">
        <f>IF('IPC (2005 o 2010)'!W26=0,"",W$2*'IPC (2005 o 2010)'!W26/'IPC (2005 o 2010)'!$N26)</f>
        <v>157.65696123343642</v>
      </c>
      <c r="X78" s="137" t="str">
        <f>IF('IPC (2005 o 2010)'!X26=0,"",X$2*'IPC (2005 o 2010)'!X26/'IPC (2005 o 2010)'!$N26)</f>
        <v/>
      </c>
      <c r="Y78" s="137">
        <f>IF('IPC (2005 o 2010)'!Y26=0,"",Y$2*'IPC (2005 o 2010)'!Y26/'IPC (2005 o 2010)'!$N26)</f>
        <v>6.3469316514248613</v>
      </c>
      <c r="Z78" s="137">
        <f>IF('IPC (2005 o 2010)'!Z26=0,"",Z$2*'IPC (2005 o 2010)'!Z26/'IPC (2005 o 2010)'!$N26)</f>
        <v>0.56873776234066808</v>
      </c>
      <c r="AA78" s="137" t="str">
        <f>IF('IPC (2005 o 2010)'!AA26=0,"",AA$2*'IPC (2005 o 2010)'!AA26/'IPC (2005 o 2010)'!$N26)</f>
        <v/>
      </c>
      <c r="AB78" s="137">
        <f>IF('IPC (2005 o 2010)'!AB26=0,"",AB$2*'IPC (2005 o 2010)'!AB26/'IPC (2005 o 2010)'!$N26)</f>
        <v>6.0169190805273755E-2</v>
      </c>
      <c r="AC78" s="137">
        <f>IF('IPC (2005 o 2010)'!AC26=0,"",AC$2*'IPC (2005 o 2010)'!AC26/'IPC (2005 o 2010)'!$N26)</f>
        <v>0.29941742972281871</v>
      </c>
      <c r="AD78" s="137" t="str">
        <f>IF('IPC (2005 o 2010)'!AD26=0,"",AD$2*'IPC (2005 o 2010)'!AD26/'IPC (2005 o 2010)'!$N26)</f>
        <v/>
      </c>
      <c r="AE78" s="137" t="str">
        <f>IF('IPC (2005 o 2010)'!AE26=0,"",AE$2*'IPC (2005 o 2010)'!AE26/'IPC (2005 o 2010)'!$N26)</f>
        <v/>
      </c>
      <c r="AF78" s="137" t="str">
        <f>IF('IPC (2005 o 2010)'!AF26=0,"",AF$2*'IPC (2005 o 2010)'!AF26/'IPC (2005 o 2010)'!$N26)</f>
        <v/>
      </c>
      <c r="AG78" s="137"/>
      <c r="AH78" s="137">
        <f>IF('IPC (2005 o 2010)'!AH26=0,"",AH$2*'IPC (2005 o 2010)'!AH26/'IPC (2005 o 2010)'!$N26)</f>
        <v>5.8547973888589242</v>
      </c>
      <c r="AI78" s="137" t="str">
        <f>IF('IPC (2005 o 2010)'!AI26=0,"",AI$2*'IPC (2005 o 2010)'!AI26/'IPC (2005 o 2010)'!$N26)</f>
        <v/>
      </c>
      <c r="AJ78" s="7"/>
    </row>
    <row r="79" spans="1:36" ht="15" customHeight="1" x14ac:dyDescent="0.25">
      <c r="A79" s="3">
        <v>1960</v>
      </c>
      <c r="B79" s="137">
        <f>IF('IPC (2005 o 2010)'!B27=0,"",B$2*'IPC (2005 o 2010)'!B27/'IPC (2005 o 2010)'!$N27)</f>
        <v>1.5437012101889231</v>
      </c>
      <c r="C79" s="137">
        <f>IF('IPC (2005 o 2010)'!C27=0,"",C$2*'IPC (2005 o 2010)'!C27/'IPC (2005 o 2010)'!$N27)</f>
        <v>3.4247469838929862E-12</v>
      </c>
      <c r="D79" s="137">
        <f>IF('IPC (2005 o 2010)'!D27=0,"",D$2*'IPC (2005 o 2010)'!D27/'IPC (2005 o 2010)'!$N27)</f>
        <v>0.83405294866692969</v>
      </c>
      <c r="E79" s="137">
        <f>IF('IPC (2005 o 2010)'!E27=0,"",E$2*'IPC (2005 o 2010)'!E27/'IPC (2005 o 2010)'!$N27)</f>
        <v>1.0104188366621414</v>
      </c>
      <c r="F79" s="137" t="str">
        <f>IF('IPC (2005 o 2010)'!F27=0,"",F$2*'IPC (2005 o 2010)'!F27/'IPC (2005 o 2010)'!$N27)</f>
        <v/>
      </c>
      <c r="G79" s="137">
        <f>IF('IPC (2005 o 2010)'!G27=0,"",G$2*'IPC (2005 o 2010)'!G27/'IPC (2005 o 2010)'!$N27)</f>
        <v>1.1608056082693048</v>
      </c>
      <c r="H79" s="137">
        <f>IF('IPC (2005 o 2010)'!H27=0,"",H$2*'IPC (2005 o 2010)'!H27/'IPC (2005 o 2010)'!$N27)</f>
        <v>1.0871803085265514E-3</v>
      </c>
      <c r="I79" s="137" t="str">
        <f>IF('IPC (2005 o 2010)'!I27=0,"",I$2*'IPC (2005 o 2010)'!I27/'IPC (2005 o 2010)'!$N27)</f>
        <v/>
      </c>
      <c r="J79" s="137" t="str">
        <f>IF('IPC (2005 o 2010)'!J27=0,"",J$2*'IPC (2005 o 2010)'!J27/'IPC (2005 o 2010)'!$N27)</f>
        <v/>
      </c>
      <c r="K79" s="137">
        <f>IF('IPC (2005 o 2010)'!K27=0,"",K$2*'IPC (2005 o 2010)'!K27/'IPC (2005 o 2010)'!$N27)</f>
        <v>91.580087996421781</v>
      </c>
      <c r="L79" s="137" t="str">
        <f>IF('IPC (2005 o 2010)'!L27=0,"",L$2*'IPC (2005 o 2010)'!L27/'IPC (2005 o 2010)'!$N27)</f>
        <v/>
      </c>
      <c r="M79" s="137">
        <f>IF('IPC (2005 o 2010)'!M27=0,"",M$2*'IPC (2005 o 2010)'!M27/'IPC (2005 o 2010)'!$N27)</f>
        <v>0.15787171225294733</v>
      </c>
      <c r="N79" s="137">
        <f>IF('IPC (2005 o 2010)'!N27=0,"",N$2*'IPC (2005 o 2010)'!N27/'IPC (2005 o 2010)'!$N27)</f>
        <v>1</v>
      </c>
      <c r="O79" s="137" t="str">
        <f>IF('IPC (2005 o 2010)'!O27=0,"",O$2*'IPC (2005 o 2010)'!O27/'IPC (2005 o 2010)'!$N27)</f>
        <v/>
      </c>
      <c r="P79" s="137">
        <f>IF('IPC (2005 o 2010)'!P27=0,"",P$2*'IPC (2005 o 2010)'!P27/'IPC (2005 o 2010)'!$N27)</f>
        <v>0.60083894975651087</v>
      </c>
      <c r="Q79" s="137">
        <f>IF('IPC (2005 o 2010)'!Q27=0,"",Q$2*'IPC (2005 o 2010)'!Q27/'IPC (2005 o 2010)'!$N27)</f>
        <v>0.65882923664819715</v>
      </c>
      <c r="R79" s="137">
        <f>IF('IPC (2005 o 2010)'!R27=0,"",R$2*'IPC (2005 o 2010)'!R27/'IPC (2005 o 2010)'!$N27)</f>
        <v>6.1010920306705844E-2</v>
      </c>
      <c r="S79" s="137" t="str">
        <f>IF('IPC (2005 o 2010)'!S27=0,"",S$2*'IPC (2005 o 2010)'!S27/'IPC (2005 o 2010)'!$N27)</f>
        <v/>
      </c>
      <c r="T79" s="137" t="str">
        <f>IF('IPC (2005 o 2010)'!T27=0,"",T$2*'IPC (2005 o 2010)'!T27/'IPC (2005 o 2010)'!$N27)</f>
        <v/>
      </c>
      <c r="U79" s="137" t="str">
        <f>IF('IPC (2005 o 2010)'!U27=0,"",U$2*'IPC (2005 o 2010)'!U27/'IPC (2005 o 2010)'!$N27)</f>
        <v/>
      </c>
      <c r="V79" s="137">
        <f>IF('IPC (2005 o 2010)'!V27=0,"",V$2*'IPC (2005 o 2010)'!V27/'IPC (2005 o 2010)'!$N27)</f>
        <v>0.26373902009808103</v>
      </c>
      <c r="W79" s="137">
        <f>IF('IPC (2005 o 2010)'!W27=0,"",W$2*'IPC (2005 o 2010)'!W27/'IPC (2005 o 2010)'!$N27)</f>
        <v>160.94593940768175</v>
      </c>
      <c r="X79" s="137" t="str">
        <f>IF('IPC (2005 o 2010)'!X27=0,"",X$2*'IPC (2005 o 2010)'!X27/'IPC (2005 o 2010)'!$N27)</f>
        <v/>
      </c>
      <c r="Y79" s="137">
        <f>IF('IPC (2005 o 2010)'!Y27=0,"",Y$2*'IPC (2005 o 2010)'!Y27/'IPC (2005 o 2010)'!$N27)</f>
        <v>6.2782769598778252</v>
      </c>
      <c r="Z79" s="137">
        <f>IF('IPC (2005 o 2010)'!Z27=0,"",Z$2*'IPC (2005 o 2010)'!Z27/'IPC (2005 o 2010)'!$N27)</f>
        <v>0.56447728515061268</v>
      </c>
      <c r="AA79" s="137" t="str">
        <f>IF('IPC (2005 o 2010)'!AA27=0,"",AA$2*'IPC (2005 o 2010)'!AA27/'IPC (2005 o 2010)'!$N27)</f>
        <v/>
      </c>
      <c r="AB79" s="137">
        <f>IF('IPC (2005 o 2010)'!AB27=0,"",AB$2*'IPC (2005 o 2010)'!AB27/'IPC (2005 o 2010)'!$N27)</f>
        <v>6.1111365945097217E-2</v>
      </c>
      <c r="AC79" s="137">
        <f>IF('IPC (2005 o 2010)'!AC27=0,"",AC$2*'IPC (2005 o 2010)'!AC27/'IPC (2005 o 2010)'!$N27)</f>
        <v>0.29807646881136701</v>
      </c>
      <c r="AD79" s="137" t="str">
        <f>IF('IPC (2005 o 2010)'!AD27=0,"",AD$2*'IPC (2005 o 2010)'!AD27/'IPC (2005 o 2010)'!$N27)</f>
        <v/>
      </c>
      <c r="AE79" s="137" t="str">
        <f>IF('IPC (2005 o 2010)'!AE27=0,"",AE$2*'IPC (2005 o 2010)'!AE27/'IPC (2005 o 2010)'!$N27)</f>
        <v/>
      </c>
      <c r="AF79" s="137" t="str">
        <f>IF('IPC (2005 o 2010)'!AF27=0,"",AF$2*'IPC (2005 o 2010)'!AF27/'IPC (2005 o 2010)'!$N27)</f>
        <v/>
      </c>
      <c r="AG79" s="137"/>
      <c r="AH79" s="137">
        <f>IF('IPC (2005 o 2010)'!AH27=0,"",AH$2*'IPC (2005 o 2010)'!AH27/'IPC (2005 o 2010)'!$N27)</f>
        <v>6.0096718331331589</v>
      </c>
      <c r="AI79" s="137" t="str">
        <f>IF('IPC (2005 o 2010)'!AI27=0,"",AI$2*'IPC (2005 o 2010)'!AI27/'IPC (2005 o 2010)'!$N27)</f>
        <v/>
      </c>
      <c r="AJ79" s="7"/>
    </row>
    <row r="80" spans="1:36" ht="15" customHeight="1" x14ac:dyDescent="0.25">
      <c r="A80" s="3">
        <v>1961</v>
      </c>
      <c r="B80" s="137">
        <f>IF('IPC (2005 o 2010)'!B28=0,"",B$2*'IPC (2005 o 2010)'!B28/'IPC (2005 o 2010)'!$N28)</f>
        <v>1.5623800834800186</v>
      </c>
      <c r="C80" s="137">
        <f>IF('IPC (2005 o 2010)'!C28=0,"",C$2*'IPC (2005 o 2010)'!C28/'IPC (2005 o 2010)'!$N28)</f>
        <v>3.8534963176529055E-12</v>
      </c>
      <c r="D80" s="137">
        <f>IF('IPC (2005 o 2010)'!D28=0,"",D$2*'IPC (2005 o 2010)'!D28/'IPC (2005 o 2010)'!$N28)</f>
        <v>0.84409510781422203</v>
      </c>
      <c r="E80" s="137">
        <f>IF('IPC (2005 o 2010)'!E28=0,"",E$2*'IPC (2005 o 2010)'!E28/'IPC (2005 o 2010)'!$N28)</f>
        <v>1.0096390123570138</v>
      </c>
      <c r="F80" s="137" t="str">
        <f>IF('IPC (2005 o 2010)'!F28=0,"",F$2*'IPC (2005 o 2010)'!F28/'IPC (2005 o 2010)'!$N28)</f>
        <v/>
      </c>
      <c r="G80" s="137">
        <f>IF('IPC (2005 o 2010)'!G28=0,"",G$2*'IPC (2005 o 2010)'!G28/'IPC (2005 o 2010)'!$N28)</f>
        <v>1.1602094562577834</v>
      </c>
      <c r="H80" s="137">
        <f>IF('IPC (2005 o 2010)'!H28=0,"",H$2*'IPC (2005 o 2010)'!H28/'IPC (2005 o 2010)'!$N28)</f>
        <v>1.179005244970702E-3</v>
      </c>
      <c r="I80" s="137" t="str">
        <f>IF('IPC (2005 o 2010)'!I28=0,"",I$2*'IPC (2005 o 2010)'!I28/'IPC (2005 o 2010)'!$N28)</f>
        <v/>
      </c>
      <c r="J80" s="137" t="str">
        <f>IF('IPC (2005 o 2010)'!J28=0,"",J$2*'IPC (2005 o 2010)'!J28/'IPC (2005 o 2010)'!$N28)</f>
        <v/>
      </c>
      <c r="K80" s="137">
        <f>IF('IPC (2005 o 2010)'!K28=0,"",K$2*'IPC (2005 o 2010)'!K28/'IPC (2005 o 2010)'!$N28)</f>
        <v>98.035995895951771</v>
      </c>
      <c r="L80" s="137" t="str">
        <f>IF('IPC (2005 o 2010)'!L28=0,"",L$2*'IPC (2005 o 2010)'!L28/'IPC (2005 o 2010)'!$N28)</f>
        <v/>
      </c>
      <c r="M80" s="137">
        <f>IF('IPC (2005 o 2010)'!M28=0,"",M$2*'IPC (2005 o 2010)'!M28/'IPC (2005 o 2010)'!$N28)</f>
        <v>0.15746338414856959</v>
      </c>
      <c r="N80" s="137">
        <f>IF('IPC (2005 o 2010)'!N28=0,"",N$2*'IPC (2005 o 2010)'!N28/'IPC (2005 o 2010)'!$N28)</f>
        <v>1</v>
      </c>
      <c r="O80" s="137" t="str">
        <f>IF('IPC (2005 o 2010)'!O28=0,"",O$2*'IPC (2005 o 2010)'!O28/'IPC (2005 o 2010)'!$N28)</f>
        <v/>
      </c>
      <c r="P80" s="137">
        <f>IF('IPC (2005 o 2010)'!P28=0,"",P$2*'IPC (2005 o 2010)'!P28/'IPC (2005 o 2010)'!$N28)</f>
        <v>0.60452661393583451</v>
      </c>
      <c r="Q80" s="137">
        <f>IF('IPC (2005 o 2010)'!Q28=0,"",Q$2*'IPC (2005 o 2010)'!Q28/'IPC (2005 o 2010)'!$N28)</f>
        <v>0.6674976659327807</v>
      </c>
      <c r="R80" s="137">
        <f>IF('IPC (2005 o 2010)'!R28=0,"",R$2*'IPC (2005 o 2010)'!R28/'IPC (2005 o 2010)'!$N28)</f>
        <v>6.1634372972732956E-2</v>
      </c>
      <c r="S80" s="137">
        <f>IF('IPC (2005 o 2010)'!S28=0,"",S$2*'IPC (2005 o 2010)'!S28/'IPC (2005 o 2010)'!$N28)</f>
        <v>1.0375981129297103</v>
      </c>
      <c r="T80" s="137" t="str">
        <f>IF('IPC (2005 o 2010)'!T28=0,"",T$2*'IPC (2005 o 2010)'!T28/'IPC (2005 o 2010)'!$N28)</f>
        <v/>
      </c>
      <c r="U80" s="137" t="str">
        <f>IF('IPC (2005 o 2010)'!U28=0,"",U$2*'IPC (2005 o 2010)'!U28/'IPC (2005 o 2010)'!$N28)</f>
        <v/>
      </c>
      <c r="V80" s="137">
        <f>IF('IPC (2005 o 2010)'!V28=0,"",V$2*'IPC (2005 o 2010)'!V28/'IPC (2005 o 2010)'!$N28)</f>
        <v>0.26629627842265619</v>
      </c>
      <c r="W80" s="137">
        <f>IF('IPC (2005 o 2010)'!W28=0,"",W$2*'IPC (2005 o 2010)'!W28/'IPC (2005 o 2010)'!$N28)</f>
        <v>167.78976935056582</v>
      </c>
      <c r="X80" s="137" t="str">
        <f>IF('IPC (2005 o 2010)'!X28=0,"",X$2*'IPC (2005 o 2010)'!X28/'IPC (2005 o 2010)'!$N28)</f>
        <v/>
      </c>
      <c r="Y80" s="137">
        <f>IF('IPC (2005 o 2010)'!Y28=0,"",Y$2*'IPC (2005 o 2010)'!Y28/'IPC (2005 o 2010)'!$N28)</f>
        <v>6.3456425475099536</v>
      </c>
      <c r="Z80" s="137">
        <f>IF('IPC (2005 o 2010)'!Z28=0,"",Z$2*'IPC (2005 o 2010)'!Z28/'IPC (2005 o 2010)'!$N28)</f>
        <v>0.56853764409944096</v>
      </c>
      <c r="AA80" s="137" t="str">
        <f>IF('IPC (2005 o 2010)'!AA28=0,"",AA$2*'IPC (2005 o 2010)'!AA28/'IPC (2005 o 2010)'!$N28)</f>
        <v/>
      </c>
      <c r="AB80" s="137">
        <f>IF('IPC (2005 o 2010)'!AB28=0,"",AB$2*'IPC (2005 o 2010)'!AB28/'IPC (2005 o 2010)'!$N28)</f>
        <v>6.1400559000435964E-2</v>
      </c>
      <c r="AC80" s="137">
        <f>IF('IPC (2005 o 2010)'!AC28=0,"",AC$2*'IPC (2005 o 2010)'!AC28/'IPC (2005 o 2010)'!$N28)</f>
        <v>0.30508616764936031</v>
      </c>
      <c r="AD80" s="137" t="str">
        <f>IF('IPC (2005 o 2010)'!AD28=0,"",AD$2*'IPC (2005 o 2010)'!AD28/'IPC (2005 o 2010)'!$N28)</f>
        <v/>
      </c>
      <c r="AE80" s="137" t="str">
        <f>IF('IPC (2005 o 2010)'!AE28=0,"",AE$2*'IPC (2005 o 2010)'!AE28/'IPC (2005 o 2010)'!$N28)</f>
        <v/>
      </c>
      <c r="AF80" s="137" t="str">
        <f>IF('IPC (2005 o 2010)'!AF28=0,"",AF$2*'IPC (2005 o 2010)'!AF28/'IPC (2005 o 2010)'!$N28)</f>
        <v/>
      </c>
      <c r="AG80" s="137"/>
      <c r="AH80" s="137">
        <f>IF('IPC (2005 o 2010)'!AH28=0,"",AH$2*'IPC (2005 o 2010)'!AH28/'IPC (2005 o 2010)'!$N28)</f>
        <v>6.074321763247446</v>
      </c>
      <c r="AI80" s="137" t="str">
        <f>IF('IPC (2005 o 2010)'!AI28=0,"",AI$2*'IPC (2005 o 2010)'!AI28/'IPC (2005 o 2010)'!$N28)</f>
        <v/>
      </c>
      <c r="AJ80" s="7"/>
    </row>
    <row r="81" spans="1:36" ht="15" customHeight="1" x14ac:dyDescent="0.25">
      <c r="A81" s="3">
        <v>1962</v>
      </c>
      <c r="B81" s="137">
        <f>IF('IPC (2005 o 2010)'!B29=0,"",B$2*'IPC (2005 o 2010)'!B29/'IPC (2005 o 2010)'!$N29)</f>
        <v>1.5877685206873204</v>
      </c>
      <c r="C81" s="137">
        <f>IF('IPC (2005 o 2010)'!C29=0,"",C$2*'IPC (2005 o 2010)'!C29/'IPC (2005 o 2010)'!$N29)</f>
        <v>4.8027005245490101E-12</v>
      </c>
      <c r="D81" s="137">
        <f>IF('IPC (2005 o 2010)'!D29=0,"",D$2*'IPC (2005 o 2010)'!D29/'IPC (2005 o 2010)'!$N29)</f>
        <v>0.83143087791836978</v>
      </c>
      <c r="E81" s="137">
        <f>IF('IPC (2005 o 2010)'!E29=0,"",E$2*'IPC (2005 o 2010)'!E29/'IPC (2005 o 2010)'!$N29)</f>
        <v>1.0116919512794182</v>
      </c>
      <c r="F81" s="137" t="str">
        <f>IF('IPC (2005 o 2010)'!F29=0,"",F$2*'IPC (2005 o 2010)'!F29/'IPC (2005 o 2010)'!$N29)</f>
        <v/>
      </c>
      <c r="G81" s="137">
        <f>IF('IPC (2005 o 2010)'!G29=0,"",G$2*'IPC (2005 o 2010)'!G29/'IPC (2005 o 2010)'!$N29)</f>
        <v>1.1586357222294654</v>
      </c>
      <c r="H81" s="137">
        <f>IF('IPC (2005 o 2010)'!H29=0,"",H$2*'IPC (2005 o 2010)'!H29/'IPC (2005 o 2010)'!$N29)</f>
        <v>1.3289662335584287E-3</v>
      </c>
      <c r="I81" s="137" t="str">
        <f>IF('IPC (2005 o 2010)'!I29=0,"",I$2*'IPC (2005 o 2010)'!I29/'IPC (2005 o 2010)'!$N29)</f>
        <v/>
      </c>
      <c r="J81" s="137" t="str">
        <f>IF('IPC (2005 o 2010)'!J29=0,"",J$2*'IPC (2005 o 2010)'!J29/'IPC (2005 o 2010)'!$N29)</f>
        <v/>
      </c>
      <c r="K81" s="137">
        <f>IF('IPC (2005 o 2010)'!K29=0,"",K$2*'IPC (2005 o 2010)'!K29/'IPC (2005 o 2010)'!$N29)</f>
        <v>103.28612389996422</v>
      </c>
      <c r="L81" s="137" t="str">
        <f>IF('IPC (2005 o 2010)'!L29=0,"",L$2*'IPC (2005 o 2010)'!L29/'IPC (2005 o 2010)'!$N29)</f>
        <v/>
      </c>
      <c r="M81" s="137">
        <f>IF('IPC (2005 o 2010)'!M29=0,"",M$2*'IPC (2005 o 2010)'!M29/'IPC (2005 o 2010)'!$N29)</f>
        <v>0.16447721993824096</v>
      </c>
      <c r="N81" s="137">
        <f>IF('IPC (2005 o 2010)'!N29=0,"",N$2*'IPC (2005 o 2010)'!N29/'IPC (2005 o 2010)'!$N29)</f>
        <v>1</v>
      </c>
      <c r="O81" s="137" t="str">
        <f>IF('IPC (2005 o 2010)'!O29=0,"",O$2*'IPC (2005 o 2010)'!O29/'IPC (2005 o 2010)'!$N29)</f>
        <v/>
      </c>
      <c r="P81" s="137">
        <f>IF('IPC (2005 o 2010)'!P29=0,"",P$2*'IPC (2005 o 2010)'!P29/'IPC (2005 o 2010)'!$N29)</f>
        <v>0.62355364666505408</v>
      </c>
      <c r="Q81" s="137">
        <f>IF('IPC (2005 o 2010)'!Q29=0,"",Q$2*'IPC (2005 o 2010)'!Q29/'IPC (2005 o 2010)'!$N29)</f>
        <v>0.69475477001790642</v>
      </c>
      <c r="R81" s="137">
        <f>IF('IPC (2005 o 2010)'!R29=0,"",R$2*'IPC (2005 o 2010)'!R29/'IPC (2005 o 2010)'!$N29)</f>
        <v>6.061467067526962E-2</v>
      </c>
      <c r="S81" s="137">
        <f>IF('IPC (2005 o 2010)'!S29=0,"",S$2*'IPC (2005 o 2010)'!S29/'IPC (2005 o 2010)'!$N29)</f>
        <v>1.0502324878194982</v>
      </c>
      <c r="T81" s="137" t="str">
        <f>IF('IPC (2005 o 2010)'!T29=0,"",T$2*'IPC (2005 o 2010)'!T29/'IPC (2005 o 2010)'!$N29)</f>
        <v/>
      </c>
      <c r="U81" s="137" t="str">
        <f>IF('IPC (2005 o 2010)'!U29=0,"",U$2*'IPC (2005 o 2010)'!U29/'IPC (2005 o 2010)'!$N29)</f>
        <v/>
      </c>
      <c r="V81" s="137">
        <f>IF('IPC (2005 o 2010)'!V29=0,"",V$2*'IPC (2005 o 2010)'!V29/'IPC (2005 o 2010)'!$N29)</f>
        <v>0.27548609401744956</v>
      </c>
      <c r="W81" s="137">
        <f>IF('IPC (2005 o 2010)'!W29=0,"",W$2*'IPC (2005 o 2010)'!W29/'IPC (2005 o 2010)'!$N29)</f>
        <v>177.13536634897577</v>
      </c>
      <c r="X81" s="137" t="str">
        <f>IF('IPC (2005 o 2010)'!X29=0,"",X$2*'IPC (2005 o 2010)'!X29/'IPC (2005 o 2010)'!$N29)</f>
        <v/>
      </c>
      <c r="Y81" s="137">
        <f>IF('IPC (2005 o 2010)'!Y29=0,"",Y$2*'IPC (2005 o 2010)'!Y29/'IPC (2005 o 2010)'!$N29)</f>
        <v>6.6011928147022623</v>
      </c>
      <c r="Z81" s="137">
        <f>IF('IPC (2005 o 2010)'!Z29=0,"",Z$2*'IPC (2005 o 2010)'!Z29/'IPC (2005 o 2010)'!$N29)</f>
        <v>0.57686376366136993</v>
      </c>
      <c r="AA81" s="137" t="str">
        <f>IF('IPC (2005 o 2010)'!AA29=0,"",AA$2*'IPC (2005 o 2010)'!AA29/'IPC (2005 o 2010)'!$N29)</f>
        <v/>
      </c>
      <c r="AB81" s="137">
        <f>IF('IPC (2005 o 2010)'!AB29=0,"",AB$2*'IPC (2005 o 2010)'!AB29/'IPC (2005 o 2010)'!$N29)</f>
        <v>6.2288348638355327E-2</v>
      </c>
      <c r="AC81" s="137">
        <f>IF('IPC (2005 o 2010)'!AC29=0,"",AC$2*'IPC (2005 o 2010)'!AC29/'IPC (2005 o 2010)'!$N29)</f>
        <v>0.3141233221170629</v>
      </c>
      <c r="AD81" s="137" t="str">
        <f>IF('IPC (2005 o 2010)'!AD29=0,"",AD$2*'IPC (2005 o 2010)'!AD29/'IPC (2005 o 2010)'!$N29)</f>
        <v/>
      </c>
      <c r="AE81" s="137" t="str">
        <f>IF('IPC (2005 o 2010)'!AE29=0,"",AE$2*'IPC (2005 o 2010)'!AE29/'IPC (2005 o 2010)'!$N29)</f>
        <v/>
      </c>
      <c r="AF81" s="137" t="str">
        <f>IF('IPC (2005 o 2010)'!AF29=0,"",AF$2*'IPC (2005 o 2010)'!AF29/'IPC (2005 o 2010)'!$N29)</f>
        <v/>
      </c>
      <c r="AG81" s="137"/>
      <c r="AH81" s="137">
        <f>IF('IPC (2005 o 2010)'!AH29=0,"",AH$2*'IPC (2005 o 2010)'!AH29/'IPC (2005 o 2010)'!$N29)</f>
        <v>6.2884494661958126</v>
      </c>
      <c r="AI81" s="137" t="str">
        <f>IF('IPC (2005 o 2010)'!AI29=0,"",AI$2*'IPC (2005 o 2010)'!AI29/'IPC (2005 o 2010)'!$N29)</f>
        <v/>
      </c>
      <c r="AJ81" s="7"/>
    </row>
    <row r="82" spans="1:36" ht="15" customHeight="1" x14ac:dyDescent="0.25">
      <c r="A82" s="3">
        <v>1963</v>
      </c>
      <c r="B82" s="137">
        <f>IF('IPC (2005 o 2010)'!B30=0,"",B$2*'IPC (2005 o 2010)'!B30/'IPC (2005 o 2010)'!$N30)</f>
        <v>1.6148590970255787</v>
      </c>
      <c r="C82" s="137">
        <f>IF('IPC (2005 o 2010)'!C30=0,"",C$2*'IPC (2005 o 2010)'!C30/'IPC (2005 o 2010)'!$N30)</f>
        <v>5.9761234013808073E-12</v>
      </c>
      <c r="D82" s="137">
        <f>IF('IPC (2005 o 2010)'!D30=0,"",D$2*'IPC (2005 o 2010)'!D30/'IPC (2005 o 2010)'!$N30)</f>
        <v>0.82651492932288428</v>
      </c>
      <c r="E82" s="137">
        <f>IF('IPC (2005 o 2010)'!E30=0,"",E$2*'IPC (2005 o 2010)'!E30/'IPC (2005 o 2010)'!$N30)</f>
        <v>1.0207696762198939</v>
      </c>
      <c r="F82" s="137" t="str">
        <f>IF('IPC (2005 o 2010)'!F30=0,"",F$2*'IPC (2005 o 2010)'!F30/'IPC (2005 o 2010)'!$N30)</f>
        <v/>
      </c>
      <c r="G82" s="137">
        <f>IF('IPC (2005 o 2010)'!G30=0,"",G$2*'IPC (2005 o 2010)'!G30/'IPC (2005 o 2010)'!$N30)</f>
        <v>1.16308242439575</v>
      </c>
      <c r="H82" s="137">
        <f>IF('IPC (2005 o 2010)'!H30=0,"",H$2*'IPC (2005 o 2010)'!H30/'IPC (2005 o 2010)'!$N30)</f>
        <v>1.7958686379530421E-3</v>
      </c>
      <c r="I82" s="137" t="str">
        <f>IF('IPC (2005 o 2010)'!I30=0,"",I$2*'IPC (2005 o 2010)'!I30/'IPC (2005 o 2010)'!$N30)</f>
        <v/>
      </c>
      <c r="J82" s="137" t="str">
        <f>IF('IPC (2005 o 2010)'!J30=0,"",J$2*'IPC (2005 o 2010)'!J30/'IPC (2005 o 2010)'!$N30)</f>
        <v/>
      </c>
      <c r="K82" s="137">
        <f>IF('IPC (2005 o 2010)'!K30=0,"",K$2*'IPC (2005 o 2010)'!K30/'IPC (2005 o 2010)'!$N30)</f>
        <v>123.13131057877854</v>
      </c>
      <c r="L82" s="137" t="str">
        <f>IF('IPC (2005 o 2010)'!L30=0,"",L$2*'IPC (2005 o 2010)'!L30/'IPC (2005 o 2010)'!$N30)</f>
        <v/>
      </c>
      <c r="M82" s="137">
        <f>IF('IPC (2005 o 2010)'!M30=0,"",M$2*'IPC (2005 o 2010)'!M30/'IPC (2005 o 2010)'!$N30)</f>
        <v>0.17666853532796054</v>
      </c>
      <c r="N82" s="137">
        <f>IF('IPC (2005 o 2010)'!N30=0,"",N$2*'IPC (2005 o 2010)'!N30/'IPC (2005 o 2010)'!$N30)</f>
        <v>1</v>
      </c>
      <c r="O82" s="137" t="str">
        <f>IF('IPC (2005 o 2010)'!O30=0,"",O$2*'IPC (2005 o 2010)'!O30/'IPC (2005 o 2010)'!$N30)</f>
        <v/>
      </c>
      <c r="P82" s="137">
        <f>IF('IPC (2005 o 2010)'!P30=0,"",P$2*'IPC (2005 o 2010)'!P30/'IPC (2005 o 2010)'!$N30)</f>
        <v>0.64669215520823264</v>
      </c>
      <c r="Q82" s="137">
        <f>IF('IPC (2005 o 2010)'!Q30=0,"",Q$2*'IPC (2005 o 2010)'!Q30/'IPC (2005 o 2010)'!$N30)</f>
        <v>0.72055422712219264</v>
      </c>
      <c r="R82" s="137">
        <f>IF('IPC (2005 o 2010)'!R30=0,"",R$2*'IPC (2005 o 2010)'!R30/'IPC (2005 o 2010)'!$N30)</f>
        <v>6.1779255459290264E-2</v>
      </c>
      <c r="S82" s="137">
        <f>IF('IPC (2005 o 2010)'!S30=0,"",S$2*'IPC (2005 o 2010)'!S30/'IPC (2005 o 2010)'!$N30)</f>
        <v>1.0710223664870933</v>
      </c>
      <c r="T82" s="137" t="str">
        <f>IF('IPC (2005 o 2010)'!T30=0,"",T$2*'IPC (2005 o 2010)'!T30/'IPC (2005 o 2010)'!$N30)</f>
        <v/>
      </c>
      <c r="U82" s="137" t="str">
        <f>IF('IPC (2005 o 2010)'!U30=0,"",U$2*'IPC (2005 o 2010)'!U30/'IPC (2005 o 2010)'!$N30)</f>
        <v/>
      </c>
      <c r="V82" s="137">
        <f>IF('IPC (2005 o 2010)'!V30=0,"",V$2*'IPC (2005 o 2010)'!V30/'IPC (2005 o 2010)'!$N30)</f>
        <v>0.29239812810437732</v>
      </c>
      <c r="W82" s="137">
        <f>IF('IPC (2005 o 2010)'!W30=0,"",W$2*'IPC (2005 o 2010)'!W30/'IPC (2005 o 2010)'!$N30)</f>
        <v>186.70127873675096</v>
      </c>
      <c r="X82" s="137" t="str">
        <f>IF('IPC (2005 o 2010)'!X30=0,"",X$2*'IPC (2005 o 2010)'!X30/'IPC (2005 o 2010)'!$N30)</f>
        <v/>
      </c>
      <c r="Y82" s="137">
        <f>IF('IPC (2005 o 2010)'!Y30=0,"",Y$2*'IPC (2005 o 2010)'!Y30/'IPC (2005 o 2010)'!$N30)</f>
        <v>6.6815225924935264</v>
      </c>
      <c r="Z82" s="137">
        <f>IF('IPC (2005 o 2010)'!Z30=0,"",Z$2*'IPC (2005 o 2010)'!Z30/'IPC (2005 o 2010)'!$N30)</f>
        <v>0.58101701013436191</v>
      </c>
      <c r="AA82" s="137" t="str">
        <f>IF('IPC (2005 o 2010)'!AA30=0,"",AA$2*'IPC (2005 o 2010)'!AA30/'IPC (2005 o 2010)'!$N30)</f>
        <v/>
      </c>
      <c r="AB82" s="137">
        <f>IF('IPC (2005 o 2010)'!AB30=0,"",AB$2*'IPC (2005 o 2010)'!AB30/'IPC (2005 o 2010)'!$N30)</f>
        <v>6.2769448499893424E-2</v>
      </c>
      <c r="AC82" s="137">
        <f>IF('IPC (2005 o 2010)'!AC30=0,"",AC$2*'IPC (2005 o 2010)'!AC30/'IPC (2005 o 2010)'!$N30)</f>
        <v>0.3165401615194271</v>
      </c>
      <c r="AD82" s="137" t="str">
        <f>IF('IPC (2005 o 2010)'!AD30=0,"",AD$2*'IPC (2005 o 2010)'!AD30/'IPC (2005 o 2010)'!$N30)</f>
        <v/>
      </c>
      <c r="AE82" s="137" t="str">
        <f>IF('IPC (2005 o 2010)'!AE30=0,"",AE$2*'IPC (2005 o 2010)'!AE30/'IPC (2005 o 2010)'!$N30)</f>
        <v/>
      </c>
      <c r="AF82" s="137" t="str">
        <f>IF('IPC (2005 o 2010)'!AF30=0,"",AF$2*'IPC (2005 o 2010)'!AF30/'IPC (2005 o 2010)'!$N30)</f>
        <v/>
      </c>
      <c r="AG82" s="137"/>
      <c r="AH82" s="137">
        <f>IF('IPC (2005 o 2010)'!AH30=0,"",AH$2*'IPC (2005 o 2010)'!AH30/'IPC (2005 o 2010)'!$N30)</f>
        <v>6.389827842755885</v>
      </c>
      <c r="AI82" s="137" t="str">
        <f>IF('IPC (2005 o 2010)'!AI30=0,"",AI$2*'IPC (2005 o 2010)'!AI30/'IPC (2005 o 2010)'!$N30)</f>
        <v/>
      </c>
      <c r="AJ82" s="7"/>
    </row>
    <row r="83" spans="1:36" ht="15" customHeight="1" x14ac:dyDescent="0.25">
      <c r="A83" s="3">
        <v>1964</v>
      </c>
      <c r="B83" s="137">
        <f>IF('IPC (2005 o 2010)'!B31=0,"",B$2*'IPC (2005 o 2010)'!B31/'IPC (2005 o 2010)'!$N31)</f>
        <v>1.6317092980646299</v>
      </c>
      <c r="C83" s="137">
        <f>IF('IPC (2005 o 2010)'!C31=0,"",C$2*'IPC (2005 o 2010)'!C31/'IPC (2005 o 2010)'!$N31)</f>
        <v>7.2073197465545091E-12</v>
      </c>
      <c r="D83" s="137">
        <f>IF('IPC (2005 o 2010)'!D31=0,"",D$2*'IPC (2005 o 2010)'!D31/'IPC (2005 o 2010)'!$N31)</f>
        <v>0.83946877059064096</v>
      </c>
      <c r="E83" s="137">
        <f>IF('IPC (2005 o 2010)'!E31=0,"",E$2*'IPC (2005 o 2010)'!E31/'IPC (2005 o 2010)'!$N31)</f>
        <v>1.0498956657245404</v>
      </c>
      <c r="F83" s="137" t="str">
        <f>IF('IPC (2005 o 2010)'!F31=0,"",F$2*'IPC (2005 o 2010)'!F31/'IPC (2005 o 2010)'!$N31)</f>
        <v/>
      </c>
      <c r="G83" s="137">
        <f>IF('IPC (2005 o 2010)'!G31=0,"",G$2*'IPC (2005 o 2010)'!G31/'IPC (2005 o 2010)'!$N31)</f>
        <v>1.1703539898651127</v>
      </c>
      <c r="H83" s="137">
        <f>IF('IPC (2005 o 2010)'!H31=0,"",H$2*'IPC (2005 o 2010)'!H31/'IPC (2005 o 2010)'!$N31)</f>
        <v>2.5539260556901649E-3</v>
      </c>
      <c r="I83" s="137" t="str">
        <f>IF('IPC (2005 o 2010)'!I31=0,"",I$2*'IPC (2005 o 2010)'!I31/'IPC (2005 o 2010)'!$N31)</f>
        <v/>
      </c>
      <c r="J83" s="137" t="str">
        <f>IF('IPC (2005 o 2010)'!J31=0,"",J$2*'IPC (2005 o 2010)'!J31/'IPC (2005 o 2010)'!$N31)</f>
        <v/>
      </c>
      <c r="K83" s="137">
        <f>IF('IPC (2005 o 2010)'!K31=0,"",K$2*'IPC (2005 o 2010)'!K31/'IPC (2005 o 2010)'!$N31)</f>
        <v>157.39632425658229</v>
      </c>
      <c r="L83" s="137" t="str">
        <f>IF('IPC (2005 o 2010)'!L31=0,"",L$2*'IPC (2005 o 2010)'!L31/'IPC (2005 o 2010)'!$N31)</f>
        <v/>
      </c>
      <c r="M83" s="137">
        <f>IF('IPC (2005 o 2010)'!M31=0,"",M$2*'IPC (2005 o 2010)'!M31/'IPC (2005 o 2010)'!$N31)</f>
        <v>0.18661210208153553</v>
      </c>
      <c r="N83" s="137">
        <f>IF('IPC (2005 o 2010)'!N31=0,"",N$2*'IPC (2005 o 2010)'!N31/'IPC (2005 o 2010)'!$N31)</f>
        <v>1</v>
      </c>
      <c r="O83" s="137" t="str">
        <f>IF('IPC (2005 o 2010)'!O31=0,"",O$2*'IPC (2005 o 2010)'!O31/'IPC (2005 o 2010)'!$N31)</f>
        <v/>
      </c>
      <c r="P83" s="137">
        <f>IF('IPC (2005 o 2010)'!P31=0,"",P$2*'IPC (2005 o 2010)'!P31/'IPC (2005 o 2010)'!$N31)</f>
        <v>0.70414000563531642</v>
      </c>
      <c r="Q83" s="137">
        <f>IF('IPC (2005 o 2010)'!Q31=0,"",Q$2*'IPC (2005 o 2010)'!Q31/'IPC (2005 o 2010)'!$N31)</f>
        <v>0.73430155426426724</v>
      </c>
      <c r="R83" s="137">
        <f>IF('IPC (2005 o 2010)'!R31=0,"",R$2*'IPC (2005 o 2010)'!R31/'IPC (2005 o 2010)'!$N31)</f>
        <v>6.1375693269663668E-2</v>
      </c>
      <c r="S83" s="137">
        <f>IF('IPC (2005 o 2010)'!S31=0,"",S$2*'IPC (2005 o 2010)'!S31/'IPC (2005 o 2010)'!$N31)</f>
        <v>1.1190836359120842</v>
      </c>
      <c r="T83" s="137" t="str">
        <f>IF('IPC (2005 o 2010)'!T31=0,"",T$2*'IPC (2005 o 2010)'!T31/'IPC (2005 o 2010)'!$N31)</f>
        <v/>
      </c>
      <c r="U83" s="137" t="str">
        <f>IF('IPC (2005 o 2010)'!U31=0,"",U$2*'IPC (2005 o 2010)'!U31/'IPC (2005 o 2010)'!$N31)</f>
        <v/>
      </c>
      <c r="V83" s="137">
        <f>IF('IPC (2005 o 2010)'!V31=0,"",V$2*'IPC (2005 o 2010)'!V31/'IPC (2005 o 2010)'!$N31)</f>
        <v>0.30577507229173323</v>
      </c>
      <c r="W83" s="137">
        <f>IF('IPC (2005 o 2010)'!W31=0,"",W$2*'IPC (2005 o 2010)'!W31/'IPC (2005 o 2010)'!$N31)</f>
        <v>191.34941887592504</v>
      </c>
      <c r="X83" s="137" t="str">
        <f>IF('IPC (2005 o 2010)'!X31=0,"",X$2*'IPC (2005 o 2010)'!X31/'IPC (2005 o 2010)'!$N31)</f>
        <v/>
      </c>
      <c r="Y83" s="137">
        <f>IF('IPC (2005 o 2010)'!Y31=0,"",Y$2*'IPC (2005 o 2010)'!Y31/'IPC (2005 o 2010)'!$N31)</f>
        <v>6.9842061857209963</v>
      </c>
      <c r="Z83" s="137">
        <f>IF('IPC (2005 o 2010)'!Z31=0,"",Z$2*'IPC (2005 o 2010)'!Z31/'IPC (2005 o 2010)'!$N31)</f>
        <v>0.5936149013687565</v>
      </c>
      <c r="AA83" s="137" t="str">
        <f>IF('IPC (2005 o 2010)'!AA31=0,"",AA$2*'IPC (2005 o 2010)'!AA31/'IPC (2005 o 2010)'!$N31)</f>
        <v/>
      </c>
      <c r="AB83" s="137">
        <f>IF('IPC (2005 o 2010)'!AB31=0,"",AB$2*'IPC (2005 o 2010)'!AB31/'IPC (2005 o 2010)'!$N31)</f>
        <v>6.4111866487265148E-2</v>
      </c>
      <c r="AC83" s="137">
        <f>IF('IPC (2005 o 2010)'!AC31=0,"",AC$2*'IPC (2005 o 2010)'!AC31/'IPC (2005 o 2010)'!$N31)</f>
        <v>0.3227993494478798</v>
      </c>
      <c r="AD83" s="137" t="str">
        <f>IF('IPC (2005 o 2010)'!AD31=0,"",AD$2*'IPC (2005 o 2010)'!AD31/'IPC (2005 o 2010)'!$N31)</f>
        <v/>
      </c>
      <c r="AE83" s="137" t="str">
        <f>IF('IPC (2005 o 2010)'!AE31=0,"",AE$2*'IPC (2005 o 2010)'!AE31/'IPC (2005 o 2010)'!$N31)</f>
        <v/>
      </c>
      <c r="AF83" s="137" t="str">
        <f>IF('IPC (2005 o 2010)'!AF31=0,"",AF$2*'IPC (2005 o 2010)'!AF31/'IPC (2005 o 2010)'!$N31)</f>
        <v/>
      </c>
      <c r="AG83" s="137"/>
      <c r="AH83" s="137">
        <f>IF('IPC (2005 o 2010)'!AH31=0,"",AH$2*'IPC (2005 o 2010)'!AH31/'IPC (2005 o 2010)'!$N31)</f>
        <v>6.5228720545502998</v>
      </c>
      <c r="AI83" s="137" t="str">
        <f>IF('IPC (2005 o 2010)'!AI31=0,"",AI$2*'IPC (2005 o 2010)'!AI31/'IPC (2005 o 2010)'!$N31)</f>
        <v/>
      </c>
      <c r="AJ83" s="7"/>
    </row>
    <row r="84" spans="1:36" ht="15" customHeight="1" x14ac:dyDescent="0.25">
      <c r="A84" s="3">
        <v>1965</v>
      </c>
      <c r="B84" s="137">
        <f>IF('IPC (2005 o 2010)'!B32=0,"",B$2*'IPC (2005 o 2010)'!B32/'IPC (2005 o 2010)'!$N32)</f>
        <v>1.6583274082928214</v>
      </c>
      <c r="C84" s="137">
        <f>IF('IPC (2005 o 2010)'!C32=0,"",C$2*'IPC (2005 o 2010)'!C32/'IPC (2005 o 2010)'!$N32)</f>
        <v>9.1236422126775984E-12</v>
      </c>
      <c r="D84" s="137">
        <f>IF('IPC (2005 o 2010)'!D32=0,"",D$2*'IPC (2005 o 2010)'!D32/'IPC (2005 o 2010)'!$N32)</f>
        <v>0.85451196537569662</v>
      </c>
      <c r="E84" s="137">
        <f>IF('IPC (2005 o 2010)'!E32=0,"",E$2*'IPC (2005 o 2010)'!E32/'IPC (2005 o 2010)'!$N32)</f>
        <v>1.0755270557294843</v>
      </c>
      <c r="F84" s="137" t="str">
        <f>IF('IPC (2005 o 2010)'!F32=0,"",F$2*'IPC (2005 o 2010)'!F32/'IPC (2005 o 2010)'!$N32)</f>
        <v/>
      </c>
      <c r="G84" s="137">
        <f>IF('IPC (2005 o 2010)'!G32=0,"",G$2*'IPC (2005 o 2010)'!G32/'IPC (2005 o 2010)'!$N32)</f>
        <v>1.1789665143066843</v>
      </c>
      <c r="H84" s="137">
        <f>IF('IPC (2005 o 2010)'!H32=0,"",H$2*'IPC (2005 o 2010)'!H32/'IPC (2005 o 2010)'!$N32)</f>
        <v>3.6245399274714507E-3</v>
      </c>
      <c r="I84" s="137" t="str">
        <f>IF('IPC (2005 o 2010)'!I32=0,"",I$2*'IPC (2005 o 2010)'!I32/'IPC (2005 o 2010)'!$N32)</f>
        <v/>
      </c>
      <c r="J84" s="137" t="str">
        <f>IF('IPC (2005 o 2010)'!J32=0,"",J$2*'IPC (2005 o 2010)'!J32/'IPC (2005 o 2010)'!$N32)</f>
        <v/>
      </c>
      <c r="K84" s="137">
        <f>IF('IPC (2005 o 2010)'!K32=0,"",K$2*'IPC (2005 o 2010)'!K32/'IPC (2005 o 2010)'!$N32)</f>
        <v>175.93183164797071</v>
      </c>
      <c r="L84" s="137" t="str">
        <f>IF('IPC (2005 o 2010)'!L32=0,"",L$2*'IPC (2005 o 2010)'!L32/'IPC (2005 o 2010)'!$N32)</f>
        <v/>
      </c>
      <c r="M84" s="137">
        <f>IF('IPC (2005 o 2010)'!M32=0,"",M$2*'IPC (2005 o 2010)'!M32/'IPC (2005 o 2010)'!$N32)</f>
        <v>0.20797448001603902</v>
      </c>
      <c r="N84" s="137">
        <f>IF('IPC (2005 o 2010)'!N32=0,"",N$2*'IPC (2005 o 2010)'!N32/'IPC (2005 o 2010)'!$N32)</f>
        <v>1</v>
      </c>
      <c r="O84" s="137" t="str">
        <f>IF('IPC (2005 o 2010)'!O32=0,"",O$2*'IPC (2005 o 2010)'!O32/'IPC (2005 o 2010)'!$N32)</f>
        <v/>
      </c>
      <c r="P84" s="137">
        <f>IF('IPC (2005 o 2010)'!P32=0,"",P$2*'IPC (2005 o 2010)'!P32/'IPC (2005 o 2010)'!$N32)</f>
        <v>0.72739811128238241</v>
      </c>
      <c r="Q84" s="137">
        <f>IF('IPC (2005 o 2010)'!Q32=0,"",Q$2*'IPC (2005 o 2010)'!Q32/'IPC (2005 o 2010)'!$N32)</f>
        <v>0.74238249410857948</v>
      </c>
      <c r="R84" s="137">
        <f>IF('IPC (2005 o 2010)'!R32=0,"",R$2*'IPC (2005 o 2010)'!R32/'IPC (2005 o 2010)'!$N32)</f>
        <v>6.2363916813354119E-2</v>
      </c>
      <c r="S84" s="137">
        <f>IF('IPC (2005 o 2010)'!S32=0,"",S$2*'IPC (2005 o 2010)'!S32/'IPC (2005 o 2010)'!$N32)</f>
        <v>1.1446727768258012</v>
      </c>
      <c r="T84" s="137" t="str">
        <f>IF('IPC (2005 o 2010)'!T32=0,"",T$2*'IPC (2005 o 2010)'!T32/'IPC (2005 o 2010)'!$N32)</f>
        <v/>
      </c>
      <c r="U84" s="137" t="str">
        <f>IF('IPC (2005 o 2010)'!U32=0,"",U$2*'IPC (2005 o 2010)'!U32/'IPC (2005 o 2010)'!$N32)</f>
        <v/>
      </c>
      <c r="V84" s="137">
        <f>IF('IPC (2005 o 2010)'!V32=0,"",V$2*'IPC (2005 o 2010)'!V32/'IPC (2005 o 2010)'!$N32)</f>
        <v>0.31460674297475022</v>
      </c>
      <c r="W84" s="137">
        <f>IF('IPC (2005 o 2010)'!W32=0,"",W$2*'IPC (2005 o 2010)'!W32/'IPC (2005 o 2010)'!$N32)</f>
        <v>200.9010118633168</v>
      </c>
      <c r="X84" s="137" t="str">
        <f>IF('IPC (2005 o 2010)'!X32=0,"",X$2*'IPC (2005 o 2010)'!X32/'IPC (2005 o 2010)'!$N32)</f>
        <v/>
      </c>
      <c r="Y84" s="137">
        <f>IF('IPC (2005 o 2010)'!Y32=0,"",Y$2*'IPC (2005 o 2010)'!Y32/'IPC (2005 o 2010)'!$N32)</f>
        <v>7.163103627920675</v>
      </c>
      <c r="Z84" s="137">
        <f>IF('IPC (2005 o 2010)'!Z32=0,"",Z$2*'IPC (2005 o 2010)'!Z32/'IPC (2005 o 2010)'!$N32)</f>
        <v>0.60420513775933826</v>
      </c>
      <c r="AA84" s="137" t="str">
        <f>IF('IPC (2005 o 2010)'!AA32=0,"",AA$2*'IPC (2005 o 2010)'!AA32/'IPC (2005 o 2010)'!$N32)</f>
        <v/>
      </c>
      <c r="AB84" s="137">
        <f>IF('IPC (2005 o 2010)'!AB32=0,"",AB$2*'IPC (2005 o 2010)'!AB32/'IPC (2005 o 2010)'!$N32)</f>
        <v>6.5272980864759883E-2</v>
      </c>
      <c r="AC84" s="137">
        <f>IF('IPC (2005 o 2010)'!AC32=0,"",AC$2*'IPC (2005 o 2010)'!AC32/'IPC (2005 o 2010)'!$N32)</f>
        <v>0.33293148477371443</v>
      </c>
      <c r="AD84" s="137" t="str">
        <f>IF('IPC (2005 o 2010)'!AD32=0,"",AD$2*'IPC (2005 o 2010)'!AD32/'IPC (2005 o 2010)'!$N32)</f>
        <v/>
      </c>
      <c r="AE84" s="137" t="str">
        <f>IF('IPC (2005 o 2010)'!AE32=0,"",AE$2*'IPC (2005 o 2010)'!AE32/'IPC (2005 o 2010)'!$N32)</f>
        <v/>
      </c>
      <c r="AF84" s="137" t="str">
        <f>IF('IPC (2005 o 2010)'!AF32=0,"",AF$2*'IPC (2005 o 2010)'!AF32/'IPC (2005 o 2010)'!$N32)</f>
        <v/>
      </c>
      <c r="AG84" s="137"/>
      <c r="AH84" s="137">
        <f>IF('IPC (2005 o 2010)'!AH32=0,"",AH$2*'IPC (2005 o 2010)'!AH32/'IPC (2005 o 2010)'!$N32)</f>
        <v>6.7429597220773214</v>
      </c>
      <c r="AI84" s="137" t="str">
        <f>IF('IPC (2005 o 2010)'!AI32=0,"",AI$2*'IPC (2005 o 2010)'!AI32/'IPC (2005 o 2010)'!$N32)</f>
        <v/>
      </c>
      <c r="AJ84" s="7"/>
    </row>
    <row r="85" spans="1:36" ht="15" customHeight="1" x14ac:dyDescent="0.25">
      <c r="A85" s="3">
        <v>1966</v>
      </c>
      <c r="B85" s="137">
        <f>IF('IPC (2005 o 2010)'!B33=0,"",B$2*'IPC (2005 o 2010)'!B33/'IPC (2005 o 2010)'!$N33)</f>
        <v>1.6666652604917029</v>
      </c>
      <c r="C85" s="137">
        <f>IF('IPC (2005 o 2010)'!C33=0,"",C$2*'IPC (2005 o 2010)'!C33/'IPC (2005 o 2010)'!$N33)</f>
        <v>1.1678626756188276E-11</v>
      </c>
      <c r="D85" s="137">
        <f>IF('IPC (2005 o 2010)'!D33=0,"",D$2*'IPC (2005 o 2010)'!D33/'IPC (2005 o 2010)'!$N33)</f>
        <v>0.85682045332003709</v>
      </c>
      <c r="E85" s="137">
        <f>IF('IPC (2005 o 2010)'!E33=0,"",E$2*'IPC (2005 o 2010)'!E33/'IPC (2005 o 2010)'!$N33)</f>
        <v>1.0876296695904006</v>
      </c>
      <c r="F85" s="137" t="str">
        <f>IF('IPC (2005 o 2010)'!F33=0,"",F$2*'IPC (2005 o 2010)'!F33/'IPC (2005 o 2010)'!$N33)</f>
        <v/>
      </c>
      <c r="G85" s="137">
        <f>IF('IPC (2005 o 2010)'!G33=0,"",G$2*'IPC (2005 o 2010)'!G33/'IPC (2005 o 2010)'!$N33)</f>
        <v>1.1881276414419242</v>
      </c>
      <c r="H85" s="137">
        <f>IF('IPC (2005 o 2010)'!H33=0,"",H$2*'IPC (2005 o 2010)'!H33/'IPC (2005 o 2010)'!$N33)</f>
        <v>4.8538907455531492E-3</v>
      </c>
      <c r="I85" s="137" t="str">
        <f>IF('IPC (2005 o 2010)'!I33=0,"",I$2*'IPC (2005 o 2010)'!I33/'IPC (2005 o 2010)'!$N33)</f>
        <v/>
      </c>
      <c r="J85" s="137" t="str">
        <f>IF('IPC (2005 o 2010)'!J33=0,"",J$2*'IPC (2005 o 2010)'!J33/'IPC (2005 o 2010)'!$N33)</f>
        <v/>
      </c>
      <c r="K85" s="137">
        <f>IF('IPC (2005 o 2010)'!K33=0,"",K$2*'IPC (2005 o 2010)'!K33/'IPC (2005 o 2010)'!$N33)</f>
        <v>190.01501358482273</v>
      </c>
      <c r="L85" s="137" t="str">
        <f>IF('IPC (2005 o 2010)'!L33=0,"",L$2*'IPC (2005 o 2010)'!L33/'IPC (2005 o 2010)'!$N33)</f>
        <v/>
      </c>
      <c r="M85" s="137">
        <f>IF('IPC (2005 o 2010)'!M33=0,"",M$2*'IPC (2005 o 2010)'!M33/'IPC (2005 o 2010)'!$N33)</f>
        <v>0.21448589439656837</v>
      </c>
      <c r="N85" s="137">
        <f>IF('IPC (2005 o 2010)'!N33=0,"",N$2*'IPC (2005 o 2010)'!N33/'IPC (2005 o 2010)'!$N33)</f>
        <v>1</v>
      </c>
      <c r="O85" s="137" t="str">
        <f>IF('IPC (2005 o 2010)'!O33=0,"",O$2*'IPC (2005 o 2010)'!O33/'IPC (2005 o 2010)'!$N33)</f>
        <v/>
      </c>
      <c r="P85" s="137">
        <f>IF('IPC (2005 o 2010)'!P33=0,"",P$2*'IPC (2005 o 2010)'!P33/'IPC (2005 o 2010)'!$N33)</f>
        <v>0.7334605155058298</v>
      </c>
      <c r="Q85" s="137">
        <f>IF('IPC (2005 o 2010)'!Q33=0,"",Q$2*'IPC (2005 o 2010)'!Q33/'IPC (2005 o 2010)'!$N33)</f>
        <v>0.73940569362502184</v>
      </c>
      <c r="R85" s="137">
        <f>IF('IPC (2005 o 2010)'!R33=0,"",R$2*'IPC (2005 o 2010)'!R33/'IPC (2005 o 2010)'!$N33)</f>
        <v>6.3507092224157735E-2</v>
      </c>
      <c r="S85" s="137">
        <f>IF('IPC (2005 o 2010)'!S33=0,"",S$2*'IPC (2005 o 2010)'!S33/'IPC (2005 o 2010)'!$N33)</f>
        <v>1.1751969412893264</v>
      </c>
      <c r="T85" s="137" t="str">
        <f>IF('IPC (2005 o 2010)'!T33=0,"",T$2*'IPC (2005 o 2010)'!T33/'IPC (2005 o 2010)'!$N33)</f>
        <v/>
      </c>
      <c r="U85" s="137" t="str">
        <f>IF('IPC (2005 o 2010)'!U33=0,"",U$2*'IPC (2005 o 2010)'!U33/'IPC (2005 o 2010)'!$N33)</f>
        <v/>
      </c>
      <c r="V85" s="137">
        <f>IF('IPC (2005 o 2010)'!V33=0,"",V$2*'IPC (2005 o 2010)'!V33/'IPC (2005 o 2010)'!$N33)</f>
        <v>0.31256514454940099</v>
      </c>
      <c r="W85" s="137">
        <f>IF('IPC (2005 o 2010)'!W33=0,"",W$2*'IPC (2005 o 2010)'!W33/'IPC (2005 o 2010)'!$N33)</f>
        <v>204.85160980709506</v>
      </c>
      <c r="X85" s="137" t="str">
        <f>IF('IPC (2005 o 2010)'!X33=0,"",X$2*'IPC (2005 o 2010)'!X33/'IPC (2005 o 2010)'!$N33)</f>
        <v/>
      </c>
      <c r="Y85" s="137">
        <f>IF('IPC (2005 o 2010)'!Y33=0,"",Y$2*'IPC (2005 o 2010)'!Y33/'IPC (2005 o 2010)'!$N33)</f>
        <v>7.1794747595509083</v>
      </c>
      <c r="Z85" s="137">
        <f>IF('IPC (2005 o 2010)'!Z33=0,"",Z$2*'IPC (2005 o 2010)'!Z33/'IPC (2005 o 2010)'!$N33)</f>
        <v>0.60268231665533545</v>
      </c>
      <c r="AA85" s="137" t="str">
        <f>IF('IPC (2005 o 2010)'!AA33=0,"",AA$2*'IPC (2005 o 2010)'!AA33/'IPC (2005 o 2010)'!$N33)</f>
        <v/>
      </c>
      <c r="AB85" s="137">
        <f>IF('IPC (2005 o 2010)'!AB33=0,"",AB$2*'IPC (2005 o 2010)'!AB33/'IPC (2005 o 2010)'!$N33)</f>
        <v>6.6555521804177453E-2</v>
      </c>
      <c r="AC85" s="137">
        <f>IF('IPC (2005 o 2010)'!AC33=0,"",AC$2*'IPC (2005 o 2010)'!AC33/'IPC (2005 o 2010)'!$N33)</f>
        <v>0.33582241876842989</v>
      </c>
      <c r="AD85" s="137" t="str">
        <f>IF('IPC (2005 o 2010)'!AD33=0,"",AD$2*'IPC (2005 o 2010)'!AD33/'IPC (2005 o 2010)'!$N33)</f>
        <v/>
      </c>
      <c r="AE85" s="137" t="str">
        <f>IF('IPC (2005 o 2010)'!AE33=0,"",AE$2*'IPC (2005 o 2010)'!AE33/'IPC (2005 o 2010)'!$N33)</f>
        <v/>
      </c>
      <c r="AF85" s="137" t="str">
        <f>IF('IPC (2005 o 2010)'!AF33=0,"",AF$2*'IPC (2005 o 2010)'!AF33/'IPC (2005 o 2010)'!$N33)</f>
        <v/>
      </c>
      <c r="AG85" s="137"/>
      <c r="AH85" s="137">
        <f>IF('IPC (2005 o 2010)'!AH33=0,"",AH$2*'IPC (2005 o 2010)'!AH33/'IPC (2005 o 2010)'!$N33)</f>
        <v>6.9648331753019388</v>
      </c>
      <c r="AI85" s="137" t="str">
        <f>IF('IPC (2005 o 2010)'!AI33=0,"",AI$2*'IPC (2005 o 2010)'!AI33/'IPC (2005 o 2010)'!$N33)</f>
        <v/>
      </c>
      <c r="AJ85" s="7"/>
    </row>
    <row r="86" spans="1:36" ht="15" customHeight="1" x14ac:dyDescent="0.25">
      <c r="A86" s="3">
        <v>1967</v>
      </c>
      <c r="B86" s="137">
        <f>IF('IPC (2005 o 2010)'!B34=0,"",B$2*'IPC (2005 o 2010)'!B34/'IPC (2005 o 2010)'!$N34)</f>
        <v>1.6508252473204574</v>
      </c>
      <c r="C86" s="137">
        <f>IF('IPC (2005 o 2010)'!C34=0,"",C$2*'IPC (2005 o 2010)'!C34/'IPC (2005 o 2010)'!$N34)</f>
        <v>1.4684002414763886E-11</v>
      </c>
      <c r="D86" s="137">
        <f>IF('IPC (2005 o 2010)'!D34=0,"",D$2*'IPC (2005 o 2010)'!D34/'IPC (2005 o 2010)'!$N34)</f>
        <v>0.86270198488888838</v>
      </c>
      <c r="E86" s="137">
        <f>IF('IPC (2005 o 2010)'!E34=0,"",E$2*'IPC (2005 o 2010)'!E34/'IPC (2005 o 2010)'!$N34)</f>
        <v>1.0871804853712892</v>
      </c>
      <c r="F86" s="137" t="str">
        <f>IF('IPC (2005 o 2010)'!F34=0,"",F$2*'IPC (2005 o 2010)'!F34/'IPC (2005 o 2010)'!$N34)</f>
        <v/>
      </c>
      <c r="G86" s="137">
        <f>IF('IPC (2005 o 2010)'!G34=0,"",G$2*'IPC (2005 o 2010)'!G34/'IPC (2005 o 2010)'!$N34)</f>
        <v>1.1974598199418272</v>
      </c>
      <c r="H86" s="137">
        <f>IF('IPC (2005 o 2010)'!H34=0,"",H$2*'IPC (2005 o 2010)'!H34/'IPC (2005 o 2010)'!$N34)</f>
        <v>6.0997536668641649E-3</v>
      </c>
      <c r="I86" s="137" t="str">
        <f>IF('IPC (2005 o 2010)'!I34=0,"",I$2*'IPC (2005 o 2010)'!I34/'IPC (2005 o 2010)'!$N34)</f>
        <v/>
      </c>
      <c r="J86" s="137" t="str">
        <f>IF('IPC (2005 o 2010)'!J34=0,"",J$2*'IPC (2005 o 2010)'!J34/'IPC (2005 o 2010)'!$N34)</f>
        <v/>
      </c>
      <c r="K86" s="137">
        <f>IF('IPC (2005 o 2010)'!K34=0,"",K$2*'IPC (2005 o 2010)'!K34/'IPC (2005 o 2010)'!$N34)</f>
        <v>205.0088709970027</v>
      </c>
      <c r="L86" s="137">
        <f>IF('IPC (2005 o 2010)'!L34=0,"",L$2*'IPC (2005 o 2010)'!L34/'IPC (2005 o 2010)'!$N34)</f>
        <v>6.9661695632593634</v>
      </c>
      <c r="M86" s="137">
        <f>IF('IPC (2005 o 2010)'!M34=0,"",M$2*'IPC (2005 o 2010)'!M34/'IPC (2005 o 2010)'!$N34)</f>
        <v>0.2220383603311803</v>
      </c>
      <c r="N86" s="137">
        <f>IF('IPC (2005 o 2010)'!N34=0,"",N$2*'IPC (2005 o 2010)'!N34/'IPC (2005 o 2010)'!$N34)</f>
        <v>1</v>
      </c>
      <c r="O86" s="137" t="str">
        <f>IF('IPC (2005 o 2010)'!O34=0,"",O$2*'IPC (2005 o 2010)'!O34/'IPC (2005 o 2010)'!$N34)</f>
        <v/>
      </c>
      <c r="P86" s="137">
        <f>IF('IPC (2005 o 2010)'!P34=0,"",P$2*'IPC (2005 o 2010)'!P34/'IPC (2005 o 2010)'!$N34)</f>
        <v>0.7520512437792819</v>
      </c>
      <c r="Q86" s="137">
        <f>IF('IPC (2005 o 2010)'!Q34=0,"",Q$2*'IPC (2005 o 2010)'!Q34/'IPC (2005 o 2010)'!$N34)</f>
        <v>0.73954191138925252</v>
      </c>
      <c r="R86" s="137">
        <f>IF('IPC (2005 o 2010)'!R34=0,"",R$2*'IPC (2005 o 2010)'!R34/'IPC (2005 o 2010)'!$N34)</f>
        <v>6.2931493667575888E-2</v>
      </c>
      <c r="S86" s="137">
        <f>IF('IPC (2005 o 2010)'!S34=0,"",S$2*'IPC (2005 o 2010)'!S34/'IPC (2005 o 2010)'!$N34)</f>
        <v>1.1830014847026122</v>
      </c>
      <c r="T86" s="137" t="str">
        <f>IF('IPC (2005 o 2010)'!T34=0,"",T$2*'IPC (2005 o 2010)'!T34/'IPC (2005 o 2010)'!$N34)</f>
        <v/>
      </c>
      <c r="U86" s="137" t="str">
        <f>IF('IPC (2005 o 2010)'!U34=0,"",U$2*'IPC (2005 o 2010)'!U34/'IPC (2005 o 2010)'!$N34)</f>
        <v/>
      </c>
      <c r="V86" s="137">
        <f>IF('IPC (2005 o 2010)'!V34=0,"",V$2*'IPC (2005 o 2010)'!V34/'IPC (2005 o 2010)'!$N34)</f>
        <v>0.31548644620971555</v>
      </c>
      <c r="W86" s="137">
        <f>IF('IPC (2005 o 2010)'!W34=0,"",W$2*'IPC (2005 o 2010)'!W34/'IPC (2005 o 2010)'!$N34)</f>
        <v>207.27751197635578</v>
      </c>
      <c r="X86" s="137" t="str">
        <f>IF('IPC (2005 o 2010)'!X34=0,"",X$2*'IPC (2005 o 2010)'!X34/'IPC (2005 o 2010)'!$N34)</f>
        <v/>
      </c>
      <c r="Y86" s="137">
        <f>IF('IPC (2005 o 2010)'!Y34=0,"",Y$2*'IPC (2005 o 2010)'!Y34/'IPC (2005 o 2010)'!$N34)</f>
        <v>7.3056726130712057</v>
      </c>
      <c r="Z86" s="137">
        <f>IF('IPC (2005 o 2010)'!Z34=0,"",Z$2*'IPC (2005 o 2010)'!Z34/'IPC (2005 o 2010)'!$N34)</f>
        <v>0.62194121804752855</v>
      </c>
      <c r="AA86" s="137" t="str">
        <f>IF('IPC (2005 o 2010)'!AA34=0,"",AA$2*'IPC (2005 o 2010)'!AA34/'IPC (2005 o 2010)'!$N34)</f>
        <v/>
      </c>
      <c r="AB86" s="137">
        <f>IF('IPC (2005 o 2010)'!AB34=0,"",AB$2*'IPC (2005 o 2010)'!AB34/'IPC (2005 o 2010)'!$N34)</f>
        <v>6.8338799058371966E-2</v>
      </c>
      <c r="AC86" s="137">
        <f>IF('IPC (2005 o 2010)'!AC34=0,"",AC$2*'IPC (2005 o 2010)'!AC34/'IPC (2005 o 2010)'!$N34)</f>
        <v>0.3348726394665773</v>
      </c>
      <c r="AD86" s="137" t="str">
        <f>IF('IPC (2005 o 2010)'!AD34=0,"",AD$2*'IPC (2005 o 2010)'!AD34/'IPC (2005 o 2010)'!$N34)</f>
        <v/>
      </c>
      <c r="AE86" s="137" t="str">
        <f>IF('IPC (2005 o 2010)'!AE34=0,"",AE$2*'IPC (2005 o 2010)'!AE34/'IPC (2005 o 2010)'!$N34)</f>
        <v/>
      </c>
      <c r="AF86" s="137" t="str">
        <f>IF('IPC (2005 o 2010)'!AF34=0,"",AF$2*'IPC (2005 o 2010)'!AF34/'IPC (2005 o 2010)'!$N34)</f>
        <v/>
      </c>
      <c r="AG86" s="137"/>
      <c r="AH86" s="137">
        <f>IF('IPC (2005 o 2010)'!AH34=0,"",AH$2*'IPC (2005 o 2010)'!AH34/'IPC (2005 o 2010)'!$N34)</f>
        <v>7.0676125791491966</v>
      </c>
      <c r="AI86" s="137" t="str">
        <f>IF('IPC (2005 o 2010)'!AI34=0,"",AI$2*'IPC (2005 o 2010)'!AI34/'IPC (2005 o 2010)'!$N34)</f>
        <v/>
      </c>
      <c r="AJ86" s="7"/>
    </row>
    <row r="87" spans="1:36" ht="15" customHeight="1" x14ac:dyDescent="0.25">
      <c r="A87" s="3">
        <v>1968</v>
      </c>
      <c r="B87" s="137">
        <f>IF('IPC (2005 o 2010)'!B35=0,"",B$2*'IPC (2005 o 2010)'!B35/'IPC (2005 o 2010)'!$N35)</f>
        <v>1.6064726172659869</v>
      </c>
      <c r="C87" s="137">
        <f>IF('IPC (2005 o 2010)'!C35=0,"",C$2*'IPC (2005 o 2010)'!C35/'IPC (2005 o 2010)'!$N35)</f>
        <v>1.636763650047812E-11</v>
      </c>
      <c r="D87" s="137">
        <f>IF('IPC (2005 o 2010)'!D35=0,"",D$2*'IPC (2005 o 2010)'!D35/'IPC (2005 o 2010)'!$N35)</f>
        <v>0.84821683585075336</v>
      </c>
      <c r="E87" s="137">
        <f>IF('IPC (2005 o 2010)'!E35=0,"",E$2*'IPC (2005 o 2010)'!E35/'IPC (2005 o 2010)'!$N35)</f>
        <v>1.0708076460491205</v>
      </c>
      <c r="F87" s="137" t="str">
        <f>IF('IPC (2005 o 2010)'!F35=0,"",F$2*'IPC (2005 o 2010)'!F35/'IPC (2005 o 2010)'!$N35)</f>
        <v/>
      </c>
      <c r="G87" s="137">
        <f>IF('IPC (2005 o 2010)'!G35=0,"",G$2*'IPC (2005 o 2010)'!G35/'IPC (2005 o 2010)'!$N35)</f>
        <v>1.1949733990617719</v>
      </c>
      <c r="H87" s="137">
        <f>IF('IPC (2005 o 2010)'!H35=0,"",H$2*'IPC (2005 o 2010)'!H35/'IPC (2005 o 2010)'!$N35)</f>
        <v>7.5660810061739968E-3</v>
      </c>
      <c r="I87" s="137" t="str">
        <f>IF('IPC (2005 o 2010)'!I35=0,"",I$2*'IPC (2005 o 2010)'!I35/'IPC (2005 o 2010)'!$N35)</f>
        <v/>
      </c>
      <c r="J87" s="137" t="str">
        <f>IF('IPC (2005 o 2010)'!J35=0,"",J$2*'IPC (2005 o 2010)'!J35/'IPC (2005 o 2010)'!$N35)</f>
        <v/>
      </c>
      <c r="K87" s="137">
        <f>IF('IPC (2005 o 2010)'!K35=0,"",K$2*'IPC (2005 o 2010)'!K35/'IPC (2005 o 2010)'!$N35)</f>
        <v>217.7885850195895</v>
      </c>
      <c r="L87" s="137">
        <f>IF('IPC (2005 o 2010)'!L35=0,"",L$2*'IPC (2005 o 2010)'!L35/'IPC (2005 o 2010)'!$N35)</f>
        <v>7.2155869526991783</v>
      </c>
      <c r="M87" s="137">
        <f>IF('IPC (2005 o 2010)'!M35=0,"",M$2*'IPC (2005 o 2010)'!M35/'IPC (2005 o 2010)'!$N35)</f>
        <v>0.2234919073035298</v>
      </c>
      <c r="N87" s="137">
        <f>IF('IPC (2005 o 2010)'!N35=0,"",N$2*'IPC (2005 o 2010)'!N35/'IPC (2005 o 2010)'!$N35)</f>
        <v>1</v>
      </c>
      <c r="O87" s="137" t="str">
        <f>IF('IPC (2005 o 2010)'!O35=0,"",O$2*'IPC (2005 o 2010)'!O35/'IPC (2005 o 2010)'!$N35)</f>
        <v/>
      </c>
      <c r="P87" s="137">
        <f>IF('IPC (2005 o 2010)'!P35=0,"",P$2*'IPC (2005 o 2010)'!P35/'IPC (2005 o 2010)'!$N35)</f>
        <v>0.7875357349900548</v>
      </c>
      <c r="Q87" s="137">
        <f>IF('IPC (2005 o 2010)'!Q35=0,"",Q$2*'IPC (2005 o 2010)'!Q35/'IPC (2005 o 2010)'!$N35)</f>
        <v>0.74146701264100989</v>
      </c>
      <c r="R87" s="137">
        <f>IF('IPC (2005 o 2010)'!R35=0,"",R$2*'IPC (2005 o 2010)'!R35/'IPC (2005 o 2010)'!$N35)</f>
        <v>6.0437294096992555E-2</v>
      </c>
      <c r="S87" s="137">
        <f>IF('IPC (2005 o 2010)'!S35=0,"",S$2*'IPC (2005 o 2010)'!S35/'IPC (2005 o 2010)'!$N35)</f>
        <v>1.1767505667164484</v>
      </c>
      <c r="T87" s="137" t="str">
        <f>IF('IPC (2005 o 2010)'!T35=0,"",T$2*'IPC (2005 o 2010)'!T35/'IPC (2005 o 2010)'!$N35)</f>
        <v/>
      </c>
      <c r="U87" s="137" t="str">
        <f>IF('IPC (2005 o 2010)'!U35=0,"",U$2*'IPC (2005 o 2010)'!U35/'IPC (2005 o 2010)'!$N35)</f>
        <v/>
      </c>
      <c r="V87" s="137">
        <f>IF('IPC (2005 o 2010)'!V35=0,"",V$2*'IPC (2005 o 2010)'!V35/'IPC (2005 o 2010)'!$N35)</f>
        <v>0.30642638854156817</v>
      </c>
      <c r="W87" s="137">
        <f>IF('IPC (2005 o 2010)'!W35=0,"",W$2*'IPC (2005 o 2010)'!W35/'IPC (2005 o 2010)'!$N35)</f>
        <v>209.39986900624689</v>
      </c>
      <c r="X87" s="137" t="str">
        <f>IF('IPC (2005 o 2010)'!X35=0,"",X$2*'IPC (2005 o 2010)'!X35/'IPC (2005 o 2010)'!$N35)</f>
        <v/>
      </c>
      <c r="Y87" s="137">
        <f>IF('IPC (2005 o 2010)'!Y35=0,"",Y$2*'IPC (2005 o 2010)'!Y35/'IPC (2005 o 2010)'!$N35)</f>
        <v>7.2479720011492699</v>
      </c>
      <c r="Z87" s="137">
        <f>IF('IPC (2005 o 2010)'!Z35=0,"",Z$2*'IPC (2005 o 2010)'!Z35/'IPC (2005 o 2010)'!$N35)</f>
        <v>0.62218068807720017</v>
      </c>
      <c r="AA87" s="137" t="str">
        <f>IF('IPC (2005 o 2010)'!AA35=0,"",AA$2*'IPC (2005 o 2010)'!AA35/'IPC (2005 o 2010)'!$N35)</f>
        <v/>
      </c>
      <c r="AB87" s="137">
        <f>IF('IPC (2005 o 2010)'!AB35=0,"",AB$2*'IPC (2005 o 2010)'!AB35/'IPC (2005 o 2010)'!$N35)</f>
        <v>6.9524800840243844E-2</v>
      </c>
      <c r="AC87" s="137">
        <f>IF('IPC (2005 o 2010)'!AC35=0,"",AC$2*'IPC (2005 o 2010)'!AC35/'IPC (2005 o 2010)'!$N35)</f>
        <v>0.33623962826458303</v>
      </c>
      <c r="AD87" s="137" t="str">
        <f>IF('IPC (2005 o 2010)'!AD35=0,"",AD$2*'IPC (2005 o 2010)'!AD35/'IPC (2005 o 2010)'!$N35)</f>
        <v/>
      </c>
      <c r="AE87" s="137" t="str">
        <f>IF('IPC (2005 o 2010)'!AE35=0,"",AE$2*'IPC (2005 o 2010)'!AE35/'IPC (2005 o 2010)'!$N35)</f>
        <v/>
      </c>
      <c r="AF87" s="137" t="str">
        <f>IF('IPC (2005 o 2010)'!AF35=0,"",AF$2*'IPC (2005 o 2010)'!AF35/'IPC (2005 o 2010)'!$N35)</f>
        <v/>
      </c>
      <c r="AG87" s="137"/>
      <c r="AH87" s="137">
        <f>IF('IPC (2005 o 2010)'!AH35=0,"",AH$2*'IPC (2005 o 2010)'!AH35/'IPC (2005 o 2010)'!$N35)</f>
        <v>6.9097722122024647</v>
      </c>
      <c r="AI87" s="137" t="str">
        <f>IF('IPC (2005 o 2010)'!AI35=0,"",AI$2*'IPC (2005 o 2010)'!AI35/'IPC (2005 o 2010)'!$N35)</f>
        <v/>
      </c>
      <c r="AJ87" s="7"/>
    </row>
    <row r="88" spans="1:36" ht="15" customHeight="1" x14ac:dyDescent="0.25">
      <c r="A88" s="3">
        <v>1969</v>
      </c>
      <c r="B88" s="137">
        <f>IF('IPC (2005 o 2010)'!B36=0,"",B$2*'IPC (2005 o 2010)'!B36/'IPC (2005 o 2010)'!$N36)</f>
        <v>1.5524009549431179</v>
      </c>
      <c r="C88" s="137">
        <f>IF('IPC (2005 o 2010)'!C36=0,"",C$2*'IPC (2005 o 2010)'!C36/'IPC (2005 o 2010)'!$N36)</f>
        <v>1.66959861795856E-11</v>
      </c>
      <c r="D88" s="137">
        <f>IF('IPC (2005 o 2010)'!D36=0,"",D$2*'IPC (2005 o 2010)'!D36/'IPC (2005 o 2010)'!$N36)</f>
        <v>0.83065370785183557</v>
      </c>
      <c r="E88" s="137">
        <f>IF('IPC (2005 o 2010)'!E36=0,"",E$2*'IPC (2005 o 2010)'!E36/'IPC (2005 o 2010)'!$N36)</f>
        <v>1.0534613291848973</v>
      </c>
      <c r="F88" s="137" t="str">
        <f>IF('IPC (2005 o 2010)'!F36=0,"",F$2*'IPC (2005 o 2010)'!F36/'IPC (2005 o 2010)'!$N36)</f>
        <v/>
      </c>
      <c r="G88" s="137">
        <f>IF('IPC (2005 o 2010)'!G36=0,"",G$2*'IPC (2005 o 2010)'!G36/'IPC (2005 o 2010)'!$N36)</f>
        <v>1.1847665581079585</v>
      </c>
      <c r="H88" s="137">
        <f>IF('IPC (2005 o 2010)'!H36=0,"",H$2*'IPC (2005 o 2010)'!H36/'IPC (2005 o 2010)'!$N36)</f>
        <v>9.2792354798439981E-3</v>
      </c>
      <c r="I88" s="137" t="str">
        <f>IF('IPC (2005 o 2010)'!I36=0,"",I$2*'IPC (2005 o 2010)'!I36/'IPC (2005 o 2010)'!$N36)</f>
        <v/>
      </c>
      <c r="J88" s="137" t="str">
        <f>IF('IPC (2005 o 2010)'!J36=0,"",J$2*'IPC (2005 o 2010)'!J36/'IPC (2005 o 2010)'!$N36)</f>
        <v/>
      </c>
      <c r="K88" s="137">
        <f>IF('IPC (2005 o 2010)'!K36=0,"",K$2*'IPC (2005 o 2010)'!K36/'IPC (2005 o 2010)'!$N36)</f>
        <v>232.09382882270373</v>
      </c>
      <c r="L88" s="137">
        <f>IF('IPC (2005 o 2010)'!L36=0,"",L$2*'IPC (2005 o 2010)'!L36/'IPC (2005 o 2010)'!$N36)</f>
        <v>7.0805020560033247</v>
      </c>
      <c r="M88" s="137">
        <f>IF('IPC (2005 o 2010)'!M36=0,"",M$2*'IPC (2005 o 2010)'!M36/'IPC (2005 o 2010)'!$N36)</f>
        <v>0.21649432689128165</v>
      </c>
      <c r="N88" s="137">
        <f>IF('IPC (2005 o 2010)'!N36=0,"",N$2*'IPC (2005 o 2010)'!N36/'IPC (2005 o 2010)'!$N36)</f>
        <v>1</v>
      </c>
      <c r="O88" s="137" t="str">
        <f>IF('IPC (2005 o 2010)'!O36=0,"",O$2*'IPC (2005 o 2010)'!O36/'IPC (2005 o 2010)'!$N36)</f>
        <v/>
      </c>
      <c r="P88" s="137">
        <f>IF('IPC (2005 o 2010)'!P36=0,"",P$2*'IPC (2005 o 2010)'!P36/'IPC (2005 o 2010)'!$N36)</f>
        <v>0.76321565500584487</v>
      </c>
      <c r="Q88" s="137">
        <f>IF('IPC (2005 o 2010)'!Q36=0,"",Q$2*'IPC (2005 o 2010)'!Q36/'IPC (2005 o 2010)'!$N36)</f>
        <v>0.74556990193805162</v>
      </c>
      <c r="R88" s="137">
        <f>IF('IPC (2005 o 2010)'!R36=0,"",R$2*'IPC (2005 o 2010)'!R36/'IPC (2005 o 2010)'!$N36)</f>
        <v>5.8819222743012815E-2</v>
      </c>
      <c r="S88" s="137">
        <f>IF('IPC (2005 o 2010)'!S36=0,"",S$2*'IPC (2005 o 2010)'!S36/'IPC (2005 o 2010)'!$N36)</f>
        <v>1.1986138169598513</v>
      </c>
      <c r="T88" s="137" t="str">
        <f>IF('IPC (2005 o 2010)'!T36=0,"",T$2*'IPC (2005 o 2010)'!T36/'IPC (2005 o 2010)'!$N36)</f>
        <v/>
      </c>
      <c r="U88" s="137" t="str">
        <f>IF('IPC (2005 o 2010)'!U36=0,"",U$2*'IPC (2005 o 2010)'!U36/'IPC (2005 o 2010)'!$N36)</f>
        <v/>
      </c>
      <c r="V88" s="137">
        <f>IF('IPC (2005 o 2010)'!V36=0,"",V$2*'IPC (2005 o 2010)'!V36/'IPC (2005 o 2010)'!$N36)</f>
        <v>0.29827586984189558</v>
      </c>
      <c r="W88" s="137">
        <f>IF('IPC (2005 o 2010)'!W36=0,"",W$2*'IPC (2005 o 2010)'!W36/'IPC (2005 o 2010)'!$N36)</f>
        <v>208.97778029062215</v>
      </c>
      <c r="X88" s="137">
        <f>IF('IPC (2005 o 2010)'!X36=0,"",X$2*'IPC (2005 o 2010)'!X36/'IPC (2005 o 2010)'!$N36)</f>
        <v>7.2726966151624396E-3</v>
      </c>
      <c r="Y88" s="137">
        <f>IF('IPC (2005 o 2010)'!Y36=0,"",Y$2*'IPC (2005 o 2010)'!Y36/'IPC (2005 o 2010)'!$N36)</f>
        <v>7.0761998396375549</v>
      </c>
      <c r="Z88" s="137">
        <f>IF('IPC (2005 o 2010)'!Z36=0,"",Z$2*'IPC (2005 o 2010)'!Z36/'IPC (2005 o 2010)'!$N36)</f>
        <v>0.61901177141961572</v>
      </c>
      <c r="AA88" s="137" t="str">
        <f>IF('IPC (2005 o 2010)'!AA36=0,"",AA$2*'IPC (2005 o 2010)'!AA36/'IPC (2005 o 2010)'!$N36)</f>
        <v/>
      </c>
      <c r="AB88" s="137">
        <f>IF('IPC (2005 o 2010)'!AB36=0,"",AB$2*'IPC (2005 o 2010)'!AB36/'IPC (2005 o 2010)'!$N36)</f>
        <v>7.1713698035759471E-2</v>
      </c>
      <c r="AC88" s="137">
        <f>IF('IPC (2005 o 2010)'!AC36=0,"",AC$2*'IPC (2005 o 2010)'!AC36/'IPC (2005 o 2010)'!$N36)</f>
        <v>0.33618951750994774</v>
      </c>
      <c r="AD88" s="137" t="str">
        <f>IF('IPC (2005 o 2010)'!AD36=0,"",AD$2*'IPC (2005 o 2010)'!AD36/'IPC (2005 o 2010)'!$N36)</f>
        <v/>
      </c>
      <c r="AE88" s="137" t="str">
        <f>IF('IPC (2005 o 2010)'!AE36=0,"",AE$2*'IPC (2005 o 2010)'!AE36/'IPC (2005 o 2010)'!$N36)</f>
        <v/>
      </c>
      <c r="AF88" s="137" t="str">
        <f>IF('IPC (2005 o 2010)'!AF36=0,"",AF$2*'IPC (2005 o 2010)'!AF36/'IPC (2005 o 2010)'!$N36)</f>
        <v/>
      </c>
      <c r="AG88" s="137"/>
      <c r="AH88" s="137">
        <f>IF('IPC (2005 o 2010)'!AH36=0,"",AH$2*'IPC (2005 o 2010)'!AH36/'IPC (2005 o 2010)'!$N36)</f>
        <v>6.7282612388775931</v>
      </c>
      <c r="AI88" s="137" t="str">
        <f>IF('IPC (2005 o 2010)'!AI36=0,"",AI$2*'IPC (2005 o 2010)'!AI36/'IPC (2005 o 2010)'!$N36)</f>
        <v/>
      </c>
      <c r="AJ88" s="7"/>
    </row>
    <row r="89" spans="1:36" ht="15" customHeight="1" x14ac:dyDescent="0.25">
      <c r="A89" s="3">
        <v>1970</v>
      </c>
      <c r="B89" s="137">
        <f>IF('IPC (2005 o 2010)'!B37=0,"",B$2*'IPC (2005 o 2010)'!B37/'IPC (2005 o 2010)'!$N37)</f>
        <v>1.5173744179306461</v>
      </c>
      <c r="C89" s="137">
        <f>IF('IPC (2005 o 2010)'!C37=0,"",C$2*'IPC (2005 o 2010)'!C37/'IPC (2005 o 2010)'!$N37)</f>
        <v>1.7917013960318336E-11</v>
      </c>
      <c r="D89" s="137">
        <f>IF('IPC (2005 o 2010)'!D37=0,"",D$2*'IPC (2005 o 2010)'!D37/'IPC (2005 o 2010)'!$N37)</f>
        <v>0.81182493270262213</v>
      </c>
      <c r="E89" s="137">
        <f>IF('IPC (2005 o 2010)'!E37=0,"",E$2*'IPC (2005 o 2010)'!E37/'IPC (2005 o 2010)'!$N37)</f>
        <v>1.034253176086293</v>
      </c>
      <c r="F89" s="137" t="str">
        <f>IF('IPC (2005 o 2010)'!F37=0,"",F$2*'IPC (2005 o 2010)'!F37/'IPC (2005 o 2010)'!$N37)</f>
        <v/>
      </c>
      <c r="G89" s="137">
        <f>IF('IPC (2005 o 2010)'!G37=0,"",G$2*'IPC (2005 o 2010)'!G37/'IPC (2005 o 2010)'!$N37)</f>
        <v>1.1568687064459859</v>
      </c>
      <c r="H89" s="137">
        <f>IF('IPC (2005 o 2010)'!H37=0,"",H$2*'IPC (2005 o 2010)'!H37/'IPC (2005 o 2010)'!$N37)</f>
        <v>1.1830051297413206E-2</v>
      </c>
      <c r="I89" s="137" t="str">
        <f>IF('IPC (2005 o 2010)'!I37=0,"",I$2*'IPC (2005 o 2010)'!I37/'IPC (2005 o 2010)'!$N37)</f>
        <v/>
      </c>
      <c r="J89" s="137" t="str">
        <f>IF('IPC (2005 o 2010)'!J37=0,"",J$2*'IPC (2005 o 2010)'!J37/'IPC (2005 o 2010)'!$N37)</f>
        <v/>
      </c>
      <c r="K89" s="137">
        <f>IF('IPC (2005 o 2010)'!K37=0,"",K$2*'IPC (2005 o 2010)'!K37/'IPC (2005 o 2010)'!$N37)</f>
        <v>254.26873325385219</v>
      </c>
      <c r="L89" s="137">
        <f>IF('IPC (2005 o 2010)'!L37=0,"",L$2*'IPC (2005 o 2010)'!L37/'IPC (2005 o 2010)'!$N37)</f>
        <v>7.1257633223341825</v>
      </c>
      <c r="M89" s="137">
        <f>IF('IPC (2005 o 2010)'!M37=0,"",M$2*'IPC (2005 o 2010)'!M37/'IPC (2005 o 2010)'!$N37)</f>
        <v>0.21627528814198521</v>
      </c>
      <c r="N89" s="137">
        <f>IF('IPC (2005 o 2010)'!N37=0,"",N$2*'IPC (2005 o 2010)'!N37/'IPC (2005 o 2010)'!$N37)</f>
        <v>1</v>
      </c>
      <c r="O89" s="137" t="str">
        <f>IF('IPC (2005 o 2010)'!O37=0,"",O$2*'IPC (2005 o 2010)'!O37/'IPC (2005 o 2010)'!$N37)</f>
        <v/>
      </c>
      <c r="P89" s="137">
        <f>IF('IPC (2005 o 2010)'!P37=0,"",P$2*'IPC (2005 o 2010)'!P37/'IPC (2005 o 2010)'!$N37)</f>
        <v>0.74087720761178399</v>
      </c>
      <c r="Q89" s="137">
        <f>IF('IPC (2005 o 2010)'!Q37=0,"",Q$2*'IPC (2005 o 2010)'!Q37/'IPC (2005 o 2010)'!$N37)</f>
        <v>0.74177624065193548</v>
      </c>
      <c r="R89" s="137">
        <f>IF('IPC (2005 o 2010)'!R37=0,"",R$2*'IPC (2005 o 2010)'!R37/'IPC (2005 o 2010)'!$N37)</f>
        <v>5.7153916040364398E-2</v>
      </c>
      <c r="S89" s="137">
        <f>IF('IPC (2005 o 2010)'!S37=0,"",S$2*'IPC (2005 o 2010)'!S37/'IPC (2005 o 2010)'!$N37)</f>
        <v>1.1740463087372226</v>
      </c>
      <c r="T89" s="137" t="str">
        <f>IF('IPC (2005 o 2010)'!T37=0,"",T$2*'IPC (2005 o 2010)'!T37/'IPC (2005 o 2010)'!$N37)</f>
        <v/>
      </c>
      <c r="U89" s="137" t="str">
        <f>IF('IPC (2005 o 2010)'!U37=0,"",U$2*'IPC (2005 o 2010)'!U37/'IPC (2005 o 2010)'!$N37)</f>
        <v/>
      </c>
      <c r="V89" s="137">
        <f>IF('IPC (2005 o 2010)'!V37=0,"",V$2*'IPC (2005 o 2010)'!V37/'IPC (2005 o 2010)'!$N37)</f>
        <v>0.29582428791871229</v>
      </c>
      <c r="W89" s="137">
        <f>IF('IPC (2005 o 2010)'!W37=0,"",W$2*'IPC (2005 o 2010)'!W37/'IPC (2005 o 2010)'!$N37)</f>
        <v>211.12196156607925</v>
      </c>
      <c r="X89" s="137">
        <f>IF('IPC (2005 o 2010)'!X37=0,"",X$2*'IPC (2005 o 2010)'!X37/'IPC (2005 o 2010)'!$N37)</f>
        <v>7.2153302757402213E-3</v>
      </c>
      <c r="Y89" s="137">
        <f>IF('IPC (2005 o 2010)'!Y37=0,"",Y$2*'IPC (2005 o 2010)'!Y37/'IPC (2005 o 2010)'!$N37)</f>
        <v>7.3970510594472065</v>
      </c>
      <c r="Z89" s="137">
        <f>IF('IPC (2005 o 2010)'!Z37=0,"",Z$2*'IPC (2005 o 2010)'!Z37/'IPC (2005 o 2010)'!$N37)</f>
        <v>0.62298269866600031</v>
      </c>
      <c r="AA89" s="137" t="str">
        <f>IF('IPC (2005 o 2010)'!AA37=0,"",AA$2*'IPC (2005 o 2010)'!AA37/'IPC (2005 o 2010)'!$N37)</f>
        <v/>
      </c>
      <c r="AB89" s="137">
        <f>IF('IPC (2005 o 2010)'!AB37=0,"",AB$2*'IPC (2005 o 2010)'!AB37/'IPC (2005 o 2010)'!$N37)</f>
        <v>7.208090031879183E-2</v>
      </c>
      <c r="AC89" s="137">
        <f>IF('IPC (2005 o 2010)'!AC37=0,"",AC$2*'IPC (2005 o 2010)'!AC37/'IPC (2005 o 2010)'!$N37)</f>
        <v>0.33786769947153139</v>
      </c>
      <c r="AD89" s="137" t="str">
        <f>IF('IPC (2005 o 2010)'!AD37=0,"",AD$2*'IPC (2005 o 2010)'!AD37/'IPC (2005 o 2010)'!$N37)</f>
        <v/>
      </c>
      <c r="AE89" s="137" t="str">
        <f>IF('IPC (2005 o 2010)'!AE37=0,"",AE$2*'IPC (2005 o 2010)'!AE37/'IPC (2005 o 2010)'!$N37)</f>
        <v/>
      </c>
      <c r="AF89" s="137" t="str">
        <f>IF('IPC (2005 o 2010)'!AF37=0,"",AF$2*'IPC (2005 o 2010)'!AF37/'IPC (2005 o 2010)'!$N37)</f>
        <v/>
      </c>
      <c r="AG89" s="137"/>
      <c r="AH89" s="137">
        <f>IF('IPC (2005 o 2010)'!AH37=0,"",AH$2*'IPC (2005 o 2010)'!AH37/'IPC (2005 o 2010)'!$N37)</f>
        <v>6.8031563079781074</v>
      </c>
      <c r="AI89" s="137" t="str">
        <f>IF('IPC (2005 o 2010)'!AI37=0,"",AI$2*'IPC (2005 o 2010)'!AI37/'IPC (2005 o 2010)'!$N37)</f>
        <v/>
      </c>
      <c r="AJ89" s="7"/>
    </row>
    <row r="90" spans="1:36" ht="15" customHeight="1" x14ac:dyDescent="0.25">
      <c r="A90" s="3">
        <v>1971</v>
      </c>
      <c r="B90" s="137">
        <f>IF('IPC (2005 o 2010)'!B38=0,"",B$2*'IPC (2005 o 2010)'!B38/'IPC (2005 o 2010)'!$N38)</f>
        <v>1.5311697717982482</v>
      </c>
      <c r="C90" s="137">
        <f>IF('IPC (2005 o 2010)'!C38=0,"",C$2*'IPC (2005 o 2010)'!C38/'IPC (2005 o 2010)'!$N38)</f>
        <v>2.3144836035524878E-11</v>
      </c>
      <c r="D90" s="137">
        <f>IF('IPC (2005 o 2010)'!D38=0,"",D$2*'IPC (2005 o 2010)'!D38/'IPC (2005 o 2010)'!$N38)</f>
        <v>0.82618893362146484</v>
      </c>
      <c r="E90" s="137">
        <f>IF('IPC (2005 o 2010)'!E38=0,"",E$2*'IPC (2005 o 2010)'!E38/'IPC (2005 o 2010)'!$N38)</f>
        <v>1.0347574140183395</v>
      </c>
      <c r="F90" s="137" t="str">
        <f>IF('IPC (2005 o 2010)'!F38=0,"",F$2*'IPC (2005 o 2010)'!F38/'IPC (2005 o 2010)'!$N38)</f>
        <v/>
      </c>
      <c r="G90" s="137">
        <f>IF('IPC (2005 o 2010)'!G38=0,"",G$2*'IPC (2005 o 2010)'!G38/'IPC (2005 o 2010)'!$N38)</f>
        <v>1.1392548438608106</v>
      </c>
      <c r="H90" s="137">
        <f>IF('IPC (2005 o 2010)'!H38=0,"",H$2*'IPC (2005 o 2010)'!H38/'IPC (2005 o 2010)'!$N38)</f>
        <v>1.4543439305124995E-2</v>
      </c>
      <c r="I90" s="137" t="str">
        <f>IF('IPC (2005 o 2010)'!I38=0,"",I$2*'IPC (2005 o 2010)'!I38/'IPC (2005 o 2010)'!$N38)</f>
        <v/>
      </c>
      <c r="J90" s="137" t="str">
        <f>IF('IPC (2005 o 2010)'!J38=0,"",J$2*'IPC (2005 o 2010)'!J38/'IPC (2005 o 2010)'!$N38)</f>
        <v/>
      </c>
      <c r="K90" s="137">
        <f>IF('IPC (2005 o 2010)'!K38=0,"",K$2*'IPC (2005 o 2010)'!K38/'IPC (2005 o 2010)'!$N38)</f>
        <v>276.74470813686008</v>
      </c>
      <c r="L90" s="137">
        <f>IF('IPC (2005 o 2010)'!L38=0,"",L$2*'IPC (2005 o 2010)'!L38/'IPC (2005 o 2010)'!$N38)</f>
        <v>7.2335184525062335</v>
      </c>
      <c r="M90" s="137">
        <f>IF('IPC (2005 o 2010)'!M38=0,"",M$2*'IPC (2005 o 2010)'!M38/'IPC (2005 o 2010)'!$N38)</f>
        <v>0.22445424076119516</v>
      </c>
      <c r="N90" s="137">
        <f>IF('IPC (2005 o 2010)'!N38=0,"",N$2*'IPC (2005 o 2010)'!N38/'IPC (2005 o 2010)'!$N38)</f>
        <v>1</v>
      </c>
      <c r="O90" s="137" t="str">
        <f>IF('IPC (2005 o 2010)'!O38=0,"",O$2*'IPC (2005 o 2010)'!O38/'IPC (2005 o 2010)'!$N38)</f>
        <v/>
      </c>
      <c r="P90" s="137">
        <f>IF('IPC (2005 o 2010)'!P38=0,"",P$2*'IPC (2005 o 2010)'!P38/'IPC (2005 o 2010)'!$N38)</f>
        <v>0.75638473249241234</v>
      </c>
      <c r="Q90" s="137">
        <f>IF('IPC (2005 o 2010)'!Q38=0,"",Q$2*'IPC (2005 o 2010)'!Q38/'IPC (2005 o 2010)'!$N38)</f>
        <v>0.74963317857029355</v>
      </c>
      <c r="R90" s="137">
        <f>IF('IPC (2005 o 2010)'!R38=0,"",R$2*'IPC (2005 o 2010)'!R38/'IPC (2005 o 2010)'!$N38)</f>
        <v>5.6604085184663526E-2</v>
      </c>
      <c r="S90" s="137">
        <f>IF('IPC (2005 o 2010)'!S38=0,"",S$2*'IPC (2005 o 2010)'!S38/'IPC (2005 o 2010)'!$N38)</f>
        <v>1.2098992680103851</v>
      </c>
      <c r="T90" s="137" t="str">
        <f>IF('IPC (2005 o 2010)'!T38=0,"",T$2*'IPC (2005 o 2010)'!T38/'IPC (2005 o 2010)'!$N38)</f>
        <v/>
      </c>
      <c r="U90" s="137" t="str">
        <f>IF('IPC (2005 o 2010)'!U38=0,"",U$2*'IPC (2005 o 2010)'!U38/'IPC (2005 o 2010)'!$N38)</f>
        <v/>
      </c>
      <c r="V90" s="137">
        <f>IF('IPC (2005 o 2010)'!V38=0,"",V$2*'IPC (2005 o 2010)'!V38/'IPC (2005 o 2010)'!$N38)</f>
        <v>0.29723926087614611</v>
      </c>
      <c r="W90" s="137">
        <f>IF('IPC (2005 o 2010)'!W38=0,"",W$2*'IPC (2005 o 2010)'!W38/'IPC (2005 o 2010)'!$N38)</f>
        <v>215.37821307248134</v>
      </c>
      <c r="X90" s="137">
        <f>IF('IPC (2005 o 2010)'!X38=0,"",X$2*'IPC (2005 o 2010)'!X38/'IPC (2005 o 2010)'!$N38)</f>
        <v>7.2967063900836121E-3</v>
      </c>
      <c r="Y90" s="137">
        <f>IF('IPC (2005 o 2010)'!Y38=0,"",Y$2*'IPC (2005 o 2010)'!Y38/'IPC (2005 o 2010)'!$N38)</f>
        <v>7.5340137211189679</v>
      </c>
      <c r="Z90" s="137">
        <f>IF('IPC (2005 o 2010)'!Z38=0,"",Z$2*'IPC (2005 o 2010)'!Z38/'IPC (2005 o 2010)'!$N38)</f>
        <v>0.65938914681143712</v>
      </c>
      <c r="AA90" s="137" t="str">
        <f>IF('IPC (2005 o 2010)'!AA38=0,"",AA$2*'IPC (2005 o 2010)'!AA38/'IPC (2005 o 2010)'!$N38)</f>
        <v/>
      </c>
      <c r="AB90" s="137">
        <f>IF('IPC (2005 o 2010)'!AB38=0,"",AB$2*'IPC (2005 o 2010)'!AB38/'IPC (2005 o 2010)'!$N38)</f>
        <v>7.7370942932557613E-2</v>
      </c>
      <c r="AC90" s="137">
        <f>IF('IPC (2005 o 2010)'!AC38=0,"",AC$2*'IPC (2005 o 2010)'!AC38/'IPC (2005 o 2010)'!$N38)</f>
        <v>0.35455829855532722</v>
      </c>
      <c r="AD90" s="137" t="str">
        <f>IF('IPC (2005 o 2010)'!AD38=0,"",AD$2*'IPC (2005 o 2010)'!AD38/'IPC (2005 o 2010)'!$N38)</f>
        <v/>
      </c>
      <c r="AE90" s="137" t="str">
        <f>IF('IPC (2005 o 2010)'!AE38=0,"",AE$2*'IPC (2005 o 2010)'!AE38/'IPC (2005 o 2010)'!$N38)</f>
        <v/>
      </c>
      <c r="AF90" s="137" t="str">
        <f>IF('IPC (2005 o 2010)'!AF38=0,"",AF$2*'IPC (2005 o 2010)'!AF38/'IPC (2005 o 2010)'!$N38)</f>
        <v/>
      </c>
      <c r="AG90" s="137"/>
      <c r="AH90" s="137">
        <f>IF('IPC (2005 o 2010)'!AH38=0,"",AH$2*'IPC (2005 o 2010)'!AH38/'IPC (2005 o 2010)'!$N38)</f>
        <v>7.0055499961892034</v>
      </c>
      <c r="AI90" s="137" t="str">
        <f>IF('IPC (2005 o 2010)'!AI38=0,"",AI$2*'IPC (2005 o 2010)'!AI38/'IPC (2005 o 2010)'!$N38)</f>
        <v/>
      </c>
      <c r="AJ90" s="7"/>
    </row>
    <row r="91" spans="1:36" ht="15" customHeight="1" x14ac:dyDescent="0.25">
      <c r="A91" s="3">
        <v>1972</v>
      </c>
      <c r="B91" s="137">
        <f>IF('IPC (2005 o 2010)'!B39=0,"",B$2*'IPC (2005 o 2010)'!B39/'IPC (2005 o 2010)'!$N39)</f>
        <v>1.5639758008969669</v>
      </c>
      <c r="C91" s="137">
        <f>IF('IPC (2005 o 2010)'!C39=0,"",C$2*'IPC (2005 o 2010)'!C39/'IPC (2005 o 2010)'!$N39)</f>
        <v>3.5512049741529377E-11</v>
      </c>
      <c r="D91" s="137">
        <f>IF('IPC (2005 o 2010)'!D39=0,"",D$2*'IPC (2005 o 2010)'!D39/'IPC (2005 o 2010)'!$N39)</f>
        <v>0.84820406281799587</v>
      </c>
      <c r="E91" s="137">
        <f>IF('IPC (2005 o 2010)'!E39=0,"",E$2*'IPC (2005 o 2010)'!E39/'IPC (2005 o 2010)'!$N39)</f>
        <v>1.0565617998741597</v>
      </c>
      <c r="F91" s="137" t="str">
        <f>IF('IPC (2005 o 2010)'!F39=0,"",F$2*'IPC (2005 o 2010)'!F39/'IPC (2005 o 2010)'!$N39)</f>
        <v/>
      </c>
      <c r="G91" s="137">
        <f>IF('IPC (2005 o 2010)'!G39=0,"",G$2*'IPC (2005 o 2010)'!G39/'IPC (2005 o 2010)'!$N39)</f>
        <v>1.1581824889850689</v>
      </c>
      <c r="H91" s="137">
        <f>IF('IPC (2005 o 2010)'!H39=0,"",H$2*'IPC (2005 o 2010)'!H39/'IPC (2005 o 2010)'!$N39)</f>
        <v>5.0019318348979762E-2</v>
      </c>
      <c r="I91" s="137" t="str">
        <f>IF('IPC (2005 o 2010)'!I39=0,"",I$2*'IPC (2005 o 2010)'!I39/'IPC (2005 o 2010)'!$N39)</f>
        <v/>
      </c>
      <c r="J91" s="137" t="str">
        <f>IF('IPC (2005 o 2010)'!J39=0,"",J$2*'IPC (2005 o 2010)'!J39/'IPC (2005 o 2010)'!$N39)</f>
        <v/>
      </c>
      <c r="K91" s="137">
        <f>IF('IPC (2005 o 2010)'!K39=0,"",K$2*'IPC (2005 o 2010)'!K39/'IPC (2005 o 2010)'!$N39)</f>
        <v>299.29946634654391</v>
      </c>
      <c r="L91" s="137">
        <f>IF('IPC (2005 o 2010)'!L39=0,"",L$2*'IPC (2005 o 2010)'!L39/'IPC (2005 o 2010)'!$N39)</f>
        <v>7.4639632849854713</v>
      </c>
      <c r="M91" s="137">
        <f>IF('IPC (2005 o 2010)'!M39=0,"",M$2*'IPC (2005 o 2010)'!M39/'IPC (2005 o 2010)'!$N39)</f>
        <v>0.23532142091563554</v>
      </c>
      <c r="N91" s="137">
        <f>IF('IPC (2005 o 2010)'!N39=0,"",N$2*'IPC (2005 o 2010)'!N39/'IPC (2005 o 2010)'!$N39)</f>
        <v>1</v>
      </c>
      <c r="O91" s="137" t="str">
        <f>IF('IPC (2005 o 2010)'!O39=0,"",O$2*'IPC (2005 o 2010)'!O39/'IPC (2005 o 2010)'!$N39)</f>
        <v/>
      </c>
      <c r="P91" s="137">
        <f>IF('IPC (2005 o 2010)'!P39=0,"",P$2*'IPC (2005 o 2010)'!P39/'IPC (2005 o 2010)'!$N39)</f>
        <v>0.78121489901490182</v>
      </c>
      <c r="Q91" s="137">
        <f>IF('IPC (2005 o 2010)'!Q39=0,"",Q$2*'IPC (2005 o 2010)'!Q39/'IPC (2005 o 2010)'!$N39)</f>
        <v>0.76989069673964516</v>
      </c>
      <c r="R91" s="137">
        <f>IF('IPC (2005 o 2010)'!R39=0,"",R$2*'IPC (2005 o 2010)'!R39/'IPC (2005 o 2010)'!$N39)</f>
        <v>5.7184490014368851E-2</v>
      </c>
      <c r="S91" s="137">
        <f>IF('IPC (2005 o 2010)'!S39=0,"",S$2*'IPC (2005 o 2010)'!S39/'IPC (2005 o 2010)'!$N39)</f>
        <v>1.2629773850175894</v>
      </c>
      <c r="T91" s="137" t="str">
        <f>IF('IPC (2005 o 2010)'!T39=0,"",T$2*'IPC (2005 o 2010)'!T39/'IPC (2005 o 2010)'!$N39)</f>
        <v/>
      </c>
      <c r="U91" s="137" t="str">
        <f>IF('IPC (2005 o 2010)'!U39=0,"",U$2*'IPC (2005 o 2010)'!U39/'IPC (2005 o 2010)'!$N39)</f>
        <v/>
      </c>
      <c r="V91" s="137">
        <f>IF('IPC (2005 o 2010)'!V39=0,"",V$2*'IPC (2005 o 2010)'!V39/'IPC (2005 o 2010)'!$N39)</f>
        <v>0.30436929985000405</v>
      </c>
      <c r="W91" s="137">
        <f>IF('IPC (2005 o 2010)'!W39=0,"",W$2*'IPC (2005 o 2010)'!W39/'IPC (2005 o 2010)'!$N39)</f>
        <v>218.65511259851473</v>
      </c>
      <c r="X91" s="137">
        <f>IF('IPC (2005 o 2010)'!X39=0,"",X$2*'IPC (2005 o 2010)'!X39/'IPC (2005 o 2010)'!$N39)</f>
        <v>7.4148025492627601E-3</v>
      </c>
      <c r="Y91" s="137">
        <f>IF('IPC (2005 o 2010)'!Y39=0,"",Y$2*'IPC (2005 o 2010)'!Y39/'IPC (2005 o 2010)'!$N39)</f>
        <v>7.8248181297674142</v>
      </c>
      <c r="Z91" s="137">
        <f>IF('IPC (2005 o 2010)'!Z39=0,"",Z$2*'IPC (2005 o 2010)'!Z39/'IPC (2005 o 2010)'!$N39)</f>
        <v>0.68276163333771767</v>
      </c>
      <c r="AA91" s="137" t="str">
        <f>IF('IPC (2005 o 2010)'!AA39=0,"",AA$2*'IPC (2005 o 2010)'!AA39/'IPC (2005 o 2010)'!$N39)</f>
        <v/>
      </c>
      <c r="AB91" s="137">
        <f>IF('IPC (2005 o 2010)'!AB39=0,"",AB$2*'IPC (2005 o 2010)'!AB39/'IPC (2005 o 2010)'!$N39)</f>
        <v>8.2908304407806832E-2</v>
      </c>
      <c r="AC91" s="137">
        <f>IF('IPC (2005 o 2010)'!AC39=0,"",AC$2*'IPC (2005 o 2010)'!AC39/'IPC (2005 o 2010)'!$N39)</f>
        <v>0.36760054304356671</v>
      </c>
      <c r="AD91" s="137" t="str">
        <f>IF('IPC (2005 o 2010)'!AD39=0,"",AD$2*'IPC (2005 o 2010)'!AD39/'IPC (2005 o 2010)'!$N39)</f>
        <v/>
      </c>
      <c r="AE91" s="137" t="str">
        <f>IF('IPC (2005 o 2010)'!AE39=0,"",AE$2*'IPC (2005 o 2010)'!AE39/'IPC (2005 o 2010)'!$N39)</f>
        <v/>
      </c>
      <c r="AF91" s="137" t="str">
        <f>IF('IPC (2005 o 2010)'!AF39=0,"",AF$2*'IPC (2005 o 2010)'!AF39/'IPC (2005 o 2010)'!$N39)</f>
        <v/>
      </c>
      <c r="AG91" s="137"/>
      <c r="AH91" s="137">
        <f>IF('IPC (2005 o 2010)'!AH39=0,"",AH$2*'IPC (2005 o 2010)'!AH39/'IPC (2005 o 2010)'!$N39)</f>
        <v>7.1910902127393239</v>
      </c>
      <c r="AI91" s="137" t="str">
        <f>IF('IPC (2005 o 2010)'!AI39=0,"",AI$2*'IPC (2005 o 2010)'!AI39/'IPC (2005 o 2010)'!$N39)</f>
        <v/>
      </c>
      <c r="AJ91" s="7"/>
    </row>
    <row r="92" spans="1:36" ht="15" customHeight="1" x14ac:dyDescent="0.25">
      <c r="A92" s="3">
        <v>1973</v>
      </c>
      <c r="B92" s="137">
        <f>IF('IPC (2005 o 2010)'!B40=0,"",B$2*'IPC (2005 o 2010)'!B40/'IPC (2005 o 2010)'!$N40)</f>
        <v>1.5765596863780162</v>
      </c>
      <c r="C92" s="137">
        <f>IF('IPC (2005 o 2010)'!C40=0,"",C$2*'IPC (2005 o 2010)'!C40/'IPC (2005 o 2010)'!$N40)</f>
        <v>5.3614754651504033E-11</v>
      </c>
      <c r="D92" s="137">
        <f>IF('IPC (2005 o 2010)'!D40=0,"",D$2*'IPC (2005 o 2010)'!D40/'IPC (2005 o 2010)'!$N40)</f>
        <v>0.87147604630831876</v>
      </c>
      <c r="E92" s="137">
        <f>IF('IPC (2005 o 2010)'!E40=0,"",E$2*'IPC (2005 o 2010)'!E40/'IPC (2005 o 2010)'!$N40)</f>
        <v>1.0642993602624404</v>
      </c>
      <c r="F92" s="137" t="str">
        <f>IF('IPC (2005 o 2010)'!F40=0,"",F$2*'IPC (2005 o 2010)'!F40/'IPC (2005 o 2010)'!$N40)</f>
        <v/>
      </c>
      <c r="G92" s="137">
        <f>IF('IPC (2005 o 2010)'!G40=0,"",G$2*'IPC (2005 o 2010)'!G40/'IPC (2005 o 2010)'!$N40)</f>
        <v>1.1724706258329733</v>
      </c>
      <c r="H92" s="137">
        <f>IF('IPC (2005 o 2010)'!H40=0,"",H$2*'IPC (2005 o 2010)'!H40/'IPC (2005 o 2010)'!$N40)</f>
        <v>0.33263697837595663</v>
      </c>
      <c r="I92" s="137" t="str">
        <f>IF('IPC (2005 o 2010)'!I40=0,"",I$2*'IPC (2005 o 2010)'!I40/'IPC (2005 o 2010)'!$N40)</f>
        <v/>
      </c>
      <c r="J92" s="137" t="str">
        <f>IF('IPC (2005 o 2010)'!J40=0,"",J$2*'IPC (2005 o 2010)'!J40/'IPC (2005 o 2010)'!$N40)</f>
        <v/>
      </c>
      <c r="K92" s="137">
        <f>IF('IPC (2005 o 2010)'!K40=0,"",K$2*'IPC (2005 o 2010)'!K40/'IPC (2005 o 2010)'!$N40)</f>
        <v>290.96497823509208</v>
      </c>
      <c r="L92" s="137">
        <f>IF('IPC (2005 o 2010)'!L40=0,"",L$2*'IPC (2005 o 2010)'!L40/'IPC (2005 o 2010)'!$N40)</f>
        <v>7.6836877987211674</v>
      </c>
      <c r="M92" s="137">
        <f>IF('IPC (2005 o 2010)'!M40=0,"",M$2*'IPC (2005 o 2010)'!M40/'IPC (2005 o 2010)'!$N40)</f>
        <v>0.24693254902224002</v>
      </c>
      <c r="N92" s="137">
        <f>IF('IPC (2005 o 2010)'!N40=0,"",N$2*'IPC (2005 o 2010)'!N40/'IPC (2005 o 2010)'!$N40)</f>
        <v>1</v>
      </c>
      <c r="O92" s="137" t="str">
        <f>IF('IPC (2005 o 2010)'!O40=0,"",O$2*'IPC (2005 o 2010)'!O40/'IPC (2005 o 2010)'!$N40)</f>
        <v/>
      </c>
      <c r="P92" s="137">
        <f>IF('IPC (2005 o 2010)'!P40=0,"",P$2*'IPC (2005 o 2010)'!P40/'IPC (2005 o 2010)'!$N40)</f>
        <v>0.81488921778825729</v>
      </c>
      <c r="Q92" s="137">
        <f>IF('IPC (2005 o 2010)'!Q40=0,"",Q$2*'IPC (2005 o 2010)'!Q40/'IPC (2005 o 2010)'!$N40)</f>
        <v>0.77861243218453979</v>
      </c>
      <c r="R92" s="137">
        <f>IF('IPC (2005 o 2010)'!R40=0,"",R$2*'IPC (2005 o 2010)'!R40/'IPC (2005 o 2010)'!$N40)</f>
        <v>6.2143046938119569E-2</v>
      </c>
      <c r="S92" s="137">
        <f>IF('IPC (2005 o 2010)'!S40=0,"",S$2*'IPC (2005 o 2010)'!S40/'IPC (2005 o 2010)'!$N40)</f>
        <v>1.2849171319511432</v>
      </c>
      <c r="T92" s="137" t="str">
        <f>IF('IPC (2005 o 2010)'!T40=0,"",T$2*'IPC (2005 o 2010)'!T40/'IPC (2005 o 2010)'!$N40)</f>
        <v/>
      </c>
      <c r="U92" s="137" t="str">
        <f>IF('IPC (2005 o 2010)'!U40=0,"",U$2*'IPC (2005 o 2010)'!U40/'IPC (2005 o 2010)'!$N40)</f>
        <v/>
      </c>
      <c r="V92" s="137">
        <f>IF('IPC (2005 o 2010)'!V40=0,"",V$2*'IPC (2005 o 2010)'!V40/'IPC (2005 o 2010)'!$N40)</f>
        <v>0.3176155800346222</v>
      </c>
      <c r="W92" s="137">
        <f>IF('IPC (2005 o 2010)'!W40=0,"",W$2*'IPC (2005 o 2010)'!W40/'IPC (2005 o 2010)'!$N40)</f>
        <v>229.83916909125941</v>
      </c>
      <c r="X92" s="137">
        <f>IF('IPC (2005 o 2010)'!X40=0,"",X$2*'IPC (2005 o 2010)'!X40/'IPC (2005 o 2010)'!$N40)</f>
        <v>7.8271142946908599E-3</v>
      </c>
      <c r="Y92" s="137">
        <f>IF('IPC (2005 o 2010)'!Y40=0,"",Y$2*'IPC (2005 o 2010)'!Y40/'IPC (2005 o 2010)'!$N40)</f>
        <v>7.916327074239879</v>
      </c>
      <c r="Z92" s="137">
        <f>IF('IPC (2005 o 2010)'!Z40=0,"",Z$2*'IPC (2005 o 2010)'!Z40/'IPC (2005 o 2010)'!$N40)</f>
        <v>0.69555126329843142</v>
      </c>
      <c r="AA92" s="137" t="str">
        <f>IF('IPC (2005 o 2010)'!AA40=0,"",AA$2*'IPC (2005 o 2010)'!AA40/'IPC (2005 o 2010)'!$N40)</f>
        <v/>
      </c>
      <c r="AB92" s="137">
        <f>IF('IPC (2005 o 2010)'!AB40=0,"",AB$2*'IPC (2005 o 2010)'!AB40/'IPC (2005 o 2010)'!$N40)</f>
        <v>8.821561185485087E-2</v>
      </c>
      <c r="AC92" s="137">
        <f>IF('IPC (2005 o 2010)'!AC40=0,"",AC$2*'IPC (2005 o 2010)'!AC40/'IPC (2005 o 2010)'!$N40)</f>
        <v>0.37805043273431227</v>
      </c>
      <c r="AD92" s="137" t="str">
        <f>IF('IPC (2005 o 2010)'!AD40=0,"",AD$2*'IPC (2005 o 2010)'!AD40/'IPC (2005 o 2010)'!$N40)</f>
        <v/>
      </c>
      <c r="AE92" s="137" t="str">
        <f>IF('IPC (2005 o 2010)'!AE40=0,"",AE$2*'IPC (2005 o 2010)'!AE40/'IPC (2005 o 2010)'!$N40)</f>
        <v/>
      </c>
      <c r="AF92" s="137" t="str">
        <f>IF('IPC (2005 o 2010)'!AF40=0,"",AF$2*'IPC (2005 o 2010)'!AF40/'IPC (2005 o 2010)'!$N40)</f>
        <v/>
      </c>
      <c r="AG92" s="137"/>
      <c r="AH92" s="137">
        <f>IF('IPC (2005 o 2010)'!AH40=0,"",AH$2*'IPC (2005 o 2010)'!AH40/'IPC (2005 o 2010)'!$N40)</f>
        <v>7.2276785887734993</v>
      </c>
      <c r="AI92" s="137" t="str">
        <f>IF('IPC (2005 o 2010)'!AI40=0,"",AI$2*'IPC (2005 o 2010)'!AI40/'IPC (2005 o 2010)'!$N40)</f>
        <v/>
      </c>
      <c r="AJ92" s="7"/>
    </row>
    <row r="93" spans="1:36" ht="15" customHeight="1" x14ac:dyDescent="0.25">
      <c r="A93" s="3">
        <v>1974</v>
      </c>
      <c r="B93" s="137">
        <f>IF('IPC (2005 o 2010)'!B41=0,"",B$2*'IPC (2005 o 2010)'!B41/'IPC (2005 o 2010)'!$N41)</f>
        <v>1.5188039136447442</v>
      </c>
      <c r="C93" s="137">
        <f>IF('IPC (2005 o 2010)'!C41=0,"",C$2*'IPC (2005 o 2010)'!C41/'IPC (2005 o 2010)'!$N41)</f>
        <v>5.9968890498096725E-11</v>
      </c>
      <c r="D93" s="137">
        <f>IF('IPC (2005 o 2010)'!D41=0,"",D$2*'IPC (2005 o 2010)'!D41/'IPC (2005 o 2010)'!$N41)</f>
        <v>0.9057043695340028</v>
      </c>
      <c r="E93" s="137">
        <f>IF('IPC (2005 o 2010)'!E41=0,"",E$2*'IPC (2005 o 2010)'!E41/'IPC (2005 o 2010)'!$N41)</f>
        <v>1.0798537741666425</v>
      </c>
      <c r="F93" s="137" t="str">
        <f>IF('IPC (2005 o 2010)'!F41=0,"",F$2*'IPC (2005 o 2010)'!F41/'IPC (2005 o 2010)'!$N41)</f>
        <v/>
      </c>
      <c r="G93" s="137">
        <f>IF('IPC (2005 o 2010)'!G41=0,"",G$2*'IPC (2005 o 2010)'!G41/'IPC (2005 o 2010)'!$N41)</f>
        <v>1.1718620932564088</v>
      </c>
      <c r="H93" s="137">
        <f>IF('IPC (2005 o 2010)'!H41=0,"",H$2*'IPC (2005 o 2010)'!H41/'IPC (2005 o 2010)'!$N41)</f>
        <v>1.4053609334275952</v>
      </c>
      <c r="I93" s="137" t="str">
        <f>IF('IPC (2005 o 2010)'!I41=0,"",I$2*'IPC (2005 o 2010)'!I41/'IPC (2005 o 2010)'!$N41)</f>
        <v/>
      </c>
      <c r="J93" s="137" t="str">
        <f>IF('IPC (2005 o 2010)'!J41=0,"",J$2*'IPC (2005 o 2010)'!J41/'IPC (2005 o 2010)'!$N41)</f>
        <v/>
      </c>
      <c r="K93" s="137">
        <f>IF('IPC (2005 o 2010)'!K41=0,"",K$2*'IPC (2005 o 2010)'!K41/'IPC (2005 o 2010)'!$N41)</f>
        <v>325.67848817480376</v>
      </c>
      <c r="L93" s="137">
        <f>IF('IPC (2005 o 2010)'!L41=0,"",L$2*'IPC (2005 o 2010)'!L41/'IPC (2005 o 2010)'!$N41)</f>
        <v>7.9756883265741036</v>
      </c>
      <c r="M93" s="137">
        <f>IF('IPC (2005 o 2010)'!M41=0,"",M$2*'IPC (2005 o 2010)'!M41/'IPC (2005 o 2010)'!$N41)</f>
        <v>0.2572175716806317</v>
      </c>
      <c r="N93" s="137">
        <f>IF('IPC (2005 o 2010)'!N41=0,"",N$2*'IPC (2005 o 2010)'!N41/'IPC (2005 o 2010)'!$N41)</f>
        <v>1</v>
      </c>
      <c r="O93" s="137" t="str">
        <f>IF('IPC (2005 o 2010)'!O41=0,"",O$2*'IPC (2005 o 2010)'!O41/'IPC (2005 o 2010)'!$N41)</f>
        <v/>
      </c>
      <c r="P93" s="137">
        <f>IF('IPC (2005 o 2010)'!P41=0,"",P$2*'IPC (2005 o 2010)'!P41/'IPC (2005 o 2010)'!$N41)</f>
        <v>0.85804653288605781</v>
      </c>
      <c r="Q93" s="137">
        <f>IF('IPC (2005 o 2010)'!Q41=0,"",Q$2*'IPC (2005 o 2010)'!Q41/'IPC (2005 o 2010)'!$N41)</f>
        <v>0.79680299542195254</v>
      </c>
      <c r="R93" s="137">
        <f>IF('IPC (2005 o 2010)'!R41=0,"",R$2*'IPC (2005 o 2010)'!R41/'IPC (2005 o 2010)'!$N41)</f>
        <v>7.0819779062067628E-2</v>
      </c>
      <c r="S93" s="137">
        <f>IF('IPC (2005 o 2010)'!S41=0,"",S$2*'IPC (2005 o 2010)'!S41/'IPC (2005 o 2010)'!$N41)</f>
        <v>1.2679854185345001</v>
      </c>
      <c r="T93" s="137" t="str">
        <f>IF('IPC (2005 o 2010)'!T41=0,"",T$2*'IPC (2005 o 2010)'!T41/'IPC (2005 o 2010)'!$N41)</f>
        <v/>
      </c>
      <c r="U93" s="137" t="str">
        <f>IF('IPC (2005 o 2010)'!U41=0,"",U$2*'IPC (2005 o 2010)'!U41/'IPC (2005 o 2010)'!$N41)</f>
        <v/>
      </c>
      <c r="V93" s="137">
        <f>IF('IPC (2005 o 2010)'!V41=0,"",V$2*'IPC (2005 o 2010)'!V41/'IPC (2005 o 2010)'!$N41)</f>
        <v>0.34079562299447647</v>
      </c>
      <c r="W93" s="137">
        <f>IF('IPC (2005 o 2010)'!W41=0,"",W$2*'IPC (2005 o 2010)'!W41/'IPC (2005 o 2010)'!$N41)</f>
        <v>255.02085049838428</v>
      </c>
      <c r="X93" s="137">
        <f>IF('IPC (2005 o 2010)'!X41=0,"",X$2*'IPC (2005 o 2010)'!X41/'IPC (2005 o 2010)'!$N41)</f>
        <v>8.724266750854864E-3</v>
      </c>
      <c r="Y93" s="137">
        <f>IF('IPC (2005 o 2010)'!Y41=0,"",Y$2*'IPC (2005 o 2010)'!Y41/'IPC (2005 o 2010)'!$N41)</f>
        <v>7.7992060015992486</v>
      </c>
      <c r="Z93" s="137">
        <f>IF('IPC (2005 o 2010)'!Z41=0,"",Z$2*'IPC (2005 o 2010)'!Z41/'IPC (2005 o 2010)'!$N41)</f>
        <v>0.69589307372353348</v>
      </c>
      <c r="AA93" s="137" t="str">
        <f>IF('IPC (2005 o 2010)'!AA41=0,"",AA$2*'IPC (2005 o 2010)'!AA41/'IPC (2005 o 2010)'!$N41)</f>
        <v/>
      </c>
      <c r="AB93" s="137">
        <f>IF('IPC (2005 o 2010)'!AB41=0,"",AB$2*'IPC (2005 o 2010)'!AB41/'IPC (2005 o 2010)'!$N41)</f>
        <v>9.9358633095038063E-2</v>
      </c>
      <c r="AC93" s="137">
        <f>IF('IPC (2005 o 2010)'!AC41=0,"",AC$2*'IPC (2005 o 2010)'!AC41/'IPC (2005 o 2010)'!$N41)</f>
        <v>0.39503444633724472</v>
      </c>
      <c r="AD93" s="137" t="str">
        <f>IF('IPC (2005 o 2010)'!AD41=0,"",AD$2*'IPC (2005 o 2010)'!AD41/'IPC (2005 o 2010)'!$N41)</f>
        <v/>
      </c>
      <c r="AE93" s="137" t="str">
        <f>IF('IPC (2005 o 2010)'!AE41=0,"",AE$2*'IPC (2005 o 2010)'!AE41/'IPC (2005 o 2010)'!$N41)</f>
        <v/>
      </c>
      <c r="AF93" s="137" t="str">
        <f>IF('IPC (2005 o 2010)'!AF41=0,"",AF$2*'IPC (2005 o 2010)'!AF41/'IPC (2005 o 2010)'!$N41)</f>
        <v/>
      </c>
      <c r="AG93" s="137"/>
      <c r="AH93" s="137">
        <f>IF('IPC (2005 o 2010)'!AH41=0,"",AH$2*'IPC (2005 o 2010)'!AH41/'IPC (2005 o 2010)'!$N41)</f>
        <v>7.1532867528786364</v>
      </c>
      <c r="AI93" s="137" t="str">
        <f>IF('IPC (2005 o 2010)'!AI41=0,"",AI$2*'IPC (2005 o 2010)'!AI41/'IPC (2005 o 2010)'!$N41)</f>
        <v/>
      </c>
      <c r="AJ93" s="137" t="str">
        <f>IF('IPC (2005 o 2010)'!AJ41=0,"",AJ$2*'IPC (2005 o 2010)'!AJ41/'IPC (2005 o 2010)'!$N41)</f>
        <v/>
      </c>
    </row>
    <row r="94" spans="1:36" ht="15" customHeight="1" x14ac:dyDescent="0.25">
      <c r="A94" s="3">
        <v>1975</v>
      </c>
      <c r="B94" s="137">
        <f>IF('IPC (2005 o 2010)'!B42=0,"",B$2*'IPC (2005 o 2010)'!B42/'IPC (2005 o 2010)'!$N42)</f>
        <v>1.4738166314501595</v>
      </c>
      <c r="C94" s="137">
        <f>IF('IPC (2005 o 2010)'!C42=0,"",C$2*'IPC (2005 o 2010)'!C42/'IPC (2005 o 2010)'!$N42)</f>
        <v>1.5538081639162679E-10</v>
      </c>
      <c r="D94" s="137">
        <f>IF('IPC (2005 o 2010)'!D42=0,"",D$2*'IPC (2005 o 2010)'!D42/'IPC (2005 o 2010)'!$N42)</f>
        <v>0.95565466728651149</v>
      </c>
      <c r="E94" s="137">
        <f>IF('IPC (2005 o 2010)'!E42=0,"",E$2*'IPC (2005 o 2010)'!E42/'IPC (2005 o 2010)'!$N42)</f>
        <v>1.1157199597648606</v>
      </c>
      <c r="F94" s="137" t="str">
        <f>IF('IPC (2005 o 2010)'!F42=0,"",F$2*'IPC (2005 o 2010)'!F42/'IPC (2005 o 2010)'!$N42)</f>
        <v/>
      </c>
      <c r="G94" s="137">
        <f>IF('IPC (2005 o 2010)'!G42=0,"",G$2*'IPC (2005 o 2010)'!G42/'IPC (2005 o 2010)'!$N42)</f>
        <v>1.1882790577939397</v>
      </c>
      <c r="H94" s="137">
        <f>IF('IPC (2005 o 2010)'!H42=0,"",H$2*'IPC (2005 o 2010)'!H42/'IPC (2005 o 2010)'!$N42)</f>
        <v>5.7083750732261755</v>
      </c>
      <c r="I94" s="137" t="str">
        <f>IF('IPC (2005 o 2010)'!I42=0,"",I$2*'IPC (2005 o 2010)'!I42/'IPC (2005 o 2010)'!$N42)</f>
        <v/>
      </c>
      <c r="J94" s="137" t="str">
        <f>IF('IPC (2005 o 2010)'!J42=0,"",J$2*'IPC (2005 o 2010)'!J42/'IPC (2005 o 2010)'!$N42)</f>
        <v/>
      </c>
      <c r="K94" s="137">
        <f>IF('IPC (2005 o 2010)'!K42=0,"",K$2*'IPC (2005 o 2010)'!K42/'IPC (2005 o 2010)'!$N42)</f>
        <v>373.73835541132235</v>
      </c>
      <c r="L94" s="137">
        <f>IF('IPC (2005 o 2010)'!L42=0,"",L$2*'IPC (2005 o 2010)'!L42/'IPC (2005 o 2010)'!$N42)</f>
        <v>8.0094840404391867</v>
      </c>
      <c r="M94" s="137">
        <f>IF('IPC (2005 o 2010)'!M42=0,"",M$2*'IPC (2005 o 2010)'!M42/'IPC (2005 o 2010)'!$N42)</f>
        <v>0.27562362819330233</v>
      </c>
      <c r="N94" s="137">
        <f>IF('IPC (2005 o 2010)'!N42=0,"",N$2*'IPC (2005 o 2010)'!N42/'IPC (2005 o 2010)'!$N42)</f>
        <v>1</v>
      </c>
      <c r="O94" s="137" t="str">
        <f>IF('IPC (2005 o 2010)'!O42=0,"",O$2*'IPC (2005 o 2010)'!O42/'IPC (2005 o 2010)'!$N42)</f>
        <v/>
      </c>
      <c r="P94" s="137">
        <f>IF('IPC (2005 o 2010)'!P42=0,"",P$2*'IPC (2005 o 2010)'!P42/'IPC (2005 o 2010)'!$N42)</f>
        <v>0.92619305290247533</v>
      </c>
      <c r="Q94" s="137">
        <f>IF('IPC (2005 o 2010)'!Q42=0,"",Q$2*'IPC (2005 o 2010)'!Q42/'IPC (2005 o 2010)'!$N42)</f>
        <v>0.81536603212453673</v>
      </c>
      <c r="R94" s="137">
        <f>IF('IPC (2005 o 2010)'!R42=0,"",R$2*'IPC (2005 o 2010)'!R42/'IPC (2005 o 2010)'!$N42)</f>
        <v>7.3730354136340548E-2</v>
      </c>
      <c r="S94" s="137">
        <f>IF('IPC (2005 o 2010)'!S42=0,"",S$2*'IPC (2005 o 2010)'!S42/'IPC (2005 o 2010)'!$N42)</f>
        <v>1.2804664172029867</v>
      </c>
      <c r="T94" s="137" t="str">
        <f>IF('IPC (2005 o 2010)'!T42=0,"",T$2*'IPC (2005 o 2010)'!T42/'IPC (2005 o 2010)'!$N42)</f>
        <v/>
      </c>
      <c r="U94" s="137" t="str">
        <f>IF('IPC (2005 o 2010)'!U42=0,"",U$2*'IPC (2005 o 2010)'!U42/'IPC (2005 o 2010)'!$N42)</f>
        <v/>
      </c>
      <c r="V94" s="137">
        <f>IF('IPC (2005 o 2010)'!V42=0,"",V$2*'IPC (2005 o 2010)'!V42/'IPC (2005 o 2010)'!$N42)</f>
        <v>0.36517370370789382</v>
      </c>
      <c r="W94" s="137">
        <f>IF('IPC (2005 o 2010)'!W42=0,"",W$2*'IPC (2005 o 2010)'!W42/'IPC (2005 o 2010)'!$N42)</f>
        <v>261.06810649072111</v>
      </c>
      <c r="X94" s="137">
        <f>IF('IPC (2005 o 2010)'!X42=0,"",X$2*'IPC (2005 o 2010)'!X42/'IPC (2005 o 2010)'!$N42)</f>
        <v>9.1879948114908915E-3</v>
      </c>
      <c r="Y94" s="137">
        <f>IF('IPC (2005 o 2010)'!Y42=0,"",Y$2*'IPC (2005 o 2010)'!Y42/'IPC (2005 o 2010)'!$N42)</f>
        <v>7.9811412910705153</v>
      </c>
      <c r="Z94" s="137">
        <f>IF('IPC (2005 o 2010)'!Z42=0,"",Z$2*'IPC (2005 o 2010)'!Z42/'IPC (2005 o 2010)'!$N42)</f>
        <v>0.73122700059361867</v>
      </c>
      <c r="AA94" s="137" t="str">
        <f>IF('IPC (2005 o 2010)'!AA42=0,"",AA$2*'IPC (2005 o 2010)'!AA42/'IPC (2005 o 2010)'!$N42)</f>
        <v/>
      </c>
      <c r="AB94" s="137">
        <f>IF('IPC (2005 o 2010)'!AB42=0,"",AB$2*'IPC (2005 o 2010)'!AB42/'IPC (2005 o 2010)'!$N42)</f>
        <v>0.10493773676362167</v>
      </c>
      <c r="AC94" s="137">
        <f>IF('IPC (2005 o 2010)'!AC42=0,"",AC$2*'IPC (2005 o 2010)'!AC42/'IPC (2005 o 2010)'!$N42)</f>
        <v>0.44955768425456338</v>
      </c>
      <c r="AD94" s="137" t="str">
        <f>IF('IPC (2005 o 2010)'!AD42=0,"",AD$2*'IPC (2005 o 2010)'!AD42/'IPC (2005 o 2010)'!$N42)</f>
        <v/>
      </c>
      <c r="AE94" s="137" t="str">
        <f>IF('IPC (2005 o 2010)'!AE42=0,"",AE$2*'IPC (2005 o 2010)'!AE42/'IPC (2005 o 2010)'!$N42)</f>
        <v/>
      </c>
      <c r="AF94" s="137" t="str">
        <f>IF('IPC (2005 o 2010)'!AF42=0,"",AF$2*'IPC (2005 o 2010)'!AF42/'IPC (2005 o 2010)'!$N42)</f>
        <v/>
      </c>
      <c r="AG94" s="137"/>
      <c r="AH94" s="137">
        <f>IF('IPC (2005 o 2010)'!AH42=0,"",AH$2*'IPC (2005 o 2010)'!AH42/'IPC (2005 o 2010)'!$N42)</f>
        <v>7.1950152563201781</v>
      </c>
      <c r="AI94" s="137" t="str">
        <f>IF('IPC (2005 o 2010)'!AI42=0,"",AI$2*'IPC (2005 o 2010)'!AI42/'IPC (2005 o 2010)'!$N42)</f>
        <v/>
      </c>
      <c r="AJ94" s="137" t="str">
        <f>IF('IPC (2005 o 2010)'!AJ42=0,"",AJ$2*'IPC (2005 o 2010)'!AJ42/'IPC (2005 o 2010)'!$N42)</f>
        <v/>
      </c>
    </row>
    <row r="95" spans="1:36" ht="15" customHeight="1" x14ac:dyDescent="0.25">
      <c r="A95" s="3">
        <v>1976</v>
      </c>
      <c r="B95" s="137">
        <f>IF('IPC (2005 o 2010)'!B43=0,"",B$2*'IPC (2005 o 2010)'!B43/'IPC (2005 o 2010)'!$N43)</f>
        <v>1.4529360327571865</v>
      </c>
      <c r="C95" s="137">
        <f>IF('IPC (2005 o 2010)'!C43=0,"",C$2*'IPC (2005 o 2010)'!C43/'IPC (2005 o 2010)'!$N43)</f>
        <v>7.9936948657615056E-10</v>
      </c>
      <c r="D95" s="137">
        <f>IF('IPC (2005 o 2010)'!D43=0,"",D$2*'IPC (2005 o 2010)'!D43/'IPC (2005 o 2010)'!$N43)</f>
        <v>1.0241406637523611</v>
      </c>
      <c r="E95" s="137">
        <f>IF('IPC (2005 o 2010)'!E43=0,"",E$2*'IPC (2005 o 2010)'!E43/'IPC (2005 o 2010)'!$N43)</f>
        <v>1.1507897056071503</v>
      </c>
      <c r="F95" s="137" t="str">
        <f>IF('IPC (2005 o 2010)'!F43=0,"",F$2*'IPC (2005 o 2010)'!F43/'IPC (2005 o 2010)'!$N43)</f>
        <v/>
      </c>
      <c r="G95" s="137">
        <f>IF('IPC (2005 o 2010)'!G43=0,"",G$2*'IPC (2005 o 2010)'!G43/'IPC (2005 o 2010)'!$N43)</f>
        <v>1.2084721011859818</v>
      </c>
      <c r="H95" s="137">
        <f>IF('IPC (2005 o 2010)'!H43=0,"",H$2*'IPC (2005 o 2010)'!H43/'IPC (2005 o 2010)'!$N43)</f>
        <v>13.792106923671014</v>
      </c>
      <c r="I95" s="137" t="str">
        <f>IF('IPC (2005 o 2010)'!I43=0,"",I$2*'IPC (2005 o 2010)'!I43/'IPC (2005 o 2010)'!$N43)</f>
        <v/>
      </c>
      <c r="J95" s="137">
        <f>IF('IPC (2005 o 2010)'!J43=0,"",J$2*'IPC (2005 o 2010)'!J43/'IPC (2005 o 2010)'!$N43)</f>
        <v>20.798287386485296</v>
      </c>
      <c r="K95" s="137">
        <f>IF('IPC (2005 o 2010)'!K43=0,"",K$2*'IPC (2005 o 2010)'!K43/'IPC (2005 o 2010)'!$N43)</f>
        <v>407.6061445087297</v>
      </c>
      <c r="L95" s="137">
        <f>IF('IPC (2005 o 2010)'!L43=0,"",L$2*'IPC (2005 o 2010)'!L43/'IPC (2005 o 2010)'!$N43)</f>
        <v>8.2568244392894492</v>
      </c>
      <c r="M95" s="137">
        <f>IF('IPC (2005 o 2010)'!M43=0,"",M$2*'IPC (2005 o 2010)'!M43/'IPC (2005 o 2010)'!$N43)</f>
        <v>0.30658918236507338</v>
      </c>
      <c r="N95" s="137">
        <f>IF('IPC (2005 o 2010)'!N43=0,"",N$2*'IPC (2005 o 2010)'!N43/'IPC (2005 o 2010)'!$N43)</f>
        <v>1</v>
      </c>
      <c r="O95" s="137" t="str">
        <f>IF('IPC (2005 o 2010)'!O43=0,"",O$2*'IPC (2005 o 2010)'!O43/'IPC (2005 o 2010)'!$N43)</f>
        <v/>
      </c>
      <c r="P95" s="137">
        <f>IF('IPC (2005 o 2010)'!P43=0,"",P$2*'IPC (2005 o 2010)'!P43/'IPC (2005 o 2010)'!$N43)</f>
        <v>1.0015000716732958</v>
      </c>
      <c r="Q95" s="137">
        <f>IF('IPC (2005 o 2010)'!Q43=0,"",Q$2*'IPC (2005 o 2010)'!Q43/'IPC (2005 o 2010)'!$N43)</f>
        <v>0.84528910324997997</v>
      </c>
      <c r="R95" s="137">
        <f>IF('IPC (2005 o 2010)'!R43=0,"",R$2*'IPC (2005 o 2010)'!R43/'IPC (2005 o 2010)'!$N43)</f>
        <v>7.8805974589616204E-2</v>
      </c>
      <c r="S95" s="137">
        <f>IF('IPC (2005 o 2010)'!S43=0,"",S$2*'IPC (2005 o 2010)'!S43/'IPC (2005 o 2010)'!$N43)</f>
        <v>1.3178333939903029</v>
      </c>
      <c r="T95" s="137" t="str">
        <f>IF('IPC (2005 o 2010)'!T43=0,"",T$2*'IPC (2005 o 2010)'!T43/'IPC (2005 o 2010)'!$N43)</f>
        <v/>
      </c>
      <c r="U95" s="137">
        <f>IF('IPC (2005 o 2010)'!U43=0,"",U$2*'IPC (2005 o 2010)'!U43/'IPC (2005 o 2010)'!$N43)</f>
        <v>0.68040449369657974</v>
      </c>
      <c r="V95" s="137">
        <f>IF('IPC (2005 o 2010)'!V43=0,"",V$2*'IPC (2005 o 2010)'!V43/'IPC (2005 o 2010)'!$N43)</f>
        <v>0.40270954616822696</v>
      </c>
      <c r="W95" s="137">
        <f>IF('IPC (2005 o 2010)'!W43=0,"",W$2*'IPC (2005 o 2010)'!W43/'IPC (2005 o 2010)'!$N43)</f>
        <v>270.02816910197987</v>
      </c>
      <c r="X95" s="137">
        <f>IF('IPC (2005 o 2010)'!X43=0,"",X$2*'IPC (2005 o 2010)'!X43/'IPC (2005 o 2010)'!$N43)</f>
        <v>1.0063824051405327E-2</v>
      </c>
      <c r="Y95" s="137">
        <f>IF('IPC (2005 o 2010)'!Y43=0,"",Y$2*'IPC (2005 o 2010)'!Y43/'IPC (2005 o 2010)'!$N43)</f>
        <v>8.2390187202530853</v>
      </c>
      <c r="Z95" s="137">
        <f>IF('IPC (2005 o 2010)'!Z43=0,"",Z$2*'IPC (2005 o 2010)'!Z43/'IPC (2005 o 2010)'!$N43)</f>
        <v>0.80841350894159258</v>
      </c>
      <c r="AA95" s="137" t="str">
        <f>IF('IPC (2005 o 2010)'!AA43=0,"",AA$2*'IPC (2005 o 2010)'!AA43/'IPC (2005 o 2010)'!$N43)</f>
        <v/>
      </c>
      <c r="AB95" s="137">
        <f>IF('IPC (2005 o 2010)'!AB43=0,"",AB$2*'IPC (2005 o 2010)'!AB43/'IPC (2005 o 2010)'!$N43)</f>
        <v>0.12021733174041141</v>
      </c>
      <c r="AC95" s="137">
        <f>IF('IPC (2005 o 2010)'!AC43=0,"",AC$2*'IPC (2005 o 2010)'!AC43/'IPC (2005 o 2010)'!$N43)</f>
        <v>0.49553494580517365</v>
      </c>
      <c r="AD95" s="137" t="str">
        <f>IF('IPC (2005 o 2010)'!AD43=0,"",AD$2*'IPC (2005 o 2010)'!AD43/'IPC (2005 o 2010)'!$N43)</f>
        <v/>
      </c>
      <c r="AE95" s="137" t="str">
        <f>IF('IPC (2005 o 2010)'!AE43=0,"",AE$2*'IPC (2005 o 2010)'!AE43/'IPC (2005 o 2010)'!$N43)</f>
        <v/>
      </c>
      <c r="AF95" s="137" t="str">
        <f>IF('IPC (2005 o 2010)'!AF43=0,"",AF$2*'IPC (2005 o 2010)'!AF43/'IPC (2005 o 2010)'!$N43)</f>
        <v/>
      </c>
      <c r="AG95" s="137"/>
      <c r="AH95" s="137">
        <f>IF('IPC (2005 o 2010)'!AH43=0,"",AH$2*'IPC (2005 o 2010)'!AH43/'IPC (2005 o 2010)'!$N43)</f>
        <v>7.5015030446668298</v>
      </c>
      <c r="AI95" s="137" t="str">
        <f>IF('IPC (2005 o 2010)'!AI43=0,"",AI$2*'IPC (2005 o 2010)'!AI43/'IPC (2005 o 2010)'!$N43)</f>
        <v/>
      </c>
      <c r="AJ95" s="137" t="str">
        <f>IF('IPC (2005 o 2010)'!AJ43=0,"",AJ$2*'IPC (2005 o 2010)'!AJ43/'IPC (2005 o 2010)'!$N43)</f>
        <v/>
      </c>
    </row>
    <row r="96" spans="1:36" ht="15" customHeight="1" x14ac:dyDescent="0.25">
      <c r="A96" s="3">
        <v>1977</v>
      </c>
      <c r="B96" s="137">
        <f>IF('IPC (2005 o 2010)'!B44=0,"",B$2*'IPC (2005 o 2010)'!B44/'IPC (2005 o 2010)'!$N44)</f>
        <v>1.415180646694159</v>
      </c>
      <c r="C96" s="137">
        <f>IF('IPC (2005 o 2010)'!C44=0,"",C$2*'IPC (2005 o 2010)'!C44/'IPC (2005 o 2010)'!$N44)</f>
        <v>2.0718110872691722E-9</v>
      </c>
      <c r="D96" s="137">
        <f>IF('IPC (2005 o 2010)'!D44=0,"",D$2*'IPC (2005 o 2010)'!D44/'IPC (2005 o 2010)'!$N44)</f>
        <v>1.0799925600478684</v>
      </c>
      <c r="E96" s="137">
        <f>IF('IPC (2005 o 2010)'!E44=0,"",E$2*'IPC (2005 o 2010)'!E44/'IPC (2005 o 2010)'!$N44)</f>
        <v>1.1572115320665837</v>
      </c>
      <c r="F96" s="137" t="str">
        <f>IF('IPC (2005 o 2010)'!F44=0,"",F$2*'IPC (2005 o 2010)'!F44/'IPC (2005 o 2010)'!$N44)</f>
        <v/>
      </c>
      <c r="G96" s="137">
        <f>IF('IPC (2005 o 2010)'!G44=0,"",G$2*'IPC (2005 o 2010)'!G44/'IPC (2005 o 2010)'!$N44)</f>
        <v>1.2252058935619037</v>
      </c>
      <c r="H96" s="137">
        <f>IF('IPC (2005 o 2010)'!H44=0,"",H$2*'IPC (2005 o 2010)'!H44/'IPC (2005 o 2010)'!$N44)</f>
        <v>24.858315642503275</v>
      </c>
      <c r="I96" s="137" t="str">
        <f>IF('IPC (2005 o 2010)'!I44=0,"",I$2*'IPC (2005 o 2010)'!I44/'IPC (2005 o 2010)'!$N44)</f>
        <v/>
      </c>
      <c r="J96" s="137">
        <f>IF('IPC (2005 o 2010)'!J44=0,"",J$2*'IPC (2005 o 2010)'!J44/'IPC (2005 o 2010)'!$N44)</f>
        <v>26.186078240969124</v>
      </c>
      <c r="K96" s="137">
        <f>IF('IPC (2005 o 2010)'!K44=0,"",K$2*'IPC (2005 o 2010)'!K44/'IPC (2005 o 2010)'!$N44)</f>
        <v>421.36500974979236</v>
      </c>
      <c r="L96" s="137">
        <f>IF('IPC (2005 o 2010)'!L44=0,"",L$2*'IPC (2005 o 2010)'!L44/'IPC (2005 o 2010)'!$N44)</f>
        <v>8.5995390624458885</v>
      </c>
      <c r="M96" s="137">
        <f>IF('IPC (2005 o 2010)'!M44=0,"",M$2*'IPC (2005 o 2010)'!M44/'IPC (2005 o 2010)'!$N44)</f>
        <v>0.35851071474902746</v>
      </c>
      <c r="N96" s="137">
        <f>IF('IPC (2005 o 2010)'!N44=0,"",N$2*'IPC (2005 o 2010)'!N44/'IPC (2005 o 2010)'!$N44)</f>
        <v>1</v>
      </c>
      <c r="O96" s="137" t="str">
        <f>IF('IPC (2005 o 2010)'!O44=0,"",O$2*'IPC (2005 o 2010)'!O44/'IPC (2005 o 2010)'!$N44)</f>
        <v/>
      </c>
      <c r="P96" s="137">
        <f>IF('IPC (2005 o 2010)'!P44=0,"",P$2*'IPC (2005 o 2010)'!P44/'IPC (2005 o 2010)'!$N44)</f>
        <v>1.0512607728298318</v>
      </c>
      <c r="Q96" s="137">
        <f>IF('IPC (2005 o 2010)'!Q44=0,"",Q$2*'IPC (2005 o 2010)'!Q44/'IPC (2005 o 2010)'!$N44)</f>
        <v>0.86904325405680727</v>
      </c>
      <c r="R96" s="137">
        <f>IF('IPC (2005 o 2010)'!R44=0,"",R$2*'IPC (2005 o 2010)'!R44/'IPC (2005 o 2010)'!$N44)</f>
        <v>8.3148089798262548E-2</v>
      </c>
      <c r="S96" s="137">
        <f>IF('IPC (2005 o 2010)'!S44=0,"",S$2*'IPC (2005 o 2010)'!S44/'IPC (2005 o 2010)'!$N44)</f>
        <v>1.3165662290753402</v>
      </c>
      <c r="T96" s="137" t="str">
        <f>IF('IPC (2005 o 2010)'!T44=0,"",T$2*'IPC (2005 o 2010)'!T44/'IPC (2005 o 2010)'!$N44)</f>
        <v/>
      </c>
      <c r="U96" s="137">
        <f>IF('IPC (2005 o 2010)'!U44=0,"",U$2*'IPC (2005 o 2010)'!U44/'IPC (2005 o 2010)'!$N44)</f>
        <v>0.72493667361909664</v>
      </c>
      <c r="V96" s="137">
        <f>IF('IPC (2005 o 2010)'!V44=0,"",V$2*'IPC (2005 o 2010)'!V44/'IPC (2005 o 2010)'!$N44)</f>
        <v>0.44289801086354763</v>
      </c>
      <c r="W96" s="137">
        <f>IF('IPC (2005 o 2010)'!W44=0,"",W$2*'IPC (2005 o 2010)'!W44/'IPC (2005 o 2010)'!$N44)</f>
        <v>274.23739215179677</v>
      </c>
      <c r="X96" s="137">
        <f>IF('IPC (2005 o 2010)'!X44=0,"",X$2*'IPC (2005 o 2010)'!X44/'IPC (2005 o 2010)'!$N44)</f>
        <v>1.2195850015882735E-2</v>
      </c>
      <c r="Y96" s="137">
        <f>IF('IPC (2005 o 2010)'!Y44=0,"",Y$2*'IPC (2005 o 2010)'!Y44/'IPC (2005 o 2010)'!$N44)</f>
        <v>8.4403237450613364</v>
      </c>
      <c r="Z96" s="137">
        <f>IF('IPC (2005 o 2010)'!Z44=0,"",Z$2*'IPC (2005 o 2010)'!Z44/'IPC (2005 o 2010)'!$N44)</f>
        <v>0.86824186137027004</v>
      </c>
      <c r="AA96" s="137" t="str">
        <f>IF('IPC (2005 o 2010)'!AA44=0,"",AA$2*'IPC (2005 o 2010)'!AA44/'IPC (2005 o 2010)'!$N44)</f>
        <v/>
      </c>
      <c r="AB96" s="137">
        <f>IF('IPC (2005 o 2010)'!AB44=0,"",AB$2*'IPC (2005 o 2010)'!AB44/'IPC (2005 o 2010)'!$N44)</f>
        <v>0.14788953283276979</v>
      </c>
      <c r="AC96" s="137">
        <f>IF('IPC (2005 o 2010)'!AC44=0,"",AC$2*'IPC (2005 o 2010)'!AC44/'IPC (2005 o 2010)'!$N44)</f>
        <v>0.53898571737176493</v>
      </c>
      <c r="AD96" s="137" t="str">
        <f>IF('IPC (2005 o 2010)'!AD44=0,"",AD$2*'IPC (2005 o 2010)'!AD44/'IPC (2005 o 2010)'!$N44)</f>
        <v/>
      </c>
      <c r="AE96" s="137" t="str">
        <f>IF('IPC (2005 o 2010)'!AE44=0,"",AE$2*'IPC (2005 o 2010)'!AE44/'IPC (2005 o 2010)'!$N44)</f>
        <v/>
      </c>
      <c r="AF96" s="137" t="str">
        <f>IF('IPC (2005 o 2010)'!AF44=0,"",AF$2*'IPC (2005 o 2010)'!AF44/'IPC (2005 o 2010)'!$N44)</f>
        <v/>
      </c>
      <c r="AG96" s="137"/>
      <c r="AH96" s="137">
        <f>IF('IPC (2005 o 2010)'!AH44=0,"",AH$2*'IPC (2005 o 2010)'!AH44/'IPC (2005 o 2010)'!$N44)</f>
        <v>7.8494615296517942</v>
      </c>
      <c r="AI96" s="137" t="str">
        <f>IF('IPC (2005 o 2010)'!AI44=0,"",AI$2*'IPC (2005 o 2010)'!AI44/'IPC (2005 o 2010)'!$N44)</f>
        <v/>
      </c>
      <c r="AJ96" s="137" t="str">
        <f>IF('IPC (2005 o 2010)'!AJ44=0,"",AJ$2*'IPC (2005 o 2010)'!AJ44/'IPC (2005 o 2010)'!$N44)</f>
        <v/>
      </c>
    </row>
    <row r="97" spans="1:36" ht="15" customHeight="1" x14ac:dyDescent="0.25">
      <c r="A97" s="3">
        <v>1978</v>
      </c>
      <c r="B97" s="137">
        <f>IF('IPC (2005 o 2010)'!B45=0,"",B$2*'IPC (2005 o 2010)'!B45/'IPC (2005 o 2010)'!$N45)</f>
        <v>1.350591641614548</v>
      </c>
      <c r="C97" s="137">
        <f>IF('IPC (2005 o 2010)'!C45=0,"",C$2*'IPC (2005 o 2010)'!C45/'IPC (2005 o 2010)'!$N45)</f>
        <v>5.3033260738832422E-9</v>
      </c>
      <c r="D97" s="137">
        <f>IF('IPC (2005 o 2010)'!D45=0,"",D$2*'IPC (2005 o 2010)'!D45/'IPC (2005 o 2010)'!$N45)</f>
        <v>1.0837447876856185</v>
      </c>
      <c r="E97" s="137">
        <f>IF('IPC (2005 o 2010)'!E45=0,"",E$2*'IPC (2005 o 2010)'!E45/'IPC (2005 o 2010)'!$N45)</f>
        <v>1.12323194111506</v>
      </c>
      <c r="F97" s="137" t="str">
        <f>IF('IPC (2005 o 2010)'!F45=0,"",F$2*'IPC (2005 o 2010)'!F45/'IPC (2005 o 2010)'!$N45)</f>
        <v/>
      </c>
      <c r="G97" s="137">
        <f>IF('IPC (2005 o 2010)'!G45=0,"",G$2*'IPC (2005 o 2010)'!G45/'IPC (2005 o 2010)'!$N45)</f>
        <v>1.2404908888181727</v>
      </c>
      <c r="H97" s="137">
        <f>IF('IPC (2005 o 2010)'!H45=0,"",H$2*'IPC (2005 o 2010)'!H45/'IPC (2005 o 2010)'!$N45)</f>
        <v>32.35436685088041</v>
      </c>
      <c r="I97" s="137">
        <f>IF('IPC (2005 o 2010)'!I45=0,"",I$2*'IPC (2005 o 2010)'!I45/'IPC (2005 o 2010)'!$N45)</f>
        <v>2.0570963929839037</v>
      </c>
      <c r="J97" s="137">
        <f>IF('IPC (2005 o 2010)'!J45=0,"",J$2*'IPC (2005 o 2010)'!J45/'IPC (2005 o 2010)'!$N45)</f>
        <v>28.590598609100201</v>
      </c>
      <c r="K97" s="137">
        <f>IF('IPC (2005 o 2010)'!K45=0,"",K$2*'IPC (2005 o 2010)'!K45/'IPC (2005 o 2010)'!$N45)</f>
        <v>448.10115417904774</v>
      </c>
      <c r="L97" s="137">
        <f>IF('IPC (2005 o 2010)'!L45=0,"",L$2*'IPC (2005 o 2010)'!L45/'IPC (2005 o 2010)'!$N45)</f>
        <v>8.8058897978362296</v>
      </c>
      <c r="M97" s="137">
        <f>IF('IPC (2005 o 2010)'!M45=0,"",M$2*'IPC (2005 o 2010)'!M45/'IPC (2005 o 2010)'!$N45)</f>
        <v>0.39895734340645866</v>
      </c>
      <c r="N97" s="137">
        <f>IF('IPC (2005 o 2010)'!N45=0,"",N$2*'IPC (2005 o 2010)'!N45/'IPC (2005 o 2010)'!$N45)</f>
        <v>1</v>
      </c>
      <c r="O97" s="137" t="str">
        <f>IF('IPC (2005 o 2010)'!O45=0,"",O$2*'IPC (2005 o 2010)'!O45/'IPC (2005 o 2010)'!$N45)</f>
        <v/>
      </c>
      <c r="P97" s="137">
        <f>IF('IPC (2005 o 2010)'!P45=0,"",P$2*'IPC (2005 o 2010)'!P45/'IPC (2005 o 2010)'!$N45)</f>
        <v>1.0529055122719582</v>
      </c>
      <c r="Q97" s="137">
        <f>IF('IPC (2005 o 2010)'!Q45=0,"",Q$2*'IPC (2005 o 2010)'!Q45/'IPC (2005 o 2010)'!$N45)</f>
        <v>0.88212034177382304</v>
      </c>
      <c r="R97" s="137">
        <f>IF('IPC (2005 o 2010)'!R45=0,"",R$2*'IPC (2005 o 2010)'!R45/'IPC (2005 o 2010)'!$N45)</f>
        <v>8.6965507467489753E-2</v>
      </c>
      <c r="S97" s="137">
        <f>IF('IPC (2005 o 2010)'!S45=0,"",S$2*'IPC (2005 o 2010)'!S45/'IPC (2005 o 2010)'!$N45)</f>
        <v>1.27352165683257</v>
      </c>
      <c r="T97" s="137" t="str">
        <f>IF('IPC (2005 o 2010)'!T45=0,"",T$2*'IPC (2005 o 2010)'!T45/'IPC (2005 o 2010)'!$N45)</f>
        <v/>
      </c>
      <c r="U97" s="137">
        <f>IF('IPC (2005 o 2010)'!U45=0,"",U$2*'IPC (2005 o 2010)'!U45/'IPC (2005 o 2010)'!$N45)</f>
        <v>0.72547661292489529</v>
      </c>
      <c r="V97" s="137">
        <f>IF('IPC (2005 o 2010)'!V45=0,"",V$2*'IPC (2005 o 2010)'!V45/'IPC (2005 o 2010)'!$N45)</f>
        <v>0.46126331604566534</v>
      </c>
      <c r="W97" s="137">
        <f>IF('IPC (2005 o 2010)'!W45=0,"",W$2*'IPC (2005 o 2010)'!W45/'IPC (2005 o 2010)'!$N45)</f>
        <v>265.51981148553864</v>
      </c>
      <c r="X97" s="137">
        <f>IF('IPC (2005 o 2010)'!X45=0,"",X$2*'IPC (2005 o 2010)'!X45/'IPC (2005 o 2010)'!$N45)</f>
        <v>1.3309286170703807E-2</v>
      </c>
      <c r="Y97" s="137">
        <f>IF('IPC (2005 o 2010)'!Y45=0,"",Y$2*'IPC (2005 o 2010)'!Y45/'IPC (2005 o 2010)'!$N45)</f>
        <v>8.4819405992313257</v>
      </c>
      <c r="Z97" s="137">
        <f>IF('IPC (2005 o 2010)'!Z45=0,"",Z$2*'IPC (2005 o 2010)'!Z45/'IPC (2005 o 2010)'!$N45)</f>
        <v>0.90313590442596769</v>
      </c>
      <c r="AA97" s="137" t="str">
        <f>IF('IPC (2005 o 2010)'!AA45=0,"",AA$2*'IPC (2005 o 2010)'!AA45/'IPC (2005 o 2010)'!$N45)</f>
        <v/>
      </c>
      <c r="AB97" s="137">
        <f>IF('IPC (2005 o 2010)'!AB45=0,"",AB$2*'IPC (2005 o 2010)'!AB45/'IPC (2005 o 2010)'!$N45)</f>
        <v>0.16631239761962366</v>
      </c>
      <c r="AC97" s="137">
        <f>IF('IPC (2005 o 2010)'!AC45=0,"",AC$2*'IPC (2005 o 2010)'!AC45/'IPC (2005 o 2010)'!$N45)</f>
        <v>0.54215140285165953</v>
      </c>
      <c r="AD97" s="137" t="str">
        <f>IF('IPC (2005 o 2010)'!AD45=0,"",AD$2*'IPC (2005 o 2010)'!AD45/'IPC (2005 o 2010)'!$N45)</f>
        <v/>
      </c>
      <c r="AE97" s="137" t="str">
        <f>IF('IPC (2005 o 2010)'!AE45=0,"",AE$2*'IPC (2005 o 2010)'!AE45/'IPC (2005 o 2010)'!$N45)</f>
        <v/>
      </c>
      <c r="AF97" s="137" t="str">
        <f>IF('IPC (2005 o 2010)'!AF45=0,"",AF$2*'IPC (2005 o 2010)'!AF45/'IPC (2005 o 2010)'!$N45)</f>
        <v/>
      </c>
      <c r="AG97" s="137"/>
      <c r="AH97" s="137">
        <f>IF('IPC (2005 o 2010)'!AH45=0,"",AH$2*'IPC (2005 o 2010)'!AH45/'IPC (2005 o 2010)'!$N45)</f>
        <v>8.0218885036558429</v>
      </c>
      <c r="AI97" s="137" t="str">
        <f>IF('IPC (2005 o 2010)'!AI45=0,"",AI$2*'IPC (2005 o 2010)'!AI45/'IPC (2005 o 2010)'!$N45)</f>
        <v/>
      </c>
      <c r="AJ97" s="137" t="str">
        <f>IF('IPC (2005 o 2010)'!AJ45=0,"",AJ$2*'IPC (2005 o 2010)'!AJ45/'IPC (2005 o 2010)'!$N45)</f>
        <v/>
      </c>
    </row>
    <row r="98" spans="1:36" ht="15" customHeight="1" x14ac:dyDescent="0.25">
      <c r="A98" s="3">
        <v>1979</v>
      </c>
      <c r="B98" s="137">
        <f>IF('IPC (2005 o 2010)'!B46=0,"",B$2*'IPC (2005 o 2010)'!B46/'IPC (2005 o 2010)'!$N46)</f>
        <v>1.2630542327006391</v>
      </c>
      <c r="C98" s="137">
        <f>IF('IPC (2005 o 2010)'!C46=0,"",C$2*'IPC (2005 o 2010)'!C46/'IPC (2005 o 2010)'!$N46)</f>
        <v>1.2370480927947819E-8</v>
      </c>
      <c r="D98" s="137">
        <f>IF('IPC (2005 o 2010)'!D46=0,"",D$2*'IPC (2005 o 2010)'!D46/'IPC (2005 o 2010)'!$N46)</f>
        <v>1.0629720204915971</v>
      </c>
      <c r="E98" s="137">
        <f>IF('IPC (2005 o 2010)'!E46=0,"",E$2*'IPC (2005 o 2010)'!E46/'IPC (2005 o 2010)'!$N46)</f>
        <v>1.0547261144190458</v>
      </c>
      <c r="F98" s="137" t="str">
        <f>IF('IPC (2005 o 2010)'!F46=0,"",F$2*'IPC (2005 o 2010)'!F46/'IPC (2005 o 2010)'!$N46)</f>
        <v/>
      </c>
      <c r="G98" s="137">
        <f>IF('IPC (2005 o 2010)'!G46=0,"",G$2*'IPC (2005 o 2010)'!G46/'IPC (2005 o 2010)'!$N46)</f>
        <v>1.2169666684494063</v>
      </c>
      <c r="H98" s="137">
        <f>IF('IPC (2005 o 2010)'!H46=0,"",H$2*'IPC (2005 o 2010)'!H46/'IPC (2005 o 2010)'!$N46)</f>
        <v>38.791448106006641</v>
      </c>
      <c r="I98" s="137">
        <f>IF('IPC (2005 o 2010)'!I46=0,"",I$2*'IPC (2005 o 2010)'!I46/'IPC (2005 o 2010)'!$N46)</f>
        <v>1.8841319697216901</v>
      </c>
      <c r="J98" s="137">
        <f>IF('IPC (2005 o 2010)'!J46=0,"",J$2*'IPC (2005 o 2010)'!J46/'IPC (2005 o 2010)'!$N46)</f>
        <v>31.917056959672852</v>
      </c>
      <c r="K98" s="137">
        <f>IF('IPC (2005 o 2010)'!K46=0,"",K$2*'IPC (2005 o 2010)'!K46/'IPC (2005 o 2010)'!$N46)</f>
        <v>476.57313566527012</v>
      </c>
      <c r="L98" s="137">
        <f>IF('IPC (2005 o 2010)'!L46=0,"",L$2*'IPC (2005 o 2010)'!L46/'IPC (2005 o 2010)'!$N46)</f>
        <v>8.6758124399940257</v>
      </c>
      <c r="M98" s="137">
        <f>IF('IPC (2005 o 2010)'!M46=0,"",M$2*'IPC (2005 o 2010)'!M46/'IPC (2005 o 2010)'!$N46)</f>
        <v>0.41475629094074823</v>
      </c>
      <c r="N98" s="137">
        <f>IF('IPC (2005 o 2010)'!N46=0,"",N$2*'IPC (2005 o 2010)'!N46/'IPC (2005 o 2010)'!$N46)</f>
        <v>1</v>
      </c>
      <c r="O98" s="137" t="str">
        <f>IF('IPC (2005 o 2010)'!O46=0,"",O$2*'IPC (2005 o 2010)'!O46/'IPC (2005 o 2010)'!$N46)</f>
        <v/>
      </c>
      <c r="P98" s="137">
        <f>IF('IPC (2005 o 2010)'!P46=0,"",P$2*'IPC (2005 o 2010)'!P46/'IPC (2005 o 2010)'!$N46)</f>
        <v>1.0170605549527905</v>
      </c>
      <c r="Q98" s="137">
        <f>IF('IPC (2005 o 2010)'!Q46=0,"",Q$2*'IPC (2005 o 2010)'!Q46/'IPC (2005 o 2010)'!$N46)</f>
        <v>0.87730141967960151</v>
      </c>
      <c r="R98" s="137">
        <f>IF('IPC (2005 o 2010)'!R46=0,"",R$2*'IPC (2005 o 2010)'!R46/'IPC (2005 o 2010)'!$N46)</f>
        <v>9.3093651482765077E-2</v>
      </c>
      <c r="S98" s="137">
        <f>IF('IPC (2005 o 2010)'!S46=0,"",S$2*'IPC (2005 o 2010)'!S46/'IPC (2005 o 2010)'!$N46)</f>
        <v>1.1927612760823076</v>
      </c>
      <c r="T98" s="137" t="str">
        <f>IF('IPC (2005 o 2010)'!T46=0,"",T$2*'IPC (2005 o 2010)'!T46/'IPC (2005 o 2010)'!$N46)</f>
        <v/>
      </c>
      <c r="U98" s="137">
        <f>IF('IPC (2005 o 2010)'!U46=0,"",U$2*'IPC (2005 o 2010)'!U46/'IPC (2005 o 2010)'!$N46)</f>
        <v>0.73878558671581873</v>
      </c>
      <c r="V98" s="137">
        <f>IF('IPC (2005 o 2010)'!V46=0,"",V$2*'IPC (2005 o 2010)'!V46/'IPC (2005 o 2010)'!$N46)</f>
        <v>0.47595726239760672</v>
      </c>
      <c r="W98" s="137">
        <f>IF('IPC (2005 o 2010)'!W46=0,"",W$2*'IPC (2005 o 2010)'!W46/'IPC (2005 o 2010)'!$N46)</f>
        <v>247.49472829047266</v>
      </c>
      <c r="X98" s="137">
        <f>IF('IPC (2005 o 2010)'!X46=0,"",X$2*'IPC (2005 o 2010)'!X46/'IPC (2005 o 2010)'!$N46)</f>
        <v>1.4139127548453326E-2</v>
      </c>
      <c r="Y98" s="137">
        <f>IF('IPC (2005 o 2010)'!Y46=0,"",Y$2*'IPC (2005 o 2010)'!Y46/'IPC (2005 o 2010)'!$N46)</f>
        <v>7.9677272910573222</v>
      </c>
      <c r="Z98" s="137">
        <f>IF('IPC (2005 o 2010)'!Z46=0,"",Z$2*'IPC (2005 o 2010)'!Z46/'IPC (2005 o 2010)'!$N46)</f>
        <v>0.92298473680838167</v>
      </c>
      <c r="AA98" s="137" t="str">
        <f>IF('IPC (2005 o 2010)'!AA46=0,"",AA$2*'IPC (2005 o 2010)'!AA46/'IPC (2005 o 2010)'!$N46)</f>
        <v/>
      </c>
      <c r="AB98" s="137">
        <f>IF('IPC (2005 o 2010)'!AB46=0,"",AB$2*'IPC (2005 o 2010)'!AB46/'IPC (2005 o 2010)'!$N46)</f>
        <v>0.18222505729665242</v>
      </c>
      <c r="AC98" s="137">
        <f>IF('IPC (2005 o 2010)'!AC46=0,"",AC$2*'IPC (2005 o 2010)'!AC46/'IPC (2005 o 2010)'!$N46)</f>
        <v>0.55271040899327739</v>
      </c>
      <c r="AD98" s="137" t="str">
        <f>IF('IPC (2005 o 2010)'!AD46=0,"",AD$2*'IPC (2005 o 2010)'!AD46/'IPC (2005 o 2010)'!$N46)</f>
        <v/>
      </c>
      <c r="AE98" s="137" t="str">
        <f>IF('IPC (2005 o 2010)'!AE46=0,"",AE$2*'IPC (2005 o 2010)'!AE46/'IPC (2005 o 2010)'!$N46)</f>
        <v/>
      </c>
      <c r="AF98" s="137" t="str">
        <f>IF('IPC (2005 o 2010)'!AF46=0,"",AF$2*'IPC (2005 o 2010)'!AF46/'IPC (2005 o 2010)'!$N46)</f>
        <v/>
      </c>
      <c r="AG98" s="137"/>
      <c r="AH98" s="137">
        <f>IF('IPC (2005 o 2010)'!AH46=0,"",AH$2*'IPC (2005 o 2010)'!AH46/'IPC (2005 o 2010)'!$N46)</f>
        <v>7.7302493029314965</v>
      </c>
      <c r="AI98" s="137" t="str">
        <f>IF('IPC (2005 o 2010)'!AI46=0,"",AI$2*'IPC (2005 o 2010)'!AI46/'IPC (2005 o 2010)'!$N46)</f>
        <v/>
      </c>
      <c r="AJ98" s="137" t="str">
        <f>IF('IPC (2005 o 2010)'!AJ46=0,"",AJ$2*'IPC (2005 o 2010)'!AJ46/'IPC (2005 o 2010)'!$N46)</f>
        <v/>
      </c>
    </row>
    <row r="99" spans="1:36" ht="15" customHeight="1" x14ac:dyDescent="0.25">
      <c r="A99" s="3">
        <v>1980</v>
      </c>
      <c r="B99" s="137">
        <f>IF('IPC (2005 o 2010)'!B47=0,"",B$2*'IPC (2005 o 2010)'!B47/'IPC (2005 o 2010)'!$N47)</f>
        <v>1.1728640021240324</v>
      </c>
      <c r="C99" s="137">
        <f>IF('IPC (2005 o 2010)'!C47=0,"",C$2*'IPC (2005 o 2010)'!C47/'IPC (2005 o 2010)'!$N47)</f>
        <v>2.1872016598280597E-8</v>
      </c>
      <c r="D99" s="137">
        <f>IF('IPC (2005 o 2010)'!D47=0,"",D$2*'IPC (2005 o 2010)'!D47/'IPC (2005 o 2010)'!$N47)</f>
        <v>1.0310184790232786</v>
      </c>
      <c r="E99" s="137">
        <f>IF('IPC (2005 o 2010)'!E47=0,"",E$2*'IPC (2005 o 2010)'!E47/'IPC (2005 o 2010)'!$N47)</f>
        <v>0.99062945606565012</v>
      </c>
      <c r="F99" s="137" t="str">
        <f>IF('IPC (2005 o 2010)'!F47=0,"",F$2*'IPC (2005 o 2010)'!F47/'IPC (2005 o 2010)'!$N47)</f>
        <v/>
      </c>
      <c r="G99" s="137">
        <f>IF('IPC (2005 o 2010)'!G47=0,"",G$2*'IPC (2005 o 2010)'!G47/'IPC (2005 o 2010)'!$N47)</f>
        <v>1.1803127194412721</v>
      </c>
      <c r="H99" s="137">
        <f>IF('IPC (2005 o 2010)'!H47=0,"",H$2*'IPC (2005 o 2010)'!H47/'IPC (2005 o 2010)'!$N47)</f>
        <v>46.166880900164543</v>
      </c>
      <c r="I99" s="137">
        <f>IF('IPC (2005 o 2010)'!I47=0,"",I$2*'IPC (2005 o 2010)'!I47/'IPC (2005 o 2010)'!$N47)</f>
        <v>1.7837569575409069</v>
      </c>
      <c r="J99" s="137">
        <f>IF('IPC (2005 o 2010)'!J47=0,"",J$2*'IPC (2005 o 2010)'!J47/'IPC (2005 o 2010)'!$N47)</f>
        <v>35.580004587821534</v>
      </c>
      <c r="K99" s="137">
        <f>IF('IPC (2005 o 2010)'!K47=0,"",K$2*'IPC (2005 o 2010)'!K47/'IPC (2005 o 2010)'!$N47)</f>
        <v>540.15203226644553</v>
      </c>
      <c r="L99" s="137">
        <f>IF('IPC (2005 o 2010)'!L47=0,"",L$2*'IPC (2005 o 2010)'!L47/'IPC (2005 o 2010)'!$N47)</f>
        <v>8.5807739185859706</v>
      </c>
      <c r="M99" s="137">
        <f>IF('IPC (2005 o 2010)'!M47=0,"",M$2*'IPC (2005 o 2010)'!M47/'IPC (2005 o 2010)'!$N47)</f>
        <v>0.42210800710086854</v>
      </c>
      <c r="N99" s="137">
        <f>IF('IPC (2005 o 2010)'!N47=0,"",N$2*'IPC (2005 o 2010)'!N47/'IPC (2005 o 2010)'!$N47)</f>
        <v>1</v>
      </c>
      <c r="O99" s="137" t="str">
        <f>IF('IPC (2005 o 2010)'!O47=0,"",O$2*'IPC (2005 o 2010)'!O47/'IPC (2005 o 2010)'!$N47)</f>
        <v/>
      </c>
      <c r="P99" s="137">
        <f>IF('IPC (2005 o 2010)'!P47=0,"",P$2*'IPC (2005 o 2010)'!P47/'IPC (2005 o 2010)'!$N47)</f>
        <v>0.99955316925357285</v>
      </c>
      <c r="Q99" s="137">
        <f>IF('IPC (2005 o 2010)'!Q47=0,"",Q$2*'IPC (2005 o 2010)'!Q47/'IPC (2005 o 2010)'!$N47)</f>
        <v>0.87740480366507878</v>
      </c>
      <c r="R99" s="137">
        <f>IF('IPC (2005 o 2010)'!R47=0,"",R$2*'IPC (2005 o 2010)'!R47/'IPC (2005 o 2010)'!$N47)</f>
        <v>0.10221587682767989</v>
      </c>
      <c r="S99" s="137">
        <f>IF('IPC (2005 o 2010)'!S47=0,"",S$2*'IPC (2005 o 2010)'!S47/'IPC (2005 o 2010)'!$N47)</f>
        <v>1.1188552451372997</v>
      </c>
      <c r="T99" s="137">
        <f>IF('IPC (2005 o 2010)'!T47=0,"",T$2*'IPC (2005 o 2010)'!T47/'IPC (2005 o 2010)'!$N47)</f>
        <v>12.315134862700567</v>
      </c>
      <c r="U99" s="137">
        <f>IF('IPC (2005 o 2010)'!U47=0,"",U$2*'IPC (2005 o 2010)'!U47/'IPC (2005 o 2010)'!$N47)</f>
        <v>0.76874879496503734</v>
      </c>
      <c r="V99" s="137">
        <f>IF('IPC (2005 o 2010)'!V47=0,"",V$2*'IPC (2005 o 2010)'!V47/'IPC (2005 o 2010)'!$N47)</f>
        <v>0.50745708375125154</v>
      </c>
      <c r="W99" s="137">
        <f>IF('IPC (2005 o 2010)'!W47=0,"",W$2*'IPC (2005 o 2010)'!W47/'IPC (2005 o 2010)'!$N47)</f>
        <v>234.91692880004493</v>
      </c>
      <c r="X99" s="137">
        <f>IF('IPC (2005 o 2010)'!X47=0,"",X$2*'IPC (2005 o 2010)'!X47/'IPC (2005 o 2010)'!$N47)</f>
        <v>1.5733285814736406E-2</v>
      </c>
      <c r="Y99" s="137">
        <f>IF('IPC (2005 o 2010)'!Y47=0,"",Y$2*'IPC (2005 o 2010)'!Y47/'IPC (2005 o 2010)'!$N47)</f>
        <v>7.7803337115883506</v>
      </c>
      <c r="Z99" s="137">
        <f>IF('IPC (2005 o 2010)'!Z47=0,"",Z$2*'IPC (2005 o 2010)'!Z47/'IPC (2005 o 2010)'!$N47)</f>
        <v>0.95225840445201992</v>
      </c>
      <c r="AA99" s="137" t="str">
        <f>IF('IPC (2005 o 2010)'!AA47=0,"",AA$2*'IPC (2005 o 2010)'!AA47/'IPC (2005 o 2010)'!$N47)</f>
        <v/>
      </c>
      <c r="AB99" s="137">
        <f>IF('IPC (2005 o 2010)'!AB47=0,"",AB$2*'IPC (2005 o 2010)'!AB47/'IPC (2005 o 2010)'!$N47)</f>
        <v>0.18594545685775057</v>
      </c>
      <c r="AC99" s="137">
        <f>IF('IPC (2005 o 2010)'!AC47=0,"",AC$2*'IPC (2005 o 2010)'!AC47/'IPC (2005 o 2010)'!$N47)</f>
        <v>0.57420919902443113</v>
      </c>
      <c r="AD99" s="137" t="str">
        <f>IF('IPC (2005 o 2010)'!AD47=0,"",AD$2*'IPC (2005 o 2010)'!AD47/'IPC (2005 o 2010)'!$N47)</f>
        <v/>
      </c>
      <c r="AE99" s="137" t="str">
        <f>IF('IPC (2005 o 2010)'!AE47=0,"",AE$2*'IPC (2005 o 2010)'!AE47/'IPC (2005 o 2010)'!$N47)</f>
        <v/>
      </c>
      <c r="AF99" s="137" t="str">
        <f>IF('IPC (2005 o 2010)'!AF47=0,"",AF$2*'IPC (2005 o 2010)'!AF47/'IPC (2005 o 2010)'!$N47)</f>
        <v/>
      </c>
      <c r="AG99" s="137"/>
      <c r="AH99" s="137">
        <f>IF('IPC (2005 o 2010)'!AH47=0,"",AH$2*'IPC (2005 o 2010)'!AH47/'IPC (2005 o 2010)'!$N47)</f>
        <v>7.7409478219451398</v>
      </c>
      <c r="AI99" s="137" t="str">
        <f>IF('IPC (2005 o 2010)'!AI47=0,"",AI$2*'IPC (2005 o 2010)'!AI47/'IPC (2005 o 2010)'!$N47)</f>
        <v/>
      </c>
      <c r="AJ99" s="137" t="str">
        <f>IF('IPC (2005 o 2010)'!AJ47=0,"",AJ$2*'IPC (2005 o 2010)'!AJ47/'IPC (2005 o 2010)'!$N47)</f>
        <v/>
      </c>
    </row>
    <row r="100" spans="1:36" ht="15" customHeight="1" x14ac:dyDescent="0.25">
      <c r="A100" s="3">
        <v>1981</v>
      </c>
      <c r="B100" s="137">
        <f>IF('IPC (2005 o 2010)'!B48=0,"",B$2*'IPC (2005 o 2010)'!B48/'IPC (2005 o 2010)'!$N48)</f>
        <v>1.1304452328601391</v>
      </c>
      <c r="C100" s="137">
        <f>IF('IPC (2005 o 2010)'!C48=0,"",C$2*'IPC (2005 o 2010)'!C48/'IPC (2005 o 2010)'!$N48)</f>
        <v>4.0534080993799084E-8</v>
      </c>
      <c r="D100" s="137">
        <f>IF('IPC (2005 o 2010)'!D48=0,"",D$2*'IPC (2005 o 2010)'!D48/'IPC (2005 o 2010)'!$N48)</f>
        <v>1.0231032754901586</v>
      </c>
      <c r="E100" s="137">
        <f>IF('IPC (2005 o 2010)'!E48=0,"",E$2*'IPC (2005 o 2010)'!E48/'IPC (2005 o 2010)'!$N48)</f>
        <v>0.96632276573514075</v>
      </c>
      <c r="F100" s="137" t="str">
        <f>IF('IPC (2005 o 2010)'!F48=0,"",F$2*'IPC (2005 o 2010)'!F48/'IPC (2005 o 2010)'!$N48)</f>
        <v/>
      </c>
      <c r="G100" s="137">
        <f>IF('IPC (2005 o 2010)'!G48=0,"",G$2*'IPC (2005 o 2010)'!G48/'IPC (2005 o 2010)'!$N48)</f>
        <v>1.2031726769076578</v>
      </c>
      <c r="H100" s="137">
        <f>IF('IPC (2005 o 2010)'!H48=0,"",H$2*'IPC (2005 o 2010)'!H48/'IPC (2005 o 2010)'!$N48)</f>
        <v>50.080046212483744</v>
      </c>
      <c r="I100" s="137">
        <f>IF('IPC (2005 o 2010)'!I48=0,"",I$2*'IPC (2005 o 2010)'!I48/'IPC (2005 o 2010)'!$N48)</f>
        <v>1.6570949776413684</v>
      </c>
      <c r="J100" s="137">
        <f>IF('IPC (2005 o 2010)'!J48=0,"",J$2*'IPC (2005 o 2010)'!J48/'IPC (2005 o 2010)'!$N48)</f>
        <v>41.122750798818402</v>
      </c>
      <c r="K100" s="137">
        <f>IF('IPC (2005 o 2010)'!K48=0,"",K$2*'IPC (2005 o 2010)'!K48/'IPC (2005 o 2010)'!$N48)</f>
        <v>594.08636569578812</v>
      </c>
      <c r="L100" s="137">
        <f>IF('IPC (2005 o 2010)'!L48=0,"",L$2*'IPC (2005 o 2010)'!L48/'IPC (2005 o 2010)'!$N48)</f>
        <v>8.6921926400561365</v>
      </c>
      <c r="M100" s="137">
        <f>IF('IPC (2005 o 2010)'!M48=0,"",M$2*'IPC (2005 o 2010)'!M48/'IPC (2005 o 2010)'!$N48)</f>
        <v>0.4382319491769322</v>
      </c>
      <c r="N100" s="137">
        <f>IF('IPC (2005 o 2010)'!N48=0,"",N$2*'IPC (2005 o 2010)'!N48/'IPC (2005 o 2010)'!$N48)</f>
        <v>1</v>
      </c>
      <c r="O100" s="137" t="str">
        <f>IF('IPC (2005 o 2010)'!O48=0,"",O$2*'IPC (2005 o 2010)'!O48/'IPC (2005 o 2010)'!$N48)</f>
        <v/>
      </c>
      <c r="P100" s="137">
        <f>IF('IPC (2005 o 2010)'!P48=0,"",P$2*'IPC (2005 o 2010)'!P48/'IPC (2005 o 2010)'!$N48)</f>
        <v>1.0083502216903528</v>
      </c>
      <c r="Q100" s="137">
        <f>IF('IPC (2005 o 2010)'!Q48=0,"",Q$2*'IPC (2005 o 2010)'!Q48/'IPC (2005 o 2010)'!$N48)</f>
        <v>0.90109990418132224</v>
      </c>
      <c r="R100" s="137">
        <f>IF('IPC (2005 o 2010)'!R48=0,"",R$2*'IPC (2005 o 2010)'!R48/'IPC (2005 o 2010)'!$N48)</f>
        <v>0.11534446834776835</v>
      </c>
      <c r="S100" s="137">
        <f>IF('IPC (2005 o 2010)'!S48=0,"",S$2*'IPC (2005 o 2010)'!S48/'IPC (2005 o 2010)'!$N48)</f>
        <v>1.0823920919157848</v>
      </c>
      <c r="T100" s="137">
        <f>IF('IPC (2005 o 2010)'!T48=0,"",T$2*'IPC (2005 o 2010)'!T48/'IPC (2005 o 2010)'!$N48)</f>
        <v>11.681903466974239</v>
      </c>
      <c r="U100" s="137">
        <f>IF('IPC (2005 o 2010)'!U48=0,"",U$2*'IPC (2005 o 2010)'!U48/'IPC (2005 o 2010)'!$N48)</f>
        <v>0.83869356506420134</v>
      </c>
      <c r="V100" s="137">
        <f>IF('IPC (2005 o 2010)'!V48=0,"",V$2*'IPC (2005 o 2010)'!V48/'IPC (2005 o 2010)'!$N48)</f>
        <v>0.54257052304603171</v>
      </c>
      <c r="W100" s="137">
        <f>IF('IPC (2005 o 2010)'!W48=0,"",W$2*'IPC (2005 o 2010)'!W48/'IPC (2005 o 2010)'!$N48)</f>
        <v>223.37161911269891</v>
      </c>
      <c r="X100" s="137">
        <f>IF('IPC (2005 o 2010)'!X48=0,"",X$2*'IPC (2005 o 2010)'!X48/'IPC (2005 o 2010)'!$N48)</f>
        <v>1.8242840195473842E-2</v>
      </c>
      <c r="Y100" s="137">
        <f>IF('IPC (2005 o 2010)'!Y48=0,"",Y$2*'IPC (2005 o 2010)'!Y48/'IPC (2005 o 2010)'!$N48)</f>
        <v>8.0136186436190009</v>
      </c>
      <c r="Z100" s="137">
        <f>IF('IPC (2005 o 2010)'!Z48=0,"",Z$2*'IPC (2005 o 2010)'!Z48/'IPC (2005 o 2010)'!$N48)</f>
        <v>0.99571741247993106</v>
      </c>
      <c r="AA100" s="137" t="str">
        <f>IF('IPC (2005 o 2010)'!AA48=0,"",AA$2*'IPC (2005 o 2010)'!AA48/'IPC (2005 o 2010)'!$N48)</f>
        <v/>
      </c>
      <c r="AB100" s="137">
        <f>IF('IPC (2005 o 2010)'!AB48=0,"",AB$2*'IPC (2005 o 2010)'!AB48/'IPC (2005 o 2010)'!$N48)</f>
        <v>0.20061713025833497</v>
      </c>
      <c r="AC100" s="137">
        <f>IF('IPC (2005 o 2010)'!AC48=0,"",AC$2*'IPC (2005 o 2010)'!AC48/'IPC (2005 o 2010)'!$N48)</f>
        <v>0.58223379189730962</v>
      </c>
      <c r="AD100" s="137" t="str">
        <f>IF('IPC (2005 o 2010)'!AD48=0,"",AD$2*'IPC (2005 o 2010)'!AD48/'IPC (2005 o 2010)'!$N48)</f>
        <v/>
      </c>
      <c r="AE100" s="137" t="str">
        <f>IF('IPC (2005 o 2010)'!AE48=0,"",AE$2*'IPC (2005 o 2010)'!AE48/'IPC (2005 o 2010)'!$N48)</f>
        <v/>
      </c>
      <c r="AF100" s="137" t="str">
        <f>IF('IPC (2005 o 2010)'!AF48=0,"",AF$2*'IPC (2005 o 2010)'!AF48/'IPC (2005 o 2010)'!$N48)</f>
        <v/>
      </c>
      <c r="AG100" s="137"/>
      <c r="AH100" s="137">
        <f>IF('IPC (2005 o 2010)'!AH48=0,"",AH$2*'IPC (2005 o 2010)'!AH48/'IPC (2005 o 2010)'!$N48)</f>
        <v>7.8650744186081623</v>
      </c>
      <c r="AI100" s="137" t="str">
        <f>IF('IPC (2005 o 2010)'!AI48=0,"",AI$2*'IPC (2005 o 2010)'!AI48/'IPC (2005 o 2010)'!$N48)</f>
        <v/>
      </c>
      <c r="AJ100" s="137" t="str">
        <f>IF('IPC (2005 o 2010)'!AJ48=0,"",AJ$2*'IPC (2005 o 2010)'!AJ48/'IPC (2005 o 2010)'!$N48)</f>
        <v/>
      </c>
    </row>
    <row r="101" spans="1:36" ht="15" customHeight="1" x14ac:dyDescent="0.25">
      <c r="A101" s="3">
        <v>1982</v>
      </c>
      <c r="B101" s="137">
        <f>IF('IPC (2005 o 2010)'!B49=0,"",B$2*'IPC (2005 o 2010)'!B49/'IPC (2005 o 2010)'!$N49)</f>
        <v>1.1209615460521882</v>
      </c>
      <c r="C101" s="137">
        <f>IF('IPC (2005 o 2010)'!C49=0,"",C$2*'IPC (2005 o 2010)'!C49/'IPC (2005 o 2010)'!$N49)</f>
        <v>1.0112547028515576E-7</v>
      </c>
      <c r="D101" s="137">
        <f>IF('IPC (2005 o 2010)'!D49=0,"",D$2*'IPC (2005 o 2010)'!D49/'IPC (2005 o 2010)'!$N49)</f>
        <v>1.0734277351665422</v>
      </c>
      <c r="E101" s="137">
        <f>IF('IPC (2005 o 2010)'!E49=0,"",E$2*'IPC (2005 o 2010)'!E49/'IPC (2005 o 2010)'!$N49)</f>
        <v>0.98995133000971736</v>
      </c>
      <c r="F101" s="137" t="str">
        <f>IF('IPC (2005 o 2010)'!F49=0,"",F$2*'IPC (2005 o 2010)'!F49/'IPC (2005 o 2010)'!$N49)</f>
        <v/>
      </c>
      <c r="G101" s="137">
        <f>IF('IPC (2005 o 2010)'!G49=0,"",G$2*'IPC (2005 o 2010)'!G49/'IPC (2005 o 2010)'!$N49)</f>
        <v>1.2557467706588228</v>
      </c>
      <c r="H101" s="137">
        <f>IF('IPC (2005 o 2010)'!H49=0,"",H$2*'IPC (2005 o 2010)'!H49/'IPC (2005 o 2010)'!$N49)</f>
        <v>51.877684992314613</v>
      </c>
      <c r="I101" s="137">
        <f>IF('IPC (2005 o 2010)'!I49=0,"",I$2*'IPC (2005 o 2010)'!I49/'IPC (2005 o 2010)'!$N49)</f>
        <v>1.5925885605382051</v>
      </c>
      <c r="J101" s="137">
        <f>IF('IPC (2005 o 2010)'!J49=0,"",J$2*'IPC (2005 o 2010)'!J49/'IPC (2005 o 2010)'!$N49)</f>
        <v>48.317602647908245</v>
      </c>
      <c r="K101" s="137">
        <f>IF('IPC (2005 o 2010)'!K49=0,"",K$2*'IPC (2005 o 2010)'!K49/'IPC (2005 o 2010)'!$N49)</f>
        <v>600.01644579403171</v>
      </c>
      <c r="L101" s="137">
        <f>IF('IPC (2005 o 2010)'!L49=0,"",L$2*'IPC (2005 o 2010)'!L49/'IPC (2005 o 2010)'!$N49)</f>
        <v>9.0189271918111746</v>
      </c>
      <c r="M101" s="137">
        <f>IF('IPC (2005 o 2010)'!M49=0,"",M$2*'IPC (2005 o 2010)'!M49/'IPC (2005 o 2010)'!$N49)</f>
        <v>0.47243604664354349</v>
      </c>
      <c r="N101" s="137">
        <f>IF('IPC (2005 o 2010)'!N49=0,"",N$2*'IPC (2005 o 2010)'!N49/'IPC (2005 o 2010)'!$N49)</f>
        <v>1</v>
      </c>
      <c r="O101" s="137" t="str">
        <f>IF('IPC (2005 o 2010)'!O49=0,"",O$2*'IPC (2005 o 2010)'!O49/'IPC (2005 o 2010)'!$N49)</f>
        <v/>
      </c>
      <c r="P101" s="137">
        <f>IF('IPC (2005 o 2010)'!P49=0,"",P$2*'IPC (2005 o 2010)'!P49/'IPC (2005 o 2010)'!$N49)</f>
        <v>1.041161993878982</v>
      </c>
      <c r="Q101" s="137">
        <f>IF('IPC (2005 o 2010)'!Q49=0,"",Q$2*'IPC (2005 o 2010)'!Q49/'IPC (2005 o 2010)'!$N49)</f>
        <v>0.95074387075590594</v>
      </c>
      <c r="R101" s="137">
        <f>IF('IPC (2005 o 2010)'!R49=0,"",R$2*'IPC (2005 o 2010)'!R49/'IPC (2005 o 2010)'!$N49)</f>
        <v>0.13149406971503069</v>
      </c>
      <c r="S101" s="137">
        <f>IF('IPC (2005 o 2010)'!S49=0,"",S$2*'IPC (2005 o 2010)'!S49/'IPC (2005 o 2010)'!$N49)</f>
        <v>1.0801452451170988</v>
      </c>
      <c r="T101" s="137">
        <f>IF('IPC (2005 o 2010)'!T49=0,"",T$2*'IPC (2005 o 2010)'!T49/'IPC (2005 o 2010)'!$N49)</f>
        <v>11.759433463688014</v>
      </c>
      <c r="U101" s="137">
        <f>IF('IPC (2005 o 2010)'!U49=0,"",U$2*'IPC (2005 o 2010)'!U49/'IPC (2005 o 2010)'!$N49)</f>
        <v>0.92574405450534292</v>
      </c>
      <c r="V101" s="137">
        <f>IF('IPC (2005 o 2010)'!V49=0,"",V$2*'IPC (2005 o 2010)'!V49/'IPC (2005 o 2010)'!$N49)</f>
        <v>0.59547715016172298</v>
      </c>
      <c r="W101" s="137">
        <f>IF('IPC (2005 o 2010)'!W49=0,"",W$2*'IPC (2005 o 2010)'!W49/'IPC (2005 o 2010)'!$N49)</f>
        <v>216.23599620642975</v>
      </c>
      <c r="X101" s="137">
        <f>IF('IPC (2005 o 2010)'!X49=0,"",X$2*'IPC (2005 o 2010)'!X49/'IPC (2005 o 2010)'!$N49)</f>
        <v>2.7315486840587714E-2</v>
      </c>
      <c r="Y101" s="137">
        <f>IF('IPC (2005 o 2010)'!Y49=0,"",Y$2*'IPC (2005 o 2010)'!Y49/'IPC (2005 o 2010)'!$N49)</f>
        <v>8.4069757144665012</v>
      </c>
      <c r="Z101" s="137">
        <f>IF('IPC (2005 o 2010)'!Z49=0,"",Z$2*'IPC (2005 o 2010)'!Z49/'IPC (2005 o 2010)'!$N49)</f>
        <v>1.0898393358370233</v>
      </c>
      <c r="AA101" s="137" t="str">
        <f>IF('IPC (2005 o 2010)'!AA49=0,"",AA$2*'IPC (2005 o 2010)'!AA49/'IPC (2005 o 2010)'!$N49)</f>
        <v/>
      </c>
      <c r="AB101" s="137">
        <f>IF('IPC (2005 o 2010)'!AB49=0,"",AB$2*'IPC (2005 o 2010)'!AB49/'IPC (2005 o 2010)'!$N49)</f>
        <v>0.2300066298269319</v>
      </c>
      <c r="AC101" s="137">
        <f>IF('IPC (2005 o 2010)'!AC49=0,"",AC$2*'IPC (2005 o 2010)'!AC49/'IPC (2005 o 2010)'!$N49)</f>
        <v>0.59577015711200487</v>
      </c>
      <c r="AD101" s="137" t="str">
        <f>IF('IPC (2005 o 2010)'!AD49=0,"",AD$2*'IPC (2005 o 2010)'!AD49/'IPC (2005 o 2010)'!$N49)</f>
        <v/>
      </c>
      <c r="AE101" s="137" t="str">
        <f>IF('IPC (2005 o 2010)'!AE49=0,"",AE$2*'IPC (2005 o 2010)'!AE49/'IPC (2005 o 2010)'!$N49)</f>
        <v/>
      </c>
      <c r="AF101" s="137" t="str">
        <f>IF('IPC (2005 o 2010)'!AF49=0,"",AF$2*'IPC (2005 o 2010)'!AF49/'IPC (2005 o 2010)'!$N49)</f>
        <v/>
      </c>
      <c r="AG101" s="137"/>
      <c r="AH101" s="137">
        <f>IF('IPC (2005 o 2010)'!AH49=0,"",AH$2*'IPC (2005 o 2010)'!AH49/'IPC (2005 o 2010)'!$N49)</f>
        <v>8.0472117409811705</v>
      </c>
      <c r="AI101" s="137" t="str">
        <f>IF('IPC (2005 o 2010)'!AI49=0,"",AI$2*'IPC (2005 o 2010)'!AI49/'IPC (2005 o 2010)'!$N49)</f>
        <v/>
      </c>
      <c r="AJ101" s="137" t="str">
        <f>IF('IPC (2005 o 2010)'!AJ49=0,"",AJ$2*'IPC (2005 o 2010)'!AJ49/'IPC (2005 o 2010)'!$N49)</f>
        <v/>
      </c>
    </row>
    <row r="102" spans="1:36" ht="15" customHeight="1" x14ac:dyDescent="0.25">
      <c r="A102" s="3">
        <v>1983</v>
      </c>
      <c r="B102" s="137">
        <f>IF('IPC (2005 o 2010)'!B50=0,"",B$2*'IPC (2005 o 2010)'!B50/'IPC (2005 o 2010)'!$N50)</f>
        <v>1.1218410733516062</v>
      </c>
      <c r="C102" s="137">
        <f>IF('IPC (2005 o 2010)'!C50=0,"",C$2*'IPC (2005 o 2010)'!C50/'IPC (2005 o 2010)'!$N50)</f>
        <v>4.348262212881319E-7</v>
      </c>
      <c r="D102" s="137">
        <f>IF('IPC (2005 o 2010)'!D50=0,"",D$2*'IPC (2005 o 2010)'!D50/'IPC (2005 o 2010)'!$N50)</f>
        <v>1.1444245885390458</v>
      </c>
      <c r="E102" s="137">
        <f>IF('IPC (2005 o 2010)'!E50=0,"",E$2*'IPC (2005 o 2010)'!E50/'IPC (2005 o 2010)'!$N50)</f>
        <v>1.0326252028498817</v>
      </c>
      <c r="F102" s="137" t="str">
        <f>IF('IPC (2005 o 2010)'!F50=0,"",F$2*'IPC (2005 o 2010)'!F50/'IPC (2005 o 2010)'!$N50)</f>
        <v/>
      </c>
      <c r="G102" s="137">
        <f>IF('IPC (2005 o 2010)'!G50=0,"",G$2*'IPC (2005 o 2010)'!G50/'IPC (2005 o 2010)'!$N50)</f>
        <v>1.2880024365851643</v>
      </c>
      <c r="H102" s="137">
        <f>IF('IPC (2005 o 2010)'!H50=0,"",H$2*'IPC (2005 o 2010)'!H50/'IPC (2005 o 2010)'!$N50)</f>
        <v>63.963308093371403</v>
      </c>
      <c r="I102" s="137">
        <f>IF('IPC (2005 o 2010)'!I50=0,"",I$2*'IPC (2005 o 2010)'!I50/'IPC (2005 o 2010)'!$N50)</f>
        <v>1.573880557564759</v>
      </c>
      <c r="J102" s="137">
        <f>IF('IPC (2005 o 2010)'!J50=0,"",J$2*'IPC (2005 o 2010)'!J50/'IPC (2005 o 2010)'!$N50)</f>
        <v>55.936444323066183</v>
      </c>
      <c r="K102" s="137">
        <f>IF('IPC (2005 o 2010)'!K50=0,"",K$2*'IPC (2005 o 2010)'!K50/'IPC (2005 o 2010)'!$N50)</f>
        <v>601.22681573514387</v>
      </c>
      <c r="L102" s="137">
        <f>IF('IPC (2005 o 2010)'!L50=0,"",L$2*'IPC (2005 o 2010)'!L50/'IPC (2005 o 2010)'!$N50)</f>
        <v>9.3418736124154709</v>
      </c>
      <c r="M102" s="137">
        <f>IF('IPC (2005 o 2010)'!M50=0,"",M$2*'IPC (2005 o 2010)'!M50/'IPC (2005 o 2010)'!$N50)</f>
        <v>0.51345634827493136</v>
      </c>
      <c r="N102" s="137">
        <f>IF('IPC (2005 o 2010)'!N50=0,"",N$2*'IPC (2005 o 2010)'!N50/'IPC (2005 o 2010)'!$N50)</f>
        <v>1</v>
      </c>
      <c r="O102" s="137" t="str">
        <f>IF('IPC (2005 o 2010)'!O50=0,"",O$2*'IPC (2005 o 2010)'!O50/'IPC (2005 o 2010)'!$N50)</f>
        <v/>
      </c>
      <c r="P102" s="137">
        <f>IF('IPC (2005 o 2010)'!P50=0,"",P$2*'IPC (2005 o 2010)'!P50/'IPC (2005 o 2010)'!$N50)</f>
        <v>1.0931518747449005</v>
      </c>
      <c r="Q102" s="137">
        <f>IF('IPC (2005 o 2010)'!Q50=0,"",Q$2*'IPC (2005 o 2010)'!Q50/'IPC (2005 o 2010)'!$N50)</f>
        <v>1.0082894306912358</v>
      </c>
      <c r="R102" s="137">
        <f>IF('IPC (2005 o 2010)'!R50=0,"",R$2*'IPC (2005 o 2010)'!R50/'IPC (2005 o 2010)'!$N50)</f>
        <v>0.1531103210408874</v>
      </c>
      <c r="S102" s="137">
        <f>IF('IPC (2005 o 2010)'!S50=0,"",S$2*'IPC (2005 o 2010)'!S50/'IPC (2005 o 2010)'!$N50)</f>
        <v>1.0752098162071813</v>
      </c>
      <c r="T102" s="137">
        <f>IF('IPC (2005 o 2010)'!T50=0,"",T$2*'IPC (2005 o 2010)'!T50/'IPC (2005 o 2010)'!$N50)</f>
        <v>12.222857856529899</v>
      </c>
      <c r="U102" s="137">
        <f>IF('IPC (2005 o 2010)'!U50=0,"",U$2*'IPC (2005 o 2010)'!U50/'IPC (2005 o 2010)'!$N50)</f>
        <v>0.99063872014573262</v>
      </c>
      <c r="V102" s="137">
        <f>IF('IPC (2005 o 2010)'!V50=0,"",V$2*'IPC (2005 o 2010)'!V50/'IPC (2005 o 2010)'!$N50)</f>
        <v>0.66144581432855809</v>
      </c>
      <c r="W102" s="137">
        <f>IF('IPC (2005 o 2010)'!W50=0,"",W$2*'IPC (2005 o 2010)'!W50/'IPC (2005 o 2010)'!$N50)</f>
        <v>213.48579727685669</v>
      </c>
      <c r="X102" s="137">
        <f>IF('IPC (2005 o 2010)'!X50=0,"",X$2*'IPC (2005 o 2010)'!X50/'IPC (2005 o 2010)'!$N50)</f>
        <v>5.342683362142648E-2</v>
      </c>
      <c r="Y102" s="137">
        <f>IF('IPC (2005 o 2010)'!Y50=0,"",Y$2*'IPC (2005 o 2010)'!Y50/'IPC (2005 o 2010)'!$N50)</f>
        <v>8.834834095616042</v>
      </c>
      <c r="Z102" s="137">
        <f>IF('IPC (2005 o 2010)'!Z50=0,"",Z$2*'IPC (2005 o 2010)'!Z50/'IPC (2005 o 2010)'!$N50)</f>
        <v>1.1334346388684351</v>
      </c>
      <c r="AA102" s="137" t="str">
        <f>IF('IPC (2005 o 2010)'!AA50=0,"",AA$2*'IPC (2005 o 2010)'!AA50/'IPC (2005 o 2010)'!$N50)</f>
        <v/>
      </c>
      <c r="AB102" s="137">
        <f>IF('IPC (2005 o 2010)'!AB50=0,"",AB$2*'IPC (2005 o 2010)'!AB50/'IPC (2005 o 2010)'!$N50)</f>
        <v>0.2763374336003524</v>
      </c>
      <c r="AC102" s="137">
        <f>IF('IPC (2005 o 2010)'!AC50=0,"",AC$2*'IPC (2005 o 2010)'!AC50/'IPC (2005 o 2010)'!$N50)</f>
        <v>0.60383324610384204</v>
      </c>
      <c r="AD102" s="137" t="str">
        <f>IF('IPC (2005 o 2010)'!AD50=0,"",AD$2*'IPC (2005 o 2010)'!AD50/'IPC (2005 o 2010)'!$N50)</f>
        <v/>
      </c>
      <c r="AE102" s="137" t="str">
        <f>IF('IPC (2005 o 2010)'!AE50=0,"",AE$2*'IPC (2005 o 2010)'!AE50/'IPC (2005 o 2010)'!$N50)</f>
        <v/>
      </c>
      <c r="AF102" s="137" t="str">
        <f>IF('IPC (2005 o 2010)'!AF50=0,"",AF$2*'IPC (2005 o 2010)'!AF50/'IPC (2005 o 2010)'!$N50)</f>
        <v/>
      </c>
      <c r="AG102" s="137"/>
      <c r="AH102" s="137">
        <f>IF('IPC (2005 o 2010)'!AH50=0,"",AH$2*'IPC (2005 o 2010)'!AH50/'IPC (2005 o 2010)'!$N50)</f>
        <v>8.4885524574833706</v>
      </c>
      <c r="AI102" s="137" t="str">
        <f>IF('IPC (2005 o 2010)'!AI50=0,"",AI$2*'IPC (2005 o 2010)'!AI50/'IPC (2005 o 2010)'!$N50)</f>
        <v/>
      </c>
      <c r="AJ102" s="137" t="str">
        <f>IF('IPC (2005 o 2010)'!AJ50=0,"",AJ$2*'IPC (2005 o 2010)'!AJ50/'IPC (2005 o 2010)'!$N50)</f>
        <v/>
      </c>
    </row>
    <row r="103" spans="1:36" ht="15" customHeight="1" x14ac:dyDescent="0.25">
      <c r="A103" s="3">
        <v>1984</v>
      </c>
      <c r="B103" s="137">
        <f>IF('IPC (2005 o 2010)'!B51=0,"",B$2*'IPC (2005 o 2010)'!B51/'IPC (2005 o 2010)'!$N51)</f>
        <v>1.1014612817147129</v>
      </c>
      <c r="C103" s="137">
        <f>IF('IPC (2005 o 2010)'!C51=0,"",C$2*'IPC (2005 o 2010)'!C51/'IPC (2005 o 2010)'!$N51)</f>
        <v>3.0297318169040817E-6</v>
      </c>
      <c r="D103" s="137">
        <f>IF('IPC (2005 o 2010)'!D51=0,"",D$2*'IPC (2005 o 2010)'!D51/'IPC (2005 o 2010)'!$N51)</f>
        <v>1.140692322616651</v>
      </c>
      <c r="E103" s="137">
        <f>IF('IPC (2005 o 2010)'!E51=0,"",E$2*'IPC (2005 o 2010)'!E51/'IPC (2005 o 2010)'!$N51)</f>
        <v>1.05283445103007</v>
      </c>
      <c r="F103" s="137" t="str">
        <f>IF('IPC (2005 o 2010)'!F51=0,"",F$2*'IPC (2005 o 2010)'!F51/'IPC (2005 o 2010)'!$N51)</f>
        <v/>
      </c>
      <c r="G103" s="137">
        <f>IF('IPC (2005 o 2010)'!G51=0,"",G$2*'IPC (2005 o 2010)'!G51/'IPC (2005 o 2010)'!$N51)</f>
        <v>1.2880545541267492</v>
      </c>
      <c r="H103" s="137">
        <f>IF('IPC (2005 o 2010)'!H51=0,"",H$2*'IPC (2005 o 2010)'!H51/'IPC (2005 o 2010)'!$N51)</f>
        <v>73.505414508477926</v>
      </c>
      <c r="I103" s="137">
        <f>IF('IPC (2005 o 2010)'!I51=0,"",I$2*'IPC (2005 o 2010)'!I51/'IPC (2005 o 2010)'!$N51)</f>
        <v>1.5497284850888233</v>
      </c>
      <c r="J103" s="137">
        <f>IF('IPC (2005 o 2010)'!J51=0,"",J$2*'IPC (2005 o 2010)'!J51/'IPC (2005 o 2010)'!$N51)</f>
        <v>62.405348958165412</v>
      </c>
      <c r="K103" s="137">
        <f>IF('IPC (2005 o 2010)'!K51=0,"",K$2*'IPC (2005 o 2010)'!K51/'IPC (2005 o 2010)'!$N51)</f>
        <v>589.5447837508666</v>
      </c>
      <c r="L103" s="137">
        <f>IF('IPC (2005 o 2010)'!L51=0,"",L$2*'IPC (2005 o 2010)'!L51/'IPC (2005 o 2010)'!$N51)</f>
        <v>9.5201318812449305</v>
      </c>
      <c r="M103" s="137">
        <f>IF('IPC (2005 o 2010)'!M51=0,"",M$2*'IPC (2005 o 2010)'!M51/'IPC (2005 o 2010)'!$N51)</f>
        <v>0.5478163828866861</v>
      </c>
      <c r="N103" s="137">
        <f>IF('IPC (2005 o 2010)'!N51=0,"",N$2*'IPC (2005 o 2010)'!N51/'IPC (2005 o 2010)'!$N51)</f>
        <v>1</v>
      </c>
      <c r="O103" s="137" t="str">
        <f>IF('IPC (2005 o 2010)'!O51=0,"",O$2*'IPC (2005 o 2010)'!O51/'IPC (2005 o 2010)'!$N51)</f>
        <v/>
      </c>
      <c r="P103" s="137">
        <f>IF('IPC (2005 o 2010)'!P51=0,"",P$2*'IPC (2005 o 2010)'!P51/'IPC (2005 o 2010)'!$N51)</f>
        <v>1.1221533680953657</v>
      </c>
      <c r="Q103" s="137">
        <f>IF('IPC (2005 o 2010)'!Q51=0,"",Q$2*'IPC (2005 o 2010)'!Q51/'IPC (2005 o 2010)'!$N51)</f>
        <v>1.040899178603514</v>
      </c>
      <c r="R103" s="137">
        <f>IF('IPC (2005 o 2010)'!R51=0,"",R$2*'IPC (2005 o 2010)'!R51/'IPC (2005 o 2010)'!$N51)</f>
        <v>0.17389134516717186</v>
      </c>
      <c r="S103" s="137">
        <f>IF('IPC (2005 o 2010)'!S51=0,"",S$2*'IPC (2005 o 2010)'!S51/'IPC (2005 o 2010)'!$N51)</f>
        <v>1.0649123696898273</v>
      </c>
      <c r="T103" s="137">
        <f>IF('IPC (2005 o 2010)'!T51=0,"",T$2*'IPC (2005 o 2010)'!T51/'IPC (2005 o 2010)'!$N51)</f>
        <v>12.71121868837947</v>
      </c>
      <c r="U103" s="137">
        <f>IF('IPC (2005 o 2010)'!U51=0,"",U$2*'IPC (2005 o 2010)'!U51/'IPC (2005 o 2010)'!$N51)</f>
        <v>1.0319600238080844</v>
      </c>
      <c r="V103" s="137">
        <f>IF('IPC (2005 o 2010)'!V51=0,"",V$2*'IPC (2005 o 2010)'!V51/'IPC (2005 o 2010)'!$N51)</f>
        <v>0.70262864017139637</v>
      </c>
      <c r="W103" s="137">
        <f>IF('IPC (2005 o 2010)'!W51=0,"",W$2*'IPC (2005 o 2010)'!W51/'IPC (2005 o 2010)'!$N51)</f>
        <v>209.31243546771194</v>
      </c>
      <c r="X103" s="137">
        <f>IF('IPC (2005 o 2010)'!X51=0,"",X$2*'IPC (2005 o 2010)'!X51/'IPC (2005 o 2010)'!$N51)</f>
        <v>8.4749385228805083E-2</v>
      </c>
      <c r="Y103" s="137">
        <f>IF('IPC (2005 o 2010)'!Y51=0,"",Y$2*'IPC (2005 o 2010)'!Y51/'IPC (2005 o 2010)'!$N51)</f>
        <v>8.9972759509347853</v>
      </c>
      <c r="Z103" s="137">
        <f>IF('IPC (2005 o 2010)'!Z51=0,"",Z$2*'IPC (2005 o 2010)'!Z51/'IPC (2005 o 2010)'!$N51)</f>
        <v>1.1537634970025219</v>
      </c>
      <c r="AA103" s="137" t="str">
        <f>IF('IPC (2005 o 2010)'!AA51=0,"",AA$2*'IPC (2005 o 2010)'!AA51/'IPC (2005 o 2010)'!$N51)</f>
        <v/>
      </c>
      <c r="AB103" s="137">
        <f>IF('IPC (2005 o 2010)'!AB51=0,"",AB$2*'IPC (2005 o 2010)'!AB51/'IPC (2005 o 2010)'!$N51)</f>
        <v>0.34014670681018211</v>
      </c>
      <c r="AC103" s="137">
        <f>IF('IPC (2005 o 2010)'!AC51=0,"",AC$2*'IPC (2005 o 2010)'!AC51/'IPC (2005 o 2010)'!$N51)</f>
        <v>0.60765511541232342</v>
      </c>
      <c r="AD103" s="137" t="str">
        <f>IF('IPC (2005 o 2010)'!AD51=0,"",AD$2*'IPC (2005 o 2010)'!AD51/'IPC (2005 o 2010)'!$N51)</f>
        <v/>
      </c>
      <c r="AE103" s="137" t="str">
        <f>IF('IPC (2005 o 2010)'!AE51=0,"",AE$2*'IPC (2005 o 2010)'!AE51/'IPC (2005 o 2010)'!$N51)</f>
        <v/>
      </c>
      <c r="AF103" s="137" t="str">
        <f>IF('IPC (2005 o 2010)'!AF51=0,"",AF$2*'IPC (2005 o 2010)'!AF51/'IPC (2005 o 2010)'!$N51)</f>
        <v/>
      </c>
      <c r="AG103" s="137"/>
      <c r="AH103" s="137">
        <f>IF('IPC (2005 o 2010)'!AH51=0,"",AH$2*'IPC (2005 o 2010)'!AH51/'IPC (2005 o 2010)'!$N51)</f>
        <v>8.7932351990251032</v>
      </c>
      <c r="AI103" s="137" t="str">
        <f>IF('IPC (2005 o 2010)'!AI51=0,"",AI$2*'IPC (2005 o 2010)'!AI51/'IPC (2005 o 2010)'!$N51)</f>
        <v/>
      </c>
      <c r="AJ103" s="137" t="str">
        <f>IF('IPC (2005 o 2010)'!AJ51=0,"",AJ$2*'IPC (2005 o 2010)'!AJ51/'IPC (2005 o 2010)'!$N51)</f>
        <v/>
      </c>
    </row>
    <row r="104" spans="1:36" ht="15" customHeight="1" x14ac:dyDescent="0.25">
      <c r="A104" s="3">
        <v>1985</v>
      </c>
      <c r="B104" s="137">
        <f>IF('IPC (2005 o 2010)'!B52=0,"",B$2*'IPC (2005 o 2010)'!B52/'IPC (2005 o 2010)'!$N52)</f>
        <v>1.0857242847638222</v>
      </c>
      <c r="C104" s="137">
        <f>IF('IPC (2005 o 2010)'!C52=0,"",C$2*'IPC (2005 o 2010)'!C52/'IPC (2005 o 2010)'!$N52)</f>
        <v>2.2593926209078304E-5</v>
      </c>
      <c r="D104" s="137">
        <f>IF('IPC (2005 o 2010)'!D52=0,"",D$2*'IPC (2005 o 2010)'!D52/'IPC (2005 o 2010)'!$N52)</f>
        <v>1.1758239973469895</v>
      </c>
      <c r="E104" s="137">
        <f>IF('IPC (2005 o 2010)'!E52=0,"",E$2*'IPC (2005 o 2010)'!E52/'IPC (2005 o 2010)'!$N52)</f>
        <v>1.0662874526982116</v>
      </c>
      <c r="F104" s="137" t="str">
        <f>IF('IPC (2005 o 2010)'!F52=0,"",F$2*'IPC (2005 o 2010)'!F52/'IPC (2005 o 2010)'!$N52)</f>
        <v/>
      </c>
      <c r="G104" s="137">
        <f>IF('IPC (2005 o 2010)'!G52=0,"",G$2*'IPC (2005 o 2010)'!G52/'IPC (2005 o 2010)'!$N52)</f>
        <v>1.2932345696366196</v>
      </c>
      <c r="H104" s="137">
        <f>IF('IPC (2005 o 2010)'!H52=0,"",H$2*'IPC (2005 o 2010)'!H52/'IPC (2005 o 2010)'!$N52)</f>
        <v>92.784340816601969</v>
      </c>
      <c r="I104" s="137">
        <f>IF('IPC (2005 o 2010)'!I52=0,"",I$2*'IPC (2005 o 2010)'!I52/'IPC (2005 o 2010)'!$N52)</f>
        <v>1.6747652546026779</v>
      </c>
      <c r="J104" s="137">
        <f>IF('IPC (2005 o 2010)'!J52=0,"",J$2*'IPC (2005 o 2010)'!J52/'IPC (2005 o 2010)'!$N52)</f>
        <v>74.717320951314548</v>
      </c>
      <c r="K104" s="137">
        <f>IF('IPC (2005 o 2010)'!K52=0,"",K$2*'IPC (2005 o 2010)'!K52/'IPC (2005 o 2010)'!$N52)</f>
        <v>583.35870634517084</v>
      </c>
      <c r="L104" s="137">
        <f>IF('IPC (2005 o 2010)'!L52=0,"",L$2*'IPC (2005 o 2010)'!L52/'IPC (2005 o 2010)'!$N52)</f>
        <v>9.6243133154977869</v>
      </c>
      <c r="M104" s="137">
        <f>IF('IPC (2005 o 2010)'!M52=0,"",M$2*'IPC (2005 o 2010)'!M52/'IPC (2005 o 2010)'!$N52)</f>
        <v>0.57569161767329935</v>
      </c>
      <c r="N104" s="137">
        <f>IF('IPC (2005 o 2010)'!N52=0,"",N$2*'IPC (2005 o 2010)'!N52/'IPC (2005 o 2010)'!$N52)</f>
        <v>1</v>
      </c>
      <c r="O104" s="137" t="str">
        <f>IF('IPC (2005 o 2010)'!O52=0,"",O$2*'IPC (2005 o 2010)'!O52/'IPC (2005 o 2010)'!$N52)</f>
        <v/>
      </c>
      <c r="P104" s="137">
        <f>IF('IPC (2005 o 2010)'!P52=0,"",P$2*'IPC (2005 o 2010)'!P52/'IPC (2005 o 2010)'!$N52)</f>
        <v>1.1400349105180958</v>
      </c>
      <c r="Q104" s="137">
        <f>IF('IPC (2005 o 2010)'!Q52=0,"",Q$2*'IPC (2005 o 2010)'!Q52/'IPC (2005 o 2010)'!$N52)</f>
        <v>1.0638739689621834</v>
      </c>
      <c r="R104" s="137">
        <f>IF('IPC (2005 o 2010)'!R52=0,"",R$2*'IPC (2005 o 2010)'!R52/'IPC (2005 o 2010)'!$N52)</f>
        <v>0.20037344704997179</v>
      </c>
      <c r="S104" s="137">
        <f>IF('IPC (2005 o 2010)'!S52=0,"",S$2*'IPC (2005 o 2010)'!S52/'IPC (2005 o 2010)'!$N52)</f>
        <v>1.0516757977095685</v>
      </c>
      <c r="T104" s="137">
        <f>IF('IPC (2005 o 2010)'!T52=0,"",T$2*'IPC (2005 o 2010)'!T52/'IPC (2005 o 2010)'!$N52)</f>
        <v>13.128197918297113</v>
      </c>
      <c r="U104" s="137">
        <f>IF('IPC (2005 o 2010)'!U52=0,"",U$2*'IPC (2005 o 2010)'!U52/'IPC (2005 o 2010)'!$N52)</f>
        <v>1.0503963788782493</v>
      </c>
      <c r="V104" s="137">
        <f>IF('IPC (2005 o 2010)'!V52=0,"",V$2*'IPC (2005 o 2010)'!V52/'IPC (2005 o 2010)'!$N52)</f>
        <v>0.74103808016265671</v>
      </c>
      <c r="W104" s="137">
        <f>IF('IPC (2005 o 2010)'!W52=0,"",W$2*'IPC (2005 o 2010)'!W52/'IPC (2005 o 2010)'!$N52)</f>
        <v>206.25327399407814</v>
      </c>
      <c r="X104" s="137">
        <f>IF('IPC (2005 o 2010)'!X52=0,"",X$2*'IPC (2005 o 2010)'!X52/'IPC (2005 o 2010)'!$N52)</f>
        <v>0.12911296934081942</v>
      </c>
      <c r="Y104" s="137">
        <f>IF('IPC (2005 o 2010)'!Y52=0,"",Y$2*'IPC (2005 o 2010)'!Y52/'IPC (2005 o 2010)'!$N52)</f>
        <v>9.1857629181119211</v>
      </c>
      <c r="Z104" s="137">
        <f>IF('IPC (2005 o 2010)'!Z52=0,"",Z$2*'IPC (2005 o 2010)'!Z52/'IPC (2005 o 2010)'!$N52)</f>
        <v>1.2860482923732988</v>
      </c>
      <c r="AA104" s="137" t="str">
        <f>IF('IPC (2005 o 2010)'!AA52=0,"",AA$2*'IPC (2005 o 2010)'!AA52/'IPC (2005 o 2010)'!$N52)</f>
        <v/>
      </c>
      <c r="AB104" s="137">
        <f>IF('IPC (2005 o 2010)'!AB52=0,"",AB$2*'IPC (2005 o 2010)'!AB52/'IPC (2005 o 2010)'!$N52)</f>
        <v>0.39242992413977595</v>
      </c>
      <c r="AC104" s="137">
        <f>IF('IPC (2005 o 2010)'!AC52=0,"",AC$2*'IPC (2005 o 2010)'!AC52/'IPC (2005 o 2010)'!$N52)</f>
        <v>0.62247756200344095</v>
      </c>
      <c r="AD104" s="137" t="str">
        <f>IF('IPC (2005 o 2010)'!AD52=0,"",AD$2*'IPC (2005 o 2010)'!AD52/'IPC (2005 o 2010)'!$N52)</f>
        <v/>
      </c>
      <c r="AE104" s="137" t="str">
        <f>IF('IPC (2005 o 2010)'!AE52=0,"",AE$2*'IPC (2005 o 2010)'!AE52/'IPC (2005 o 2010)'!$N52)</f>
        <v/>
      </c>
      <c r="AF104" s="137" t="str">
        <f>IF('IPC (2005 o 2010)'!AF52=0,"",AF$2*'IPC (2005 o 2010)'!AF52/'IPC (2005 o 2010)'!$N52)</f>
        <v/>
      </c>
      <c r="AG104" s="137"/>
      <c r="AH104" s="137">
        <f>IF('IPC (2005 o 2010)'!AH52=0,"",AH$2*'IPC (2005 o 2010)'!AH52/'IPC (2005 o 2010)'!$N52)</f>
        <v>9.1182258618280798</v>
      </c>
      <c r="AI104" s="137" t="str">
        <f>IF('IPC (2005 o 2010)'!AI52=0,"",AI$2*'IPC (2005 o 2010)'!AI52/'IPC (2005 o 2010)'!$N52)</f>
        <v/>
      </c>
      <c r="AJ104" s="137">
        <f>IF('IPC (2005 o 2010)'!AJ52=0,"",AJ$2*'IPC (2005 o 2010)'!AJ52/'IPC (2005 o 2010)'!$N52)</f>
        <v>5.3000461990016769E-2</v>
      </c>
    </row>
    <row r="105" spans="1:36" ht="15" customHeight="1" x14ac:dyDescent="0.25">
      <c r="A105" s="3">
        <v>1986</v>
      </c>
      <c r="B105" s="137">
        <f>IF('IPC (2005 o 2010)'!B53=0,"",B$2*'IPC (2005 o 2010)'!B53/'IPC (2005 o 2010)'!$N53)</f>
        <v>1.0641214743232832</v>
      </c>
      <c r="C105" s="137">
        <f>IF('IPC (2005 o 2010)'!C53=0,"",C$2*'IPC (2005 o 2010)'!C53/'IPC (2005 o 2010)'!$N53)</f>
        <v>4.2148867543905174E-5</v>
      </c>
      <c r="D105" s="137">
        <f>IF('IPC (2005 o 2010)'!D53=0,"",D$2*'IPC (2005 o 2010)'!D53/'IPC (2005 o 2010)'!$N53)</f>
        <v>1.2583557915226724</v>
      </c>
      <c r="E105" s="137">
        <f>IF('IPC (2005 o 2010)'!E53=0,"",E$2*'IPC (2005 o 2010)'!E53/'IPC (2005 o 2010)'!$N53)</f>
        <v>1.0599702906586184</v>
      </c>
      <c r="F105" s="137" t="str">
        <f>IF('IPC (2005 o 2010)'!F53=0,"",F$2*'IPC (2005 o 2010)'!F53/'IPC (2005 o 2010)'!$N53)</f>
        <v/>
      </c>
      <c r="G105" s="137">
        <f>IF('IPC (2005 o 2010)'!G53=0,"",G$2*'IPC (2005 o 2010)'!G53/'IPC (2005 o 2010)'!$N53)</f>
        <v>1.3223831567345972</v>
      </c>
      <c r="H105" s="137">
        <f>IF('IPC (2005 o 2010)'!H53=0,"",H$2*'IPC (2005 o 2010)'!H53/'IPC (2005 o 2010)'!$N53)</f>
        <v>108.79096102473665</v>
      </c>
      <c r="I105" s="137">
        <f>IF('IPC (2005 o 2010)'!I53=0,"",I$2*'IPC (2005 o 2010)'!I53/'IPC (2005 o 2010)'!$N53)</f>
        <v>1.7586190399141126</v>
      </c>
      <c r="J105" s="137">
        <f>IF('IPC (2005 o 2010)'!J53=0,"",J$2*'IPC (2005 o 2010)'!J53/'IPC (2005 o 2010)'!$N53)</f>
        <v>87.15080695027838</v>
      </c>
      <c r="K105" s="137">
        <f>IF('IPC (2005 o 2010)'!K53=0,"",K$2*'IPC (2005 o 2010)'!K53/'IPC (2005 o 2010)'!$N53)</f>
        <v>588.23571716711058</v>
      </c>
      <c r="L105" s="137">
        <f>IF('IPC (2005 o 2010)'!L53=0,"",L$2*'IPC (2005 o 2010)'!L53/'IPC (2005 o 2010)'!$N53)</f>
        <v>9.7924459990680983</v>
      </c>
      <c r="M105" s="137">
        <f>IF('IPC (2005 o 2010)'!M53=0,"",M$2*'IPC (2005 o 2010)'!M53/'IPC (2005 o 2010)'!$N53)</f>
        <v>0.6146567183967816</v>
      </c>
      <c r="N105" s="137">
        <f>IF('IPC (2005 o 2010)'!N53=0,"",N$2*'IPC (2005 o 2010)'!N53/'IPC (2005 o 2010)'!$N53)</f>
        <v>1</v>
      </c>
      <c r="O105" s="137" t="str">
        <f>IF('IPC (2005 o 2010)'!O53=0,"",O$2*'IPC (2005 o 2010)'!O53/'IPC (2005 o 2010)'!$N53)</f>
        <v/>
      </c>
      <c r="P105" s="137">
        <f>IF('IPC (2005 o 2010)'!P53=0,"",P$2*'IPC (2005 o 2010)'!P53/'IPC (2005 o 2010)'!$N53)</f>
        <v>1.1516200395503304</v>
      </c>
      <c r="Q105" s="137">
        <f>IF('IPC (2005 o 2010)'!Q53=0,"",Q$2*'IPC (2005 o 2010)'!Q53/'IPC (2005 o 2010)'!$N53)</f>
        <v>1.0705608073788533</v>
      </c>
      <c r="R105" s="137">
        <f>IF('IPC (2005 o 2010)'!R53=0,"",R$2*'IPC (2005 o 2010)'!R53/'IPC (2005 o 2010)'!$N53)</f>
        <v>0.24189890710640069</v>
      </c>
      <c r="S105" s="137">
        <f>IF('IPC (2005 o 2010)'!S53=0,"",S$2*'IPC (2005 o 2010)'!S53/'IPC (2005 o 2010)'!$N53)</f>
        <v>1.032946265379608</v>
      </c>
      <c r="T105" s="137">
        <f>IF('IPC (2005 o 2010)'!T53=0,"",T$2*'IPC (2005 o 2010)'!T53/'IPC (2005 o 2010)'!$N53)</f>
        <v>13.56541721307447</v>
      </c>
      <c r="U105" s="137">
        <f>IF('IPC (2005 o 2010)'!U53=0,"",U$2*'IPC (2005 o 2010)'!U53/'IPC (2005 o 2010)'!$N53)</f>
        <v>1.0702806338203035</v>
      </c>
      <c r="V105" s="137">
        <f>IF('IPC (2005 o 2010)'!V53=0,"",V$2*'IPC (2005 o 2010)'!V53/'IPC (2005 o 2010)'!$N53)</f>
        <v>0.76958555759465797</v>
      </c>
      <c r="W105" s="137">
        <f>IF('IPC (2005 o 2010)'!W53=0,"",W$2*'IPC (2005 o 2010)'!W53/'IPC (2005 o 2010)'!$N53)</f>
        <v>203.61689637536443</v>
      </c>
      <c r="X105" s="137">
        <f>IF('IPC (2005 o 2010)'!X53=0,"",X$2*'IPC (2005 o 2010)'!X53/'IPC (2005 o 2010)'!$N53)</f>
        <v>0.23597234543403914</v>
      </c>
      <c r="Y105" s="137">
        <f>IF('IPC (2005 o 2010)'!Y53=0,"",Y$2*'IPC (2005 o 2010)'!Y53/'IPC (2005 o 2010)'!$N53)</f>
        <v>9.6615970367418313</v>
      </c>
      <c r="Z105" s="137">
        <f>IF('IPC (2005 o 2010)'!Z53=0,"",Z$2*'IPC (2005 o 2010)'!Z53/'IPC (2005 o 2010)'!$N53)</f>
        <v>1.428858268193578</v>
      </c>
      <c r="AA105" s="137" t="str">
        <f>IF('IPC (2005 o 2010)'!AA53=0,"",AA$2*'IPC (2005 o 2010)'!AA53/'IPC (2005 o 2010)'!$N53)</f>
        <v/>
      </c>
      <c r="AB105" s="137">
        <f>IF('IPC (2005 o 2010)'!AB53=0,"",AB$2*'IPC (2005 o 2010)'!AB53/'IPC (2005 o 2010)'!$N53)</f>
        <v>0.43261055013334571</v>
      </c>
      <c r="AC105" s="137">
        <f>IF('IPC (2005 o 2010)'!AC53=0,"",AC$2*'IPC (2005 o 2010)'!AC53/'IPC (2005 o 2010)'!$N53)</f>
        <v>0.63182125210811158</v>
      </c>
      <c r="AD105" s="137" t="str">
        <f>IF('IPC (2005 o 2010)'!AD53=0,"",AD$2*'IPC (2005 o 2010)'!AD53/'IPC (2005 o 2010)'!$N53)</f>
        <v/>
      </c>
      <c r="AE105" s="137" t="str">
        <f>IF('IPC (2005 o 2010)'!AE53=0,"",AE$2*'IPC (2005 o 2010)'!AE53/'IPC (2005 o 2010)'!$N53)</f>
        <v/>
      </c>
      <c r="AF105" s="137" t="str">
        <f>IF('IPC (2005 o 2010)'!AF53=0,"",AF$2*'IPC (2005 o 2010)'!AF53/'IPC (2005 o 2010)'!$N53)</f>
        <v/>
      </c>
      <c r="AG105" s="137"/>
      <c r="AH105" s="137">
        <f>IF('IPC (2005 o 2010)'!AH53=0,"",AH$2*'IPC (2005 o 2010)'!AH53/'IPC (2005 o 2010)'!$N53)</f>
        <v>9.3274240017601606</v>
      </c>
      <c r="AI105" s="137" t="str">
        <f>IF('IPC (2005 o 2010)'!AI53=0,"",AI$2*'IPC (2005 o 2010)'!AI53/'IPC (2005 o 2010)'!$N53)</f>
        <v/>
      </c>
      <c r="AJ105" s="137">
        <f>IF('IPC (2005 o 2010)'!AJ53=0,"",AJ$2*'IPC (2005 o 2010)'!AJ53/'IPC (2005 o 2010)'!$N53)</f>
        <v>5.3417572692940778E-2</v>
      </c>
    </row>
    <row r="106" spans="1:36" ht="15" customHeight="1" x14ac:dyDescent="0.25">
      <c r="A106" s="3">
        <v>1987</v>
      </c>
      <c r="B106" s="137">
        <f>IF('IPC (2005 o 2010)'!B54=0,"",B$2*'IPC (2005 o 2010)'!B54/'IPC (2005 o 2010)'!$N54)</f>
        <v>1.0290700613738117</v>
      </c>
      <c r="C106" s="137">
        <f>IF('IPC (2005 o 2010)'!C54=0,"",C$2*'IPC (2005 o 2010)'!C54/'IPC (2005 o 2010)'!$N54)</f>
        <v>9.4058134986890562E-5</v>
      </c>
      <c r="D106" s="137">
        <f>IF('IPC (2005 o 2010)'!D54=0,"",D$2*'IPC (2005 o 2010)'!D54/'IPC (2005 o 2010)'!$N54)</f>
        <v>1.3174527838116412</v>
      </c>
      <c r="E106" s="137">
        <f>IF('IPC (2005 o 2010)'!E54=0,"",E$2*'IPC (2005 o 2010)'!E54/'IPC (2005 o 2010)'!$N54)</f>
        <v>1.0383834815485264</v>
      </c>
      <c r="F106" s="137" t="str">
        <f>IF('IPC (2005 o 2010)'!F54=0,"",F$2*'IPC (2005 o 2010)'!F54/'IPC (2005 o 2010)'!$N54)</f>
        <v/>
      </c>
      <c r="G106" s="137">
        <f>IF('IPC (2005 o 2010)'!G54=0,"",G$2*'IPC (2005 o 2010)'!G54/'IPC (2005 o 2010)'!$N54)</f>
        <v>1.3312048497267146</v>
      </c>
      <c r="H106" s="137">
        <f>IF('IPC (2005 o 2010)'!H54=0,"",H$2*'IPC (2005 o 2010)'!H54/'IPC (2005 o 2010)'!$N54)</f>
        <v>125.80907777860952</v>
      </c>
      <c r="I106" s="137">
        <f>IF('IPC (2005 o 2010)'!I54=0,"",I$2*'IPC (2005 o 2010)'!I54/'IPC (2005 o 2010)'!$N54)</f>
        <v>1.8457394151072377</v>
      </c>
      <c r="J106" s="137">
        <f>IF('IPC (2005 o 2010)'!J54=0,"",J$2*'IPC (2005 o 2010)'!J54/'IPC (2005 o 2010)'!$N54)</f>
        <v>103.66704172102595</v>
      </c>
      <c r="K106" s="137">
        <f>IF('IPC (2005 o 2010)'!K54=0,"",K$2*'IPC (2005 o 2010)'!K54/'IPC (2005 o 2010)'!$N54)</f>
        <v>584.74651051995761</v>
      </c>
      <c r="L106" s="137">
        <f>IF('IPC (2005 o 2010)'!L54=0,"",L$2*'IPC (2005 o 2010)'!L54/'IPC (2005 o 2010)'!$N54)</f>
        <v>9.8260209937137848</v>
      </c>
      <c r="M106" s="137">
        <f>IF('IPC (2005 o 2010)'!M54=0,"",M$2*'IPC (2005 o 2010)'!M54/'IPC (2005 o 2010)'!$N54)</f>
        <v>0.62404561164788974</v>
      </c>
      <c r="N106" s="137">
        <f>IF('IPC (2005 o 2010)'!N54=0,"",N$2*'IPC (2005 o 2010)'!N54/'IPC (2005 o 2010)'!$N54)</f>
        <v>1</v>
      </c>
      <c r="O106" s="137" t="str">
        <f>IF('IPC (2005 o 2010)'!O54=0,"",O$2*'IPC (2005 o 2010)'!O54/'IPC (2005 o 2010)'!$N54)</f>
        <v/>
      </c>
      <c r="P106" s="137">
        <f>IF('IPC (2005 o 2010)'!P54=0,"",P$2*'IPC (2005 o 2010)'!P54/'IPC (2005 o 2010)'!$N54)</f>
        <v>1.1566022752507668</v>
      </c>
      <c r="Q106" s="137">
        <f>IF('IPC (2005 o 2010)'!Q54=0,"",Q$2*'IPC (2005 o 2010)'!Q54/'IPC (2005 o 2010)'!$N54)</f>
        <v>1.0666812984937275</v>
      </c>
      <c r="R106" s="137">
        <f>IF('IPC (2005 o 2010)'!R54=0,"",R$2*'IPC (2005 o 2010)'!R54/'IPC (2005 o 2010)'!$N54)</f>
        <v>0.27160943474619031</v>
      </c>
      <c r="S106" s="137">
        <f>IF('IPC (2005 o 2010)'!S54=0,"",S$2*'IPC (2005 o 2010)'!S54/'IPC (2005 o 2010)'!$N54)</f>
        <v>0.98954416774367948</v>
      </c>
      <c r="T106" s="137">
        <f>IF('IPC (2005 o 2010)'!T54=0,"",T$2*'IPC (2005 o 2010)'!T54/'IPC (2005 o 2010)'!$N54)</f>
        <v>14.22098989423656</v>
      </c>
      <c r="U106" s="137">
        <f>IF('IPC (2005 o 2010)'!U54=0,"",U$2*'IPC (2005 o 2010)'!U54/'IPC (2005 o 2010)'!$N54)</f>
        <v>1.0650652864581607</v>
      </c>
      <c r="V106" s="137">
        <f>IF('IPC (2005 o 2010)'!V54=0,"",V$2*'IPC (2005 o 2010)'!V54/'IPC (2005 o 2010)'!$N54)</f>
        <v>0.77762360831222677</v>
      </c>
      <c r="W106" s="137">
        <f>IF('IPC (2005 o 2010)'!W54=0,"",W$2*'IPC (2005 o 2010)'!W54/'IPC (2005 o 2010)'!$N54)</f>
        <v>196.66686783054081</v>
      </c>
      <c r="X106" s="137">
        <f>IF('IPC (2005 o 2010)'!X54=0,"",X$2*'IPC (2005 o 2010)'!X54/'IPC (2005 o 2010)'!$N54)</f>
        <v>0.52771051521206991</v>
      </c>
      <c r="Y106" s="137">
        <f>IF('IPC (2005 o 2010)'!Y54=0,"",Y$2*'IPC (2005 o 2010)'!Y54/'IPC (2005 o 2010)'!$N54)</f>
        <v>10.132491759234549</v>
      </c>
      <c r="Z106" s="137">
        <f>IF('IPC (2005 o 2010)'!Z54=0,"",Z$2*'IPC (2005 o 2010)'!Z54/'IPC (2005 o 2010)'!$N54)</f>
        <v>1.5953591425987874</v>
      </c>
      <c r="AA106" s="137" t="str">
        <f>IF('IPC (2005 o 2010)'!AA54=0,"",AA$2*'IPC (2005 o 2010)'!AA54/'IPC (2005 o 2010)'!$N54)</f>
        <v/>
      </c>
      <c r="AB106" s="137">
        <f>IF('IPC (2005 o 2010)'!AB54=0,"",AB$2*'IPC (2005 o 2010)'!AB54/'IPC (2005 o 2010)'!$N54)</f>
        <v>0.45752567120138532</v>
      </c>
      <c r="AC106" s="137">
        <f>IF('IPC (2005 o 2010)'!AC54=0,"",AC$2*'IPC (2005 o 2010)'!AC54/'IPC (2005 o 2010)'!$N54)</f>
        <v>0.63477347260740569</v>
      </c>
      <c r="AD106" s="137" t="str">
        <f>IF('IPC (2005 o 2010)'!AD54=0,"",AD$2*'IPC (2005 o 2010)'!AD54/'IPC (2005 o 2010)'!$N54)</f>
        <v/>
      </c>
      <c r="AE106" s="137" t="str">
        <f>IF('IPC (2005 o 2010)'!AE54=0,"",AE$2*'IPC (2005 o 2010)'!AE54/'IPC (2005 o 2010)'!$N54)</f>
        <v/>
      </c>
      <c r="AF106" s="137" t="str">
        <f>IF('IPC (2005 o 2010)'!AF54=0,"",AF$2*'IPC (2005 o 2010)'!AF54/'IPC (2005 o 2010)'!$N54)</f>
        <v/>
      </c>
      <c r="AG106" s="137"/>
      <c r="AH106" s="137">
        <f>IF('IPC (2005 o 2010)'!AH54=0,"",AH$2*'IPC (2005 o 2010)'!AH54/'IPC (2005 o 2010)'!$N54)</f>
        <v>9.3745732927834027</v>
      </c>
      <c r="AI106" s="137" t="str">
        <f>IF('IPC (2005 o 2010)'!AI54=0,"",AI$2*'IPC (2005 o 2010)'!AI54/'IPC (2005 o 2010)'!$N54)</f>
        <v/>
      </c>
      <c r="AJ106" s="137">
        <f>IF('IPC (2005 o 2010)'!AJ54=0,"",AJ$2*'IPC (2005 o 2010)'!AJ54/'IPC (2005 o 2010)'!$N54)</f>
        <v>5.2897208260679306E-2</v>
      </c>
    </row>
    <row r="107" spans="1:36" ht="15" customHeight="1" x14ac:dyDescent="0.25">
      <c r="A107" s="3">
        <v>1988</v>
      </c>
      <c r="B107" s="137">
        <f>IF('IPC (2005 o 2010)'!B55=0,"",B$2*'IPC (2005 o 2010)'!B55/'IPC (2005 o 2010)'!$N55)</f>
        <v>1.0013491878204988</v>
      </c>
      <c r="C107" s="137">
        <f>IF('IPC (2005 o 2010)'!C55=0,"",C$2*'IPC (2005 o 2010)'!C55/'IPC (2005 o 2010)'!$N55)</f>
        <v>4.0031051108558777E-4</v>
      </c>
      <c r="D107" s="137">
        <f>IF('IPC (2005 o 2010)'!D55=0,"",D$2*'IPC (2005 o 2010)'!D55/'IPC (2005 o 2010)'!$N55)</f>
        <v>1.3571771539075042</v>
      </c>
      <c r="E107" s="137">
        <f>IF('IPC (2005 o 2010)'!E55=0,"",E$2*'IPC (2005 o 2010)'!E55/'IPC (2005 o 2010)'!$N55)</f>
        <v>1.0092825230255025</v>
      </c>
      <c r="F107" s="137" t="str">
        <f>IF('IPC (2005 o 2010)'!F55=0,"",F$2*'IPC (2005 o 2010)'!F55/'IPC (2005 o 2010)'!$N55)</f>
        <v/>
      </c>
      <c r="G107" s="137">
        <f>IF('IPC (2005 o 2010)'!G55=0,"",G$2*'IPC (2005 o 2010)'!G55/'IPC (2005 o 2010)'!$N55)</f>
        <v>1.3305716580375246</v>
      </c>
      <c r="H107" s="137">
        <f>IF('IPC (2005 o 2010)'!H55=0,"",H$2*'IPC (2005 o 2010)'!H55/'IPC (2005 o 2010)'!$N55)</f>
        <v>138.63034668392834</v>
      </c>
      <c r="I107" s="137">
        <f>IF('IPC (2005 o 2010)'!I55=0,"",I$2*'IPC (2005 o 2010)'!I55/'IPC (2005 o 2010)'!$N55)</f>
        <v>2.1405226269098314</v>
      </c>
      <c r="J107" s="137">
        <f>IF('IPC (2005 o 2010)'!J55=0,"",J$2*'IPC (2005 o 2010)'!J55/'IPC (2005 o 2010)'!$N55)</f>
        <v>127.63441875188531</v>
      </c>
      <c r="K107" s="137">
        <f>IF('IPC (2005 o 2010)'!K55=0,"",K$2*'IPC (2005 o 2010)'!K55/'IPC (2005 o 2010)'!$N55)</f>
        <v>601.98584726249567</v>
      </c>
      <c r="L107" s="137">
        <f>IF('IPC (2005 o 2010)'!L55=0,"",L$2*'IPC (2005 o 2010)'!L55/'IPC (2005 o 2010)'!$N55)</f>
        <v>9.8692044071651583</v>
      </c>
      <c r="M107" s="137">
        <f>IF('IPC (2005 o 2010)'!M55=0,"",M$2*'IPC (2005 o 2010)'!M55/'IPC (2005 o 2010)'!$N55)</f>
        <v>0.62859968088224893</v>
      </c>
      <c r="N107" s="137">
        <f>IF('IPC (2005 o 2010)'!N55=0,"",N$2*'IPC (2005 o 2010)'!N55/'IPC (2005 o 2010)'!$N55)</f>
        <v>1</v>
      </c>
      <c r="O107" s="137" t="str">
        <f>IF('IPC (2005 o 2010)'!O55=0,"",O$2*'IPC (2005 o 2010)'!O55/'IPC (2005 o 2010)'!$N55)</f>
        <v/>
      </c>
      <c r="P107" s="137">
        <f>IF('IPC (2005 o 2010)'!P55=0,"",P$2*'IPC (2005 o 2010)'!P55/'IPC (2005 o 2010)'!$N55)</f>
        <v>1.1678062291291857</v>
      </c>
      <c r="Q107" s="137">
        <f>IF('IPC (2005 o 2010)'!Q55=0,"",Q$2*'IPC (2005 o 2010)'!Q55/'IPC (2005 o 2010)'!$N55)</f>
        <v>1.052569520993444</v>
      </c>
      <c r="R107" s="137">
        <f>IF('IPC (2005 o 2010)'!R55=0,"",R$2*'IPC (2005 o 2010)'!R55/'IPC (2005 o 2010)'!$N55)</f>
        <v>0.29627384370332799</v>
      </c>
      <c r="S107" s="137">
        <f>IF('IPC (2005 o 2010)'!S55=0,"",S$2*'IPC (2005 o 2010)'!S55/'IPC (2005 o 2010)'!$N55)</f>
        <v>0.95779031532124392</v>
      </c>
      <c r="T107" s="137">
        <f>IF('IPC (2005 o 2010)'!T55=0,"",T$2*'IPC (2005 o 2010)'!T55/'IPC (2005 o 2010)'!$N55)</f>
        <v>15.812250696123517</v>
      </c>
      <c r="U107" s="137">
        <f>IF('IPC (2005 o 2010)'!U55=0,"",U$2*'IPC (2005 o 2010)'!U55/'IPC (2005 o 2010)'!$N55)</f>
        <v>1.0451802194094879</v>
      </c>
      <c r="V107" s="137">
        <f>IF('IPC (2005 o 2010)'!V55=0,"",V$2*'IPC (2005 o 2010)'!V55/'IPC (2005 o 2010)'!$N55)</f>
        <v>0.78494955192723326</v>
      </c>
      <c r="W107" s="137">
        <f>IF('IPC (2005 o 2010)'!W55=0,"",W$2*'IPC (2005 o 2010)'!W55/'IPC (2005 o 2010)'!$N55)</f>
        <v>190.24372262717569</v>
      </c>
      <c r="X107" s="137">
        <f>IF('IPC (2005 o 2010)'!X55=0,"",X$2*'IPC (2005 o 2010)'!X55/'IPC (2005 o 2010)'!$N55)</f>
        <v>1.085877465462229</v>
      </c>
      <c r="Y107" s="137">
        <f>IF('IPC (2005 o 2010)'!Y55=0,"",Y$2*'IPC (2005 o 2010)'!Y55/'IPC (2005 o 2010)'!$N55)</f>
        <v>10.385480284964917</v>
      </c>
      <c r="Z107" s="137">
        <f>IF('IPC (2005 o 2010)'!Z55=0,"",Z$2*'IPC (2005 o 2010)'!Z55/'IPC (2005 o 2010)'!$N55)</f>
        <v>1.6305768148406858</v>
      </c>
      <c r="AA107" s="137" t="str">
        <f>IF('IPC (2005 o 2010)'!AA55=0,"",AA$2*'IPC (2005 o 2010)'!AA55/'IPC (2005 o 2010)'!$N55)</f>
        <v/>
      </c>
      <c r="AB107" s="137">
        <f>IF('IPC (2005 o 2010)'!AB55=0,"",AB$2*'IPC (2005 o 2010)'!AB55/'IPC (2005 o 2010)'!$N55)</f>
        <v>0.4840066329356007</v>
      </c>
      <c r="AC107" s="137">
        <f>IF('IPC (2005 o 2010)'!AC55=0,"",AC$2*'IPC (2005 o 2010)'!AC55/'IPC (2005 o 2010)'!$N55)</f>
        <v>0.63557643324402902</v>
      </c>
      <c r="AD107" s="137" t="str">
        <f>IF('IPC (2005 o 2010)'!AD55=0,"",AD$2*'IPC (2005 o 2010)'!AD55/'IPC (2005 o 2010)'!$N55)</f>
        <v/>
      </c>
      <c r="AE107" s="137" t="str">
        <f>IF('IPC (2005 o 2010)'!AE55=0,"",AE$2*'IPC (2005 o 2010)'!AE55/'IPC (2005 o 2010)'!$N55)</f>
        <v/>
      </c>
      <c r="AF107" s="137" t="str">
        <f>IF('IPC (2005 o 2010)'!AF55=0,"",AF$2*'IPC (2005 o 2010)'!AF55/'IPC (2005 o 2010)'!$N55)</f>
        <v/>
      </c>
      <c r="AG107" s="137"/>
      <c r="AH107" s="137">
        <f>IF('IPC (2005 o 2010)'!AH55=0,"",AH$2*'IPC (2005 o 2010)'!AH55/'IPC (2005 o 2010)'!$N55)</f>
        <v>9.5319459686105272</v>
      </c>
      <c r="AI107" s="137" t="str">
        <f>IF('IPC (2005 o 2010)'!AI55=0,"",AI$2*'IPC (2005 o 2010)'!AI55/'IPC (2005 o 2010)'!$N55)</f>
        <v/>
      </c>
      <c r="AJ107" s="137">
        <f>IF('IPC (2005 o 2010)'!AJ55=0,"",AJ$2*'IPC (2005 o 2010)'!AJ55/'IPC (2005 o 2010)'!$N55)</f>
        <v>5.1967097777234135E-2</v>
      </c>
    </row>
    <row r="108" spans="1:36" ht="15" customHeight="1" x14ac:dyDescent="0.25">
      <c r="A108" s="3">
        <v>1989</v>
      </c>
      <c r="B108" s="137">
        <f>IF('IPC (2005 o 2010)'!B56=0,"",B$2*'IPC (2005 o 2010)'!B56/'IPC (2005 o 2010)'!$N56)</f>
        <v>0.9818008926903371</v>
      </c>
      <c r="C108" s="137">
        <f>IF('IPC (2005 o 2010)'!C56=0,"",C$2*'IPC (2005 o 2010)'!C56/'IPC (2005 o 2010)'!$N56)</f>
        <v>1.2141612240654747E-2</v>
      </c>
      <c r="D108" s="137">
        <f>IF('IPC (2005 o 2010)'!D56=0,"",D$2*'IPC (2005 o 2010)'!D56/'IPC (2005 o 2010)'!$N56)</f>
        <v>1.3922227582642459</v>
      </c>
      <c r="E108" s="137">
        <f>IF('IPC (2005 o 2010)'!E56=0,"",E$2*'IPC (2005 o 2010)'!E56/'IPC (2005 o 2010)'!$N56)</f>
        <v>0.99272269188714024</v>
      </c>
      <c r="F108" s="137">
        <f>IF('IPC (2005 o 2010)'!F56=0,"",F$2*'IPC (2005 o 2010)'!F56/'IPC (2005 o 2010)'!$N56)</f>
        <v>1.4289809555592669E-6</v>
      </c>
      <c r="G108" s="137">
        <f>IF('IPC (2005 o 2010)'!G56=0,"",G$2*'IPC (2005 o 2010)'!G56/'IPC (2005 o 2010)'!$N56)</f>
        <v>1.332559635854631</v>
      </c>
      <c r="H108" s="137">
        <f>IF('IPC (2005 o 2010)'!H56=0,"",H$2*'IPC (2005 o 2010)'!H56/'IPC (2005 o 2010)'!$N56)</f>
        <v>154.76573594952876</v>
      </c>
      <c r="I108" s="137">
        <f>IF('IPC (2005 o 2010)'!I56=0,"",I$2*'IPC (2005 o 2010)'!I56/'IPC (2005 o 2010)'!$N56)</f>
        <v>2.374796170781547</v>
      </c>
      <c r="J108" s="137">
        <f>IF('IPC (2005 o 2010)'!J56=0,"",J$2*'IPC (2005 o 2010)'!J56/'IPC (2005 o 2010)'!$N56)</f>
        <v>153.24530634708171</v>
      </c>
      <c r="K108" s="137">
        <f>IF('IPC (2005 o 2010)'!K56=0,"",K$2*'IPC (2005 o 2010)'!K56/'IPC (2005 o 2010)'!$N56)</f>
        <v>606.99988992692067</v>
      </c>
      <c r="L108" s="137">
        <f>IF('IPC (2005 o 2010)'!L56=0,"",L$2*'IPC (2005 o 2010)'!L56/'IPC (2005 o 2010)'!$N56)</f>
        <v>9.8640936269059658</v>
      </c>
      <c r="M108" s="137">
        <f>IF('IPC (2005 o 2010)'!M56=0,"",M$2*'IPC (2005 o 2010)'!M56/'IPC (2005 o 2010)'!$N56)</f>
        <v>0.64037948834359382</v>
      </c>
      <c r="N108" s="137">
        <f>IF('IPC (2005 o 2010)'!N56=0,"",N$2*'IPC (2005 o 2010)'!N56/'IPC (2005 o 2010)'!$N56)</f>
        <v>1</v>
      </c>
      <c r="O108" s="137" t="str">
        <f>IF('IPC (2005 o 2010)'!O56=0,"",O$2*'IPC (2005 o 2010)'!O56/'IPC (2005 o 2010)'!$N56)</f>
        <v/>
      </c>
      <c r="P108" s="137">
        <f>IF('IPC (2005 o 2010)'!P56=0,"",P$2*'IPC (2005 o 2010)'!P56/'IPC (2005 o 2010)'!$N56)</f>
        <v>1.1874789623981084</v>
      </c>
      <c r="Q108" s="137">
        <f>IF('IPC (2005 o 2010)'!Q56=0,"",Q$2*'IPC (2005 o 2010)'!Q56/'IPC (2005 o 2010)'!$N56)</f>
        <v>1.0392278384579967</v>
      </c>
      <c r="R108" s="137">
        <f>IF('IPC (2005 o 2010)'!R56=0,"",R$2*'IPC (2005 o 2010)'!R56/'IPC (2005 o 2010)'!$N56)</f>
        <v>0.32122603936736027</v>
      </c>
      <c r="S108" s="137">
        <f>IF('IPC (2005 o 2010)'!S56=0,"",S$2*'IPC (2005 o 2010)'!S56/'IPC (2005 o 2010)'!$N56)</f>
        <v>0.92357416651686985</v>
      </c>
      <c r="T108" s="137">
        <f>IF('IPC (2005 o 2010)'!T56=0,"",T$2*'IPC (2005 o 2010)'!T56/'IPC (2005 o 2010)'!$N56)</f>
        <v>17.67094129191732</v>
      </c>
      <c r="U108" s="137">
        <f>IF('IPC (2005 o 2010)'!U56=0,"",U$2*'IPC (2005 o 2010)'!U56/'IPC (2005 o 2010)'!$N56)</f>
        <v>1.0378223661584745</v>
      </c>
      <c r="V108" s="137">
        <f>IF('IPC (2005 o 2010)'!V56=0,"",V$2*'IPC (2005 o 2010)'!V56/'IPC (2005 o 2010)'!$N56)</f>
        <v>0.79567855705098423</v>
      </c>
      <c r="W108" s="137">
        <f>IF('IPC (2005 o 2010)'!W56=0,"",W$2*'IPC (2005 o 2010)'!W56/'IPC (2005 o 2010)'!$N56)</f>
        <v>185.60733407888202</v>
      </c>
      <c r="X108" s="137">
        <f>IF('IPC (2005 o 2010)'!X56=0,"",X$2*'IPC (2005 o 2010)'!X56/'IPC (2005 o 2010)'!$N56)</f>
        <v>1.2431323801480831</v>
      </c>
      <c r="Y108" s="137">
        <f>IF('IPC (2005 o 2010)'!Y56=0,"",Y$2*'IPC (2005 o 2010)'!Y56/'IPC (2005 o 2010)'!$N56)</f>
        <v>10.357654179917267</v>
      </c>
      <c r="Z108" s="137">
        <f>IF('IPC (2005 o 2010)'!Z56=0,"",Z$2*'IPC (2005 o 2010)'!Z56/'IPC (2005 o 2010)'!$N56)</f>
        <v>1.6444048691144171</v>
      </c>
      <c r="AA108" s="137">
        <f>IF('IPC (2005 o 2010)'!AA56=0,"",AA$2*'IPC (2005 o 2010)'!AA56/'IPC (2005 o 2010)'!$N56)</f>
        <v>3.4695757582425567E-2</v>
      </c>
      <c r="AB108" s="137">
        <f>IF('IPC (2005 o 2010)'!AB56=0,"",AB$2*'IPC (2005 o 2010)'!AB56/'IPC (2005 o 2010)'!$N56)</f>
        <v>0.52029457936959822</v>
      </c>
      <c r="AC108" s="137">
        <f>IF('IPC (2005 o 2010)'!AC56=0,"",AC$2*'IPC (2005 o 2010)'!AC56/'IPC (2005 o 2010)'!$N56)</f>
        <v>0.64153111585170031</v>
      </c>
      <c r="AD108" s="137" t="str">
        <f>IF('IPC (2005 o 2010)'!AD56=0,"",AD$2*'IPC (2005 o 2010)'!AD56/'IPC (2005 o 2010)'!$N56)</f>
        <v/>
      </c>
      <c r="AE108" s="137" t="str">
        <f>IF('IPC (2005 o 2010)'!AE56=0,"",AE$2*'IPC (2005 o 2010)'!AE56/'IPC (2005 o 2010)'!$N56)</f>
        <v/>
      </c>
      <c r="AF108" s="137" t="str">
        <f>IF('IPC (2005 o 2010)'!AF56=0,"",AF$2*'IPC (2005 o 2010)'!AF56/'IPC (2005 o 2010)'!$N56)</f>
        <v/>
      </c>
      <c r="AG108" s="137"/>
      <c r="AH108" s="137">
        <f>IF('IPC (2005 o 2010)'!AH56=0,"",AH$2*'IPC (2005 o 2010)'!AH56/'IPC (2005 o 2010)'!$N56)</f>
        <v>9.6789124993180025</v>
      </c>
      <c r="AI108" s="137" t="str">
        <f>IF('IPC (2005 o 2010)'!AI56=0,"",AI$2*'IPC (2005 o 2010)'!AI56/'IPC (2005 o 2010)'!$N56)</f>
        <v/>
      </c>
      <c r="AJ108" s="137">
        <f>IF('IPC (2005 o 2010)'!AJ56=0,"",AJ$2*'IPC (2005 o 2010)'!AJ56/'IPC (2005 o 2010)'!$N56)</f>
        <v>5.2512324231713828E-2</v>
      </c>
    </row>
    <row r="109" spans="1:36" ht="15" customHeight="1" x14ac:dyDescent="0.25">
      <c r="A109" s="3">
        <v>1990</v>
      </c>
      <c r="B109" s="137">
        <f>IF('IPC (2005 o 2010)'!B57=0,"",B$2*'IPC (2005 o 2010)'!B57/'IPC (2005 o 2010)'!$N57)</f>
        <v>0.95663611051836472</v>
      </c>
      <c r="C109" s="137">
        <f>IF('IPC (2005 o 2010)'!C57=0,"",C$2*'IPC (2005 o 2010)'!C57/'IPC (2005 o 2010)'!$N57)</f>
        <v>0.27808322021772308</v>
      </c>
      <c r="D109" s="137">
        <f>IF('IPC (2005 o 2010)'!D57=0,"",D$2*'IPC (2005 o 2010)'!D57/'IPC (2005 o 2010)'!$N57)</f>
        <v>1.4177836149065592</v>
      </c>
      <c r="E109" s="137">
        <f>IF('IPC (2005 o 2010)'!E57=0,"",E$2*'IPC (2005 o 2010)'!E57/'IPC (2005 o 2010)'!$N57)</f>
        <v>0.97435953267183861</v>
      </c>
      <c r="F109" s="137">
        <f>IF('IPC (2005 o 2010)'!F57=0,"",F$2*'IPC (2005 o 2010)'!F57/'IPC (2005 o 2010)'!$N57)</f>
        <v>2.3048516244037766E-5</v>
      </c>
      <c r="G109" s="137">
        <f>IF('IPC (2005 o 2010)'!G57=0,"",G$2*'IPC (2005 o 2010)'!G57/'IPC (2005 o 2010)'!$N57)</f>
        <v>1.3247529348370957</v>
      </c>
      <c r="H109" s="137">
        <f>IF('IPC (2005 o 2010)'!H57=0,"",H$2*'IPC (2005 o 2010)'!H57/'IPC (2005 o 2010)'!$N57)</f>
        <v>185.07124305206625</v>
      </c>
      <c r="I109" s="137">
        <f>IF('IPC (2005 o 2010)'!I57=0,"",I$2*'IPC (2005 o 2010)'!I57/'IPC (2005 o 2010)'!$N57)</f>
        <v>2.2824624372459117</v>
      </c>
      <c r="J109" s="137">
        <f>IF('IPC (2005 o 2010)'!J57=0,"",J$2*'IPC (2005 o 2010)'!J57/'IPC (2005 o 2010)'!$N57)</f>
        <v>187.76234174463255</v>
      </c>
      <c r="K109" s="137">
        <f>IF('IPC (2005 o 2010)'!K57=0,"",K$2*'IPC (2005 o 2010)'!K57/'IPC (2005 o 2010)'!$N57)</f>
        <v>625.28901718891916</v>
      </c>
      <c r="L109" s="137">
        <f>IF('IPC (2005 o 2010)'!L57=0,"",L$2*'IPC (2005 o 2010)'!L57/'IPC (2005 o 2010)'!$N57)</f>
        <v>9.606131175782691</v>
      </c>
      <c r="M109" s="137">
        <f>IF('IPC (2005 o 2010)'!M57=0,"",M$2*'IPC (2005 o 2010)'!M57/'IPC (2005 o 2010)'!$N57)</f>
        <v>0.64842314329101014</v>
      </c>
      <c r="N109" s="137">
        <f>IF('IPC (2005 o 2010)'!N57=0,"",N$2*'IPC (2005 o 2010)'!N57/'IPC (2005 o 2010)'!$N57)</f>
        <v>1</v>
      </c>
      <c r="O109" s="137" t="str">
        <f>IF('IPC (2005 o 2010)'!O57=0,"",O$2*'IPC (2005 o 2010)'!O57/'IPC (2005 o 2010)'!$N57)</f>
        <v/>
      </c>
      <c r="P109" s="137">
        <f>IF('IPC (2005 o 2010)'!P57=0,"",P$2*'IPC (2005 o 2010)'!P57/'IPC (2005 o 2010)'!$N57)</f>
        <v>1.1959471270087079</v>
      </c>
      <c r="Q109" s="137">
        <f>IF('IPC (2005 o 2010)'!Q57=0,"",Q$2*'IPC (2005 o 2010)'!Q57/'IPC (2005 o 2010)'!$N57)</f>
        <v>1.0174995787860441</v>
      </c>
      <c r="R109" s="137">
        <f>IF('IPC (2005 o 2010)'!R57=0,"",R$2*'IPC (2005 o 2010)'!R57/'IPC (2005 o 2010)'!$N57)</f>
        <v>0.36705062623703633</v>
      </c>
      <c r="S109" s="137">
        <f>IF('IPC (2005 o 2010)'!S57=0,"",S$2*'IPC (2005 o 2010)'!S57/'IPC (2005 o 2010)'!$N57)</f>
        <v>0.89777791353296799</v>
      </c>
      <c r="T109" s="137">
        <f>IF('IPC (2005 o 2010)'!T57=0,"",T$2*'IPC (2005 o 2010)'!T57/'IPC (2005 o 2010)'!$N57)</f>
        <v>21.522350793089327</v>
      </c>
      <c r="U109" s="137">
        <f>IF('IPC (2005 o 2010)'!U57=0,"",U$2*'IPC (2005 o 2010)'!U57/'IPC (2005 o 2010)'!$N57)</f>
        <v>1.0173352381711684</v>
      </c>
      <c r="V109" s="137">
        <f>IF('IPC (2005 o 2010)'!V57=0,"",V$2*'IPC (2005 o 2010)'!V57/'IPC (2005 o 2010)'!$N57)</f>
        <v>0.80367059845760747</v>
      </c>
      <c r="W109" s="137">
        <f>IF('IPC (2005 o 2010)'!W57=0,"",W$2*'IPC (2005 o 2010)'!W57/'IPC (2005 o 2010)'!$N57)</f>
        <v>181.52278447286307</v>
      </c>
      <c r="X109" s="137">
        <f>IF('IPC (2005 o 2010)'!X57=0,"",X$2*'IPC (2005 o 2010)'!X57/'IPC (2005 o 2010)'!$N57)</f>
        <v>1.4938126948938475</v>
      </c>
      <c r="Y109" s="137">
        <f>IF('IPC (2005 o 2010)'!Y57=0,"",Y$2*'IPC (2005 o 2010)'!Y57/'IPC (2005 o 2010)'!$N57)</f>
        <v>10.233152379474863</v>
      </c>
      <c r="Z109" s="137">
        <f>IF('IPC (2005 o 2010)'!Z57=0,"",Z$2*'IPC (2005 o 2010)'!Z57/'IPC (2005 o 2010)'!$N57)</f>
        <v>1.6553338731608365</v>
      </c>
      <c r="AA109" s="137">
        <f>IF('IPC (2005 o 2010)'!AA57=0,"",AA$2*'IPC (2005 o 2010)'!AA57/'IPC (2005 o 2010)'!$N57)</f>
        <v>0.21985780092345264</v>
      </c>
      <c r="AB109" s="137">
        <f>IF('IPC (2005 o 2010)'!AB57=0,"",AB$2*'IPC (2005 o 2010)'!AB57/'IPC (2005 o 2010)'!$N57)</f>
        <v>0.56093478983238043</v>
      </c>
      <c r="AC109" s="137">
        <f>IF('IPC (2005 o 2010)'!AC57=0,"",AC$2*'IPC (2005 o 2010)'!AC57/'IPC (2005 o 2010)'!$N57)</f>
        <v>0.65760786998681486</v>
      </c>
      <c r="AD109" s="137" t="str">
        <f>IF('IPC (2005 o 2010)'!AD57=0,"",AD$2*'IPC (2005 o 2010)'!AD57/'IPC (2005 o 2010)'!$N57)</f>
        <v/>
      </c>
      <c r="AE109" s="137">
        <f>IF('IPC (2005 o 2010)'!AE57=0,"",AE$2*'IPC (2005 o 2010)'!AE57/'IPC (2005 o 2010)'!$N57)</f>
        <v>0.15230738054482312</v>
      </c>
      <c r="AF109" s="137" t="str">
        <f>IF('IPC (2005 o 2010)'!AF57=0,"",AF$2*'IPC (2005 o 2010)'!AF57/'IPC (2005 o 2010)'!$N57)</f>
        <v/>
      </c>
      <c r="AG109" s="137"/>
      <c r="AH109" s="137">
        <f>IF('IPC (2005 o 2010)'!AH57=0,"",AH$2*'IPC (2005 o 2010)'!AH57/'IPC (2005 o 2010)'!$N57)</f>
        <v>10.135190406521566</v>
      </c>
      <c r="AI109" s="137" t="str">
        <f>IF('IPC (2005 o 2010)'!AI57=0,"",AI$2*'IPC (2005 o 2010)'!AI57/'IPC (2005 o 2010)'!$N57)</f>
        <v/>
      </c>
      <c r="AJ109" s="137">
        <f>IF('IPC (2005 o 2010)'!AJ57=0,"",AJ$2*'IPC (2005 o 2010)'!AJ57/'IPC (2005 o 2010)'!$N57)</f>
        <v>6.0207688293220533E-2</v>
      </c>
    </row>
    <row r="110" spans="1:36" ht="15" customHeight="1" x14ac:dyDescent="0.25">
      <c r="A110" s="3">
        <v>1991</v>
      </c>
      <c r="B110" s="137">
        <f>IF('IPC (2005 o 2010)'!B58=0,"",B$2*'IPC (2005 o 2010)'!B58/'IPC (2005 o 2010)'!$N58)</f>
        <v>0.9549111864133758</v>
      </c>
      <c r="C110" s="137">
        <f>IF('IPC (2005 o 2010)'!C58=0,"",C$2*'IPC (2005 o 2010)'!C58/'IPC (2005 o 2010)'!$N58)</f>
        <v>0.72477917051441332</v>
      </c>
      <c r="D110" s="137">
        <f>IF('IPC (2005 o 2010)'!D58=0,"",D$2*'IPC (2005 o 2010)'!D58/'IPC (2005 o 2010)'!$N58)</f>
        <v>1.4033889126286712</v>
      </c>
      <c r="E110" s="137">
        <f>IF('IPC (2005 o 2010)'!E58=0,"",E$2*'IPC (2005 o 2010)'!E58/'IPC (2005 o 2010)'!$N58)</f>
        <v>0.964827841358606</v>
      </c>
      <c r="F110" s="137">
        <f>IF('IPC (2005 o 2010)'!F58=0,"",F$2*'IPC (2005 o 2010)'!F58/'IPC (2005 o 2010)'!$N58)</f>
        <v>1.1576321754671068E-4</v>
      </c>
      <c r="G110" s="137">
        <f>IF('IPC (2005 o 2010)'!G58=0,"",G$2*'IPC (2005 o 2010)'!G58/'IPC (2005 o 2010)'!$N58)</f>
        <v>1.3424300513059919</v>
      </c>
      <c r="H110" s="137">
        <f>IF('IPC (2005 o 2010)'!H58=0,"",H$2*'IPC (2005 o 2010)'!H58/'IPC (2005 o 2010)'!$N58)</f>
        <v>216.23058124565523</v>
      </c>
      <c r="I110" s="137">
        <f>IF('IPC (2005 o 2010)'!I58=0,"",I$2*'IPC (2005 o 2010)'!I58/'IPC (2005 o 2010)'!$N58)</f>
        <v>2.3014040617179465</v>
      </c>
      <c r="J110" s="137">
        <f>IF('IPC (2005 o 2010)'!J58=0,"",J$2*'IPC (2005 o 2010)'!J58/'IPC (2005 o 2010)'!$N58)</f>
        <v>234.80139400824226</v>
      </c>
      <c r="K110" s="137">
        <f>IF('IPC (2005 o 2010)'!K58=0,"",K$2*'IPC (2005 o 2010)'!K58/'IPC (2005 o 2010)'!$N58)</f>
        <v>655.8733967065632</v>
      </c>
      <c r="L110" s="137">
        <f>IF('IPC (2005 o 2010)'!L58=0,"",L$2*'IPC (2005 o 2010)'!L58/'IPC (2005 o 2010)'!$N58)</f>
        <v>9.4365755487609313</v>
      </c>
      <c r="M110" s="137">
        <f>IF('IPC (2005 o 2010)'!M58=0,"",M$2*'IPC (2005 o 2010)'!M58/'IPC (2005 o 2010)'!$N58)</f>
        <v>0.65899365090825879</v>
      </c>
      <c r="N110" s="137">
        <f>IF('IPC (2005 o 2010)'!N58=0,"",N$2*'IPC (2005 o 2010)'!N58/'IPC (2005 o 2010)'!$N58)</f>
        <v>1</v>
      </c>
      <c r="O110" s="137" t="str">
        <f>IF('IPC (2005 o 2010)'!O58=0,"",O$2*'IPC (2005 o 2010)'!O58/'IPC (2005 o 2010)'!$N58)</f>
        <v/>
      </c>
      <c r="P110" s="137">
        <f>IF('IPC (2005 o 2010)'!P58=0,"",P$2*'IPC (2005 o 2010)'!P58/'IPC (2005 o 2010)'!$N58)</f>
        <v>1.1968102782838295</v>
      </c>
      <c r="Q110" s="137">
        <f>IF('IPC (2005 o 2010)'!Q58=0,"",Q$2*'IPC (2005 o 2010)'!Q58/'IPC (2005 o 2010)'!$N58)</f>
        <v>1.0075274682622786</v>
      </c>
      <c r="R110" s="137">
        <f>IF('IPC (2005 o 2010)'!R58=0,"",R$2*'IPC (2005 o 2010)'!R58/'IPC (2005 o 2010)'!$N58)</f>
        <v>0.42064890854136494</v>
      </c>
      <c r="S110" s="137">
        <f>IF('IPC (2005 o 2010)'!S58=0,"",S$2*'IPC (2005 o 2010)'!S58/'IPC (2005 o 2010)'!$N58)</f>
        <v>0.88850353075874056</v>
      </c>
      <c r="T110" s="137">
        <f>IF('IPC (2005 o 2010)'!T58=0,"",T$2*'IPC (2005 o 2010)'!T58/'IPC (2005 o 2010)'!$N58)</f>
        <v>27.837000994566893</v>
      </c>
      <c r="U110" s="137">
        <f>IF('IPC (2005 o 2010)'!U58=0,"",U$2*'IPC (2005 o 2010)'!U58/'IPC (2005 o 2010)'!$N58)</f>
        <v>1.0073393089465568</v>
      </c>
      <c r="V110" s="137">
        <f>IF('IPC (2005 o 2010)'!V58=0,"",V$2*'IPC (2005 o 2010)'!V58/'IPC (2005 o 2010)'!$N58)</f>
        <v>0.81920685662468862</v>
      </c>
      <c r="W110" s="137">
        <f>IF('IPC (2005 o 2010)'!W58=0,"",W$2*'IPC (2005 o 2010)'!W58/'IPC (2005 o 2010)'!$N58)</f>
        <v>179.80997918443856</v>
      </c>
      <c r="X110" s="137">
        <f>IF('IPC (2005 o 2010)'!X58=0,"",X$2*'IPC (2005 o 2010)'!X58/'IPC (2005 o 2010)'!$N58)</f>
        <v>1.7578991602403793</v>
      </c>
      <c r="Y110" s="137">
        <f>IF('IPC (2005 o 2010)'!Y58=0,"",Y$2*'IPC (2005 o 2010)'!Y58/'IPC (2005 o 2010)'!$N58)</f>
        <v>10.154930310328668</v>
      </c>
      <c r="Z110" s="137">
        <f>IF('IPC (2005 o 2010)'!Z58=0,"",Z$2*'IPC (2005 o 2010)'!Z58/'IPC (2005 o 2010)'!$N58)</f>
        <v>1.62940722779225</v>
      </c>
      <c r="AA110" s="137">
        <f>IF('IPC (2005 o 2010)'!AA58=0,"",AA$2*'IPC (2005 o 2010)'!AA58/'IPC (2005 o 2010)'!$N58)</f>
        <v>0.37285125664843105</v>
      </c>
      <c r="AB110" s="137">
        <f>IF('IPC (2005 o 2010)'!AB58=0,"",AB$2*'IPC (2005 o 2010)'!AB58/'IPC (2005 o 2010)'!$N58)</f>
        <v>0.60191179540492457</v>
      </c>
      <c r="AC110" s="137">
        <f>IF('IPC (2005 o 2010)'!AC58=0,"",AC$2*'IPC (2005 o 2010)'!AC58/'IPC (2005 o 2010)'!$N58)</f>
        <v>0.67783443844690183</v>
      </c>
      <c r="AD110" s="137">
        <f>IF('IPC (2005 o 2010)'!AD58=0,"",AD$2*'IPC (2005 o 2010)'!AD58/'IPC (2005 o 2010)'!$N58)</f>
        <v>7.6501837417798733</v>
      </c>
      <c r="AE110" s="137">
        <f>IF('IPC (2005 o 2010)'!AE58=0,"",AE$2*'IPC (2005 o 2010)'!AE58/'IPC (2005 o 2010)'!$N58)</f>
        <v>0.4831031485505668</v>
      </c>
      <c r="AF110" s="137" t="str">
        <f>IF('IPC (2005 o 2010)'!AF58=0,"",AF$2*'IPC (2005 o 2010)'!AF58/'IPC (2005 o 2010)'!$N58)</f>
        <v/>
      </c>
      <c r="AG110" s="137"/>
      <c r="AH110" s="137">
        <f>IF('IPC (2005 o 2010)'!AH58=0,"",AH$2*'IPC (2005 o 2010)'!AH58/'IPC (2005 o 2010)'!$N58)</f>
        <v>10.641746470133537</v>
      </c>
      <c r="AI110" s="137" t="str">
        <f>IF('IPC (2005 o 2010)'!AI58=0,"",AI$2*'IPC (2005 o 2010)'!AI58/'IPC (2005 o 2010)'!$N58)</f>
        <v/>
      </c>
      <c r="AJ110" s="137">
        <f>IF('IPC (2005 o 2010)'!AJ58=0,"",AJ$2*'IPC (2005 o 2010)'!AJ58/'IPC (2005 o 2010)'!$N58)</f>
        <v>0.19943876070340136</v>
      </c>
    </row>
    <row r="111" spans="1:36" ht="15" customHeight="1" x14ac:dyDescent="0.25">
      <c r="A111" s="3">
        <v>1992</v>
      </c>
      <c r="B111" s="137">
        <f>IF('IPC (2005 o 2010)'!B59=0,"",B$2*'IPC (2005 o 2010)'!B59/'IPC (2005 o 2010)'!$N59)</f>
        <v>0.97370887429774655</v>
      </c>
      <c r="C111" s="137">
        <f>IF('IPC (2005 o 2010)'!C59=0,"",C$2*'IPC (2005 o 2010)'!C59/'IPC (2005 o 2010)'!$N59)</f>
        <v>0.87863653061168656</v>
      </c>
      <c r="D111" s="137">
        <f>IF('IPC (2005 o 2010)'!D59=0,"",D$2*'IPC (2005 o 2010)'!D59/'IPC (2005 o 2010)'!$N59)</f>
        <v>1.3759202840617843</v>
      </c>
      <c r="E111" s="137">
        <f>IF('IPC (2005 o 2010)'!E59=0,"",E$2*'IPC (2005 o 2010)'!E59/'IPC (2005 o 2010)'!$N59)</f>
        <v>0.95920103113431721</v>
      </c>
      <c r="F111" s="137">
        <f>IF('IPC (2005 o 2010)'!F59=0,"",F$2*'IPC (2005 o 2010)'!F59/'IPC (2005 o 2010)'!$N59)</f>
        <v>1.1778867527576947E-3</v>
      </c>
      <c r="G111" s="137">
        <f>IF('IPC (2005 o 2010)'!G59=0,"",G$2*'IPC (2005 o 2010)'!G59/'IPC (2005 o 2010)'!$N59)</f>
        <v>1.322381657724583</v>
      </c>
      <c r="H111" s="137">
        <f>IF('IPC (2005 o 2010)'!H59=0,"",H$2*'IPC (2005 o 2010)'!H59/'IPC (2005 o 2010)'!$N59)</f>
        <v>242.24865124800579</v>
      </c>
      <c r="I111" s="137">
        <f>IF('IPC (2005 o 2010)'!I59=0,"",I$2*'IPC (2005 o 2010)'!I59/'IPC (2005 o 2010)'!$N59)</f>
        <v>2.4258502486507867</v>
      </c>
      <c r="J111" s="137">
        <f>IF('IPC (2005 o 2010)'!J59=0,"",J$2*'IPC (2005 o 2010)'!J59/'IPC (2005 o 2010)'!$N59)</f>
        <v>289.5012268779945</v>
      </c>
      <c r="K111" s="137">
        <f>IF('IPC (2005 o 2010)'!K59=0,"",K$2*'IPC (2005 o 2010)'!K59/'IPC (2005 o 2010)'!$N59)</f>
        <v>676.14156091572227</v>
      </c>
      <c r="L111" s="137">
        <f>IF('IPC (2005 o 2010)'!L59=0,"",L$2*'IPC (2005 o 2010)'!L59/'IPC (2005 o 2010)'!$N59)</f>
        <v>9.3511412796671038</v>
      </c>
      <c r="M111" s="137">
        <f>IF('IPC (2005 o 2010)'!M59=0,"",M$2*'IPC (2005 o 2010)'!M59/'IPC (2005 o 2010)'!$N59)</f>
        <v>0.67751529282964462</v>
      </c>
      <c r="N111" s="137">
        <f>IF('IPC (2005 o 2010)'!N59=0,"",N$2*'IPC (2005 o 2010)'!N59/'IPC (2005 o 2010)'!$N59)</f>
        <v>1</v>
      </c>
      <c r="O111" s="137" t="str">
        <f>IF('IPC (2005 o 2010)'!O59=0,"",O$2*'IPC (2005 o 2010)'!O59/'IPC (2005 o 2010)'!$N59)</f>
        <v/>
      </c>
      <c r="P111" s="137">
        <f>IF('IPC (2005 o 2010)'!P59=0,"",P$2*'IPC (2005 o 2010)'!P59/'IPC (2005 o 2010)'!$N59)</f>
        <v>1.1955384132318001</v>
      </c>
      <c r="Q111" s="137">
        <f>IF('IPC (2005 o 2010)'!Q59=0,"",Q$2*'IPC (2005 o 2010)'!Q59/'IPC (2005 o 2010)'!$N59)</f>
        <v>1.0010238253807024</v>
      </c>
      <c r="R111" s="137">
        <f>IF('IPC (2005 o 2010)'!R59=0,"",R$2*'IPC (2005 o 2010)'!R59/'IPC (2005 o 2010)'!$N59)</f>
        <v>0.47310623042818406</v>
      </c>
      <c r="S111" s="137">
        <f>IF('IPC (2005 o 2010)'!S59=0,"",S$2*'IPC (2005 o 2010)'!S59/'IPC (2005 o 2010)'!$N59)</f>
        <v>0.88983826709558655</v>
      </c>
      <c r="T111" s="137">
        <f>IF('IPC (2005 o 2010)'!T59=0,"",T$2*'IPC (2005 o 2010)'!T59/'IPC (2005 o 2010)'!$N59)</f>
        <v>33.410132762581839</v>
      </c>
      <c r="U111" s="137">
        <f>IF('IPC (2005 o 2010)'!U59=0,"",U$2*'IPC (2005 o 2010)'!U59/'IPC (2005 o 2010)'!$N59)</f>
        <v>1.0077420539155655</v>
      </c>
      <c r="V111" s="137">
        <f>IF('IPC (2005 o 2010)'!V59=0,"",V$2*'IPC (2005 o 2010)'!V59/'IPC (2005 o 2010)'!$N59)</f>
        <v>0.83703179325402988</v>
      </c>
      <c r="W111" s="137">
        <f>IF('IPC (2005 o 2010)'!W59=0,"",W$2*'IPC (2005 o 2010)'!W59/'IPC (2005 o 2010)'!$N59)</f>
        <v>177.59607719775562</v>
      </c>
      <c r="X111" s="137">
        <f>IF('IPC (2005 o 2010)'!X59=0,"",X$2*'IPC (2005 o 2010)'!X59/'IPC (2005 o 2010)'!$N59)</f>
        <v>1.9708204610337239</v>
      </c>
      <c r="Y111" s="137">
        <f>IF('IPC (2005 o 2010)'!Y59=0,"",Y$2*'IPC (2005 o 2010)'!Y59/'IPC (2005 o 2010)'!$N59)</f>
        <v>10.085862328357212</v>
      </c>
      <c r="Z111" s="137">
        <f>IF('IPC (2005 o 2010)'!Z59=0,"",Z$2*'IPC (2005 o 2010)'!Z59/'IPC (2005 o 2010)'!$N59)</f>
        <v>1.597551732611971</v>
      </c>
      <c r="AA111" s="137">
        <f>IF('IPC (2005 o 2010)'!AA59=0,"",AA$2*'IPC (2005 o 2010)'!AA59/'IPC (2005 o 2010)'!$N59)</f>
        <v>0.5287167992137819</v>
      </c>
      <c r="AB111" s="137">
        <f>IF('IPC (2005 o 2010)'!AB59=0,"",AB$2*'IPC (2005 o 2010)'!AB59/'IPC (2005 o 2010)'!$N59)</f>
        <v>0.64006371127099804</v>
      </c>
      <c r="AC111" s="137">
        <f>IF('IPC (2005 o 2010)'!AC59=0,"",AC$2*'IPC (2005 o 2010)'!AC59/'IPC (2005 o 2010)'!$N59)</f>
        <v>0.6879135431222223</v>
      </c>
      <c r="AD111" s="137">
        <f>IF('IPC (2005 o 2010)'!AD59=0,"",AD$2*'IPC (2005 o 2010)'!AD59/'IPC (2005 o 2010)'!$N59)</f>
        <v>8.2484892084273511</v>
      </c>
      <c r="AE111" s="137">
        <f>IF('IPC (2005 o 2010)'!AE59=0,"",AE$2*'IPC (2005 o 2010)'!AE59/'IPC (2005 o 2010)'!$N59)</f>
        <v>0.76844053695458236</v>
      </c>
      <c r="AF111" s="137" t="str">
        <f>IF('IPC (2005 o 2010)'!AF59=0,"",AF$2*'IPC (2005 o 2010)'!AF59/'IPC (2005 o 2010)'!$N59)</f>
        <v/>
      </c>
      <c r="AG111" s="137"/>
      <c r="AH111" s="137">
        <f>IF('IPC (2005 o 2010)'!AH59=0,"",AH$2*'IPC (2005 o 2010)'!AH59/'IPC (2005 o 2010)'!$N59)</f>
        <v>10.574148437643215</v>
      </c>
      <c r="AI111" s="137" t="str">
        <f>IF('IPC (2005 o 2010)'!AI59=0,"",AI$2*'IPC (2005 o 2010)'!AI59/'IPC (2005 o 2010)'!$N59)</f>
        <v/>
      </c>
      <c r="AJ111" s="137">
        <f>IF('IPC (2005 o 2010)'!AJ59=0,"",AJ$2*'IPC (2005 o 2010)'!AJ59/'IPC (2005 o 2010)'!$N59)</f>
        <v>0.23067016242486849</v>
      </c>
    </row>
    <row r="112" spans="1:36" ht="15" customHeight="1" x14ac:dyDescent="0.25">
      <c r="A112" s="3">
        <v>1993</v>
      </c>
      <c r="B112" s="137">
        <f>IF('IPC (2005 o 2010)'!B60=0,"",B$2*'IPC (2005 o 2010)'!B60/'IPC (2005 o 2010)'!$N60)</f>
        <v>0.98811275110454277</v>
      </c>
      <c r="C112" s="137">
        <f>IF('IPC (2005 o 2010)'!C60=0,"",C$2*'IPC (2005 o 2010)'!C60/'IPC (2005 o 2010)'!$N60)</f>
        <v>0.94400929765409181</v>
      </c>
      <c r="D112" s="137">
        <f>IF('IPC (2005 o 2010)'!D60=0,"",D$2*'IPC (2005 o 2010)'!D60/'IPC (2005 o 2010)'!$N60)</f>
        <v>1.3599094549000137</v>
      </c>
      <c r="E112" s="137">
        <f>IF('IPC (2005 o 2010)'!E60=0,"",E$2*'IPC (2005 o 2010)'!E60/'IPC (2005 o 2010)'!$N60)</f>
        <v>0.95736347999735683</v>
      </c>
      <c r="F112" s="137">
        <f>IF('IPC (2005 o 2010)'!F60=0,"",F$2*'IPC (2005 o 2010)'!F60/'IPC (2005 o 2010)'!$N60)</f>
        <v>2.3679082410197418E-2</v>
      </c>
      <c r="G112" s="137">
        <f>IF('IPC (2005 o 2010)'!G60=0,"",G$2*'IPC (2005 o 2010)'!G60/'IPC (2005 o 2010)'!$N60)</f>
        <v>1.3084248007186652</v>
      </c>
      <c r="H112" s="137">
        <f>IF('IPC (2005 o 2010)'!H60=0,"",H$2*'IPC (2005 o 2010)'!H60/'IPC (2005 o 2010)'!$N60)</f>
        <v>265.2521231587387</v>
      </c>
      <c r="I112" s="137">
        <f>IF('IPC (2005 o 2010)'!I60=0,"",I$2*'IPC (2005 o 2010)'!I60/'IPC (2005 o 2010)'!$N60)</f>
        <v>2.7356648532247876</v>
      </c>
      <c r="J112" s="137">
        <f>IF('IPC (2005 o 2010)'!J60=0,"",J$2*'IPC (2005 o 2010)'!J60/'IPC (2005 o 2010)'!$N60)</f>
        <v>344.30631398272419</v>
      </c>
      <c r="K112" s="137">
        <f>IF('IPC (2005 o 2010)'!K60=0,"",K$2*'IPC (2005 o 2010)'!K60/'IPC (2005 o 2010)'!$N60)</f>
        <v>688.28790395961585</v>
      </c>
      <c r="L112" s="137">
        <f>IF('IPC (2005 o 2010)'!L60=0,"",L$2*'IPC (2005 o 2010)'!L60/'IPC (2005 o 2010)'!$N60)</f>
        <v>9.1972929753994741</v>
      </c>
      <c r="M112" s="137">
        <f>IF('IPC (2005 o 2010)'!M60=0,"",M$2*'IPC (2005 o 2010)'!M60/'IPC (2005 o 2010)'!$N60)</f>
        <v>0.68815932350614173</v>
      </c>
      <c r="N112" s="137">
        <f>IF('IPC (2005 o 2010)'!N60=0,"",N$2*'IPC (2005 o 2010)'!N60/'IPC (2005 o 2010)'!$N60)</f>
        <v>1</v>
      </c>
      <c r="O112" s="137" t="str">
        <f>IF('IPC (2005 o 2010)'!O60=0,"",O$2*'IPC (2005 o 2010)'!O60/'IPC (2005 o 2010)'!$N60)</f>
        <v/>
      </c>
      <c r="P112" s="137">
        <f>IF('IPC (2005 o 2010)'!P60=0,"",P$2*'IPC (2005 o 2010)'!P60/'IPC (2005 o 2010)'!$N60)</f>
        <v>1.1867011906799161</v>
      </c>
      <c r="Q112" s="137">
        <f>IF('IPC (2005 o 2010)'!Q60=0,"",Q$2*'IPC (2005 o 2010)'!Q60/'IPC (2005 o 2010)'!$N60)</f>
        <v>0.99278631587229316</v>
      </c>
      <c r="R112" s="137">
        <f>IF('IPC (2005 o 2010)'!R60=0,"",R$2*'IPC (2005 o 2010)'!R60/'IPC (2005 o 2010)'!$N60)</f>
        <v>0.52576795922356567</v>
      </c>
      <c r="S112" s="137">
        <f>IF('IPC (2005 o 2010)'!S60=0,"",S$2*'IPC (2005 o 2010)'!S60/'IPC (2005 o 2010)'!$N60)</f>
        <v>0.88666210277728152</v>
      </c>
      <c r="T112" s="137">
        <f>IF('IPC (2005 o 2010)'!T60=0,"",T$2*'IPC (2005 o 2010)'!T60/'IPC (2005 o 2010)'!$N60)</f>
        <v>39.7424015045939</v>
      </c>
      <c r="U112" s="137">
        <f>IF('IPC (2005 o 2010)'!U60=0,"",U$2*'IPC (2005 o 2010)'!U60/'IPC (2005 o 2010)'!$N60)</f>
        <v>0.99323315997900108</v>
      </c>
      <c r="V112" s="137">
        <f>IF('IPC (2005 o 2010)'!V60=0,"",V$2*'IPC (2005 o 2010)'!V60/'IPC (2005 o 2010)'!$N60)</f>
        <v>0.85065074019351239</v>
      </c>
      <c r="W112" s="137">
        <f>IF('IPC (2005 o 2010)'!W60=0,"",W$2*'IPC (2005 o 2010)'!W60/'IPC (2005 o 2010)'!$N60)</f>
        <v>174.64864658578938</v>
      </c>
      <c r="X112" s="137">
        <f>IF('IPC (2005 o 2010)'!X60=0,"",X$2*'IPC (2005 o 2010)'!X60/'IPC (2005 o 2010)'!$N60)</f>
        <v>2.100989581983006</v>
      </c>
      <c r="Y112" s="137">
        <f>IF('IPC (2005 o 2010)'!Y60=0,"",Y$2*'IPC (2005 o 2010)'!Y60/'IPC (2005 o 2010)'!$N60)</f>
        <v>10.02087437641533</v>
      </c>
      <c r="Z112" s="137">
        <f>IF('IPC (2005 o 2010)'!Z60=0,"",Z$2*'IPC (2005 o 2010)'!Z60/'IPC (2005 o 2010)'!$N60)</f>
        <v>1.5717393324890649</v>
      </c>
      <c r="AA112" s="137">
        <f>IF('IPC (2005 o 2010)'!AA60=0,"",AA$2*'IPC (2005 o 2010)'!AA60/'IPC (2005 o 2010)'!$N60)</f>
        <v>0.703390691083292</v>
      </c>
      <c r="AB112" s="137">
        <f>IF('IPC (2005 o 2010)'!AB60=0,"",AB$2*'IPC (2005 o 2010)'!AB60/'IPC (2005 o 2010)'!$N60)</f>
        <v>0.66388855260950164</v>
      </c>
      <c r="AC112" s="137">
        <f>IF('IPC (2005 o 2010)'!AC60=0,"",AC$2*'IPC (2005 o 2010)'!AC60/'IPC (2005 o 2010)'!$N60)</f>
        <v>0.68546237161635493</v>
      </c>
      <c r="AD112" s="137">
        <f>IF('IPC (2005 o 2010)'!AD60=0,"",AD$2*'IPC (2005 o 2010)'!AD60/'IPC (2005 o 2010)'!$N60)</f>
        <v>9.6795452417096222</v>
      </c>
      <c r="AE112" s="137">
        <f>IF('IPC (2005 o 2010)'!AE60=0,"",AE$2*'IPC (2005 o 2010)'!AE60/'IPC (2005 o 2010)'!$N60)</f>
        <v>1.0979207833736271</v>
      </c>
      <c r="AF112" s="137">
        <f>IF('IPC (2005 o 2010)'!AF60=0,"",AF$2*'IPC (2005 o 2010)'!AF60/'IPC (2005 o 2010)'!$N60)</f>
        <v>0.12636244379912623</v>
      </c>
      <c r="AG112" s="137"/>
      <c r="AH112" s="137">
        <f>IF('IPC (2005 o 2010)'!AH60=0,"",AH$2*'IPC (2005 o 2010)'!AH60/'IPC (2005 o 2010)'!$N60)</f>
        <v>10.756615492770059</v>
      </c>
      <c r="AI112" s="137">
        <f>IF('IPC (2005 o 2010)'!AI60=0,"",AI$2*'IPC (2005 o 2010)'!AI60/'IPC (2005 o 2010)'!$N60)</f>
        <v>6.0137412290028249E-3</v>
      </c>
      <c r="AJ112" s="137">
        <f>IF('IPC (2005 o 2010)'!AJ60=0,"",AJ$2*'IPC (2005 o 2010)'!AJ60/'IPC (2005 o 2010)'!$N60)</f>
        <v>0.25281857684235903</v>
      </c>
    </row>
    <row r="113" spans="1:36" ht="15" customHeight="1" x14ac:dyDescent="0.25">
      <c r="A113" s="3">
        <v>1994</v>
      </c>
      <c r="B113" s="137">
        <f>IF('IPC (2005 o 2010)'!B61=0,"",B$2*'IPC (2005 o 2010)'!B61/'IPC (2005 o 2010)'!$N61)</f>
        <v>0.9889370341617898</v>
      </c>
      <c r="C113" s="137">
        <f>IF('IPC (2005 o 2010)'!C61=0,"",C$2*'IPC (2005 o 2010)'!C61/'IPC (2005 o 2010)'!$N61)</f>
        <v>0.95845261075138777</v>
      </c>
      <c r="D113" s="137">
        <f>IF('IPC (2005 o 2010)'!D61=0,"",D$2*'IPC (2005 o 2010)'!D61/'IPC (2005 o 2010)'!$N61)</f>
        <v>1.3514560886429505</v>
      </c>
      <c r="E113" s="137">
        <f>IF('IPC (2005 o 2010)'!E61=0,"",E$2*'IPC (2005 o 2010)'!E61/'IPC (2005 o 2010)'!$N61)</f>
        <v>0.95521838470517306</v>
      </c>
      <c r="F113" s="137">
        <f>IF('IPC (2005 o 2010)'!F61=0,"",F$2*'IPC (2005 o 2010)'!F61/'IPC (2005 o 2010)'!$N61)</f>
        <v>0.5021374555493624</v>
      </c>
      <c r="G113" s="137">
        <f>IF('IPC (2005 o 2010)'!G61=0,"",G$2*'IPC (2005 o 2010)'!G61/'IPC (2005 o 2010)'!$N61)</f>
        <v>1.2772864916669489</v>
      </c>
      <c r="H113" s="137">
        <f>IF('IPC (2005 o 2010)'!H61=0,"",H$2*'IPC (2005 o 2010)'!H61/'IPC (2005 o 2010)'!$N61)</f>
        <v>288.09340676678886</v>
      </c>
      <c r="I113" s="137">
        <f>IF('IPC (2005 o 2010)'!I61=0,"",I$2*'IPC (2005 o 2010)'!I61/'IPC (2005 o 2010)'!$N61)</f>
        <v>3.3326831255777409</v>
      </c>
      <c r="J113" s="137">
        <f>IF('IPC (2005 o 2010)'!J61=0,"",J$2*'IPC (2005 o 2010)'!J61/'IPC (2005 o 2010)'!$N61)</f>
        <v>412.22214082787917</v>
      </c>
      <c r="K113" s="137">
        <f>IF('IPC (2005 o 2010)'!K61=0,"",K$2*'IPC (2005 o 2010)'!K61/'IPC (2005 o 2010)'!$N61)</f>
        <v>712.82813726873587</v>
      </c>
      <c r="L113" s="137">
        <f>IF('IPC (2005 o 2010)'!L61=0,"",L$2*'IPC (2005 o 2010)'!L61/'IPC (2005 o 2010)'!$N61)</f>
        <v>9.1421276866903902</v>
      </c>
      <c r="M113" s="137">
        <f>IF('IPC (2005 o 2010)'!M61=0,"",M$2*'IPC (2005 o 2010)'!M61/'IPC (2005 o 2010)'!$N61)</f>
        <v>0.70231701644450084</v>
      </c>
      <c r="N113" s="137">
        <f>IF('IPC (2005 o 2010)'!N61=0,"",N$2*'IPC (2005 o 2010)'!N61/'IPC (2005 o 2010)'!$N61)</f>
        <v>1</v>
      </c>
      <c r="O113" s="137" t="str">
        <f>IF('IPC (2005 o 2010)'!O61=0,"",O$2*'IPC (2005 o 2010)'!O61/'IPC (2005 o 2010)'!$N61)</f>
        <v/>
      </c>
      <c r="P113" s="137">
        <f>IF('IPC (2005 o 2010)'!P61=0,"",P$2*'IPC (2005 o 2010)'!P61/'IPC (2005 o 2010)'!$N61)</f>
        <v>1.1691345721170838</v>
      </c>
      <c r="Q113" s="137">
        <f>IF('IPC (2005 o 2010)'!Q61=0,"",Q$2*'IPC (2005 o 2010)'!Q61/'IPC (2005 o 2010)'!$N61)</f>
        <v>0.98357587443287975</v>
      </c>
      <c r="R113" s="137">
        <f>IF('IPC (2005 o 2010)'!R61=0,"",R$2*'IPC (2005 o 2010)'!R61/'IPC (2005 o 2010)'!$N61)</f>
        <v>0.56812677064777317</v>
      </c>
      <c r="S113" s="137">
        <f>IF('IPC (2005 o 2010)'!S61=0,"",S$2*'IPC (2005 o 2010)'!S61/'IPC (2005 o 2010)'!$N61)</f>
        <v>0.88833910721361087</v>
      </c>
      <c r="T113" s="137">
        <f>IF('IPC (2005 o 2010)'!T61=0,"",T$2*'IPC (2005 o 2010)'!T61/'IPC (2005 o 2010)'!$N61)</f>
        <v>46.040540179002292</v>
      </c>
      <c r="U113" s="137">
        <f>IF('IPC (2005 o 2010)'!U61=0,"",U$2*'IPC (2005 o 2010)'!U61/'IPC (2005 o 2010)'!$N61)</f>
        <v>0.99034610864010209</v>
      </c>
      <c r="V113" s="137">
        <f>IF('IPC (2005 o 2010)'!V61=0,"",V$2*'IPC (2005 o 2010)'!V61/'IPC (2005 o 2010)'!$N61)</f>
        <v>0.86262523620862375</v>
      </c>
      <c r="W113" s="137">
        <f>IF('IPC (2005 o 2010)'!W61=0,"",W$2*'IPC (2005 o 2010)'!W61/'IPC (2005 o 2010)'!$N61)</f>
        <v>171.39424098702312</v>
      </c>
      <c r="X113" s="137">
        <f>IF('IPC (2005 o 2010)'!X61=0,"",X$2*'IPC (2005 o 2010)'!X61/'IPC (2005 o 2010)'!$N61)</f>
        <v>2.1902313689810482</v>
      </c>
      <c r="Y113" s="137">
        <f>IF('IPC (2005 o 2010)'!Y61=0,"",Y$2*'IPC (2005 o 2010)'!Y61/'IPC (2005 o 2010)'!$N61)</f>
        <v>9.9005772571606876</v>
      </c>
      <c r="Z113" s="137">
        <f>IF('IPC (2005 o 2010)'!Z61=0,"",Z$2*'IPC (2005 o 2010)'!Z61/'IPC (2005 o 2010)'!$N61)</f>
        <v>1.558533964839141</v>
      </c>
      <c r="AA113" s="137">
        <f>IF('IPC (2005 o 2010)'!AA61=0,"",AA$2*'IPC (2005 o 2010)'!AA61/'IPC (2005 o 2010)'!$N61)</f>
        <v>0.91167687618777604</v>
      </c>
      <c r="AB113" s="137">
        <f>IF('IPC (2005 o 2010)'!AB61=0,"",AB$2*'IPC (2005 o 2010)'!AB61/'IPC (2005 o 2010)'!$N61)</f>
        <v>0.68208913122210979</v>
      </c>
      <c r="AC113" s="137">
        <f>IF('IPC (2005 o 2010)'!AC61=0,"",AC$2*'IPC (2005 o 2010)'!AC61/'IPC (2005 o 2010)'!$N61)</f>
        <v>0.68277201060391379</v>
      </c>
      <c r="AD113" s="137">
        <f>IF('IPC (2005 o 2010)'!AD61=0,"",AD$2*'IPC (2005 o 2010)'!AD61/'IPC (2005 o 2010)'!$N61)</f>
        <v>10.380644694344943</v>
      </c>
      <c r="AE113" s="137">
        <f>IF('IPC (2005 o 2010)'!AE61=0,"",AE$2*'IPC (2005 o 2010)'!AE61/'IPC (2005 o 2010)'!$N61)</f>
        <v>1.2536294632183045</v>
      </c>
      <c r="AF113" s="137">
        <f>IF('IPC (2005 o 2010)'!AF61=0,"",AF$2*'IPC (2005 o 2010)'!AF61/'IPC (2005 o 2010)'!$N61)</f>
        <v>0.50211574168206918</v>
      </c>
      <c r="AG113" s="137"/>
      <c r="AH113" s="137">
        <f>IF('IPC (2005 o 2010)'!AH61=0,"",AH$2*'IPC (2005 o 2010)'!AH61/'IPC (2005 o 2010)'!$N61)</f>
        <v>10.709512863710476</v>
      </c>
      <c r="AI113" s="137">
        <f>IF('IPC (2005 o 2010)'!AI61=0,"",AI$2*'IPC (2005 o 2010)'!AI61/'IPC (2005 o 2010)'!$N61)</f>
        <v>1.2027490034227021E-2</v>
      </c>
      <c r="AJ113" s="137">
        <f>IF('IPC (2005 o 2010)'!AJ61=0,"",AJ$2*'IPC (2005 o 2010)'!AJ61/'IPC (2005 o 2010)'!$N61)</f>
        <v>0.28333989794562309</v>
      </c>
    </row>
    <row r="114" spans="1:36" ht="15" customHeight="1" x14ac:dyDescent="0.25">
      <c r="A114" s="3">
        <v>1995</v>
      </c>
      <c r="B114" s="137">
        <f>IF('IPC (2005 o 2010)'!B62=0,"",B$2*'IPC (2005 o 2010)'!B62/'IPC (2005 o 2010)'!$N62)</f>
        <v>0.97836288714774999</v>
      </c>
      <c r="C114" s="137">
        <f>IF('IPC (2005 o 2010)'!C62=0,"",C$2*'IPC (2005 o 2010)'!C62/'IPC (2005 o 2010)'!$N62)</f>
        <v>0.96377311526327081</v>
      </c>
      <c r="D114" s="137">
        <f>IF('IPC (2005 o 2010)'!D62=0,"",D$2*'IPC (2005 o 2010)'!D62/'IPC (2005 o 2010)'!$N62)</f>
        <v>1.3754123061326398</v>
      </c>
      <c r="E114" s="137">
        <f>IF('IPC (2005 o 2010)'!E62=0,"",E$2*'IPC (2005 o 2010)'!E62/'IPC (2005 o 2010)'!$N62)</f>
        <v>0.94279141148048251</v>
      </c>
      <c r="F114" s="137">
        <f>IF('IPC (2005 o 2010)'!F62=0,"",F$2*'IPC (2005 o 2010)'!F62/'IPC (2005 o 2010)'!$N62)</f>
        <v>0.81083603889862799</v>
      </c>
      <c r="G114" s="137">
        <f>IF('IPC (2005 o 2010)'!G62=0,"",G$2*'IPC (2005 o 2010)'!G62/'IPC (2005 o 2010)'!$N62)</f>
        <v>1.2691281279864706</v>
      </c>
      <c r="H114" s="137">
        <f>IF('IPC (2005 o 2010)'!H62=0,"",H$2*'IPC (2005 o 2010)'!H62/'IPC (2005 o 2010)'!$N62)</f>
        <v>303.30216857611458</v>
      </c>
      <c r="I114" s="137">
        <f>IF('IPC (2005 o 2010)'!I62=0,"",I$2*'IPC (2005 o 2010)'!I62/'IPC (2005 o 2010)'!$N62)</f>
        <v>3.7863511661780236</v>
      </c>
      <c r="J114" s="137">
        <f>IF('IPC (2005 o 2010)'!J62=0,"",J$2*'IPC (2005 o 2010)'!J62/'IPC (2005 o 2010)'!$N62)</f>
        <v>484.76522230657349</v>
      </c>
      <c r="K114" s="137">
        <f>IF('IPC (2005 o 2010)'!K62=0,"",K$2*'IPC (2005 o 2010)'!K62/'IPC (2005 o 2010)'!$N62)</f>
        <v>724.44418821544923</v>
      </c>
      <c r="L114" s="137">
        <f>IF('IPC (2005 o 2010)'!L62=0,"",L$2*'IPC (2005 o 2010)'!L62/'IPC (2005 o 2010)'!$N62)</f>
        <v>9.0779401605636387</v>
      </c>
      <c r="M114" s="137">
        <f>IF('IPC (2005 o 2010)'!M62=0,"",M$2*'IPC (2005 o 2010)'!M62/'IPC (2005 o 2010)'!$N62)</f>
        <v>0.71508098159631062</v>
      </c>
      <c r="N114" s="137">
        <f>IF('IPC (2005 o 2010)'!N62=0,"",N$2*'IPC (2005 o 2010)'!N62/'IPC (2005 o 2010)'!$N62)</f>
        <v>1</v>
      </c>
      <c r="O114" s="137" t="str">
        <f>IF('IPC (2005 o 2010)'!O62=0,"",O$2*'IPC (2005 o 2010)'!O62/'IPC (2005 o 2010)'!$N62)</f>
        <v/>
      </c>
      <c r="P114" s="137">
        <f>IF('IPC (2005 o 2010)'!P62=0,"",P$2*'IPC (2005 o 2010)'!P62/'IPC (2005 o 2010)'!$N62)</f>
        <v>1.1462287671881601</v>
      </c>
      <c r="Q114" s="137">
        <f>IF('IPC (2005 o 2010)'!Q62=0,"",Q$2*'IPC (2005 o 2010)'!Q62/'IPC (2005 o 2010)'!$N62)</f>
        <v>0.97392317080571877</v>
      </c>
      <c r="R114" s="137">
        <f>IF('IPC (2005 o 2010)'!R62=0,"",R$2*'IPC (2005 o 2010)'!R62/'IPC (2005 o 2010)'!$N62)</f>
        <v>0.60199763396744255</v>
      </c>
      <c r="S114" s="137">
        <f>IF('IPC (2005 o 2010)'!S62=0,"",S$2*'IPC (2005 o 2010)'!S62/'IPC (2005 o 2010)'!$N62)</f>
        <v>0.88071627395984275</v>
      </c>
      <c r="T114" s="137">
        <f>IF('IPC (2005 o 2010)'!T62=0,"",T$2*'IPC (2005 o 2010)'!T62/'IPC (2005 o 2010)'!$N62)</f>
        <v>57.460532431843312</v>
      </c>
      <c r="U114" s="137">
        <f>IF('IPC (2005 o 2010)'!U62=0,"",U$2*'IPC (2005 o 2010)'!U62/'IPC (2005 o 2010)'!$N62)</f>
        <v>0.98764357012601478</v>
      </c>
      <c r="V114" s="137">
        <f>IF('IPC (2005 o 2010)'!V62=0,"",V$2*'IPC (2005 o 2010)'!V62/'IPC (2005 o 2010)'!$N62)</f>
        <v>0.88301517487262104</v>
      </c>
      <c r="W114" s="137">
        <f>IF('IPC (2005 o 2010)'!W62=0,"",W$2*'IPC (2005 o 2010)'!W62/'IPC (2005 o 2010)'!$N62)</f>
        <v>166.50390983564097</v>
      </c>
      <c r="X114" s="137">
        <f>IF('IPC (2005 o 2010)'!X62=0,"",X$2*'IPC (2005 o 2010)'!X62/'IPC (2005 o 2010)'!$N62)</f>
        <v>2.8761101119892891</v>
      </c>
      <c r="Y114" s="137">
        <f>IF('IPC (2005 o 2010)'!Y62=0,"",Y$2*'IPC (2005 o 2010)'!Y62/'IPC (2005 o 2010)'!$N62)</f>
        <v>9.8673471664217445</v>
      </c>
      <c r="Z114" s="137">
        <f>IF('IPC (2005 o 2010)'!Z62=0,"",Z$2*'IPC (2005 o 2010)'!Z62/'IPC (2005 o 2010)'!$N62)</f>
        <v>1.5729288717470489</v>
      </c>
      <c r="AA114" s="137">
        <f>IF('IPC (2005 o 2010)'!AA62=0,"",AA$2*'IPC (2005 o 2010)'!AA62/'IPC (2005 o 2010)'!$N62)</f>
        <v>1.1346710502013788</v>
      </c>
      <c r="AB114" s="137">
        <f>IF('IPC (2005 o 2010)'!AB62=0,"",AB$2*'IPC (2005 o 2010)'!AB62/'IPC (2005 o 2010)'!$N62)</f>
        <v>0.69149321547897002</v>
      </c>
      <c r="AC114" s="137">
        <f>IF('IPC (2005 o 2010)'!AC62=0,"",AC$2*'IPC (2005 o 2010)'!AC62/'IPC (2005 o 2010)'!$N62)</f>
        <v>0.68153673089481337</v>
      </c>
      <c r="AD114" s="137">
        <f>IF('IPC (2005 o 2010)'!AD62=0,"",AD$2*'IPC (2005 o 2010)'!AD62/'IPC (2005 o 2010)'!$N62)</f>
        <v>11.005179120458237</v>
      </c>
      <c r="AE114" s="137">
        <f>IF('IPC (2005 o 2010)'!AE62=0,"",AE$2*'IPC (2005 o 2010)'!AE62/'IPC (2005 o 2010)'!$N62)</f>
        <v>1.2615262186193879</v>
      </c>
      <c r="AF114" s="137">
        <f>IF('IPC (2005 o 2010)'!AF62=0,"",AF$2*'IPC (2005 o 2010)'!AF62/'IPC (2005 o 2010)'!$N62)</f>
        <v>1.4526123677070457</v>
      </c>
      <c r="AG114" s="137"/>
      <c r="AH114" s="137">
        <f>IF('IPC (2005 o 2010)'!AH62=0,"",AH$2*'IPC (2005 o 2010)'!AH62/'IPC (2005 o 2010)'!$N62)</f>
        <v>10.673024233562096</v>
      </c>
      <c r="AI114" s="137">
        <f>IF('IPC (2005 o 2010)'!AI62=0,"",AI$2*'IPC (2005 o 2010)'!AI62/'IPC (2005 o 2010)'!$N62)</f>
        <v>2.2124890721319252E-2</v>
      </c>
      <c r="AJ114" s="137">
        <f>IF('IPC (2005 o 2010)'!AJ62=0,"",AJ$2*'IPC (2005 o 2010)'!AJ62/'IPC (2005 o 2010)'!$N62)</f>
        <v>0.29882439421274021</v>
      </c>
    </row>
    <row r="115" spans="1:36" ht="15" customHeight="1" x14ac:dyDescent="0.25">
      <c r="A115" s="3">
        <v>1996</v>
      </c>
      <c r="B115" s="137">
        <f>IF('IPC (2005 o 2010)'!B63=0,"",B$2*'IPC (2005 o 2010)'!B63/'IPC (2005 o 2010)'!$N63)</f>
        <v>0.96428135513208402</v>
      </c>
      <c r="C115" s="137">
        <f>IF('IPC (2005 o 2010)'!C63=0,"",C$2*'IPC (2005 o 2010)'!C63/'IPC (2005 o 2010)'!$N63)</f>
        <v>0.93778501780935208</v>
      </c>
      <c r="D115" s="137">
        <f>IF('IPC (2005 o 2010)'!D63=0,"",D$2*'IPC (2005 o 2010)'!D63/'IPC (2005 o 2010)'!$N63)</f>
        <v>1.3711921745671591</v>
      </c>
      <c r="E115" s="137">
        <f>IF('IPC (2005 o 2010)'!E63=0,"",E$2*'IPC (2005 o 2010)'!E63/'IPC (2005 o 2010)'!$N63)</f>
        <v>0.93496759967684961</v>
      </c>
      <c r="F115" s="137">
        <f>IF('IPC (2005 o 2010)'!F63=0,"",F$2*'IPC (2005 o 2010)'!F63/'IPC (2005 o 2010)'!$N63)</f>
        <v>0.91187611295263948</v>
      </c>
      <c r="G115" s="137">
        <f>IF('IPC (2005 o 2010)'!G63=0,"",G$2*'IPC (2005 o 2010)'!G63/'IPC (2005 o 2010)'!$N63)</f>
        <v>1.2523510285770063</v>
      </c>
      <c r="H115" s="137">
        <f>IF('IPC (2005 o 2010)'!H63=0,"",H$2*'IPC (2005 o 2010)'!H63/'IPC (2005 o 2010)'!$N63)</f>
        <v>316.34963995461084</v>
      </c>
      <c r="I115" s="137">
        <f>IF('IPC (2005 o 2010)'!I63=0,"",I$2*'IPC (2005 o 2010)'!I63/'IPC (2005 o 2010)'!$N63)</f>
        <v>4.0022359981423756</v>
      </c>
      <c r="J115" s="137">
        <f>IF('IPC (2005 o 2010)'!J63=0,"",J$2*'IPC (2005 o 2010)'!J63/'IPC (2005 o 2010)'!$N63)</f>
        <v>568.9063468318094</v>
      </c>
      <c r="K115" s="137">
        <f>IF('IPC (2005 o 2010)'!K63=0,"",K$2*'IPC (2005 o 2010)'!K63/'IPC (2005 o 2010)'!$N63)</f>
        <v>738.47535239087574</v>
      </c>
      <c r="L115" s="137">
        <f>IF('IPC (2005 o 2010)'!L63=0,"",L$2*'IPC (2005 o 2010)'!L63/'IPC (2005 o 2010)'!$N63)</f>
        <v>9.0069524740471003</v>
      </c>
      <c r="M115" s="137">
        <f>IF('IPC (2005 o 2010)'!M63=0,"",M$2*'IPC (2005 o 2010)'!M63/'IPC (2005 o 2010)'!$N63)</f>
        <v>0.71944130984063237</v>
      </c>
      <c r="N115" s="137">
        <f>IF('IPC (2005 o 2010)'!N63=0,"",N$2*'IPC (2005 o 2010)'!N63/'IPC (2005 o 2010)'!$N63)</f>
        <v>1</v>
      </c>
      <c r="O115" s="137" t="str">
        <f>IF('IPC (2005 o 2010)'!O63=0,"",O$2*'IPC (2005 o 2010)'!O63/'IPC (2005 o 2010)'!$N63)</f>
        <v/>
      </c>
      <c r="P115" s="137">
        <f>IF('IPC (2005 o 2010)'!P63=0,"",P$2*'IPC (2005 o 2010)'!P63/'IPC (2005 o 2010)'!$N63)</f>
        <v>1.1205939185560811</v>
      </c>
      <c r="Q115" s="137">
        <f>IF('IPC (2005 o 2010)'!Q63=0,"",Q$2*'IPC (2005 o 2010)'!Q63/'IPC (2005 o 2010)'!$N63)</f>
        <v>0.96495018586552572</v>
      </c>
      <c r="R115" s="137">
        <f>IF('IPC (2005 o 2010)'!R63=0,"",R$2*'IPC (2005 o 2010)'!R63/'IPC (2005 o 2010)'!$N63)</f>
        <v>0.6327805078705101</v>
      </c>
      <c r="S115" s="137">
        <f>IF('IPC (2005 o 2010)'!S63=0,"",S$2*'IPC (2005 o 2010)'!S63/'IPC (2005 o 2010)'!$N63)</f>
        <v>0.87372206875084935</v>
      </c>
      <c r="T115" s="137">
        <f>IF('IPC (2005 o 2010)'!T63=0,"",T$2*'IPC (2005 o 2010)'!T63/'IPC (2005 o 2010)'!$N63)</f>
        <v>68.925609443279697</v>
      </c>
      <c r="U115" s="137">
        <f>IF('IPC (2005 o 2010)'!U63=0,"",U$2*'IPC (2005 o 2010)'!U63/'IPC (2005 o 2010)'!$N63)</f>
        <v>0.97634541197687463</v>
      </c>
      <c r="V115" s="137">
        <f>IF('IPC (2005 o 2010)'!V63=0,"",V$2*'IPC (2005 o 2010)'!V63/'IPC (2005 o 2010)'!$N63)</f>
        <v>0.89224386002536837</v>
      </c>
      <c r="W115" s="137">
        <f>IF('IPC (2005 o 2010)'!W63=0,"",W$2*'IPC (2005 o 2010)'!W63/'IPC (2005 o 2010)'!$N63)</f>
        <v>161.9832905279477</v>
      </c>
      <c r="X115" s="137">
        <f>IF('IPC (2005 o 2010)'!X63=0,"",X$2*'IPC (2005 o 2010)'!X63/'IPC (2005 o 2010)'!$N63)</f>
        <v>3.7548091314432916</v>
      </c>
      <c r="Y115" s="137">
        <f>IF('IPC (2005 o 2010)'!Y63=0,"",Y$2*'IPC (2005 o 2010)'!Y63/'IPC (2005 o 2010)'!$N63)</f>
        <v>9.7073815783542248</v>
      </c>
      <c r="Z115" s="137">
        <f>IF('IPC (2005 o 2010)'!Z63=0,"",Z$2*'IPC (2005 o 2010)'!Z63/'IPC (2005 o 2010)'!$N63)</f>
        <v>1.5630648704352201</v>
      </c>
      <c r="AA115" s="137">
        <f>IF('IPC (2005 o 2010)'!AA63=0,"",AA$2*'IPC (2005 o 2010)'!AA63/'IPC (2005 o 2010)'!$N63)</f>
        <v>1.320569931193309</v>
      </c>
      <c r="AB115" s="137">
        <f>IF('IPC (2005 o 2010)'!AB63=0,"",AB$2*'IPC (2005 o 2010)'!AB63/'IPC (2005 o 2010)'!$N63)</f>
        <v>0.69241872852300168</v>
      </c>
      <c r="AC115" s="137">
        <f>IF('IPC (2005 o 2010)'!AC63=0,"",AC$2*'IPC (2005 o 2010)'!AC63/'IPC (2005 o 2010)'!$N63)</f>
        <v>0.68101788470082558</v>
      </c>
      <c r="AD115" s="137">
        <f>IF('IPC (2005 o 2010)'!AD63=0,"",AD$2*'IPC (2005 o 2010)'!AD63/'IPC (2005 o 2010)'!$N63)</f>
        <v>11.628249250389896</v>
      </c>
      <c r="AE115" s="137">
        <f>IF('IPC (2005 o 2010)'!AE63=0,"",AE$2*'IPC (2005 o 2010)'!AE63/'IPC (2005 o 2010)'!$N63)</f>
        <v>1.2748656185240905</v>
      </c>
      <c r="AF115" s="137">
        <f>IF('IPC (2005 o 2010)'!AF63=0,"",AF$2*'IPC (2005 o 2010)'!AF63/'IPC (2005 o 2010)'!$N63)</f>
        <v>2.0851441372441974</v>
      </c>
      <c r="AG115" s="137"/>
      <c r="AH115" s="137">
        <f>IF('IPC (2005 o 2010)'!AH63=0,"",AH$2*'IPC (2005 o 2010)'!AH63/'IPC (2005 o 2010)'!$N63)</f>
        <v>10.424365261979414</v>
      </c>
      <c r="AI115" s="137">
        <f>IF('IPC (2005 o 2010)'!AI63=0,"",AI$2*'IPC (2005 o 2010)'!AI63/'IPC (2005 o 2010)'!$N63)</f>
        <v>3.8779291769185521E-2</v>
      </c>
      <c r="AJ115" s="137">
        <f>IF('IPC (2005 o 2010)'!AJ63=0,"",AJ$2*'IPC (2005 o 2010)'!AJ63/'IPC (2005 o 2010)'!$N63)</f>
        <v>0.33451577573626978</v>
      </c>
    </row>
    <row r="116" spans="1:36" ht="15" customHeight="1" x14ac:dyDescent="0.25">
      <c r="A116" s="3">
        <v>1997</v>
      </c>
      <c r="B116" s="137">
        <f>IF('IPC (2005 o 2010)'!B64=0,"",B$2*'IPC (2005 o 2010)'!B64/'IPC (2005 o 2010)'!$N64)</f>
        <v>0.96052818836408826</v>
      </c>
      <c r="C116" s="137">
        <f>IF('IPC (2005 o 2010)'!C64=0,"",C$2*'IPC (2005 o 2010)'!C64/'IPC (2005 o 2010)'!$N64)</f>
        <v>0.92120714868063369</v>
      </c>
      <c r="D116" s="137">
        <f>IF('IPC (2005 o 2010)'!D64=0,"",D$2*'IPC (2005 o 2010)'!D64/'IPC (2005 o 2010)'!$N64)</f>
        <v>1.342883522311807</v>
      </c>
      <c r="E116" s="137">
        <f>IF('IPC (2005 o 2010)'!E64=0,"",E$2*'IPC (2005 o 2010)'!E64/'IPC (2005 o 2010)'!$N64)</f>
        <v>0.92848538466880137</v>
      </c>
      <c r="F116" s="137">
        <f>IF('IPC (2005 o 2010)'!F64=0,"",F$2*'IPC (2005 o 2010)'!F64/'IPC (2005 o 2010)'!$N64)</f>
        <v>0.95276648609589532</v>
      </c>
      <c r="G116" s="137">
        <f>IF('IPC (2005 o 2010)'!G64=0,"",G$2*'IPC (2005 o 2010)'!G64/'IPC (2005 o 2010)'!$N64)</f>
        <v>1.2435835608386632</v>
      </c>
      <c r="H116" s="137">
        <f>IF('IPC (2005 o 2010)'!H64=0,"",H$2*'IPC (2005 o 2010)'!H64/'IPC (2005 o 2010)'!$N64)</f>
        <v>328.08453960006545</v>
      </c>
      <c r="I116" s="137">
        <f>IF('IPC (2005 o 2010)'!I64=0,"",I$2*'IPC (2005 o 2010)'!I64/'IPC (2005 o 2010)'!$N64)</f>
        <v>4.0320488682105431</v>
      </c>
      <c r="J116" s="137">
        <f>IF('IPC (2005 o 2010)'!J64=0,"",J$2*'IPC (2005 o 2010)'!J64/'IPC (2005 o 2010)'!$N64)</f>
        <v>658.54626606302611</v>
      </c>
      <c r="K116" s="137">
        <f>IF('IPC (2005 o 2010)'!K64=0,"",K$2*'IPC (2005 o 2010)'!K64/'IPC (2005 o 2010)'!$N64)</f>
        <v>753.63910767596451</v>
      </c>
      <c r="L116" s="137">
        <f>IF('IPC (2005 o 2010)'!L64=0,"",L$2*'IPC (2005 o 2010)'!L64/'IPC (2005 o 2010)'!$N64)</f>
        <v>8.9932643649405968</v>
      </c>
      <c r="M116" s="137">
        <f>IF('IPC (2005 o 2010)'!M64=0,"",M$2*'IPC (2005 o 2010)'!M64/'IPC (2005 o 2010)'!$N64)</f>
        <v>0.71686405930849295</v>
      </c>
      <c r="N116" s="137">
        <f>IF('IPC (2005 o 2010)'!N64=0,"",N$2*'IPC (2005 o 2010)'!N64/'IPC (2005 o 2010)'!$N64)</f>
        <v>1</v>
      </c>
      <c r="O116" s="137" t="str">
        <f>IF('IPC (2005 o 2010)'!O64=0,"",O$2*'IPC (2005 o 2010)'!O64/'IPC (2005 o 2010)'!$N64)</f>
        <v/>
      </c>
      <c r="P116" s="137">
        <f>IF('IPC (2005 o 2010)'!P64=0,"",P$2*'IPC (2005 o 2010)'!P64/'IPC (2005 o 2010)'!$N64)</f>
        <v>1.108054819953755</v>
      </c>
      <c r="Q116" s="137">
        <f>IF('IPC (2005 o 2010)'!Q64=0,"",Q$2*'IPC (2005 o 2010)'!Q64/'IPC (2005 o 2010)'!$N64)</f>
        <v>0.95426011811304645</v>
      </c>
      <c r="R116" s="137">
        <f>IF('IPC (2005 o 2010)'!R64=0,"",R$2*'IPC (2005 o 2010)'!R64/'IPC (2005 o 2010)'!$N64)</f>
        <v>0.65255649656373982</v>
      </c>
      <c r="S116" s="137">
        <f>IF('IPC (2005 o 2010)'!S64=0,"",S$2*'IPC (2005 o 2010)'!S64/'IPC (2005 o 2010)'!$N64)</f>
        <v>0.87177181034712803</v>
      </c>
      <c r="T116" s="137">
        <f>IF('IPC (2005 o 2010)'!T64=0,"",T$2*'IPC (2005 o 2010)'!T64/'IPC (2005 o 2010)'!$N64)</f>
        <v>79.67981849856595</v>
      </c>
      <c r="U116" s="137">
        <f>IF('IPC (2005 o 2010)'!U64=0,"",U$2*'IPC (2005 o 2010)'!U64/'IPC (2005 o 2010)'!$N64)</f>
        <v>0.96859784964084639</v>
      </c>
      <c r="V116" s="137">
        <f>IF('IPC (2005 o 2010)'!V64=0,"",V$2*'IPC (2005 o 2010)'!V64/'IPC (2005 o 2010)'!$N64)</f>
        <v>0.88967556305015705</v>
      </c>
      <c r="W116" s="137">
        <f>IF('IPC (2005 o 2010)'!W64=0,"",W$2*'IPC (2005 o 2010)'!W64/'IPC (2005 o 2010)'!$N64)</f>
        <v>161.04960993454361</v>
      </c>
      <c r="X116" s="137">
        <f>IF('IPC (2005 o 2010)'!X64=0,"",X$2*'IPC (2005 o 2010)'!X64/'IPC (2005 o 2010)'!$N64)</f>
        <v>4.425800567156279</v>
      </c>
      <c r="Y116" s="137">
        <f>IF('IPC (2005 o 2010)'!Y64=0,"",Y$2*'IPC (2005 o 2010)'!Y64/'IPC (2005 o 2010)'!$N64)</f>
        <v>9.729126664686758</v>
      </c>
      <c r="Z116" s="137">
        <f>IF('IPC (2005 o 2010)'!Z64=0,"",Z$2*'IPC (2005 o 2010)'!Z64/'IPC (2005 o 2010)'!$N64)</f>
        <v>1.5454919840761947</v>
      </c>
      <c r="AA116" s="137">
        <f>IF('IPC (2005 o 2010)'!AA64=0,"",AA$2*'IPC (2005 o 2010)'!AA64/'IPC (2005 o 2010)'!$N64)</f>
        <v>1.4828443281703765</v>
      </c>
      <c r="AB116" s="137">
        <f>IF('IPC (2005 o 2010)'!AB64=0,"",AB$2*'IPC (2005 o 2010)'!AB64/'IPC (2005 o 2010)'!$N64)</f>
        <v>0.69241323800950438</v>
      </c>
      <c r="AC116" s="137">
        <f>IF('IPC (2005 o 2010)'!AC64=0,"",AC$2*'IPC (2005 o 2010)'!AC64/'IPC (2005 o 2010)'!$N64)</f>
        <v>0.68003366634434714</v>
      </c>
      <c r="AD116" s="137">
        <f>IF('IPC (2005 o 2010)'!AD64=0,"",AD$2*'IPC (2005 o 2010)'!AD64/'IPC (2005 o 2010)'!$N64)</f>
        <v>12.339377887428148</v>
      </c>
      <c r="AE116" s="137">
        <f>IF('IPC (2005 o 2010)'!AE64=0,"",AE$2*'IPC (2005 o 2010)'!AE64/'IPC (2005 o 2010)'!$N64)</f>
        <v>1.4376137986674218</v>
      </c>
      <c r="AF116" s="137">
        <f>IF('IPC (2005 o 2010)'!AF64=0,"",AF$2*'IPC (2005 o 2010)'!AF64/'IPC (2005 o 2010)'!$N64)</f>
        <v>2.3382773649103736</v>
      </c>
      <c r="AG116" s="137"/>
      <c r="AH116" s="137">
        <f>IF('IPC (2005 o 2010)'!AH64=0,"",AH$2*'IPC (2005 o 2010)'!AH64/'IPC (2005 o 2010)'!$N64)</f>
        <v>10.253311599051536</v>
      </c>
      <c r="AI116" s="137">
        <f>IF('IPC (2005 o 2010)'!AI64=0,"",AI$2*'IPC (2005 o 2010)'!AI64/'IPC (2005 o 2010)'!$N64)</f>
        <v>7.0356534375329793E-2</v>
      </c>
      <c r="AJ116" s="137">
        <f>IF('IPC (2005 o 2010)'!AJ64=0,"",AJ$2*'IPC (2005 o 2010)'!AJ64/'IPC (2005 o 2010)'!$N64)</f>
        <v>0.70277784658954923</v>
      </c>
    </row>
    <row r="117" spans="1:36" ht="15" customHeight="1" x14ac:dyDescent="0.25">
      <c r="A117" s="3">
        <v>1998</v>
      </c>
      <c r="B117" s="137">
        <f>IF('IPC (2005 o 2010)'!B65=0,"",B$2*'IPC (2005 o 2010)'!B65/'IPC (2005 o 2010)'!$N65)</f>
        <v>0.95446423305597072</v>
      </c>
      <c r="C117" s="137">
        <f>IF('IPC (2005 o 2010)'!C65=0,"",C$2*'IPC (2005 o 2010)'!C65/'IPC (2005 o 2010)'!$N65)</f>
        <v>0.91551377700916392</v>
      </c>
      <c r="D117" s="137">
        <f>IF('IPC (2005 o 2010)'!D65=0,"",D$2*'IPC (2005 o 2010)'!D65/'IPC (2005 o 2010)'!$N65)</f>
        <v>1.3337306278542453</v>
      </c>
      <c r="E117" s="137">
        <f>IF('IPC (2005 o 2010)'!E65=0,"",E$2*'IPC (2005 o 2010)'!E65/'IPC (2005 o 2010)'!$N65)</f>
        <v>0.9229718210661253</v>
      </c>
      <c r="F117" s="137">
        <f>IF('IPC (2005 o 2010)'!F65=0,"",F$2*'IPC (2005 o 2010)'!F65/'IPC (2005 o 2010)'!$N65)</f>
        <v>0.968179100694325</v>
      </c>
      <c r="G117" s="137">
        <f>IF('IPC (2005 o 2010)'!G65=0,"",G$2*'IPC (2005 o 2010)'!G65/'IPC (2005 o 2010)'!$N65)</f>
        <v>1.2367705019551556</v>
      </c>
      <c r="H117" s="137">
        <f>IF('IPC (2005 o 2010)'!H65=0,"",H$2*'IPC (2005 o 2010)'!H65/'IPC (2005 o 2010)'!$N65)</f>
        <v>339.57921028621109</v>
      </c>
      <c r="I117" s="137">
        <f>IF('IPC (2005 o 2010)'!I65=0,"",I$2*'IPC (2005 o 2010)'!I65/'IPC (2005 o 2010)'!$N65)</f>
        <v>3.9465938802414207</v>
      </c>
      <c r="J117" s="137">
        <f>IF('IPC (2005 o 2010)'!J65=0,"",J$2*'IPC (2005 o 2010)'!J65/'IPC (2005 o 2010)'!$N65)</f>
        <v>769.62420973783026</v>
      </c>
      <c r="K117" s="137">
        <f>IF('IPC (2005 o 2010)'!K65=0,"",K$2*'IPC (2005 o 2010)'!K65/'IPC (2005 o 2010)'!$N65)</f>
        <v>797.87718349019292</v>
      </c>
      <c r="L117" s="137">
        <f>IF('IPC (2005 o 2010)'!L65=0,"",L$2*'IPC (2005 o 2010)'!L65/'IPC (2005 o 2010)'!$N65)</f>
        <v>9.0192437966009233</v>
      </c>
      <c r="M117" s="137">
        <f>IF('IPC (2005 o 2010)'!M65=0,"",M$2*'IPC (2005 o 2010)'!M65/'IPC (2005 o 2010)'!$N65)</f>
        <v>0.71885500629943866</v>
      </c>
      <c r="N117" s="137">
        <f>IF('IPC (2005 o 2010)'!N65=0,"",N$2*'IPC (2005 o 2010)'!N65/'IPC (2005 o 2010)'!$N65)</f>
        <v>1</v>
      </c>
      <c r="O117" s="137">
        <f>IF('IPC (2005 o 2010)'!O65=0,"",O$2*'IPC (2005 o 2010)'!O65/'IPC (2005 o 2010)'!$N65)</f>
        <v>6.9034476789873551</v>
      </c>
      <c r="P117" s="137">
        <f>IF('IPC (2005 o 2010)'!P65=0,"",P$2*'IPC (2005 o 2010)'!P65/'IPC (2005 o 2010)'!$N65)</f>
        <v>1.1063872377861326</v>
      </c>
      <c r="Q117" s="137">
        <f>IF('IPC (2005 o 2010)'!Q65=0,"",Q$2*'IPC (2005 o 2010)'!Q65/'IPC (2005 o 2010)'!$N65)</f>
        <v>0.94579205812532408</v>
      </c>
      <c r="R117" s="137">
        <f>IF('IPC (2005 o 2010)'!R65=0,"",R$2*'IPC (2005 o 2010)'!R65/'IPC (2005 o 2010)'!$N65)</f>
        <v>0.67320861639952467</v>
      </c>
      <c r="S117" s="137">
        <f>IF('IPC (2005 o 2010)'!S65=0,"",S$2*'IPC (2005 o 2010)'!S65/'IPC (2005 o 2010)'!$N65)</f>
        <v>0.87526426060169771</v>
      </c>
      <c r="T117" s="137">
        <f>IF('IPC (2005 o 2010)'!T65=0,"",T$2*'IPC (2005 o 2010)'!T65/'IPC (2005 o 2010)'!$N65)</f>
        <v>89.567204782908732</v>
      </c>
      <c r="U117" s="137">
        <f>IF('IPC (2005 o 2010)'!U65=0,"",U$2*'IPC (2005 o 2010)'!U65/'IPC (2005 o 2010)'!$N65)</f>
        <v>0.97683115444961144</v>
      </c>
      <c r="V117" s="137">
        <f>IF('IPC (2005 o 2010)'!V65=0,"",V$2*'IPC (2005 o 2010)'!V65/'IPC (2005 o 2010)'!$N65)</f>
        <v>0.89320423022607232</v>
      </c>
      <c r="W117" s="137">
        <f>IF('IPC (2005 o 2010)'!W65=0,"",W$2*'IPC (2005 o 2010)'!W65/'IPC (2005 o 2010)'!$N65)</f>
        <v>159.63761944932654</v>
      </c>
      <c r="X117" s="137">
        <f>IF('IPC (2005 o 2010)'!X65=0,"",X$2*'IPC (2005 o 2010)'!X65/'IPC (2005 o 2010)'!$N65)</f>
        <v>5.0523322808307922</v>
      </c>
      <c r="Y117" s="137">
        <f>IF('IPC (2005 o 2010)'!Y65=0,"",Y$2*'IPC (2005 o 2010)'!Y65/'IPC (2005 o 2010)'!$N65)</f>
        <v>9.7962010783975693</v>
      </c>
      <c r="Z117" s="137">
        <f>IF('IPC (2005 o 2010)'!Z65=0,"",Z$2*'IPC (2005 o 2010)'!Z65/'IPC (2005 o 2010)'!$N65)</f>
        <v>1.5411235444679809</v>
      </c>
      <c r="AA117" s="137">
        <f>IF('IPC (2005 o 2010)'!AA65=0,"",AA$2*'IPC (2005 o 2010)'!AA65/'IPC (2005 o 2010)'!$N65)</f>
        <v>1.6295273821730756</v>
      </c>
      <c r="AB117" s="137">
        <f>IF('IPC (2005 o 2010)'!AB65=0,"",AB$2*'IPC (2005 o 2010)'!AB65/'IPC (2005 o 2010)'!$N65)</f>
        <v>0.69937097336061638</v>
      </c>
      <c r="AC117" s="137">
        <f>IF('IPC (2005 o 2010)'!AC65=0,"",AC$2*'IPC (2005 o 2010)'!AC65/'IPC (2005 o 2010)'!$N65)</f>
        <v>0.68207506058404088</v>
      </c>
      <c r="AD117" s="137">
        <f>IF('IPC (2005 o 2010)'!AD65=0,"",AD$2*'IPC (2005 o 2010)'!AD65/'IPC (2005 o 2010)'!$N65)</f>
        <v>13.450693413540384</v>
      </c>
      <c r="AE117" s="137">
        <f>IF('IPC (2005 o 2010)'!AE65=0,"",AE$2*'IPC (2005 o 2010)'!AE65/'IPC (2005 o 2010)'!$N65)</f>
        <v>1.4877846537838855</v>
      </c>
      <c r="AF117" s="137">
        <f>IF('IPC (2005 o 2010)'!AF65=0,"",AF$2*'IPC (2005 o 2010)'!AF65/'IPC (2005 o 2010)'!$N65)</f>
        <v>2.9400083294376276</v>
      </c>
      <c r="AG117" s="137"/>
      <c r="AH117" s="137">
        <f>IF('IPC (2005 o 2010)'!AH65=0,"",AH$2*'IPC (2005 o 2010)'!AH65/'IPC (2005 o 2010)'!$N65)</f>
        <v>10.069611550367958</v>
      </c>
      <c r="AI117" s="137">
        <f>IF('IPC (2005 o 2010)'!AI65=0,"",AI$2*'IPC (2005 o 2010)'!AI65/'IPC (2005 o 2010)'!$N65)</f>
        <v>0.12792153774655574</v>
      </c>
      <c r="AJ117" s="137">
        <f>IF('IPC (2005 o 2010)'!AJ65=0,"",AJ$2*'IPC (2005 o 2010)'!AJ65/'IPC (2005 o 2010)'!$N65)</f>
        <v>0.69856587963165573</v>
      </c>
    </row>
    <row r="118" spans="1:36" ht="15" customHeight="1" x14ac:dyDescent="0.25">
      <c r="A118" s="3">
        <v>1999</v>
      </c>
      <c r="B118" s="137">
        <f>IF('IPC (2005 o 2010)'!B66=0,"",B$2*'IPC (2005 o 2010)'!B66/'IPC (2005 o 2010)'!$N66)</f>
        <v>0.93949568180510679</v>
      </c>
      <c r="C118" s="137">
        <f>IF('IPC (2005 o 2010)'!C66=0,"",C$2*'IPC (2005 o 2010)'!C66/'IPC (2005 o 2010)'!$N66)</f>
        <v>0.88545867434645409</v>
      </c>
      <c r="D118" s="137">
        <f>IF('IPC (2005 o 2010)'!D66=0,"",D$2*'IPC (2005 o 2010)'!D66/'IPC (2005 o 2010)'!$N66)</f>
        <v>1.3245305689834339</v>
      </c>
      <c r="E118" s="137">
        <f>IF('IPC (2005 o 2010)'!E66=0,"",E$2*'IPC (2005 o 2010)'!E66/'IPC (2005 o 2010)'!$N66)</f>
        <v>0.91333304723153808</v>
      </c>
      <c r="F118" s="137">
        <f>IF('IPC (2005 o 2010)'!F66=0,"",F$2*'IPC (2005 o 2010)'!F66/'IPC (2005 o 2010)'!$N66)</f>
        <v>0.99347997099072161</v>
      </c>
      <c r="G118" s="137">
        <f>IF('IPC (2005 o 2010)'!G66=0,"",G$2*'IPC (2005 o 2010)'!G66/'IPC (2005 o 2010)'!$N66)</f>
        <v>1.2312857872374166</v>
      </c>
      <c r="H118" s="137">
        <f>IF('IPC (2005 o 2010)'!H66=0,"",H$2*'IPC (2005 o 2010)'!H66/'IPC (2005 o 2010)'!$N66)</f>
        <v>343.39697824815624</v>
      </c>
      <c r="I118" s="137">
        <f>IF('IPC (2005 o 2010)'!I66=0,"",I$2*'IPC (2005 o 2010)'!I66/'IPC (2005 o 2010)'!$N66)</f>
        <v>3.8118833823531366</v>
      </c>
      <c r="J118" s="137">
        <f>IF('IPC (2005 o 2010)'!J66=0,"",J$2*'IPC (2005 o 2010)'!J66/'IPC (2005 o 2010)'!$N66)</f>
        <v>835.0377761456192</v>
      </c>
      <c r="K118" s="137">
        <f>IF('IPC (2005 o 2010)'!K66=0,"",K$2*'IPC (2005 o 2010)'!K66/'IPC (2005 o 2010)'!$N66)</f>
        <v>787.14097064564282</v>
      </c>
      <c r="L118" s="137">
        <f>IF('IPC (2005 o 2010)'!L66=0,"",L$2*'IPC (2005 o 2010)'!L66/'IPC (2005 o 2010)'!$N66)</f>
        <v>9.0465844445808674</v>
      </c>
      <c r="M118" s="137">
        <f>IF('IPC (2005 o 2010)'!M66=0,"",M$2*'IPC (2005 o 2010)'!M66/'IPC (2005 o 2010)'!$N66)</f>
        <v>0.7197153769463166</v>
      </c>
      <c r="N118" s="137">
        <f>IF('IPC (2005 o 2010)'!N66=0,"",N$2*'IPC (2005 o 2010)'!N66/'IPC (2005 o 2010)'!$N66)</f>
        <v>1</v>
      </c>
      <c r="O118" s="137">
        <f>IF('IPC (2005 o 2010)'!O66=0,"",O$2*'IPC (2005 o 2010)'!O66/'IPC (2005 o 2010)'!$N66)</f>
        <v>6.9783057778085942</v>
      </c>
      <c r="P118" s="137">
        <f>IF('IPC (2005 o 2010)'!P66=0,"",P$2*'IPC (2005 o 2010)'!P66/'IPC (2005 o 2010)'!$N66)</f>
        <v>1.0952812283384772</v>
      </c>
      <c r="Q118" s="137">
        <f>IF('IPC (2005 o 2010)'!Q66=0,"",Q$2*'IPC (2005 o 2010)'!Q66/'IPC (2005 o 2010)'!$N66)</f>
        <v>0.93051238128306901</v>
      </c>
      <c r="R118" s="137">
        <f>IF('IPC (2005 o 2010)'!R66=0,"",R$2*'IPC (2005 o 2010)'!R66/'IPC (2005 o 2010)'!$N66)</f>
        <v>0.67616410911794433</v>
      </c>
      <c r="S118" s="137">
        <f>IF('IPC (2005 o 2010)'!S66=0,"",S$2*'IPC (2005 o 2010)'!S66/'IPC (2005 o 2010)'!$N66)</f>
        <v>0.8750001806961164</v>
      </c>
      <c r="T118" s="137">
        <f>IF('IPC (2005 o 2010)'!T66=0,"",T$2*'IPC (2005 o 2010)'!T66/'IPC (2005 o 2010)'!$N66)</f>
        <v>96.412365046540941</v>
      </c>
      <c r="U118" s="137">
        <f>IF('IPC (2005 o 2010)'!U66=0,"",U$2*'IPC (2005 o 2010)'!U66/'IPC (2005 o 2010)'!$N66)</f>
        <v>0.97151536740187039</v>
      </c>
      <c r="V118" s="137">
        <f>IF('IPC (2005 o 2010)'!V66=0,"",V$2*'IPC (2005 o 2010)'!V66/'IPC (2005 o 2010)'!$N66)</f>
        <v>0.88861920982860187</v>
      </c>
      <c r="W118" s="137">
        <f>IF('IPC (2005 o 2010)'!W66=0,"",W$2*'IPC (2005 o 2010)'!W66/'IPC (2005 o 2010)'!$N66)</f>
        <v>155.68638982791609</v>
      </c>
      <c r="X118" s="137">
        <f>IF('IPC (2005 o 2010)'!X66=0,"",X$2*'IPC (2005 o 2010)'!X66/'IPC (2005 o 2010)'!$N66)</f>
        <v>5.7641724761148199</v>
      </c>
      <c r="Y118" s="137">
        <f>IF('IPC (2005 o 2010)'!Y66=0,"",Y$2*'IPC (2005 o 2010)'!Y66/'IPC (2005 o 2010)'!$N66)</f>
        <v>9.8132603396800224</v>
      </c>
      <c r="Z118" s="137">
        <f>IF('IPC (2005 o 2010)'!Z66=0,"",Z$2*'IPC (2005 o 2010)'!Z66/'IPC (2005 o 2010)'!$N66)</f>
        <v>1.5064022198705607</v>
      </c>
      <c r="AA118" s="137">
        <f>IF('IPC (2005 o 2010)'!AA66=0,"",AA$2*'IPC (2005 o 2010)'!AA66/'IPC (2005 o 2010)'!$N66)</f>
        <v>1.7087180424029598</v>
      </c>
      <c r="AB118" s="137">
        <f>IF('IPC (2005 o 2010)'!AB66=0,"",AB$2*'IPC (2005 o 2010)'!AB66/'IPC (2005 o 2010)'!$N66)</f>
        <v>0.70041184689372815</v>
      </c>
      <c r="AC118" s="137">
        <f>IF('IPC (2005 o 2010)'!AC66=0,"",AC$2*'IPC (2005 o 2010)'!AC66/'IPC (2005 o 2010)'!$N66)</f>
        <v>0.67964053963554472</v>
      </c>
      <c r="AD118" s="137">
        <f>IF('IPC (2005 o 2010)'!AD66=0,"",AD$2*'IPC (2005 o 2010)'!AD66/'IPC (2005 o 2010)'!$N66)</f>
        <v>13.443774871434099</v>
      </c>
      <c r="AE118" s="137">
        <f>IF('IPC (2005 o 2010)'!AE66=0,"",AE$2*'IPC (2005 o 2010)'!AE66/'IPC (2005 o 2010)'!$N66)</f>
        <v>1.5106490752196204</v>
      </c>
      <c r="AF118" s="137">
        <f>IF('IPC (2005 o 2010)'!AF66=0,"",AF$2*'IPC (2005 o 2010)'!AF66/'IPC (2005 o 2010)'!$N66)</f>
        <v>5.3440334037303518</v>
      </c>
      <c r="AG118" s="137"/>
      <c r="AH118" s="137">
        <f>IF('IPC (2005 o 2010)'!AH66=0,"",AH$2*'IPC (2005 o 2010)'!AH66/'IPC (2005 o 2010)'!$N66)</f>
        <v>9.899546035344077</v>
      </c>
      <c r="AI118" s="137">
        <f>IF('IPC (2005 o 2010)'!AI66=0,"",AI$2*'IPC (2005 o 2010)'!AI66/'IPC (2005 o 2010)'!$N66)</f>
        <v>0.20638528920753821</v>
      </c>
      <c r="AJ118" s="137">
        <f>IF('IPC (2005 o 2010)'!AJ66=0,"",AJ$2*'IPC (2005 o 2010)'!AJ66/'IPC (2005 o 2010)'!$N66)</f>
        <v>0.68448902224407082</v>
      </c>
    </row>
    <row r="119" spans="1:36" ht="15" customHeight="1" x14ac:dyDescent="0.25">
      <c r="A119" s="3">
        <v>2000</v>
      </c>
      <c r="B119" s="137">
        <f>IF('IPC (2005 o 2010)'!B67=0,"",B$2*'IPC (2005 o 2010)'!B67/'IPC (2005 o 2010)'!$N67)</f>
        <v>0.92189587835022224</v>
      </c>
      <c r="C119" s="137">
        <f>IF('IPC (2005 o 2010)'!C67=0,"",C$2*'IPC (2005 o 2010)'!C67/'IPC (2005 o 2010)'!$N67)</f>
        <v>0.84849090951065798</v>
      </c>
      <c r="D119" s="137">
        <f>IF('IPC (2005 o 2010)'!D67=0,"",D$2*'IPC (2005 o 2010)'!D67/'IPC (2005 o 2010)'!$N67)</f>
        <v>1.3383756209689734</v>
      </c>
      <c r="E119" s="137">
        <f>IF('IPC (2005 o 2010)'!E67=0,"",E$2*'IPC (2005 o 2010)'!E67/'IPC (2005 o 2010)'!$N67)</f>
        <v>0.90597917076751955</v>
      </c>
      <c r="F119" s="137">
        <f>IF('IPC (2005 o 2010)'!F67=0,"",F$2*'IPC (2005 o 2010)'!F67/'IPC (2005 o 2010)'!$N67)</f>
        <v>1.0287235725390891</v>
      </c>
      <c r="G119" s="137">
        <f>IF('IPC (2005 o 2010)'!G67=0,"",G$2*'IPC (2005 o 2010)'!G67/'IPC (2005 o 2010)'!$N67)</f>
        <v>1.2234555397536522</v>
      </c>
      <c r="H119" s="137">
        <f>IF('IPC (2005 o 2010)'!H67=0,"",H$2*'IPC (2005 o 2010)'!H67/'IPC (2005 o 2010)'!$N67)</f>
        <v>344.94626915378103</v>
      </c>
      <c r="I119" s="137">
        <f>IF('IPC (2005 o 2010)'!I67=0,"",I$2*'IPC (2005 o 2010)'!I67/'IPC (2005 o 2010)'!$N67)</f>
        <v>3.7168650894020545</v>
      </c>
      <c r="J119" s="137">
        <f>IF('IPC (2005 o 2010)'!J67=0,"",J$2*'IPC (2005 o 2010)'!J67/'IPC (2005 o 2010)'!$N67)</f>
        <v>882.2570730533904</v>
      </c>
      <c r="K119" s="137">
        <f>IF('IPC (2005 o 2010)'!K67=0,"",K$2*'IPC (2005 o 2010)'!K67/'IPC (2005 o 2010)'!$N67)</f>
        <v>778.63066770474165</v>
      </c>
      <c r="L119" s="137">
        <f>IF('IPC (2005 o 2010)'!L67=0,"",L$2*'IPC (2005 o 2010)'!L67/'IPC (2005 o 2010)'!$N67)</f>
        <v>9.0051419251146942</v>
      </c>
      <c r="M119" s="137">
        <f>IF('IPC (2005 o 2010)'!M67=0,"",M$2*'IPC (2005 o 2010)'!M67/'IPC (2005 o 2010)'!$N67)</f>
        <v>0.72010993586989591</v>
      </c>
      <c r="N119" s="137">
        <f>IF('IPC (2005 o 2010)'!N67=0,"",N$2*'IPC (2005 o 2010)'!N67/'IPC (2005 o 2010)'!$N67)</f>
        <v>1</v>
      </c>
      <c r="O119" s="137">
        <f>IF('IPC (2005 o 2010)'!O67=0,"",O$2*'IPC (2005 o 2010)'!O67/'IPC (2005 o 2010)'!$N67)</f>
        <v>7.0216171585250198</v>
      </c>
      <c r="P119" s="137">
        <f>IF('IPC (2005 o 2010)'!P67=0,"",P$2*'IPC (2005 o 2010)'!P67/'IPC (2005 o 2010)'!$N67)</f>
        <v>1.0917342715202796</v>
      </c>
      <c r="Q119" s="137">
        <f>IF('IPC (2005 o 2010)'!Q67=0,"",Q$2*'IPC (2005 o 2010)'!Q67/'IPC (2005 o 2010)'!$N67)</f>
        <v>0.91520240405164599</v>
      </c>
      <c r="R119" s="137">
        <f>IF('IPC (2005 o 2010)'!R67=0,"",R$2*'IPC (2005 o 2010)'!R67/'IPC (2005 o 2010)'!$N67)</f>
        <v>0.67468794010900723</v>
      </c>
      <c r="S119" s="137">
        <f>IF('IPC (2005 o 2010)'!S67=0,"",S$2*'IPC (2005 o 2010)'!S67/'IPC (2005 o 2010)'!$N67)</f>
        <v>0.86639767140728297</v>
      </c>
      <c r="T119" s="137">
        <f>IF('IPC (2005 o 2010)'!T67=0,"",T$2*'IPC (2005 o 2010)'!T67/'IPC (2005 o 2010)'!$N67)</f>
        <v>102.40615246241323</v>
      </c>
      <c r="U119" s="137">
        <f>IF('IPC (2005 o 2010)'!U67=0,"",U$2*'IPC (2005 o 2010)'!U67/'IPC (2005 o 2010)'!$N67)</f>
        <v>0.99232071612486528</v>
      </c>
      <c r="V119" s="137">
        <f>IF('IPC (2005 o 2010)'!V67=0,"",V$2*'IPC (2005 o 2010)'!V67/'IPC (2005 o 2010)'!$N67)</f>
        <v>0.88140571492628916</v>
      </c>
      <c r="W119" s="137">
        <f>IF('IPC (2005 o 2010)'!W67=0,"",W$2*'IPC (2005 o 2010)'!W67/'IPC (2005 o 2010)'!$N67)</f>
        <v>149.58187716959546</v>
      </c>
      <c r="X119" s="137">
        <f>IF('IPC (2005 o 2010)'!X67=0,"",X$2*'IPC (2005 o 2010)'!X67/'IPC (2005 o 2010)'!$N67)</f>
        <v>6.1051198998210046</v>
      </c>
      <c r="Y119" s="137">
        <f>IF('IPC (2005 o 2010)'!Y67=0,"",Y$2*'IPC (2005 o 2010)'!Y67/'IPC (2005 o 2010)'!$N67)</f>
        <v>9.7856024517515738</v>
      </c>
      <c r="Z119" s="137">
        <f>IF('IPC (2005 o 2010)'!Z67=0,"",Z$2*'IPC (2005 o 2010)'!Z67/'IPC (2005 o 2010)'!$N67)</f>
        <v>1.4953037167122949</v>
      </c>
      <c r="AA119" s="137">
        <f>IF('IPC (2005 o 2010)'!AA67=0,"",AA$2*'IPC (2005 o 2010)'!AA67/'IPC (2005 o 2010)'!$N67)</f>
        <v>1.8165419249509245</v>
      </c>
      <c r="AB119" s="137">
        <f>IF('IPC (2005 o 2010)'!AB67=0,"",AB$2*'IPC (2005 o 2010)'!AB67/'IPC (2005 o 2010)'!$N67)</f>
        <v>0.69686273653434483</v>
      </c>
      <c r="AC119" s="137">
        <f>IF('IPC (2005 o 2010)'!AC67=0,"",AC$2*'IPC (2005 o 2010)'!AC67/'IPC (2005 o 2010)'!$N67)</f>
        <v>0.66468423040001678</v>
      </c>
      <c r="AD119" s="137">
        <f>IF('IPC (2005 o 2010)'!AD67=0,"",AD$2*'IPC (2005 o 2010)'!AD67/'IPC (2005 o 2010)'!$N67)</f>
        <v>13.495601263274487</v>
      </c>
      <c r="AE119" s="137">
        <f>IF('IPC (2005 o 2010)'!AE67=0,"",AE$2*'IPC (2005 o 2010)'!AE67/'IPC (2005 o 2010)'!$N67)</f>
        <v>1.5140773318421921</v>
      </c>
      <c r="AF119" s="137">
        <f>IF('IPC (2005 o 2010)'!AF67=0,"",AF$2*'IPC (2005 o 2010)'!AF67/'IPC (2005 o 2010)'!$N67)</f>
        <v>6.2446540740557692</v>
      </c>
      <c r="AG119" s="137"/>
      <c r="AH119" s="137">
        <f>IF('IPC (2005 o 2010)'!AH67=0,"",AH$2*'IPC (2005 o 2010)'!AH67/'IPC (2005 o 2010)'!$N67)</f>
        <v>9.6622760867302766</v>
      </c>
      <c r="AI119" s="137">
        <f>IF('IPC (2005 o 2010)'!AI67=0,"",AI$2*'IPC (2005 o 2010)'!AI67/'IPC (2005 o 2010)'!$N67)</f>
        <v>0.3092787273034765</v>
      </c>
      <c r="AJ119" s="137">
        <f>IF('IPC (2005 o 2010)'!AJ67=0,"",AJ$2*'IPC (2005 o 2010)'!AJ67/'IPC (2005 o 2010)'!$N67)</f>
        <v>0.6655452589143489</v>
      </c>
    </row>
    <row r="120" spans="1:36" ht="15" customHeight="1" x14ac:dyDescent="0.25">
      <c r="A120" s="3">
        <v>2001</v>
      </c>
      <c r="B120" s="137">
        <f>IF('IPC (2005 o 2010)'!B68=0,"",B$2*'IPC (2005 o 2010)'!B68/'IPC (2005 o 2010)'!$N68)</f>
        <v>0.9143440933595921</v>
      </c>
      <c r="C120" s="137">
        <f>IF('IPC (2005 o 2010)'!C68=0,"",C$2*'IPC (2005 o 2010)'!C68/'IPC (2005 o 2010)'!$N68)</f>
        <v>0.81637806606280661</v>
      </c>
      <c r="D120" s="137">
        <f>IF('IPC (2005 o 2010)'!D68=0,"",D$2*'IPC (2005 o 2010)'!D68/'IPC (2005 o 2010)'!$N68)</f>
        <v>1.3589534559555965</v>
      </c>
      <c r="E120" s="137">
        <f>IF('IPC (2005 o 2010)'!E68=0,"",E$2*'IPC (2005 o 2010)'!E68/'IPC (2005 o 2010)'!$N68)</f>
        <v>0.90283463486679183</v>
      </c>
      <c r="F120" s="137">
        <f>IF('IPC (2005 o 2010)'!F68=0,"",F$2*'IPC (2005 o 2010)'!F68/'IPC (2005 o 2010)'!$N68)</f>
        <v>1.068883499769939</v>
      </c>
      <c r="G120" s="137">
        <f>IF('IPC (2005 o 2010)'!G68=0,"",G$2*'IPC (2005 o 2010)'!G68/'IPC (2005 o 2010)'!$N68)</f>
        <v>1.2198735606367981</v>
      </c>
      <c r="H120" s="137">
        <f>IF('IPC (2005 o 2010)'!H68=0,"",H$2*'IPC (2005 o 2010)'!H68/'IPC (2005 o 2010)'!$N68)</f>
        <v>347.43861370619061</v>
      </c>
      <c r="I120" s="137">
        <f>IF('IPC (2005 o 2010)'!I68=0,"",I$2*'IPC (2005 o 2010)'!I68/'IPC (2005 o 2010)'!$N68)</f>
        <v>3.6400106496141045</v>
      </c>
      <c r="J120" s="137">
        <f>IF('IPC (2005 o 2010)'!J68=0,"",J$2*'IPC (2005 o 2010)'!J68/'IPC (2005 o 2010)'!$N68)</f>
        <v>926.3890642839151</v>
      </c>
      <c r="K120" s="137">
        <f>IF('IPC (2005 o 2010)'!K68=0,"",K$2*'IPC (2005 o 2010)'!K68/'IPC (2005 o 2010)'!$N68)</f>
        <v>788.02237262024175</v>
      </c>
      <c r="L120" s="137">
        <f>IF('IPC (2005 o 2010)'!L68=0,"",L$2*'IPC (2005 o 2010)'!L68/'IPC (2005 o 2010)'!$N68)</f>
        <v>8.9623791340644186</v>
      </c>
      <c r="M120" s="137">
        <f>IF('IPC (2005 o 2010)'!M68=0,"",M$2*'IPC (2005 o 2010)'!M68/'IPC (2005 o 2010)'!$N68)</f>
        <v>0.72545804412204384</v>
      </c>
      <c r="N120" s="137">
        <f>IF('IPC (2005 o 2010)'!N68=0,"",N$2*'IPC (2005 o 2010)'!N68/'IPC (2005 o 2010)'!$N68)</f>
        <v>1</v>
      </c>
      <c r="O120" s="137">
        <f>IF('IPC (2005 o 2010)'!O68=0,"",O$2*'IPC (2005 o 2010)'!O68/'IPC (2005 o 2010)'!$N68)</f>
        <v>7.2211580922156848</v>
      </c>
      <c r="P120" s="137">
        <f>IF('IPC (2005 o 2010)'!P68=0,"",P$2*'IPC (2005 o 2010)'!P68/'IPC (2005 o 2010)'!$N68)</f>
        <v>1.089104143872943</v>
      </c>
      <c r="Q120" s="137">
        <f>IF('IPC (2005 o 2010)'!Q68=0,"",Q$2*'IPC (2005 o 2010)'!Q68/'IPC (2005 o 2010)'!$N68)</f>
        <v>0.90459848698137901</v>
      </c>
      <c r="R120" s="137">
        <f>IF('IPC (2005 o 2010)'!R68=0,"",R$2*'IPC (2005 o 2010)'!R68/'IPC (2005 o 2010)'!$N68)</f>
        <v>0.67828242773800163</v>
      </c>
      <c r="S120" s="137">
        <f>IF('IPC (2005 o 2010)'!S68=0,"",S$2*'IPC (2005 o 2010)'!S68/'IPC (2005 o 2010)'!$N68)</f>
        <v>0.87760129677642862</v>
      </c>
      <c r="T120" s="137">
        <f>IF('IPC (2005 o 2010)'!T68=0,"",T$2*'IPC (2005 o 2010)'!T68/'IPC (2005 o 2010)'!$N68)</f>
        <v>108.67110419767617</v>
      </c>
      <c r="U120" s="137">
        <f>IF('IPC (2005 o 2010)'!U68=0,"",U$2*'IPC (2005 o 2010)'!U68/'IPC (2005 o 2010)'!$N68)</f>
        <v>1.0120728769193472</v>
      </c>
      <c r="V120" s="137">
        <f>IF('IPC (2005 o 2010)'!V68=0,"",V$2*'IPC (2005 o 2010)'!V68/'IPC (2005 o 2010)'!$N68)</f>
        <v>0.88105441034868104</v>
      </c>
      <c r="W120" s="137">
        <f>IF('IPC (2005 o 2010)'!W68=0,"",W$2*'IPC (2005 o 2010)'!W68/'IPC (2005 o 2010)'!$N68)</f>
        <v>144.39407189836922</v>
      </c>
      <c r="X120" s="137">
        <f>IF('IPC (2005 o 2010)'!X68=0,"",X$2*'IPC (2005 o 2010)'!X68/'IPC (2005 o 2010)'!$N68)</f>
        <v>6.3153945836860022</v>
      </c>
      <c r="Y120" s="137">
        <f>IF('IPC (2005 o 2010)'!Y68=0,"",Y$2*'IPC (2005 o 2010)'!Y68/'IPC (2005 o 2010)'!$N68)</f>
        <v>9.8025461058567327</v>
      </c>
      <c r="Z120" s="137">
        <f>IF('IPC (2005 o 2010)'!Z68=0,"",Z$2*'IPC (2005 o 2010)'!Z68/'IPC (2005 o 2010)'!$N68)</f>
        <v>1.4923903639933827</v>
      </c>
      <c r="AA120" s="137">
        <f>IF('IPC (2005 o 2010)'!AA68=0,"",AA$2*'IPC (2005 o 2010)'!AA68/'IPC (2005 o 2010)'!$N68)</f>
        <v>1.8621591373845101</v>
      </c>
      <c r="AB120" s="137">
        <f>IF('IPC (2005 o 2010)'!AB68=0,"",AB$2*'IPC (2005 o 2010)'!AB68/'IPC (2005 o 2010)'!$N68)</f>
        <v>0.70732482132707153</v>
      </c>
      <c r="AC120" s="137">
        <f>IF('IPC (2005 o 2010)'!AC68=0,"",AC$2*'IPC (2005 o 2010)'!AC68/'IPC (2005 o 2010)'!$N68)</f>
        <v>0.65698360017981905</v>
      </c>
      <c r="AD120" s="137">
        <f>IF('IPC (2005 o 2010)'!AD68=0,"",AD$2*'IPC (2005 o 2010)'!AD68/'IPC (2005 o 2010)'!$N68)</f>
        <v>13.736638134617023</v>
      </c>
      <c r="AE120" s="137">
        <f>IF('IPC (2005 o 2010)'!AE68=0,"",AE$2*'IPC (2005 o 2010)'!AE68/'IPC (2005 o 2010)'!$N68)</f>
        <v>1.5112113194417489</v>
      </c>
      <c r="AF120" s="137">
        <f>IF('IPC (2005 o 2010)'!AF68=0,"",AF$2*'IPC (2005 o 2010)'!AF68/'IPC (2005 o 2010)'!$N68)</f>
        <v>7.3773235258786949</v>
      </c>
      <c r="AG120" s="137"/>
      <c r="AH120" s="137">
        <f>IF('IPC (2005 o 2010)'!AH68=0,"",AH$2*'IPC (2005 o 2010)'!AH68/'IPC (2005 o 2010)'!$N68)</f>
        <v>9.622791065597136</v>
      </c>
      <c r="AI120" s="137">
        <f>IF('IPC (2005 o 2010)'!AI68=0,"",AI$2*'IPC (2005 o 2010)'!AI68/'IPC (2005 o 2010)'!$N68)</f>
        <v>0.4644020950580578</v>
      </c>
      <c r="AJ120" s="137">
        <f>IF('IPC (2005 o 2010)'!AJ68=0,"",AJ$2*'IPC (2005 o 2010)'!AJ68/'IPC (2005 o 2010)'!$N68)</f>
        <v>0.6496228923305194</v>
      </c>
    </row>
    <row r="121" spans="1:36" ht="15" customHeight="1" x14ac:dyDescent="0.25">
      <c r="A121" s="3">
        <v>2002</v>
      </c>
      <c r="B121" s="137">
        <f>IF('IPC (2005 o 2010)'!B69=0,"",B$2*'IPC (2005 o 2010)'!B69/'IPC (2005 o 2010)'!$N69)</f>
        <v>0.91285694292178132</v>
      </c>
      <c r="C121" s="137">
        <f>IF('IPC (2005 o 2010)'!C69=0,"",C$2*'IPC (2005 o 2010)'!C69/'IPC (2005 o 2010)'!$N69)</f>
        <v>1.0115201162501892</v>
      </c>
      <c r="D121" s="137">
        <f>IF('IPC (2005 o 2010)'!D69=0,"",D$2*'IPC (2005 o 2010)'!D69/'IPC (2005 o 2010)'!$N69)</f>
        <v>1.3776219979435731</v>
      </c>
      <c r="E121" s="137">
        <f>IF('IPC (2005 o 2010)'!E69=0,"",E$2*'IPC (2005 o 2010)'!E69/'IPC (2005 o 2010)'!$N69)</f>
        <v>0.90336060966136389</v>
      </c>
      <c r="F121" s="137">
        <f>IF('IPC (2005 o 2010)'!F69=0,"",F$2*'IPC (2005 o 2010)'!F69/'IPC (2005 o 2010)'!$N69)</f>
        <v>1.1411077490174346</v>
      </c>
      <c r="G121" s="137">
        <f>IF('IPC (2005 o 2010)'!G69=0,"",G$2*'IPC (2005 o 2010)'!G69/'IPC (2005 o 2010)'!$N69)</f>
        <v>1.2279474355790128</v>
      </c>
      <c r="H121" s="137">
        <f>IF('IPC (2005 o 2010)'!H69=0,"",H$2*'IPC (2005 o 2010)'!H69/'IPC (2005 o 2010)'!$N69)</f>
        <v>350.52822481179248</v>
      </c>
      <c r="I121" s="137">
        <f>IF('IPC (2005 o 2010)'!I69=0,"",I$2*'IPC (2005 o 2010)'!I69/'IPC (2005 o 2010)'!$N69)</f>
        <v>3.5473482735864557</v>
      </c>
      <c r="J121" s="137">
        <f>IF('IPC (2005 o 2010)'!J69=0,"",J$2*'IPC (2005 o 2010)'!J69/'IPC (2005 o 2010)'!$N69)</f>
        <v>969.85056659565532</v>
      </c>
      <c r="K121" s="137">
        <f>IF('IPC (2005 o 2010)'!K69=0,"",K$2*'IPC (2005 o 2010)'!K69/'IPC (2005 o 2010)'!$N69)</f>
        <v>797.14846952397158</v>
      </c>
      <c r="L121" s="137">
        <f>IF('IPC (2005 o 2010)'!L69=0,"",L$2*'IPC (2005 o 2010)'!L69/'IPC (2005 o 2010)'!$N69)</f>
        <v>9.0363457482120051</v>
      </c>
      <c r="M121" s="137">
        <f>IF('IPC (2005 o 2010)'!M69=0,"",M$2*'IPC (2005 o 2010)'!M69/'IPC (2005 o 2010)'!$N69)</f>
        <v>0.73602524173025474</v>
      </c>
      <c r="N121" s="137">
        <f>IF('IPC (2005 o 2010)'!N69=0,"",N$2*'IPC (2005 o 2010)'!N69/'IPC (2005 o 2010)'!$N69)</f>
        <v>1</v>
      </c>
      <c r="O121" s="137">
        <f>IF('IPC (2005 o 2010)'!O69=0,"",O$2*'IPC (2005 o 2010)'!O69/'IPC (2005 o 2010)'!$N69)</f>
        <v>7.3623227930918542</v>
      </c>
      <c r="P121" s="137">
        <f>IF('IPC (2005 o 2010)'!P69=0,"",P$2*'IPC (2005 o 2010)'!P69/'IPC (2005 o 2010)'!$N69)</f>
        <v>1.0889454107417946</v>
      </c>
      <c r="Q121" s="137">
        <f>IF('IPC (2005 o 2010)'!Q69=0,"",Q$2*'IPC (2005 o 2010)'!Q69/'IPC (2005 o 2010)'!$N69)</f>
        <v>0.90760272764413841</v>
      </c>
      <c r="R121" s="137">
        <f>IF('IPC (2005 o 2010)'!R69=0,"",R$2*'IPC (2005 o 2010)'!R69/'IPC (2005 o 2010)'!$N69)</f>
        <v>0.69192550876601489</v>
      </c>
      <c r="S121" s="137">
        <f>IF('IPC (2005 o 2010)'!S69=0,"",S$2*'IPC (2005 o 2010)'!S69/'IPC (2005 o 2010)'!$N69)</f>
        <v>0.89230049496799324</v>
      </c>
      <c r="T121" s="137">
        <f>IF('IPC (2005 o 2010)'!T69=0,"",T$2*'IPC (2005 o 2010)'!T69/'IPC (2005 o 2010)'!$N69)</f>
        <v>112.6071472809227</v>
      </c>
      <c r="U121" s="137">
        <f>IF('IPC (2005 o 2010)'!U69=0,"",U$2*'IPC (2005 o 2010)'!U69/'IPC (2005 o 2010)'!$N69)</f>
        <v>1.0422470001432009</v>
      </c>
      <c r="V121" s="137">
        <f>IF('IPC (2005 o 2010)'!V69=0,"",V$2*'IPC (2005 o 2010)'!V69/'IPC (2005 o 2010)'!$N69)</f>
        <v>0.88868028392347687</v>
      </c>
      <c r="W121" s="137">
        <f>IF('IPC (2005 o 2010)'!W69=0,"",W$2*'IPC (2005 o 2010)'!W69/'IPC (2005 o 2010)'!$N69)</f>
        <v>140.82703667797776</v>
      </c>
      <c r="X121" s="137">
        <f>IF('IPC (2005 o 2010)'!X69=0,"",X$2*'IPC (2005 o 2010)'!X69/'IPC (2005 o 2010)'!$N69)</f>
        <v>6.5295444778298615</v>
      </c>
      <c r="Y121" s="137">
        <f>IF('IPC (2005 o 2010)'!Y69=0,"",Y$2*'IPC (2005 o 2010)'!Y69/'IPC (2005 o 2010)'!$N69)</f>
        <v>9.7736639758666275</v>
      </c>
      <c r="Z121" s="137">
        <f>IF('IPC (2005 o 2010)'!Z69=0,"",Z$2*'IPC (2005 o 2010)'!Z69/'IPC (2005 o 2010)'!$N69)</f>
        <v>1.5084189976042903</v>
      </c>
      <c r="AA121" s="137">
        <f>IF('IPC (2005 o 2010)'!AA69=0,"",AA$2*'IPC (2005 o 2010)'!AA69/'IPC (2005 o 2010)'!$N69)</f>
        <v>1.8680110623915456</v>
      </c>
      <c r="AB121" s="137">
        <f>IF('IPC (2005 o 2010)'!AB69=0,"",AB$2*'IPC (2005 o 2010)'!AB69/'IPC (2005 o 2010)'!$N69)</f>
        <v>0.72135008673008594</v>
      </c>
      <c r="AC121" s="137">
        <f>IF('IPC (2005 o 2010)'!AC69=0,"",AC$2*'IPC (2005 o 2010)'!AC69/'IPC (2005 o 2010)'!$N69)</f>
        <v>0.65626245804028649</v>
      </c>
      <c r="AD121" s="137">
        <f>IF('IPC (2005 o 2010)'!AD69=0,"",AD$2*'IPC (2005 o 2010)'!AD69/'IPC (2005 o 2010)'!$N69)</f>
        <v>13.779496396875734</v>
      </c>
      <c r="AE121" s="137">
        <f>IF('IPC (2005 o 2010)'!AE69=0,"",AE$2*'IPC (2005 o 2010)'!AE69/'IPC (2005 o 2010)'!$N69)</f>
        <v>1.5125538534172389</v>
      </c>
      <c r="AF121" s="137">
        <f>IF('IPC (2005 o 2010)'!AF69=0,"",AF$2*'IPC (2005 o 2010)'!AF69/'IPC (2005 o 2010)'!$N69)</f>
        <v>8.4087442473266041</v>
      </c>
      <c r="AG121" s="137"/>
      <c r="AH121" s="137">
        <f>IF('IPC (2005 o 2010)'!AH69=0,"",AH$2*'IPC (2005 o 2010)'!AH69/'IPC (2005 o 2010)'!$N69)</f>
        <v>9.6770161713634941</v>
      </c>
      <c r="AI121" s="137">
        <f>IF('IPC (2005 o 2010)'!AI69=0,"",AI$2*'IPC (2005 o 2010)'!AI69/'IPC (2005 o 2010)'!$N69)</f>
        <v>0.66270561849345466</v>
      </c>
      <c r="AJ121" s="137">
        <f>IF('IPC (2005 o 2010)'!AJ69=0,"",AJ$2*'IPC (2005 o 2010)'!AJ69/'IPC (2005 o 2010)'!$N69)</f>
        <v>0.64132199979363813</v>
      </c>
    </row>
    <row r="122" spans="1:36" ht="15" customHeight="1" x14ac:dyDescent="0.25">
      <c r="A122" s="3">
        <v>2003</v>
      </c>
      <c r="B122" s="137">
        <f>IF('IPC (2005 o 2010)'!B70=0,"",B$2*'IPC (2005 o 2010)'!B70/'IPC (2005 o 2010)'!$N70)</f>
        <v>0.90182567563602911</v>
      </c>
      <c r="C122" s="137">
        <f>IF('IPC (2005 o 2010)'!C70=0,"",C$2*'IPC (2005 o 2010)'!C70/'IPC (2005 o 2010)'!$N70)</f>
        <v>1.1220291171097725</v>
      </c>
      <c r="D122" s="137">
        <f>IF('IPC (2005 o 2010)'!D70=0,"",D$2*'IPC (2005 o 2010)'!D70/'IPC (2005 o 2010)'!$N70)</f>
        <v>1.3838520551840823</v>
      </c>
      <c r="E122" s="137">
        <f>IF('IPC (2005 o 2010)'!E70=0,"",E$2*'IPC (2005 o 2010)'!E70/'IPC (2005 o 2010)'!$N70)</f>
        <v>0.8973441257488024</v>
      </c>
      <c r="F122" s="137">
        <f>IF('IPC (2005 o 2010)'!F70=0,"",F$2*'IPC (2005 o 2010)'!F70/'IPC (2005 o 2010)'!$N70)</f>
        <v>1.2799642987826982</v>
      </c>
      <c r="G122" s="137">
        <f>IF('IPC (2005 o 2010)'!G70=0,"",G$2*'IPC (2005 o 2010)'!G70/'IPC (2005 o 2010)'!$N70)</f>
        <v>1.2338124254609393</v>
      </c>
      <c r="H122" s="137">
        <f>IF('IPC (2005 o 2010)'!H70=0,"",H$2*'IPC (2005 o 2010)'!H70/'IPC (2005 o 2010)'!$N70)</f>
        <v>352.37936109235733</v>
      </c>
      <c r="I122" s="137">
        <f>IF('IPC (2005 o 2010)'!I70=0,"",I$2*'IPC (2005 o 2010)'!I70/'IPC (2005 o 2010)'!$N70)</f>
        <v>3.4998251393707673</v>
      </c>
      <c r="J122" s="137">
        <f>IF('IPC (2005 o 2010)'!J70=0,"",J$2*'IPC (2005 o 2010)'!J70/'IPC (2005 o 2010)'!$N70)</f>
        <v>1015.9451191025745</v>
      </c>
      <c r="K122" s="137">
        <f>IF('IPC (2005 o 2010)'!K70=0,"",K$2*'IPC (2005 o 2010)'!K70/'IPC (2005 o 2010)'!$N70)</f>
        <v>806.85108543274862</v>
      </c>
      <c r="L122" s="137">
        <f>IF('IPC (2005 o 2010)'!L70=0,"",L$2*'IPC (2005 o 2010)'!L70/'IPC (2005 o 2010)'!$N70)</f>
        <v>9.0191154928389849</v>
      </c>
      <c r="M122" s="137">
        <f>IF('IPC (2005 o 2010)'!M70=0,"",M$2*'IPC (2005 o 2010)'!M70/'IPC (2005 o 2010)'!$N70)</f>
        <v>0.74156063161573704</v>
      </c>
      <c r="N122" s="137">
        <f>IF('IPC (2005 o 2010)'!N70=0,"",N$2*'IPC (2005 o 2010)'!N70/'IPC (2005 o 2010)'!$N70)</f>
        <v>1</v>
      </c>
      <c r="O122" s="137">
        <f>IF('IPC (2005 o 2010)'!O70=0,"",O$2*'IPC (2005 o 2010)'!O70/'IPC (2005 o 2010)'!$N70)</f>
        <v>7.295005641479186</v>
      </c>
      <c r="P122" s="137">
        <f>IF('IPC (2005 o 2010)'!P70=0,"",P$2*'IPC (2005 o 2010)'!P70/'IPC (2005 o 2010)'!$N70)</f>
        <v>1.074116811969519</v>
      </c>
      <c r="Q122" s="137">
        <f>IF('IPC (2005 o 2010)'!Q70=0,"",Q$2*'IPC (2005 o 2010)'!Q70/'IPC (2005 o 2010)'!$N70)</f>
        <v>0.90607977958030805</v>
      </c>
      <c r="R122" s="137">
        <f>IF('IPC (2005 o 2010)'!R70=0,"",R$2*'IPC (2005 o 2010)'!R70/'IPC (2005 o 2010)'!$N70)</f>
        <v>0.70045410080168957</v>
      </c>
      <c r="S122" s="137">
        <f>IF('IPC (2005 o 2010)'!S70=0,"",S$2*'IPC (2005 o 2010)'!S70/'IPC (2005 o 2010)'!$N70)</f>
        <v>0.89074667177229827</v>
      </c>
      <c r="T122" s="137">
        <f>IF('IPC (2005 o 2010)'!T70=0,"",T$2*'IPC (2005 o 2010)'!T70/'IPC (2005 o 2010)'!$N70)</f>
        <v>115.23973646514192</v>
      </c>
      <c r="U122" s="137">
        <f>IF('IPC (2005 o 2010)'!U70=0,"",U$2*'IPC (2005 o 2010)'!U70/'IPC (2005 o 2010)'!$N70)</f>
        <v>1.0546841323154195</v>
      </c>
      <c r="V122" s="137">
        <f>IF('IPC (2005 o 2010)'!V70=0,"",V$2*'IPC (2005 o 2010)'!V70/'IPC (2005 o 2010)'!$N70)</f>
        <v>0.89217761534405637</v>
      </c>
      <c r="W122" s="137">
        <f>IF('IPC (2005 o 2010)'!W70=0,"",W$2*'IPC (2005 o 2010)'!W70/'IPC (2005 o 2010)'!$N70)</f>
        <v>137.347833545463</v>
      </c>
      <c r="X122" s="137">
        <f>IF('IPC (2005 o 2010)'!X70=0,"",X$2*'IPC (2005 o 2010)'!X70/'IPC (2005 o 2010)'!$N70)</f>
        <v>6.6749104124075593</v>
      </c>
      <c r="Y122" s="137">
        <f>IF('IPC (2005 o 2010)'!Y70=0,"",Y$2*'IPC (2005 o 2010)'!Y70/'IPC (2005 o 2010)'!$N70)</f>
        <v>9.7944716905995168</v>
      </c>
      <c r="Z122" s="137">
        <f>IF('IPC (2005 o 2010)'!Z70=0,"",Z$2*'IPC (2005 o 2010)'!Z70/'IPC (2005 o 2010)'!$N70)</f>
        <v>1.5008006556417779</v>
      </c>
      <c r="AA122" s="137">
        <f>IF('IPC (2005 o 2010)'!AA70=0,"",AA$2*'IPC (2005 o 2010)'!AA70/'IPC (2005 o 2010)'!$N70)</f>
        <v>1.8390166563547088</v>
      </c>
      <c r="AB122" s="137">
        <f>IF('IPC (2005 o 2010)'!AB70=0,"",AB$2*'IPC (2005 o 2010)'!AB70/'IPC (2005 o 2010)'!$N70)</f>
        <v>0.72804300896584961</v>
      </c>
      <c r="AC122" s="137">
        <f>IF('IPC (2005 o 2010)'!AC70=0,"",AC$2*'IPC (2005 o 2010)'!AC70/'IPC (2005 o 2010)'!$N70)</f>
        <v>0.6501722006295988</v>
      </c>
      <c r="AD122" s="137">
        <f>IF('IPC (2005 o 2010)'!AD70=0,"",AD$2*'IPC (2005 o 2010)'!AD70/'IPC (2005 o 2010)'!$N70)</f>
        <v>13.489629794632473</v>
      </c>
      <c r="AE122" s="137">
        <f>IF('IPC (2005 o 2010)'!AE70=0,"",AE$2*'IPC (2005 o 2010)'!AE70/'IPC (2005 o 2010)'!$N70)</f>
        <v>1.4955021879485955</v>
      </c>
      <c r="AF122" s="137">
        <f>IF('IPC (2005 o 2010)'!AF70=0,"",AF$2*'IPC (2005 o 2010)'!AF70/'IPC (2005 o 2010)'!$N70)</f>
        <v>9.3455026120707014</v>
      </c>
      <c r="AG122" s="137"/>
      <c r="AH122" s="137">
        <f>IF('IPC (2005 o 2010)'!AH70=0,"",AH$2*'IPC (2005 o 2010)'!AH70/'IPC (2005 o 2010)'!$N70)</f>
        <v>9.6444242614873197</v>
      </c>
      <c r="AI122" s="137">
        <f>IF('IPC (2005 o 2010)'!AI70=0,"",AI$2*'IPC (2005 o 2010)'!AI70/'IPC (2005 o 2010)'!$N70)</f>
        <v>0.78797822253366434</v>
      </c>
      <c r="AJ122" s="137">
        <f>IF('IPC (2005 o 2010)'!AJ70=0,"",AJ$2*'IPC (2005 o 2010)'!AJ70/'IPC (2005 o 2010)'!$N70)</f>
        <v>0.62781442620570893</v>
      </c>
    </row>
    <row r="123" spans="1:36" ht="15" customHeight="1" x14ac:dyDescent="0.25">
      <c r="A123" s="3">
        <v>2004</v>
      </c>
      <c r="B123" s="137">
        <f>IF('IPC (2005 o 2010)'!B71=0,"",B$2*'IPC (2005 o 2010)'!B71/'IPC (2005 o 2010)'!$N71)</f>
        <v>0.89294148114762129</v>
      </c>
      <c r="C123" s="137">
        <f>IF('IPC (2005 o 2010)'!C71=0,"",C$2*'IPC (2005 o 2010)'!C71/'IPC (2005 o 2010)'!$N71)</f>
        <v>1.1410296994538256</v>
      </c>
      <c r="D123" s="137">
        <f>IF('IPC (2005 o 2010)'!D71=0,"",D$2*'IPC (2005 o 2010)'!D71/'IPC (2005 o 2010)'!$N71)</f>
        <v>1.3793508825985124</v>
      </c>
      <c r="E123" s="137">
        <f>IF('IPC (2005 o 2010)'!E71=0,"",E$2*'IPC (2005 o 2010)'!E71/'IPC (2005 o 2010)'!$N71)</f>
        <v>0.89227562030997276</v>
      </c>
      <c r="F123" s="137">
        <f>IF('IPC (2005 o 2010)'!F71=0,"",F$2*'IPC (2005 o 2010)'!F71/'IPC (2005 o 2010)'!$N71)</f>
        <v>1.3288299805764505</v>
      </c>
      <c r="G123" s="137">
        <f>IF('IPC (2005 o 2010)'!G71=0,"",G$2*'IPC (2005 o 2010)'!G71/'IPC (2005 o 2010)'!$N71)</f>
        <v>1.2239592391556455</v>
      </c>
      <c r="H123" s="137">
        <f>IF('IPC (2005 o 2010)'!H71=0,"",H$2*'IPC (2005 o 2010)'!H71/'IPC (2005 o 2010)'!$N71)</f>
        <v>346.81111264615691</v>
      </c>
      <c r="I123" s="137">
        <f>IF('IPC (2005 o 2010)'!I71=0,"",I$2*'IPC (2005 o 2010)'!I71/'IPC (2005 o 2010)'!$N71)</f>
        <v>3.5210524583724943</v>
      </c>
      <c r="J123" s="137">
        <f>IF('IPC (2005 o 2010)'!J71=0,"",J$2*'IPC (2005 o 2010)'!J71/'IPC (2005 o 2010)'!$N71)</f>
        <v>1047.8454929789871</v>
      </c>
      <c r="K123" s="137">
        <f>IF('IPC (2005 o 2010)'!K71=0,"",K$2*'IPC (2005 o 2010)'!K71/'IPC (2005 o 2010)'!$N71)</f>
        <v>814.02830817096924</v>
      </c>
      <c r="L123" s="137">
        <f>IF('IPC (2005 o 2010)'!L71=0,"",L$2*'IPC (2005 o 2010)'!L71/'IPC (2005 o 2010)'!$N71)</f>
        <v>8.8853468738447035</v>
      </c>
      <c r="M123" s="137">
        <f>IF('IPC (2005 o 2010)'!M71=0,"",M$2*'IPC (2005 o 2010)'!M71/'IPC (2005 o 2010)'!$N71)</f>
        <v>0.74417486527028276</v>
      </c>
      <c r="N123" s="137">
        <f>IF('IPC (2005 o 2010)'!N71=0,"",N$2*'IPC (2005 o 2010)'!N71/'IPC (2005 o 2010)'!$N71)</f>
        <v>1</v>
      </c>
      <c r="O123" s="137">
        <f>IF('IPC (2005 o 2010)'!O71=0,"",O$2*'IPC (2005 o 2010)'!O71/'IPC (2005 o 2010)'!$N71)</f>
        <v>7.3213548696703965</v>
      </c>
      <c r="P123" s="137">
        <f>IF('IPC (2005 o 2010)'!P71=0,"",P$2*'IPC (2005 o 2010)'!P71/'IPC (2005 o 2010)'!$N71)</f>
        <v>1.048067489548913</v>
      </c>
      <c r="Q123" s="137">
        <f>IF('IPC (2005 o 2010)'!Q71=0,"",Q$2*'IPC (2005 o 2010)'!Q71/'IPC (2005 o 2010)'!$N71)</f>
        <v>0.90135720976703138</v>
      </c>
      <c r="R123" s="137">
        <f>IF('IPC (2005 o 2010)'!R71=0,"",R$2*'IPC (2005 o 2010)'!R71/'IPC (2005 o 2010)'!$N71)</f>
        <v>0.70196588128988846</v>
      </c>
      <c r="S123" s="137">
        <f>IF('IPC (2005 o 2010)'!S71=0,"",S$2*'IPC (2005 o 2010)'!S71/'IPC (2005 o 2010)'!$N71)</f>
        <v>0.87848352160032628</v>
      </c>
      <c r="T123" s="137">
        <f>IF('IPC (2005 o 2010)'!T71=0,"",T$2*'IPC (2005 o 2010)'!T71/'IPC (2005 o 2010)'!$N71)</f>
        <v>119.80443874667841</v>
      </c>
      <c r="U123" s="137">
        <f>IF('IPC (2005 o 2010)'!U71=0,"",U$2*'IPC (2005 o 2010)'!U71/'IPC (2005 o 2010)'!$N71)</f>
        <v>1.0497782650027139</v>
      </c>
      <c r="V123" s="137">
        <f>IF('IPC (2005 o 2010)'!V71=0,"",V$2*'IPC (2005 o 2010)'!V71/'IPC (2005 o 2010)'!$N71)</f>
        <v>0.88808935196572691</v>
      </c>
      <c r="W123" s="137">
        <f>IF('IPC (2005 o 2010)'!W71=0,"",W$2*'IPC (2005 o 2010)'!W71/'IPC (2005 o 2010)'!$N71)</f>
        <v>133.75512161436842</v>
      </c>
      <c r="X123" s="137">
        <f>IF('IPC (2005 o 2010)'!X71=0,"",X$2*'IPC (2005 o 2010)'!X71/'IPC (2005 o 2010)'!$N71)</f>
        <v>6.8056539969551935</v>
      </c>
      <c r="Y123" s="137">
        <f>IF('IPC (2005 o 2010)'!Y71=0,"",Y$2*'IPC (2005 o 2010)'!Y71/'IPC (2005 o 2010)'!$N71)</f>
        <v>9.5824419503826377</v>
      </c>
      <c r="Z123" s="137">
        <f>IF('IPC (2005 o 2010)'!Z71=0,"",Z$2*'IPC (2005 o 2010)'!Z71/'IPC (2005 o 2010)'!$N71)</f>
        <v>1.4951441957179785</v>
      </c>
      <c r="AA123" s="137">
        <f>IF('IPC (2005 o 2010)'!AA71=0,"",AA$2*'IPC (2005 o 2010)'!AA71/'IPC (2005 o 2010)'!$N71)</f>
        <v>1.8516511280999</v>
      </c>
      <c r="AB123" s="137">
        <f>IF('IPC (2005 o 2010)'!AB71=0,"",AB$2*'IPC (2005 o 2010)'!AB71/'IPC (2005 o 2010)'!$N71)</f>
        <v>0.7258316839610166</v>
      </c>
      <c r="AC123" s="137">
        <f>IF('IPC (2005 o 2010)'!AC71=0,"",AC$2*'IPC (2005 o 2010)'!AC71/'IPC (2005 o 2010)'!$N71)</f>
        <v>0.64230079129319018</v>
      </c>
      <c r="AD123" s="137">
        <f>IF('IPC (2005 o 2010)'!AD71=0,"",AD$2*'IPC (2005 o 2010)'!AD71/'IPC (2005 o 2010)'!$N71)</f>
        <v>13.500518473907903</v>
      </c>
      <c r="AE123" s="137">
        <f>IF('IPC (2005 o 2010)'!AE71=0,"",AE$2*'IPC (2005 o 2010)'!AE71/'IPC (2005 o 2010)'!$N71)</f>
        <v>1.469018522241657</v>
      </c>
      <c r="AF123" s="137">
        <f>IF('IPC (2005 o 2010)'!AF71=0,"",AF$2*'IPC (2005 o 2010)'!AF71/'IPC (2005 o 2010)'!$N71)</f>
        <v>10.092887064668606</v>
      </c>
      <c r="AG123" s="137"/>
      <c r="AH123" s="137">
        <f>IF('IPC (2005 o 2010)'!AH71=0,"",AH$2*'IPC (2005 o 2010)'!AH71/'IPC (2005 o 2010)'!$N71)</f>
        <v>9.4280508269072776</v>
      </c>
      <c r="AI123" s="137">
        <f>IF('IPC (2005 o 2010)'!AI71=0,"",AI$2*'IPC (2005 o 2010)'!AI71/'IPC (2005 o 2010)'!$N71)</f>
        <v>0.83341814158038707</v>
      </c>
      <c r="AJ123" s="137">
        <f>IF('IPC (2005 o 2010)'!AJ71=0,"",AJ$2*'IPC (2005 o 2010)'!AJ71/'IPC (2005 o 2010)'!$N71)</f>
        <v>0.61330000049591304</v>
      </c>
    </row>
    <row r="124" spans="1:36" ht="15" customHeight="1" x14ac:dyDescent="0.25">
      <c r="A124" s="3">
        <v>2005</v>
      </c>
      <c r="B124" s="137">
        <f>B$2</f>
        <v>0.877</v>
      </c>
      <c r="C124" s="137">
        <f t="shared" ref="C124:AC124" si="0">C$2</f>
        <v>1.21</v>
      </c>
      <c r="D124" s="137">
        <f t="shared" si="0"/>
        <v>1.37</v>
      </c>
      <c r="E124" s="137">
        <f t="shared" si="0"/>
        <v>0.88700000000000001</v>
      </c>
      <c r="F124" s="137">
        <f t="shared" si="0"/>
        <v>1.3735145563590412</v>
      </c>
      <c r="G124" s="137">
        <f t="shared" si="0"/>
        <v>1.21</v>
      </c>
      <c r="H124" s="137">
        <f t="shared" si="0"/>
        <v>345.67</v>
      </c>
      <c r="I124" s="137">
        <f t="shared" si="0"/>
        <v>3.46</v>
      </c>
      <c r="J124" s="137">
        <f t="shared" si="0"/>
        <v>1064.6552780012601</v>
      </c>
      <c r="K124" s="137">
        <f t="shared" si="0"/>
        <v>809</v>
      </c>
      <c r="L124" s="137">
        <f t="shared" si="0"/>
        <v>8.75</v>
      </c>
      <c r="M124" s="137">
        <f t="shared" si="0"/>
        <v>0.74399999999999999</v>
      </c>
      <c r="N124" s="137">
        <f>N$2</f>
        <v>1</v>
      </c>
      <c r="O124" s="137">
        <f t="shared" si="0"/>
        <v>7.37</v>
      </c>
      <c r="P124" s="137">
        <f t="shared" si="0"/>
        <v>1.02</v>
      </c>
      <c r="Q124" s="137">
        <f t="shared" si="0"/>
        <v>0.88700000000000001</v>
      </c>
      <c r="R124" s="137">
        <f t="shared" si="0"/>
        <v>0.70299999999999996</v>
      </c>
      <c r="S124" s="137">
        <f t="shared" si="0"/>
        <v>0.86399999999999999</v>
      </c>
      <c r="T124" s="137">
        <f t="shared" si="0"/>
        <v>120</v>
      </c>
      <c r="U124" s="137">
        <f t="shared" si="0"/>
        <v>1.04</v>
      </c>
      <c r="V124" s="137">
        <f t="shared" si="0"/>
        <v>0.876</v>
      </c>
      <c r="W124" s="137">
        <f t="shared" si="0"/>
        <v>129</v>
      </c>
      <c r="X124" s="137">
        <f t="shared" si="0"/>
        <v>6.8448390000000003</v>
      </c>
      <c r="Y124" s="137">
        <f t="shared" si="0"/>
        <v>9.41</v>
      </c>
      <c r="Z124" s="137">
        <f t="shared" si="0"/>
        <v>1.49</v>
      </c>
      <c r="AA124" s="137">
        <f t="shared" si="0"/>
        <v>1.83</v>
      </c>
      <c r="AB124" s="137">
        <f t="shared" si="0"/>
        <v>0.71799999999999997</v>
      </c>
      <c r="AC124" s="137">
        <f t="shared" si="0"/>
        <v>0.63400000000000001</v>
      </c>
      <c r="AD124" s="137">
        <f>IF('IPC (2005 o 2010)'!AD72=0,"",AD$2*'IPC (2005 o 2010)'!AD72/'IPC (2005 o 2010)'!$N72)</f>
        <v>13.3</v>
      </c>
      <c r="AE124" s="137">
        <f>IF('IPC (2005 o 2010)'!AE72=0,"",AE$2*'IPC (2005 o 2010)'!AE72/'IPC (2005 o 2010)'!$N72)</f>
        <v>1.43</v>
      </c>
      <c r="AF124" s="137">
        <f>IF('IPC (2005 o 2010)'!AF72=0,"",AF$2*'IPC (2005 o 2010)'!AF72/'IPC (2005 o 2010)'!$N72)</f>
        <v>11</v>
      </c>
      <c r="AG124" s="137"/>
      <c r="AH124" s="137">
        <f>IF('IPC (2005 o 2010)'!AH72=0,"",AH$2*'IPC (2005 o 2010)'!AH72/'IPC (2005 o 2010)'!$N72)</f>
        <v>9.16</v>
      </c>
      <c r="AI124" s="137">
        <f>IF('IPC (2005 o 2010)'!AI72=0,"",AI$2*'IPC (2005 o 2010)'!AI72/'IPC (2005 o 2010)'!$N72)</f>
        <v>0.872</v>
      </c>
      <c r="AJ124" s="137">
        <f>IF('IPC (2005 o 2010)'!AJ72=0,"",AJ$2*'IPC (2005 o 2010)'!AJ72/'IPC (2005 o 2010)'!$N72)</f>
        <v>0.59464600000000001</v>
      </c>
    </row>
    <row r="125" spans="1:36" ht="15" customHeight="1" x14ac:dyDescent="0.25">
      <c r="A125" s="3">
        <v>2006</v>
      </c>
      <c r="B125" s="137">
        <f>IF('IPC (2005 o 2010)'!B73=0,"",B$2*'IPC (2005 o 2010)'!B73/'IPC (2005 o 2010)'!$N73)</f>
        <v>0.86299442112218416</v>
      </c>
      <c r="C125" s="137">
        <f>IF('IPC (2005 o 2010)'!C73=0,"",C$2*'IPC (2005 o 2010)'!C73/'IPC (2005 o 2010)'!$N73)</f>
        <v>1.2999125891814129</v>
      </c>
      <c r="D125" s="137">
        <f>IF('IPC (2005 o 2010)'!D73=0,"",D$2*'IPC (2005 o 2010)'!D73/'IPC (2005 o 2010)'!$N73)</f>
        <v>1.3743710151060977</v>
      </c>
      <c r="E125" s="137">
        <f>IF('IPC (2005 o 2010)'!E73=0,"",E$2*'IPC (2005 o 2010)'!E73/'IPC (2005 o 2010)'!$N73)</f>
        <v>0.87467153541471065</v>
      </c>
      <c r="F125" s="137">
        <f>IF('IPC (2005 o 2010)'!F73=0,"",F$2*'IPC (2005 o 2010)'!F73/'IPC (2005 o 2010)'!$N73)</f>
        <v>1.3862566973065626</v>
      </c>
      <c r="G125" s="137">
        <f>IF('IPC (2005 o 2010)'!G73=0,"",G$2*'IPC (2005 o 2010)'!G73/'IPC (2005 o 2010)'!$N73)</f>
        <v>1.195653423534714</v>
      </c>
      <c r="H125" s="137">
        <f>IF('IPC (2005 o 2010)'!H73=0,"",H$2*'IPC (2005 o 2010)'!H73/'IPC (2005 o 2010)'!$N73)</f>
        <v>346.22615641685826</v>
      </c>
      <c r="I125" s="137">
        <f>IF('IPC (2005 o 2010)'!I73=0,"",I$2*'IPC (2005 o 2010)'!I73/'IPC (2005 o 2010)'!$N73)</f>
        <v>3.402148879830817</v>
      </c>
      <c r="J125" s="137">
        <f>IF('IPC (2005 o 2010)'!J73=0,"",J$2*'IPC (2005 o 2010)'!J73/'IPC (2005 o 2010)'!$N73)</f>
        <v>1075.6553089026165</v>
      </c>
      <c r="K125" s="137">
        <f>IF('IPC (2005 o 2010)'!K73=0,"",K$2*'IPC (2005 o 2010)'!K73/'IPC (2005 o 2010)'!$N73)</f>
        <v>801.28749296159845</v>
      </c>
      <c r="L125" s="137">
        <f>IF('IPC (2005 o 2010)'!L73=0,"",L$2*'IPC (2005 o 2010)'!L73/'IPC (2005 o 2010)'!$N73)</f>
        <v>8.6396588687424618</v>
      </c>
      <c r="M125" s="137">
        <f>IF('IPC (2005 o 2010)'!M73=0,"",M$2*'IPC (2005 o 2010)'!M73/'IPC (2005 o 2010)'!$N73)</f>
        <v>0.74608610016565435</v>
      </c>
      <c r="N125" s="137">
        <f>IF('IPC (2005 o 2010)'!N73=0,"",N$2*'IPC (2005 o 2010)'!N73/'IPC (2005 o 2010)'!$N73)</f>
        <v>1</v>
      </c>
      <c r="O125" s="137">
        <f>IF('IPC (2005 o 2010)'!O73=0,"",O$2*'IPC (2005 o 2010)'!O73/'IPC (2005 o 2010)'!$N73)</f>
        <v>7.4565101365243711</v>
      </c>
      <c r="P125" s="137">
        <f>IF('IPC (2005 o 2010)'!P73=0,"",P$2*'IPC (2005 o 2010)'!P73/'IPC (2005 o 2010)'!$N73)</f>
        <v>1.0036042654212989</v>
      </c>
      <c r="Q125" s="137">
        <f>IF('IPC (2005 o 2010)'!Q73=0,"",Q$2*'IPC (2005 o 2010)'!Q73/'IPC (2005 o 2010)'!$N73)</f>
        <v>0.87367432204900342</v>
      </c>
      <c r="R125" s="137">
        <f>IF('IPC (2005 o 2010)'!R73=0,"",R$2*'IPC (2005 o 2010)'!R73/'IPC (2005 o 2010)'!$N73)</f>
        <v>0.70279575483503076</v>
      </c>
      <c r="S125" s="137">
        <f>IF('IPC (2005 o 2010)'!S73=0,"",S$2*'IPC (2005 o 2010)'!S73/'IPC (2005 o 2010)'!$N73)</f>
        <v>0.8462186073410195</v>
      </c>
      <c r="T125" s="137">
        <f>IF('IPC (2005 o 2010)'!T73=0,"",T$2*'IPC (2005 o 2010)'!T73/'IPC (2005 o 2010)'!$N73)</f>
        <v>120.81885479687291</v>
      </c>
      <c r="U125" s="137">
        <f>IF('IPC (2005 o 2010)'!U73=0,"",U$2*'IPC (2005 o 2010)'!U73/'IPC (2005 o 2010)'!$N73)</f>
        <v>1.047109870177676</v>
      </c>
      <c r="V125" s="137">
        <f>IF('IPC (2005 o 2010)'!V73=0,"",V$2*'IPC (2005 o 2010)'!V73/'IPC (2005 o 2010)'!$N73)</f>
        <v>0.86636732619428314</v>
      </c>
      <c r="W125" s="137">
        <f>IF('IPC (2005 o 2010)'!W73=0,"",W$2*'IPC (2005 o 2010)'!W73/'IPC (2005 o 2010)'!$N73)</f>
        <v>125.28021396774643</v>
      </c>
      <c r="X125" s="137">
        <f>IF('IPC (2005 o 2010)'!X73=0,"",X$2*'IPC (2005 o 2010)'!X73/'IPC (2005 o 2010)'!$N73)</f>
        <v>6.8715959433113829</v>
      </c>
      <c r="Y125" s="137">
        <f>IF('IPC (2005 o 2010)'!Y73=0,"",Y$2*'IPC (2005 o 2010)'!Y73/'IPC (2005 o 2010)'!$N73)</f>
        <v>9.3282683107826561</v>
      </c>
      <c r="Z125" s="137">
        <f>IF('IPC (2005 o 2010)'!Z73=0,"",Z$2*'IPC (2005 o 2010)'!Z73/'IPC (2005 o 2010)'!$N73)</f>
        <v>1.4920131235454093</v>
      </c>
      <c r="AA125" s="137">
        <f>IF('IPC (2005 o 2010)'!AA73=0,"",AA$2*'IPC (2005 o 2010)'!AA73/'IPC (2005 o 2010)'!$N73)</f>
        <v>1.795585349225755</v>
      </c>
      <c r="AB125" s="137">
        <f>IF('IPC (2005 o 2010)'!AB73=0,"",AB$2*'IPC (2005 o 2010)'!AB73/'IPC (2005 o 2010)'!$N73)</f>
        <v>0.71717735166932595</v>
      </c>
      <c r="AC125" s="137">
        <f>IF('IPC (2005 o 2010)'!AC73=0,"",AC$2*'IPC (2005 o 2010)'!AC73/'IPC (2005 o 2010)'!$N73)</f>
        <v>0.62965743220354453</v>
      </c>
      <c r="AD125" s="137">
        <f>IF('IPC (2005 o 2010)'!AD73=0,"",AD$2*'IPC (2005 o 2010)'!AD73/'IPC (2005 o 2010)'!$N73)</f>
        <v>13.21084762255146</v>
      </c>
      <c r="AE125" s="137">
        <f>IF('IPC (2005 o 2010)'!AE73=0,"",AE$2*'IPC (2005 o 2010)'!AE73/'IPC (2005 o 2010)'!$N73)</f>
        <v>1.391785043298849</v>
      </c>
      <c r="AF125" s="137">
        <f>IF('IPC (2005 o 2010)'!AF73=0,"",AF$2*'IPC (2005 o 2010)'!AF73/'IPC (2005 o 2010)'!$N73)</f>
        <v>11.686550611361739</v>
      </c>
      <c r="AG125" s="137"/>
      <c r="AH125" s="137">
        <f>IF('IPC (2005 o 2010)'!AH73=0,"",AH$2*'IPC (2005 o 2010)'!AH73/'IPC (2005 o 2010)'!$N73)</f>
        <v>8.9944409552638334</v>
      </c>
      <c r="AI125" s="137">
        <f>IF('IPC (2005 o 2010)'!AI73=0,"",AI$2*'IPC (2005 o 2010)'!AI73/'IPC (2005 o 2010)'!$N73)</f>
        <v>0.92582148457607449</v>
      </c>
      <c r="AJ125" s="137">
        <f>IF('IPC (2005 o 2010)'!AJ73=0,"",AJ$2*'IPC (2005 o 2010)'!AJ73/'IPC (2005 o 2010)'!$N73)</f>
        <v>0.57811619804552528</v>
      </c>
    </row>
    <row r="126" spans="1:36" ht="15" customHeight="1" x14ac:dyDescent="0.25">
      <c r="A126" s="6">
        <v>2007</v>
      </c>
      <c r="B126" s="137">
        <f>IF('IPC (2005 o 2010)'!B74=0,"",B$2*'IPC (2005 o 2010)'!B74/'IPC (2005 o 2010)'!$N74)</f>
        <v>0.85834314313799509</v>
      </c>
      <c r="C126" s="137">
        <f>IF('IPC (2005 o 2010)'!C74=0,"",C$2*'IPC (2005 o 2010)'!C74/'IPC (2005 o 2010)'!$N74)</f>
        <v>1.4853250678416814</v>
      </c>
      <c r="D126" s="137">
        <f>IF('IPC (2005 o 2010)'!D74=0,"",D$2*'IPC (2005 o 2010)'!D74/'IPC (2005 o 2010)'!$N74)</f>
        <v>1.3673549051362668</v>
      </c>
      <c r="E126" s="137">
        <f>IF('IPC (2005 o 2010)'!E74=0,"",E$2*'IPC (2005 o 2010)'!E74/'IPC (2005 o 2010)'!$N74)</f>
        <v>0.86591553216821049</v>
      </c>
      <c r="F126" s="137">
        <f>IF('IPC (2005 o 2010)'!F74=0,"",F$2*'IPC (2005 o 2010)'!F74/'IPC (2005 o 2010)'!$N74)</f>
        <v>1.3968854412983214</v>
      </c>
      <c r="G126" s="137">
        <f>IF('IPC (2005 o 2010)'!G74=0,"",G$2*'IPC (2005 o 2010)'!G74/'IPC (2005 o 2010)'!$N74)</f>
        <v>1.1873497720655273</v>
      </c>
      <c r="H126" s="137">
        <f>IF('IPC (2005 o 2010)'!H74=0,"",H$2*'IPC (2005 o 2010)'!H74/'IPC (2005 o 2010)'!$N74)</f>
        <v>351.46107868652757</v>
      </c>
      <c r="I126" s="137">
        <f>IF('IPC (2005 o 2010)'!I74=0,"",I$2*'IPC (2005 o 2010)'!I74/'IPC (2005 o 2010)'!$N74)</f>
        <v>3.4566386992911973</v>
      </c>
      <c r="J126" s="137">
        <f>IF('IPC (2005 o 2010)'!J74=0,"",J$2*'IPC (2005 o 2010)'!J74/'IPC (2005 o 2010)'!$N74)</f>
        <v>1103.8134611584969</v>
      </c>
      <c r="K126" s="137">
        <f>IF('IPC (2005 o 2010)'!K74=0,"",K$2*'IPC (2005 o 2010)'!K74/'IPC (2005 o 2010)'!$N74)</f>
        <v>798.81136366279486</v>
      </c>
      <c r="L126" s="137">
        <f>IF('IPC (2005 o 2010)'!L74=0,"",L$2*'IPC (2005 o 2010)'!L74/'IPC (2005 o 2010)'!$N74)</f>
        <v>8.5422685928082061</v>
      </c>
      <c r="M126" s="137">
        <f>IF('IPC (2005 o 2010)'!M74=0,"",M$2*'IPC (2005 o 2010)'!M74/'IPC (2005 o 2010)'!$N74)</f>
        <v>0.74560987756999231</v>
      </c>
      <c r="N126" s="137">
        <f>IF('IPC (2005 o 2010)'!N74=0,"",N$2*'IPC (2005 o 2010)'!N74/'IPC (2005 o 2010)'!$N74)</f>
        <v>1</v>
      </c>
      <c r="O126" s="137">
        <f>IF('IPC (2005 o 2010)'!O74=0,"",O$2*'IPC (2005 o 2010)'!O74/'IPC (2005 o 2010)'!$N74)</f>
        <v>7.7282761048200657</v>
      </c>
      <c r="P126" s="137">
        <f>IF('IPC (2005 o 2010)'!P74=0,"",P$2*'IPC (2005 o 2010)'!P74/'IPC (2005 o 2010)'!$N74)</f>
        <v>1.0002670725333234</v>
      </c>
      <c r="Q126" s="137">
        <f>IF('IPC (2005 o 2010)'!Q74=0,"",Q$2*'IPC (2005 o 2010)'!Q74/'IPC (2005 o 2010)'!$N74)</f>
        <v>0.8620820605110433</v>
      </c>
      <c r="R126" s="137">
        <f>IF('IPC (2005 o 2010)'!R74=0,"",R$2*'IPC (2005 o 2010)'!R74/'IPC (2005 o 2010)'!$N74)</f>
        <v>0.70308494731862625</v>
      </c>
      <c r="S126" s="137">
        <f>IF('IPC (2005 o 2010)'!S74=0,"",S$2*'IPC (2005 o 2010)'!S74/'IPC (2005 o 2010)'!$N74)</f>
        <v>0.83602621639190355</v>
      </c>
      <c r="T126" s="137">
        <f>IF('IPC (2005 o 2010)'!T74=0,"",T$2*'IPC (2005 o 2010)'!T74/'IPC (2005 o 2010)'!$N74)</f>
        <v>126.81682526280764</v>
      </c>
      <c r="U126" s="137">
        <f>IF('IPC (2005 o 2010)'!U74=0,"",U$2*'IPC (2005 o 2010)'!U74/'IPC (2005 o 2010)'!$N74)</f>
        <v>1.0679236632371421</v>
      </c>
      <c r="V126" s="137">
        <f>IF('IPC (2005 o 2010)'!V74=0,"",V$2*'IPC (2005 o 2010)'!V74/'IPC (2005 o 2010)'!$N74)</f>
        <v>0.85775068029086809</v>
      </c>
      <c r="W126" s="137">
        <f>IF('IPC (2005 o 2010)'!W74=0,"",W$2*'IPC (2005 o 2010)'!W74/'IPC (2005 o 2010)'!$N74)</f>
        <v>121.87863139639818</v>
      </c>
      <c r="X126" s="137">
        <f>IF('IPC (2005 o 2010)'!X74=0,"",X$2*'IPC (2005 o 2010)'!X74/'IPC (2005 o 2010)'!$N74)</f>
        <v>6.9460340564953471</v>
      </c>
      <c r="Y126" s="137">
        <f>IF('IPC (2005 o 2010)'!Y74=0,"",Y$2*'IPC (2005 o 2010)'!Y74/'IPC (2005 o 2010)'!$N74)</f>
        <v>9.1341717373954108</v>
      </c>
      <c r="Z126" s="137">
        <f>IF('IPC (2005 o 2010)'!Z74=0,"",Z$2*'IPC (2005 o 2010)'!Z74/'IPC (2005 o 2010)'!$N74)</f>
        <v>1.4851002454525641</v>
      </c>
      <c r="AA126" s="137">
        <f>IF('IPC (2005 o 2010)'!AA74=0,"",AA$2*'IPC (2005 o 2010)'!AA74/'IPC (2005 o 2010)'!$N74)</f>
        <v>1.7887081461546419</v>
      </c>
      <c r="AB126" s="137">
        <f>IF('IPC (2005 o 2010)'!AB74=0,"",AB$2*'IPC (2005 o 2010)'!AB74/'IPC (2005 o 2010)'!$N74)</f>
        <v>0.71439718186425694</v>
      </c>
      <c r="AC126" s="137">
        <f>IF('IPC (2005 o 2010)'!AC74=0,"",AC$2*'IPC (2005 o 2010)'!AC74/'IPC (2005 o 2010)'!$N74)</f>
        <v>0.62648303256117499</v>
      </c>
      <c r="AD126" s="137">
        <f>IF('IPC (2005 o 2010)'!AD74=0,"",AD$2*'IPC (2005 o 2010)'!AD74/'IPC (2005 o 2010)'!$N74)</f>
        <v>13.210905069819873</v>
      </c>
      <c r="AE126" s="137">
        <f>IF('IPC (2005 o 2010)'!AE74=0,"",AE$2*'IPC (2005 o 2010)'!AE74/'IPC (2005 o 2010)'!$N74)</f>
        <v>1.3578257980570194</v>
      </c>
      <c r="AF126" s="137">
        <f>IF('IPC (2005 o 2010)'!AF74=0,"",AF$2*'IPC (2005 o 2010)'!AF74/'IPC (2005 o 2010)'!$N74)</f>
        <v>12.385863422886233</v>
      </c>
      <c r="AG126" s="137"/>
      <c r="AH126" s="137">
        <f>IF('IPC (2005 o 2010)'!AH74=0,"",AH$2*'IPC (2005 o 2010)'!AH74/'IPC (2005 o 2010)'!$N74)</f>
        <v>8.9384274508452233</v>
      </c>
      <c r="AI126" s="137">
        <f>IF('IPC (2005 o 2010)'!AI74=0,"",AI$2*'IPC (2005 o 2010)'!AI74/'IPC (2005 o 2010)'!$N74)</f>
        <v>0.97896138064725602</v>
      </c>
      <c r="AJ126" s="137">
        <f>IF('IPC (2005 o 2010)'!AJ74=0,"",AJ$2*'IPC (2005 o 2010)'!AJ74/'IPC (2005 o 2010)'!$N74)</f>
        <v>0.56439215553709843</v>
      </c>
    </row>
    <row r="127" spans="1:36" ht="15" customHeight="1" x14ac:dyDescent="0.25">
      <c r="A127" s="6">
        <v>2008</v>
      </c>
      <c r="B127" s="137">
        <f>IF('IPC (2005 o 2010)'!B75=0,"",B$2*'IPC (2005 o 2010)'!B75/'IPC (2005 o 2010)'!$N75)</f>
        <v>0.84833533805876005</v>
      </c>
      <c r="C127" s="137">
        <f>IF('IPC (2005 o 2010)'!C75=0,"",C$2*'IPC (2005 o 2010)'!C75/'IPC (2005 o 2010)'!$N75)</f>
        <v>1.8174815177293555</v>
      </c>
      <c r="D127" s="137">
        <f>IF('IPC (2005 o 2010)'!D75=0,"",D$2*'IPC (2005 o 2010)'!D75/'IPC (2005 o 2010)'!$N75)</f>
        <v>1.3740863254745239</v>
      </c>
      <c r="E127" s="137">
        <f>IF('IPC (2005 o 2010)'!E75=0,"",E$2*'IPC (2005 o 2010)'!E75/'IPC (2005 o 2010)'!$N75)</f>
        <v>0.8713387968040468</v>
      </c>
      <c r="F127" s="137">
        <f>IF('IPC (2005 o 2010)'!F75=0,"",F$2*'IPC (2005 o 2010)'!F75/'IPC (2005 o 2010)'!$N75)</f>
        <v>1.4216308544229832</v>
      </c>
      <c r="G127" s="137">
        <f>IF('IPC (2005 o 2010)'!G75=0,"",G$2*'IPC (2005 o 2010)'!G75/'IPC (2005 o 2010)'!$N75)</f>
        <v>1.170554418206222</v>
      </c>
      <c r="H127" s="137">
        <f>IF('IPC (2005 o 2010)'!H75=0,"",H$2*'IPC (2005 o 2010)'!H75/'IPC (2005 o 2010)'!$N75)</f>
        <v>367.96868260519244</v>
      </c>
      <c r="I127" s="137">
        <f>IF('IPC (2005 o 2010)'!I75=0,"",I$2*'IPC (2005 o 2010)'!I75/'IPC (2005 o 2010)'!$N75)</f>
        <v>3.5152564146422658</v>
      </c>
      <c r="J127" s="137">
        <f>IF('IPC (2005 o 2010)'!J75=0,"",J$2*'IPC (2005 o 2010)'!J75/'IPC (2005 o 2010)'!$N75)</f>
        <v>1137.3986602741627</v>
      </c>
      <c r="K127" s="137">
        <f>IF('IPC (2005 o 2010)'!K75=0,"",K$2*'IPC (2005 o 2010)'!K75/'IPC (2005 o 2010)'!$N75)</f>
        <v>805.23253225912254</v>
      </c>
      <c r="L127" s="137">
        <f>IF('IPC (2005 o 2010)'!L75=0,"",L$2*'IPC (2005 o 2010)'!L75/'IPC (2005 o 2010)'!$N75)</f>
        <v>8.5074839376541398</v>
      </c>
      <c r="M127" s="137">
        <f>IF('IPC (2005 o 2010)'!M75=0,"",M$2*'IPC (2005 o 2010)'!M75/'IPC (2005 o 2010)'!$N75)</f>
        <v>0.74730851148671673</v>
      </c>
      <c r="N127" s="137">
        <f>IF('IPC (2005 o 2010)'!N75=0,"",N$2*'IPC (2005 o 2010)'!N75/'IPC (2005 o 2010)'!$N75)</f>
        <v>1</v>
      </c>
      <c r="O127" s="137">
        <f>IF('IPC (2005 o 2010)'!O75=0,"",O$2*'IPC (2005 o 2010)'!O75/'IPC (2005 o 2010)'!$N75)</f>
        <v>8.213772659085274</v>
      </c>
      <c r="P127" s="137">
        <f>IF('IPC (2005 o 2010)'!P75=0,"",P$2*'IPC (2005 o 2010)'!P75/'IPC (2005 o 2010)'!$N75)</f>
        <v>1.0024522882022404</v>
      </c>
      <c r="Q127" s="137">
        <f>IF('IPC (2005 o 2010)'!Q75=0,"",Q$2*'IPC (2005 o 2010)'!Q75/'IPC (2005 o 2010)'!$N75)</f>
        <v>0.85356217160358983</v>
      </c>
      <c r="R127" s="137">
        <f>IF('IPC (2005 o 2010)'!R75=0,"",R$2*'IPC (2005 o 2010)'!R75/'IPC (2005 o 2010)'!$N75)</f>
        <v>0.70520895892010138</v>
      </c>
      <c r="S127" s="137">
        <f>IF('IPC (2005 o 2010)'!S75=0,"",S$2*'IPC (2005 o 2010)'!S75/'IPC (2005 o 2010)'!$N75)</f>
        <v>0.82513622420605059</v>
      </c>
      <c r="T127" s="137">
        <f>IF('IPC (2005 o 2010)'!T75=0,"",T$2*'IPC (2005 o 2010)'!T75/'IPC (2005 o 2010)'!$N75)</f>
        <v>129.50782373385374</v>
      </c>
      <c r="U127" s="137">
        <f>IF('IPC (2005 o 2010)'!U75=0,"",U$2*'IPC (2005 o 2010)'!U75/'IPC (2005 o 2010)'!$N75)</f>
        <v>1.0701987325876996</v>
      </c>
      <c r="V127" s="137">
        <f>IF('IPC (2005 o 2010)'!V75=0,"",V$2*'IPC (2005 o 2010)'!V75/'IPC (2005 o 2010)'!$N75)</f>
        <v>0.85369271640895561</v>
      </c>
      <c r="W127" s="137">
        <f>IF('IPC (2005 o 2010)'!W75=0,"",W$2*'IPC (2005 o 2010)'!W75/'IPC (2005 o 2010)'!$N75)</f>
        <v>118.99241184781896</v>
      </c>
      <c r="X127" s="137">
        <f>IF('IPC (2005 o 2010)'!X75=0,"",X$2*'IPC (2005 o 2010)'!X75/'IPC (2005 o 2010)'!$N75)</f>
        <v>7.0320497331330492</v>
      </c>
      <c r="Y127" s="137">
        <f>IF('IPC (2005 o 2010)'!Y75=0,"",Y$2*'IPC (2005 o 2010)'!Y75/'IPC (2005 o 2010)'!$N75)</f>
        <v>9.1266799060125479</v>
      </c>
      <c r="Z127" s="137">
        <f>IF('IPC (2005 o 2010)'!Z75=0,"",Z$2*'IPC (2005 o 2010)'!Z75/'IPC (2005 o 2010)'!$N75)</f>
        <v>1.4868144738815288</v>
      </c>
      <c r="AA127" s="137">
        <f>IF('IPC (2005 o 2010)'!AA75=0,"",AA$2*'IPC (2005 o 2010)'!AA75/'IPC (2005 o 2010)'!$N75)</f>
        <v>1.7943216146327665</v>
      </c>
      <c r="AB127" s="137">
        <f>IF('IPC (2005 o 2010)'!AB75=0,"",AB$2*'IPC (2005 o 2010)'!AB75/'IPC (2005 o 2010)'!$N75)</f>
        <v>0.7057933363431047</v>
      </c>
      <c r="AC127" s="137">
        <f>IF('IPC (2005 o 2010)'!AC75=0,"",AC$2*'IPC (2005 o 2010)'!AC75/'IPC (2005 o 2010)'!$N75)</f>
        <v>0.62432493554751434</v>
      </c>
      <c r="AD127" s="137">
        <f>IF('IPC (2005 o 2010)'!AD75=0,"",AD$2*'IPC (2005 o 2010)'!AD75/'IPC (2005 o 2010)'!$N75)</f>
        <v>13.531456532911204</v>
      </c>
      <c r="AE127" s="137">
        <f>IF('IPC (2005 o 2010)'!AE75=0,"",AE$2*'IPC (2005 o 2010)'!AE75/'IPC (2005 o 2010)'!$N75)</f>
        <v>1.3148812617262411</v>
      </c>
      <c r="AF127" s="137">
        <f>IF('IPC (2005 o 2010)'!AF75=0,"",AF$2*'IPC (2005 o 2010)'!AF75/'IPC (2005 o 2010)'!$N75)</f>
        <v>13.611063549551767</v>
      </c>
      <c r="AG127" s="137"/>
      <c r="AH127" s="137">
        <f>IF('IPC (2005 o 2010)'!AH75=0,"",AH$2*'IPC (2005 o 2010)'!AH75/'IPC (2005 o 2010)'!$N75)</f>
        <v>8.9038199361474675</v>
      </c>
      <c r="AI127" s="137">
        <f>IF('IPC (2005 o 2010)'!AI75=0,"",AI$2*'IPC (2005 o 2010)'!AI75/'IPC (2005 o 2010)'!$N75)</f>
        <v>1.0412316377844624</v>
      </c>
      <c r="AJ127" s="137">
        <f>IF('IPC (2005 o 2010)'!AJ75=0,"",AJ$2*'IPC (2005 o 2010)'!AJ75/'IPC (2005 o 2010)'!$N75)</f>
        <v>0.5467955530271188</v>
      </c>
    </row>
    <row r="128" spans="1:36" ht="15" customHeight="1" x14ac:dyDescent="0.25">
      <c r="A128" s="6">
        <v>2009</v>
      </c>
      <c r="B128" s="137">
        <f>IF('IPC (2005 o 2010)'!B76=0,"",B$2*'IPC (2005 o 2010)'!B76/'IPC (2005 o 2010)'!$N76)</f>
        <v>0.8540248266453756</v>
      </c>
      <c r="C128" s="137">
        <f>IF('IPC (2005 o 2010)'!C76=0,"",C$2*'IPC (2005 o 2010)'!C76/'IPC (2005 o 2010)'!$N76)</f>
        <v>2.0900110340964293</v>
      </c>
      <c r="D128" s="137">
        <f>IF('IPC (2005 o 2010)'!D76=0,"",D$2*'IPC (2005 o 2010)'!D76/'IPC (2005 o 2010)'!$N76)</f>
        <v>1.4034127283497695</v>
      </c>
      <c r="E128" s="137">
        <f>IF('IPC (2005 o 2010)'!E76=0,"",E$2*'IPC (2005 o 2010)'!E76/'IPC (2005 o 2010)'!$N76)</f>
        <v>0.87398311705994791</v>
      </c>
      <c r="F128" s="137">
        <f>IF('IPC (2005 o 2010)'!F76=0,"",F$2*'IPC (2005 o 2010)'!F76/'IPC (2005 o 2010)'!$N76)</f>
        <v>1.4964413196466959</v>
      </c>
      <c r="G128" s="137">
        <f>IF('IPC (2005 o 2010)'!G76=0,"",G$2*'IPC (2005 o 2010)'!G76/'IPC (2005 o 2010)'!$N76)</f>
        <v>1.1782490273446298</v>
      </c>
      <c r="H128" s="137">
        <f>IF('IPC (2005 o 2010)'!H76=0,"",H$2*'IPC (2005 o 2010)'!H76/'IPC (2005 o 2010)'!$N76)</f>
        <v>370.58535153555493</v>
      </c>
      <c r="I128" s="137">
        <f>IF('IPC (2005 o 2010)'!I76=0,"",I$2*'IPC (2005 o 2010)'!I76/'IPC (2005 o 2010)'!$N76)</f>
        <v>3.4960490784010849</v>
      </c>
      <c r="J128" s="137">
        <f>IF('IPC (2005 o 2010)'!J76=0,"",J$2*'IPC (2005 o 2010)'!J76/'IPC (2005 o 2010)'!$N76)</f>
        <v>1189.4100707156408</v>
      </c>
      <c r="K128" s="137">
        <f>IF('IPC (2005 o 2010)'!K76=0,"",K$2*'IPC (2005 o 2010)'!K76/'IPC (2005 o 2010)'!$N76)</f>
        <v>830.38267134797127</v>
      </c>
      <c r="L128" s="137">
        <f>IF('IPC (2005 o 2010)'!L76=0,"",L$2*'IPC (2005 o 2010)'!L76/'IPC (2005 o 2010)'!$N76)</f>
        <v>8.6492337067402794</v>
      </c>
      <c r="M128" s="137">
        <f>IF('IPC (2005 o 2010)'!M76=0,"",M$2*'IPC (2005 o 2010)'!M76/'IPC (2005 o 2010)'!$N76)</f>
        <v>0.7478150589365743</v>
      </c>
      <c r="N128" s="137">
        <f>IF('IPC (2005 o 2010)'!N76=0,"",N$2*'IPC (2005 o 2010)'!N76/'IPC (2005 o 2010)'!$N76)</f>
        <v>1</v>
      </c>
      <c r="O128" s="137">
        <f>IF('IPC (2005 o 2010)'!O76=0,"",O$2*'IPC (2005 o 2010)'!O76/'IPC (2005 o 2010)'!$N76)</f>
        <v>8.2366172092525822</v>
      </c>
      <c r="P128" s="137">
        <f>IF('IPC (2005 o 2010)'!P76=0,"",P$2*'IPC (2005 o 2010)'!P76/'IPC (2005 o 2010)'!$N76)</f>
        <v>1.0060291583997667</v>
      </c>
      <c r="Q128" s="137">
        <f>IF('IPC (2005 o 2010)'!Q76=0,"",Q$2*'IPC (2005 o 2010)'!Q76/'IPC (2005 o 2010)'!$N76)</f>
        <v>0.85735837844915486</v>
      </c>
      <c r="R128" s="137">
        <f>IF('IPC (2005 o 2010)'!R76=0,"",R$2*'IPC (2005 o 2010)'!R76/'IPC (2005 o 2010)'!$N76)</f>
        <v>0.71628927263401343</v>
      </c>
      <c r="S128" s="137">
        <f>IF('IPC (2005 o 2010)'!S76=0,"",S$2*'IPC (2005 o 2010)'!S76/'IPC (2005 o 2010)'!$N76)</f>
        <v>0.83793278033234253</v>
      </c>
      <c r="T128" s="137">
        <f>IF('IPC (2005 o 2010)'!T76=0,"",T$2*'IPC (2005 o 2010)'!T76/'IPC (2005 o 2010)'!$N76)</f>
        <v>135.44389810268601</v>
      </c>
      <c r="U128" s="137">
        <f>IF('IPC (2005 o 2010)'!U76=0,"",U$2*'IPC (2005 o 2010)'!U76/'IPC (2005 o 2010)'!$N76)</f>
        <v>1.0259215975073759</v>
      </c>
      <c r="V128" s="137">
        <f>IF('IPC (2005 o 2010)'!V76=0,"",V$2*'IPC (2005 o 2010)'!V76/'IPC (2005 o 2010)'!$N76)</f>
        <v>0.86337646291779291</v>
      </c>
      <c r="W128" s="137">
        <f>IF('IPC (2005 o 2010)'!W76=0,"",W$2*'IPC (2005 o 2010)'!W76/'IPC (2005 o 2010)'!$N76)</f>
        <v>117.80147813656461</v>
      </c>
      <c r="X128" s="137">
        <f>IF('IPC (2005 o 2010)'!X76=0,"",X$2*'IPC (2005 o 2010)'!X76/'IPC (2005 o 2010)'!$N76)</f>
        <v>7.430983569105809</v>
      </c>
      <c r="Y128" s="137">
        <f>IF('IPC (2005 o 2010)'!Y76=0,"",Y$2*'IPC (2005 o 2010)'!Y76/'IPC (2005 o 2010)'!$N76)</f>
        <v>9.3605086122171492</v>
      </c>
      <c r="Z128" s="137">
        <f>IF('IPC (2005 o 2010)'!Z76=0,"",Z$2*'IPC (2005 o 2010)'!Z76/'IPC (2005 o 2010)'!$N76)</f>
        <v>1.5236875085195543</v>
      </c>
      <c r="AA128" s="137">
        <f>IF('IPC (2005 o 2010)'!AA76=0,"",AA$2*'IPC (2005 o 2010)'!AA76/'IPC (2005 o 2010)'!$N76)</f>
        <v>1.869068442668145</v>
      </c>
      <c r="AB128" s="137">
        <f>IF('IPC (2005 o 2010)'!AB76=0,"",AB$2*'IPC (2005 o 2010)'!AB76/'IPC (2005 o 2010)'!$N76)</f>
        <v>0.70239359207523755</v>
      </c>
      <c r="AC128" s="137">
        <f>IF('IPC (2005 o 2010)'!AC76=0,"",AC$2*'IPC (2005 o 2010)'!AC76/'IPC (2005 o 2010)'!$N76)</f>
        <v>0.63890920776146543</v>
      </c>
      <c r="AD128" s="137">
        <f>IF('IPC (2005 o 2010)'!AD76=0,"",AD$2*'IPC (2005 o 2010)'!AD76/'IPC (2005 o 2010)'!$N76)</f>
        <v>13.718165671698371</v>
      </c>
      <c r="AE128" s="137">
        <f>IF('IPC (2005 o 2010)'!AE76=0,"",AE$2*'IPC (2005 o 2010)'!AE76/'IPC (2005 o 2010)'!$N76)</f>
        <v>1.3247557481269927</v>
      </c>
      <c r="AF128" s="137">
        <f>IF('IPC (2005 o 2010)'!AF76=0,"",AF$2*'IPC (2005 o 2010)'!AF76/'IPC (2005 o 2010)'!$N76)</f>
        <v>15.250609411561895</v>
      </c>
      <c r="AG128" s="137"/>
      <c r="AH128" s="137">
        <f>IF('IPC (2005 o 2010)'!AH76=0,"",AH$2*'IPC (2005 o 2010)'!AH76/'IPC (2005 o 2010)'!$N76)</f>
        <v>8.8914071685052445</v>
      </c>
      <c r="AI128" s="137">
        <f>IF('IPC (2005 o 2010)'!AI76=0,"",AI$2*'IPC (2005 o 2010)'!AI76/'IPC (2005 o 2010)'!$N76)</f>
        <v>1.1102662250487698</v>
      </c>
      <c r="AJ128" s="137">
        <f>IF('IPC (2005 o 2010)'!AJ76=0,"",AJ$2*'IPC (2005 o 2010)'!AJ76/'IPC (2005 o 2010)'!$N76)</f>
        <v>0.54947821816026987</v>
      </c>
    </row>
    <row r="129" spans="1:36" ht="15" customHeight="1" x14ac:dyDescent="0.25">
      <c r="A129" s="239">
        <v>2010</v>
      </c>
      <c r="B129" s="137">
        <f>IF('IPC (2005 o 2010)'!B77=0,"",B$2*'IPC (2005 o 2010)'!B77/'IPC (2005 o 2010)'!$N77)</f>
        <v>0.84951918276774296</v>
      </c>
      <c r="C129" s="137">
        <f>IF('IPC (2005 o 2010)'!C77=0,"",C$2*'IPC (2005 o 2010)'!C77/'IPC (2005 o 2010)'!$N77)</f>
        <v>2.531075255512961</v>
      </c>
      <c r="D129" s="137">
        <f>IF('IPC (2005 o 2010)'!D77=0,"",D$2*'IPC (2005 o 2010)'!D77/'IPC (2005 o 2010)'!$N77)</f>
        <v>1.4210631738979878</v>
      </c>
      <c r="E129" s="137">
        <f>IF('IPC (2005 o 2010)'!E77=0,"",E$2*'IPC (2005 o 2010)'!E77/'IPC (2005 o 2010)'!$N77)</f>
        <v>0.87870607902966658</v>
      </c>
      <c r="F129" s="137">
        <f>IF('IPC (2005 o 2010)'!F77=0,"",F$2*'IPC (2005 o 2010)'!F77/'IPC (2005 o 2010)'!$N77)</f>
        <v>1.5464800396160181</v>
      </c>
      <c r="G129" s="137">
        <f>IF('IPC (2005 o 2010)'!G77=0,"",G$2*'IPC (2005 o 2010)'!G77/'IPC (2005 o 2010)'!$N77)</f>
        <v>1.1798353343166861</v>
      </c>
      <c r="H129" s="137">
        <f>IF('IPC (2005 o 2010)'!H77=0,"",H$2*'IPC (2005 o 2010)'!H77/'IPC (2005 o 2010)'!$N77)</f>
        <v>369.7492462280498</v>
      </c>
      <c r="I129" s="137">
        <f>IF('IPC (2005 o 2010)'!I77=0,"",I$2*'IPC (2005 o 2010)'!I77/'IPC (2005 o 2010)'!$N77)</f>
        <v>3.5497060338438637</v>
      </c>
      <c r="J129" s="137">
        <f>IF('IPC (2005 o 2010)'!J77=0,"",J$2*'IPC (2005 o 2010)'!J77/'IPC (2005 o 2010)'!$N77)</f>
        <v>1196.7958659209394</v>
      </c>
      <c r="K129" s="137">
        <f>IF('IPC (2005 o 2010)'!K77=0,"",K$2*'IPC (2005 o 2010)'!K77/'IPC (2005 o 2010)'!$N77)</f>
        <v>840.99644214032958</v>
      </c>
      <c r="L129" s="137">
        <f>IF('IPC (2005 o 2010)'!L77=0,"",L$2*'IPC (2005 o 2010)'!L77/'IPC (2005 o 2010)'!$N77)</f>
        <v>8.706324353854848</v>
      </c>
      <c r="M129" s="137">
        <f>IF('IPC (2005 o 2010)'!M77=0,"",M$2*'IPC (2005 o 2010)'!M77/'IPC (2005 o 2010)'!$N77)</f>
        <v>0.74899114832183922</v>
      </c>
      <c r="N129" s="137">
        <f>IF('IPC (2005 o 2010)'!N77=0,"",N$2*'IPC (2005 o 2010)'!N77/'IPC (2005 o 2010)'!$N77)</f>
        <v>1</v>
      </c>
      <c r="O129" s="137">
        <f>IF('IPC (2005 o 2010)'!O77=0,"",O$2*'IPC (2005 o 2010)'!O77/'IPC (2005 o 2010)'!$N77)</f>
        <v>8.3445592179545951</v>
      </c>
      <c r="P129" s="137">
        <f>IF('IPC (2005 o 2010)'!P77=0,"",P$2*'IPC (2005 o 2010)'!P77/'IPC (2005 o 2010)'!$N77)</f>
        <v>1.0015167082906775</v>
      </c>
      <c r="Q129" s="137">
        <f>IF('IPC (2005 o 2010)'!Q77=0,"",Q$2*'IPC (2005 o 2010)'!Q77/'IPC (2005 o 2010)'!$N77)</f>
        <v>0.85643960019911836</v>
      </c>
      <c r="R129" s="137">
        <f>IF('IPC (2005 o 2010)'!R77=0,"",R$2*'IPC (2005 o 2010)'!R77/'IPC (2005 o 2010)'!$N77)</f>
        <v>0.7379452058435032</v>
      </c>
      <c r="S129" s="137">
        <f>IF('IPC (2005 o 2010)'!S77=0,"",S$2*'IPC (2005 o 2010)'!S77/'IPC (2005 o 2010)'!$N77)</f>
        <v>0.83492574054490021</v>
      </c>
      <c r="T129" s="137">
        <f>IF('IPC (2005 o 2010)'!T77=0,"",T$2*'IPC (2005 o 2010)'!T77/'IPC (2005 o 2010)'!$N77)</f>
        <v>139.72882265224635</v>
      </c>
      <c r="U129" s="137">
        <f>IF('IPC (2005 o 2010)'!U77=0,"",U$2*'IPC (2005 o 2010)'!U77/'IPC (2005 o 2010)'!$N77)</f>
        <v>1.0000602051623317</v>
      </c>
      <c r="V129" s="137">
        <f>IF('IPC (2005 o 2010)'!V77=0,"",V$2*'IPC (2005 o 2010)'!V77/'IPC (2005 o 2010)'!$N77)</f>
        <v>0.8624036877663781</v>
      </c>
      <c r="W129" s="137">
        <f>IF('IPC (2005 o 2010)'!W77=0,"",W$2*'IPC (2005 o 2010)'!W77/'IPC (2005 o 2010)'!$N77)</f>
        <v>115.06619950235597</v>
      </c>
      <c r="X129" s="137">
        <f>IF('IPC (2005 o 2010)'!X77=0,"",X$2*'IPC (2005 o 2010)'!X77/'IPC (2005 o 2010)'!$N77)</f>
        <v>7.6149802877305435</v>
      </c>
      <c r="Y129" s="137">
        <f>IF('IPC (2005 o 2010)'!Y77=0,"",Y$2*'IPC (2005 o 2010)'!Y77/'IPC (2005 o 2010)'!$N77)</f>
        <v>9.4322390745914575</v>
      </c>
      <c r="Z129" s="137">
        <f>IF('IPC (2005 o 2010)'!Z77=0,"",Z$2*'IPC (2005 o 2010)'!Z77/'IPC (2005 o 2010)'!$N77)</f>
        <v>1.5336115722962302</v>
      </c>
      <c r="AA129" s="137">
        <f>IF('IPC (2005 o 2010)'!AA77=0,"",AA$2*'IPC (2005 o 2010)'!AA77/'IPC (2005 o 2010)'!$N77)</f>
        <v>1.8863662956842129</v>
      </c>
      <c r="AB129" s="137">
        <f>IF('IPC (2005 o 2010)'!AB77=0,"",AB$2*'IPC (2005 o 2010)'!AB77/'IPC (2005 o 2010)'!$N77)</f>
        <v>0.70075247231313009</v>
      </c>
      <c r="AC129" s="137">
        <f>IF('IPC (2005 o 2010)'!AC77=0,"",AC$2*'IPC (2005 o 2010)'!AC77/'IPC (2005 o 2010)'!$N77)</f>
        <v>0.64433279098365681</v>
      </c>
      <c r="AD129" s="137">
        <f>IF('IPC (2005 o 2010)'!AD77=0,"",AD$2*'IPC (2005 o 2010)'!AD77/'IPC (2005 o 2010)'!$N77)</f>
        <v>13.695585211763138</v>
      </c>
      <c r="AE129" s="137">
        <f>IF('IPC (2005 o 2010)'!AE77=0,"",AE$2*'IPC (2005 o 2010)'!AE77/'IPC (2005 o 2010)'!$N77)</f>
        <v>1.3089389538035843</v>
      </c>
      <c r="AF129" s="137">
        <f>IF('IPC (2005 o 2010)'!AF77=0,"",AF$2*'IPC (2005 o 2010)'!AF77/'IPC (2005 o 2010)'!$N77)</f>
        <v>16.03224954670646</v>
      </c>
      <c r="AG129" s="137"/>
      <c r="AH129" s="137">
        <f>IF('IPC (2005 o 2010)'!AH77=0,"",AH$2*'IPC (2005 o 2010)'!AH77/'IPC (2005 o 2010)'!$N77)</f>
        <v>8.8492366847487016</v>
      </c>
      <c r="AI129" s="137">
        <f>IF('IPC (2005 o 2010)'!AI77=0,"",AI$2*'IPC (2005 o 2010)'!AI77/'IPC (2005 o 2010)'!$N77)</f>
        <v>1.18592691025563</v>
      </c>
      <c r="AJ129" s="137">
        <f>IF('IPC (2005 o 2010)'!AJ77=0,"",AJ$2*'IPC (2005 o 2010)'!AJ77/'IPC (2005 o 2010)'!$N77)</f>
        <v>0.54124963975161944</v>
      </c>
    </row>
    <row r="130" spans="1:36" ht="15" customHeight="1" x14ac:dyDescent="0.25">
      <c r="A130" s="239">
        <f>A129+1</f>
        <v>2011</v>
      </c>
      <c r="B130" s="137">
        <f>IF('IPC (2005 o 2010)'!B78=0,"",B$2*'IPC (2005 o 2010)'!B78/'IPC (2005 o 2010)'!$N78)</f>
        <v>0.84061133391466691</v>
      </c>
      <c r="C130" s="137">
        <f>IF('IPC (2005 o 2010)'!C78=0,"",C$2*'IPC (2005 o 2010)'!C78/'IPC (2005 o 2010)'!$N78)</f>
        <v>3.0286053099127379</v>
      </c>
      <c r="D130" s="137">
        <f>IF('IPC (2005 o 2010)'!D78=0,"",D$2*'IPC (2005 o 2010)'!D78/'IPC (2005 o 2010)'!$N78)</f>
        <v>1.4230882402309433</v>
      </c>
      <c r="E130" s="137">
        <f>IF('IPC (2005 o 2010)'!E78=0,"",E$2*'IPC (2005 o 2010)'!E78/'IPC (2005 o 2010)'!$N78)</f>
        <v>0.88190237874196964</v>
      </c>
      <c r="F130" s="137">
        <f>IF('IPC (2005 o 2010)'!F78=0,"",F$2*'IPC (2005 o 2010)'!F78/'IPC (2005 o 2010)'!$N78)</f>
        <v>1.598644451337784</v>
      </c>
      <c r="G130" s="137">
        <f>IF('IPC (2005 o 2010)'!G78=0,"",G$2*'IPC (2005 o 2010)'!G78/'IPC (2005 o 2010)'!$N78)</f>
        <v>1.1770363683543208</v>
      </c>
      <c r="H130" s="137">
        <f>IF('IPC (2005 o 2010)'!H78=0,"",H$2*'IPC (2005 o 2010)'!H78/'IPC (2005 o 2010)'!$N78)</f>
        <v>370.41008031519254</v>
      </c>
      <c r="I130" s="137">
        <f>IF('IPC (2005 o 2010)'!I78=0,"",I$2*'IPC (2005 o 2010)'!I78/'IPC (2005 o 2010)'!$N78)</f>
        <v>3.6234534670340426</v>
      </c>
      <c r="J130" s="137">
        <f>IF('IPC (2005 o 2010)'!J78=0,"",J$2*'IPC (2005 o 2010)'!J78/'IPC (2005 o 2010)'!$N78)</f>
        <v>1199.8208812253981</v>
      </c>
      <c r="K130" s="137">
        <f>IF('IPC (2005 o 2010)'!K78=0,"",K$2*'IPC (2005 o 2010)'!K78/'IPC (2005 o 2010)'!$N78)</f>
        <v>848.08108081853902</v>
      </c>
      <c r="L130" s="137">
        <f>IF('IPC (2005 o 2010)'!L78=0,"",L$2*'IPC (2005 o 2010)'!L78/'IPC (2005 o 2010)'!$N78)</f>
        <v>8.6727185330059946</v>
      </c>
      <c r="M130" s="137">
        <f>IF('IPC (2005 o 2010)'!M78=0,"",M$2*'IPC (2005 o 2010)'!M78/'IPC (2005 o 2010)'!$N78)</f>
        <v>0.74927639558424974</v>
      </c>
      <c r="N130" s="137">
        <f>IF('IPC (2005 o 2010)'!N78=0,"",N$2*'IPC (2005 o 2010)'!N78/'IPC (2005 o 2010)'!$N78)</f>
        <v>1</v>
      </c>
      <c r="O130" s="137">
        <f>IF('IPC (2005 o 2010)'!O78=0,"",O$2*'IPC (2005 o 2010)'!O78/'IPC (2005 o 2010)'!$N78)</f>
        <v>8.4921909886834968</v>
      </c>
      <c r="P130" s="137">
        <f>IF('IPC (2005 o 2010)'!P78=0,"",P$2*'IPC (2005 o 2010)'!P78/'IPC (2005 o 2010)'!$N78)</f>
        <v>1.0040405166439601</v>
      </c>
      <c r="Q130" s="137">
        <f>IF('IPC (2005 o 2010)'!Q78=0,"",Q$2*'IPC (2005 o 2010)'!Q78/'IPC (2005 o 2010)'!$N78)</f>
        <v>0.84776160015612556</v>
      </c>
      <c r="R130" s="137">
        <f>IF('IPC (2005 o 2010)'!R78=0,"",R$2*'IPC (2005 o 2010)'!R78/'IPC (2005 o 2010)'!$N78)</f>
        <v>0.73918327125802874</v>
      </c>
      <c r="S130" s="137">
        <f>IF('IPC (2005 o 2010)'!S78=0,"",S$2*'IPC (2005 o 2010)'!S78/'IPC (2005 o 2010)'!$N78)</f>
        <v>0.82832305447862908</v>
      </c>
      <c r="T130" s="137">
        <f>IF('IPC (2005 o 2010)'!T78=0,"",T$2*'IPC (2005 o 2010)'!T78/'IPC (2005 o 2010)'!$N78)</f>
        <v>140.77598338210109</v>
      </c>
      <c r="U130" s="137">
        <f>IF('IPC (2005 o 2010)'!U78=0,"",U$2*'IPC (2005 o 2010)'!U78/'IPC (2005 o 2010)'!$N78)</f>
        <v>0.99424682484240623</v>
      </c>
      <c r="V130" s="137">
        <f>IF('IPC (2005 o 2010)'!V78=0,"",V$2*'IPC (2005 o 2010)'!V78/'IPC (2005 o 2010)'!$N78)</f>
        <v>0.85925851968398292</v>
      </c>
      <c r="W130" s="137">
        <f>IF('IPC (2005 o 2010)'!W78=0,"",W$2*'IPC (2005 o 2010)'!W78/'IPC (2005 o 2010)'!$N78)</f>
        <v>111.24636685862126</v>
      </c>
      <c r="X130" s="137">
        <f>IF('IPC (2005 o 2010)'!X78=0,"",X$2*'IPC (2005 o 2010)'!X78/'IPC (2005 o 2010)'!$N78)</f>
        <v>7.6334736538990686</v>
      </c>
      <c r="Y130" s="137">
        <f>IF('IPC (2005 o 2010)'!Y78=0,"",Y$2*'IPC (2005 o 2010)'!Y78/'IPC (2005 o 2010)'!$N78)</f>
        <v>9.2610800399952034</v>
      </c>
      <c r="Z130" s="137">
        <f>IF('IPC (2005 o 2010)'!Z78=0,"",Z$2*'IPC (2005 o 2010)'!Z78/'IPC (2005 o 2010)'!$N78)</f>
        <v>1.5465611899695921</v>
      </c>
      <c r="AA130" s="137">
        <f>IF('IPC (2005 o 2010)'!AA78=0,"",AA$2*'IPC (2005 o 2010)'!AA78/'IPC (2005 o 2010)'!$N78)</f>
        <v>1.9061622433471064</v>
      </c>
      <c r="AB130" s="137">
        <f>IF('IPC (2005 o 2010)'!AB78=0,"",AB$2*'IPC (2005 o 2010)'!AB78/'IPC (2005 o 2010)'!$N78)</f>
        <v>0.70412293918115132</v>
      </c>
      <c r="AC130" s="137">
        <f>IF('IPC (2005 o 2010)'!AC78=0,"",AC$2*'IPC (2005 o 2010)'!AC78/'IPC (2005 o 2010)'!$N78)</f>
        <v>0.64887825423798084</v>
      </c>
      <c r="AD130" s="137">
        <f>IF('IPC (2005 o 2010)'!AD78=0,"",AD$2*'IPC (2005 o 2010)'!AD78/'IPC (2005 o 2010)'!$N78)</f>
        <v>13.531005558671124</v>
      </c>
      <c r="AE130" s="137">
        <f>IF('IPC (2005 o 2010)'!AE78=0,"",AE$2*'IPC (2005 o 2010)'!AE78/'IPC (2005 o 2010)'!$N78)</f>
        <v>1.2740039617829293</v>
      </c>
      <c r="AF130" s="137">
        <f>IF('IPC (2005 o 2010)'!AF78=0,"",AF$2*'IPC (2005 o 2010)'!AF78/'IPC (2005 o 2010)'!$N78)</f>
        <v>16.853408882231641</v>
      </c>
      <c r="AG130" s="137"/>
      <c r="AH130" s="137">
        <f>IF('IPC (2005 o 2010)'!AH78=0,"",AH$2*'IPC (2005 o 2010)'!AH78/'IPC (2005 o 2010)'!$N78)</f>
        <v>8.8324490897214805</v>
      </c>
      <c r="AI130" s="137">
        <f>IF('IPC (2005 o 2010)'!AI78=0,"",AI$2*'IPC (2005 o 2010)'!AI78/'IPC (2005 o 2010)'!$N78)</f>
        <v>1.2240375379832271</v>
      </c>
      <c r="AJ130" s="137">
        <f>IF('IPC (2005 o 2010)'!AJ78=0,"",AJ$2*'IPC (2005 o 2010)'!AJ78/'IPC (2005 o 2010)'!$N78)</f>
        <v>0.52575562193871439</v>
      </c>
    </row>
    <row r="131" spans="1:36" ht="15" customHeight="1" x14ac:dyDescent="0.25">
      <c r="A131" s="239">
        <f>A130+1</f>
        <v>2012</v>
      </c>
      <c r="B131" s="137">
        <f>IF('IPC (2005 o 2010)'!B79=0,"",B$2*'IPC (2005 o 2010)'!B79/'IPC (2005 o 2010)'!$N79)</f>
        <v>0.84011023760458325</v>
      </c>
      <c r="C131" s="137">
        <f>IF('IPC (2005 o 2010)'!C79=0,"",C$2*'IPC (2005 o 2010)'!C79/'IPC (2005 o 2010)'!$N79)</f>
        <v>3.6690657654133991</v>
      </c>
      <c r="D131" s="137">
        <f>IF('IPC (2005 o 2010)'!D79=0,"",D$2*'IPC (2005 o 2010)'!D79/'IPC (2005 o 2010)'!$N79)</f>
        <v>1.4188142180341172</v>
      </c>
      <c r="E131" s="137">
        <f>IF('IPC (2005 o 2010)'!E79=0,"",E$2*'IPC (2005 o 2010)'!E79/'IPC (2005 o 2010)'!$N79)</f>
        <v>0.88855827190933512</v>
      </c>
      <c r="F131" s="137">
        <f>IF('IPC (2005 o 2010)'!F79=0,"",F$2*'IPC (2005 o 2010)'!F79/'IPC (2005 o 2010)'!$N79)</f>
        <v>1.6508655959486902</v>
      </c>
      <c r="G131" s="137">
        <f>IF('IPC (2005 o 2010)'!G79=0,"",G$2*'IPC (2005 o 2010)'!G79/'IPC (2005 o 2010)'!$N79)</f>
        <v>1.1706519038344885</v>
      </c>
      <c r="H131" s="137">
        <f>IF('IPC (2005 o 2010)'!H79=0,"",H$2*'IPC (2005 o 2010)'!H79/'IPC (2005 o 2010)'!$N79)</f>
        <v>373.81451259028324</v>
      </c>
      <c r="I131" s="137">
        <f>IF('IPC (2005 o 2010)'!I79=0,"",I$2*'IPC (2005 o 2010)'!I79/'IPC (2005 o 2010)'!$N79)</f>
        <v>3.6458422760322504</v>
      </c>
      <c r="J131" s="137">
        <f>IF('IPC (2005 o 2010)'!J79=0,"",J$2*'IPC (2005 o 2010)'!J79/'IPC (2005 o 2010)'!$N79)</f>
        <v>1212.7278439149061</v>
      </c>
      <c r="K131" s="137">
        <f>IF('IPC (2005 o 2010)'!K79=0,"",K$2*'IPC (2005 o 2010)'!K79/'IPC (2005 o 2010)'!$N79)</f>
        <v>849.06058085173697</v>
      </c>
      <c r="L131" s="137">
        <f>IF('IPC (2005 o 2010)'!L79=0,"",L$2*'IPC (2005 o 2010)'!L79/'IPC (2005 o 2010)'!$N79)</f>
        <v>8.7006390978558077</v>
      </c>
      <c r="M131" s="137">
        <f>IF('IPC (2005 o 2010)'!M79=0,"",M$2*'IPC (2005 o 2010)'!M79/'IPC (2005 o 2010)'!$N79)</f>
        <v>0.75204153985122746</v>
      </c>
      <c r="N131" s="137">
        <f>IF('IPC (2005 o 2010)'!N79=0,"",N$2*'IPC (2005 o 2010)'!N79/'IPC (2005 o 2010)'!$N79)</f>
        <v>1</v>
      </c>
      <c r="O131" s="137">
        <f>IF('IPC (2005 o 2010)'!O79=0,"",O$2*'IPC (2005 o 2010)'!O79/'IPC (2005 o 2010)'!$N79)</f>
        <v>8.6472826385304256</v>
      </c>
      <c r="P131" s="137">
        <f>IF('IPC (2005 o 2010)'!P79=0,"",P$2*'IPC (2005 o 2010)'!P79/'IPC (2005 o 2010)'!$N79)</f>
        <v>1.0113099333793607</v>
      </c>
      <c r="Q131" s="137">
        <f>IF('IPC (2005 o 2010)'!Q79=0,"",Q$2*'IPC (2005 o 2010)'!Q79/'IPC (2005 o 2010)'!$N79)</f>
        <v>0.8468053377808501</v>
      </c>
      <c r="R131" s="137">
        <f>IF('IPC (2005 o 2010)'!R79=0,"",R$2*'IPC (2005 o 2010)'!R79/'IPC (2005 o 2010)'!$N79)</f>
        <v>0.73507091351666276</v>
      </c>
      <c r="S131" s="137">
        <f>IF('IPC (2005 o 2010)'!S79=0,"",S$2*'IPC (2005 o 2010)'!S79/'IPC (2005 o 2010)'!$N79)</f>
        <v>0.83145737187796998</v>
      </c>
      <c r="T131" s="137">
        <f>IF('IPC (2005 o 2010)'!T79=0,"",T$2*'IPC (2005 o 2010)'!T79/'IPC (2005 o 2010)'!$N79)</f>
        <v>145.71747179115184</v>
      </c>
      <c r="U131" s="137">
        <f>IF('IPC (2005 o 2010)'!U79=0,"",U$2*'IPC (2005 o 2010)'!U79/'IPC (2005 o 2010)'!$N79)</f>
        <v>0.99061233499682577</v>
      </c>
      <c r="V131" s="137">
        <f>IF('IPC (2005 o 2010)'!V79=0,"",V$2*'IPC (2005 o 2010)'!V79/'IPC (2005 o 2010)'!$N79)</f>
        <v>0.86744141643176653</v>
      </c>
      <c r="W131" s="137">
        <f>IF('IPC (2005 o 2010)'!W79=0,"",W$2*'IPC (2005 o 2010)'!W79/'IPC (2005 o 2010)'!$N79)</f>
        <v>108.93437699387387</v>
      </c>
      <c r="X131" s="137">
        <f>IF('IPC (2005 o 2010)'!X79=0,"",X$2*'IPC (2005 o 2010)'!X79/'IPC (2005 o 2010)'!$N79)</f>
        <v>7.7862026562017856</v>
      </c>
      <c r="Y131" s="137">
        <f>IF('IPC (2005 o 2010)'!Y79=0,"",Y$2*'IPC (2005 o 2010)'!Y79/'IPC (2005 o 2010)'!$N79)</f>
        <v>9.1365519563711377</v>
      </c>
      <c r="Z131" s="137">
        <f>IF('IPC (2005 o 2010)'!Z79=0,"",Z$2*'IPC (2005 o 2010)'!Z79/'IPC (2005 o 2010)'!$N79)</f>
        <v>1.5312665131877312</v>
      </c>
      <c r="AA131" s="137">
        <f>IF('IPC (2005 o 2010)'!AA79=0,"",AA$2*'IPC (2005 o 2010)'!AA79/'IPC (2005 o 2010)'!$N79)</f>
        <v>1.9340077354281664</v>
      </c>
      <c r="AB131" s="137">
        <f>IF('IPC (2005 o 2010)'!AB79=0,"",AB$2*'IPC (2005 o 2010)'!AB79/'IPC (2005 o 2010)'!$N79)</f>
        <v>0.7089795561845792</v>
      </c>
      <c r="AC131" s="137">
        <f>IF('IPC (2005 o 2010)'!AC79=0,"",AC$2*'IPC (2005 o 2010)'!AC79/'IPC (2005 o 2010)'!$N79)</f>
        <v>0.65202365030938514</v>
      </c>
      <c r="AD131" s="137">
        <f>IF('IPC (2005 o 2010)'!AD79=0,"",AD$2*'IPC (2005 o 2010)'!AD79/'IPC (2005 o 2010)'!$N79)</f>
        <v>13.692510122733971</v>
      </c>
      <c r="AE131" s="137">
        <f>IF('IPC (2005 o 2010)'!AE79=0,"",AE$2*'IPC (2005 o 2010)'!AE79/'IPC (2005 o 2010)'!$N79)</f>
        <v>1.2510656941891045</v>
      </c>
      <c r="AF131" s="137">
        <f>IF('IPC (2005 o 2010)'!AF79=0,"",AF$2*'IPC (2005 o 2010)'!AF79/'IPC (2005 o 2010)'!$N79)</f>
        <v>17.349653297342403</v>
      </c>
      <c r="AG131" s="137"/>
      <c r="AH131" s="137">
        <f>IF('IPC (2005 o 2010)'!AH79=0,"",AH$2*'IPC (2005 o 2010)'!AH79/'IPC (2005 o 2010)'!$N79)</f>
        <v>8.7302601103831332</v>
      </c>
      <c r="AI131" s="137">
        <f>IF('IPC (2005 o 2010)'!AI79=0,"",AI$2*'IPC (2005 o 2010)'!AI79/'IPC (2005 o 2010)'!$N79)</f>
        <v>1.3058515044284593</v>
      </c>
      <c r="AJ131" s="137">
        <f>IF('IPC (2005 o 2010)'!AJ79=0,"",AJ$2*'IPC (2005 o 2010)'!AJ79/'IPC (2005 o 2010)'!$N79)</f>
        <v>0.5158302376603372</v>
      </c>
    </row>
    <row r="132" spans="1:36" ht="15" customHeight="1" x14ac:dyDescent="0.25">
      <c r="A132" s="239">
        <f>A131+1</f>
        <v>2013</v>
      </c>
      <c r="B132" s="137">
        <f>IF('IPC (2005 o 2010)'!B80=0,"",B$2*'IPC (2005 o 2010)'!B80/'IPC (2005 o 2010)'!$N80)</f>
        <v>0.84044051868675573</v>
      </c>
      <c r="C132" s="137">
        <f>IF('IPC (2005 o 2010)'!C80=0,"",C$2*'IPC (2005 o 2010)'!C80/'IPC (2005 o 2010)'!$N80)</f>
        <v>4.5385122522924615</v>
      </c>
      <c r="D132" s="137">
        <f>IF('IPC (2005 o 2010)'!D80=0,"",D$2*'IPC (2005 o 2010)'!D80/'IPC (2005 o 2010)'!$N80)</f>
        <v>1.4325884448201005</v>
      </c>
      <c r="E132" s="137">
        <f>IF('IPC (2005 o 2010)'!E80=0,"",E$2*'IPC (2005 o 2010)'!E80/'IPC (2005 o 2010)'!$N80)</f>
        <v>0.88547790542814064</v>
      </c>
      <c r="F132" s="137">
        <f>IF('IPC (2005 o 2010)'!F80=0,"",F$2*'IPC (2005 o 2010)'!F80/'IPC (2005 o 2010)'!$N80)</f>
        <v>1.7279781461547772</v>
      </c>
      <c r="G132" s="137">
        <f>IF('IPC (2005 o 2010)'!G80=0,"",G$2*'IPC (2005 o 2010)'!G80/'IPC (2005 o 2010)'!$N80)</f>
        <v>1.1645767880864093</v>
      </c>
      <c r="H132" s="137">
        <f>IF('IPC (2005 o 2010)'!H80=0,"",H$2*'IPC (2005 o 2010)'!H80/'IPC (2005 o 2010)'!$N80)</f>
        <v>375.01085306177833</v>
      </c>
      <c r="I132" s="137">
        <f>IF('IPC (2005 o 2010)'!I80=0,"",I$2*'IPC (2005 o 2010)'!I80/'IPC (2005 o 2010)'!$N80)</f>
        <v>3.6866310420479982</v>
      </c>
      <c r="J132" s="137">
        <f>IF('IPC (2005 o 2010)'!J80=0,"",J$2*'IPC (2005 o 2010)'!J80/'IPC (2005 o 2010)'!$N80)</f>
        <v>1219.3405146767475</v>
      </c>
      <c r="K132" s="137">
        <f>IF('IPC (2005 o 2010)'!K80=0,"",K$2*'IPC (2005 o 2010)'!K80/'IPC (2005 o 2010)'!$N80)</f>
        <v>847.69271522648614</v>
      </c>
      <c r="L132" s="137">
        <f>IF('IPC (2005 o 2010)'!L80=0,"",L$2*'IPC (2005 o 2010)'!L80/'IPC (2005 o 2010)'!$N80)</f>
        <v>8.6426920381798435</v>
      </c>
      <c r="M132" s="137">
        <f>IF('IPC (2005 o 2010)'!M80=0,"",M$2*'IPC (2005 o 2010)'!M80/'IPC (2005 o 2010)'!$N80)</f>
        <v>0.75162404301600416</v>
      </c>
      <c r="N132" s="137">
        <f>IF('IPC (2005 o 2010)'!N80=0,"",N$2*'IPC (2005 o 2010)'!N80/'IPC (2005 o 2010)'!$N80)</f>
        <v>1</v>
      </c>
      <c r="O132" s="137">
        <f>IF('IPC (2005 o 2010)'!O80=0,"",O$2*'IPC (2005 o 2010)'!O80/'IPC (2005 o 2010)'!$N80)</f>
        <v>8.7594169071519996</v>
      </c>
      <c r="P132" s="137">
        <f>IF('IPC (2005 o 2010)'!P80=0,"",P$2*'IPC (2005 o 2010)'!P80/'IPC (2005 o 2010)'!$N80)</f>
        <v>1.0114440692091997</v>
      </c>
      <c r="Q132" s="137">
        <f>IF('IPC (2005 o 2010)'!Q80=0,"",Q$2*'IPC (2005 o 2010)'!Q80/'IPC (2005 o 2010)'!$N80)</f>
        <v>0.84178852610124233</v>
      </c>
      <c r="R132" s="137">
        <f>IF('IPC (2005 o 2010)'!R80=0,"",R$2*'IPC (2005 o 2010)'!R80/'IPC (2005 o 2010)'!$N80)</f>
        <v>0.71777790444604406</v>
      </c>
      <c r="S132" s="137">
        <f>IF('IPC (2005 o 2010)'!S80=0,"",S$2*'IPC (2005 o 2010)'!S80/'IPC (2005 o 2010)'!$N80)</f>
        <v>0.83999658426367807</v>
      </c>
      <c r="T132" s="137">
        <f>IF('IPC (2005 o 2010)'!T80=0,"",T$2*'IPC (2005 o 2010)'!T80/'IPC (2005 o 2010)'!$N80)</f>
        <v>146.10286193256113</v>
      </c>
      <c r="U132" s="137">
        <f>IF('IPC (2005 o 2010)'!U80=0,"",U$2*'IPC (2005 o 2010)'!U80/'IPC (2005 o 2010)'!$N80)</f>
        <v>0.98127774149325508</v>
      </c>
      <c r="V132" s="137">
        <f>IF('IPC (2005 o 2010)'!V80=0,"",V$2*'IPC (2005 o 2010)'!V80/'IPC (2005 o 2010)'!$N80)</f>
        <v>0.86534827714329665</v>
      </c>
      <c r="W132" s="137">
        <f>IF('IPC (2005 o 2010)'!W80=0,"",W$2*'IPC (2005 o 2010)'!W80/'IPC (2005 o 2010)'!$N80)</f>
        <v>107.73364361419821</v>
      </c>
      <c r="X132" s="137">
        <f>IF('IPC (2005 o 2010)'!X80=0,"",X$2*'IPC (2005 o 2010)'!X80/'IPC (2005 o 2010)'!$N80)</f>
        <v>7.9658888250251954</v>
      </c>
      <c r="Y132" s="137">
        <f>IF('IPC (2005 o 2010)'!Y80=0,"",Y$2*'IPC (2005 o 2010)'!Y80/'IPC (2005 o 2010)'!$N80)</f>
        <v>9.1955902295114917</v>
      </c>
      <c r="Z132" s="137">
        <f>IF('IPC (2005 o 2010)'!Z80=0,"",Z$2*'IPC (2005 o 2010)'!Z80/'IPC (2005 o 2010)'!$N80)</f>
        <v>1.5262800047878535</v>
      </c>
      <c r="AA132" s="137">
        <f>IF('IPC (2005 o 2010)'!AA80=0,"",AA$2*'IPC (2005 o 2010)'!AA80/'IPC (2005 o 2010)'!$N80)</f>
        <v>1.9249953395422685</v>
      </c>
      <c r="AB132" s="137">
        <f>IF('IPC (2005 o 2010)'!AB80=0,"",AB$2*'IPC (2005 o 2010)'!AB80/'IPC (2005 o 2010)'!$N80)</f>
        <v>0.70066158960472402</v>
      </c>
      <c r="AC132" s="137">
        <f>IF('IPC (2005 o 2010)'!AC80=0,"",AC$2*'IPC (2005 o 2010)'!AC80/'IPC (2005 o 2010)'!$N80)</f>
        <v>0.65733694461025771</v>
      </c>
      <c r="AD132" s="137">
        <f>IF('IPC (2005 o 2010)'!AD80=0,"",AD$2*'IPC (2005 o 2010)'!AD80/'IPC (2005 o 2010)'!$N80)</f>
        <v>13.688929652606415</v>
      </c>
      <c r="AE132" s="137">
        <f>IF('IPC (2005 o 2010)'!AE80=0,"",AE$2*'IPC (2005 o 2010)'!AE80/'IPC (2005 o 2010)'!$N80)</f>
        <v>1.2364081112516589</v>
      </c>
      <c r="AF132" s="137">
        <f>IF('IPC (2005 o 2010)'!AF80=0,"",AF$2*'IPC (2005 o 2010)'!AF80/'IPC (2005 o 2010)'!$N80)</f>
        <v>18.254008314867669</v>
      </c>
      <c r="AG132" s="137"/>
      <c r="AH132" s="137">
        <f>IF('IPC (2005 o 2010)'!AH80=0,"",AH$2*'IPC (2005 o 2010)'!AH80/'IPC (2005 o 2010)'!$N80)</f>
        <v>8.6004123460602955</v>
      </c>
      <c r="AI132" s="137">
        <f>IF('IPC (2005 o 2010)'!AI80=0,"",AI$2*'IPC (2005 o 2010)'!AI80/'IPC (2005 o 2010)'!$N80)</f>
        <v>1.3834349710362053</v>
      </c>
      <c r="AJ132" s="137">
        <f>IF('IPC (2005 o 2010)'!AJ80=0,"",AJ$2*'IPC (2005 o 2010)'!AJ80/'IPC (2005 o 2010)'!$N80)</f>
        <v>0.50860108169132734</v>
      </c>
    </row>
    <row r="133" spans="1:36" ht="15" customHeight="1" x14ac:dyDescent="0.25">
      <c r="A133" s="239">
        <f>A132+1</f>
        <v>2014</v>
      </c>
      <c r="B133" s="137">
        <f>IF('IPC (2005 o 2010)'!B81=0,"",B$2*'IPC (2005 o 2010)'!B81/'IPC (2005 o 2010)'!$N81)</f>
        <v>0.83452374427305409</v>
      </c>
      <c r="C133" s="137">
        <f>IF('IPC (2005 o 2010)'!C81=0,"",C$2*'IPC (2005 o 2010)'!C81/'IPC (2005 o 2010)'!$N81)</f>
        <v>6.1318944871676946</v>
      </c>
      <c r="D133" s="137">
        <f>IF('IPC (2005 o 2010)'!D81=0,"",D$2*'IPC (2005 o 2010)'!D81/'IPC (2005 o 2010)'!$N81)</f>
        <v>1.4447923827273548</v>
      </c>
      <c r="E133" s="137">
        <f>IF('IPC (2005 o 2010)'!E81=0,"",E$2*'IPC (2005 o 2010)'!E81/'IPC (2005 o 2010)'!$N81)</f>
        <v>0.87430534365264045</v>
      </c>
      <c r="F133" s="137">
        <f>IF('IPC (2005 o 2010)'!F81=0,"",F$2*'IPC (2005 o 2010)'!F81/'IPC (2005 o 2010)'!$N81)</f>
        <v>1.8080126580777889</v>
      </c>
      <c r="G133" s="137">
        <f>IF('IPC (2005 o 2010)'!G81=0,"",G$2*'IPC (2005 o 2010)'!G81/'IPC (2005 o 2010)'!$N81)</f>
        <v>1.1678361317350401</v>
      </c>
      <c r="H133" s="137">
        <f>IF('IPC (2005 o 2010)'!H81=0,"",H$2*'IPC (2005 o 2010)'!H81/'IPC (2005 o 2010)'!$N81)</f>
        <v>386.43750864327865</v>
      </c>
      <c r="I133" s="137">
        <f>IF('IPC (2005 o 2010)'!I81=0,"",I$2*'IPC (2005 o 2010)'!I81/'IPC (2005 o 2010)'!$N81)</f>
        <v>3.7039635796854151</v>
      </c>
      <c r="J133" s="137">
        <f>IF('IPC (2005 o 2010)'!J81=0,"",J$2*'IPC (2005 o 2010)'!J81/'IPC (2005 o 2010)'!$N81)</f>
        <v>1234.6460993264895</v>
      </c>
      <c r="K133" s="137">
        <f>IF('IPC (2005 o 2010)'!K81=0,"",K$2*'IPC (2005 o 2010)'!K81/'IPC (2005 o 2010)'!$N81)</f>
        <v>844.79395735629316</v>
      </c>
      <c r="L133" s="137">
        <f>IF('IPC (2005 o 2010)'!L81=0,"",L$2*'IPC (2005 o 2010)'!L81/'IPC (2005 o 2010)'!$N81)</f>
        <v>8.5526941508928651</v>
      </c>
      <c r="M133" s="137">
        <f>IF('IPC (2005 o 2010)'!M81=0,"",M$2*'IPC (2005 o 2010)'!M81/'IPC (2005 o 2010)'!$N81)</f>
        <v>0.73851018514941436</v>
      </c>
      <c r="N133" s="137">
        <f>IF('IPC (2005 o 2010)'!N81=0,"",N$2*'IPC (2005 o 2010)'!N81/'IPC (2005 o 2010)'!$N81)</f>
        <v>1</v>
      </c>
      <c r="O133" s="137">
        <f>IF('IPC (2005 o 2010)'!O81=0,"",O$2*'IPC (2005 o 2010)'!O81/'IPC (2005 o 2010)'!$N81)</f>
        <v>8.6104369213220071</v>
      </c>
      <c r="P133" s="137">
        <f>IF('IPC (2005 o 2010)'!P81=0,"",P$2*'IPC (2005 o 2010)'!P81/'IPC (2005 o 2010)'!$N81)</f>
        <v>1.0056615530526585</v>
      </c>
      <c r="Q133" s="137">
        <f>IF('IPC (2005 o 2010)'!Q81=0,"",Q$2*'IPC (2005 o 2010)'!Q81/'IPC (2005 o 2010)'!$N81)</f>
        <v>0.83255681618921662</v>
      </c>
      <c r="R133" s="137">
        <f>IF('IPC (2005 o 2010)'!R81=0,"",R$2*'IPC (2005 o 2010)'!R81/'IPC (2005 o 2010)'!$N81)</f>
        <v>0.69705848264178527</v>
      </c>
      <c r="S133" s="137">
        <f>IF('IPC (2005 o 2010)'!S81=0,"",S$2*'IPC (2005 o 2010)'!S81/'IPC (2005 o 2010)'!$N81)</f>
        <v>0.83465529509852876</v>
      </c>
      <c r="T133" s="137">
        <f>IF('IPC (2005 o 2010)'!T81=0,"",T$2*'IPC (2005 o 2010)'!T81/'IPC (2005 o 2010)'!$N81)</f>
        <v>143.44344008129082</v>
      </c>
      <c r="U133" s="137">
        <f>IF('IPC (2005 o 2010)'!U81=0,"",U$2*'IPC (2005 o 2010)'!U81/'IPC (2005 o 2010)'!$N81)</f>
        <v>0.9673755696788745</v>
      </c>
      <c r="V133" s="137">
        <f>IF('IPC (2005 o 2010)'!V81=0,"",V$2*'IPC (2005 o 2010)'!V81/'IPC (2005 o 2010)'!$N81)</f>
        <v>0.85358705324174289</v>
      </c>
      <c r="W133" s="137">
        <f>IF('IPC (2005 o 2010)'!W81=0,"",W$2*'IPC (2005 o 2010)'!W81/'IPC (2005 o 2010)'!$N81)</f>
        <v>108.94191543558031</v>
      </c>
      <c r="X133" s="137">
        <f>IF('IPC (2005 o 2010)'!X81=0,"",X$2*'IPC (2005 o 2010)'!X81/'IPC (2005 o 2010)'!$N81)</f>
        <v>8.1537353457051367</v>
      </c>
      <c r="Y133" s="137">
        <f>IF('IPC (2005 o 2010)'!Y81=0,"",Y$2*'IPC (2005 o 2010)'!Y81/'IPC (2005 o 2010)'!$N81)</f>
        <v>9.2335483542541255</v>
      </c>
      <c r="Z133" s="137">
        <f>IF('IPC (2005 o 2010)'!Z81=0,"",Z$2*'IPC (2005 o 2010)'!Z81/'IPC (2005 o 2010)'!$N81)</f>
        <v>1.5203517458895901</v>
      </c>
      <c r="AA133" s="137">
        <f>IF('IPC (2005 o 2010)'!AA81=0,"",AA$2*'IPC (2005 o 2010)'!AA81/'IPC (2005 o 2010)'!$N81)</f>
        <v>1.8952843008013631</v>
      </c>
      <c r="AB133" s="137">
        <f>IF('IPC (2005 o 2010)'!AB81=0,"",AB$2*'IPC (2005 o 2010)'!AB81/'IPC (2005 o 2010)'!$N81)</f>
        <v>0.68755887074786703</v>
      </c>
      <c r="AC133" s="137">
        <f>IF('IPC (2005 o 2010)'!AC81=0,"",AC$2*'IPC (2005 o 2010)'!AC81/'IPC (2005 o 2010)'!$N81)</f>
        <v>0.65606547283266547</v>
      </c>
      <c r="AD133" s="137">
        <f>IF('IPC (2005 o 2010)'!AD81=0,"",AD$2*'IPC (2005 o 2010)'!AD81/'IPC (2005 o 2010)'!$N81)</f>
        <v>13.516744745097347</v>
      </c>
      <c r="AE133" s="137">
        <f>IF('IPC (2005 o 2010)'!AE81=0,"",AE$2*'IPC (2005 o 2010)'!AE81/'IPC (2005 o 2010)'!$N81)</f>
        <v>1.2175689707257551</v>
      </c>
      <c r="AF133" s="137">
        <f>IF('IPC (2005 o 2010)'!AF81=0,"",AF$2*'IPC (2005 o 2010)'!AF81/'IPC (2005 o 2010)'!$N81)</f>
        <v>19.367904061940028</v>
      </c>
      <c r="AG133" s="137"/>
      <c r="AH133" s="137">
        <f>IF('IPC (2005 o 2010)'!AH81=0,"",AH$2*'IPC (2005 o 2010)'!AH81/'IPC (2005 o 2010)'!$N81)</f>
        <v>8.4479136935648338</v>
      </c>
      <c r="AI133" s="137">
        <f>IF('IPC (2005 o 2010)'!AI81=0,"",AI$2*'IPC (2005 o 2010)'!AI81/'IPC (2005 o 2010)'!$N81)</f>
        <v>1.4818926111053052</v>
      </c>
      <c r="AJ133" s="137">
        <f>IF('IPC (2005 o 2010)'!AJ81=0,"",AJ$2*'IPC (2005 o 2010)'!AJ81/'IPC (2005 o 2010)'!$N81)</f>
        <v>0.50014059613090089</v>
      </c>
    </row>
    <row r="134" spans="1:36" ht="15" customHeight="1" x14ac:dyDescent="0.25">
      <c r="A134" s="239">
        <v>2015</v>
      </c>
      <c r="B134" s="137">
        <f>IF('IPC (2005 o 2010)'!B82=0,"",B$2*'IPC (2005 o 2010)'!B82/'IPC (2005 o 2010)'!$N82)</f>
        <v>0.83782289433173984</v>
      </c>
      <c r="C134" s="137">
        <f>IF('IPC (2005 o 2010)'!C82=0,"",C$2*'IPC (2005 o 2010)'!C82/'IPC (2005 o 2010)'!$N82)</f>
        <v>7.5959527011145092</v>
      </c>
      <c r="D134" s="137">
        <f>IF('IPC (2005 o 2010)'!D82=0,"",D$2*'IPC (2005 o 2010)'!D82/'IPC (2005 o 2010)'!$N82)</f>
        <v>1.4648474940501375</v>
      </c>
      <c r="E134" s="137">
        <f>IF('IPC (2005 o 2010)'!E82=0,"",E$2*'IPC (2005 o 2010)'!E82/'IPC (2005 o 2010)'!$N82)</f>
        <v>0.87817230264715995</v>
      </c>
      <c r="F134" s="137">
        <f>IF('IPC (2005 o 2010)'!F82=0,"",F$2*'IPC (2005 o 2010)'!F82/'IPC (2005 o 2010)'!$N82)</f>
        <v>1.9689388258095775</v>
      </c>
      <c r="G134" s="137">
        <f>IF('IPC (2005 o 2010)'!G82=0,"",G$2*'IPC (2005 o 2010)'!G82/'IPC (2005 o 2010)'!$N82)</f>
        <v>1.1795778784553084</v>
      </c>
      <c r="H134" s="137">
        <f>IF('IPC (2005 o 2010)'!H82=0,"",H$2*'IPC (2005 o 2010)'!H82/'IPC (2005 o 2010)'!$N82)</f>
        <v>402.7650101088264</v>
      </c>
      <c r="I134" s="137">
        <f>IF('IPC (2005 o 2010)'!I82=0,"",I$2*'IPC (2005 o 2010)'!I82/'IPC (2005 o 2010)'!$N82)</f>
        <v>3.7550687504907456</v>
      </c>
      <c r="J134" s="137">
        <f>IF('IPC (2005 o 2010)'!J82=0,"",J$2*'IPC (2005 o 2010)'!J82/'IPC (2005 o 2010)'!$N82)</f>
        <v>1294.7219424410052</v>
      </c>
      <c r="K134" s="137">
        <f>IF('IPC (2005 o 2010)'!K82=0,"",K$2*'IPC (2005 o 2010)'!K82/'IPC (2005 o 2010)'!$N82)</f>
        <v>849.75198069943463</v>
      </c>
      <c r="L134" s="137">
        <f>IF('IPC (2005 o 2010)'!L82=0,"",L$2*'IPC (2005 o 2010)'!L82/'IPC (2005 o 2010)'!$N82)</f>
        <v>8.5811762118160591</v>
      </c>
      <c r="M134" s="137">
        <f>IF('IPC (2005 o 2010)'!M82=0,"",M$2*'IPC (2005 o 2010)'!M82/'IPC (2005 o 2010)'!$N82)</f>
        <v>0.73394346266484511</v>
      </c>
      <c r="N134" s="137">
        <f>IF('IPC (2005 o 2010)'!N82=0,"",N$2*'IPC (2005 o 2010)'!N82/'IPC (2005 o 2010)'!$N82)</f>
        <v>1</v>
      </c>
      <c r="O134" s="137">
        <f>IF('IPC (2005 o 2010)'!O82=0,"",O$2*'IPC (2005 o 2010)'!O82/'IPC (2005 o 2010)'!$N82)</f>
        <v>8.5578908318217728</v>
      </c>
      <c r="P134" s="137">
        <f>IF('IPC (2005 o 2010)'!P82=0,"",P$2*'IPC (2005 o 2010)'!P82/'IPC (2005 o 2010)'!$N82)</f>
        <v>1.0023809788313967</v>
      </c>
      <c r="Q134" s="137">
        <f>IF('IPC (2005 o 2010)'!Q82=0,"",Q$2*'IPC (2005 o 2010)'!Q82/'IPC (2005 o 2010)'!$N82)</f>
        <v>0.83188236134815674</v>
      </c>
      <c r="R134" s="137">
        <f>IF('IPC (2005 o 2010)'!R82=0,"",R$2*'IPC (2005 o 2010)'!R82/'IPC (2005 o 2010)'!$N82)</f>
        <v>0.68414580383519508</v>
      </c>
      <c r="S134" s="137">
        <f>IF('IPC (2005 o 2010)'!S82=0,"",S$2*'IPC (2005 o 2010)'!S82/'IPC (2005 o 2010)'!$N82)</f>
        <v>0.83867040635143253</v>
      </c>
      <c r="T134" s="137">
        <f>IF('IPC (2005 o 2010)'!T82=0,"",T$2*'IPC (2005 o 2010)'!T82/'IPC (2005 o 2010)'!$N82)</f>
        <v>143.18514306021436</v>
      </c>
      <c r="U134" s="137">
        <f>IF('IPC (2005 o 2010)'!U82=0,"",U$2*'IPC (2005 o 2010)'!U82/'IPC (2005 o 2010)'!$N82)</f>
        <v>0.96342873576903842</v>
      </c>
      <c r="V134" s="137">
        <f>IF('IPC (2005 o 2010)'!V82=0,"",V$2*'IPC (2005 o 2010)'!V82/'IPC (2005 o 2010)'!$N82)</f>
        <v>0.85290641237317932</v>
      </c>
      <c r="W134" s="137">
        <f>IF('IPC (2005 o 2010)'!W82=0,"",W$2*'IPC (2005 o 2010)'!W82/'IPC (2005 o 2010)'!$N82)</f>
        <v>109.67193421647013</v>
      </c>
      <c r="X134" s="137">
        <f>IF('IPC (2005 o 2010)'!X82=0,"",X$2*'IPC (2005 o 2010)'!X82/'IPC (2005 o 2010)'!$N82)</f>
        <v>8.3656456167434889</v>
      </c>
      <c r="Y134" s="137">
        <f>IF('IPC (2005 o 2010)'!Y82=0,"",Y$2*'IPC (2005 o 2010)'!Y82/'IPC (2005 o 2010)'!$N82)</f>
        <v>9.4228438785839135</v>
      </c>
      <c r="Z134" s="137">
        <f>IF('IPC (2005 o 2010)'!Z82=0,"",Z$2*'IPC (2005 o 2010)'!Z82/'IPC (2005 o 2010)'!$N82)</f>
        <v>1.5229952949092527</v>
      </c>
      <c r="AA134" s="137">
        <f>IF('IPC (2005 o 2010)'!AA82=0,"",AA$2*'IPC (2005 o 2010)'!AA82/'IPC (2005 o 2010)'!$N82)</f>
        <v>1.8764918627163409</v>
      </c>
      <c r="AB134" s="137">
        <f>IF('IPC (2005 o 2010)'!AB82=0,"",AB$2*'IPC (2005 o 2010)'!AB82/'IPC (2005 o 2010)'!$N82)</f>
        <v>0.69009514599822852</v>
      </c>
      <c r="AC134" s="137">
        <f>IF('IPC (2005 o 2010)'!AC82=0,"",AC$2*'IPC (2005 o 2010)'!AC82/'IPC (2005 o 2010)'!$N82)</f>
        <v>0.65791984584382879</v>
      </c>
      <c r="AD134" s="137">
        <f>IF('IPC (2005 o 2010)'!AD82=0,"",AD$2*'IPC (2005 o 2010)'!AD82/'IPC (2005 o 2010)'!$N82)</f>
        <v>13.542497484511744</v>
      </c>
      <c r="AE134" s="137">
        <f>IF('IPC (2005 o 2010)'!AE82=0,"",AE$2*'IPC (2005 o 2010)'!AE82/'IPC (2005 o 2010)'!$N82)</f>
        <v>1.2156275342542857</v>
      </c>
      <c r="AF134" s="137">
        <f>IF('IPC (2005 o 2010)'!AF82=0,"",AF$2*'IPC (2005 o 2010)'!AF82/'IPC (2005 o 2010)'!$N82)</f>
        <v>22.350079353884791</v>
      </c>
      <c r="AG134" s="137"/>
      <c r="AH134" s="137">
        <f>IF('IPC (2005 o 2010)'!AH82=0,"",AH$2*'IPC (2005 o 2010)'!AH82/'IPC (2005 o 2010)'!$N82)</f>
        <v>8.4339575133044704</v>
      </c>
      <c r="AI134" s="137">
        <f>IF('IPC (2005 o 2010)'!AI82=0,"",AI$2*'IPC (2005 o 2010)'!AI82/'IPC (2005 o 2010)'!$N82)</f>
        <v>1.5936759147738591</v>
      </c>
      <c r="AJ134" s="137">
        <f>IF('IPC (2005 o 2010)'!AJ82=0,"",AJ$2*'IPC (2005 o 2010)'!AJ82/'IPC (2005 o 2010)'!$N82)</f>
        <v>0.49952286161704684</v>
      </c>
    </row>
    <row r="135" spans="1:36" ht="15" customHeight="1" x14ac:dyDescent="0.25">
      <c r="A135" s="239">
        <f>A134+1</f>
        <v>2016</v>
      </c>
      <c r="B135" s="137">
        <f>IF('IPC (2005 o 2010)'!B83=0,"",B$2*'IPC (2005 o 2010)'!B83/'IPC (2005 o 2010)'!$N83)</f>
        <v>0.83145286021865028</v>
      </c>
      <c r="C135" s="137">
        <f>IF('IPC (2005 o 2010)'!C83=0,"",C$2*'IPC (2005 o 2010)'!C83/'IPC (2005 o 2010)'!$N83)</f>
        <v>10.520492950294145</v>
      </c>
      <c r="D135" s="137">
        <f>IF('IPC (2005 o 2010)'!D83=0,"",D$2*'IPC (2005 o 2010)'!D83/'IPC (2005 o 2010)'!$N83)</f>
        <v>1.4650702700225531</v>
      </c>
      <c r="E135" s="137">
        <f>IF('IPC (2005 o 2010)'!E83=0,"",E$2*'IPC (2005 o 2010)'!E83/'IPC (2005 o 2010)'!$N83)</f>
        <v>0.88434959128545476</v>
      </c>
      <c r="F135" s="137">
        <f>IF('IPC (2005 o 2010)'!F83=0,"",F$2*'IPC (2005 o 2010)'!F83/'IPC (2005 o 2010)'!$N83)</f>
        <v>2.1143319468938886</v>
      </c>
      <c r="G135" s="137">
        <f>IF('IPC (2005 o 2010)'!G83=0,"",G$2*'IPC (2005 o 2010)'!G83/'IPC (2005 o 2010)'!$N83)</f>
        <v>1.1815255607087756</v>
      </c>
      <c r="H135" s="137">
        <f>IF('IPC (2005 o 2010)'!H83=0,"",H$2*'IPC (2005 o 2010)'!H83/'IPC (2005 o 2010)'!$N83)</f>
        <v>412.8065317174196</v>
      </c>
      <c r="I135" s="137">
        <f>IF('IPC (2005 o 2010)'!I83=0,"",I$2*'IPC (2005 o 2010)'!I83/'IPC (2005 o 2010)'!$N83)</f>
        <v>3.7861590121537176</v>
      </c>
      <c r="J135" s="137">
        <f>IF('IPC (2005 o 2010)'!J83=0,"",J$2*'IPC (2005 o 2010)'!J83/'IPC (2005 o 2010)'!$N83)</f>
        <v>1374.6684166177995</v>
      </c>
      <c r="K135" s="137">
        <f>IF('IPC (2005 o 2010)'!K83=0,"",K$2*'IPC (2005 o 2010)'!K83/'IPC (2005 o 2010)'!$N83)</f>
        <v>847.31872140926873</v>
      </c>
      <c r="L135" s="137">
        <f>IF('IPC (2005 o 2010)'!L83=0,"",L$2*'IPC (2005 o 2010)'!L83/'IPC (2005 o 2010)'!$N83)</f>
        <v>8.4954505482291403</v>
      </c>
      <c r="M135" s="137">
        <f>IF('IPC (2005 o 2010)'!M83=0,"",M$2*'IPC (2005 o 2010)'!M83/'IPC (2005 o 2010)'!$N83)</f>
        <v>0.72333044258540469</v>
      </c>
      <c r="N135" s="137">
        <f>IF('IPC (2005 o 2010)'!N83=0,"",N$2*'IPC (2005 o 2010)'!N83/'IPC (2005 o 2010)'!$N83)</f>
        <v>1</v>
      </c>
      <c r="O135" s="137">
        <f>IF('IPC (2005 o 2010)'!O83=0,"",O$2*'IPC (2005 o 2010)'!O83/'IPC (2005 o 2010)'!$N83)</f>
        <v>8.4638366522834811</v>
      </c>
      <c r="P135" s="137">
        <f>IF('IPC (2005 o 2010)'!P83=0,"",P$2*'IPC (2005 o 2010)'!P83/'IPC (2005 o 2010)'!$N83)</f>
        <v>0.99342361819927272</v>
      </c>
      <c r="Q135" s="137">
        <f>IF('IPC (2005 o 2010)'!Q83=0,"",Q$2*'IPC (2005 o 2010)'!Q83/'IPC (2005 o 2010)'!$N83)</f>
        <v>0.82302419074907718</v>
      </c>
      <c r="R135" s="137">
        <f>IF('IPC (2005 o 2010)'!R83=0,"",R$2*'IPC (2005 o 2010)'!R83/'IPC (2005 o 2010)'!$N83)</f>
        <v>0.67004381284835435</v>
      </c>
      <c r="S135" s="137">
        <f>IF('IPC (2005 o 2010)'!S83=0,"",S$2*'IPC (2005 o 2010)'!S83/'IPC (2005 o 2010)'!$N83)</f>
        <v>0.83084454080159431</v>
      </c>
      <c r="T135" s="137">
        <f>IF('IPC (2005 o 2010)'!T83=0,"",T$2*'IPC (2005 o 2010)'!T83/'IPC (2005 o 2010)'!$N83)</f>
        <v>141.95947724015429</v>
      </c>
      <c r="U135" s="137">
        <f>IF('IPC (2005 o 2010)'!U83=0,"",U$2*'IPC (2005 o 2010)'!U83/'IPC (2005 o 2010)'!$N83)</f>
        <v>0.95150451933813718</v>
      </c>
      <c r="V135" s="137">
        <f>IF('IPC (2005 o 2010)'!V83=0,"",V$2*'IPC (2005 o 2010)'!V83/'IPC (2005 o 2010)'!$N83)</f>
        <v>0.84148830056845292</v>
      </c>
      <c r="W135" s="137">
        <f>IF('IPC (2005 o 2010)'!W83=0,"",W$2*'IPC (2005 o 2010)'!W83/'IPC (2005 o 2010)'!$N83)</f>
        <v>108.17919129346144</v>
      </c>
      <c r="X135" s="137">
        <f>IF('IPC (2005 o 2010)'!X83=0,"",X$2*'IPC (2005 o 2010)'!X83/'IPC (2005 o 2010)'!$N83)</f>
        <v>8.4945320231076131</v>
      </c>
      <c r="Y135" s="137">
        <f>IF('IPC (2005 o 2010)'!Y83=0,"",Y$2*'IPC (2005 o 2010)'!Y83/'IPC (2005 o 2010)'!$N83)</f>
        <v>9.6357897132512615</v>
      </c>
      <c r="Z135" s="137">
        <f>IF('IPC (2005 o 2010)'!Z83=0,"",Z$2*'IPC (2005 o 2010)'!Z83/'IPC (2005 o 2010)'!$N83)</f>
        <v>1.5137395523129753</v>
      </c>
      <c r="AA135" s="137">
        <f>IF('IPC (2005 o 2010)'!AA83=0,"",AA$2*'IPC (2005 o 2010)'!AA83/'IPC (2005 o 2010)'!$N83)</f>
        <v>1.840794235336739</v>
      </c>
      <c r="AB135" s="137">
        <f>IF('IPC (2005 o 2010)'!AB83=0,"",AB$2*'IPC (2005 o 2010)'!AB83/'IPC (2005 o 2010)'!$N83)</f>
        <v>0.68563679017023393</v>
      </c>
      <c r="AC135" s="137">
        <f>IF('IPC (2005 o 2010)'!AC83=0,"",AC$2*'IPC (2005 o 2010)'!AC83/'IPC (2005 o 2010)'!$N83)</f>
        <v>0.65622017062960381</v>
      </c>
      <c r="AD135" s="137">
        <f>IF('IPC (2005 o 2010)'!AD83=0,"",AD$2*'IPC (2005 o 2010)'!AD83/'IPC (2005 o 2010)'!$N83)</f>
        <v>13.46517980120764</v>
      </c>
      <c r="AE135" s="137">
        <f>IF('IPC (2005 o 2010)'!AE83=0,"",AE$2*'IPC (2005 o 2010)'!AE83/'IPC (2005 o 2010)'!$N83)</f>
        <v>1.1992013801339791</v>
      </c>
      <c r="AF135" s="137">
        <f>IF('IPC (2005 o 2010)'!AF83=0,"",AF$2*'IPC (2005 o 2010)'!AF83/'IPC (2005 o 2010)'!$N83)</f>
        <v>23.625995779547992</v>
      </c>
      <c r="AG135" s="137"/>
      <c r="AH135" s="137">
        <f>IF('IPC (2005 o 2010)'!AH83=0,"",AH$2*'IPC (2005 o 2010)'!AH83/'IPC (2005 o 2010)'!$N83)</f>
        <v>8.4108615280697983</v>
      </c>
      <c r="AI135" s="137">
        <f>IF('IPC (2005 o 2010)'!AI83=0,"",AI$2*'IPC (2005 o 2010)'!AI83/'IPC (2005 o 2010)'!$N83)</f>
        <v>1.6961867191743376</v>
      </c>
      <c r="AJ135" s="137">
        <f>IF('IPC (2005 o 2010)'!AJ83=0,"",AJ$2*'IPC (2005 o 2010)'!AJ83/'IPC (2005 o 2010)'!$N83)</f>
        <v>0.49310966319135247</v>
      </c>
    </row>
    <row r="136" spans="1:36" ht="15" customHeight="1" x14ac:dyDescent="0.25">
      <c r="A136" s="239">
        <f>A135+1</f>
        <v>2017</v>
      </c>
      <c r="B136" s="137">
        <f>IF('IPC (2005 o 2010)'!B84=0,"",B$2*'IPC (2005 o 2010)'!B84/'IPC (2005 o 2010)'!$N84)</f>
        <v>0.8264009015884779</v>
      </c>
      <c r="C136" s="137">
        <f>IF('IPC (2005 o 2010)'!C84=0,"",C$2*'IPC (2005 o 2010)'!C84/'IPC (2005 o 2010)'!$N84)</f>
        <v>12.876334007319592</v>
      </c>
      <c r="D136" s="137">
        <f>IF('IPC (2005 o 2010)'!D84=0,"",D$2*'IPC (2005 o 2010)'!D84/'IPC (2005 o 2010)'!$N84)</f>
        <v>1.4624664826677574</v>
      </c>
      <c r="E136" s="137">
        <f>IF('IPC (2005 o 2010)'!E84=0,"",E$2*'IPC (2005 o 2010)'!E84/'IPC (2005 o 2010)'!$N84)</f>
        <v>0.88431330831997335</v>
      </c>
      <c r="F136" s="137">
        <f>IF('IPC (2005 o 2010)'!F84=0,"",F$2*'IPC (2005 o 2010)'!F84/'IPC (2005 o 2010)'!$N84)</f>
        <v>2.1415821817080696</v>
      </c>
      <c r="G136" s="137">
        <f>IF('IPC (2005 o 2010)'!G84=0,"",G$2*'IPC (2005 o 2010)'!G84/'IPC (2005 o 2010)'!$N84)</f>
        <v>1.1753565703655031</v>
      </c>
      <c r="H136" s="137">
        <f>IF('IPC (2005 o 2010)'!H84=0,"",H$2*'IPC (2005 o 2010)'!H84/'IPC (2005 o 2010)'!$N84)</f>
        <v>413.01926100389295</v>
      </c>
      <c r="I136" s="137">
        <f>IF('IPC (2005 o 2010)'!I84=0,"",I$2*'IPC (2005 o 2010)'!I84/'IPC (2005 o 2010)'!$N84)</f>
        <v>3.79478324397106</v>
      </c>
      <c r="J136" s="137">
        <f>IF('IPC (2005 o 2010)'!J84=0,"",J$2*'IPC (2005 o 2010)'!J84/'IPC (2005 o 2010)'!$N84)</f>
        <v>1404.0386662141041</v>
      </c>
      <c r="K136" s="137">
        <f>IF('IPC (2005 o 2010)'!K84=0,"",K$2*'IPC (2005 o 2010)'!K84/'IPC (2005 o 2010)'!$N84)</f>
        <v>845.77886692163941</v>
      </c>
      <c r="L136" s="137">
        <f>IF('IPC (2005 o 2010)'!L84=0,"",L$2*'IPC (2005 o 2010)'!L84/'IPC (2005 o 2010)'!$N84)</f>
        <v>8.4136825278832674</v>
      </c>
      <c r="M136" s="137">
        <f>IF('IPC (2005 o 2010)'!M84=0,"",M$2*'IPC (2005 o 2010)'!M84/'IPC (2005 o 2010)'!$N84)</f>
        <v>0.72209815598370741</v>
      </c>
      <c r="N136" s="137">
        <f>IF('IPC (2005 o 2010)'!N84=0,"",N$2*'IPC (2005 o 2010)'!N84/'IPC (2005 o 2010)'!$N84)</f>
        <v>1</v>
      </c>
      <c r="O136" s="137">
        <f>IF('IPC (2005 o 2010)'!O84=0,"",O$2*'IPC (2005 o 2010)'!O84/'IPC (2005 o 2010)'!$N84)</f>
        <v>8.5705019343001414</v>
      </c>
      <c r="P136" s="137">
        <f>IF('IPC (2005 o 2010)'!P84=0,"",P$2*'IPC (2005 o 2010)'!P84/'IPC (2005 o 2010)'!$N84)</f>
        <v>0.98003748288218817</v>
      </c>
      <c r="Q136" s="137">
        <f>IF('IPC (2005 o 2010)'!Q84=0,"",Q$2*'IPC (2005 o 2010)'!Q84/'IPC (2005 o 2010)'!$N84)</f>
        <v>0.81417739432639813</v>
      </c>
      <c r="R136" s="137">
        <f>IF('IPC (2005 o 2010)'!R84=0,"",R$2*'IPC (2005 o 2010)'!R84/'IPC (2005 o 2010)'!$N84)</f>
        <v>0.66342467725493792</v>
      </c>
      <c r="S136" s="137">
        <f>IF('IPC (2005 o 2010)'!S84=0,"",S$2*'IPC (2005 o 2010)'!S84/'IPC (2005 o 2010)'!$N84)</f>
        <v>0.82475373870809077</v>
      </c>
      <c r="T136" s="137">
        <f>IF('IPC (2005 o 2010)'!T84=0,"",T$2*'IPC (2005 o 2010)'!T84/'IPC (2005 o 2010)'!$N84)</f>
        <v>142.26263723610705</v>
      </c>
      <c r="U136" s="137">
        <f>IF('IPC (2005 o 2010)'!U84=0,"",U$2*'IPC (2005 o 2010)'!U84/'IPC (2005 o 2010)'!$N84)</f>
        <v>0.93483197280579744</v>
      </c>
      <c r="V136" s="137">
        <f>IF('IPC (2005 o 2010)'!V84=0,"",V$2*'IPC (2005 o 2010)'!V84/'IPC (2005 o 2010)'!$N84)</f>
        <v>0.83404325864199447</v>
      </c>
      <c r="W136" s="137">
        <f>IF('IPC (2005 o 2010)'!W84=0,"",W$2*'IPC (2005 o 2010)'!W84/'IPC (2005 o 2010)'!$N84)</f>
        <v>106.41778750266175</v>
      </c>
      <c r="X136" s="137">
        <f>IF('IPC (2005 o 2010)'!X84=0,"",X$2*'IPC (2005 o 2010)'!X84/'IPC (2005 o 2010)'!$N84)</f>
        <v>8.8198492139495475</v>
      </c>
      <c r="Y136" s="137">
        <f>IF('IPC (2005 o 2010)'!Y84=0,"",Y$2*'IPC (2005 o 2010)'!Y84/'IPC (2005 o 2010)'!$N84)</f>
        <v>9.6117315413901405</v>
      </c>
      <c r="Z136" s="137">
        <f>IF('IPC (2005 o 2010)'!Z84=0,"",Z$2*'IPC (2005 o 2010)'!Z84/'IPC (2005 o 2010)'!$N84)</f>
        <v>1.5096000592335668</v>
      </c>
      <c r="AA136" s="137">
        <f>IF('IPC (2005 o 2010)'!AA84=0,"",AA$2*'IPC (2005 o 2010)'!AA84/'IPC (2005 o 2010)'!$N84)</f>
        <v>1.8398179437798801</v>
      </c>
      <c r="AB136" s="137">
        <f>IF('IPC (2005 o 2010)'!AB84=0,"",AB$2*'IPC (2005 o 2010)'!AB84/'IPC (2005 o 2010)'!$N84)</f>
        <v>0.68052430025186128</v>
      </c>
      <c r="AC136" s="137">
        <f>IF('IPC (2005 o 2010)'!AC84=0,"",AC$2*'IPC (2005 o 2010)'!AC84/'IPC (2005 o 2010)'!$N84)</f>
        <v>0.65907386127273671</v>
      </c>
      <c r="AD136" s="137">
        <f>IF('IPC (2005 o 2010)'!AD84=0,"",AD$2*'IPC (2005 o 2010)'!AD84/'IPC (2005 o 2010)'!$N84)</f>
        <v>13.507427898956291</v>
      </c>
      <c r="AE136" s="137">
        <f>IF('IPC (2005 o 2010)'!AE84=0,"",AE$2*'IPC (2005 o 2010)'!AE84/'IPC (2005 o 2010)'!$N84)</f>
        <v>1.1752767517184617</v>
      </c>
      <c r="AF136" s="137">
        <f>IF('IPC (2005 o 2010)'!AF84=0,"",AF$2*'IPC (2005 o 2010)'!AF84/'IPC (2005 o 2010)'!$N84)</f>
        <v>23.985318183641766</v>
      </c>
      <c r="AG136" s="137"/>
      <c r="AH136" s="137">
        <f>IF('IPC (2005 o 2010)'!AH84=0,"",AH$2*'IPC (2005 o 2010)'!AH84/'IPC (2005 o 2010)'!$N84)</f>
        <v>8.383216076418087</v>
      </c>
      <c r="AI136" s="137">
        <f>IF('IPC (2005 o 2010)'!AI84=0,"",AI$2*'IPC (2005 o 2010)'!AI84/'IPC (2005 o 2010)'!$N84)</f>
        <v>1.8458952621628022</v>
      </c>
      <c r="AJ136" s="137">
        <f>IF('IPC (2005 o 2010)'!AJ84=0,"",AJ$2*'IPC (2005 o 2010)'!AJ84/'IPC (2005 o 2010)'!$N84)</f>
        <v>0.48330501847512275</v>
      </c>
    </row>
    <row r="137" spans="1:36" ht="15" customHeight="1" x14ac:dyDescent="0.25">
      <c r="A137" s="239">
        <f>A136+1</f>
        <v>2018</v>
      </c>
      <c r="B137" s="137">
        <f>IF('IPC (2005 o 2010)'!B85=0,"",B$2*'IPC (2005 o 2010)'!B85/'IPC (2005 o 2010)'!$N85)</f>
        <v>0.82067017623373817</v>
      </c>
      <c r="C137" s="137">
        <f>IF('IPC (2005 o 2010)'!C85=0,"",C$2*'IPC (2005 o 2010)'!C85/'IPC (2005 o 2010)'!$N85)</f>
        <v>18.48948161213654</v>
      </c>
      <c r="D137" s="137">
        <f>IF('IPC (2005 o 2010)'!D85=0,"",D$2*'IPC (2005 o 2010)'!D85/'IPC (2005 o 2010)'!$N85)</f>
        <v>1.4548854703182708</v>
      </c>
      <c r="E137" s="137">
        <f>IF('IPC (2005 o 2010)'!E85=0,"",E$2*'IPC (2005 o 2010)'!E85/'IPC (2005 o 2010)'!$N85)</f>
        <v>0.88095242537458407</v>
      </c>
      <c r="F137" s="137">
        <f>IF('IPC (2005 o 2010)'!F85=0,"",F$2*'IPC (2005 o 2010)'!F85/'IPC (2005 o 2010)'!$N85)</f>
        <v>2.167136232772545</v>
      </c>
      <c r="G137" s="137">
        <f>IF('IPC (2005 o 2010)'!G85=0,"",G$2*'IPC (2005 o 2010)'!G85/'IPC (2005 o 2010)'!$N85)</f>
        <v>1.1733562482968971</v>
      </c>
      <c r="H137" s="137">
        <f>IF('IPC (2005 o 2010)'!H85=0,"",H$2*'IPC (2005 o 2010)'!H85/'IPC (2005 o 2010)'!$N85)</f>
        <v>412.98842560319468</v>
      </c>
      <c r="I137" s="137">
        <f>IF('IPC (2005 o 2010)'!I85=0,"",I$2*'IPC (2005 o 2010)'!I85/'IPC (2005 o 2010)'!$N85)</f>
        <v>3.7811620764551903</v>
      </c>
      <c r="J137" s="137">
        <f>IF('IPC (2005 o 2010)'!J85=0,"",J$2*'IPC (2005 o 2010)'!J85/'IPC (2005 o 2010)'!$N85)</f>
        <v>1414.9716292511966</v>
      </c>
      <c r="K137" s="137">
        <f>IF('IPC (2005 o 2010)'!K85=0,"",K$2*'IPC (2005 o 2010)'!K85/'IPC (2005 o 2010)'!$N85)</f>
        <v>837.79763456292278</v>
      </c>
      <c r="L137" s="137">
        <f>IF('IPC (2005 o 2010)'!L85=0,"",L$2*'IPC (2005 o 2010)'!L85/'IPC (2005 o 2010)'!$N85)</f>
        <v>8.2799004220403543</v>
      </c>
      <c r="M137" s="137">
        <f>IF('IPC (2005 o 2010)'!M85=0,"",M$2*'IPC (2005 o 2010)'!M85/'IPC (2005 o 2010)'!$N85)</f>
        <v>0.71668815775260231</v>
      </c>
      <c r="N137" s="137">
        <f>IF('IPC (2005 o 2010)'!N85=0,"",N$2*'IPC (2005 o 2010)'!N85/'IPC (2005 o 2010)'!$N85)</f>
        <v>1</v>
      </c>
      <c r="O137" s="137">
        <f>IF('IPC (2005 o 2010)'!O85=0,"",O$2*'IPC (2005 o 2010)'!O85/'IPC (2005 o 2010)'!$N85)</f>
        <v>8.6536439310079647</v>
      </c>
      <c r="P137" s="137">
        <f>IF('IPC (2005 o 2010)'!P85=0,"",P$2*'IPC (2005 o 2010)'!P85/'IPC (2005 o 2010)'!$N85)</f>
        <v>0.96704002535394273</v>
      </c>
      <c r="Q137" s="137">
        <f>IF('IPC (2005 o 2010)'!Q85=0,"",Q$2*'IPC (2005 o 2010)'!Q85/'IPC (2005 o 2010)'!$N85)</f>
        <v>0.80947461630829942</v>
      </c>
      <c r="R137" s="137">
        <f>IF('IPC (2005 o 2010)'!R85=0,"",R$2*'IPC (2005 o 2010)'!R85/'IPC (2005 o 2010)'!$N85)</f>
        <v>0.65165900686834544</v>
      </c>
      <c r="S137" s="137">
        <f>IF('IPC (2005 o 2010)'!S85=0,"",S$2*'IPC (2005 o 2010)'!S85/'IPC (2005 o 2010)'!$N85)</f>
        <v>0.81880410592857411</v>
      </c>
      <c r="T137" s="137">
        <f>IF('IPC (2005 o 2010)'!T85=0,"",T$2*'IPC (2005 o 2010)'!T85/'IPC (2005 o 2010)'!$N85)</f>
        <v>142.82888513191338</v>
      </c>
      <c r="U137" s="137">
        <f>IF('IPC (2005 o 2010)'!U85=0,"",U$2*'IPC (2005 o 2010)'!U85/'IPC (2005 o 2010)'!$N85)</f>
        <v>0.9169990159322936</v>
      </c>
      <c r="V137" s="137">
        <f>IF('IPC (2005 o 2010)'!V85=0,"",V$2*'IPC (2005 o 2010)'!V85/'IPC (2005 o 2010)'!$N85)</f>
        <v>0.82341839769078751</v>
      </c>
      <c r="W137" s="137">
        <f>IF('IPC (2005 o 2010)'!W85=0,"",W$2*'IPC (2005 o 2010)'!W85/'IPC (2005 o 2010)'!$N85)</f>
        <v>104.89839983857441</v>
      </c>
      <c r="X137" s="137">
        <f>IF('IPC (2005 o 2010)'!X85=0,"",X$2*'IPC (2005 o 2010)'!X85/'IPC (2005 o 2010)'!$N85)</f>
        <v>9.0313780674277542</v>
      </c>
      <c r="Y137" s="137">
        <f>IF('IPC (2005 o 2010)'!Y85=0,"",Y$2*'IPC (2005 o 2010)'!Y85/'IPC (2005 o 2010)'!$N85)</f>
        <v>9.6419684065321682</v>
      </c>
      <c r="Z137" s="137">
        <f>IF('IPC (2005 o 2010)'!Z85=0,"",Z$2*'IPC (2005 o 2010)'!Z85/'IPC (2005 o 2010)'!$N85)</f>
        <v>1.4971598380382944</v>
      </c>
      <c r="AA137" s="137">
        <f>IF('IPC (2005 o 2010)'!AA85=0,"",AA$2*'IPC (2005 o 2010)'!AA85/'IPC (2005 o 2010)'!$N85)</f>
        <v>1.828511797598229</v>
      </c>
      <c r="AB137" s="137">
        <f>IF('IPC (2005 o 2010)'!AB85=0,"",AB$2*'IPC (2005 o 2010)'!AB85/'IPC (2005 o 2010)'!$N85)</f>
        <v>0.67090046900452072</v>
      </c>
      <c r="AC137" s="137">
        <f>IF('IPC (2005 o 2010)'!AC85=0,"",AC$2*'IPC (2005 o 2010)'!AC85/'IPC (2005 o 2010)'!$N85)</f>
        <v>0.65826388187265628</v>
      </c>
      <c r="AD137" s="137">
        <f>IF('IPC (2005 o 2010)'!AD85=0,"",AD$2*'IPC (2005 o 2010)'!AD85/'IPC (2005 o 2010)'!$N85)</f>
        <v>13.468798257534216</v>
      </c>
      <c r="AE137" s="137">
        <f>IF('IPC (2005 o 2010)'!AE85=0,"",AE$2*'IPC (2005 o 2010)'!AE85/'IPC (2005 o 2010)'!$N85)</f>
        <v>1.150920739758442</v>
      </c>
      <c r="AF137" s="137">
        <f>IF('IPC (2005 o 2010)'!AF85=0,"",AF$2*'IPC (2005 o 2010)'!AF85/'IPC (2005 o 2010)'!$N85)</f>
        <v>24.087356558076195</v>
      </c>
      <c r="AG137" s="137"/>
      <c r="AH137" s="137">
        <f>IF('IPC (2005 o 2010)'!AH85=0,"",AH$2*'IPC (2005 o 2010)'!AH85/'IPC (2005 o 2010)'!$N85)</f>
        <v>8.3432052563214132</v>
      </c>
      <c r="AI137" s="137">
        <f>IF('IPC (2005 o 2010)'!AI85=0,"",AI$2*'IPC (2005 o 2010)'!AI85/'IPC (2005 o 2010)'!$N85)</f>
        <v>2.0961764861648988</v>
      </c>
      <c r="AJ137" s="137">
        <f>IF('IPC (2005 o 2010)'!AJ85=0,"",AJ$2*'IPC (2005 o 2010)'!AJ85/'IPC (2005 o 2010)'!$N85)</f>
        <v>0.47242014780201996</v>
      </c>
    </row>
    <row r="138" spans="1:36" ht="15" customHeight="1" x14ac:dyDescent="0.25">
      <c r="O138" s="7"/>
      <c r="T138" s="7"/>
      <c r="AA138" s="7"/>
      <c r="AE138" s="7"/>
      <c r="AF138" s="7"/>
      <c r="AG138" s="7"/>
      <c r="AJ138" s="7"/>
    </row>
    <row r="139" spans="1:36" ht="15" customHeight="1" x14ac:dyDescent="0.25">
      <c r="O139" s="7"/>
      <c r="T139" s="7"/>
      <c r="AA139" s="7"/>
      <c r="AE139" s="7"/>
      <c r="AF139" s="7"/>
      <c r="AG139" s="7"/>
      <c r="AJ139" s="7"/>
    </row>
    <row r="140" spans="1:36" ht="15" customHeight="1" x14ac:dyDescent="0.25">
      <c r="O140" s="7"/>
      <c r="T140" s="7"/>
      <c r="AA140" s="7"/>
      <c r="AE140" s="7"/>
      <c r="AF140" s="7"/>
      <c r="AG140" s="7"/>
      <c r="AJ140" s="7"/>
    </row>
    <row r="141" spans="1:36" ht="15" customHeight="1" x14ac:dyDescent="0.25">
      <c r="O141" s="7"/>
      <c r="T141" s="7"/>
      <c r="AA141" s="7"/>
      <c r="AE141" s="7"/>
      <c r="AF141" s="7"/>
      <c r="AG141" s="7"/>
      <c r="AJ141" s="7"/>
    </row>
    <row r="142" spans="1:36" ht="15" customHeight="1" x14ac:dyDescent="0.25">
      <c r="O142" s="7"/>
      <c r="T142" s="7"/>
      <c r="AA142" s="7"/>
      <c r="AE142" s="7"/>
      <c r="AF142" s="7"/>
      <c r="AG142" s="7"/>
      <c r="AJ142" s="7"/>
    </row>
    <row r="143" spans="1:36" ht="15" customHeight="1" x14ac:dyDescent="0.25">
      <c r="O143" s="7"/>
      <c r="T143" s="7"/>
      <c r="AA143" s="7"/>
      <c r="AE143" s="7"/>
      <c r="AF143" s="7"/>
      <c r="AG143" s="7"/>
      <c r="AJ143" s="7"/>
    </row>
    <row r="144" spans="1:36" ht="15" customHeight="1" x14ac:dyDescent="0.25">
      <c r="O144" s="7"/>
      <c r="T144" s="7"/>
      <c r="AA144" s="7"/>
      <c r="AE144" s="7"/>
      <c r="AF144" s="7"/>
      <c r="AG144" s="7"/>
      <c r="AJ144" s="7"/>
    </row>
    <row r="145" spans="15:36" ht="15" customHeight="1" x14ac:dyDescent="0.25">
      <c r="O145" s="7"/>
      <c r="T145" s="7"/>
      <c r="AA145" s="7"/>
      <c r="AE145" s="7"/>
      <c r="AF145" s="7"/>
      <c r="AG145" s="7"/>
      <c r="AJ145" s="7"/>
    </row>
    <row r="146" spans="15:36" ht="15" customHeight="1" x14ac:dyDescent="0.25">
      <c r="O146" s="7"/>
      <c r="T146" s="7"/>
      <c r="AA146" s="7"/>
      <c r="AE146" s="7"/>
      <c r="AF146" s="7"/>
      <c r="AG146" s="7"/>
      <c r="AJ146" s="7"/>
    </row>
    <row r="147" spans="15:36" ht="15" customHeight="1" x14ac:dyDescent="0.25">
      <c r="O147" s="7"/>
      <c r="T147" s="7"/>
      <c r="AA147" s="7"/>
      <c r="AE147" s="7"/>
      <c r="AF147" s="7"/>
      <c r="AG147" s="7"/>
      <c r="AJ147" s="7"/>
    </row>
    <row r="148" spans="15:36" ht="15" customHeight="1" x14ac:dyDescent="0.25">
      <c r="O148" s="7"/>
      <c r="T148" s="7"/>
      <c r="AA148" s="7"/>
      <c r="AE148" s="7"/>
      <c r="AF148" s="7"/>
      <c r="AG148" s="7"/>
      <c r="AJ148" s="7"/>
    </row>
    <row r="149" spans="15:36" ht="15" customHeight="1" x14ac:dyDescent="0.25">
      <c r="O149" s="7"/>
      <c r="T149" s="7"/>
      <c r="AA149" s="7"/>
      <c r="AE149" s="7"/>
      <c r="AF149" s="7"/>
      <c r="AG149" s="7"/>
      <c r="AJ149" s="7"/>
    </row>
    <row r="150" spans="15:36" ht="15" customHeight="1" x14ac:dyDescent="0.25">
      <c r="O150" s="7"/>
      <c r="T150" s="7"/>
      <c r="AA150" s="7"/>
      <c r="AE150" s="7"/>
      <c r="AF150" s="7"/>
      <c r="AG150" s="7"/>
      <c r="AJ150" s="7"/>
    </row>
    <row r="151" spans="15:36" ht="15" customHeight="1" x14ac:dyDescent="0.25">
      <c r="O151" s="7"/>
      <c r="T151" s="7"/>
      <c r="AA151" s="7"/>
      <c r="AE151" s="7"/>
      <c r="AF151" s="7"/>
      <c r="AG151" s="7"/>
      <c r="AJ151" s="7"/>
    </row>
    <row r="152" spans="15:36" ht="15" customHeight="1" x14ac:dyDescent="0.25">
      <c r="O152" s="7"/>
      <c r="T152" s="7"/>
      <c r="AA152" s="7"/>
      <c r="AE152" s="7"/>
      <c r="AF152" s="7"/>
      <c r="AG152" s="7"/>
      <c r="AJ152" s="7"/>
    </row>
    <row r="153" spans="15:36" ht="15" customHeight="1" x14ac:dyDescent="0.25">
      <c r="O153" s="7"/>
      <c r="T153" s="7"/>
      <c r="AA153" s="7"/>
      <c r="AE153" s="7"/>
      <c r="AF153" s="7"/>
      <c r="AG153" s="7"/>
      <c r="AJ153" s="7"/>
    </row>
    <row r="154" spans="15:36" ht="15" customHeight="1" x14ac:dyDescent="0.25">
      <c r="O154" s="7"/>
      <c r="T154" s="7"/>
      <c r="AA154" s="7"/>
      <c r="AE154" s="7"/>
      <c r="AF154" s="7"/>
      <c r="AG154" s="7"/>
      <c r="AJ154" s="7"/>
    </row>
    <row r="155" spans="15:36" ht="15" customHeight="1" x14ac:dyDescent="0.25">
      <c r="O155" s="7"/>
      <c r="T155" s="7"/>
      <c r="AA155" s="7"/>
      <c r="AE155" s="7"/>
      <c r="AF155" s="7"/>
      <c r="AG155" s="7"/>
      <c r="AJ155" s="7"/>
    </row>
    <row r="156" spans="15:36" ht="15" customHeight="1" x14ac:dyDescent="0.25">
      <c r="O156" s="7"/>
      <c r="T156" s="7"/>
      <c r="AA156" s="7"/>
      <c r="AE156" s="7"/>
      <c r="AF156" s="7"/>
      <c r="AG156" s="7"/>
      <c r="AJ156" s="7"/>
    </row>
    <row r="157" spans="15:36" ht="15" customHeight="1" x14ac:dyDescent="0.25">
      <c r="O157" s="7"/>
      <c r="T157" s="7"/>
      <c r="AA157" s="7"/>
      <c r="AE157" s="7"/>
      <c r="AF157" s="7"/>
      <c r="AG157" s="7"/>
      <c r="AJ157" s="7"/>
    </row>
    <row r="158" spans="15:36" ht="15" customHeight="1" x14ac:dyDescent="0.25">
      <c r="O158" s="7"/>
      <c r="T158" s="7"/>
      <c r="AA158" s="7"/>
      <c r="AE158" s="7"/>
      <c r="AF158" s="7"/>
      <c r="AG158" s="7"/>
      <c r="AJ158" s="7"/>
    </row>
    <row r="159" spans="15:36" ht="15" customHeight="1" x14ac:dyDescent="0.25">
      <c r="O159" s="7"/>
      <c r="T159" s="7"/>
      <c r="AA159" s="7"/>
      <c r="AE159" s="7"/>
      <c r="AF159" s="7"/>
      <c r="AG159" s="7"/>
      <c r="AJ159" s="7"/>
    </row>
    <row r="160" spans="15:36" ht="15" customHeight="1" x14ac:dyDescent="0.25">
      <c r="O160" s="7"/>
      <c r="T160" s="7"/>
      <c r="AA160" s="7"/>
      <c r="AE160" s="7"/>
      <c r="AF160" s="7"/>
      <c r="AG160" s="7"/>
      <c r="AJ160" s="7"/>
    </row>
    <row r="161" spans="15:36" ht="15" customHeight="1" x14ac:dyDescent="0.25">
      <c r="O161" s="7"/>
      <c r="T161" s="7"/>
      <c r="AA161" s="7"/>
      <c r="AE161" s="7"/>
      <c r="AF161" s="7"/>
      <c r="AG161" s="7"/>
      <c r="AJ161" s="7"/>
    </row>
    <row r="162" spans="15:36" ht="15" customHeight="1" x14ac:dyDescent="0.25">
      <c r="O162" s="7"/>
      <c r="T162" s="7"/>
      <c r="AA162" s="7"/>
      <c r="AE162" s="7"/>
      <c r="AF162" s="7"/>
      <c r="AG162" s="7"/>
      <c r="AJ162" s="7"/>
    </row>
    <row r="163" spans="15:36" ht="15" customHeight="1" x14ac:dyDescent="0.25">
      <c r="O163" s="7"/>
      <c r="T163" s="7"/>
      <c r="AA163" s="7"/>
      <c r="AE163" s="7"/>
      <c r="AF163" s="7"/>
      <c r="AG163" s="7"/>
      <c r="AJ163" s="7"/>
    </row>
    <row r="164" spans="15:36" ht="15" customHeight="1" x14ac:dyDescent="0.25">
      <c r="O164" s="7"/>
      <c r="T164" s="7"/>
      <c r="AA164" s="7"/>
      <c r="AE164" s="7"/>
      <c r="AF164" s="7"/>
      <c r="AG164" s="7"/>
      <c r="AJ164" s="7"/>
    </row>
    <row r="165" spans="15:36" ht="15" customHeight="1" x14ac:dyDescent="0.25">
      <c r="O165" s="7"/>
      <c r="T165" s="7"/>
      <c r="AA165" s="7"/>
      <c r="AE165" s="7"/>
      <c r="AF165" s="7"/>
      <c r="AG165" s="7"/>
      <c r="AJ165" s="7"/>
    </row>
    <row r="166" spans="15:36" ht="15" customHeight="1" x14ac:dyDescent="0.25">
      <c r="O166" s="7"/>
      <c r="T166" s="7"/>
      <c r="AA166" s="7"/>
      <c r="AE166" s="7"/>
      <c r="AF166" s="7"/>
      <c r="AG166" s="7"/>
      <c r="AJ166" s="7"/>
    </row>
    <row r="167" spans="15:36" ht="15" customHeight="1" x14ac:dyDescent="0.25">
      <c r="O167" s="7"/>
      <c r="T167" s="7"/>
      <c r="AA167" s="7"/>
      <c r="AE167" s="7"/>
      <c r="AF167" s="7"/>
      <c r="AG167" s="7"/>
      <c r="AJ167" s="7"/>
    </row>
    <row r="168" spans="15:36" ht="15" customHeight="1" x14ac:dyDescent="0.25">
      <c r="O168" s="7"/>
      <c r="T168" s="7"/>
      <c r="AA168" s="7"/>
      <c r="AE168" s="7"/>
      <c r="AF168" s="7"/>
      <c r="AG168" s="7"/>
      <c r="AJ168" s="7"/>
    </row>
    <row r="169" spans="15:36" ht="15" customHeight="1" x14ac:dyDescent="0.25">
      <c r="O169" s="7"/>
      <c r="T169" s="7"/>
      <c r="AA169" s="7"/>
      <c r="AE169" s="7"/>
      <c r="AF169" s="7"/>
      <c r="AG169" s="7"/>
      <c r="AJ169" s="7"/>
    </row>
    <row r="170" spans="15:36" ht="15" customHeight="1" x14ac:dyDescent="0.25">
      <c r="O170" s="7"/>
      <c r="T170" s="7"/>
      <c r="AA170" s="7"/>
      <c r="AE170" s="7"/>
      <c r="AF170" s="7"/>
      <c r="AG170" s="7"/>
      <c r="AJ170" s="7"/>
    </row>
    <row r="171" spans="15:36" ht="15" customHeight="1" x14ac:dyDescent="0.25">
      <c r="O171" s="7"/>
      <c r="T171" s="7"/>
      <c r="AA171" s="7"/>
      <c r="AE171" s="7"/>
      <c r="AF171" s="7"/>
      <c r="AG171" s="7"/>
      <c r="AJ171" s="7"/>
    </row>
    <row r="172" spans="15:36" ht="15" customHeight="1" x14ac:dyDescent="0.25">
      <c r="O172" s="7"/>
      <c r="T172" s="7"/>
      <c r="AA172" s="7"/>
      <c r="AE172" s="7"/>
      <c r="AF172" s="7"/>
      <c r="AG172" s="7"/>
      <c r="AJ172" s="7"/>
    </row>
    <row r="173" spans="15:36" ht="15" customHeight="1" x14ac:dyDescent="0.25">
      <c r="O173" s="7"/>
      <c r="T173" s="7"/>
      <c r="AA173" s="7"/>
      <c r="AE173" s="7"/>
      <c r="AF173" s="7"/>
      <c r="AG173" s="7"/>
      <c r="AJ173" s="7"/>
    </row>
    <row r="174" spans="15:36" ht="15" customHeight="1" x14ac:dyDescent="0.25">
      <c r="O174" s="7"/>
      <c r="T174" s="7"/>
      <c r="AA174" s="7"/>
      <c r="AE174" s="7"/>
      <c r="AF174" s="7"/>
      <c r="AG174" s="7"/>
      <c r="AJ174" s="7"/>
    </row>
    <row r="175" spans="15:36" ht="15" customHeight="1" x14ac:dyDescent="0.25">
      <c r="O175" s="7"/>
      <c r="T175" s="7"/>
      <c r="AA175" s="7"/>
      <c r="AE175" s="7"/>
      <c r="AF175" s="7"/>
      <c r="AG175" s="7"/>
      <c r="AJ175" s="7"/>
    </row>
    <row r="176" spans="15:36" ht="15" customHeight="1" x14ac:dyDescent="0.25">
      <c r="O176" s="7"/>
      <c r="T176" s="7"/>
      <c r="AA176" s="7"/>
      <c r="AE176" s="7"/>
      <c r="AF176" s="7"/>
      <c r="AG176" s="7"/>
      <c r="AJ176" s="7"/>
    </row>
    <row r="177" spans="15:36" ht="15" customHeight="1" x14ac:dyDescent="0.25">
      <c r="O177" s="7"/>
      <c r="T177" s="7"/>
      <c r="AA177" s="7"/>
      <c r="AE177" s="7"/>
      <c r="AF177" s="7"/>
      <c r="AG177" s="7"/>
      <c r="AJ177" s="7"/>
    </row>
    <row r="178" spans="15:36" ht="15" customHeight="1" x14ac:dyDescent="0.25">
      <c r="O178" s="7"/>
      <c r="T178" s="7"/>
      <c r="AA178" s="7"/>
      <c r="AE178" s="7"/>
      <c r="AF178" s="7"/>
      <c r="AG178" s="7"/>
      <c r="AJ178" s="7"/>
    </row>
    <row r="179" spans="15:36" ht="15" customHeight="1" x14ac:dyDescent="0.25">
      <c r="O179" s="7"/>
      <c r="T179" s="7"/>
      <c r="AA179" s="7"/>
      <c r="AE179" s="7"/>
      <c r="AF179" s="7"/>
      <c r="AG179" s="7"/>
      <c r="AJ179" s="7"/>
    </row>
    <row r="180" spans="15:36" ht="15" customHeight="1" x14ac:dyDescent="0.25">
      <c r="O180" s="7"/>
      <c r="T180" s="7"/>
      <c r="AA180" s="7"/>
      <c r="AE180" s="7"/>
      <c r="AF180" s="7"/>
      <c r="AG180" s="7"/>
      <c r="AJ180" s="7"/>
    </row>
    <row r="181" spans="15:36" ht="15" customHeight="1" x14ac:dyDescent="0.25">
      <c r="O181" s="7"/>
      <c r="T181" s="7"/>
      <c r="AA181" s="7"/>
      <c r="AE181" s="7"/>
      <c r="AF181" s="7"/>
      <c r="AG181" s="7"/>
      <c r="AJ181" s="7"/>
    </row>
    <row r="182" spans="15:36" ht="15" customHeight="1" x14ac:dyDescent="0.25">
      <c r="O182" s="7"/>
      <c r="T182" s="7"/>
      <c r="AA182" s="7"/>
      <c r="AE182" s="7"/>
      <c r="AF182" s="7"/>
      <c r="AG182" s="7"/>
      <c r="AJ182" s="7"/>
    </row>
    <row r="183" spans="15:36" ht="15" customHeight="1" x14ac:dyDescent="0.25">
      <c r="O183" s="7"/>
      <c r="T183" s="7"/>
      <c r="AA183" s="7"/>
      <c r="AE183" s="7"/>
      <c r="AF183" s="7"/>
      <c r="AG183" s="7"/>
      <c r="AJ183" s="7"/>
    </row>
    <row r="184" spans="15:36" ht="15" customHeight="1" x14ac:dyDescent="0.25">
      <c r="O184" s="7"/>
      <c r="T184" s="7"/>
      <c r="AA184" s="7"/>
      <c r="AE184" s="7"/>
      <c r="AF184" s="7"/>
      <c r="AG184" s="7"/>
      <c r="AJ184" s="7"/>
    </row>
    <row r="185" spans="15:36" ht="15" customHeight="1" x14ac:dyDescent="0.25">
      <c r="O185" s="7"/>
      <c r="T185" s="7"/>
      <c r="AA185" s="7"/>
      <c r="AE185" s="7"/>
      <c r="AF185" s="7"/>
      <c r="AG185" s="7"/>
      <c r="AJ185" s="7"/>
    </row>
    <row r="186" spans="15:36" ht="15" customHeight="1" x14ac:dyDescent="0.25">
      <c r="O186" s="7"/>
      <c r="T186" s="7"/>
      <c r="AA186" s="7"/>
      <c r="AE186" s="7"/>
      <c r="AF186" s="7"/>
      <c r="AG186" s="7"/>
      <c r="AJ186" s="7"/>
    </row>
    <row r="187" spans="15:36" ht="15" customHeight="1" x14ac:dyDescent="0.25">
      <c r="O187" s="7"/>
      <c r="T187" s="7"/>
      <c r="AA187" s="7"/>
      <c r="AE187" s="7"/>
      <c r="AF187" s="7"/>
      <c r="AG187" s="7"/>
      <c r="AJ187" s="7"/>
    </row>
    <row r="188" spans="15:36" ht="15" customHeight="1" x14ac:dyDescent="0.25">
      <c r="O188" s="7"/>
      <c r="T188" s="7"/>
      <c r="AA188" s="7"/>
      <c r="AE188" s="7"/>
      <c r="AF188" s="7"/>
      <c r="AG188" s="7"/>
      <c r="AJ188" s="7"/>
    </row>
    <row r="189" spans="15:36" ht="15" customHeight="1" x14ac:dyDescent="0.25">
      <c r="O189" s="7"/>
      <c r="T189" s="7"/>
      <c r="AA189" s="7"/>
      <c r="AE189" s="7"/>
      <c r="AF189" s="7"/>
      <c r="AG189" s="7"/>
      <c r="AJ189" s="7"/>
    </row>
    <row r="190" spans="15:36" ht="15" customHeight="1" x14ac:dyDescent="0.25">
      <c r="O190" s="7"/>
      <c r="T190" s="7"/>
      <c r="AA190" s="7"/>
      <c r="AE190" s="7"/>
      <c r="AF190" s="7"/>
      <c r="AG190" s="7"/>
      <c r="AJ190" s="7"/>
    </row>
    <row r="191" spans="15:36" ht="15" customHeight="1" x14ac:dyDescent="0.25">
      <c r="O191" s="7"/>
      <c r="T191" s="7"/>
      <c r="AA191" s="7"/>
      <c r="AE191" s="7"/>
      <c r="AF191" s="7"/>
      <c r="AG191" s="7"/>
      <c r="AJ191" s="7"/>
    </row>
    <row r="192" spans="15:36" ht="15" customHeight="1" x14ac:dyDescent="0.25">
      <c r="O192" s="7"/>
      <c r="T192" s="7"/>
      <c r="AA192" s="7"/>
      <c r="AE192" s="7"/>
      <c r="AF192" s="7"/>
      <c r="AG192" s="7"/>
      <c r="AJ192" s="7"/>
    </row>
    <row r="193" spans="15:36" ht="15" customHeight="1" x14ac:dyDescent="0.25">
      <c r="O193" s="7"/>
      <c r="T193" s="7"/>
      <c r="AA193" s="7"/>
      <c r="AE193" s="7"/>
      <c r="AF193" s="7"/>
      <c r="AG193" s="7"/>
      <c r="AJ193" s="7"/>
    </row>
    <row r="194" spans="15:36" ht="15" customHeight="1" x14ac:dyDescent="0.25">
      <c r="O194" s="7"/>
      <c r="T194" s="7"/>
      <c r="AA194" s="7"/>
      <c r="AE194" s="7"/>
      <c r="AF194" s="7"/>
      <c r="AG194" s="7"/>
      <c r="AJ194" s="7"/>
    </row>
    <row r="195" spans="15:36" ht="15" customHeight="1" x14ac:dyDescent="0.25">
      <c r="O195" s="7"/>
      <c r="T195" s="7"/>
      <c r="AA195" s="7"/>
      <c r="AE195" s="7"/>
      <c r="AF195" s="7"/>
      <c r="AG195" s="7"/>
      <c r="AJ195" s="7"/>
    </row>
    <row r="196" spans="15:36" ht="15" customHeight="1" x14ac:dyDescent="0.25">
      <c r="O196" s="7"/>
      <c r="T196" s="7"/>
      <c r="AA196" s="7"/>
      <c r="AE196" s="7"/>
      <c r="AF196" s="7"/>
      <c r="AG196" s="7"/>
      <c r="AJ196" s="7"/>
    </row>
    <row r="197" spans="15:36" ht="15" customHeight="1" x14ac:dyDescent="0.25">
      <c r="O197" s="7"/>
      <c r="T197" s="7"/>
      <c r="AA197" s="7"/>
      <c r="AE197" s="7"/>
      <c r="AF197" s="7"/>
      <c r="AG197" s="7"/>
      <c r="AJ197" s="7"/>
    </row>
    <row r="198" spans="15:36" ht="15" customHeight="1" x14ac:dyDescent="0.25">
      <c r="O198" s="7"/>
      <c r="T198" s="7"/>
      <c r="AA198" s="7"/>
      <c r="AE198" s="7"/>
      <c r="AF198" s="7"/>
      <c r="AG198" s="7"/>
      <c r="AJ198" s="7"/>
    </row>
    <row r="199" spans="15:36" ht="15" customHeight="1" x14ac:dyDescent="0.25">
      <c r="O199" s="7"/>
      <c r="T199" s="7"/>
      <c r="AA199" s="7"/>
      <c r="AE199" s="7"/>
      <c r="AF199" s="7"/>
      <c r="AG199" s="7"/>
      <c r="AJ199" s="7"/>
    </row>
    <row r="200" spans="15:36" ht="15" customHeight="1" x14ac:dyDescent="0.25">
      <c r="O200" s="7"/>
      <c r="T200" s="7"/>
      <c r="AA200" s="7"/>
      <c r="AE200" s="7"/>
      <c r="AF200" s="7"/>
      <c r="AG200" s="7"/>
      <c r="AJ200" s="7"/>
    </row>
    <row r="201" spans="15:36" ht="15" customHeight="1" x14ac:dyDescent="0.25">
      <c r="O201" s="7"/>
      <c r="T201" s="7"/>
      <c r="AA201" s="7"/>
      <c r="AE201" s="7"/>
      <c r="AF201" s="7"/>
      <c r="AG201" s="7"/>
      <c r="AJ201" s="7"/>
    </row>
    <row r="202" spans="15:36" ht="15" customHeight="1" x14ac:dyDescent="0.25">
      <c r="O202" s="7"/>
      <c r="T202" s="7"/>
      <c r="AA202" s="7"/>
      <c r="AE202" s="7"/>
      <c r="AF202" s="7"/>
      <c r="AG202" s="7"/>
      <c r="AJ202" s="7"/>
    </row>
    <row r="203" spans="15:36" ht="15" customHeight="1" x14ac:dyDescent="0.25">
      <c r="O203" s="7"/>
      <c r="T203" s="7"/>
      <c r="AA203" s="7"/>
      <c r="AE203" s="7"/>
      <c r="AF203" s="7"/>
      <c r="AG203" s="7"/>
      <c r="AJ203" s="7"/>
    </row>
    <row r="204" spans="15:36" ht="15" customHeight="1" x14ac:dyDescent="0.25">
      <c r="O204" s="7"/>
      <c r="T204" s="7"/>
      <c r="AA204" s="7"/>
      <c r="AE204" s="7"/>
      <c r="AF204" s="7"/>
      <c r="AG204" s="7"/>
      <c r="AJ204" s="7"/>
    </row>
    <row r="205" spans="15:36" ht="15" customHeight="1" x14ac:dyDescent="0.25">
      <c r="O205" s="7"/>
      <c r="T205" s="7"/>
      <c r="AA205" s="7"/>
      <c r="AE205" s="7"/>
      <c r="AF205" s="7"/>
      <c r="AG205" s="7"/>
      <c r="AJ205" s="7"/>
    </row>
    <row r="206" spans="15:36" ht="15" customHeight="1" x14ac:dyDescent="0.25">
      <c r="O206" s="7"/>
      <c r="T206" s="7"/>
      <c r="AA206" s="7"/>
      <c r="AE206" s="7"/>
      <c r="AF206" s="7"/>
      <c r="AG206" s="7"/>
      <c r="AJ206" s="7"/>
    </row>
    <row r="207" spans="15:36" ht="15" customHeight="1" x14ac:dyDescent="0.25">
      <c r="O207" s="7"/>
      <c r="T207" s="7"/>
      <c r="AA207" s="7"/>
      <c r="AE207" s="7"/>
      <c r="AF207" s="7"/>
      <c r="AG207" s="7"/>
      <c r="AJ207" s="7"/>
    </row>
    <row r="208" spans="15:36" ht="15" customHeight="1" x14ac:dyDescent="0.25">
      <c r="O208" s="7"/>
      <c r="T208" s="7"/>
      <c r="AA208" s="7"/>
      <c r="AE208" s="7"/>
      <c r="AF208" s="7"/>
      <c r="AG208" s="7"/>
      <c r="AJ208" s="7"/>
    </row>
    <row r="209" spans="15:36" ht="15" customHeight="1" x14ac:dyDescent="0.25">
      <c r="O209" s="7"/>
      <c r="T209" s="7"/>
      <c r="AA209" s="7"/>
      <c r="AE209" s="7"/>
      <c r="AF209" s="7"/>
      <c r="AG209" s="7"/>
      <c r="AJ209" s="7"/>
    </row>
    <row r="210" spans="15:36" ht="15" customHeight="1" x14ac:dyDescent="0.25">
      <c r="O210" s="7"/>
      <c r="T210" s="7"/>
      <c r="AA210" s="7"/>
      <c r="AE210" s="7"/>
      <c r="AF210" s="7"/>
      <c r="AG210" s="7"/>
      <c r="AJ210" s="7"/>
    </row>
    <row r="211" spans="15:36" ht="15" customHeight="1" x14ac:dyDescent="0.25">
      <c r="O211" s="7"/>
      <c r="T211" s="7"/>
      <c r="AA211" s="7"/>
      <c r="AE211" s="7"/>
      <c r="AF211" s="7"/>
      <c r="AG211" s="7"/>
      <c r="AJ211" s="7"/>
    </row>
    <row r="212" spans="15:36" ht="15" customHeight="1" x14ac:dyDescent="0.25">
      <c r="O212" s="7"/>
      <c r="T212" s="7"/>
      <c r="AA212" s="7"/>
      <c r="AE212" s="7"/>
      <c r="AF212" s="7"/>
      <c r="AG212" s="7"/>
      <c r="AJ212" s="7"/>
    </row>
    <row r="213" spans="15:36" ht="15" customHeight="1" x14ac:dyDescent="0.25">
      <c r="O213" s="7"/>
      <c r="T213" s="7"/>
      <c r="AA213" s="7"/>
      <c r="AE213" s="7"/>
      <c r="AF213" s="7"/>
      <c r="AG213" s="7"/>
      <c r="AJ213" s="7"/>
    </row>
    <row r="214" spans="15:36" ht="15" customHeight="1" x14ac:dyDescent="0.25">
      <c r="O214" s="7"/>
      <c r="T214" s="7"/>
      <c r="AA214" s="7"/>
      <c r="AE214" s="7"/>
      <c r="AF214" s="7"/>
      <c r="AG214" s="7"/>
      <c r="AJ214" s="7"/>
    </row>
    <row r="215" spans="15:36" ht="15" customHeight="1" x14ac:dyDescent="0.25">
      <c r="O215" s="7"/>
      <c r="T215" s="7"/>
      <c r="AA215" s="7"/>
      <c r="AE215" s="7"/>
      <c r="AF215" s="7"/>
      <c r="AG215" s="7"/>
      <c r="AJ215" s="7"/>
    </row>
    <row r="216" spans="15:36" ht="15" customHeight="1" x14ac:dyDescent="0.25">
      <c r="O216" s="7"/>
      <c r="T216" s="7"/>
      <c r="AA216" s="7"/>
      <c r="AE216" s="7"/>
      <c r="AF216" s="7"/>
      <c r="AG216" s="7"/>
      <c r="AJ216" s="7"/>
    </row>
    <row r="217" spans="15:36" ht="15" customHeight="1" x14ac:dyDescent="0.25">
      <c r="O217" s="7"/>
      <c r="T217" s="7"/>
      <c r="AA217" s="7"/>
      <c r="AE217" s="7"/>
      <c r="AF217" s="7"/>
      <c r="AG217" s="7"/>
      <c r="AJ217" s="7"/>
    </row>
    <row r="218" spans="15:36" ht="15" customHeight="1" x14ac:dyDescent="0.25">
      <c r="O218" s="7"/>
      <c r="T218" s="7"/>
      <c r="AA218" s="7"/>
      <c r="AE218" s="7"/>
      <c r="AF218" s="7"/>
      <c r="AG218" s="7"/>
      <c r="AJ218" s="7"/>
    </row>
    <row r="219" spans="15:36" ht="15" customHeight="1" x14ac:dyDescent="0.25">
      <c r="O219" s="7"/>
      <c r="T219" s="7"/>
      <c r="AA219" s="7"/>
      <c r="AE219" s="7"/>
      <c r="AF219" s="7"/>
      <c r="AG219" s="7"/>
      <c r="AJ219" s="7"/>
    </row>
    <row r="220" spans="15:36" ht="15" customHeight="1" x14ac:dyDescent="0.25">
      <c r="O220" s="7"/>
      <c r="T220" s="7"/>
      <c r="AA220" s="7"/>
      <c r="AE220" s="7"/>
      <c r="AF220" s="7"/>
      <c r="AG220" s="7"/>
      <c r="AJ220" s="7"/>
    </row>
    <row r="221" spans="15:36" ht="15" customHeight="1" x14ac:dyDescent="0.25">
      <c r="O221" s="7"/>
      <c r="T221" s="7"/>
      <c r="AA221" s="7"/>
      <c r="AE221" s="7"/>
      <c r="AF221" s="7"/>
      <c r="AG221" s="7"/>
      <c r="AJ221" s="7"/>
    </row>
    <row r="222" spans="15:36" ht="15" customHeight="1" x14ac:dyDescent="0.25">
      <c r="O222" s="7"/>
      <c r="T222" s="7"/>
      <c r="AA222" s="7"/>
      <c r="AE222" s="7"/>
      <c r="AF222" s="7"/>
      <c r="AG222" s="7"/>
      <c r="AJ222" s="7"/>
    </row>
    <row r="223" spans="15:36" ht="15" customHeight="1" x14ac:dyDescent="0.25">
      <c r="O223" s="7"/>
      <c r="T223" s="7"/>
      <c r="AA223" s="7"/>
      <c r="AE223" s="7"/>
      <c r="AF223" s="7"/>
      <c r="AG223" s="7"/>
      <c r="AJ223" s="7"/>
    </row>
    <row r="224" spans="15:36" ht="15" customHeight="1" x14ac:dyDescent="0.25">
      <c r="O224" s="7"/>
      <c r="T224" s="7"/>
      <c r="AA224" s="7"/>
      <c r="AE224" s="7"/>
      <c r="AF224" s="7"/>
      <c r="AG224" s="7"/>
      <c r="AJ224" s="7"/>
    </row>
    <row r="225" spans="15:36" ht="15" customHeight="1" x14ac:dyDescent="0.25">
      <c r="O225" s="7"/>
      <c r="T225" s="7"/>
      <c r="AA225" s="7"/>
      <c r="AE225" s="7"/>
      <c r="AF225" s="7"/>
      <c r="AG225" s="7"/>
      <c r="AJ225" s="7"/>
    </row>
    <row r="226" spans="15:36" ht="15" customHeight="1" x14ac:dyDescent="0.25">
      <c r="O226" s="7"/>
      <c r="T226" s="7"/>
      <c r="AA226" s="7"/>
      <c r="AE226" s="7"/>
      <c r="AF226" s="7"/>
      <c r="AG226" s="7"/>
      <c r="AJ226" s="7"/>
    </row>
    <row r="227" spans="15:36" ht="15" customHeight="1" x14ac:dyDescent="0.25">
      <c r="O227" s="7"/>
      <c r="T227" s="7"/>
      <c r="AA227" s="7"/>
      <c r="AE227" s="7"/>
      <c r="AF227" s="7"/>
      <c r="AG227" s="7"/>
      <c r="AJ227" s="7"/>
    </row>
    <row r="228" spans="15:36" ht="15" customHeight="1" x14ac:dyDescent="0.25">
      <c r="O228" s="7"/>
      <c r="T228" s="7"/>
      <c r="AA228" s="7"/>
      <c r="AE228" s="7"/>
      <c r="AF228" s="7"/>
      <c r="AG228" s="7"/>
      <c r="AJ228" s="7"/>
    </row>
    <row r="229" spans="15:36" ht="15" customHeight="1" x14ac:dyDescent="0.25">
      <c r="O229" s="7"/>
      <c r="T229" s="7"/>
      <c r="AA229" s="7"/>
      <c r="AE229" s="7"/>
      <c r="AF229" s="7"/>
      <c r="AG229" s="7"/>
      <c r="AJ229" s="7"/>
    </row>
    <row r="230" spans="15:36" ht="15" customHeight="1" x14ac:dyDescent="0.25">
      <c r="O230" s="7"/>
      <c r="T230" s="7"/>
      <c r="AA230" s="7"/>
      <c r="AE230" s="7"/>
      <c r="AF230" s="7"/>
      <c r="AG230" s="7"/>
      <c r="AJ230" s="7"/>
    </row>
    <row r="231" spans="15:36" ht="15" customHeight="1" x14ac:dyDescent="0.25">
      <c r="O231" s="7"/>
      <c r="T231" s="7"/>
      <c r="AA231" s="7"/>
      <c r="AE231" s="7"/>
      <c r="AF231" s="7"/>
      <c r="AG231" s="7"/>
      <c r="AJ231" s="7"/>
    </row>
    <row r="232" spans="15:36" ht="15" customHeight="1" x14ac:dyDescent="0.25">
      <c r="O232" s="7"/>
      <c r="T232" s="7"/>
      <c r="AA232" s="7"/>
      <c r="AE232" s="7"/>
      <c r="AF232" s="7"/>
      <c r="AG232" s="7"/>
      <c r="AJ232" s="7"/>
    </row>
    <row r="233" spans="15:36" ht="15" customHeight="1" x14ac:dyDescent="0.25">
      <c r="O233" s="7"/>
      <c r="T233" s="7"/>
      <c r="AA233" s="7"/>
      <c r="AE233" s="7"/>
      <c r="AF233" s="7"/>
      <c r="AG233" s="7"/>
      <c r="AJ233" s="7"/>
    </row>
    <row r="234" spans="15:36" ht="15" customHeight="1" x14ac:dyDescent="0.25">
      <c r="O234" s="7"/>
      <c r="T234" s="7"/>
      <c r="AA234" s="7"/>
      <c r="AE234" s="7"/>
      <c r="AF234" s="7"/>
      <c r="AG234" s="7"/>
      <c r="AJ234" s="7"/>
    </row>
    <row r="235" spans="15:36" ht="15" customHeight="1" x14ac:dyDescent="0.25">
      <c r="O235" s="7"/>
      <c r="T235" s="7"/>
      <c r="AA235" s="7"/>
      <c r="AE235" s="7"/>
      <c r="AF235" s="7"/>
      <c r="AG235" s="7"/>
      <c r="AJ235" s="7"/>
    </row>
    <row r="236" spans="15:36" ht="15" customHeight="1" x14ac:dyDescent="0.25">
      <c r="O236" s="7"/>
      <c r="T236" s="7"/>
      <c r="AA236" s="7"/>
      <c r="AE236" s="7"/>
      <c r="AF236" s="7"/>
      <c r="AG236" s="7"/>
      <c r="AJ236" s="7"/>
    </row>
    <row r="237" spans="15:36" ht="15" customHeight="1" x14ac:dyDescent="0.25">
      <c r="O237" s="7"/>
      <c r="T237" s="7"/>
      <c r="AA237" s="7"/>
      <c r="AE237" s="7"/>
      <c r="AF237" s="7"/>
      <c r="AG237" s="7"/>
      <c r="AJ237" s="7"/>
    </row>
    <row r="238" spans="15:36" ht="15" customHeight="1" x14ac:dyDescent="0.25">
      <c r="O238" s="7"/>
      <c r="T238" s="7"/>
      <c r="AA238" s="7"/>
      <c r="AE238" s="7"/>
      <c r="AF238" s="7"/>
      <c r="AG238" s="7"/>
      <c r="AJ238" s="7"/>
    </row>
    <row r="239" spans="15:36" ht="15" customHeight="1" x14ac:dyDescent="0.25">
      <c r="O239" s="7"/>
      <c r="T239" s="7"/>
      <c r="AA239" s="7"/>
      <c r="AE239" s="7"/>
      <c r="AF239" s="7"/>
      <c r="AG239" s="7"/>
      <c r="AJ239" s="7"/>
    </row>
    <row r="240" spans="15:36" ht="15" customHeight="1" x14ac:dyDescent="0.25">
      <c r="O240" s="7"/>
      <c r="T240" s="7"/>
      <c r="AA240" s="7"/>
      <c r="AE240" s="7"/>
      <c r="AF240" s="7"/>
      <c r="AG240" s="7"/>
      <c r="AJ240" s="7"/>
    </row>
    <row r="241" spans="15:36" ht="15" customHeight="1" x14ac:dyDescent="0.25">
      <c r="O241" s="7"/>
      <c r="T241" s="7"/>
      <c r="AA241" s="7"/>
      <c r="AE241" s="7"/>
      <c r="AF241" s="7"/>
      <c r="AG241" s="7"/>
      <c r="AJ241" s="7"/>
    </row>
    <row r="242" spans="15:36" ht="15" customHeight="1" x14ac:dyDescent="0.25">
      <c r="O242" s="7"/>
      <c r="T242" s="7"/>
      <c r="AA242" s="7"/>
      <c r="AE242" s="7"/>
      <c r="AF242" s="7"/>
      <c r="AG242" s="7"/>
      <c r="AJ242" s="7"/>
    </row>
    <row r="243" spans="15:36" ht="15" customHeight="1" x14ac:dyDescent="0.25">
      <c r="O243" s="7"/>
      <c r="T243" s="7"/>
      <c r="AA243" s="7"/>
      <c r="AE243" s="7"/>
      <c r="AF243" s="7"/>
      <c r="AG243" s="7"/>
      <c r="AJ243" s="7"/>
    </row>
    <row r="244" spans="15:36" ht="15" customHeight="1" x14ac:dyDescent="0.25">
      <c r="O244" s="7"/>
      <c r="T244" s="7"/>
      <c r="AA244" s="7"/>
      <c r="AE244" s="7"/>
      <c r="AF244" s="7"/>
      <c r="AG244" s="7"/>
      <c r="AJ244" s="7"/>
    </row>
    <row r="245" spans="15:36" ht="15" customHeight="1" x14ac:dyDescent="0.25">
      <c r="O245" s="7"/>
      <c r="T245" s="7"/>
      <c r="AA245" s="7"/>
      <c r="AE245" s="7"/>
      <c r="AF245" s="7"/>
      <c r="AG245" s="7"/>
      <c r="AJ245" s="7"/>
    </row>
    <row r="246" spans="15:36" ht="15" customHeight="1" x14ac:dyDescent="0.25">
      <c r="O246" s="7"/>
      <c r="T246" s="7"/>
      <c r="AA246" s="7"/>
      <c r="AE246" s="7"/>
      <c r="AF246" s="7"/>
      <c r="AG246" s="7"/>
      <c r="AJ246" s="7"/>
    </row>
    <row r="247" spans="15:36" ht="15" customHeight="1" x14ac:dyDescent="0.25">
      <c r="O247" s="7"/>
      <c r="T247" s="7"/>
      <c r="AA247" s="7"/>
      <c r="AE247" s="7"/>
      <c r="AF247" s="7"/>
      <c r="AG247" s="7"/>
      <c r="AJ247" s="7"/>
    </row>
    <row r="248" spans="15:36" ht="15" customHeight="1" x14ac:dyDescent="0.25">
      <c r="O248" s="7"/>
      <c r="T248" s="7"/>
      <c r="AA248" s="7"/>
      <c r="AE248" s="7"/>
      <c r="AF248" s="7"/>
      <c r="AG248" s="7"/>
      <c r="AJ248" s="7"/>
    </row>
    <row r="249" spans="15:36" ht="15" customHeight="1" x14ac:dyDescent="0.25">
      <c r="O249" s="7"/>
      <c r="T249" s="7"/>
      <c r="AA249" s="7"/>
      <c r="AE249" s="7"/>
      <c r="AF249" s="7"/>
      <c r="AG249" s="7"/>
      <c r="AJ249" s="7"/>
    </row>
    <row r="250" spans="15:36" ht="15" customHeight="1" x14ac:dyDescent="0.25">
      <c r="O250" s="7"/>
      <c r="T250" s="7"/>
      <c r="AA250" s="7"/>
      <c r="AE250" s="7"/>
      <c r="AF250" s="7"/>
      <c r="AG250" s="7"/>
      <c r="AJ250" s="7"/>
    </row>
    <row r="251" spans="15:36" ht="15" customHeight="1" x14ac:dyDescent="0.25">
      <c r="O251" s="7"/>
      <c r="T251" s="7"/>
      <c r="AA251" s="7"/>
      <c r="AE251" s="7"/>
      <c r="AF251" s="7"/>
      <c r="AG251" s="7"/>
      <c r="AJ251" s="7"/>
    </row>
    <row r="252" spans="15:36" ht="15" customHeight="1" x14ac:dyDescent="0.25">
      <c r="O252" s="7"/>
      <c r="T252" s="7"/>
      <c r="AA252" s="7"/>
      <c r="AE252" s="7"/>
      <c r="AF252" s="7"/>
      <c r="AG252" s="7"/>
      <c r="AJ252" s="7"/>
    </row>
    <row r="253" spans="15:36" ht="15" customHeight="1" x14ac:dyDescent="0.25">
      <c r="O253" s="7"/>
      <c r="T253" s="7"/>
      <c r="AA253" s="7"/>
      <c r="AE253" s="7"/>
      <c r="AF253" s="7"/>
      <c r="AG253" s="7"/>
      <c r="AJ253" s="7"/>
    </row>
    <row r="254" spans="15:36" ht="15" customHeight="1" x14ac:dyDescent="0.25">
      <c r="O254" s="7"/>
      <c r="T254" s="7"/>
      <c r="AA254" s="7"/>
      <c r="AE254" s="7"/>
      <c r="AF254" s="7"/>
      <c r="AG254" s="7"/>
      <c r="AJ254" s="7"/>
    </row>
    <row r="255" spans="15:36" ht="15" customHeight="1" x14ac:dyDescent="0.25">
      <c r="O255" s="7"/>
      <c r="T255" s="7"/>
      <c r="AA255" s="7"/>
      <c r="AE255" s="7"/>
      <c r="AF255" s="7"/>
      <c r="AG255" s="7"/>
      <c r="AJ255" s="7"/>
    </row>
    <row r="256" spans="15:36" ht="15" customHeight="1" x14ac:dyDescent="0.25">
      <c r="O256" s="7"/>
      <c r="T256" s="7"/>
      <c r="AA256" s="7"/>
      <c r="AE256" s="7"/>
      <c r="AF256" s="7"/>
      <c r="AG256" s="7"/>
      <c r="AJ256" s="7"/>
    </row>
    <row r="257" spans="15:36" ht="15" customHeight="1" x14ac:dyDescent="0.25">
      <c r="O257" s="7"/>
      <c r="T257" s="7"/>
      <c r="AA257" s="7"/>
      <c r="AE257" s="7"/>
      <c r="AF257" s="7"/>
      <c r="AG257" s="7"/>
      <c r="AJ257" s="7"/>
    </row>
    <row r="258" spans="15:36" ht="15" customHeight="1" x14ac:dyDescent="0.25">
      <c r="O258" s="7"/>
      <c r="T258" s="7"/>
      <c r="AA258" s="7"/>
      <c r="AE258" s="7"/>
      <c r="AF258" s="7"/>
      <c r="AG258" s="7"/>
      <c r="AJ258" s="7"/>
    </row>
    <row r="259" spans="15:36" ht="15" customHeight="1" x14ac:dyDescent="0.25">
      <c r="O259" s="7"/>
      <c r="T259" s="7"/>
      <c r="AA259" s="7"/>
      <c r="AE259" s="7"/>
      <c r="AF259" s="7"/>
      <c r="AG259" s="7"/>
      <c r="AJ259" s="7"/>
    </row>
    <row r="260" spans="15:36" ht="15" customHeight="1" x14ac:dyDescent="0.25">
      <c r="O260" s="7"/>
      <c r="T260" s="7"/>
      <c r="AA260" s="7"/>
      <c r="AE260" s="7"/>
      <c r="AF260" s="7"/>
      <c r="AG260" s="7"/>
      <c r="AJ260" s="7"/>
    </row>
    <row r="261" spans="15:36" ht="15" customHeight="1" x14ac:dyDescent="0.25">
      <c r="O261" s="7"/>
      <c r="T261" s="7"/>
      <c r="AA261" s="7"/>
      <c r="AE261" s="7"/>
      <c r="AF261" s="7"/>
      <c r="AG261" s="7"/>
      <c r="AJ261" s="7"/>
    </row>
    <row r="262" spans="15:36" ht="15" customHeight="1" x14ac:dyDescent="0.25">
      <c r="O262" s="7"/>
      <c r="T262" s="7"/>
      <c r="AA262" s="7"/>
      <c r="AE262" s="7"/>
      <c r="AF262" s="7"/>
      <c r="AG262" s="7"/>
      <c r="AJ262" s="7"/>
    </row>
    <row r="263" spans="15:36" ht="15" customHeight="1" x14ac:dyDescent="0.25">
      <c r="O263" s="7"/>
      <c r="T263" s="7"/>
      <c r="AA263" s="7"/>
      <c r="AE263" s="7"/>
      <c r="AF263" s="7"/>
      <c r="AG263" s="7"/>
      <c r="AJ263" s="7"/>
    </row>
    <row r="264" spans="15:36" ht="15" customHeight="1" x14ac:dyDescent="0.25">
      <c r="O264" s="7"/>
      <c r="T264" s="7"/>
      <c r="AA264" s="7"/>
      <c r="AE264" s="7"/>
      <c r="AF264" s="7"/>
      <c r="AG264" s="7"/>
      <c r="AJ264" s="7"/>
    </row>
    <row r="265" spans="15:36" ht="15" customHeight="1" x14ac:dyDescent="0.25">
      <c r="O265" s="7"/>
      <c r="T265" s="7"/>
      <c r="AA265" s="7"/>
      <c r="AE265" s="7"/>
      <c r="AF265" s="7"/>
      <c r="AG265" s="7"/>
      <c r="AJ265" s="7"/>
    </row>
    <row r="266" spans="15:36" ht="15" customHeight="1" x14ac:dyDescent="0.25">
      <c r="O266" s="7"/>
      <c r="T266" s="7"/>
      <c r="AA266" s="7"/>
      <c r="AE266" s="7"/>
      <c r="AF266" s="7"/>
      <c r="AG266" s="7"/>
      <c r="AJ266" s="7"/>
    </row>
    <row r="267" spans="15:36" ht="15" customHeight="1" x14ac:dyDescent="0.25">
      <c r="O267" s="7"/>
      <c r="T267" s="7"/>
      <c r="AA267" s="7"/>
      <c r="AE267" s="7"/>
      <c r="AF267" s="7"/>
      <c r="AG267" s="7"/>
      <c r="AJ267" s="7"/>
    </row>
    <row r="268" spans="15:36" ht="15" customHeight="1" x14ac:dyDescent="0.25">
      <c r="O268" s="7"/>
      <c r="T268" s="7"/>
      <c r="AA268" s="7"/>
      <c r="AE268" s="7"/>
      <c r="AF268" s="7"/>
      <c r="AG268" s="7"/>
      <c r="AJ268" s="7"/>
    </row>
    <row r="269" spans="15:36" ht="15" customHeight="1" x14ac:dyDescent="0.25">
      <c r="O269" s="7"/>
      <c r="T269" s="7"/>
      <c r="AA269" s="7"/>
      <c r="AE269" s="7"/>
      <c r="AF269" s="7"/>
      <c r="AG269" s="7"/>
      <c r="AJ269" s="7"/>
    </row>
    <row r="270" spans="15:36" ht="15" customHeight="1" x14ac:dyDescent="0.25">
      <c r="O270" s="7"/>
      <c r="T270" s="7"/>
      <c r="AA270" s="7"/>
      <c r="AE270" s="7"/>
      <c r="AF270" s="7"/>
      <c r="AG270" s="7"/>
      <c r="AJ270" s="7"/>
    </row>
    <row r="271" spans="15:36" ht="15" customHeight="1" x14ac:dyDescent="0.25">
      <c r="O271" s="7"/>
      <c r="T271" s="7"/>
      <c r="AA271" s="7"/>
      <c r="AE271" s="7"/>
      <c r="AF271" s="7"/>
      <c r="AG271" s="7"/>
      <c r="AJ271" s="7"/>
    </row>
    <row r="272" spans="15:36" ht="15" customHeight="1" x14ac:dyDescent="0.25">
      <c r="O272" s="7"/>
      <c r="T272" s="7"/>
      <c r="AA272" s="7"/>
      <c r="AE272" s="7"/>
      <c r="AF272" s="7"/>
      <c r="AG272" s="7"/>
      <c r="AJ272" s="7"/>
    </row>
    <row r="273" spans="15:36" ht="15" customHeight="1" x14ac:dyDescent="0.25">
      <c r="O273" s="7"/>
      <c r="T273" s="7"/>
      <c r="AA273" s="7"/>
      <c r="AE273" s="7"/>
      <c r="AF273" s="7"/>
      <c r="AG273" s="7"/>
      <c r="AJ273" s="7"/>
    </row>
    <row r="274" spans="15:36" ht="15" customHeight="1" x14ac:dyDescent="0.25">
      <c r="O274" s="7"/>
      <c r="T274" s="7"/>
      <c r="AA274" s="7"/>
      <c r="AE274" s="7"/>
      <c r="AF274" s="7"/>
      <c r="AG274" s="7"/>
      <c r="AJ274" s="7"/>
    </row>
    <row r="275" spans="15:36" ht="15" customHeight="1" x14ac:dyDescent="0.25">
      <c r="O275" s="7"/>
      <c r="T275" s="7"/>
      <c r="AA275" s="7"/>
      <c r="AE275" s="7"/>
      <c r="AF275" s="7"/>
      <c r="AG275" s="7"/>
      <c r="AJ275" s="7"/>
    </row>
    <row r="276" spans="15:36" ht="15" customHeight="1" x14ac:dyDescent="0.25">
      <c r="O276" s="7"/>
      <c r="T276" s="7"/>
      <c r="AA276" s="7"/>
      <c r="AE276" s="7"/>
      <c r="AF276" s="7"/>
      <c r="AG276" s="7"/>
      <c r="AJ276" s="7"/>
    </row>
    <row r="277" spans="15:36" ht="15" customHeight="1" x14ac:dyDescent="0.25">
      <c r="O277" s="7"/>
      <c r="T277" s="7"/>
      <c r="AA277" s="7"/>
      <c r="AE277" s="7"/>
      <c r="AF277" s="7"/>
      <c r="AG277" s="7"/>
      <c r="AJ277" s="7"/>
    </row>
    <row r="278" spans="15:36" ht="15" customHeight="1" x14ac:dyDescent="0.25">
      <c r="O278" s="7"/>
      <c r="T278" s="7"/>
      <c r="AA278" s="7"/>
      <c r="AE278" s="7"/>
      <c r="AF278" s="7"/>
      <c r="AG278" s="7"/>
      <c r="AJ278" s="7"/>
    </row>
    <row r="279" spans="15:36" ht="15" customHeight="1" x14ac:dyDescent="0.25">
      <c r="O279" s="7"/>
      <c r="T279" s="7"/>
      <c r="AA279" s="7"/>
      <c r="AE279" s="7"/>
      <c r="AF279" s="7"/>
      <c r="AG279" s="7"/>
      <c r="AJ279" s="7"/>
    </row>
    <row r="280" spans="15:36" ht="15" customHeight="1" x14ac:dyDescent="0.25">
      <c r="O280" s="7"/>
      <c r="T280" s="7"/>
      <c r="AA280" s="7"/>
      <c r="AE280" s="7"/>
      <c r="AF280" s="7"/>
      <c r="AG280" s="7"/>
      <c r="AJ280" s="7"/>
    </row>
    <row r="281" spans="15:36" ht="15" customHeight="1" x14ac:dyDescent="0.25">
      <c r="O281" s="7"/>
      <c r="T281" s="7"/>
      <c r="AA281" s="7"/>
      <c r="AE281" s="7"/>
      <c r="AF281" s="7"/>
      <c r="AG281" s="7"/>
      <c r="AJ281" s="7"/>
    </row>
    <row r="282" spans="15:36" ht="15" customHeight="1" x14ac:dyDescent="0.25">
      <c r="O282" s="7"/>
      <c r="T282" s="7"/>
      <c r="AA282" s="7"/>
      <c r="AE282" s="7"/>
      <c r="AF282" s="7"/>
      <c r="AG282" s="7"/>
      <c r="AJ282" s="7"/>
    </row>
    <row r="283" spans="15:36" ht="15" customHeight="1" x14ac:dyDescent="0.25">
      <c r="O283" s="7"/>
      <c r="T283" s="7"/>
      <c r="AA283" s="7"/>
      <c r="AE283" s="7"/>
      <c r="AF283" s="7"/>
      <c r="AG283" s="7"/>
      <c r="AJ283" s="7"/>
    </row>
    <row r="284" spans="15:36" ht="15" customHeight="1" x14ac:dyDescent="0.25">
      <c r="O284" s="7"/>
      <c r="T284" s="7"/>
      <c r="AA284" s="7"/>
      <c r="AE284" s="7"/>
      <c r="AF284" s="7"/>
      <c r="AG284" s="7"/>
      <c r="AJ284" s="7"/>
    </row>
    <row r="285" spans="15:36" ht="15" customHeight="1" x14ac:dyDescent="0.25">
      <c r="O285" s="7"/>
      <c r="T285" s="7"/>
      <c r="AA285" s="7"/>
      <c r="AE285" s="7"/>
      <c r="AF285" s="7"/>
      <c r="AG285" s="7"/>
      <c r="AJ285" s="7"/>
    </row>
    <row r="286" spans="15:36" ht="15" customHeight="1" x14ac:dyDescent="0.25">
      <c r="O286" s="7"/>
      <c r="T286" s="7"/>
      <c r="AA286" s="7"/>
      <c r="AE286" s="7"/>
      <c r="AF286" s="7"/>
      <c r="AG286" s="7"/>
      <c r="AJ286" s="7"/>
    </row>
    <row r="287" spans="15:36" ht="15" customHeight="1" x14ac:dyDescent="0.25">
      <c r="O287" s="7"/>
      <c r="T287" s="7"/>
      <c r="AA287" s="7"/>
      <c r="AE287" s="7"/>
      <c r="AF287" s="7"/>
      <c r="AG287" s="7"/>
      <c r="AJ287" s="7"/>
    </row>
    <row r="288" spans="15:36" ht="15" customHeight="1" x14ac:dyDescent="0.25">
      <c r="O288" s="7"/>
      <c r="T288" s="7"/>
      <c r="AA288" s="7"/>
      <c r="AE288" s="7"/>
      <c r="AF288" s="7"/>
      <c r="AG288" s="7"/>
      <c r="AJ288" s="7"/>
    </row>
    <row r="289" spans="15:36" ht="15" customHeight="1" x14ac:dyDescent="0.25">
      <c r="O289" s="7"/>
      <c r="T289" s="7"/>
      <c r="AA289" s="7"/>
      <c r="AE289" s="7"/>
      <c r="AF289" s="7"/>
      <c r="AG289" s="7"/>
      <c r="AJ289" s="7"/>
    </row>
    <row r="290" spans="15:36" ht="15" customHeight="1" x14ac:dyDescent="0.25">
      <c r="O290" s="7"/>
      <c r="T290" s="7"/>
      <c r="AA290" s="7"/>
      <c r="AE290" s="7"/>
      <c r="AF290" s="7"/>
      <c r="AG290" s="7"/>
      <c r="AJ290" s="7"/>
    </row>
    <row r="291" spans="15:36" ht="15" customHeight="1" x14ac:dyDescent="0.25">
      <c r="O291" s="7"/>
      <c r="T291" s="7"/>
      <c r="AA291" s="7"/>
      <c r="AE291" s="7"/>
      <c r="AF291" s="7"/>
      <c r="AG291" s="7"/>
      <c r="AJ291" s="7"/>
    </row>
    <row r="292" spans="15:36" ht="15" customHeight="1" x14ac:dyDescent="0.25">
      <c r="O292" s="7"/>
      <c r="T292" s="7"/>
      <c r="AA292" s="7"/>
      <c r="AE292" s="7"/>
      <c r="AF292" s="7"/>
      <c r="AG292" s="7"/>
      <c r="AJ292" s="7"/>
    </row>
    <row r="293" spans="15:36" ht="15" customHeight="1" x14ac:dyDescent="0.25">
      <c r="O293" s="7"/>
      <c r="T293" s="7"/>
      <c r="AA293" s="7"/>
      <c r="AE293" s="7"/>
      <c r="AF293" s="7"/>
      <c r="AG293" s="7"/>
      <c r="AJ293" s="7"/>
    </row>
    <row r="294" spans="15:36" ht="15" customHeight="1" x14ac:dyDescent="0.25">
      <c r="O294" s="7"/>
      <c r="T294" s="7"/>
      <c r="AA294" s="7"/>
      <c r="AE294" s="7"/>
      <c r="AF294" s="7"/>
      <c r="AG294" s="7"/>
      <c r="AJ294" s="7"/>
    </row>
    <row r="295" spans="15:36" ht="15" customHeight="1" x14ac:dyDescent="0.25">
      <c r="O295" s="7"/>
      <c r="T295" s="7"/>
      <c r="AA295" s="7"/>
      <c r="AE295" s="7"/>
      <c r="AF295" s="7"/>
      <c r="AG295" s="7"/>
      <c r="AJ295" s="7"/>
    </row>
    <row r="296" spans="15:36" ht="15" customHeight="1" x14ac:dyDescent="0.25">
      <c r="O296" s="7"/>
      <c r="T296" s="7"/>
      <c r="AA296" s="7"/>
      <c r="AE296" s="7"/>
      <c r="AF296" s="7"/>
      <c r="AG296" s="7"/>
      <c r="AJ296" s="7"/>
    </row>
    <row r="297" spans="15:36" ht="15" customHeight="1" x14ac:dyDescent="0.25">
      <c r="O297" s="7"/>
      <c r="T297" s="7"/>
      <c r="AA297" s="7"/>
      <c r="AE297" s="7"/>
      <c r="AF297" s="7"/>
      <c r="AG297" s="7"/>
      <c r="AJ297" s="7"/>
    </row>
    <row r="298" spans="15:36" ht="15" customHeight="1" x14ac:dyDescent="0.25">
      <c r="O298" s="7"/>
      <c r="T298" s="7"/>
      <c r="AA298" s="7"/>
      <c r="AE298" s="7"/>
      <c r="AF298" s="7"/>
      <c r="AG298" s="7"/>
      <c r="AJ298" s="7"/>
    </row>
    <row r="299" spans="15:36" ht="15" customHeight="1" x14ac:dyDescent="0.25">
      <c r="O299" s="7"/>
      <c r="T299" s="7"/>
      <c r="AA299" s="7"/>
      <c r="AE299" s="7"/>
      <c r="AF299" s="7"/>
      <c r="AG299" s="7"/>
      <c r="AJ299" s="7"/>
    </row>
    <row r="300" spans="15:36" ht="15" customHeight="1" x14ac:dyDescent="0.25">
      <c r="O300" s="7"/>
      <c r="T300" s="7"/>
      <c r="AA300" s="7"/>
      <c r="AE300" s="7"/>
      <c r="AF300" s="7"/>
      <c r="AG300" s="7"/>
      <c r="AJ300" s="7"/>
    </row>
    <row r="301" spans="15:36" ht="15" customHeight="1" x14ac:dyDescent="0.25">
      <c r="O301" s="7"/>
      <c r="T301" s="7"/>
      <c r="AA301" s="7"/>
      <c r="AE301" s="7"/>
      <c r="AF301" s="7"/>
      <c r="AG301" s="7"/>
      <c r="AJ301" s="7"/>
    </row>
    <row r="302" spans="15:36" ht="15" customHeight="1" x14ac:dyDescent="0.25">
      <c r="O302" s="7"/>
      <c r="T302" s="7"/>
      <c r="AA302" s="7"/>
      <c r="AE302" s="7"/>
      <c r="AF302" s="7"/>
      <c r="AG302" s="7"/>
      <c r="AJ302" s="7"/>
    </row>
    <row r="303" spans="15:36" ht="15" customHeight="1" x14ac:dyDescent="0.25">
      <c r="O303" s="7"/>
      <c r="T303" s="7"/>
      <c r="AA303" s="7"/>
      <c r="AE303" s="7"/>
      <c r="AF303" s="7"/>
      <c r="AG303" s="7"/>
      <c r="AJ303" s="7"/>
    </row>
    <row r="304" spans="15:36" ht="15" customHeight="1" x14ac:dyDescent="0.25">
      <c r="O304" s="7"/>
      <c r="T304" s="7"/>
      <c r="AA304" s="7"/>
      <c r="AE304" s="7"/>
      <c r="AF304" s="7"/>
      <c r="AG304" s="7"/>
      <c r="AJ304" s="7"/>
    </row>
    <row r="305" spans="15:36" ht="15" customHeight="1" x14ac:dyDescent="0.25">
      <c r="O305" s="7"/>
      <c r="T305" s="7"/>
      <c r="AA305" s="7"/>
      <c r="AE305" s="7"/>
      <c r="AF305" s="7"/>
      <c r="AG305" s="7"/>
      <c r="AJ305" s="7"/>
    </row>
    <row r="306" spans="15:36" ht="15" customHeight="1" x14ac:dyDescent="0.25">
      <c r="O306" s="7"/>
      <c r="T306" s="7"/>
      <c r="AA306" s="7"/>
      <c r="AE306" s="7"/>
      <c r="AF306" s="7"/>
      <c r="AG306" s="7"/>
      <c r="AJ306" s="7"/>
    </row>
    <row r="307" spans="15:36" ht="15" customHeight="1" x14ac:dyDescent="0.25">
      <c r="O307" s="7"/>
      <c r="T307" s="7"/>
      <c r="AA307" s="7"/>
      <c r="AE307" s="7"/>
      <c r="AF307" s="7"/>
      <c r="AG307" s="7"/>
      <c r="AJ307" s="7"/>
    </row>
    <row r="308" spans="15:36" ht="15" customHeight="1" x14ac:dyDescent="0.25">
      <c r="O308" s="7"/>
      <c r="T308" s="7"/>
      <c r="AA308" s="7"/>
      <c r="AE308" s="7"/>
      <c r="AF308" s="7"/>
      <c r="AG308" s="7"/>
      <c r="AJ308" s="7"/>
    </row>
    <row r="309" spans="15:36" ht="15" customHeight="1" x14ac:dyDescent="0.25">
      <c r="O309" s="7"/>
      <c r="T309" s="7"/>
      <c r="AA309" s="7"/>
      <c r="AE309" s="7"/>
      <c r="AF309" s="7"/>
      <c r="AG309" s="7"/>
      <c r="AJ309" s="7"/>
    </row>
    <row r="310" spans="15:36" ht="15" customHeight="1" x14ac:dyDescent="0.25">
      <c r="O310" s="7"/>
      <c r="T310" s="7"/>
      <c r="AA310" s="7"/>
      <c r="AE310" s="7"/>
      <c r="AF310" s="7"/>
      <c r="AG310" s="7"/>
      <c r="AJ310" s="7"/>
    </row>
    <row r="311" spans="15:36" ht="15" customHeight="1" x14ac:dyDescent="0.25">
      <c r="O311" s="7"/>
      <c r="T311" s="7"/>
      <c r="AA311" s="7"/>
      <c r="AE311" s="7"/>
      <c r="AF311" s="7"/>
      <c r="AG311" s="7"/>
      <c r="AJ311" s="7"/>
    </row>
    <row r="312" spans="15:36" ht="15" customHeight="1" x14ac:dyDescent="0.25">
      <c r="O312" s="7"/>
      <c r="T312" s="7"/>
      <c r="AA312" s="7"/>
      <c r="AE312" s="7"/>
      <c r="AF312" s="7"/>
      <c r="AG312" s="7"/>
      <c r="AJ312" s="7"/>
    </row>
    <row r="313" spans="15:36" ht="15" customHeight="1" x14ac:dyDescent="0.25">
      <c r="O313" s="7"/>
      <c r="T313" s="7"/>
      <c r="AA313" s="7"/>
      <c r="AE313" s="7"/>
      <c r="AF313" s="7"/>
      <c r="AG313" s="7"/>
      <c r="AJ313" s="7"/>
    </row>
    <row r="314" spans="15:36" ht="15" customHeight="1" x14ac:dyDescent="0.25">
      <c r="O314" s="7"/>
      <c r="T314" s="7"/>
      <c r="AA314" s="7"/>
      <c r="AE314" s="7"/>
      <c r="AF314" s="7"/>
      <c r="AG314" s="7"/>
      <c r="AJ314" s="7"/>
    </row>
    <row r="315" spans="15:36" ht="15" customHeight="1" x14ac:dyDescent="0.25">
      <c r="O315" s="7"/>
      <c r="T315" s="7"/>
      <c r="AA315" s="7"/>
      <c r="AE315" s="7"/>
      <c r="AF315" s="7"/>
      <c r="AG315" s="7"/>
      <c r="AJ315" s="7"/>
    </row>
    <row r="316" spans="15:36" ht="15" customHeight="1" x14ac:dyDescent="0.25">
      <c r="O316" s="7"/>
      <c r="T316" s="7"/>
      <c r="AA316" s="7"/>
      <c r="AE316" s="7"/>
      <c r="AF316" s="7"/>
      <c r="AG316" s="7"/>
      <c r="AJ316" s="7"/>
    </row>
    <row r="317" spans="15:36" ht="15" customHeight="1" x14ac:dyDescent="0.25">
      <c r="O317" s="7"/>
      <c r="T317" s="7"/>
      <c r="AA317" s="7"/>
      <c r="AE317" s="7"/>
      <c r="AF317" s="7"/>
      <c r="AG317" s="7"/>
      <c r="AJ317" s="7"/>
    </row>
    <row r="318" spans="15:36" ht="15" customHeight="1" x14ac:dyDescent="0.25">
      <c r="O318" s="7"/>
      <c r="T318" s="7"/>
      <c r="AA318" s="7"/>
      <c r="AE318" s="7"/>
      <c r="AF318" s="7"/>
      <c r="AG318" s="7"/>
      <c r="AJ318" s="7"/>
    </row>
    <row r="319" spans="15:36" ht="15" customHeight="1" x14ac:dyDescent="0.25">
      <c r="O319" s="7"/>
      <c r="T319" s="7"/>
      <c r="AA319" s="7"/>
      <c r="AE319" s="7"/>
      <c r="AF319" s="7"/>
      <c r="AG319" s="7"/>
      <c r="AJ319" s="7"/>
    </row>
    <row r="320" spans="15:36" ht="15" customHeight="1" x14ac:dyDescent="0.25">
      <c r="O320" s="7"/>
      <c r="T320" s="7"/>
      <c r="AA320" s="7"/>
      <c r="AE320" s="7"/>
      <c r="AF320" s="7"/>
      <c r="AG320" s="7"/>
      <c r="AJ320" s="7"/>
    </row>
    <row r="321" spans="15:36" ht="15" customHeight="1" x14ac:dyDescent="0.25">
      <c r="O321" s="7"/>
      <c r="T321" s="7"/>
      <c r="AA321" s="7"/>
      <c r="AE321" s="7"/>
      <c r="AF321" s="7"/>
      <c r="AG321" s="7"/>
      <c r="AJ321" s="7"/>
    </row>
    <row r="322" spans="15:36" ht="15" customHeight="1" x14ac:dyDescent="0.25">
      <c r="O322" s="7"/>
      <c r="T322" s="7"/>
      <c r="AA322" s="7"/>
      <c r="AE322" s="7"/>
      <c r="AF322" s="7"/>
      <c r="AG322" s="7"/>
      <c r="AJ322" s="7"/>
    </row>
    <row r="323" spans="15:36" ht="15" customHeight="1" x14ac:dyDescent="0.25">
      <c r="O323" s="7"/>
      <c r="T323" s="7"/>
      <c r="AA323" s="7"/>
      <c r="AE323" s="7"/>
      <c r="AF323" s="7"/>
      <c r="AG323" s="7"/>
      <c r="AJ323" s="7"/>
    </row>
    <row r="324" spans="15:36" ht="15" customHeight="1" x14ac:dyDescent="0.25">
      <c r="O324" s="7"/>
      <c r="T324" s="7"/>
      <c r="AA324" s="7"/>
      <c r="AE324" s="7"/>
      <c r="AF324" s="7"/>
      <c r="AG324" s="7"/>
      <c r="AJ324" s="7"/>
    </row>
    <row r="325" spans="15:36" ht="15" customHeight="1" x14ac:dyDescent="0.25">
      <c r="O325" s="7"/>
      <c r="T325" s="7"/>
      <c r="AA325" s="7"/>
      <c r="AE325" s="7"/>
      <c r="AF325" s="7"/>
      <c r="AG325" s="7"/>
      <c r="AJ325" s="7"/>
    </row>
    <row r="326" spans="15:36" ht="15" customHeight="1" x14ac:dyDescent="0.25">
      <c r="O326" s="7"/>
      <c r="T326" s="7"/>
      <c r="AA326" s="7"/>
      <c r="AE326" s="7"/>
      <c r="AF326" s="7"/>
      <c r="AG326" s="7"/>
      <c r="AJ326" s="7"/>
    </row>
    <row r="327" spans="15:36" ht="15" customHeight="1" x14ac:dyDescent="0.25">
      <c r="O327" s="7"/>
      <c r="T327" s="7"/>
      <c r="AA327" s="7"/>
      <c r="AE327" s="7"/>
      <c r="AF327" s="7"/>
      <c r="AG327" s="7"/>
      <c r="AJ327" s="7"/>
    </row>
    <row r="328" spans="15:36" ht="15" customHeight="1" x14ac:dyDescent="0.25">
      <c r="O328" s="7"/>
      <c r="T328" s="7"/>
      <c r="AA328" s="7"/>
      <c r="AE328" s="7"/>
      <c r="AF328" s="7"/>
      <c r="AG328" s="7"/>
      <c r="AJ328" s="7"/>
    </row>
    <row r="329" spans="15:36" ht="15" customHeight="1" x14ac:dyDescent="0.25">
      <c r="O329" s="7"/>
      <c r="T329" s="7"/>
      <c r="AA329" s="7"/>
      <c r="AE329" s="7"/>
      <c r="AF329" s="7"/>
      <c r="AG329" s="7"/>
      <c r="AJ329" s="7"/>
    </row>
    <row r="330" spans="15:36" ht="15" customHeight="1" x14ac:dyDescent="0.25">
      <c r="O330" s="7"/>
      <c r="T330" s="7"/>
      <c r="AA330" s="7"/>
      <c r="AE330" s="7"/>
      <c r="AF330" s="7"/>
      <c r="AG330" s="7"/>
      <c r="AJ330" s="7"/>
    </row>
    <row r="331" spans="15:36" ht="15" customHeight="1" x14ac:dyDescent="0.25">
      <c r="O331" s="7"/>
      <c r="T331" s="7"/>
      <c r="AA331" s="7"/>
      <c r="AE331" s="7"/>
      <c r="AF331" s="7"/>
      <c r="AG331" s="7"/>
      <c r="AJ331" s="7"/>
    </row>
    <row r="332" spans="15:36" ht="15" customHeight="1" x14ac:dyDescent="0.25">
      <c r="O332" s="7"/>
      <c r="T332" s="7"/>
      <c r="AA332" s="7"/>
      <c r="AE332" s="7"/>
      <c r="AF332" s="7"/>
      <c r="AG332" s="7"/>
      <c r="AJ332" s="7"/>
    </row>
    <row r="333" spans="15:36" ht="15" customHeight="1" x14ac:dyDescent="0.25">
      <c r="O333" s="7"/>
      <c r="T333" s="7"/>
      <c r="AA333" s="7"/>
      <c r="AE333" s="7"/>
      <c r="AF333" s="7"/>
      <c r="AG333" s="7"/>
      <c r="AJ333" s="7"/>
    </row>
    <row r="334" spans="15:36" ht="15" customHeight="1" x14ac:dyDescent="0.25">
      <c r="O334" s="7"/>
      <c r="T334" s="7"/>
      <c r="AA334" s="7"/>
      <c r="AE334" s="7"/>
      <c r="AF334" s="7"/>
      <c r="AG334" s="7"/>
      <c r="AJ334" s="7"/>
    </row>
    <row r="335" spans="15:36" ht="15" customHeight="1" x14ac:dyDescent="0.25">
      <c r="O335" s="7"/>
      <c r="T335" s="7"/>
      <c r="AA335" s="7"/>
      <c r="AE335" s="7"/>
      <c r="AF335" s="7"/>
      <c r="AG335" s="7"/>
      <c r="AJ335" s="7"/>
    </row>
    <row r="336" spans="15:36" ht="15" customHeight="1" x14ac:dyDescent="0.25">
      <c r="O336" s="7"/>
      <c r="T336" s="7"/>
      <c r="AA336" s="7"/>
      <c r="AE336" s="7"/>
      <c r="AF336" s="7"/>
      <c r="AG336" s="7"/>
      <c r="AJ336" s="7"/>
    </row>
    <row r="337" spans="15:36" ht="15" customHeight="1" x14ac:dyDescent="0.25">
      <c r="O337" s="7"/>
      <c r="T337" s="7"/>
      <c r="AA337" s="7"/>
      <c r="AE337" s="7"/>
      <c r="AF337" s="7"/>
      <c r="AG337" s="7"/>
      <c r="AJ337" s="7"/>
    </row>
    <row r="338" spans="15:36" ht="15" customHeight="1" x14ac:dyDescent="0.25">
      <c r="O338" s="7"/>
      <c r="T338" s="7"/>
      <c r="AA338" s="7"/>
      <c r="AE338" s="7"/>
      <c r="AF338" s="7"/>
      <c r="AG338" s="7"/>
      <c r="AJ338" s="7"/>
    </row>
    <row r="339" spans="15:36" ht="15" customHeight="1" x14ac:dyDescent="0.25">
      <c r="O339" s="7"/>
      <c r="T339" s="7"/>
      <c r="AA339" s="7"/>
      <c r="AE339" s="7"/>
      <c r="AF339" s="7"/>
      <c r="AG339" s="7"/>
      <c r="AJ339" s="7"/>
    </row>
    <row r="340" spans="15:36" ht="15" customHeight="1" x14ac:dyDescent="0.25">
      <c r="O340" s="7"/>
      <c r="T340" s="7"/>
      <c r="AA340" s="7"/>
      <c r="AE340" s="7"/>
      <c r="AF340" s="7"/>
      <c r="AG340" s="7"/>
      <c r="AJ340" s="7"/>
    </row>
    <row r="341" spans="15:36" ht="15" customHeight="1" x14ac:dyDescent="0.25">
      <c r="O341" s="7"/>
      <c r="T341" s="7"/>
      <c r="AA341" s="7"/>
      <c r="AE341" s="7"/>
      <c r="AF341" s="7"/>
      <c r="AG341" s="7"/>
      <c r="AJ341" s="7"/>
    </row>
    <row r="342" spans="15:36" ht="15" customHeight="1" x14ac:dyDescent="0.25">
      <c r="O342" s="7"/>
      <c r="T342" s="7"/>
      <c r="AA342" s="7"/>
      <c r="AE342" s="7"/>
      <c r="AF342" s="7"/>
      <c r="AG342" s="7"/>
      <c r="AJ342" s="7"/>
    </row>
    <row r="343" spans="15:36" ht="15" customHeight="1" x14ac:dyDescent="0.25">
      <c r="O343" s="7"/>
      <c r="T343" s="7"/>
      <c r="AA343" s="7"/>
      <c r="AE343" s="7"/>
      <c r="AF343" s="7"/>
      <c r="AG343" s="7"/>
      <c r="AJ343" s="7"/>
    </row>
    <row r="344" spans="15:36" ht="15" customHeight="1" x14ac:dyDescent="0.25">
      <c r="O344" s="7"/>
      <c r="T344" s="7"/>
      <c r="AA344" s="7"/>
      <c r="AE344" s="7"/>
      <c r="AF344" s="7"/>
      <c r="AG344" s="7"/>
      <c r="AJ344" s="7"/>
    </row>
    <row r="345" spans="15:36" ht="15" customHeight="1" x14ac:dyDescent="0.25">
      <c r="O345" s="7"/>
      <c r="T345" s="7"/>
      <c r="AA345" s="7"/>
      <c r="AE345" s="7"/>
      <c r="AF345" s="7"/>
      <c r="AG345" s="7"/>
      <c r="AJ345" s="7"/>
    </row>
    <row r="346" spans="15:36" ht="15" customHeight="1" x14ac:dyDescent="0.25">
      <c r="O346" s="7"/>
      <c r="T346" s="7"/>
      <c r="AA346" s="7"/>
      <c r="AE346" s="7"/>
      <c r="AF346" s="7"/>
      <c r="AG346" s="7"/>
      <c r="AJ346" s="7"/>
    </row>
    <row r="347" spans="15:36" ht="15" customHeight="1" x14ac:dyDescent="0.25">
      <c r="O347" s="7"/>
      <c r="T347" s="7"/>
      <c r="AA347" s="7"/>
      <c r="AE347" s="7"/>
      <c r="AF347" s="7"/>
      <c r="AG347" s="7"/>
      <c r="AJ347" s="7"/>
    </row>
    <row r="348" spans="15:36" ht="15" customHeight="1" x14ac:dyDescent="0.25">
      <c r="O348" s="7"/>
      <c r="T348" s="7"/>
      <c r="AA348" s="7"/>
      <c r="AE348" s="7"/>
      <c r="AF348" s="7"/>
      <c r="AG348" s="7"/>
      <c r="AJ348" s="7"/>
    </row>
    <row r="349" spans="15:36" ht="15" customHeight="1" x14ac:dyDescent="0.25">
      <c r="O349" s="7"/>
      <c r="T349" s="7"/>
      <c r="AA349" s="7"/>
      <c r="AE349" s="7"/>
      <c r="AF349" s="7"/>
      <c r="AG349" s="7"/>
      <c r="AJ349" s="7"/>
    </row>
    <row r="350" spans="15:36" ht="15" customHeight="1" x14ac:dyDescent="0.25">
      <c r="O350" s="7"/>
      <c r="T350" s="7"/>
      <c r="AA350" s="7"/>
      <c r="AE350" s="7"/>
      <c r="AF350" s="7"/>
      <c r="AG350" s="7"/>
      <c r="AJ350" s="7"/>
    </row>
    <row r="351" spans="15:36" ht="15" customHeight="1" x14ac:dyDescent="0.25">
      <c r="O351" s="7"/>
      <c r="T351" s="7"/>
      <c r="AA351" s="7"/>
      <c r="AE351" s="7"/>
      <c r="AF351" s="7"/>
      <c r="AG351" s="7"/>
      <c r="AJ351" s="7"/>
    </row>
    <row r="352" spans="15:36" ht="15" customHeight="1" x14ac:dyDescent="0.25">
      <c r="O352" s="7"/>
      <c r="T352" s="7"/>
      <c r="AA352" s="7"/>
      <c r="AE352" s="7"/>
      <c r="AF352" s="7"/>
      <c r="AG352" s="7"/>
      <c r="AJ352" s="7"/>
    </row>
    <row r="353" spans="15:36" ht="15" customHeight="1" x14ac:dyDescent="0.25">
      <c r="O353" s="7"/>
      <c r="T353" s="7"/>
      <c r="AA353" s="7"/>
      <c r="AE353" s="7"/>
      <c r="AF353" s="7"/>
      <c r="AG353" s="7"/>
      <c r="AJ353" s="7"/>
    </row>
    <row r="354" spans="15:36" ht="15" customHeight="1" x14ac:dyDescent="0.25">
      <c r="O354" s="7"/>
      <c r="T354" s="7"/>
      <c r="AA354" s="7"/>
      <c r="AE354" s="7"/>
      <c r="AF354" s="7"/>
      <c r="AG354" s="7"/>
      <c r="AJ354" s="7"/>
    </row>
    <row r="355" spans="15:36" ht="15" customHeight="1" x14ac:dyDescent="0.25">
      <c r="O355" s="7"/>
      <c r="T355" s="7"/>
      <c r="AA355" s="7"/>
      <c r="AE355" s="7"/>
      <c r="AF355" s="7"/>
      <c r="AG355" s="7"/>
      <c r="AJ355" s="7"/>
    </row>
    <row r="356" spans="15:36" ht="15" customHeight="1" x14ac:dyDescent="0.25">
      <c r="O356" s="7"/>
      <c r="T356" s="7"/>
      <c r="AA356" s="7"/>
      <c r="AE356" s="7"/>
      <c r="AF356" s="7"/>
      <c r="AG356" s="7"/>
      <c r="AJ356" s="7"/>
    </row>
    <row r="357" spans="15:36" ht="15" customHeight="1" x14ac:dyDescent="0.25">
      <c r="O357" s="7"/>
      <c r="T357" s="7"/>
      <c r="AA357" s="7"/>
      <c r="AE357" s="7"/>
      <c r="AF357" s="7"/>
      <c r="AG357" s="7"/>
      <c r="AJ357" s="7"/>
    </row>
    <row r="358" spans="15:36" ht="15" customHeight="1" x14ac:dyDescent="0.25">
      <c r="O358" s="7"/>
      <c r="T358" s="7"/>
      <c r="AA358" s="7"/>
      <c r="AE358" s="7"/>
      <c r="AF358" s="7"/>
      <c r="AG358" s="7"/>
      <c r="AJ358" s="7"/>
    </row>
    <row r="359" spans="15:36" ht="15" customHeight="1" x14ac:dyDescent="0.25">
      <c r="O359" s="7"/>
      <c r="T359" s="7"/>
      <c r="AA359" s="7"/>
      <c r="AE359" s="7"/>
      <c r="AF359" s="7"/>
      <c r="AG359" s="7"/>
      <c r="AJ359" s="7"/>
    </row>
    <row r="360" spans="15:36" ht="15" customHeight="1" x14ac:dyDescent="0.25">
      <c r="O360" s="7"/>
      <c r="T360" s="7"/>
      <c r="AA360" s="7"/>
      <c r="AE360" s="7"/>
      <c r="AF360" s="7"/>
      <c r="AG360" s="7"/>
      <c r="AJ360" s="7"/>
    </row>
    <row r="361" spans="15:36" ht="15" customHeight="1" x14ac:dyDescent="0.25">
      <c r="O361" s="7"/>
      <c r="T361" s="7"/>
      <c r="AA361" s="7"/>
      <c r="AE361" s="7"/>
      <c r="AF361" s="7"/>
      <c r="AG361" s="7"/>
      <c r="AJ361" s="7"/>
    </row>
    <row r="362" spans="15:36" ht="15" customHeight="1" x14ac:dyDescent="0.25">
      <c r="O362" s="7"/>
      <c r="T362" s="7"/>
      <c r="AA362" s="7"/>
      <c r="AE362" s="7"/>
      <c r="AF362" s="7"/>
      <c r="AG362" s="7"/>
      <c r="AJ362" s="7"/>
    </row>
    <row r="363" spans="15:36" ht="15" customHeight="1" x14ac:dyDescent="0.25">
      <c r="O363" s="7"/>
      <c r="T363" s="7"/>
      <c r="AA363" s="7"/>
      <c r="AE363" s="7"/>
      <c r="AF363" s="7"/>
      <c r="AG363" s="7"/>
      <c r="AJ363" s="7"/>
    </row>
    <row r="364" spans="15:36" ht="15" customHeight="1" x14ac:dyDescent="0.25">
      <c r="O364" s="7"/>
      <c r="T364" s="7"/>
      <c r="AA364" s="7"/>
      <c r="AE364" s="7"/>
      <c r="AF364" s="7"/>
      <c r="AG364" s="7"/>
      <c r="AJ364" s="7"/>
    </row>
    <row r="365" spans="15:36" ht="15" customHeight="1" x14ac:dyDescent="0.25">
      <c r="O365" s="7"/>
      <c r="T365" s="7"/>
      <c r="AA365" s="7"/>
      <c r="AE365" s="7"/>
      <c r="AF365" s="7"/>
      <c r="AG365" s="7"/>
      <c r="AJ365" s="7"/>
    </row>
    <row r="366" spans="15:36" ht="15" customHeight="1" x14ac:dyDescent="0.25">
      <c r="O366" s="7"/>
      <c r="T366" s="7"/>
      <c r="AA366" s="7"/>
      <c r="AE366" s="7"/>
      <c r="AF366" s="7"/>
      <c r="AG366" s="7"/>
      <c r="AJ366" s="7"/>
    </row>
    <row r="367" spans="15:36" ht="15" customHeight="1" x14ac:dyDescent="0.25">
      <c r="O367" s="7"/>
      <c r="T367" s="7"/>
      <c r="AA367" s="7"/>
      <c r="AE367" s="7"/>
      <c r="AF367" s="7"/>
      <c r="AG367" s="7"/>
      <c r="AJ367" s="7"/>
    </row>
    <row r="368" spans="15:36" ht="15" customHeight="1" x14ac:dyDescent="0.25">
      <c r="O368" s="7"/>
      <c r="T368" s="7"/>
      <c r="AA368" s="7"/>
      <c r="AE368" s="7"/>
      <c r="AF368" s="7"/>
      <c r="AG368" s="7"/>
      <c r="AJ368" s="7"/>
    </row>
    <row r="369" spans="15:36" ht="15" customHeight="1" x14ac:dyDescent="0.25">
      <c r="O369" s="7"/>
      <c r="T369" s="7"/>
      <c r="AA369" s="7"/>
      <c r="AE369" s="7"/>
      <c r="AF369" s="7"/>
      <c r="AG369" s="7"/>
      <c r="AJ369" s="7"/>
    </row>
    <row r="370" spans="15:36" ht="15" customHeight="1" x14ac:dyDescent="0.25">
      <c r="O370" s="7"/>
      <c r="T370" s="7"/>
      <c r="AA370" s="7"/>
      <c r="AE370" s="7"/>
      <c r="AF370" s="7"/>
      <c r="AG370" s="7"/>
      <c r="AJ370" s="7"/>
    </row>
    <row r="371" spans="15:36" ht="15" customHeight="1" x14ac:dyDescent="0.25">
      <c r="O371" s="7"/>
      <c r="T371" s="7"/>
      <c r="AA371" s="7"/>
      <c r="AE371" s="7"/>
      <c r="AF371" s="7"/>
      <c r="AG371" s="7"/>
      <c r="AJ371" s="7"/>
    </row>
    <row r="372" spans="15:36" ht="15" customHeight="1" x14ac:dyDescent="0.25">
      <c r="O372" s="7"/>
      <c r="T372" s="7"/>
      <c r="AA372" s="7"/>
      <c r="AE372" s="7"/>
      <c r="AF372" s="7"/>
      <c r="AG372" s="7"/>
      <c r="AJ372" s="7"/>
    </row>
    <row r="373" spans="15:36" ht="15" customHeight="1" x14ac:dyDescent="0.25">
      <c r="O373" s="7"/>
      <c r="T373" s="7"/>
      <c r="AA373" s="7"/>
      <c r="AE373" s="7"/>
      <c r="AF373" s="7"/>
      <c r="AG373" s="7"/>
      <c r="AJ373" s="7"/>
    </row>
    <row r="374" spans="15:36" ht="15" customHeight="1" x14ac:dyDescent="0.25">
      <c r="O374" s="7"/>
      <c r="T374" s="7"/>
      <c r="AA374" s="7"/>
      <c r="AE374" s="7"/>
      <c r="AF374" s="7"/>
      <c r="AG374" s="7"/>
      <c r="AJ374" s="7"/>
    </row>
    <row r="375" spans="15:36" ht="15" customHeight="1" x14ac:dyDescent="0.25">
      <c r="O375" s="7"/>
      <c r="T375" s="7"/>
      <c r="AA375" s="7"/>
      <c r="AE375" s="7"/>
      <c r="AF375" s="7"/>
      <c r="AG375" s="7"/>
      <c r="AJ375" s="7"/>
    </row>
    <row r="376" spans="15:36" ht="15" customHeight="1" x14ac:dyDescent="0.25">
      <c r="O376" s="7"/>
      <c r="T376" s="7"/>
      <c r="AA376" s="7"/>
      <c r="AE376" s="7"/>
      <c r="AF376" s="7"/>
      <c r="AG376" s="7"/>
      <c r="AJ376" s="7"/>
    </row>
    <row r="377" spans="15:36" ht="15" customHeight="1" x14ac:dyDescent="0.25">
      <c r="O377" s="7"/>
      <c r="T377" s="7"/>
      <c r="AA377" s="7"/>
      <c r="AE377" s="7"/>
      <c r="AF377" s="7"/>
      <c r="AG377" s="7"/>
      <c r="AJ377" s="7"/>
    </row>
    <row r="378" spans="15:36" ht="15" customHeight="1" x14ac:dyDescent="0.25">
      <c r="O378" s="7"/>
      <c r="T378" s="7"/>
      <c r="AA378" s="7"/>
      <c r="AE378" s="7"/>
      <c r="AF378" s="7"/>
      <c r="AG378" s="7"/>
      <c r="AJ378" s="7"/>
    </row>
    <row r="379" spans="15:36" ht="15" customHeight="1" x14ac:dyDescent="0.25">
      <c r="O379" s="7"/>
      <c r="T379" s="7"/>
      <c r="AA379" s="7"/>
      <c r="AE379" s="7"/>
      <c r="AF379" s="7"/>
      <c r="AG379" s="7"/>
      <c r="AJ379" s="7"/>
    </row>
    <row r="380" spans="15:36" ht="15" customHeight="1" x14ac:dyDescent="0.25">
      <c r="O380" s="7"/>
      <c r="T380" s="7"/>
      <c r="AA380" s="7"/>
      <c r="AE380" s="7"/>
      <c r="AF380" s="7"/>
      <c r="AG380" s="7"/>
      <c r="AJ380" s="7"/>
    </row>
    <row r="381" spans="15:36" ht="15" customHeight="1" x14ac:dyDescent="0.25">
      <c r="O381" s="7"/>
      <c r="T381" s="7"/>
      <c r="AA381" s="7"/>
      <c r="AE381" s="7"/>
      <c r="AF381" s="7"/>
      <c r="AG381" s="7"/>
      <c r="AJ381" s="7"/>
    </row>
    <row r="382" spans="15:36" ht="15" customHeight="1" x14ac:dyDescent="0.25">
      <c r="O382" s="7"/>
      <c r="T382" s="7"/>
      <c r="AA382" s="7"/>
      <c r="AE382" s="7"/>
      <c r="AF382" s="7"/>
      <c r="AG382" s="7"/>
      <c r="AJ382" s="7"/>
    </row>
    <row r="383" spans="15:36" ht="15" customHeight="1" x14ac:dyDescent="0.25">
      <c r="O383" s="7"/>
      <c r="T383" s="7"/>
      <c r="AA383" s="7"/>
      <c r="AE383" s="7"/>
      <c r="AF383" s="7"/>
      <c r="AG383" s="7"/>
      <c r="AJ383" s="7"/>
    </row>
    <row r="384" spans="15:36" ht="15" customHeight="1" x14ac:dyDescent="0.25">
      <c r="O384" s="7"/>
      <c r="T384" s="7"/>
      <c r="AA384" s="7"/>
      <c r="AE384" s="7"/>
      <c r="AF384" s="7"/>
      <c r="AG384" s="7"/>
      <c r="AJ384" s="7"/>
    </row>
    <row r="385" spans="15:36" ht="15" customHeight="1" x14ac:dyDescent="0.25">
      <c r="O385" s="7"/>
      <c r="T385" s="7"/>
      <c r="AA385" s="7"/>
      <c r="AE385" s="7"/>
      <c r="AF385" s="7"/>
      <c r="AG385" s="7"/>
      <c r="AJ385" s="7"/>
    </row>
    <row r="386" spans="15:36" ht="15" customHeight="1" x14ac:dyDescent="0.25">
      <c r="O386" s="7"/>
      <c r="T386" s="7"/>
      <c r="AA386" s="7"/>
      <c r="AE386" s="7"/>
      <c r="AF386" s="7"/>
      <c r="AG386" s="7"/>
      <c r="AJ386" s="7"/>
    </row>
    <row r="387" spans="15:36" ht="15" customHeight="1" x14ac:dyDescent="0.25">
      <c r="O387" s="7"/>
      <c r="T387" s="7"/>
      <c r="AA387" s="7"/>
      <c r="AE387" s="7"/>
      <c r="AF387" s="7"/>
      <c r="AG387" s="7"/>
      <c r="AJ387" s="7"/>
    </row>
    <row r="388" spans="15:36" ht="15" customHeight="1" x14ac:dyDescent="0.25">
      <c r="O388" s="7"/>
      <c r="T388" s="7"/>
      <c r="AA388" s="7"/>
      <c r="AE388" s="7"/>
      <c r="AF388" s="7"/>
      <c r="AG388" s="7"/>
      <c r="AJ388" s="7"/>
    </row>
    <row r="389" spans="15:36" ht="15" customHeight="1" x14ac:dyDescent="0.25">
      <c r="O389" s="7"/>
      <c r="T389" s="7"/>
      <c r="AA389" s="7"/>
      <c r="AE389" s="7"/>
      <c r="AF389" s="7"/>
      <c r="AG389" s="7"/>
      <c r="AJ389" s="7"/>
    </row>
    <row r="390" spans="15:36" ht="15" customHeight="1" x14ac:dyDescent="0.25">
      <c r="O390" s="7"/>
      <c r="T390" s="7"/>
      <c r="AA390" s="7"/>
      <c r="AE390" s="7"/>
      <c r="AF390" s="7"/>
      <c r="AG390" s="7"/>
      <c r="AJ390" s="7"/>
    </row>
    <row r="391" spans="15:36" ht="15" customHeight="1" x14ac:dyDescent="0.25">
      <c r="O391" s="7"/>
      <c r="T391" s="7"/>
      <c r="AA391" s="7"/>
      <c r="AE391" s="7"/>
      <c r="AF391" s="7"/>
      <c r="AG391" s="7"/>
      <c r="AJ391" s="7"/>
    </row>
    <row r="392" spans="15:36" ht="15" customHeight="1" x14ac:dyDescent="0.25">
      <c r="O392" s="7"/>
      <c r="T392" s="7"/>
      <c r="AA392" s="7"/>
      <c r="AE392" s="7"/>
      <c r="AF392" s="7"/>
      <c r="AG392" s="7"/>
      <c r="AJ392" s="7"/>
    </row>
    <row r="393" spans="15:36" ht="15" customHeight="1" x14ac:dyDescent="0.25">
      <c r="O393" s="7"/>
      <c r="T393" s="7"/>
      <c r="AA393" s="7"/>
      <c r="AE393" s="7"/>
      <c r="AF393" s="7"/>
      <c r="AG393" s="7"/>
      <c r="AJ393" s="7"/>
    </row>
    <row r="394" spans="15:36" ht="15" customHeight="1" x14ac:dyDescent="0.25">
      <c r="O394" s="7"/>
      <c r="T394" s="7"/>
      <c r="AA394" s="7"/>
      <c r="AE394" s="7"/>
      <c r="AF394" s="7"/>
      <c r="AG394" s="7"/>
      <c r="AJ394" s="7"/>
    </row>
    <row r="395" spans="15:36" ht="15" customHeight="1" x14ac:dyDescent="0.25">
      <c r="O395" s="7"/>
      <c r="T395" s="7"/>
      <c r="AA395" s="7"/>
      <c r="AE395" s="7"/>
      <c r="AF395" s="7"/>
      <c r="AG395" s="7"/>
      <c r="AJ395" s="7"/>
    </row>
    <row r="396" spans="15:36" ht="15" customHeight="1" x14ac:dyDescent="0.25">
      <c r="O396" s="7"/>
      <c r="T396" s="7"/>
      <c r="AA396" s="7"/>
      <c r="AE396" s="7"/>
      <c r="AF396" s="7"/>
      <c r="AG396" s="7"/>
      <c r="AJ396" s="7"/>
    </row>
    <row r="397" spans="15:36" ht="15" customHeight="1" x14ac:dyDescent="0.25">
      <c r="O397" s="7"/>
      <c r="T397" s="7"/>
      <c r="AA397" s="7"/>
      <c r="AE397" s="7"/>
      <c r="AF397" s="7"/>
      <c r="AG397" s="7"/>
      <c r="AJ397" s="7"/>
    </row>
    <row r="398" spans="15:36" ht="15" customHeight="1" x14ac:dyDescent="0.25">
      <c r="O398" s="7"/>
      <c r="T398" s="7"/>
      <c r="AA398" s="7"/>
      <c r="AE398" s="7"/>
      <c r="AF398" s="7"/>
      <c r="AG398" s="7"/>
      <c r="AJ398" s="7"/>
    </row>
    <row r="399" spans="15:36" ht="15" customHeight="1" x14ac:dyDescent="0.25">
      <c r="O399" s="7"/>
      <c r="T399" s="7"/>
      <c r="AA399" s="7"/>
      <c r="AE399" s="7"/>
      <c r="AF399" s="7"/>
      <c r="AG399" s="7"/>
      <c r="AJ399" s="7"/>
    </row>
    <row r="400" spans="15:36" ht="15" customHeight="1" x14ac:dyDescent="0.25">
      <c r="O400" s="7"/>
      <c r="T400" s="7"/>
      <c r="AA400" s="7"/>
      <c r="AE400" s="7"/>
      <c r="AF400" s="7"/>
      <c r="AG400" s="7"/>
      <c r="AJ400" s="7"/>
    </row>
    <row r="401" spans="15:36" ht="15" customHeight="1" x14ac:dyDescent="0.25">
      <c r="O401" s="7"/>
      <c r="T401" s="7"/>
      <c r="AA401" s="7"/>
      <c r="AE401" s="7"/>
      <c r="AF401" s="7"/>
      <c r="AG401" s="7"/>
      <c r="AJ401" s="7"/>
    </row>
    <row r="402" spans="15:36" ht="15" customHeight="1" x14ac:dyDescent="0.25">
      <c r="O402" s="7"/>
      <c r="T402" s="7"/>
      <c r="AA402" s="7"/>
      <c r="AE402" s="7"/>
      <c r="AF402" s="7"/>
      <c r="AG402" s="7"/>
      <c r="AJ402" s="7"/>
    </row>
    <row r="403" spans="15:36" ht="15" customHeight="1" x14ac:dyDescent="0.25">
      <c r="O403" s="7"/>
      <c r="T403" s="7"/>
      <c r="AA403" s="7"/>
      <c r="AE403" s="7"/>
      <c r="AF403" s="7"/>
      <c r="AG403" s="7"/>
      <c r="AJ403" s="7"/>
    </row>
    <row r="404" spans="15:36" ht="15" customHeight="1" x14ac:dyDescent="0.25">
      <c r="O404" s="7"/>
      <c r="T404" s="7"/>
      <c r="AA404" s="7"/>
      <c r="AE404" s="7"/>
      <c r="AF404" s="7"/>
      <c r="AG404" s="7"/>
      <c r="AJ404" s="7"/>
    </row>
    <row r="405" spans="15:36" ht="15" customHeight="1" x14ac:dyDescent="0.25">
      <c r="O405" s="7"/>
      <c r="T405" s="7"/>
      <c r="AA405" s="7"/>
      <c r="AE405" s="7"/>
      <c r="AF405" s="7"/>
      <c r="AG405" s="7"/>
      <c r="AJ405" s="7"/>
    </row>
    <row r="406" spans="15:36" ht="15" customHeight="1" x14ac:dyDescent="0.25">
      <c r="O406" s="7"/>
      <c r="T406" s="7"/>
      <c r="AA406" s="7"/>
      <c r="AE406" s="7"/>
      <c r="AF406" s="7"/>
      <c r="AG406" s="7"/>
      <c r="AJ406" s="7"/>
    </row>
    <row r="407" spans="15:36" ht="15" customHeight="1" x14ac:dyDescent="0.25">
      <c r="O407" s="7"/>
      <c r="T407" s="7"/>
      <c r="AA407" s="7"/>
      <c r="AE407" s="7"/>
      <c r="AF407" s="7"/>
      <c r="AG407" s="7"/>
      <c r="AJ407" s="7"/>
    </row>
    <row r="408" spans="15:36" ht="15" customHeight="1" x14ac:dyDescent="0.25">
      <c r="O408" s="7"/>
      <c r="T408" s="7"/>
      <c r="AA408" s="7"/>
      <c r="AE408" s="7"/>
      <c r="AF408" s="7"/>
      <c r="AG408" s="7"/>
      <c r="AJ408" s="7"/>
    </row>
    <row r="409" spans="15:36" ht="15" customHeight="1" x14ac:dyDescent="0.25">
      <c r="O409" s="7"/>
      <c r="T409" s="7"/>
      <c r="AA409" s="7"/>
      <c r="AE409" s="7"/>
      <c r="AF409" s="7"/>
      <c r="AG409" s="7"/>
      <c r="AJ409" s="7"/>
    </row>
    <row r="410" spans="15:36" ht="15" customHeight="1" x14ac:dyDescent="0.25">
      <c r="O410" s="7"/>
      <c r="T410" s="7"/>
      <c r="AA410" s="7"/>
      <c r="AE410" s="7"/>
      <c r="AF410" s="7"/>
      <c r="AG410" s="7"/>
      <c r="AJ410" s="7"/>
    </row>
    <row r="411" spans="15:36" ht="15" customHeight="1" x14ac:dyDescent="0.25">
      <c r="O411" s="7"/>
      <c r="T411" s="7"/>
      <c r="AA411" s="7"/>
      <c r="AE411" s="7"/>
      <c r="AF411" s="7"/>
      <c r="AG411" s="7"/>
      <c r="AJ411" s="7"/>
    </row>
    <row r="412" spans="15:36" ht="15" customHeight="1" x14ac:dyDescent="0.25">
      <c r="O412" s="7"/>
      <c r="T412" s="7"/>
      <c r="AA412" s="7"/>
      <c r="AE412" s="7"/>
      <c r="AF412" s="7"/>
      <c r="AG412" s="7"/>
      <c r="AJ412" s="7"/>
    </row>
    <row r="413" spans="15:36" ht="15" customHeight="1" x14ac:dyDescent="0.25">
      <c r="O413" s="7"/>
      <c r="T413" s="7"/>
      <c r="AA413" s="7"/>
      <c r="AE413" s="7"/>
      <c r="AF413" s="7"/>
      <c r="AG413" s="7"/>
      <c r="AJ413" s="7"/>
    </row>
    <row r="414" spans="15:36" ht="15" customHeight="1" x14ac:dyDescent="0.25">
      <c r="O414" s="7"/>
      <c r="T414" s="7"/>
      <c r="AA414" s="7"/>
      <c r="AE414" s="7"/>
      <c r="AF414" s="7"/>
      <c r="AG414" s="7"/>
      <c r="AJ414" s="7"/>
    </row>
    <row r="415" spans="15:36" ht="15" customHeight="1" x14ac:dyDescent="0.25">
      <c r="O415" s="7"/>
      <c r="T415" s="7"/>
      <c r="AA415" s="7"/>
      <c r="AE415" s="7"/>
      <c r="AF415" s="7"/>
      <c r="AG415" s="7"/>
      <c r="AJ415" s="7"/>
    </row>
    <row r="416" spans="15:36" ht="15" customHeight="1" x14ac:dyDescent="0.25">
      <c r="O416" s="7"/>
      <c r="T416" s="7"/>
      <c r="AA416" s="7"/>
      <c r="AE416" s="7"/>
      <c r="AF416" s="7"/>
      <c r="AG416" s="7"/>
      <c r="AJ416" s="7"/>
    </row>
    <row r="417" spans="15:36" ht="15" customHeight="1" x14ac:dyDescent="0.25">
      <c r="O417" s="7"/>
      <c r="T417" s="7"/>
      <c r="AA417" s="7"/>
      <c r="AE417" s="7"/>
      <c r="AF417" s="7"/>
      <c r="AG417" s="7"/>
      <c r="AJ417" s="7"/>
    </row>
    <row r="418" spans="15:36" ht="15" customHeight="1" x14ac:dyDescent="0.25">
      <c r="O418" s="7"/>
      <c r="T418" s="7"/>
      <c r="AA418" s="7"/>
      <c r="AE418" s="7"/>
      <c r="AF418" s="7"/>
      <c r="AG418" s="7"/>
      <c r="AJ418" s="7"/>
    </row>
    <row r="419" spans="15:36" ht="15" customHeight="1" x14ac:dyDescent="0.25">
      <c r="O419" s="7"/>
      <c r="T419" s="7"/>
      <c r="AA419" s="7"/>
      <c r="AE419" s="7"/>
      <c r="AF419" s="7"/>
      <c r="AG419" s="7"/>
      <c r="AJ419" s="7"/>
    </row>
    <row r="420" spans="15:36" ht="15" customHeight="1" x14ac:dyDescent="0.25">
      <c r="O420" s="7"/>
      <c r="T420" s="7"/>
      <c r="AA420" s="7"/>
      <c r="AE420" s="7"/>
      <c r="AF420" s="7"/>
      <c r="AG420" s="7"/>
      <c r="AJ420" s="7"/>
    </row>
    <row r="421" spans="15:36" ht="15" customHeight="1" x14ac:dyDescent="0.25">
      <c r="O421" s="7"/>
      <c r="T421" s="7"/>
      <c r="AA421" s="7"/>
      <c r="AE421" s="7"/>
      <c r="AF421" s="7"/>
      <c r="AG421" s="7"/>
      <c r="AJ421" s="7"/>
    </row>
    <row r="422" spans="15:36" ht="15" customHeight="1" x14ac:dyDescent="0.25">
      <c r="O422" s="7"/>
      <c r="T422" s="7"/>
      <c r="AA422" s="7"/>
      <c r="AE422" s="7"/>
      <c r="AF422" s="7"/>
      <c r="AG422" s="7"/>
      <c r="AJ422" s="7"/>
    </row>
    <row r="423" spans="15:36" ht="15" customHeight="1" x14ac:dyDescent="0.25">
      <c r="O423" s="7"/>
      <c r="T423" s="7"/>
      <c r="AA423" s="7"/>
      <c r="AE423" s="7"/>
      <c r="AF423" s="7"/>
      <c r="AG423" s="7"/>
      <c r="AJ423" s="7"/>
    </row>
    <row r="424" spans="15:36" ht="15" customHeight="1" x14ac:dyDescent="0.25">
      <c r="O424" s="7"/>
      <c r="T424" s="7"/>
      <c r="AA424" s="7"/>
      <c r="AE424" s="7"/>
      <c r="AF424" s="7"/>
      <c r="AG424" s="7"/>
      <c r="AJ424" s="7"/>
    </row>
    <row r="425" spans="15:36" ht="15" customHeight="1" x14ac:dyDescent="0.25">
      <c r="O425" s="7"/>
      <c r="T425" s="7"/>
      <c r="AA425" s="7"/>
      <c r="AE425" s="7"/>
      <c r="AF425" s="7"/>
      <c r="AG425" s="7"/>
      <c r="AJ425" s="7"/>
    </row>
    <row r="426" spans="15:36" ht="15" customHeight="1" x14ac:dyDescent="0.25">
      <c r="O426" s="7"/>
      <c r="T426" s="7"/>
      <c r="AA426" s="7"/>
      <c r="AE426" s="7"/>
      <c r="AF426" s="7"/>
      <c r="AG426" s="7"/>
      <c r="AJ426" s="7"/>
    </row>
    <row r="427" spans="15:36" ht="15" customHeight="1" x14ac:dyDescent="0.25">
      <c r="O427" s="7"/>
      <c r="T427" s="7"/>
      <c r="AA427" s="7"/>
      <c r="AE427" s="7"/>
      <c r="AF427" s="7"/>
      <c r="AG427" s="7"/>
      <c r="AJ427" s="7"/>
    </row>
    <row r="428" spans="15:36" ht="15" customHeight="1" x14ac:dyDescent="0.25">
      <c r="O428" s="7"/>
      <c r="T428" s="7"/>
      <c r="AA428" s="7"/>
      <c r="AE428" s="7"/>
      <c r="AF428" s="7"/>
      <c r="AG428" s="7"/>
      <c r="AJ428" s="7"/>
    </row>
    <row r="429" spans="15:36" ht="15" customHeight="1" x14ac:dyDescent="0.25">
      <c r="O429" s="7"/>
      <c r="T429" s="7"/>
      <c r="AA429" s="7"/>
      <c r="AE429" s="7"/>
      <c r="AF429" s="7"/>
      <c r="AG429" s="7"/>
      <c r="AJ429" s="7"/>
    </row>
    <row r="430" spans="15:36" ht="15" customHeight="1" x14ac:dyDescent="0.25">
      <c r="O430" s="7"/>
      <c r="T430" s="7"/>
      <c r="AA430" s="7"/>
      <c r="AE430" s="7"/>
      <c r="AF430" s="7"/>
      <c r="AG430" s="7"/>
      <c r="AJ430" s="7"/>
    </row>
    <row r="431" spans="15:36" ht="15" customHeight="1" x14ac:dyDescent="0.25">
      <c r="O431" s="7"/>
      <c r="T431" s="7"/>
      <c r="AA431" s="7"/>
      <c r="AE431" s="7"/>
      <c r="AF431" s="7"/>
      <c r="AG431" s="7"/>
      <c r="AJ431" s="7"/>
    </row>
    <row r="432" spans="15:36" ht="15" customHeight="1" x14ac:dyDescent="0.25">
      <c r="O432" s="7"/>
      <c r="T432" s="7"/>
      <c r="AA432" s="7"/>
      <c r="AE432" s="7"/>
      <c r="AF432" s="7"/>
      <c r="AG432" s="7"/>
      <c r="AJ432" s="7"/>
    </row>
    <row r="433" spans="15:36" ht="15" customHeight="1" x14ac:dyDescent="0.25">
      <c r="O433" s="7"/>
      <c r="T433" s="7"/>
      <c r="AA433" s="7"/>
      <c r="AE433" s="7"/>
      <c r="AF433" s="7"/>
      <c r="AG433" s="7"/>
      <c r="AJ433" s="7"/>
    </row>
    <row r="434" spans="15:36" ht="15" customHeight="1" x14ac:dyDescent="0.25">
      <c r="O434" s="7"/>
      <c r="T434" s="7"/>
      <c r="AA434" s="7"/>
      <c r="AE434" s="7"/>
      <c r="AF434" s="7"/>
      <c r="AG434" s="7"/>
      <c r="AJ434" s="7"/>
    </row>
    <row r="435" spans="15:36" ht="15" customHeight="1" x14ac:dyDescent="0.25">
      <c r="O435" s="7"/>
      <c r="T435" s="7"/>
      <c r="AA435" s="7"/>
      <c r="AE435" s="7"/>
      <c r="AF435" s="7"/>
      <c r="AG435" s="7"/>
      <c r="AJ435" s="7"/>
    </row>
    <row r="436" spans="15:36" ht="15" customHeight="1" x14ac:dyDescent="0.25">
      <c r="O436" s="7"/>
      <c r="T436" s="7"/>
      <c r="AA436" s="7"/>
      <c r="AE436" s="7"/>
      <c r="AF436" s="7"/>
      <c r="AG436" s="7"/>
      <c r="AJ436" s="7"/>
    </row>
    <row r="437" spans="15:36" ht="15" customHeight="1" x14ac:dyDescent="0.25">
      <c r="O437" s="7"/>
      <c r="T437" s="7"/>
      <c r="AA437" s="7"/>
      <c r="AE437" s="7"/>
      <c r="AF437" s="7"/>
      <c r="AG437" s="7"/>
      <c r="AJ437" s="7"/>
    </row>
    <row r="438" spans="15:36" ht="15" customHeight="1" x14ac:dyDescent="0.25">
      <c r="O438" s="7"/>
      <c r="T438" s="7"/>
      <c r="AA438" s="7"/>
      <c r="AE438" s="7"/>
      <c r="AF438" s="7"/>
      <c r="AG438" s="7"/>
      <c r="AJ438" s="7"/>
    </row>
    <row r="439" spans="15:36" ht="15" customHeight="1" x14ac:dyDescent="0.25">
      <c r="O439" s="7"/>
      <c r="T439" s="7"/>
      <c r="AA439" s="7"/>
      <c r="AE439" s="7"/>
      <c r="AF439" s="7"/>
      <c r="AG439" s="7"/>
      <c r="AJ439" s="7"/>
    </row>
    <row r="440" spans="15:36" ht="15" customHeight="1" x14ac:dyDescent="0.25">
      <c r="O440" s="7"/>
      <c r="T440" s="7"/>
      <c r="AA440" s="7"/>
      <c r="AE440" s="7"/>
      <c r="AF440" s="7"/>
      <c r="AG440" s="7"/>
      <c r="AJ440" s="7"/>
    </row>
    <row r="441" spans="15:36" ht="15" customHeight="1" x14ac:dyDescent="0.25">
      <c r="O441" s="7"/>
      <c r="T441" s="7"/>
      <c r="AA441" s="7"/>
      <c r="AE441" s="7"/>
      <c r="AF441" s="7"/>
      <c r="AG441" s="7"/>
      <c r="AJ441" s="7"/>
    </row>
    <row r="442" spans="15:36" ht="15" customHeight="1" x14ac:dyDescent="0.25">
      <c r="O442" s="7"/>
      <c r="T442" s="7"/>
      <c r="AA442" s="7"/>
      <c r="AE442" s="7"/>
      <c r="AF442" s="7"/>
      <c r="AG442" s="7"/>
      <c r="AJ442" s="7"/>
    </row>
    <row r="443" spans="15:36" ht="15" customHeight="1" x14ac:dyDescent="0.25">
      <c r="O443" s="7"/>
      <c r="T443" s="7"/>
      <c r="AA443" s="7"/>
      <c r="AE443" s="7"/>
      <c r="AF443" s="7"/>
      <c r="AG443" s="7"/>
      <c r="AJ443" s="7"/>
    </row>
    <row r="444" spans="15:36" ht="15" customHeight="1" x14ac:dyDescent="0.25">
      <c r="O444" s="7"/>
      <c r="T444" s="7"/>
      <c r="AA444" s="7"/>
      <c r="AE444" s="7"/>
      <c r="AF444" s="7"/>
      <c r="AG444" s="7"/>
      <c r="AJ444" s="7"/>
    </row>
    <row r="445" spans="15:36" ht="15" customHeight="1" x14ac:dyDescent="0.25">
      <c r="O445" s="7"/>
      <c r="T445" s="7"/>
      <c r="AA445" s="7"/>
      <c r="AE445" s="7"/>
      <c r="AF445" s="7"/>
      <c r="AG445" s="7"/>
      <c r="AJ445" s="7"/>
    </row>
    <row r="446" spans="15:36" ht="15" customHeight="1" x14ac:dyDescent="0.25">
      <c r="O446" s="7"/>
      <c r="T446" s="7"/>
      <c r="AA446" s="7"/>
      <c r="AE446" s="7"/>
      <c r="AF446" s="7"/>
      <c r="AG446" s="7"/>
      <c r="AJ446" s="7"/>
    </row>
    <row r="447" spans="15:36" ht="15" customHeight="1" x14ac:dyDescent="0.25">
      <c r="O447" s="7"/>
      <c r="T447" s="7"/>
      <c r="AA447" s="7"/>
      <c r="AE447" s="7"/>
      <c r="AF447" s="7"/>
      <c r="AG447" s="7"/>
      <c r="AJ447" s="7"/>
    </row>
    <row r="448" spans="15:36" ht="15" customHeight="1" x14ac:dyDescent="0.25">
      <c r="O448" s="7"/>
      <c r="T448" s="7"/>
      <c r="AA448" s="7"/>
      <c r="AE448" s="7"/>
      <c r="AF448" s="7"/>
      <c r="AG448" s="7"/>
      <c r="AJ448" s="7"/>
    </row>
    <row r="449" spans="15:36" ht="15" customHeight="1" x14ac:dyDescent="0.25">
      <c r="O449" s="7"/>
      <c r="T449" s="7"/>
      <c r="AA449" s="7"/>
      <c r="AE449" s="7"/>
      <c r="AF449" s="7"/>
      <c r="AG449" s="7"/>
      <c r="AJ449" s="7"/>
    </row>
    <row r="450" spans="15:36" ht="15" customHeight="1" x14ac:dyDescent="0.25">
      <c r="O450" s="7"/>
      <c r="T450" s="7"/>
      <c r="AA450" s="7"/>
      <c r="AE450" s="7"/>
      <c r="AF450" s="7"/>
      <c r="AG450" s="7"/>
      <c r="AJ450" s="7"/>
    </row>
    <row r="451" spans="15:36" ht="15" customHeight="1" x14ac:dyDescent="0.25">
      <c r="O451" s="7"/>
      <c r="T451" s="7"/>
      <c r="AA451" s="7"/>
      <c r="AE451" s="7"/>
      <c r="AF451" s="7"/>
      <c r="AG451" s="7"/>
      <c r="AJ451" s="7"/>
    </row>
    <row r="452" spans="15:36" ht="15" customHeight="1" x14ac:dyDescent="0.25">
      <c r="O452" s="7"/>
      <c r="T452" s="7"/>
      <c r="AA452" s="7"/>
      <c r="AE452" s="7"/>
      <c r="AF452" s="7"/>
      <c r="AG452" s="7"/>
      <c r="AJ452" s="7"/>
    </row>
    <row r="453" spans="15:36" ht="15" customHeight="1" x14ac:dyDescent="0.25">
      <c r="O453" s="7"/>
      <c r="T453" s="7"/>
      <c r="AA453" s="7"/>
      <c r="AE453" s="7"/>
      <c r="AF453" s="7"/>
      <c r="AG453" s="7"/>
      <c r="AJ453" s="7"/>
    </row>
    <row r="454" spans="15:36" ht="15" customHeight="1" x14ac:dyDescent="0.25">
      <c r="O454" s="7"/>
      <c r="T454" s="7"/>
      <c r="AA454" s="7"/>
      <c r="AE454" s="7"/>
      <c r="AF454" s="7"/>
      <c r="AG454" s="7"/>
      <c r="AJ454" s="7"/>
    </row>
    <row r="455" spans="15:36" ht="15" customHeight="1" x14ac:dyDescent="0.25">
      <c r="O455" s="7"/>
      <c r="T455" s="7"/>
      <c r="AA455" s="7"/>
      <c r="AE455" s="7"/>
      <c r="AF455" s="7"/>
      <c r="AG455" s="7"/>
      <c r="AJ455" s="7"/>
    </row>
    <row r="456" spans="15:36" ht="15" customHeight="1" x14ac:dyDescent="0.25">
      <c r="O456" s="7"/>
      <c r="T456" s="7"/>
      <c r="AA456" s="7"/>
      <c r="AE456" s="7"/>
      <c r="AF456" s="7"/>
      <c r="AG456" s="7"/>
      <c r="AJ456" s="7"/>
    </row>
    <row r="457" spans="15:36" ht="15" customHeight="1" x14ac:dyDescent="0.25">
      <c r="O457" s="7"/>
      <c r="T457" s="7"/>
      <c r="AA457" s="7"/>
      <c r="AE457" s="7"/>
      <c r="AF457" s="7"/>
      <c r="AG457" s="7"/>
      <c r="AJ457" s="7"/>
    </row>
    <row r="458" spans="15:36" ht="15" customHeight="1" x14ac:dyDescent="0.25">
      <c r="O458" s="7"/>
      <c r="T458" s="7"/>
      <c r="AA458" s="7"/>
      <c r="AE458" s="7"/>
      <c r="AF458" s="7"/>
      <c r="AG458" s="7"/>
      <c r="AJ458" s="7"/>
    </row>
    <row r="459" spans="15:36" ht="15" customHeight="1" x14ac:dyDescent="0.25">
      <c r="O459" s="7"/>
      <c r="T459" s="7"/>
      <c r="AA459" s="7"/>
      <c r="AE459" s="7"/>
      <c r="AF459" s="7"/>
      <c r="AG459" s="7"/>
      <c r="AJ459" s="7"/>
    </row>
    <row r="460" spans="15:36" ht="15" customHeight="1" x14ac:dyDescent="0.25">
      <c r="O460" s="7"/>
      <c r="T460" s="7"/>
      <c r="AA460" s="7"/>
      <c r="AE460" s="7"/>
      <c r="AF460" s="7"/>
      <c r="AG460" s="7"/>
      <c r="AJ460" s="7"/>
    </row>
    <row r="461" spans="15:36" ht="15" customHeight="1" x14ac:dyDescent="0.25">
      <c r="O461" s="7"/>
      <c r="T461" s="7"/>
      <c r="AA461" s="7"/>
      <c r="AE461" s="7"/>
      <c r="AF461" s="7"/>
      <c r="AG461" s="7"/>
      <c r="AJ461" s="7"/>
    </row>
    <row r="462" spans="15:36" ht="15" customHeight="1" x14ac:dyDescent="0.25">
      <c r="O462" s="7"/>
      <c r="T462" s="7"/>
      <c r="AA462" s="7"/>
      <c r="AE462" s="7"/>
      <c r="AF462" s="7"/>
      <c r="AG462" s="7"/>
      <c r="AJ462" s="7"/>
    </row>
    <row r="463" spans="15:36" ht="15" customHeight="1" x14ac:dyDescent="0.25">
      <c r="O463" s="7"/>
      <c r="T463" s="7"/>
      <c r="AA463" s="7"/>
      <c r="AE463" s="7"/>
      <c r="AF463" s="7"/>
      <c r="AG463" s="7"/>
      <c r="AJ463" s="7"/>
    </row>
    <row r="464" spans="15:36" ht="15" customHeight="1" x14ac:dyDescent="0.25">
      <c r="O464" s="7"/>
      <c r="T464" s="7"/>
      <c r="AA464" s="7"/>
      <c r="AE464" s="7"/>
      <c r="AF464" s="7"/>
      <c r="AG464" s="7"/>
      <c r="AJ464" s="7"/>
    </row>
    <row r="465" spans="15:36" ht="15" customHeight="1" x14ac:dyDescent="0.25">
      <c r="O465" s="7"/>
      <c r="T465" s="7"/>
      <c r="AA465" s="7"/>
      <c r="AE465" s="7"/>
      <c r="AF465" s="7"/>
      <c r="AG465" s="7"/>
      <c r="AJ465" s="7"/>
    </row>
    <row r="466" spans="15:36" ht="15" customHeight="1" x14ac:dyDescent="0.25">
      <c r="O466" s="7"/>
      <c r="T466" s="7"/>
      <c r="AA466" s="7"/>
      <c r="AE466" s="7"/>
      <c r="AF466" s="7"/>
      <c r="AG466" s="7"/>
      <c r="AJ466" s="7"/>
    </row>
    <row r="467" spans="15:36" ht="15" customHeight="1" x14ac:dyDescent="0.25">
      <c r="O467" s="7"/>
      <c r="T467" s="7"/>
      <c r="AA467" s="7"/>
      <c r="AE467" s="7"/>
      <c r="AF467" s="7"/>
      <c r="AG467" s="7"/>
      <c r="AJ467" s="7"/>
    </row>
    <row r="468" spans="15:36" ht="15" customHeight="1" x14ac:dyDescent="0.25">
      <c r="O468" s="7"/>
      <c r="T468" s="7"/>
      <c r="AA468" s="7"/>
      <c r="AE468" s="7"/>
      <c r="AF468" s="7"/>
      <c r="AG468" s="7"/>
      <c r="AJ468" s="7"/>
    </row>
    <row r="469" spans="15:36" ht="15" customHeight="1" x14ac:dyDescent="0.25">
      <c r="O469" s="7"/>
      <c r="T469" s="7"/>
      <c r="AA469" s="7"/>
      <c r="AE469" s="7"/>
      <c r="AF469" s="7"/>
      <c r="AG469" s="7"/>
      <c r="AJ469" s="7"/>
    </row>
    <row r="470" spans="15:36" ht="15" customHeight="1" x14ac:dyDescent="0.25">
      <c r="O470" s="7"/>
      <c r="T470" s="7"/>
      <c r="AA470" s="7"/>
      <c r="AE470" s="7"/>
      <c r="AF470" s="7"/>
      <c r="AG470" s="7"/>
      <c r="AJ470" s="7"/>
    </row>
    <row r="471" spans="15:36" ht="15" customHeight="1" x14ac:dyDescent="0.25">
      <c r="O471" s="7"/>
      <c r="T471" s="7"/>
      <c r="AA471" s="7"/>
      <c r="AE471" s="7"/>
      <c r="AF471" s="7"/>
      <c r="AG471" s="7"/>
      <c r="AJ471" s="7"/>
    </row>
    <row r="472" spans="15:36" ht="15" customHeight="1" x14ac:dyDescent="0.25">
      <c r="O472" s="7"/>
      <c r="T472" s="7"/>
      <c r="AA472" s="7"/>
      <c r="AE472" s="7"/>
      <c r="AF472" s="7"/>
      <c r="AG472" s="7"/>
      <c r="AJ472" s="7"/>
    </row>
    <row r="473" spans="15:36" ht="15" customHeight="1" x14ac:dyDescent="0.25">
      <c r="O473" s="7"/>
      <c r="T473" s="7"/>
      <c r="AA473" s="7"/>
      <c r="AE473" s="7"/>
      <c r="AF473" s="7"/>
      <c r="AG473" s="7"/>
      <c r="AJ473" s="7"/>
    </row>
    <row r="474" spans="15:36" ht="15" customHeight="1" x14ac:dyDescent="0.25">
      <c r="O474" s="7"/>
      <c r="T474" s="7"/>
      <c r="AA474" s="7"/>
      <c r="AE474" s="7"/>
      <c r="AF474" s="7"/>
      <c r="AG474" s="7"/>
      <c r="AJ474" s="7"/>
    </row>
    <row r="475" spans="15:36" ht="15" customHeight="1" x14ac:dyDescent="0.25">
      <c r="O475" s="7"/>
      <c r="T475" s="7"/>
      <c r="AA475" s="7"/>
      <c r="AE475" s="7"/>
      <c r="AF475" s="7"/>
      <c r="AG475" s="7"/>
      <c r="AJ475" s="7"/>
    </row>
    <row r="476" spans="15:36" ht="15" customHeight="1" x14ac:dyDescent="0.25">
      <c r="O476" s="7"/>
      <c r="T476" s="7"/>
      <c r="AA476" s="7"/>
      <c r="AE476" s="7"/>
      <c r="AF476" s="7"/>
      <c r="AG476" s="7"/>
      <c r="AJ476" s="7"/>
    </row>
    <row r="477" spans="15:36" ht="15" customHeight="1" x14ac:dyDescent="0.25">
      <c r="O477" s="7"/>
      <c r="T477" s="7"/>
      <c r="AA477" s="7"/>
      <c r="AE477" s="7"/>
      <c r="AF477" s="7"/>
      <c r="AG477" s="7"/>
      <c r="AJ477" s="7"/>
    </row>
    <row r="478" spans="15:36" ht="15" customHeight="1" x14ac:dyDescent="0.25">
      <c r="O478" s="7"/>
      <c r="T478" s="7"/>
      <c r="AA478" s="7"/>
      <c r="AE478" s="7"/>
      <c r="AF478" s="7"/>
      <c r="AG478" s="7"/>
      <c r="AJ478" s="7"/>
    </row>
    <row r="479" spans="15:36" ht="15" customHeight="1" x14ac:dyDescent="0.25">
      <c r="O479" s="7"/>
      <c r="T479" s="7"/>
      <c r="AA479" s="7"/>
      <c r="AE479" s="7"/>
      <c r="AF479" s="7"/>
      <c r="AG479" s="7"/>
      <c r="AJ479" s="7"/>
    </row>
    <row r="480" spans="15:36" ht="15" customHeight="1" x14ac:dyDescent="0.25">
      <c r="O480" s="7"/>
      <c r="T480" s="7"/>
      <c r="AA480" s="7"/>
      <c r="AE480" s="7"/>
      <c r="AF480" s="7"/>
      <c r="AG480" s="7"/>
      <c r="AJ480" s="7"/>
    </row>
    <row r="481" spans="15:36" ht="15" customHeight="1" x14ac:dyDescent="0.25">
      <c r="O481" s="7"/>
      <c r="T481" s="7"/>
      <c r="AA481" s="7"/>
      <c r="AE481" s="7"/>
      <c r="AF481" s="7"/>
      <c r="AG481" s="7"/>
      <c r="AJ481" s="7"/>
    </row>
    <row r="482" spans="15:36" ht="15" customHeight="1" x14ac:dyDescent="0.25">
      <c r="O482" s="7"/>
      <c r="T482" s="7"/>
      <c r="AA482" s="7"/>
      <c r="AE482" s="7"/>
      <c r="AF482" s="7"/>
      <c r="AG482" s="7"/>
      <c r="AJ482" s="7"/>
    </row>
    <row r="483" spans="15:36" ht="15" customHeight="1" x14ac:dyDescent="0.25">
      <c r="O483" s="7"/>
      <c r="T483" s="7"/>
      <c r="AA483" s="7"/>
      <c r="AE483" s="7"/>
      <c r="AF483" s="7"/>
      <c r="AG483" s="7"/>
      <c r="AJ483" s="7"/>
    </row>
    <row r="484" spans="15:36" ht="15" customHeight="1" x14ac:dyDescent="0.25">
      <c r="O484" s="7"/>
      <c r="T484" s="7"/>
      <c r="AA484" s="7"/>
      <c r="AE484" s="7"/>
      <c r="AF484" s="7"/>
      <c r="AG484" s="7"/>
      <c r="AJ484" s="7"/>
    </row>
    <row r="485" spans="15:36" ht="15" customHeight="1" x14ac:dyDescent="0.25">
      <c r="O485" s="7"/>
      <c r="T485" s="7"/>
      <c r="AA485" s="7"/>
      <c r="AE485" s="7"/>
      <c r="AF485" s="7"/>
      <c r="AG485" s="7"/>
      <c r="AJ485" s="7"/>
    </row>
    <row r="486" spans="15:36" ht="15" customHeight="1" x14ac:dyDescent="0.25">
      <c r="O486" s="7"/>
      <c r="T486" s="7"/>
      <c r="AA486" s="7"/>
      <c r="AE486" s="7"/>
      <c r="AF486" s="7"/>
      <c r="AG486" s="7"/>
      <c r="AJ486" s="7"/>
    </row>
    <row r="487" spans="15:36" ht="15" customHeight="1" x14ac:dyDescent="0.25">
      <c r="O487" s="7"/>
      <c r="T487" s="7"/>
      <c r="AA487" s="7"/>
      <c r="AE487" s="7"/>
      <c r="AF487" s="7"/>
      <c r="AG487" s="7"/>
      <c r="AJ487" s="7"/>
    </row>
    <row r="488" spans="15:36" ht="15" customHeight="1" x14ac:dyDescent="0.25">
      <c r="O488" s="7"/>
      <c r="T488" s="7"/>
      <c r="AA488" s="7"/>
      <c r="AE488" s="7"/>
      <c r="AF488" s="7"/>
      <c r="AG488" s="7"/>
      <c r="AJ488" s="7"/>
    </row>
    <row r="489" spans="15:36" ht="15" customHeight="1" x14ac:dyDescent="0.25">
      <c r="O489" s="7"/>
      <c r="T489" s="7"/>
      <c r="AA489" s="7"/>
      <c r="AE489" s="7"/>
      <c r="AF489" s="7"/>
      <c r="AG489" s="7"/>
      <c r="AJ489" s="7"/>
    </row>
    <row r="490" spans="15:36" ht="15" customHeight="1" x14ac:dyDescent="0.25">
      <c r="O490" s="7"/>
      <c r="T490" s="7"/>
      <c r="AA490" s="7"/>
      <c r="AE490" s="7"/>
      <c r="AF490" s="7"/>
      <c r="AG490" s="7"/>
      <c r="AJ490" s="7"/>
    </row>
    <row r="491" spans="15:36" ht="15" customHeight="1" x14ac:dyDescent="0.25">
      <c r="O491" s="7"/>
      <c r="T491" s="7"/>
      <c r="AA491" s="7"/>
      <c r="AE491" s="7"/>
      <c r="AF491" s="7"/>
      <c r="AG491" s="7"/>
      <c r="AJ491" s="7"/>
    </row>
    <row r="492" spans="15:36" ht="15" customHeight="1" x14ac:dyDescent="0.25">
      <c r="O492" s="7"/>
      <c r="T492" s="7"/>
      <c r="AA492" s="7"/>
      <c r="AE492" s="7"/>
      <c r="AF492" s="7"/>
      <c r="AG492" s="7"/>
      <c r="AJ492" s="7"/>
    </row>
    <row r="493" spans="15:36" ht="15" customHeight="1" x14ac:dyDescent="0.25">
      <c r="O493" s="7"/>
      <c r="T493" s="7"/>
      <c r="AA493" s="7"/>
      <c r="AE493" s="7"/>
      <c r="AF493" s="7"/>
      <c r="AG493" s="7"/>
      <c r="AJ493" s="7"/>
    </row>
    <row r="494" spans="15:36" ht="15" customHeight="1" x14ac:dyDescent="0.25">
      <c r="O494" s="7"/>
      <c r="T494" s="7"/>
      <c r="AA494" s="7"/>
      <c r="AE494" s="7"/>
      <c r="AF494" s="7"/>
      <c r="AG494" s="7"/>
      <c r="AJ494" s="7"/>
    </row>
    <row r="495" spans="15:36" ht="15" customHeight="1" x14ac:dyDescent="0.25">
      <c r="O495" s="7"/>
      <c r="T495" s="7"/>
      <c r="AA495" s="7"/>
      <c r="AE495" s="7"/>
      <c r="AF495" s="7"/>
      <c r="AG495" s="7"/>
      <c r="AJ495" s="7"/>
    </row>
    <row r="496" spans="15:36" ht="15" customHeight="1" x14ac:dyDescent="0.25">
      <c r="O496" s="7"/>
      <c r="T496" s="7"/>
      <c r="AA496" s="7"/>
      <c r="AE496" s="7"/>
      <c r="AF496" s="7"/>
      <c r="AG496" s="7"/>
      <c r="AJ496" s="7"/>
    </row>
    <row r="497" spans="15:36" ht="15" customHeight="1" x14ac:dyDescent="0.25">
      <c r="O497" s="7"/>
      <c r="T497" s="7"/>
      <c r="AA497" s="7"/>
      <c r="AE497" s="7"/>
      <c r="AF497" s="7"/>
      <c r="AG497" s="7"/>
      <c r="AJ497" s="7"/>
    </row>
    <row r="498" spans="15:36" ht="15" customHeight="1" x14ac:dyDescent="0.25">
      <c r="O498" s="7"/>
      <c r="T498" s="7"/>
      <c r="AA498" s="7"/>
      <c r="AE498" s="7"/>
      <c r="AF498" s="7"/>
      <c r="AG498" s="7"/>
      <c r="AJ498" s="7"/>
    </row>
    <row r="499" spans="15:36" ht="15" customHeight="1" x14ac:dyDescent="0.25">
      <c r="O499" s="7"/>
      <c r="T499" s="7"/>
      <c r="AA499" s="7"/>
      <c r="AE499" s="7"/>
      <c r="AF499" s="7"/>
      <c r="AG499" s="7"/>
      <c r="AJ499" s="7"/>
    </row>
    <row r="500" spans="15:36" ht="15" customHeight="1" x14ac:dyDescent="0.25">
      <c r="O500" s="7"/>
      <c r="T500" s="7"/>
      <c r="AA500" s="7"/>
      <c r="AE500" s="7"/>
      <c r="AF500" s="7"/>
      <c r="AG500" s="7"/>
      <c r="AJ500" s="7"/>
    </row>
    <row r="501" spans="15:36" ht="15" customHeight="1" x14ac:dyDescent="0.25">
      <c r="O501" s="7"/>
      <c r="T501" s="7"/>
      <c r="AA501" s="7"/>
      <c r="AE501" s="7"/>
      <c r="AF501" s="7"/>
      <c r="AG501" s="7"/>
      <c r="AJ501" s="7"/>
    </row>
    <row r="502" spans="15:36" ht="15" customHeight="1" x14ac:dyDescent="0.25">
      <c r="O502" s="7"/>
      <c r="T502" s="7"/>
      <c r="AA502" s="7"/>
      <c r="AE502" s="7"/>
      <c r="AF502" s="7"/>
      <c r="AG502" s="7"/>
      <c r="AJ502" s="7"/>
    </row>
    <row r="503" spans="15:36" ht="15" customHeight="1" x14ac:dyDescent="0.25">
      <c r="O503" s="7"/>
      <c r="T503" s="7"/>
      <c r="AA503" s="7"/>
      <c r="AE503" s="7"/>
      <c r="AF503" s="7"/>
      <c r="AG503" s="7"/>
      <c r="AJ503" s="7"/>
    </row>
    <row r="504" spans="15:36" ht="15" customHeight="1" x14ac:dyDescent="0.25">
      <c r="O504" s="7"/>
      <c r="T504" s="7"/>
      <c r="AA504" s="7"/>
      <c r="AE504" s="7"/>
      <c r="AF504" s="7"/>
      <c r="AG504" s="7"/>
      <c r="AJ504" s="7"/>
    </row>
    <row r="505" spans="15:36" ht="15" customHeight="1" x14ac:dyDescent="0.25">
      <c r="O505" s="7"/>
      <c r="T505" s="7"/>
      <c r="AA505" s="7"/>
      <c r="AE505" s="7"/>
      <c r="AF505" s="7"/>
      <c r="AG505" s="7"/>
      <c r="AJ505" s="7"/>
    </row>
    <row r="506" spans="15:36" ht="15" customHeight="1" x14ac:dyDescent="0.25">
      <c r="O506" s="7"/>
      <c r="T506" s="7"/>
      <c r="AA506" s="7"/>
      <c r="AE506" s="7"/>
      <c r="AF506" s="7"/>
      <c r="AG506" s="7"/>
      <c r="AJ506" s="7"/>
    </row>
    <row r="507" spans="15:36" ht="15" customHeight="1" x14ac:dyDescent="0.25">
      <c r="O507" s="7"/>
      <c r="T507" s="7"/>
      <c r="AA507" s="7"/>
      <c r="AE507" s="7"/>
      <c r="AF507" s="7"/>
      <c r="AG507" s="7"/>
      <c r="AJ507" s="7"/>
    </row>
    <row r="508" spans="15:36" ht="15" customHeight="1" x14ac:dyDescent="0.25">
      <c r="O508" s="7"/>
      <c r="T508" s="7"/>
      <c r="AA508" s="7"/>
      <c r="AE508" s="7"/>
      <c r="AF508" s="7"/>
      <c r="AG508" s="7"/>
      <c r="AJ508" s="7"/>
    </row>
    <row r="509" spans="15:36" ht="15" customHeight="1" x14ac:dyDescent="0.25">
      <c r="O509" s="7"/>
      <c r="T509" s="7"/>
      <c r="AA509" s="7"/>
      <c r="AE509" s="7"/>
      <c r="AF509" s="7"/>
      <c r="AG509" s="7"/>
      <c r="AJ509" s="7"/>
    </row>
    <row r="510" spans="15:36" ht="15" customHeight="1" x14ac:dyDescent="0.25">
      <c r="O510" s="7"/>
      <c r="T510" s="7"/>
      <c r="AA510" s="7"/>
      <c r="AE510" s="7"/>
      <c r="AF510" s="7"/>
      <c r="AG510" s="7"/>
      <c r="AJ510" s="7"/>
    </row>
    <row r="511" spans="15:36" ht="15" customHeight="1" x14ac:dyDescent="0.25">
      <c r="O511" s="7"/>
      <c r="T511" s="7"/>
      <c r="AA511" s="7"/>
      <c r="AE511" s="7"/>
      <c r="AF511" s="7"/>
      <c r="AG511" s="7"/>
      <c r="AJ511" s="7"/>
    </row>
    <row r="512" spans="15:36" ht="15" customHeight="1" x14ac:dyDescent="0.25">
      <c r="O512" s="7"/>
      <c r="T512" s="7"/>
      <c r="AA512" s="7"/>
      <c r="AE512" s="7"/>
      <c r="AF512" s="7"/>
      <c r="AG512" s="7"/>
      <c r="AJ512" s="7"/>
    </row>
    <row r="513" spans="15:36" ht="15" customHeight="1" x14ac:dyDescent="0.25">
      <c r="O513" s="7"/>
      <c r="T513" s="7"/>
      <c r="AA513" s="7"/>
      <c r="AE513" s="7"/>
      <c r="AF513" s="7"/>
      <c r="AG513" s="7"/>
      <c r="AJ513" s="7"/>
    </row>
    <row r="514" spans="15:36" ht="15" customHeight="1" x14ac:dyDescent="0.25">
      <c r="O514" s="7"/>
      <c r="T514" s="7"/>
      <c r="AA514" s="7"/>
      <c r="AE514" s="7"/>
      <c r="AF514" s="7"/>
      <c r="AG514" s="7"/>
      <c r="AJ514" s="7"/>
    </row>
    <row r="515" spans="15:36" ht="15" customHeight="1" x14ac:dyDescent="0.25">
      <c r="O515" s="7"/>
      <c r="T515" s="7"/>
      <c r="AA515" s="7"/>
      <c r="AE515" s="7"/>
      <c r="AF515" s="7"/>
      <c r="AG515" s="7"/>
      <c r="AJ515" s="7"/>
    </row>
    <row r="516" spans="15:36" ht="15" customHeight="1" x14ac:dyDescent="0.25">
      <c r="O516" s="7"/>
      <c r="T516" s="7"/>
      <c r="AA516" s="7"/>
      <c r="AE516" s="7"/>
      <c r="AF516" s="7"/>
      <c r="AG516" s="7"/>
      <c r="AJ516" s="7"/>
    </row>
    <row r="517" spans="15:36" ht="15" customHeight="1" x14ac:dyDescent="0.25">
      <c r="O517" s="7"/>
      <c r="T517" s="7"/>
      <c r="AA517" s="7"/>
      <c r="AE517" s="7"/>
      <c r="AF517" s="7"/>
      <c r="AG517" s="7"/>
      <c r="AJ517" s="7"/>
    </row>
    <row r="518" spans="15:36" ht="15" customHeight="1" x14ac:dyDescent="0.25">
      <c r="O518" s="7"/>
      <c r="T518" s="7"/>
      <c r="AA518" s="7"/>
      <c r="AE518" s="7"/>
      <c r="AF518" s="7"/>
      <c r="AG518" s="7"/>
      <c r="AJ518" s="7"/>
    </row>
    <row r="519" spans="15:36" ht="15" customHeight="1" x14ac:dyDescent="0.25">
      <c r="O519" s="7"/>
      <c r="T519" s="7"/>
      <c r="AA519" s="7"/>
      <c r="AE519" s="7"/>
      <c r="AF519" s="7"/>
      <c r="AG519" s="7"/>
      <c r="AJ519" s="7"/>
    </row>
    <row r="520" spans="15:36" ht="15" customHeight="1" x14ac:dyDescent="0.25">
      <c r="O520" s="7"/>
      <c r="T520" s="7"/>
      <c r="AA520" s="7"/>
      <c r="AE520" s="7"/>
      <c r="AF520" s="7"/>
      <c r="AG520" s="7"/>
      <c r="AJ520" s="7"/>
    </row>
    <row r="521" spans="15:36" ht="15" customHeight="1" x14ac:dyDescent="0.25">
      <c r="O521" s="7"/>
      <c r="T521" s="7"/>
      <c r="AA521" s="7"/>
      <c r="AE521" s="7"/>
      <c r="AF521" s="7"/>
      <c r="AG521" s="7"/>
      <c r="AJ521" s="7"/>
    </row>
    <row r="522" spans="15:36" ht="15" customHeight="1" x14ac:dyDescent="0.25">
      <c r="O522" s="7"/>
      <c r="T522" s="7"/>
      <c r="AA522" s="7"/>
      <c r="AE522" s="7"/>
      <c r="AF522" s="7"/>
      <c r="AG522" s="7"/>
      <c r="AJ522" s="7"/>
    </row>
    <row r="523" spans="15:36" ht="15" customHeight="1" x14ac:dyDescent="0.25">
      <c r="O523" s="7"/>
      <c r="T523" s="7"/>
      <c r="AA523" s="7"/>
      <c r="AE523" s="7"/>
      <c r="AF523" s="7"/>
      <c r="AG523" s="7"/>
      <c r="AJ523" s="7"/>
    </row>
    <row r="524" spans="15:36" ht="15" customHeight="1" x14ac:dyDescent="0.25">
      <c r="O524" s="7"/>
      <c r="T524" s="7"/>
      <c r="AA524" s="7"/>
      <c r="AE524" s="7"/>
      <c r="AF524" s="7"/>
      <c r="AG524" s="7"/>
      <c r="AJ524" s="7"/>
    </row>
    <row r="525" spans="15:36" ht="15" customHeight="1" x14ac:dyDescent="0.25">
      <c r="O525" s="7"/>
      <c r="T525" s="7"/>
      <c r="AA525" s="7"/>
      <c r="AE525" s="7"/>
      <c r="AF525" s="7"/>
      <c r="AG525" s="7"/>
      <c r="AJ525" s="7"/>
    </row>
    <row r="526" spans="15:36" ht="15" customHeight="1" x14ac:dyDescent="0.25">
      <c r="O526" s="7"/>
      <c r="T526" s="7"/>
      <c r="AA526" s="7"/>
      <c r="AE526" s="7"/>
      <c r="AF526" s="7"/>
      <c r="AG526" s="7"/>
      <c r="AJ526" s="7"/>
    </row>
    <row r="527" spans="15:36" ht="15" customHeight="1" x14ac:dyDescent="0.25">
      <c r="O527" s="7"/>
      <c r="T527" s="7"/>
      <c r="AA527" s="7"/>
      <c r="AE527" s="7"/>
      <c r="AF527" s="7"/>
      <c r="AG527" s="7"/>
      <c r="AJ527" s="7"/>
    </row>
    <row r="528" spans="15:36" ht="15" customHeight="1" x14ac:dyDescent="0.25">
      <c r="O528" s="7"/>
      <c r="T528" s="7"/>
      <c r="AA528" s="7"/>
      <c r="AE528" s="7"/>
      <c r="AF528" s="7"/>
      <c r="AG528" s="7"/>
      <c r="AJ528" s="7"/>
    </row>
    <row r="529" spans="15:36" ht="15" customHeight="1" x14ac:dyDescent="0.25">
      <c r="O529" s="7"/>
      <c r="T529" s="7"/>
      <c r="AA529" s="7"/>
      <c r="AE529" s="7"/>
      <c r="AF529" s="7"/>
      <c r="AG529" s="7"/>
      <c r="AJ529" s="7"/>
    </row>
    <row r="530" spans="15:36" ht="15" customHeight="1" x14ac:dyDescent="0.25">
      <c r="O530" s="7"/>
      <c r="T530" s="7"/>
      <c r="AA530" s="7"/>
      <c r="AE530" s="7"/>
      <c r="AF530" s="7"/>
      <c r="AG530" s="7"/>
      <c r="AJ530" s="7"/>
    </row>
    <row r="531" spans="15:36" ht="15" customHeight="1" x14ac:dyDescent="0.25">
      <c r="O531" s="7"/>
      <c r="T531" s="7"/>
      <c r="AA531" s="7"/>
      <c r="AE531" s="7"/>
      <c r="AF531" s="7"/>
      <c r="AG531" s="7"/>
      <c r="AJ531" s="7"/>
    </row>
    <row r="532" spans="15:36" ht="15" customHeight="1" x14ac:dyDescent="0.25">
      <c r="O532" s="7"/>
      <c r="T532" s="7"/>
      <c r="AA532" s="7"/>
      <c r="AE532" s="7"/>
      <c r="AF532" s="7"/>
      <c r="AG532" s="7"/>
      <c r="AJ532" s="7"/>
    </row>
    <row r="533" spans="15:36" ht="15" customHeight="1" x14ac:dyDescent="0.25">
      <c r="O533" s="7"/>
      <c r="T533" s="7"/>
      <c r="AA533" s="7"/>
      <c r="AE533" s="7"/>
      <c r="AF533" s="7"/>
      <c r="AG533" s="7"/>
      <c r="AJ533" s="7"/>
    </row>
    <row r="534" spans="15:36" ht="15" customHeight="1" x14ac:dyDescent="0.25">
      <c r="O534" s="7"/>
      <c r="T534" s="7"/>
      <c r="AA534" s="7"/>
      <c r="AE534" s="7"/>
      <c r="AF534" s="7"/>
      <c r="AG534" s="7"/>
      <c r="AJ534" s="7"/>
    </row>
    <row r="535" spans="15:36" ht="15" customHeight="1" x14ac:dyDescent="0.25">
      <c r="O535" s="7"/>
      <c r="T535" s="7"/>
      <c r="AA535" s="7"/>
      <c r="AE535" s="7"/>
      <c r="AF535" s="7"/>
      <c r="AG535" s="7"/>
      <c r="AJ535" s="7"/>
    </row>
    <row r="536" spans="15:36" ht="15" customHeight="1" x14ac:dyDescent="0.25">
      <c r="O536" s="7"/>
      <c r="T536" s="7"/>
      <c r="AA536" s="7"/>
      <c r="AE536" s="7"/>
      <c r="AF536" s="7"/>
      <c r="AG536" s="7"/>
      <c r="AJ536" s="7"/>
    </row>
    <row r="537" spans="15:36" ht="15" customHeight="1" x14ac:dyDescent="0.25">
      <c r="O537" s="7"/>
      <c r="T537" s="7"/>
      <c r="AA537" s="7"/>
      <c r="AE537" s="7"/>
      <c r="AF537" s="7"/>
      <c r="AG537" s="7"/>
      <c r="AJ537" s="7"/>
    </row>
    <row r="538" spans="15:36" ht="15" customHeight="1" x14ac:dyDescent="0.25">
      <c r="O538" s="7"/>
      <c r="T538" s="7"/>
      <c r="AA538" s="7"/>
      <c r="AE538" s="7"/>
      <c r="AF538" s="7"/>
      <c r="AG538" s="7"/>
      <c r="AJ538" s="7"/>
    </row>
    <row r="539" spans="15:36" ht="15" customHeight="1" x14ac:dyDescent="0.25">
      <c r="O539" s="7"/>
      <c r="T539" s="7"/>
      <c r="AA539" s="7"/>
      <c r="AE539" s="7"/>
      <c r="AF539" s="7"/>
      <c r="AG539" s="7"/>
      <c r="AJ539" s="7"/>
    </row>
    <row r="540" spans="15:36" ht="15" customHeight="1" x14ac:dyDescent="0.25">
      <c r="O540" s="7"/>
      <c r="T540" s="7"/>
      <c r="AA540" s="7"/>
      <c r="AE540" s="7"/>
      <c r="AF540" s="7"/>
      <c r="AG540" s="7"/>
      <c r="AJ540" s="7"/>
    </row>
    <row r="541" spans="15:36" ht="15" customHeight="1" x14ac:dyDescent="0.25">
      <c r="O541" s="7"/>
      <c r="T541" s="7"/>
      <c r="AA541" s="7"/>
      <c r="AE541" s="7"/>
      <c r="AF541" s="7"/>
      <c r="AG541" s="7"/>
      <c r="AJ541" s="7"/>
    </row>
    <row r="542" spans="15:36" ht="15" customHeight="1" x14ac:dyDescent="0.25">
      <c r="O542" s="7"/>
      <c r="T542" s="7"/>
      <c r="AA542" s="7"/>
      <c r="AE542" s="7"/>
      <c r="AF542" s="7"/>
      <c r="AG542" s="7"/>
      <c r="AJ542" s="7"/>
    </row>
    <row r="543" spans="15:36" ht="15" customHeight="1" x14ac:dyDescent="0.25">
      <c r="O543" s="7"/>
      <c r="T543" s="7"/>
      <c r="AA543" s="7"/>
      <c r="AE543" s="7"/>
      <c r="AF543" s="7"/>
      <c r="AG543" s="7"/>
      <c r="AJ543" s="7"/>
    </row>
    <row r="544" spans="15:36" ht="15" customHeight="1" x14ac:dyDescent="0.25">
      <c r="O544" s="7"/>
      <c r="T544" s="7"/>
      <c r="AA544" s="7"/>
      <c r="AE544" s="7"/>
      <c r="AF544" s="7"/>
      <c r="AG544" s="7"/>
      <c r="AJ544" s="7"/>
    </row>
    <row r="545" spans="15:36" ht="15" customHeight="1" x14ac:dyDescent="0.25">
      <c r="O545" s="7"/>
      <c r="T545" s="7"/>
      <c r="AA545" s="7"/>
      <c r="AE545" s="7"/>
      <c r="AF545" s="7"/>
      <c r="AG545" s="7"/>
      <c r="AJ545" s="7"/>
    </row>
    <row r="546" spans="15:36" ht="15" customHeight="1" x14ac:dyDescent="0.25">
      <c r="O546" s="7"/>
      <c r="T546" s="7"/>
      <c r="AA546" s="7"/>
      <c r="AE546" s="7"/>
      <c r="AF546" s="7"/>
      <c r="AG546" s="7"/>
      <c r="AJ546" s="7"/>
    </row>
    <row r="547" spans="15:36" ht="15" customHeight="1" x14ac:dyDescent="0.25">
      <c r="O547" s="7"/>
      <c r="T547" s="7"/>
      <c r="AA547" s="7"/>
      <c r="AE547" s="7"/>
      <c r="AF547" s="7"/>
      <c r="AG547" s="7"/>
      <c r="AJ547" s="7"/>
    </row>
    <row r="548" spans="15:36" ht="15" customHeight="1" x14ac:dyDescent="0.25">
      <c r="O548" s="7"/>
      <c r="T548" s="7"/>
      <c r="AA548" s="7"/>
      <c r="AE548" s="7"/>
      <c r="AF548" s="7"/>
      <c r="AG548" s="7"/>
      <c r="AJ548" s="7"/>
    </row>
    <row r="549" spans="15:36" ht="15" customHeight="1" x14ac:dyDescent="0.25">
      <c r="O549" s="7"/>
      <c r="T549" s="7"/>
      <c r="AA549" s="7"/>
      <c r="AE549" s="7"/>
      <c r="AF549" s="7"/>
      <c r="AG549" s="7"/>
      <c r="AJ549" s="7"/>
    </row>
    <row r="550" spans="15:36" ht="15" customHeight="1" x14ac:dyDescent="0.25">
      <c r="O550" s="7"/>
      <c r="T550" s="7"/>
      <c r="AA550" s="7"/>
      <c r="AE550" s="7"/>
      <c r="AF550" s="7"/>
      <c r="AG550" s="7"/>
      <c r="AJ550" s="7"/>
    </row>
    <row r="551" spans="15:36" ht="15" customHeight="1" x14ac:dyDescent="0.25">
      <c r="O551" s="7"/>
      <c r="T551" s="7"/>
      <c r="AA551" s="7"/>
      <c r="AE551" s="7"/>
      <c r="AF551" s="7"/>
      <c r="AG551" s="7"/>
      <c r="AJ551" s="7"/>
    </row>
    <row r="552" spans="15:36" ht="15" customHeight="1" x14ac:dyDescent="0.25">
      <c r="O552" s="7"/>
      <c r="T552" s="7"/>
      <c r="AA552" s="7"/>
      <c r="AE552" s="7"/>
      <c r="AF552" s="7"/>
      <c r="AG552" s="7"/>
      <c r="AJ552" s="7"/>
    </row>
    <row r="553" spans="15:36" ht="15" customHeight="1" x14ac:dyDescent="0.25">
      <c r="O553" s="7"/>
      <c r="T553" s="7"/>
      <c r="AA553" s="7"/>
      <c r="AE553" s="7"/>
      <c r="AF553" s="7"/>
      <c r="AG553" s="7"/>
      <c r="AJ553" s="7"/>
    </row>
    <row r="554" spans="15:36" ht="15" customHeight="1" x14ac:dyDescent="0.25">
      <c r="O554" s="7"/>
      <c r="T554" s="7"/>
      <c r="AA554" s="7"/>
      <c r="AE554" s="7"/>
      <c r="AF554" s="7"/>
      <c r="AG554" s="7"/>
      <c r="AJ554" s="7"/>
    </row>
    <row r="555" spans="15:36" ht="15" customHeight="1" x14ac:dyDescent="0.25">
      <c r="O555" s="7"/>
      <c r="T555" s="7"/>
      <c r="AA555" s="7"/>
      <c r="AE555" s="7"/>
      <c r="AF555" s="7"/>
      <c r="AG555" s="7"/>
      <c r="AJ555" s="7"/>
    </row>
    <row r="556" spans="15:36" ht="15" customHeight="1" x14ac:dyDescent="0.25">
      <c r="O556" s="7"/>
      <c r="T556" s="7"/>
      <c r="AA556" s="7"/>
      <c r="AE556" s="7"/>
      <c r="AF556" s="7"/>
      <c r="AG556" s="7"/>
      <c r="AJ556" s="7"/>
    </row>
    <row r="557" spans="15:36" ht="15" customHeight="1" x14ac:dyDescent="0.25">
      <c r="O557" s="7"/>
      <c r="T557" s="7"/>
      <c r="AA557" s="7"/>
      <c r="AE557" s="7"/>
      <c r="AF557" s="7"/>
      <c r="AG557" s="7"/>
      <c r="AJ557" s="7"/>
    </row>
    <row r="558" spans="15:36" ht="15" customHeight="1" x14ac:dyDescent="0.25">
      <c r="O558" s="7"/>
      <c r="T558" s="7"/>
      <c r="AA558" s="7"/>
      <c r="AE558" s="7"/>
      <c r="AF558" s="7"/>
      <c r="AG558" s="7"/>
      <c r="AJ558" s="7"/>
    </row>
    <row r="559" spans="15:36" ht="15" customHeight="1" x14ac:dyDescent="0.25">
      <c r="O559" s="7"/>
      <c r="T559" s="7"/>
      <c r="AA559" s="7"/>
      <c r="AE559" s="7"/>
      <c r="AF559" s="7"/>
      <c r="AG559" s="7"/>
      <c r="AJ559" s="7"/>
    </row>
    <row r="560" spans="15:36" ht="15" customHeight="1" x14ac:dyDescent="0.25">
      <c r="O560" s="7"/>
      <c r="T560" s="7"/>
      <c r="AA560" s="7"/>
      <c r="AE560" s="7"/>
      <c r="AF560" s="7"/>
      <c r="AG560" s="7"/>
      <c r="AJ560" s="7"/>
    </row>
    <row r="561" spans="15:36" ht="15" customHeight="1" x14ac:dyDescent="0.25">
      <c r="O561" s="7"/>
      <c r="T561" s="7"/>
      <c r="AA561" s="7"/>
      <c r="AE561" s="7"/>
      <c r="AF561" s="7"/>
      <c r="AG561" s="7"/>
      <c r="AJ561" s="7"/>
    </row>
    <row r="562" spans="15:36" ht="15" customHeight="1" x14ac:dyDescent="0.25">
      <c r="O562" s="7"/>
      <c r="T562" s="7"/>
      <c r="AA562" s="7"/>
      <c r="AE562" s="7"/>
      <c r="AF562" s="7"/>
      <c r="AG562" s="7"/>
      <c r="AJ562" s="7"/>
    </row>
    <row r="563" spans="15:36" ht="15" customHeight="1" x14ac:dyDescent="0.25">
      <c r="O563" s="7"/>
      <c r="T563" s="7"/>
      <c r="AA563" s="7"/>
      <c r="AE563" s="7"/>
      <c r="AF563" s="7"/>
      <c r="AG563" s="7"/>
      <c r="AJ563" s="7"/>
    </row>
    <row r="564" spans="15:36" ht="15" customHeight="1" x14ac:dyDescent="0.25">
      <c r="O564" s="7"/>
      <c r="T564" s="7"/>
      <c r="AA564" s="7"/>
      <c r="AE564" s="7"/>
      <c r="AF564" s="7"/>
      <c r="AG564" s="7"/>
      <c r="AJ564" s="7"/>
    </row>
    <row r="565" spans="15:36" ht="15" customHeight="1" x14ac:dyDescent="0.25">
      <c r="O565" s="7"/>
      <c r="T565" s="7"/>
      <c r="AA565" s="7"/>
      <c r="AE565" s="7"/>
      <c r="AF565" s="7"/>
      <c r="AG565" s="7"/>
      <c r="AJ565" s="7"/>
    </row>
    <row r="566" spans="15:36" ht="15" customHeight="1" x14ac:dyDescent="0.25">
      <c r="O566" s="7"/>
      <c r="T566" s="7"/>
      <c r="AA566" s="7"/>
      <c r="AE566" s="7"/>
      <c r="AF566" s="7"/>
      <c r="AG566" s="7"/>
      <c r="AJ566" s="7"/>
    </row>
    <row r="567" spans="15:36" ht="15" customHeight="1" x14ac:dyDescent="0.25">
      <c r="O567" s="7"/>
      <c r="T567" s="7"/>
      <c r="AA567" s="7"/>
      <c r="AE567" s="7"/>
      <c r="AF567" s="7"/>
      <c r="AG567" s="7"/>
      <c r="AJ567" s="7"/>
    </row>
    <row r="568" spans="15:36" ht="15" customHeight="1" x14ac:dyDescent="0.25">
      <c r="O568" s="7"/>
      <c r="T568" s="7"/>
      <c r="AA568" s="7"/>
      <c r="AE568" s="7"/>
      <c r="AF568" s="7"/>
      <c r="AG568" s="7"/>
      <c r="AJ568" s="7"/>
    </row>
    <row r="569" spans="15:36" ht="15" customHeight="1" x14ac:dyDescent="0.25">
      <c r="O569" s="7"/>
      <c r="T569" s="7"/>
      <c r="AA569" s="7"/>
      <c r="AE569" s="7"/>
      <c r="AF569" s="7"/>
      <c r="AG569" s="7"/>
      <c r="AJ569" s="7"/>
    </row>
    <row r="570" spans="15:36" ht="15" customHeight="1" x14ac:dyDescent="0.25">
      <c r="O570" s="7"/>
      <c r="T570" s="7"/>
      <c r="AA570" s="7"/>
      <c r="AE570" s="7"/>
      <c r="AF570" s="7"/>
      <c r="AG570" s="7"/>
      <c r="AJ570" s="7"/>
    </row>
  </sheetData>
  <pageMargins left="0.7" right="0.7" top="0.75" bottom="0.75" header="0.3" footer="0.3"/>
  <pageSetup paperSize="9" orientation="portrait" horizontalDpi="200" verticalDpi="200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M16384"/>
  <sheetViews>
    <sheetView workbookViewId="0">
      <pane xSplit="1" ySplit="21" topLeftCell="Y22" activePane="bottomRight" state="frozen"/>
      <selection pane="topRight" activeCell="B1" sqref="B1"/>
      <selection pane="bottomLeft" activeCell="A22" sqref="A22"/>
      <selection pane="bottomRight" activeCell="AJ60" sqref="AJ60"/>
    </sheetView>
  </sheetViews>
  <sheetFormatPr baseColWidth="10" defaultColWidth="11.42578125" defaultRowHeight="15" x14ac:dyDescent="0.25"/>
  <cols>
    <col min="1" max="1" width="11.42578125" style="286"/>
    <col min="2" max="35" width="11.42578125" style="138"/>
    <col min="36" max="36" width="11.42578125" style="329"/>
    <col min="37" max="16384" width="11.42578125" style="138"/>
  </cols>
  <sheetData>
    <row r="1" spans="1:41" s="283" customFormat="1" ht="28.5" x14ac:dyDescent="0.25">
      <c r="A1" s="284"/>
      <c r="B1" s="284" t="s">
        <v>72</v>
      </c>
      <c r="C1" s="282" t="s">
        <v>6</v>
      </c>
      <c r="D1" s="284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10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138"/>
      <c r="AO1" s="282" t="s">
        <v>107</v>
      </c>
    </row>
    <row r="2" spans="1:41" hidden="1" x14ac:dyDescent="0.25">
      <c r="A2" s="285">
        <v>1935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>
        <v>1.7744850000000001</v>
      </c>
      <c r="AA2" s="291"/>
      <c r="AB2" s="291"/>
      <c r="AC2" s="291"/>
      <c r="AD2" s="291"/>
      <c r="AE2" s="291"/>
      <c r="AF2" s="291"/>
      <c r="AG2" s="291"/>
      <c r="AH2" s="291"/>
      <c r="AI2" s="291"/>
      <c r="AJ2" s="291"/>
    </row>
    <row r="3" spans="1:41" hidden="1" x14ac:dyDescent="0.25">
      <c r="A3" s="285">
        <v>1936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>
        <v>1.824746</v>
      </c>
      <c r="AA3" s="288"/>
      <c r="AB3" s="288"/>
      <c r="AC3" s="288"/>
      <c r="AD3" s="288"/>
      <c r="AE3" s="288"/>
      <c r="AF3" s="288"/>
      <c r="AG3" s="288"/>
      <c r="AH3" s="288"/>
      <c r="AI3" s="288"/>
      <c r="AJ3" s="288"/>
    </row>
    <row r="4" spans="1:41" hidden="1" x14ac:dyDescent="0.25">
      <c r="A4" s="285">
        <v>1937</v>
      </c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>
        <v>1.95278</v>
      </c>
      <c r="AA4" s="288"/>
      <c r="AB4" s="288"/>
      <c r="AC4" s="288"/>
      <c r="AD4" s="288"/>
      <c r="AE4" s="288"/>
      <c r="AF4" s="288"/>
      <c r="AG4" s="288"/>
      <c r="AH4" s="288"/>
      <c r="AI4" s="288"/>
      <c r="AJ4" s="288"/>
    </row>
    <row r="5" spans="1:41" hidden="1" x14ac:dyDescent="0.25">
      <c r="A5" s="285">
        <v>1938</v>
      </c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>
        <v>2.009919</v>
      </c>
      <c r="AA5" s="288"/>
      <c r="AB5" s="288"/>
      <c r="AC5" s="288"/>
      <c r="AD5" s="288"/>
      <c r="AE5" s="288"/>
      <c r="AF5" s="288"/>
      <c r="AG5" s="288"/>
      <c r="AH5" s="288"/>
      <c r="AI5" s="288"/>
      <c r="AJ5" s="288"/>
    </row>
    <row r="6" spans="1:41" hidden="1" x14ac:dyDescent="0.25">
      <c r="A6" s="285">
        <v>1939</v>
      </c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>
        <v>2.1019770000000002</v>
      </c>
      <c r="AA6" s="288"/>
      <c r="AB6" s="288"/>
      <c r="AC6" s="288"/>
      <c r="AD6" s="288"/>
      <c r="AE6" s="288"/>
      <c r="AF6" s="288"/>
      <c r="AG6" s="288"/>
      <c r="AH6" s="288"/>
      <c r="AI6" s="288"/>
      <c r="AJ6" s="288"/>
    </row>
    <row r="7" spans="1:41" hidden="1" x14ac:dyDescent="0.25">
      <c r="A7" s="285">
        <v>1940</v>
      </c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>
        <v>2.189273</v>
      </c>
      <c r="AA7" s="288"/>
      <c r="AB7" s="288"/>
      <c r="AC7" s="288"/>
      <c r="AD7" s="288"/>
      <c r="AE7" s="288"/>
      <c r="AF7" s="288"/>
      <c r="AG7" s="288"/>
      <c r="AH7" s="288"/>
      <c r="AI7" s="288"/>
      <c r="AJ7" s="288"/>
    </row>
    <row r="8" spans="1:41" hidden="1" x14ac:dyDescent="0.25">
      <c r="A8" s="285">
        <v>1941</v>
      </c>
      <c r="B8" s="288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>
        <v>2.2707489999999999</v>
      </c>
      <c r="AA8" s="288"/>
      <c r="AB8" s="288"/>
      <c r="AC8" s="288"/>
      <c r="AD8" s="288"/>
      <c r="AE8" s="288"/>
      <c r="AF8" s="288"/>
      <c r="AG8" s="288"/>
      <c r="AH8" s="288"/>
      <c r="AI8" s="288"/>
      <c r="AJ8" s="288"/>
    </row>
    <row r="9" spans="1:41" hidden="1" x14ac:dyDescent="0.25">
      <c r="A9" s="285">
        <v>1942</v>
      </c>
      <c r="B9" s="288"/>
      <c r="C9" s="288"/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>
        <v>2.3448180000000001</v>
      </c>
      <c r="AA9" s="288"/>
      <c r="AB9" s="288"/>
      <c r="AC9" s="288"/>
      <c r="AD9" s="288"/>
      <c r="AE9" s="288"/>
      <c r="AF9" s="288"/>
      <c r="AG9" s="288"/>
      <c r="AH9" s="288"/>
      <c r="AI9" s="288"/>
      <c r="AJ9" s="288"/>
    </row>
    <row r="10" spans="1:41" hidden="1" x14ac:dyDescent="0.25">
      <c r="A10" s="285">
        <v>1943</v>
      </c>
      <c r="B10" s="288"/>
      <c r="C10" s="288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>
        <v>2.4019569999999999</v>
      </c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</row>
    <row r="11" spans="1:41" hidden="1" x14ac:dyDescent="0.25">
      <c r="A11" s="285">
        <v>1944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>
        <v>2.4437530000000001</v>
      </c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</row>
    <row r="12" spans="1:41" hidden="1" x14ac:dyDescent="0.25">
      <c r="A12" s="285">
        <v>1945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>
        <v>2.4770840000000001</v>
      </c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</row>
    <row r="13" spans="1:41" hidden="1" x14ac:dyDescent="0.25">
      <c r="A13" s="285">
        <v>1946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>
        <v>2.49613</v>
      </c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</row>
    <row r="14" spans="1:41" hidden="1" x14ac:dyDescent="0.25">
      <c r="A14" s="285">
        <v>1947</v>
      </c>
      <c r="B14" s="288"/>
      <c r="C14" s="288"/>
      <c r="D14" s="288"/>
      <c r="E14" s="288"/>
      <c r="F14" s="288"/>
      <c r="G14" s="288"/>
      <c r="H14" s="288"/>
      <c r="I14" s="288"/>
      <c r="J14" s="288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>
        <v>2.5781360000000002</v>
      </c>
      <c r="AA14" s="288"/>
      <c r="AB14" s="288"/>
      <c r="AC14" s="288"/>
      <c r="AD14" s="288"/>
      <c r="AE14" s="288"/>
      <c r="AF14" s="288"/>
      <c r="AG14" s="288"/>
      <c r="AH14" s="288"/>
      <c r="AI14" s="288"/>
      <c r="AJ14" s="288"/>
    </row>
    <row r="15" spans="1:41" hidden="1" x14ac:dyDescent="0.25">
      <c r="A15" s="285">
        <v>1948</v>
      </c>
      <c r="B15" s="288"/>
      <c r="C15" s="288"/>
      <c r="D15" s="288"/>
      <c r="E15" s="288"/>
      <c r="F15" s="288"/>
      <c r="G15" s="288"/>
      <c r="H15" s="288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>
        <v>2.7797100000000001</v>
      </c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</row>
    <row r="16" spans="1:41" hidden="1" x14ac:dyDescent="0.25">
      <c r="A16" s="285">
        <v>1949</v>
      </c>
      <c r="B16" s="288"/>
      <c r="C16" s="288"/>
      <c r="D16" s="288">
        <v>3.7381009999999999</v>
      </c>
      <c r="E16" s="288"/>
      <c r="F16" s="288"/>
      <c r="G16" s="288">
        <v>9.606268</v>
      </c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>
        <v>2.8257469999999998</v>
      </c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</row>
    <row r="17" spans="1:36" hidden="1" x14ac:dyDescent="0.25">
      <c r="A17" s="285">
        <v>1950</v>
      </c>
      <c r="B17" s="288"/>
      <c r="C17" s="288"/>
      <c r="D17" s="288">
        <v>4.0631529999999998</v>
      </c>
      <c r="E17" s="288"/>
      <c r="F17" s="288"/>
      <c r="G17" s="288">
        <v>9.8630499999999994</v>
      </c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>
        <v>2.9868579999999998</v>
      </c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</row>
    <row r="18" spans="1:36" hidden="1" x14ac:dyDescent="0.25">
      <c r="A18" s="285">
        <v>1951</v>
      </c>
      <c r="B18" s="288"/>
      <c r="C18" s="288"/>
      <c r="D18" s="288">
        <v>4.8525660000000004</v>
      </c>
      <c r="E18" s="288"/>
      <c r="F18" s="288"/>
      <c r="G18" s="288">
        <v>10.90335</v>
      </c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>
        <v>3.316084</v>
      </c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</row>
    <row r="19" spans="1:36" hidden="1" x14ac:dyDescent="0.25">
      <c r="A19" s="285">
        <v>1952</v>
      </c>
      <c r="B19" s="288"/>
      <c r="C19" s="288"/>
      <c r="D19" s="288">
        <v>5.6884139999999999</v>
      </c>
      <c r="E19" s="288"/>
      <c r="F19" s="288"/>
      <c r="G19" s="288">
        <v>11.18646</v>
      </c>
      <c r="H19" s="288"/>
      <c r="I19" s="288"/>
      <c r="J19" s="288"/>
      <c r="K19" s="288">
        <v>0.2346782</v>
      </c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>
        <v>3.5731619999999999</v>
      </c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</row>
    <row r="20" spans="1:36" hidden="1" x14ac:dyDescent="0.25">
      <c r="A20" s="285">
        <v>1953</v>
      </c>
      <c r="B20" s="288"/>
      <c r="C20" s="288"/>
      <c r="D20" s="288">
        <v>5.9438120000000003</v>
      </c>
      <c r="E20" s="288"/>
      <c r="F20" s="288"/>
      <c r="G20" s="288">
        <v>11.074529999999999</v>
      </c>
      <c r="H20" s="288"/>
      <c r="I20" s="288"/>
      <c r="J20" s="288"/>
      <c r="K20" s="288">
        <v>0.35791230000000002</v>
      </c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>
        <v>3.7349730000000001</v>
      </c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</row>
    <row r="21" spans="1:36" hidden="1" x14ac:dyDescent="0.25">
      <c r="A21" s="285">
        <v>1954</v>
      </c>
      <c r="B21" s="288"/>
      <c r="C21" s="288"/>
      <c r="D21" s="288">
        <v>6.0366850000000003</v>
      </c>
      <c r="E21" s="288"/>
      <c r="F21" s="288"/>
      <c r="G21" s="288">
        <v>11.14696</v>
      </c>
      <c r="H21" s="288"/>
      <c r="I21" s="288"/>
      <c r="J21" s="288"/>
      <c r="K21" s="288">
        <v>0.49079590000000001</v>
      </c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>
        <v>3.907292</v>
      </c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</row>
    <row r="22" spans="1:36" x14ac:dyDescent="0.25">
      <c r="A22" s="285">
        <v>1955</v>
      </c>
      <c r="B22" s="288">
        <v>20.973980000000001</v>
      </c>
      <c r="C22" s="288"/>
      <c r="D22" s="288">
        <v>6.1295570000000001</v>
      </c>
      <c r="E22" s="288">
        <v>13.16081</v>
      </c>
      <c r="F22" s="288"/>
      <c r="G22" s="288">
        <v>11.16671</v>
      </c>
      <c r="H22" s="288"/>
      <c r="I22" s="288"/>
      <c r="J22" s="288"/>
      <c r="K22" s="288">
        <v>0.82603499999999996</v>
      </c>
      <c r="L22" s="288"/>
      <c r="M22" s="288">
        <v>1.859502</v>
      </c>
      <c r="N22" s="288">
        <v>11.296659999999999</v>
      </c>
      <c r="O22" s="288"/>
      <c r="P22" s="288">
        <v>5.4227860000000003</v>
      </c>
      <c r="Q22" s="288">
        <v>7.409065</v>
      </c>
      <c r="R22" s="288">
        <v>0.99451219999999996</v>
      </c>
      <c r="S22" s="288"/>
      <c r="T22" s="288"/>
      <c r="U22" s="288"/>
      <c r="V22" s="288">
        <v>3.5158290000000001</v>
      </c>
      <c r="W22" s="288">
        <v>16.979120000000002</v>
      </c>
      <c r="X22" s="288"/>
      <c r="Y22" s="288">
        <v>7.2208920000000001</v>
      </c>
      <c r="Z22" s="288">
        <v>4.0053590000000003</v>
      </c>
      <c r="AA22" s="288"/>
      <c r="AB22" s="288">
        <v>0.99793030000000005</v>
      </c>
      <c r="AC22" s="288">
        <v>4.9635090000000002</v>
      </c>
      <c r="AD22" s="288"/>
      <c r="AE22" s="288"/>
      <c r="AF22" s="288"/>
      <c r="AG22" s="288"/>
      <c r="AH22" s="288">
        <v>7.4108970000000003</v>
      </c>
      <c r="AI22" s="288">
        <v>1.9209149999999999E-5</v>
      </c>
      <c r="AJ22" s="288"/>
    </row>
    <row r="23" spans="1:36" x14ac:dyDescent="0.25">
      <c r="A23" s="285">
        <v>1956</v>
      </c>
      <c r="B23" s="288">
        <v>21.523060000000001</v>
      </c>
      <c r="C23" s="288"/>
      <c r="D23" s="288">
        <v>6.4778269999999996</v>
      </c>
      <c r="E23" s="288">
        <v>13.5318</v>
      </c>
      <c r="F23" s="288"/>
      <c r="G23" s="288">
        <v>11.318149999999999</v>
      </c>
      <c r="H23" s="288"/>
      <c r="I23" s="288"/>
      <c r="J23" s="288"/>
      <c r="K23" s="288">
        <v>1.015935</v>
      </c>
      <c r="L23" s="288"/>
      <c r="M23" s="288">
        <v>1.968332</v>
      </c>
      <c r="N23" s="288">
        <v>11.46894</v>
      </c>
      <c r="O23" s="288"/>
      <c r="P23" s="288">
        <v>6.0546110000000004</v>
      </c>
      <c r="Q23" s="288">
        <v>7.549639</v>
      </c>
      <c r="R23" s="288">
        <v>1.030624</v>
      </c>
      <c r="S23" s="288"/>
      <c r="T23" s="288"/>
      <c r="U23" s="288"/>
      <c r="V23" s="288">
        <v>3.63476</v>
      </c>
      <c r="W23" s="288">
        <v>17.046289999999999</v>
      </c>
      <c r="X23" s="288"/>
      <c r="Y23" s="288">
        <v>7.4956329999999998</v>
      </c>
      <c r="Z23" s="288">
        <v>4.1449930000000004</v>
      </c>
      <c r="AA23" s="288"/>
      <c r="AB23" s="288">
        <v>1.0298590000000001</v>
      </c>
      <c r="AC23" s="288">
        <v>5.2107140000000003</v>
      </c>
      <c r="AD23" s="288"/>
      <c r="AE23" s="288"/>
      <c r="AF23" s="288"/>
      <c r="AG23" s="288"/>
      <c r="AH23" s="288">
        <v>7.7771290000000004</v>
      </c>
      <c r="AI23" s="288">
        <v>2.199758E-5</v>
      </c>
      <c r="AJ23" s="288"/>
    </row>
    <row r="24" spans="1:36" x14ac:dyDescent="0.25">
      <c r="A24" s="285">
        <v>1957</v>
      </c>
      <c r="B24" s="288">
        <v>21.97429</v>
      </c>
      <c r="C24" s="288"/>
      <c r="D24" s="288">
        <v>6.6635710000000001</v>
      </c>
      <c r="E24" s="288">
        <v>13.96044</v>
      </c>
      <c r="F24" s="288"/>
      <c r="G24" s="288">
        <v>11.693440000000001</v>
      </c>
      <c r="H24" s="288"/>
      <c r="I24" s="288"/>
      <c r="J24" s="288"/>
      <c r="K24" s="288">
        <v>1.2507250000000001</v>
      </c>
      <c r="L24" s="288"/>
      <c r="M24" s="288">
        <v>2.1803699999999999</v>
      </c>
      <c r="N24" s="288">
        <v>11.852169999999999</v>
      </c>
      <c r="O24" s="288"/>
      <c r="P24" s="288">
        <v>6.7364369999999996</v>
      </c>
      <c r="Q24" s="288">
        <v>7.780481</v>
      </c>
      <c r="R24" s="288">
        <v>1.05399</v>
      </c>
      <c r="S24" s="288"/>
      <c r="T24" s="288"/>
      <c r="U24" s="288"/>
      <c r="V24" s="288">
        <v>3.6826660000000002</v>
      </c>
      <c r="W24" s="288">
        <v>17.574449999999999</v>
      </c>
      <c r="X24" s="288"/>
      <c r="Y24" s="288">
        <v>7.7106469999999998</v>
      </c>
      <c r="Z24" s="288">
        <v>4.2351460000000003</v>
      </c>
      <c r="AA24" s="288"/>
      <c r="AB24" s="288">
        <v>1.0445059999999999</v>
      </c>
      <c r="AC24" s="288">
        <v>5.4030579999999997</v>
      </c>
      <c r="AD24" s="288"/>
      <c r="AE24" s="288"/>
      <c r="AF24" s="288"/>
      <c r="AG24" s="288">
        <v>1.282667</v>
      </c>
      <c r="AH24" s="288">
        <v>8.113137</v>
      </c>
      <c r="AI24" s="288">
        <v>2.4556999999999999E-5</v>
      </c>
      <c r="AJ24" s="288"/>
    </row>
    <row r="25" spans="1:36" x14ac:dyDescent="0.25">
      <c r="A25" s="285">
        <v>1958</v>
      </c>
      <c r="B25" s="288">
        <v>22.44183</v>
      </c>
      <c r="C25" s="288"/>
      <c r="D25" s="288">
        <v>6.7100070000000001</v>
      </c>
      <c r="E25" s="288">
        <v>14.14039</v>
      </c>
      <c r="F25" s="288"/>
      <c r="G25" s="288">
        <v>11.96998</v>
      </c>
      <c r="H25" s="288"/>
      <c r="I25" s="288"/>
      <c r="J25" s="288"/>
      <c r="K25" s="288">
        <v>1.2071810000000001</v>
      </c>
      <c r="L25" s="288"/>
      <c r="M25" s="288">
        <v>2.4720810000000002</v>
      </c>
      <c r="N25" s="288">
        <v>12.17564</v>
      </c>
      <c r="O25" s="288"/>
      <c r="P25" s="288">
        <v>7.1284190000000001</v>
      </c>
      <c r="Q25" s="288">
        <v>8.9678240000000002</v>
      </c>
      <c r="R25" s="288">
        <v>1.068673</v>
      </c>
      <c r="S25" s="288"/>
      <c r="T25" s="288"/>
      <c r="U25" s="288"/>
      <c r="V25" s="288">
        <v>3.7879489999999998</v>
      </c>
      <c r="W25" s="288">
        <v>17.490500000000001</v>
      </c>
      <c r="X25" s="288"/>
      <c r="Y25" s="288">
        <v>8.0988659999999992</v>
      </c>
      <c r="Z25" s="288">
        <v>4.4234629999999999</v>
      </c>
      <c r="AA25" s="288"/>
      <c r="AB25" s="288">
        <v>1.0612109999999999</v>
      </c>
      <c r="AC25" s="288">
        <v>5.564762</v>
      </c>
      <c r="AD25" s="288"/>
      <c r="AE25" s="288"/>
      <c r="AF25" s="288"/>
      <c r="AG25" s="288">
        <v>1.3270789999999999</v>
      </c>
      <c r="AH25" s="288">
        <v>8.4695889999999991</v>
      </c>
      <c r="AI25" s="288">
        <v>2.7601370000000001E-5</v>
      </c>
      <c r="AJ25" s="288"/>
    </row>
    <row r="26" spans="1:36" x14ac:dyDescent="0.25">
      <c r="A26" s="285">
        <v>1959</v>
      </c>
      <c r="B26" s="288">
        <v>22.642980000000001</v>
      </c>
      <c r="C26" s="288"/>
      <c r="D26" s="288">
        <v>6.8493149999999998</v>
      </c>
      <c r="E26" s="288">
        <v>14.31424</v>
      </c>
      <c r="F26" s="288"/>
      <c r="G26" s="288">
        <v>12.11483</v>
      </c>
      <c r="H26" s="288"/>
      <c r="I26" s="288"/>
      <c r="J26" s="288"/>
      <c r="K26" s="288">
        <v>1.2455609999999999</v>
      </c>
      <c r="L26" s="288"/>
      <c r="M26" s="288">
        <v>2.652784</v>
      </c>
      <c r="N26" s="288">
        <v>12.2987</v>
      </c>
      <c r="O26" s="288"/>
      <c r="P26" s="288">
        <v>7.2318959999999999</v>
      </c>
      <c r="Q26" s="288">
        <v>9.4893260000000001</v>
      </c>
      <c r="R26" s="288">
        <v>1.0965609999999999</v>
      </c>
      <c r="S26" s="288"/>
      <c r="T26" s="288"/>
      <c r="U26" s="288"/>
      <c r="V26" s="288">
        <v>3.7687309999999998</v>
      </c>
      <c r="W26" s="288">
        <v>17.679780000000001</v>
      </c>
      <c r="X26" s="288"/>
      <c r="Y26" s="288">
        <v>8.2840179999999997</v>
      </c>
      <c r="Z26" s="288">
        <v>4.5927490000000004</v>
      </c>
      <c r="AA26" s="288"/>
      <c r="AB26" s="288">
        <v>1.0723199999999999</v>
      </c>
      <c r="AC26" s="288">
        <v>5.5971029999999997</v>
      </c>
      <c r="AD26" s="288"/>
      <c r="AE26" s="288"/>
      <c r="AF26" s="288"/>
      <c r="AG26" s="288">
        <v>1.343262</v>
      </c>
      <c r="AH26" s="288">
        <v>8.5376759999999994</v>
      </c>
      <c r="AI26" s="288">
        <v>3.4956349999999999E-5</v>
      </c>
      <c r="AJ26" s="288"/>
    </row>
    <row r="27" spans="1:36" x14ac:dyDescent="0.25">
      <c r="A27" s="285">
        <v>1960</v>
      </c>
      <c r="B27" s="288">
        <v>22.990919999999999</v>
      </c>
      <c r="C27" s="288"/>
      <c r="D27" s="288">
        <v>7.1047130000000003</v>
      </c>
      <c r="E27" s="288">
        <v>14.35711</v>
      </c>
      <c r="F27" s="288"/>
      <c r="G27" s="288">
        <v>12.27943</v>
      </c>
      <c r="H27" s="288"/>
      <c r="I27" s="288"/>
      <c r="J27" s="288"/>
      <c r="K27" s="288">
        <v>1.344778</v>
      </c>
      <c r="L27" s="288"/>
      <c r="M27" s="288">
        <v>2.6840280000000001</v>
      </c>
      <c r="N27" s="288">
        <v>12.478009999999999</v>
      </c>
      <c r="O27" s="288"/>
      <c r="P27" s="288">
        <v>7.4790919999999996</v>
      </c>
      <c r="Q27" s="288">
        <v>9.8821779999999997</v>
      </c>
      <c r="R27" s="288">
        <v>1.1127670000000001</v>
      </c>
      <c r="S27" s="288"/>
      <c r="T27" s="288"/>
      <c r="U27" s="288"/>
      <c r="V27" s="288">
        <v>3.8573019999999998</v>
      </c>
      <c r="W27" s="288">
        <v>18.31175</v>
      </c>
      <c r="X27" s="288"/>
      <c r="Y27" s="288">
        <v>8.3138810000000003</v>
      </c>
      <c r="Z27" s="288">
        <v>4.624803</v>
      </c>
      <c r="AA27" s="288"/>
      <c r="AB27" s="288">
        <v>1.1049899999999999</v>
      </c>
      <c r="AC27" s="288">
        <v>5.6532739999999997</v>
      </c>
      <c r="AD27" s="288"/>
      <c r="AE27" s="288"/>
      <c r="AF27" s="288"/>
      <c r="AG27" s="288">
        <v>1.3605750000000001</v>
      </c>
      <c r="AH27" s="288">
        <v>8.8912879999999994</v>
      </c>
      <c r="AI27" s="288">
        <v>3.6936530000000003E-5</v>
      </c>
      <c r="AJ27" s="288"/>
    </row>
    <row r="28" spans="1:36" x14ac:dyDescent="0.25">
      <c r="A28" s="285">
        <v>1961</v>
      </c>
      <c r="B28" s="288">
        <v>23.518249999999998</v>
      </c>
      <c r="C28" s="288"/>
      <c r="D28" s="288">
        <v>7.2672400000000001</v>
      </c>
      <c r="E28" s="288">
        <v>14.49963</v>
      </c>
      <c r="F28" s="288"/>
      <c r="G28" s="288">
        <v>12.404529999999999</v>
      </c>
      <c r="H28" s="288"/>
      <c r="I28" s="288"/>
      <c r="J28" s="288"/>
      <c r="K28" s="288">
        <v>1.4549909999999999</v>
      </c>
      <c r="L28" s="288"/>
      <c r="M28" s="288">
        <v>2.705749</v>
      </c>
      <c r="N28" s="288">
        <v>12.611610000000001</v>
      </c>
      <c r="O28" s="288"/>
      <c r="P28" s="288">
        <v>7.6055640000000002</v>
      </c>
      <c r="Q28" s="288">
        <v>10.119400000000001</v>
      </c>
      <c r="R28" s="288">
        <v>1.136174</v>
      </c>
      <c r="S28" s="288">
        <v>15.603009999999999</v>
      </c>
      <c r="T28" s="288"/>
      <c r="U28" s="288"/>
      <c r="V28" s="288">
        <v>3.9364029999999999</v>
      </c>
      <c r="W28" s="288">
        <v>19.294809999999998</v>
      </c>
      <c r="X28" s="288"/>
      <c r="Y28" s="288">
        <v>8.4930590000000006</v>
      </c>
      <c r="Z28" s="288">
        <v>4.7079430000000002</v>
      </c>
      <c r="AA28" s="288"/>
      <c r="AB28" s="288">
        <v>1.122106</v>
      </c>
      <c r="AC28" s="288">
        <v>5.8481709999999998</v>
      </c>
      <c r="AD28" s="288"/>
      <c r="AE28" s="288"/>
      <c r="AF28" s="288"/>
      <c r="AG28" s="288">
        <v>1.3891789999999999</v>
      </c>
      <c r="AH28" s="288">
        <v>9.0831590000000002</v>
      </c>
      <c r="AI28" s="288">
        <v>3.8108480000000001E-5</v>
      </c>
      <c r="AJ28" s="288"/>
    </row>
    <row r="29" spans="1:36" x14ac:dyDescent="0.25">
      <c r="A29" s="285">
        <v>1962</v>
      </c>
      <c r="B29" s="288">
        <v>24.18694</v>
      </c>
      <c r="C29" s="288"/>
      <c r="D29" s="288">
        <v>7.244021</v>
      </c>
      <c r="E29" s="288">
        <v>14.703290000000001</v>
      </c>
      <c r="F29" s="288"/>
      <c r="G29" s="288">
        <v>12.536210000000001</v>
      </c>
      <c r="H29" s="288"/>
      <c r="I29" s="288"/>
      <c r="J29" s="288"/>
      <c r="K29" s="288">
        <v>1.5512870000000001</v>
      </c>
      <c r="L29" s="288"/>
      <c r="M29" s="288">
        <v>2.8601519999999998</v>
      </c>
      <c r="N29" s="288">
        <v>12.7628</v>
      </c>
      <c r="O29" s="288"/>
      <c r="P29" s="288">
        <v>7.9389900000000004</v>
      </c>
      <c r="Q29" s="288">
        <v>10.65889</v>
      </c>
      <c r="R29" s="288">
        <v>1.1307720000000001</v>
      </c>
      <c r="S29" s="288">
        <v>15.982329999999999</v>
      </c>
      <c r="T29" s="288"/>
      <c r="U29" s="288"/>
      <c r="V29" s="288">
        <v>4.1210659999999999</v>
      </c>
      <c r="W29" s="288">
        <v>20.613689999999998</v>
      </c>
      <c r="X29" s="288"/>
      <c r="Y29" s="288">
        <v>8.9410059999999998</v>
      </c>
      <c r="Z29" s="288">
        <v>4.8341560000000001</v>
      </c>
      <c r="AA29" s="288"/>
      <c r="AB29" s="288">
        <v>1.151977</v>
      </c>
      <c r="AC29" s="288">
        <v>6.0935889999999997</v>
      </c>
      <c r="AD29" s="288"/>
      <c r="AE29" s="288"/>
      <c r="AF29" s="288"/>
      <c r="AG29" s="288">
        <v>1.4064920000000001</v>
      </c>
      <c r="AH29" s="288">
        <v>9.5160809999999998</v>
      </c>
      <c r="AI29" s="288">
        <v>3.9590250000000003E-5</v>
      </c>
      <c r="AJ29" s="288"/>
    </row>
    <row r="30" spans="1:36" x14ac:dyDescent="0.25">
      <c r="A30" s="285">
        <v>1963</v>
      </c>
      <c r="B30" s="288">
        <v>24.90456</v>
      </c>
      <c r="C30" s="288"/>
      <c r="D30" s="288">
        <v>7.290457</v>
      </c>
      <c r="E30" s="288">
        <v>15.019119999999999</v>
      </c>
      <c r="F30" s="288"/>
      <c r="G30" s="288">
        <v>12.740320000000001</v>
      </c>
      <c r="H30" s="288"/>
      <c r="I30" s="288"/>
      <c r="J30" s="288"/>
      <c r="K30" s="288">
        <v>1.8722730000000001</v>
      </c>
      <c r="L30" s="288"/>
      <c r="M30" s="288">
        <v>3.1102340000000002</v>
      </c>
      <c r="N30" s="288">
        <v>12.921010000000001</v>
      </c>
      <c r="O30" s="288"/>
      <c r="P30" s="288">
        <v>8.3356510000000004</v>
      </c>
      <c r="Q30" s="288">
        <v>11.191739999999999</v>
      </c>
      <c r="R30" s="288">
        <v>1.166784</v>
      </c>
      <c r="S30" s="288">
        <v>16.50075</v>
      </c>
      <c r="T30" s="288"/>
      <c r="U30" s="288"/>
      <c r="V30" s="288">
        <v>4.4282789999999999</v>
      </c>
      <c r="W30" s="288">
        <v>21.996230000000001</v>
      </c>
      <c r="X30" s="288"/>
      <c r="Y30" s="288">
        <v>9.1619919999999997</v>
      </c>
      <c r="Z30" s="288">
        <v>4.9293170000000002</v>
      </c>
      <c r="AA30" s="288"/>
      <c r="AB30" s="288">
        <v>1.175265</v>
      </c>
      <c r="AC30" s="288">
        <v>6.2165910000000002</v>
      </c>
      <c r="AD30" s="288"/>
      <c r="AE30" s="288"/>
      <c r="AF30" s="288"/>
      <c r="AG30" s="288">
        <v>1.425311</v>
      </c>
      <c r="AH30" s="288">
        <v>9.789358</v>
      </c>
      <c r="AI30" s="288">
        <v>4.2109259999999997E-5</v>
      </c>
      <c r="AJ30" s="288"/>
    </row>
    <row r="31" spans="1:36" x14ac:dyDescent="0.25">
      <c r="A31" s="285">
        <v>1964</v>
      </c>
      <c r="B31" s="288">
        <v>25.486260000000001</v>
      </c>
      <c r="C31" s="288"/>
      <c r="D31" s="288">
        <v>7.4994199999999998</v>
      </c>
      <c r="E31" s="288">
        <v>15.64523</v>
      </c>
      <c r="F31" s="288"/>
      <c r="G31" s="288">
        <v>12.983930000000001</v>
      </c>
      <c r="H31" s="288"/>
      <c r="I31" s="288"/>
      <c r="J31" s="288"/>
      <c r="K31" s="288">
        <v>2.4238979999999999</v>
      </c>
      <c r="L31" s="288"/>
      <c r="M31" s="288">
        <v>3.3273060000000001</v>
      </c>
      <c r="N31" s="288">
        <v>13.086259999999999</v>
      </c>
      <c r="O31" s="288"/>
      <c r="P31" s="288">
        <v>9.1922119999999996</v>
      </c>
      <c r="Q31" s="288">
        <v>11.551130000000001</v>
      </c>
      <c r="R31" s="288">
        <v>1.1739869999999999</v>
      </c>
      <c r="S31" s="288">
        <v>17.46171</v>
      </c>
      <c r="T31" s="288"/>
      <c r="U31" s="288"/>
      <c r="V31" s="288">
        <v>4.6900940000000002</v>
      </c>
      <c r="W31" s="288">
        <v>22.832170000000001</v>
      </c>
      <c r="X31" s="288"/>
      <c r="Y31" s="288">
        <v>9.6995280000000008</v>
      </c>
      <c r="Z31" s="288">
        <v>5.100606</v>
      </c>
      <c r="AA31" s="288"/>
      <c r="AB31" s="288">
        <v>1.2157519999999999</v>
      </c>
      <c r="AC31" s="288">
        <v>6.4205940000000004</v>
      </c>
      <c r="AD31" s="288"/>
      <c r="AE31" s="288"/>
      <c r="AF31" s="288"/>
      <c r="AG31" s="288">
        <v>1.4614419999999999</v>
      </c>
      <c r="AH31" s="288">
        <v>10.120990000000001</v>
      </c>
      <c r="AI31" s="288">
        <v>4.2580729999999999E-5</v>
      </c>
      <c r="AJ31" s="288"/>
    </row>
    <row r="32" spans="1:36" x14ac:dyDescent="0.25">
      <c r="A32" s="285">
        <v>1965</v>
      </c>
      <c r="B32" s="288">
        <v>26.312609999999999</v>
      </c>
      <c r="C32" s="288"/>
      <c r="D32" s="288">
        <v>7.7548180000000002</v>
      </c>
      <c r="E32" s="288">
        <v>16.28124</v>
      </c>
      <c r="F32" s="288"/>
      <c r="G32" s="288">
        <v>13.286809999999999</v>
      </c>
      <c r="H32" s="288"/>
      <c r="I32" s="288"/>
      <c r="J32" s="288"/>
      <c r="K32" s="288">
        <v>2.7522920000000002</v>
      </c>
      <c r="L32" s="288"/>
      <c r="M32" s="288">
        <v>3.7669800000000002</v>
      </c>
      <c r="N32" s="288">
        <v>13.293699999999999</v>
      </c>
      <c r="O32" s="288"/>
      <c r="P32" s="288">
        <v>9.6463610000000006</v>
      </c>
      <c r="Q32" s="288">
        <v>11.86337</v>
      </c>
      <c r="R32" s="288">
        <v>1.2117990000000001</v>
      </c>
      <c r="S32" s="288">
        <v>18.144120000000001</v>
      </c>
      <c r="T32" s="288"/>
      <c r="U32" s="288"/>
      <c r="V32" s="288">
        <v>4.9020510000000002</v>
      </c>
      <c r="W32" s="288">
        <v>24.351880000000001</v>
      </c>
      <c r="X32" s="288"/>
      <c r="Y32" s="288">
        <v>10.10567</v>
      </c>
      <c r="Z32" s="288">
        <v>5.273898</v>
      </c>
      <c r="AA32" s="288"/>
      <c r="AB32" s="288">
        <v>1.2573909999999999</v>
      </c>
      <c r="AC32" s="288">
        <v>6.7270979999999998</v>
      </c>
      <c r="AD32" s="288"/>
      <c r="AE32" s="288"/>
      <c r="AF32" s="288"/>
      <c r="AG32" s="288">
        <v>1.5209090000000001</v>
      </c>
      <c r="AH32" s="288">
        <v>10.62833</v>
      </c>
      <c r="AI32" s="288">
        <v>4.4520510000000002E-5</v>
      </c>
      <c r="AJ32" s="288"/>
    </row>
    <row r="33" spans="1:36" x14ac:dyDescent="0.25">
      <c r="A33" s="285">
        <v>1966</v>
      </c>
      <c r="B33" s="288">
        <v>27.242249999999999</v>
      </c>
      <c r="C33" s="288"/>
      <c r="D33" s="288">
        <v>8.0102159999999998</v>
      </c>
      <c r="E33" s="288">
        <v>16.96087</v>
      </c>
      <c r="F33" s="288"/>
      <c r="G33" s="288">
        <v>13.79378</v>
      </c>
      <c r="H33" s="288"/>
      <c r="I33" s="288"/>
      <c r="J33" s="288"/>
      <c r="K33" s="288">
        <v>3.0622379999999998</v>
      </c>
      <c r="L33" s="288"/>
      <c r="M33" s="288">
        <v>4.0020540000000002</v>
      </c>
      <c r="N33" s="288">
        <v>13.694520000000001</v>
      </c>
      <c r="O33" s="288"/>
      <c r="P33" s="288">
        <v>10.02003</v>
      </c>
      <c r="Q33" s="288">
        <v>12.17206</v>
      </c>
      <c r="R33" s="288">
        <v>1.2712190000000001</v>
      </c>
      <c r="S33" s="288">
        <v>19.189609999999998</v>
      </c>
      <c r="T33" s="288"/>
      <c r="U33" s="288"/>
      <c r="V33" s="288">
        <v>5.0170830000000004</v>
      </c>
      <c r="W33" s="288">
        <v>25.579419999999999</v>
      </c>
      <c r="X33" s="288"/>
      <c r="Y33" s="288">
        <v>10.43416</v>
      </c>
      <c r="Z33" s="288">
        <v>5.419219</v>
      </c>
      <c r="AA33" s="288"/>
      <c r="AB33" s="288">
        <v>1.320754</v>
      </c>
      <c r="AC33" s="288">
        <v>6.9901020000000003</v>
      </c>
      <c r="AD33" s="288"/>
      <c r="AE33" s="288"/>
      <c r="AF33" s="288"/>
      <c r="AG33" s="288">
        <v>1.573977</v>
      </c>
      <c r="AH33" s="288">
        <v>11.309049999999999</v>
      </c>
      <c r="AI33" s="288">
        <v>4.8292289999999998E-5</v>
      </c>
      <c r="AJ33" s="288"/>
    </row>
    <row r="34" spans="1:36" x14ac:dyDescent="0.25">
      <c r="A34" s="285">
        <v>1967</v>
      </c>
      <c r="B34" s="288">
        <v>27.731529999999999</v>
      </c>
      <c r="C34" s="288"/>
      <c r="D34" s="288">
        <v>8.2888319999999993</v>
      </c>
      <c r="E34" s="288">
        <v>17.423960000000001</v>
      </c>
      <c r="F34" s="288"/>
      <c r="G34" s="288">
        <v>14.287599999999999</v>
      </c>
      <c r="H34" s="288"/>
      <c r="I34" s="288"/>
      <c r="J34" s="288"/>
      <c r="K34" s="288">
        <v>3.3954849999999999</v>
      </c>
      <c r="L34" s="288">
        <v>11.425420000000001</v>
      </c>
      <c r="M34" s="288">
        <v>4.2578500000000004</v>
      </c>
      <c r="N34" s="288">
        <v>14.07424</v>
      </c>
      <c r="O34" s="288"/>
      <c r="P34" s="288">
        <v>10.55888</v>
      </c>
      <c r="Q34" s="288">
        <v>12.51187</v>
      </c>
      <c r="R34" s="288">
        <v>1.2946260000000001</v>
      </c>
      <c r="S34" s="288">
        <v>19.85267</v>
      </c>
      <c r="T34" s="288"/>
      <c r="U34" s="288"/>
      <c r="V34" s="288">
        <v>5.2043869999999997</v>
      </c>
      <c r="W34" s="288">
        <v>26.6</v>
      </c>
      <c r="X34" s="288"/>
      <c r="Y34" s="288">
        <v>10.91197</v>
      </c>
      <c r="Z34" s="288">
        <v>5.7474569999999998</v>
      </c>
      <c r="AA34" s="288"/>
      <c r="AB34" s="288">
        <v>1.393745</v>
      </c>
      <c r="AC34" s="288">
        <v>7.1636050000000004</v>
      </c>
      <c r="AD34" s="288"/>
      <c r="AE34" s="288"/>
      <c r="AF34" s="288"/>
      <c r="AG34" s="288">
        <v>1.62968</v>
      </c>
      <c r="AH34" s="288">
        <v>11.794140000000001</v>
      </c>
      <c r="AI34" s="288">
        <v>5.5041090000000003E-5</v>
      </c>
      <c r="AJ34" s="288"/>
    </row>
    <row r="35" spans="1:36" x14ac:dyDescent="0.25">
      <c r="A35" s="285">
        <v>1968</v>
      </c>
      <c r="B35" s="288">
        <v>28.13927</v>
      </c>
      <c r="C35" s="288"/>
      <c r="D35" s="288">
        <v>8.4977940000000007</v>
      </c>
      <c r="E35" s="288">
        <v>17.894659999999998</v>
      </c>
      <c r="F35" s="288"/>
      <c r="G35" s="288">
        <v>14.867000000000001</v>
      </c>
      <c r="H35" s="288"/>
      <c r="I35" s="288"/>
      <c r="J35" s="288"/>
      <c r="K35" s="288">
        <v>3.7612399999999999</v>
      </c>
      <c r="L35" s="288">
        <v>12.34004</v>
      </c>
      <c r="M35" s="288">
        <v>4.4687999999999999</v>
      </c>
      <c r="N35" s="288">
        <v>14.675459999999999</v>
      </c>
      <c r="O35" s="288"/>
      <c r="P35" s="288">
        <v>11.52942</v>
      </c>
      <c r="Q35" s="288">
        <v>13.080310000000001</v>
      </c>
      <c r="R35" s="288">
        <v>1.296427</v>
      </c>
      <c r="S35" s="288">
        <v>20.591349999999998</v>
      </c>
      <c r="T35" s="288"/>
      <c r="U35" s="288"/>
      <c r="V35" s="288">
        <v>5.2708640000000004</v>
      </c>
      <c r="W35" s="288">
        <v>28.020289999999999</v>
      </c>
      <c r="X35" s="288"/>
      <c r="Y35" s="288">
        <v>11.28824</v>
      </c>
      <c r="Z35" s="288">
        <v>5.9952829999999997</v>
      </c>
      <c r="AA35" s="288"/>
      <c r="AB35" s="288">
        <v>1.478504</v>
      </c>
      <c r="AC35" s="288">
        <v>7.5001100000000003</v>
      </c>
      <c r="AD35" s="288"/>
      <c r="AE35" s="288"/>
      <c r="AF35" s="288"/>
      <c r="AG35" s="288">
        <v>1.6620470000000001</v>
      </c>
      <c r="AH35" s="288">
        <v>12.02331</v>
      </c>
      <c r="AI35" s="288">
        <v>5.8369009999999997E-5</v>
      </c>
      <c r="AJ35" s="288"/>
    </row>
    <row r="36" spans="1:36" x14ac:dyDescent="0.25">
      <c r="A36" s="285">
        <v>1969</v>
      </c>
      <c r="B36" s="288">
        <v>28.677479999999999</v>
      </c>
      <c r="C36" s="288"/>
      <c r="D36" s="288">
        <v>8.7764100000000003</v>
      </c>
      <c r="E36" s="288">
        <v>18.566420000000001</v>
      </c>
      <c r="F36" s="288"/>
      <c r="G36" s="288">
        <v>15.545170000000001</v>
      </c>
      <c r="H36" s="288"/>
      <c r="I36" s="288"/>
      <c r="J36" s="288"/>
      <c r="K36" s="288">
        <v>4.2272420000000004</v>
      </c>
      <c r="L36" s="288">
        <v>12.77046</v>
      </c>
      <c r="M36" s="288">
        <v>4.5653410000000001</v>
      </c>
      <c r="N36" s="288">
        <v>15.47709</v>
      </c>
      <c r="O36" s="288"/>
      <c r="P36" s="288">
        <v>11.783709999999999</v>
      </c>
      <c r="Q36" s="288">
        <v>13.87114</v>
      </c>
      <c r="R36" s="288">
        <v>1.330638</v>
      </c>
      <c r="S36" s="288">
        <v>22.119599999999998</v>
      </c>
      <c r="T36" s="288"/>
      <c r="U36" s="288"/>
      <c r="V36" s="288">
        <v>5.4109230000000004</v>
      </c>
      <c r="W36" s="288">
        <v>29.491299999999999</v>
      </c>
      <c r="X36" s="288">
        <v>1.345505E-2</v>
      </c>
      <c r="Y36" s="288">
        <v>11.62271</v>
      </c>
      <c r="Z36" s="288">
        <v>6.290565</v>
      </c>
      <c r="AA36" s="288"/>
      <c r="AB36" s="288">
        <v>1.608357</v>
      </c>
      <c r="AC36" s="288">
        <v>7.9086160000000003</v>
      </c>
      <c r="AD36" s="288"/>
      <c r="AE36" s="288"/>
      <c r="AF36" s="288"/>
      <c r="AG36" s="288">
        <v>1.7158679999999999</v>
      </c>
      <c r="AH36" s="288">
        <v>12.34698</v>
      </c>
      <c r="AI36" s="288">
        <v>6.1243209999999997E-5</v>
      </c>
      <c r="AJ36" s="288"/>
    </row>
    <row r="37" spans="1:36" x14ac:dyDescent="0.25">
      <c r="A37" s="285">
        <v>1970</v>
      </c>
      <c r="B37" s="288">
        <v>29.666920000000001</v>
      </c>
      <c r="C37" s="288"/>
      <c r="D37" s="288">
        <v>9.0782450000000008</v>
      </c>
      <c r="E37" s="288">
        <v>19.292079999999999</v>
      </c>
      <c r="F37" s="288"/>
      <c r="G37" s="288">
        <v>16.06532</v>
      </c>
      <c r="H37" s="288">
        <v>9.4994459999999997E-4</v>
      </c>
      <c r="I37" s="288"/>
      <c r="J37" s="288">
        <v>0.13733190000000001</v>
      </c>
      <c r="K37" s="288">
        <v>4.9015009999999997</v>
      </c>
      <c r="L37" s="288">
        <v>13.60243</v>
      </c>
      <c r="M37" s="288">
        <v>4.8269880000000001</v>
      </c>
      <c r="N37" s="288">
        <v>16.380680000000002</v>
      </c>
      <c r="O37" s="288"/>
      <c r="P37" s="288">
        <v>12.106640000000001</v>
      </c>
      <c r="Q37" s="288">
        <v>14.60627</v>
      </c>
      <c r="R37" s="288">
        <v>1.3684510000000001</v>
      </c>
      <c r="S37" s="288">
        <v>22.931149999999999</v>
      </c>
      <c r="T37" s="288"/>
      <c r="U37" s="288"/>
      <c r="V37" s="288">
        <v>5.6797560000000002</v>
      </c>
      <c r="W37" s="288">
        <v>31.533329999999999</v>
      </c>
      <c r="X37" s="288">
        <v>1.412826E-2</v>
      </c>
      <c r="Y37" s="288">
        <v>12.85904</v>
      </c>
      <c r="Z37" s="288">
        <v>6.7005330000000001</v>
      </c>
      <c r="AA37" s="288"/>
      <c r="AB37" s="288">
        <v>1.7109730000000001</v>
      </c>
      <c r="AC37" s="288">
        <v>8.4121229999999994</v>
      </c>
      <c r="AD37" s="288"/>
      <c r="AE37" s="288"/>
      <c r="AF37" s="288"/>
      <c r="AG37" s="288">
        <v>1.8015220000000001</v>
      </c>
      <c r="AH37" s="288">
        <v>13.213290000000001</v>
      </c>
      <c r="AI37" s="288">
        <v>6.6096090000000005E-5</v>
      </c>
      <c r="AJ37" s="288"/>
    </row>
    <row r="38" spans="1:36" x14ac:dyDescent="0.25">
      <c r="A38" s="285">
        <v>1971</v>
      </c>
      <c r="B38" s="288">
        <v>31.22176</v>
      </c>
      <c r="C38" s="288"/>
      <c r="D38" s="288">
        <v>9.6354769999999998</v>
      </c>
      <c r="E38" s="288">
        <v>20.13006</v>
      </c>
      <c r="F38" s="288"/>
      <c r="G38" s="288">
        <v>16.499870000000001</v>
      </c>
      <c r="H38" s="288">
        <v>1.14043E-3</v>
      </c>
      <c r="I38" s="288"/>
      <c r="J38" s="288">
        <v>0.15388959999999999</v>
      </c>
      <c r="K38" s="288">
        <v>5.5637780000000001</v>
      </c>
      <c r="L38" s="288">
        <v>14.400880000000001</v>
      </c>
      <c r="M38" s="288">
        <v>5.2245809999999997</v>
      </c>
      <c r="N38" s="288">
        <v>17.083870000000001</v>
      </c>
      <c r="O38" s="288"/>
      <c r="P38" s="288">
        <v>12.890639999999999</v>
      </c>
      <c r="Q38" s="288">
        <v>15.394640000000001</v>
      </c>
      <c r="R38" s="288">
        <v>1.4134659999999999</v>
      </c>
      <c r="S38" s="288">
        <v>24.645869999999999</v>
      </c>
      <c r="T38" s="288"/>
      <c r="U38" s="288"/>
      <c r="V38" s="288">
        <v>5.9519099999999998</v>
      </c>
      <c r="W38" s="288">
        <v>33.549999999999997</v>
      </c>
      <c r="X38" s="288">
        <v>1.490094E-2</v>
      </c>
      <c r="Y38" s="288">
        <v>13.659369999999999</v>
      </c>
      <c r="Z38" s="288">
        <v>7.3965550000000002</v>
      </c>
      <c r="AA38" s="288"/>
      <c r="AB38" s="288">
        <v>1.915381</v>
      </c>
      <c r="AC38" s="288">
        <v>9.2066350000000003</v>
      </c>
      <c r="AD38" s="288"/>
      <c r="AE38" s="288"/>
      <c r="AF38" s="288"/>
      <c r="AG38" s="288">
        <v>1.908847</v>
      </c>
      <c r="AH38" s="288">
        <v>14.190480000000001</v>
      </c>
      <c r="AI38" s="288">
        <v>7.8661880000000005E-5</v>
      </c>
      <c r="AJ38" s="288"/>
    </row>
    <row r="39" spans="1:36" x14ac:dyDescent="0.25">
      <c r="A39" s="285">
        <v>1972</v>
      </c>
      <c r="B39" s="288">
        <v>32.934249999999999</v>
      </c>
      <c r="C39" s="288"/>
      <c r="D39" s="288">
        <v>10.21593</v>
      </c>
      <c r="E39" s="288">
        <v>21.22683</v>
      </c>
      <c r="F39" s="288"/>
      <c r="G39" s="288">
        <v>17.322890000000001</v>
      </c>
      <c r="H39" s="288">
        <v>2.0276349999999999E-3</v>
      </c>
      <c r="I39" s="288"/>
      <c r="J39" s="288">
        <v>0.1723953</v>
      </c>
      <c r="K39" s="288">
        <v>6.2141270000000004</v>
      </c>
      <c r="L39" s="288">
        <v>15.34591</v>
      </c>
      <c r="M39" s="288">
        <v>5.6567740000000004</v>
      </c>
      <c r="N39" s="288">
        <v>17.642900000000001</v>
      </c>
      <c r="O39" s="288"/>
      <c r="P39" s="288">
        <v>13.749470000000001</v>
      </c>
      <c r="Q39" s="288">
        <v>16.328019999999999</v>
      </c>
      <c r="R39" s="288">
        <v>1.4746859999999999</v>
      </c>
      <c r="S39" s="288">
        <v>26.568940000000001</v>
      </c>
      <c r="T39" s="288"/>
      <c r="U39" s="288"/>
      <c r="V39" s="288">
        <v>6.2941159999999998</v>
      </c>
      <c r="W39" s="288">
        <v>35.174999999999997</v>
      </c>
      <c r="X39" s="288">
        <v>1.5637600000000001E-2</v>
      </c>
      <c r="Y39" s="288">
        <v>14.650829999999999</v>
      </c>
      <c r="Z39" s="288">
        <v>7.9093450000000001</v>
      </c>
      <c r="AA39" s="288"/>
      <c r="AB39" s="288">
        <v>2.1196250000000001</v>
      </c>
      <c r="AC39" s="288">
        <v>9.8576440000000005</v>
      </c>
      <c r="AD39" s="288"/>
      <c r="AE39" s="288"/>
      <c r="AF39" s="288"/>
      <c r="AG39" s="288">
        <v>2.0315029999999998</v>
      </c>
      <c r="AH39" s="288">
        <v>15.042960000000001</v>
      </c>
      <c r="AI39" s="288">
        <v>9.0788759999999998E-5</v>
      </c>
      <c r="AJ39" s="288"/>
    </row>
    <row r="40" spans="1:36" x14ac:dyDescent="0.25">
      <c r="A40" s="285">
        <v>1973</v>
      </c>
      <c r="B40" s="288">
        <v>35.2502</v>
      </c>
      <c r="C40" s="288"/>
      <c r="D40" s="288">
        <v>11.14465</v>
      </c>
      <c r="E40" s="288">
        <v>22.703220000000002</v>
      </c>
      <c r="F40" s="288"/>
      <c r="G40" s="288">
        <v>18.619959999999999</v>
      </c>
      <c r="H40" s="288">
        <v>9.1813559999999999E-3</v>
      </c>
      <c r="I40" s="288"/>
      <c r="J40" s="288">
        <v>0.21135470000000001</v>
      </c>
      <c r="K40" s="288">
        <v>6.4142859999999997</v>
      </c>
      <c r="L40" s="288">
        <v>16.773599999999998</v>
      </c>
      <c r="M40" s="288">
        <v>6.3025909999999996</v>
      </c>
      <c r="N40" s="288">
        <v>18.73283</v>
      </c>
      <c r="O40" s="288"/>
      <c r="P40" s="288">
        <v>15.228160000000001</v>
      </c>
      <c r="Q40" s="288">
        <v>17.53312</v>
      </c>
      <c r="R40" s="288">
        <v>1.70156</v>
      </c>
      <c r="S40" s="288">
        <v>28.70035</v>
      </c>
      <c r="T40" s="288"/>
      <c r="U40" s="288"/>
      <c r="V40" s="288">
        <v>6.9737939999999998</v>
      </c>
      <c r="W40" s="288">
        <v>39.258339999999997</v>
      </c>
      <c r="X40" s="288">
        <v>1.7526920000000001E-2</v>
      </c>
      <c r="Y40" s="288">
        <v>15.73784</v>
      </c>
      <c r="Z40" s="288">
        <v>8.555275</v>
      </c>
      <c r="AA40" s="288"/>
      <c r="AB40" s="288">
        <v>2.394638</v>
      </c>
      <c r="AC40" s="288">
        <v>10.76416</v>
      </c>
      <c r="AD40" s="288"/>
      <c r="AE40" s="288"/>
      <c r="AF40" s="288"/>
      <c r="AG40" s="288">
        <v>2.2231550000000002</v>
      </c>
      <c r="AH40" s="288">
        <v>16.053540000000002</v>
      </c>
      <c r="AI40" s="288">
        <v>1.0344300000000001E-4</v>
      </c>
      <c r="AJ40" s="288"/>
    </row>
    <row r="41" spans="1:36" x14ac:dyDescent="0.25">
      <c r="A41" s="285">
        <v>1974</v>
      </c>
      <c r="B41" s="288">
        <v>37.71293</v>
      </c>
      <c r="C41" s="288"/>
      <c r="D41" s="288">
        <v>12.862780000000001</v>
      </c>
      <c r="E41" s="288">
        <v>25.581499999999998</v>
      </c>
      <c r="F41" s="288"/>
      <c r="G41" s="288">
        <v>20.667629999999999</v>
      </c>
      <c r="H41" s="288">
        <v>5.5523200000000002E-2</v>
      </c>
      <c r="I41" s="288"/>
      <c r="J41" s="288">
        <v>0.25907999999999998</v>
      </c>
      <c r="K41" s="288">
        <v>7.9732260000000004</v>
      </c>
      <c r="L41" s="288">
        <v>19.335799999999999</v>
      </c>
      <c r="M41" s="288">
        <v>7.2908609999999996</v>
      </c>
      <c r="N41" s="288">
        <v>20.803709999999999</v>
      </c>
      <c r="O41" s="288"/>
      <c r="P41" s="288">
        <v>17.807259999999999</v>
      </c>
      <c r="Q41" s="288">
        <v>19.926279999999998</v>
      </c>
      <c r="R41" s="288">
        <v>2.1535090000000001</v>
      </c>
      <c r="S41" s="288">
        <v>31.453119999999998</v>
      </c>
      <c r="T41" s="288"/>
      <c r="U41" s="288"/>
      <c r="V41" s="288">
        <v>8.3099559999999997</v>
      </c>
      <c r="W41" s="288">
        <v>48.375</v>
      </c>
      <c r="X41" s="288">
        <v>2.1695530000000001E-2</v>
      </c>
      <c r="Y41" s="288">
        <v>17.219049999999999</v>
      </c>
      <c r="Z41" s="288">
        <v>9.5057139999999993</v>
      </c>
      <c r="AA41" s="288"/>
      <c r="AB41" s="288">
        <v>2.9952800000000002</v>
      </c>
      <c r="AC41" s="288">
        <v>12.491160000000001</v>
      </c>
      <c r="AD41" s="288"/>
      <c r="AE41" s="288"/>
      <c r="AF41" s="288"/>
      <c r="AG41" s="288">
        <v>2.4838</v>
      </c>
      <c r="AH41" s="288">
        <v>17.644729999999999</v>
      </c>
      <c r="AI41" s="288">
        <v>1.28164E-4</v>
      </c>
      <c r="AJ41" s="288"/>
    </row>
    <row r="42" spans="1:36" x14ac:dyDescent="0.25">
      <c r="A42" s="285">
        <v>1975</v>
      </c>
      <c r="B42" s="288">
        <v>39.941890000000001</v>
      </c>
      <c r="C42" s="288"/>
      <c r="D42" s="288">
        <v>14.8131</v>
      </c>
      <c r="E42" s="288">
        <v>28.847809999999999</v>
      </c>
      <c r="F42" s="288"/>
      <c r="G42" s="288">
        <v>22.87332</v>
      </c>
      <c r="H42" s="288">
        <v>0.26358819999999999</v>
      </c>
      <c r="I42" s="288"/>
      <c r="J42" s="288">
        <v>0.32433689999999998</v>
      </c>
      <c r="K42" s="288">
        <v>9.9864069999999998</v>
      </c>
      <c r="L42" s="288">
        <v>21.19313</v>
      </c>
      <c r="M42" s="288">
        <v>8.5269010000000005</v>
      </c>
      <c r="N42" s="288">
        <v>22.705829999999999</v>
      </c>
      <c r="O42" s="288"/>
      <c r="P42" s="288">
        <v>20.97898</v>
      </c>
      <c r="Q42" s="288">
        <v>22.254840000000002</v>
      </c>
      <c r="R42" s="288">
        <v>2.447006</v>
      </c>
      <c r="S42" s="288">
        <v>34.666840000000001</v>
      </c>
      <c r="T42" s="288"/>
      <c r="U42" s="288"/>
      <c r="V42" s="288">
        <v>9.7185349999999993</v>
      </c>
      <c r="W42" s="288">
        <v>54.05</v>
      </c>
      <c r="X42" s="288">
        <v>2.4937830000000001E-2</v>
      </c>
      <c r="Y42" s="288">
        <v>19.231819999999999</v>
      </c>
      <c r="Z42" s="288">
        <v>10.901619999999999</v>
      </c>
      <c r="AA42" s="288"/>
      <c r="AB42" s="288">
        <v>3.4527100000000002</v>
      </c>
      <c r="AC42" s="288">
        <v>15.51493</v>
      </c>
      <c r="AD42" s="288"/>
      <c r="AE42" s="288"/>
      <c r="AF42" s="288"/>
      <c r="AG42" s="288">
        <v>2.8172739999999998</v>
      </c>
      <c r="AH42" s="288">
        <v>19.370360000000002</v>
      </c>
      <c r="AI42" s="288">
        <v>1.5536989999999999E-4</v>
      </c>
      <c r="AJ42" s="288"/>
    </row>
    <row r="43" spans="1:36" x14ac:dyDescent="0.25">
      <c r="A43" s="285">
        <v>1976</v>
      </c>
      <c r="B43" s="288">
        <v>41.638069999999999</v>
      </c>
      <c r="C43" s="288"/>
      <c r="D43" s="288">
        <v>16.786629999999999</v>
      </c>
      <c r="E43" s="288">
        <v>31.463899999999999</v>
      </c>
      <c r="F43" s="288"/>
      <c r="G43" s="288">
        <v>24.598369999999999</v>
      </c>
      <c r="H43" s="288">
        <v>0.82219569999999997</v>
      </c>
      <c r="I43" s="288"/>
      <c r="J43" s="288">
        <v>0.38569799999999999</v>
      </c>
      <c r="K43" s="288">
        <v>11.517049999999999</v>
      </c>
      <c r="L43" s="288">
        <v>23.102689999999999</v>
      </c>
      <c r="M43" s="288">
        <v>10.02976</v>
      </c>
      <c r="N43" s="288">
        <v>24.01023</v>
      </c>
      <c r="O43" s="288"/>
      <c r="P43" s="288">
        <v>23.987929999999999</v>
      </c>
      <c r="Q43" s="288">
        <v>24.396979999999999</v>
      </c>
      <c r="R43" s="288">
        <v>2.765711</v>
      </c>
      <c r="S43" s="288">
        <v>37.728149999999999</v>
      </c>
      <c r="T43" s="288"/>
      <c r="U43" s="288">
        <v>16.956800000000001</v>
      </c>
      <c r="V43" s="288">
        <v>11.33319</v>
      </c>
      <c r="W43" s="288">
        <v>59.116660000000003</v>
      </c>
      <c r="X43" s="288">
        <v>2.8884170000000001E-2</v>
      </c>
      <c r="Y43" s="288">
        <v>20.993739999999999</v>
      </c>
      <c r="Z43" s="288">
        <v>12.74475</v>
      </c>
      <c r="AA43" s="288"/>
      <c r="AB43" s="288">
        <v>4.1826780000000001</v>
      </c>
      <c r="AC43" s="288">
        <v>18.084129999999998</v>
      </c>
      <c r="AD43" s="288"/>
      <c r="AE43" s="288"/>
      <c r="AF43" s="288"/>
      <c r="AG43" s="288">
        <v>3.1277490000000001</v>
      </c>
      <c r="AH43" s="288">
        <v>21.35567</v>
      </c>
      <c r="AI43" s="288">
        <v>1.824908E-4</v>
      </c>
      <c r="AJ43" s="288"/>
    </row>
    <row r="44" spans="1:36" x14ac:dyDescent="0.25">
      <c r="A44" s="285">
        <v>1977</v>
      </c>
      <c r="B44" s="288">
        <v>43.192909999999998</v>
      </c>
      <c r="C44" s="288"/>
      <c r="D44" s="288">
        <v>18.85303</v>
      </c>
      <c r="E44" s="288">
        <v>33.696579999999997</v>
      </c>
      <c r="F44" s="288"/>
      <c r="G44" s="288">
        <v>26.56044</v>
      </c>
      <c r="H44" s="288">
        <v>1.5782389999999999</v>
      </c>
      <c r="I44" s="288"/>
      <c r="J44" s="288">
        <v>0.51718600000000003</v>
      </c>
      <c r="K44" s="288">
        <v>12.67989</v>
      </c>
      <c r="L44" s="288">
        <v>25.62602</v>
      </c>
      <c r="M44" s="288">
        <v>12.49086</v>
      </c>
      <c r="N44" s="288">
        <v>25.571300000000001</v>
      </c>
      <c r="O44" s="288"/>
      <c r="P44" s="288">
        <v>26.81691</v>
      </c>
      <c r="Q44" s="288">
        <v>26.713370000000001</v>
      </c>
      <c r="R44" s="288">
        <v>3.1078239999999999</v>
      </c>
      <c r="S44" s="288">
        <v>40.142479999999999</v>
      </c>
      <c r="T44" s="288"/>
      <c r="U44" s="288">
        <v>19.241250000000001</v>
      </c>
      <c r="V44" s="288">
        <v>13.274570000000001</v>
      </c>
      <c r="W44" s="288">
        <v>63.941670000000002</v>
      </c>
      <c r="X44" s="288">
        <v>3.7279100000000003E-2</v>
      </c>
      <c r="Y44" s="288">
        <v>22.904979999999998</v>
      </c>
      <c r="Z44" s="288">
        <v>14.5779</v>
      </c>
      <c r="AA44" s="288"/>
      <c r="AB44" s="288">
        <v>5.4800089999999999</v>
      </c>
      <c r="AC44" s="288">
        <v>20.948699999999999</v>
      </c>
      <c r="AD44" s="288"/>
      <c r="AE44" s="288"/>
      <c r="AF44" s="288"/>
      <c r="AG44" s="288">
        <v>3.4765540000000001</v>
      </c>
      <c r="AH44" s="288">
        <v>23.799140000000001</v>
      </c>
      <c r="AI44" s="288">
        <v>2.299116E-4</v>
      </c>
      <c r="AJ44" s="288"/>
    </row>
    <row r="45" spans="1:36" x14ac:dyDescent="0.25">
      <c r="A45" s="285">
        <v>1978</v>
      </c>
      <c r="B45" s="288">
        <v>44.367190000000001</v>
      </c>
      <c r="C45" s="288"/>
      <c r="D45" s="288">
        <v>20.362200000000001</v>
      </c>
      <c r="E45" s="288">
        <v>35.203009999999999</v>
      </c>
      <c r="F45" s="288"/>
      <c r="G45" s="288">
        <v>28.943899999999999</v>
      </c>
      <c r="H45" s="288">
        <v>2.2109109999999998</v>
      </c>
      <c r="I45" s="288"/>
      <c r="J45" s="288">
        <v>0.60776660000000005</v>
      </c>
      <c r="K45" s="288">
        <v>14.513439999999999</v>
      </c>
      <c r="L45" s="288">
        <v>28.243369999999999</v>
      </c>
      <c r="M45" s="288">
        <v>14.96077</v>
      </c>
      <c r="N45" s="288">
        <v>27.522639999999999</v>
      </c>
      <c r="O45" s="288"/>
      <c r="P45" s="288">
        <v>28.908460000000002</v>
      </c>
      <c r="Q45" s="288">
        <v>29.18451</v>
      </c>
      <c r="R45" s="288">
        <v>3.4985529999999998</v>
      </c>
      <c r="S45" s="288">
        <v>41.793149999999997</v>
      </c>
      <c r="T45" s="288"/>
      <c r="U45" s="288">
        <v>20.724969999999999</v>
      </c>
      <c r="V45" s="288">
        <v>14.88</v>
      </c>
      <c r="W45" s="288">
        <v>66.633330000000001</v>
      </c>
      <c r="X45" s="288">
        <v>4.3787020000000003E-2</v>
      </c>
      <c r="Y45" s="288">
        <v>24.77441</v>
      </c>
      <c r="Z45" s="288">
        <v>16.320920000000001</v>
      </c>
      <c r="AA45" s="288"/>
      <c r="AB45" s="288">
        <v>6.6329349999999998</v>
      </c>
      <c r="AC45" s="288">
        <v>22.67972</v>
      </c>
      <c r="AD45" s="288"/>
      <c r="AE45" s="288"/>
      <c r="AF45" s="288"/>
      <c r="AG45" s="288">
        <v>3.8636900000000001</v>
      </c>
      <c r="AH45" s="288">
        <v>26.17793</v>
      </c>
      <c r="AI45" s="288">
        <v>3.7222010000000002E-4</v>
      </c>
      <c r="AJ45" s="288"/>
    </row>
    <row r="46" spans="1:36" x14ac:dyDescent="0.25">
      <c r="A46" s="285">
        <v>1979</v>
      </c>
      <c r="B46" s="288">
        <v>46.161230000000003</v>
      </c>
      <c r="C46" s="288"/>
      <c r="D46" s="288">
        <v>22.219639999999998</v>
      </c>
      <c r="E46" s="288">
        <v>36.776260000000001</v>
      </c>
      <c r="F46" s="288"/>
      <c r="G46" s="288">
        <v>31.590730000000001</v>
      </c>
      <c r="H46" s="288">
        <v>2.9491160000000001</v>
      </c>
      <c r="I46" s="288"/>
      <c r="J46" s="288">
        <v>0.75483829999999996</v>
      </c>
      <c r="K46" s="288">
        <v>17.172809999999998</v>
      </c>
      <c r="L46" s="288">
        <v>30.95786</v>
      </c>
      <c r="M46" s="288">
        <v>17.303660000000001</v>
      </c>
      <c r="N46" s="288">
        <v>30.620170000000002</v>
      </c>
      <c r="O46" s="288"/>
      <c r="P46" s="288">
        <v>31.067039999999999</v>
      </c>
      <c r="Q46" s="288">
        <v>32.291699999999999</v>
      </c>
      <c r="R46" s="288">
        <v>4.1665729999999996</v>
      </c>
      <c r="S46" s="288">
        <v>43.548160000000003</v>
      </c>
      <c r="T46" s="288"/>
      <c r="U46" s="288">
        <v>23.480450000000001</v>
      </c>
      <c r="V46" s="288">
        <v>17.08203</v>
      </c>
      <c r="W46" s="288">
        <v>69.099999999999994</v>
      </c>
      <c r="X46" s="288">
        <v>5.1752430000000002E-2</v>
      </c>
      <c r="Y46" s="288">
        <v>25.891670000000001</v>
      </c>
      <c r="Z46" s="288">
        <v>18.556819999999998</v>
      </c>
      <c r="AA46" s="288"/>
      <c r="AB46" s="288">
        <v>8.0854970000000002</v>
      </c>
      <c r="AC46" s="288">
        <v>25.72363</v>
      </c>
      <c r="AD46" s="288"/>
      <c r="AE46" s="288"/>
      <c r="AF46" s="288"/>
      <c r="AG46" s="288">
        <v>4.3773150000000003</v>
      </c>
      <c r="AH46" s="288">
        <v>28.065300000000001</v>
      </c>
      <c r="AI46" s="288">
        <v>6.0874029999999997E-4</v>
      </c>
      <c r="AJ46" s="288"/>
    </row>
    <row r="47" spans="1:36" x14ac:dyDescent="0.25">
      <c r="A47" s="285">
        <v>1980</v>
      </c>
      <c r="B47" s="288">
        <v>48.672890000000002</v>
      </c>
      <c r="C47" s="288"/>
      <c r="D47" s="288">
        <v>24.471789999999999</v>
      </c>
      <c r="E47" s="288">
        <v>39.221409999999999</v>
      </c>
      <c r="F47" s="288">
        <v>2.5811700000000001E-10</v>
      </c>
      <c r="G47" s="288">
        <v>34.790619999999997</v>
      </c>
      <c r="H47" s="288">
        <v>3.9853869999999998</v>
      </c>
      <c r="I47" s="288"/>
      <c r="J47" s="288">
        <v>0.95547910000000003</v>
      </c>
      <c r="K47" s="288">
        <v>22.100999999999999</v>
      </c>
      <c r="L47" s="288">
        <v>34.767330000000001</v>
      </c>
      <c r="M47" s="288">
        <v>19.99644</v>
      </c>
      <c r="N47" s="288">
        <v>34.76896</v>
      </c>
      <c r="O47" s="288"/>
      <c r="P47" s="288">
        <v>34.669139999999999</v>
      </c>
      <c r="Q47" s="288">
        <v>36.671289999999999</v>
      </c>
      <c r="R47" s="288">
        <v>5.1947109999999999</v>
      </c>
      <c r="S47" s="288">
        <v>46.384650000000001</v>
      </c>
      <c r="T47" s="288">
        <v>2.9904250000000001</v>
      </c>
      <c r="U47" s="288">
        <v>27.743200000000002</v>
      </c>
      <c r="V47" s="288">
        <v>20.680209999999999</v>
      </c>
      <c r="W47" s="288">
        <v>74.474999999999994</v>
      </c>
      <c r="X47" s="288">
        <v>6.5390050000000005E-2</v>
      </c>
      <c r="Y47" s="288">
        <v>28.70833</v>
      </c>
      <c r="Z47" s="288">
        <v>21.739419999999999</v>
      </c>
      <c r="AA47" s="288"/>
      <c r="AB47" s="288">
        <v>9.3684619999999992</v>
      </c>
      <c r="AC47" s="288">
        <v>30.345120000000001</v>
      </c>
      <c r="AD47" s="288"/>
      <c r="AE47" s="288"/>
      <c r="AF47" s="288"/>
      <c r="AG47" s="288">
        <v>4.9752669999999997</v>
      </c>
      <c r="AH47" s="288">
        <v>31.912030000000001</v>
      </c>
      <c r="AI47" s="288">
        <v>1.182544E-3</v>
      </c>
      <c r="AJ47" s="288"/>
    </row>
    <row r="48" spans="1:36" x14ac:dyDescent="0.25">
      <c r="A48" s="285">
        <v>1981</v>
      </c>
      <c r="B48" s="288">
        <v>51.760820000000002</v>
      </c>
      <c r="C48" s="288"/>
      <c r="D48" s="288">
        <v>26.793589999999998</v>
      </c>
      <c r="E48" s="288">
        <v>42.213009999999997</v>
      </c>
      <c r="F48" s="288">
        <v>5.2068599999999995E-10</v>
      </c>
      <c r="G48" s="288">
        <v>39.129579999999997</v>
      </c>
      <c r="H48" s="288">
        <v>4.7699829999999999</v>
      </c>
      <c r="I48" s="288"/>
      <c r="J48" s="288">
        <v>1.2184550000000001</v>
      </c>
      <c r="K48" s="288">
        <v>26.819929999999999</v>
      </c>
      <c r="L48" s="288">
        <v>38.858530000000002</v>
      </c>
      <c r="M48" s="288">
        <v>22.90579</v>
      </c>
      <c r="N48" s="288">
        <v>38.362229999999997</v>
      </c>
      <c r="O48" s="288"/>
      <c r="P48" s="288">
        <v>38.588749999999997</v>
      </c>
      <c r="Q48" s="288">
        <v>41.553849999999997</v>
      </c>
      <c r="R48" s="288">
        <v>6.4677309999999997</v>
      </c>
      <c r="S48" s="288">
        <v>49.510480000000001</v>
      </c>
      <c r="T48" s="288">
        <v>3.1298210000000002</v>
      </c>
      <c r="U48" s="288">
        <v>33.395470000000003</v>
      </c>
      <c r="V48" s="288">
        <v>24.3963</v>
      </c>
      <c r="W48" s="288">
        <v>78.133330000000001</v>
      </c>
      <c r="X48" s="288">
        <v>8.3655950000000007E-2</v>
      </c>
      <c r="Y48" s="288">
        <v>32.625</v>
      </c>
      <c r="Z48" s="288">
        <v>25.0808</v>
      </c>
      <c r="AA48" s="288"/>
      <c r="AB48" s="288">
        <v>11.15226</v>
      </c>
      <c r="AC48" s="288">
        <v>33.949100000000001</v>
      </c>
      <c r="AD48" s="288"/>
      <c r="AE48" s="288"/>
      <c r="AF48" s="288"/>
      <c r="AG48" s="288">
        <v>5.7342060000000004</v>
      </c>
      <c r="AH48" s="288">
        <v>35.774639999999998</v>
      </c>
      <c r="AI48" s="288">
        <v>1.627355E-3</v>
      </c>
      <c r="AJ48" s="288"/>
    </row>
    <row r="49" spans="1:65" x14ac:dyDescent="0.25">
      <c r="A49" s="285">
        <v>1982</v>
      </c>
      <c r="B49" s="288">
        <v>54.47363</v>
      </c>
      <c r="C49" s="288"/>
      <c r="D49" s="288">
        <v>29.835149999999999</v>
      </c>
      <c r="E49" s="288">
        <v>45.896749999999997</v>
      </c>
      <c r="F49" s="288">
        <v>1.0442010000000001E-9</v>
      </c>
      <c r="G49" s="288">
        <v>43.343429999999998</v>
      </c>
      <c r="H49" s="288">
        <v>5.2441690000000003</v>
      </c>
      <c r="I49" s="288"/>
      <c r="J49" s="288">
        <v>1.5194160000000001</v>
      </c>
      <c r="K49" s="288">
        <v>28.7485</v>
      </c>
      <c r="L49" s="288">
        <v>42.791339999999998</v>
      </c>
      <c r="M49" s="288">
        <v>26.207660000000001</v>
      </c>
      <c r="N49" s="288">
        <v>40.714379999999998</v>
      </c>
      <c r="O49" s="288"/>
      <c r="P49" s="288">
        <v>42.287460000000003</v>
      </c>
      <c r="Q49" s="288">
        <v>46.531370000000003</v>
      </c>
      <c r="R49" s="288">
        <v>7.8253779999999997</v>
      </c>
      <c r="S49" s="288">
        <v>52.437100000000001</v>
      </c>
      <c r="T49" s="288">
        <v>3.343769</v>
      </c>
      <c r="U49" s="288">
        <v>39.121830000000003</v>
      </c>
      <c r="V49" s="288">
        <v>28.416910000000001</v>
      </c>
      <c r="W49" s="288">
        <v>80.275000000000006</v>
      </c>
      <c r="X49" s="288">
        <v>0.13294049999999999</v>
      </c>
      <c r="Y49" s="288">
        <v>36.325000000000003</v>
      </c>
      <c r="Z49" s="288">
        <v>29.134779999999999</v>
      </c>
      <c r="AA49" s="288"/>
      <c r="AB49" s="288">
        <v>13.569979999999999</v>
      </c>
      <c r="AC49" s="288">
        <v>36.868340000000003</v>
      </c>
      <c r="AD49" s="288"/>
      <c r="AE49" s="288"/>
      <c r="AF49" s="288"/>
      <c r="AG49" s="288">
        <v>6.5736379999999999</v>
      </c>
      <c r="AH49" s="288">
        <v>38.847389999999997</v>
      </c>
      <c r="AI49" s="288">
        <v>2.1015259999999998E-3</v>
      </c>
      <c r="AJ49" s="288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</row>
    <row r="50" spans="1:65" x14ac:dyDescent="0.25">
      <c r="A50" s="285">
        <v>1983</v>
      </c>
      <c r="B50" s="288">
        <v>56.267670000000003</v>
      </c>
      <c r="C50" s="288"/>
      <c r="D50" s="288">
        <v>32.830280000000002</v>
      </c>
      <c r="E50" s="288">
        <v>49.413179999999997</v>
      </c>
      <c r="F50" s="288">
        <v>2.4541619999999999E-9</v>
      </c>
      <c r="G50" s="288">
        <v>45.884909999999998</v>
      </c>
      <c r="H50" s="288">
        <v>6.6735819999999997</v>
      </c>
      <c r="I50" s="288"/>
      <c r="J50" s="288">
        <v>1.8155079999999999</v>
      </c>
      <c r="K50" s="288">
        <v>29.73188</v>
      </c>
      <c r="L50" s="288">
        <v>45.747459999999997</v>
      </c>
      <c r="M50" s="288">
        <v>29.398199999999999</v>
      </c>
      <c r="N50" s="288">
        <v>42.022300000000001</v>
      </c>
      <c r="O50" s="288"/>
      <c r="P50" s="288">
        <v>45.82535</v>
      </c>
      <c r="Q50" s="288">
        <v>50.933030000000002</v>
      </c>
      <c r="R50" s="288">
        <v>9.4044980000000002</v>
      </c>
      <c r="S50" s="288">
        <v>53.874310000000001</v>
      </c>
      <c r="T50" s="288">
        <v>3.5871919999999999</v>
      </c>
      <c r="U50" s="288">
        <v>43.209130000000002</v>
      </c>
      <c r="V50" s="288">
        <v>32.57902</v>
      </c>
      <c r="W50" s="288">
        <v>81.8</v>
      </c>
      <c r="X50" s="288">
        <v>0.26837359999999999</v>
      </c>
      <c r="Y50" s="288">
        <v>39.4</v>
      </c>
      <c r="Z50" s="288">
        <v>31.273589999999999</v>
      </c>
      <c r="AA50" s="288"/>
      <c r="AB50" s="288">
        <v>16.82715</v>
      </c>
      <c r="AC50" s="288">
        <v>38.567709999999998</v>
      </c>
      <c r="AD50" s="288"/>
      <c r="AE50" s="288"/>
      <c r="AF50" s="288"/>
      <c r="AG50" s="288">
        <v>7.3824069999999997</v>
      </c>
      <c r="AH50" s="288">
        <v>42.294319999999999</v>
      </c>
      <c r="AI50" s="288">
        <v>2.761201E-3</v>
      </c>
      <c r="AJ50" s="288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</row>
    <row r="51" spans="1:65" x14ac:dyDescent="0.25">
      <c r="A51" s="285">
        <v>1984</v>
      </c>
      <c r="B51" s="288">
        <v>57.62135</v>
      </c>
      <c r="C51" s="288"/>
      <c r="D51" s="288">
        <v>34.130490000000002</v>
      </c>
      <c r="E51" s="288">
        <v>52.546860000000002</v>
      </c>
      <c r="F51" s="288">
        <v>7.169139E-9</v>
      </c>
      <c r="G51" s="288">
        <v>47.860149999999997</v>
      </c>
      <c r="H51" s="288">
        <v>7.9989689999999998</v>
      </c>
      <c r="I51" s="288"/>
      <c r="J51" s="288">
        <v>2.1125729999999998</v>
      </c>
      <c r="K51" s="288">
        <v>30.407969999999999</v>
      </c>
      <c r="L51" s="288">
        <v>48.625329999999998</v>
      </c>
      <c r="M51" s="288">
        <v>32.714390000000002</v>
      </c>
      <c r="N51" s="288">
        <v>43.82949</v>
      </c>
      <c r="O51" s="288"/>
      <c r="P51" s="288">
        <v>49.064129999999999</v>
      </c>
      <c r="Q51" s="288">
        <v>54.841529999999999</v>
      </c>
      <c r="R51" s="288">
        <v>11.140269999999999</v>
      </c>
      <c r="S51" s="288">
        <v>55.65305</v>
      </c>
      <c r="T51" s="288">
        <v>3.8909500000000001</v>
      </c>
      <c r="U51" s="288">
        <v>46.947200000000002</v>
      </c>
      <c r="V51" s="288">
        <v>36.095759999999999</v>
      </c>
      <c r="W51" s="288">
        <v>83.65</v>
      </c>
      <c r="X51" s="288">
        <v>0.444021</v>
      </c>
      <c r="Y51" s="288">
        <v>41.85</v>
      </c>
      <c r="Z51" s="288">
        <v>33.203560000000003</v>
      </c>
      <c r="AA51" s="288"/>
      <c r="AB51" s="288">
        <v>21.603480000000001</v>
      </c>
      <c r="AC51" s="288">
        <v>40.480939999999997</v>
      </c>
      <c r="AD51" s="288"/>
      <c r="AE51" s="288"/>
      <c r="AF51" s="288"/>
      <c r="AG51" s="288">
        <v>8.2333379999999998</v>
      </c>
      <c r="AH51" s="288">
        <v>45.696579999999997</v>
      </c>
      <c r="AI51" s="288">
        <v>4.0974109999999996E-3</v>
      </c>
      <c r="AJ51" s="288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</row>
    <row r="52" spans="1:65" x14ac:dyDescent="0.25">
      <c r="A52" s="285">
        <v>1985</v>
      </c>
      <c r="B52" s="288">
        <v>58.81194</v>
      </c>
      <c r="C52" s="288"/>
      <c r="D52" s="288">
        <v>36.429070000000003</v>
      </c>
      <c r="E52" s="288">
        <v>55.105220000000003</v>
      </c>
      <c r="F52" s="288">
        <v>2.3370649999999999E-8</v>
      </c>
      <c r="G52" s="288">
        <v>49.756390000000003</v>
      </c>
      <c r="H52" s="288">
        <v>10.454929999999999</v>
      </c>
      <c r="I52" s="288"/>
      <c r="J52" s="288">
        <v>2.6190449999999998</v>
      </c>
      <c r="K52" s="288">
        <v>31.155740000000002</v>
      </c>
      <c r="L52" s="288">
        <v>50.900390000000002</v>
      </c>
      <c r="M52" s="288">
        <v>35.597990000000003</v>
      </c>
      <c r="N52" s="288">
        <v>45.383519999999997</v>
      </c>
      <c r="O52" s="288"/>
      <c r="P52" s="288">
        <v>51.613320000000002</v>
      </c>
      <c r="Q52" s="288">
        <v>58.039389999999997</v>
      </c>
      <c r="R52" s="288">
        <v>13.291980000000001</v>
      </c>
      <c r="S52" s="288">
        <v>56.910020000000003</v>
      </c>
      <c r="T52" s="288">
        <v>4.161073</v>
      </c>
      <c r="U52" s="288">
        <v>49.480240000000002</v>
      </c>
      <c r="V52" s="288">
        <v>39.418729999999996</v>
      </c>
      <c r="W52" s="288">
        <v>85.35</v>
      </c>
      <c r="X52" s="288">
        <v>0.70043619999999995</v>
      </c>
      <c r="Y52" s="288">
        <v>44.241660000000003</v>
      </c>
      <c r="Z52" s="288">
        <v>38.322769999999998</v>
      </c>
      <c r="AA52" s="288"/>
      <c r="AB52" s="288">
        <v>25.80782</v>
      </c>
      <c r="AC52" s="288">
        <v>42.938699999999997</v>
      </c>
      <c r="AD52" s="288"/>
      <c r="AE52" s="288"/>
      <c r="AF52" s="288"/>
      <c r="AG52" s="288">
        <v>9.5748979999999992</v>
      </c>
      <c r="AH52" s="288">
        <v>49.065600000000003</v>
      </c>
      <c r="AI52" s="288">
        <v>5.939677E-3</v>
      </c>
      <c r="AJ52" s="288">
        <v>4.8152901729995214</v>
      </c>
      <c r="AK52" s="329"/>
      <c r="AL52" s="329"/>
      <c r="AM52" s="329"/>
      <c r="AN52" s="329"/>
      <c r="AO52" s="329"/>
      <c r="AP52" s="329"/>
      <c r="AQ52" s="329"/>
      <c r="AR52" s="329"/>
      <c r="AS52" s="329"/>
      <c r="AT52" s="329"/>
      <c r="AU52" s="329"/>
      <c r="AV52" s="329"/>
      <c r="AW52" s="329"/>
      <c r="AX52" s="329"/>
      <c r="AY52" s="329"/>
      <c r="AZ52" s="329"/>
      <c r="BA52" s="329"/>
      <c r="BB52" s="329"/>
      <c r="BC52" s="329"/>
      <c r="BD52" s="329"/>
      <c r="BE52" s="329"/>
      <c r="BF52" s="329"/>
      <c r="BG52" s="329"/>
      <c r="BH52" s="329"/>
      <c r="BI52" s="329"/>
      <c r="BJ52" s="329"/>
      <c r="BK52" s="329"/>
      <c r="BL52" s="329"/>
      <c r="BM52" s="329"/>
    </row>
    <row r="53" spans="1:65" x14ac:dyDescent="0.25">
      <c r="A53" s="285">
        <v>1986</v>
      </c>
      <c r="B53" s="288">
        <v>58.73583</v>
      </c>
      <c r="C53" s="288"/>
      <c r="D53" s="288">
        <v>39.726030000000002</v>
      </c>
      <c r="E53" s="288">
        <v>55.818489999999997</v>
      </c>
      <c r="F53" s="288">
        <v>5.7758889999999999E-8</v>
      </c>
      <c r="G53" s="288">
        <v>51.843559999999997</v>
      </c>
      <c r="H53" s="288">
        <v>12.49123</v>
      </c>
      <c r="I53" s="288"/>
      <c r="J53" s="288">
        <v>3.1128559999999998</v>
      </c>
      <c r="K53" s="288">
        <v>32.012509999999999</v>
      </c>
      <c r="L53" s="288">
        <v>52.772599999999997</v>
      </c>
      <c r="M53" s="288">
        <v>38.728810000000003</v>
      </c>
      <c r="N53" s="288">
        <v>46.244929999999997</v>
      </c>
      <c r="O53" s="288"/>
      <c r="P53" s="288">
        <v>53.127429999999997</v>
      </c>
      <c r="Q53" s="288">
        <v>59.512740000000001</v>
      </c>
      <c r="R53" s="288">
        <v>16.351189999999999</v>
      </c>
      <c r="S53" s="288">
        <v>56.957450000000001</v>
      </c>
      <c r="T53" s="288">
        <v>4.3812629999999997</v>
      </c>
      <c r="U53" s="288">
        <v>51.373860000000001</v>
      </c>
      <c r="V53" s="288">
        <v>41.714300000000001</v>
      </c>
      <c r="W53" s="288">
        <v>85.858329999999995</v>
      </c>
      <c r="X53" s="288">
        <v>1.3044450000000001</v>
      </c>
      <c r="Y53" s="288">
        <v>47.416670000000003</v>
      </c>
      <c r="Z53" s="288">
        <v>43.386510000000001</v>
      </c>
      <c r="AA53" s="288"/>
      <c r="AB53" s="288">
        <v>28.990269999999999</v>
      </c>
      <c r="AC53" s="288">
        <v>44.410469999999997</v>
      </c>
      <c r="AD53" s="288"/>
      <c r="AE53" s="288"/>
      <c r="AF53" s="288"/>
      <c r="AG53" s="288">
        <v>11.361090000000001</v>
      </c>
      <c r="AH53" s="288">
        <v>51.143970000000003</v>
      </c>
      <c r="AI53" s="288">
        <v>7.9954039999999994E-3</v>
      </c>
      <c r="AJ53" s="288">
        <v>4.9453030076705025</v>
      </c>
      <c r="AK53" s="329"/>
      <c r="AL53" s="329"/>
      <c r="AM53" s="329"/>
      <c r="AN53" s="329"/>
      <c r="AO53" s="329"/>
      <c r="AP53" s="329"/>
      <c r="AQ53" s="329"/>
      <c r="AR53" s="329"/>
      <c r="AS53" s="329"/>
      <c r="AT53" s="329"/>
      <c r="AU53" s="329"/>
      <c r="AV53" s="329"/>
      <c r="AW53" s="329"/>
      <c r="AX53" s="329"/>
      <c r="AY53" s="329"/>
      <c r="AZ53" s="329"/>
      <c r="BA53" s="329"/>
      <c r="BB53" s="329"/>
      <c r="BC53" s="329"/>
      <c r="BD53" s="329"/>
      <c r="BE53" s="329"/>
      <c r="BF53" s="329"/>
      <c r="BG53" s="329"/>
      <c r="BH53" s="329"/>
      <c r="BI53" s="329"/>
      <c r="BJ53" s="329"/>
      <c r="BK53" s="329"/>
      <c r="BL53" s="329"/>
      <c r="BM53" s="329"/>
    </row>
    <row r="54" spans="1:65" x14ac:dyDescent="0.25">
      <c r="A54" s="285">
        <v>1987</v>
      </c>
      <c r="B54" s="288">
        <v>58.882620000000003</v>
      </c>
      <c r="C54" s="288"/>
      <c r="D54" s="288">
        <v>43.115859999999998</v>
      </c>
      <c r="E54" s="288">
        <v>56.685560000000002</v>
      </c>
      <c r="F54" s="288">
        <v>1.896433E-7</v>
      </c>
      <c r="G54" s="288">
        <v>54.10192</v>
      </c>
      <c r="H54" s="288">
        <v>14.97458</v>
      </c>
      <c r="I54" s="288"/>
      <c r="J54" s="288">
        <v>3.8384740000000002</v>
      </c>
      <c r="K54" s="288">
        <v>32.988779999999998</v>
      </c>
      <c r="L54" s="288">
        <v>54.89405</v>
      </c>
      <c r="M54" s="288">
        <v>40.761310000000002</v>
      </c>
      <c r="N54" s="288">
        <v>47.939599999999999</v>
      </c>
      <c r="O54" s="288"/>
      <c r="P54" s="288">
        <v>55.312579999999997</v>
      </c>
      <c r="Q54" s="288">
        <v>61.470050000000001</v>
      </c>
      <c r="R54" s="288">
        <v>19.03227</v>
      </c>
      <c r="S54" s="288">
        <v>56.563760000000002</v>
      </c>
      <c r="T54" s="288">
        <v>4.7613079999999997</v>
      </c>
      <c r="U54" s="288">
        <v>52.996969999999997</v>
      </c>
      <c r="V54" s="288">
        <v>43.694600000000001</v>
      </c>
      <c r="W54" s="288">
        <v>85.966669999999993</v>
      </c>
      <c r="X54" s="288">
        <v>3.0240619999999998</v>
      </c>
      <c r="Y54" s="288">
        <v>51.55</v>
      </c>
      <c r="Z54" s="288">
        <v>50.217410000000001</v>
      </c>
      <c r="AA54" s="288"/>
      <c r="AB54" s="288">
        <v>31.783439999999999</v>
      </c>
      <c r="AC54" s="288">
        <v>46.253030000000003</v>
      </c>
      <c r="AD54" s="288"/>
      <c r="AE54" s="288"/>
      <c r="AF54" s="288"/>
      <c r="AG54" s="288">
        <v>13.19711</v>
      </c>
      <c r="AH54" s="288">
        <v>53.286169999999998</v>
      </c>
      <c r="AI54" s="288">
        <v>1.110209E-2</v>
      </c>
      <c r="AJ54" s="288">
        <v>5.0765864787941508</v>
      </c>
      <c r="AK54" s="329"/>
      <c r="AL54" s="329"/>
      <c r="AM54" s="329"/>
      <c r="AN54" s="329"/>
      <c r="AO54" s="329"/>
      <c r="AP54" s="329"/>
      <c r="AQ54" s="329"/>
      <c r="AR54" s="329"/>
      <c r="AS54" s="329"/>
      <c r="AT54" s="329"/>
      <c r="AU54" s="329"/>
      <c r="AV54" s="329"/>
      <c r="AW54" s="329"/>
      <c r="AX54" s="329"/>
      <c r="AY54" s="329"/>
      <c r="AZ54" s="329"/>
      <c r="BA54" s="329"/>
      <c r="BB54" s="329"/>
      <c r="BC54" s="329"/>
      <c r="BD54" s="329"/>
      <c r="BE54" s="329"/>
      <c r="BF54" s="329"/>
      <c r="BG54" s="329"/>
      <c r="BH54" s="329"/>
      <c r="BI54" s="329"/>
      <c r="BJ54" s="329"/>
      <c r="BK54" s="329"/>
      <c r="BL54" s="329"/>
      <c r="BM54" s="329"/>
    </row>
    <row r="55" spans="1:65" x14ac:dyDescent="0.25">
      <c r="A55" s="285">
        <v>1988</v>
      </c>
      <c r="B55" s="288">
        <v>59.632849999999998</v>
      </c>
      <c r="C55" s="288"/>
      <c r="D55" s="288">
        <v>46.227069999999998</v>
      </c>
      <c r="E55" s="288">
        <v>57.343640000000001</v>
      </c>
      <c r="F55" s="288">
        <v>1.382717E-6</v>
      </c>
      <c r="G55" s="288">
        <v>56.281269999999999</v>
      </c>
      <c r="H55" s="288">
        <v>17.173500000000001</v>
      </c>
      <c r="I55" s="288"/>
      <c r="J55" s="288">
        <v>4.9186230000000002</v>
      </c>
      <c r="K55" s="288">
        <v>35.346200000000003</v>
      </c>
      <c r="L55" s="288">
        <v>57.383569999999999</v>
      </c>
      <c r="M55" s="288">
        <v>42.733040000000003</v>
      </c>
      <c r="N55" s="288">
        <v>49.894449999999999</v>
      </c>
      <c r="O55" s="288"/>
      <c r="P55" s="288">
        <v>58.12574</v>
      </c>
      <c r="Q55" s="288">
        <v>63.130249999999997</v>
      </c>
      <c r="R55" s="288">
        <v>21.607119999999998</v>
      </c>
      <c r="S55" s="288">
        <v>56.981169999999999</v>
      </c>
      <c r="T55" s="288">
        <v>5.5099539999999996</v>
      </c>
      <c r="U55" s="288">
        <v>54.128230000000002</v>
      </c>
      <c r="V55" s="288">
        <v>45.904780000000002</v>
      </c>
      <c r="W55" s="288">
        <v>86.55</v>
      </c>
      <c r="X55" s="288">
        <v>6.4763989999999998</v>
      </c>
      <c r="Y55" s="288">
        <v>54.991660000000003</v>
      </c>
      <c r="Z55" s="288">
        <v>53.418900000000001</v>
      </c>
      <c r="AA55" s="288"/>
      <c r="AB55" s="288">
        <v>34.994079999999997</v>
      </c>
      <c r="AC55" s="288">
        <v>48.2</v>
      </c>
      <c r="AD55" s="288"/>
      <c r="AE55" s="288"/>
      <c r="AF55" s="288"/>
      <c r="AG55" s="288">
        <v>14.88364</v>
      </c>
      <c r="AH55" s="288">
        <v>56.390039999999999</v>
      </c>
      <c r="AI55" s="288">
        <v>1.874139E-2</v>
      </c>
      <c r="AJ55" s="288">
        <v>5.1906928809979309</v>
      </c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</row>
    <row r="56" spans="1:65" x14ac:dyDescent="0.25">
      <c r="A56" s="285">
        <v>1989</v>
      </c>
      <c r="B56" s="288">
        <v>61.290990000000001</v>
      </c>
      <c r="C56" s="288"/>
      <c r="D56" s="288">
        <v>49.709769999999999</v>
      </c>
      <c r="E56" s="288">
        <v>59.125340000000001</v>
      </c>
      <c r="F56" s="288">
        <v>2.1165580000000001E-5</v>
      </c>
      <c r="G56" s="288">
        <v>59.086120000000001</v>
      </c>
      <c r="H56" s="288">
        <v>20.097799999999999</v>
      </c>
      <c r="I56" s="288"/>
      <c r="J56" s="288">
        <v>6.1906480000000004</v>
      </c>
      <c r="K56" s="288">
        <v>37.360979999999998</v>
      </c>
      <c r="L56" s="288">
        <v>60.122329999999998</v>
      </c>
      <c r="M56" s="288">
        <v>45.63523</v>
      </c>
      <c r="N56" s="288">
        <v>52.302860000000003</v>
      </c>
      <c r="O56" s="288"/>
      <c r="P56" s="288">
        <v>61.957920000000001</v>
      </c>
      <c r="Q56" s="288">
        <v>65.338729999999998</v>
      </c>
      <c r="R56" s="288">
        <v>24.557690000000001</v>
      </c>
      <c r="S56" s="288">
        <v>57.597799999999999</v>
      </c>
      <c r="T56" s="288">
        <v>6.4548649999999999</v>
      </c>
      <c r="U56" s="288">
        <v>56.341560000000001</v>
      </c>
      <c r="V56" s="288">
        <v>48.77834</v>
      </c>
      <c r="W56" s="288">
        <v>88.516670000000005</v>
      </c>
      <c r="X56" s="288">
        <v>7.772189</v>
      </c>
      <c r="Y56" s="288">
        <v>57.491660000000003</v>
      </c>
      <c r="Z56" s="288">
        <v>56.472320000000003</v>
      </c>
      <c r="AA56" s="288">
        <v>0.96706380000000003</v>
      </c>
      <c r="AB56" s="288">
        <v>39.433540000000001</v>
      </c>
      <c r="AC56" s="288">
        <v>51</v>
      </c>
      <c r="AD56" s="288"/>
      <c r="AE56" s="288"/>
      <c r="AF56" s="288"/>
      <c r="AG56" s="288">
        <v>17.076129999999999</v>
      </c>
      <c r="AH56" s="288">
        <v>60.023400000000002</v>
      </c>
      <c r="AI56" s="288">
        <v>3.059955E-2</v>
      </c>
      <c r="AJ56" s="288">
        <v>5.4983364198284503</v>
      </c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</row>
    <row r="57" spans="1:65" x14ac:dyDescent="0.25">
      <c r="A57" s="285">
        <v>1990</v>
      </c>
      <c r="B57" s="288">
        <v>62.943680000000001</v>
      </c>
      <c r="C57" s="288"/>
      <c r="D57" s="288">
        <v>53.354999999999997</v>
      </c>
      <c r="E57" s="288">
        <v>61.164169999999999</v>
      </c>
      <c r="F57" s="288">
        <v>6.4507029999999997E-4</v>
      </c>
      <c r="G57" s="288">
        <v>61.910719999999998</v>
      </c>
      <c r="H57" s="288">
        <v>25.330559999999998</v>
      </c>
      <c r="I57" s="288"/>
      <c r="J57" s="288">
        <v>7.9944680000000004</v>
      </c>
      <c r="K57" s="288">
        <v>40.564169999999997</v>
      </c>
      <c r="L57" s="288">
        <v>61.710529999999999</v>
      </c>
      <c r="M57" s="288">
        <v>48.702750000000002</v>
      </c>
      <c r="N57" s="288">
        <v>55.126139999999999</v>
      </c>
      <c r="O57" s="288"/>
      <c r="P57" s="288">
        <v>65.768060000000006</v>
      </c>
      <c r="Q57" s="288">
        <v>67.425830000000005</v>
      </c>
      <c r="R57" s="288">
        <v>29.575690000000002</v>
      </c>
      <c r="S57" s="288">
        <v>59.011299999999999</v>
      </c>
      <c r="T57" s="288">
        <v>8.2860840000000007</v>
      </c>
      <c r="U57" s="288">
        <v>58.210599999999999</v>
      </c>
      <c r="V57" s="288">
        <v>51.927759999999999</v>
      </c>
      <c r="W57" s="288">
        <v>91.241669999999999</v>
      </c>
      <c r="X57" s="288">
        <v>9.8436070000000004</v>
      </c>
      <c r="Y57" s="288">
        <v>59.866660000000003</v>
      </c>
      <c r="Z57" s="288">
        <v>59.916249999999998</v>
      </c>
      <c r="AA57" s="288">
        <v>6.4588140000000003</v>
      </c>
      <c r="AB57" s="288">
        <v>44.80856</v>
      </c>
      <c r="AC57" s="288">
        <v>55.1</v>
      </c>
      <c r="AD57" s="288"/>
      <c r="AE57" s="288">
        <v>6.9068178750144131</v>
      </c>
      <c r="AF57" s="288"/>
      <c r="AG57" s="288">
        <v>19.521599999999999</v>
      </c>
      <c r="AH57" s="288">
        <v>66.245760000000004</v>
      </c>
      <c r="AI57" s="288">
        <v>4.905226E-2</v>
      </c>
      <c r="AJ57" s="288">
        <v>6.644375481002351</v>
      </c>
    </row>
    <row r="58" spans="1:65" x14ac:dyDescent="0.25">
      <c r="A58" s="285">
        <v>1991</v>
      </c>
      <c r="B58" s="288">
        <v>65.491029999999995</v>
      </c>
      <c r="C58" s="288"/>
      <c r="D58" s="288">
        <v>55.04992</v>
      </c>
      <c r="E58" s="288">
        <v>63.130780000000001</v>
      </c>
      <c r="F58" s="288">
        <v>3.4368480000000002E-3</v>
      </c>
      <c r="G58" s="288">
        <v>65.393730000000005</v>
      </c>
      <c r="H58" s="288">
        <v>30.848669999999998</v>
      </c>
      <c r="I58" s="288"/>
      <c r="J58" s="288">
        <v>10.42066</v>
      </c>
      <c r="K58" s="288">
        <v>44.350169999999999</v>
      </c>
      <c r="L58" s="288">
        <v>63.188589999999998</v>
      </c>
      <c r="M58" s="288">
        <v>51.592869999999998</v>
      </c>
      <c r="N58" s="288">
        <v>57.460720000000002</v>
      </c>
      <c r="O58" s="288"/>
      <c r="P58" s="288">
        <v>68.602800000000002</v>
      </c>
      <c r="Q58" s="288">
        <v>69.592500000000001</v>
      </c>
      <c r="R58" s="288">
        <v>35.329880000000003</v>
      </c>
      <c r="S58" s="288">
        <v>60.874989999999997</v>
      </c>
      <c r="T58" s="288">
        <v>11.17109</v>
      </c>
      <c r="U58" s="288">
        <v>60.079630000000002</v>
      </c>
      <c r="V58" s="288">
        <v>55.173250000000003</v>
      </c>
      <c r="W58" s="288">
        <v>94.208340000000007</v>
      </c>
      <c r="X58" s="288">
        <v>12.074400000000001</v>
      </c>
      <c r="Y58" s="288">
        <v>61.924999999999997</v>
      </c>
      <c r="Z58" s="288">
        <v>61.47551</v>
      </c>
      <c r="AA58" s="288">
        <v>11.417210000000001</v>
      </c>
      <c r="AB58" s="288">
        <v>50.118139999999997</v>
      </c>
      <c r="AC58" s="288">
        <v>59.2</v>
      </c>
      <c r="AD58" s="288">
        <v>32.451560000000001</v>
      </c>
      <c r="AE58" s="288">
        <v>22.835493576584113</v>
      </c>
      <c r="AF58" s="288"/>
      <c r="AG58" s="288">
        <v>22.51519</v>
      </c>
      <c r="AH58" s="288">
        <v>72.502430000000004</v>
      </c>
      <c r="AI58" s="288">
        <v>8.1416240000000001E-2</v>
      </c>
      <c r="AJ58" s="288">
        <v>22.94168228622685</v>
      </c>
    </row>
    <row r="59" spans="1:65" x14ac:dyDescent="0.25">
      <c r="A59" s="285">
        <v>1992</v>
      </c>
      <c r="B59" s="288">
        <v>68.802890000000005</v>
      </c>
      <c r="C59" s="288"/>
      <c r="D59" s="288">
        <v>55.607149999999997</v>
      </c>
      <c r="E59" s="288">
        <v>64.663570000000007</v>
      </c>
      <c r="F59" s="288">
        <v>3.615434E-2</v>
      </c>
      <c r="G59" s="288">
        <v>66.368189999999998</v>
      </c>
      <c r="H59" s="288">
        <v>35.607329999999997</v>
      </c>
      <c r="I59" s="288"/>
      <c r="J59" s="288">
        <v>13.23743</v>
      </c>
      <c r="K59" s="288">
        <v>47.105499999999999</v>
      </c>
      <c r="L59" s="288">
        <v>64.513050000000007</v>
      </c>
      <c r="M59" s="288">
        <v>54.649509999999999</v>
      </c>
      <c r="N59" s="288">
        <v>59.201099999999997</v>
      </c>
      <c r="O59" s="288"/>
      <c r="P59" s="288">
        <v>70.605540000000005</v>
      </c>
      <c r="Q59" s="288">
        <v>71.237499999999997</v>
      </c>
      <c r="R59" s="288">
        <v>40.939239999999998</v>
      </c>
      <c r="S59" s="288">
        <v>62.813000000000002</v>
      </c>
      <c r="T59" s="288">
        <v>13.813700000000001</v>
      </c>
      <c r="U59" s="288">
        <v>61.924079999999996</v>
      </c>
      <c r="V59" s="288">
        <v>58.081209999999999</v>
      </c>
      <c r="W59" s="288">
        <v>95.866669999999999</v>
      </c>
      <c r="X59" s="288">
        <v>13.94689</v>
      </c>
      <c r="Y59" s="288">
        <v>63.366660000000003</v>
      </c>
      <c r="Z59" s="288">
        <v>62.099220000000003</v>
      </c>
      <c r="AA59" s="288">
        <v>16.680389999999999</v>
      </c>
      <c r="AB59" s="288">
        <v>54.909059999999997</v>
      </c>
      <c r="AC59" s="288">
        <v>61.9</v>
      </c>
      <c r="AD59" s="288">
        <v>36.049300000000002</v>
      </c>
      <c r="AE59" s="288">
        <v>37.423078854666493</v>
      </c>
      <c r="AF59" s="288">
        <v>3.5369869999999998E-2</v>
      </c>
      <c r="AG59" s="288">
        <v>25.639109999999999</v>
      </c>
      <c r="AH59" s="288">
        <v>74.2239</v>
      </c>
      <c r="AI59" s="288">
        <v>0.1384696</v>
      </c>
      <c r="AJ59" s="288">
        <v>27.337942668978442</v>
      </c>
    </row>
    <row r="60" spans="1:65" x14ac:dyDescent="0.25">
      <c r="A60" s="285">
        <v>1993</v>
      </c>
      <c r="B60" s="288">
        <v>71.881540000000001</v>
      </c>
      <c r="C60" s="288"/>
      <c r="D60" s="288">
        <v>56.58231</v>
      </c>
      <c r="E60" s="288">
        <v>66.444680000000005</v>
      </c>
      <c r="F60" s="288">
        <v>0.73298609999999997</v>
      </c>
      <c r="G60" s="288">
        <v>67.605999999999995</v>
      </c>
      <c r="H60" s="288">
        <v>40.139339999999997</v>
      </c>
      <c r="I60" s="288">
        <v>44.418619999999997</v>
      </c>
      <c r="J60" s="288">
        <v>16.208079999999999</v>
      </c>
      <c r="K60" s="288">
        <v>49.367080000000001</v>
      </c>
      <c r="L60" s="288">
        <v>65.324529999999996</v>
      </c>
      <c r="M60" s="288">
        <v>57.146479999999997</v>
      </c>
      <c r="N60" s="288">
        <v>60.948509999999999</v>
      </c>
      <c r="O60" s="288"/>
      <c r="P60" s="288">
        <v>72.152259999999998</v>
      </c>
      <c r="Q60" s="288">
        <v>72.736660000000001</v>
      </c>
      <c r="R60" s="288">
        <v>46.839100000000002</v>
      </c>
      <c r="S60" s="288">
        <v>64.436199999999999</v>
      </c>
      <c r="T60" s="288">
        <v>16.916840000000001</v>
      </c>
      <c r="U60" s="288">
        <v>62.834000000000003</v>
      </c>
      <c r="V60" s="288">
        <v>60.768470000000001</v>
      </c>
      <c r="W60" s="288">
        <v>97.058329999999998</v>
      </c>
      <c r="X60" s="288">
        <v>15.30691</v>
      </c>
      <c r="Y60" s="288">
        <v>64.816670000000002</v>
      </c>
      <c r="Z60" s="288">
        <v>62.899189999999997</v>
      </c>
      <c r="AA60" s="288">
        <v>22.846150000000002</v>
      </c>
      <c r="AB60" s="288">
        <v>58.633969999999998</v>
      </c>
      <c r="AC60" s="288">
        <v>63.5</v>
      </c>
      <c r="AD60" s="288">
        <v>43.552259999999997</v>
      </c>
      <c r="AE60" s="288">
        <v>55.046989278426196</v>
      </c>
      <c r="AF60" s="288">
        <v>0.34458949999999999</v>
      </c>
      <c r="AG60" s="288">
        <v>28.130569999999999</v>
      </c>
      <c r="AH60" s="288">
        <v>77.733339999999998</v>
      </c>
      <c r="AI60" s="288">
        <v>0.22998940000000001</v>
      </c>
      <c r="AJ60" s="288">
        <v>30.847267948819823</v>
      </c>
    </row>
    <row r="61" spans="1:65" x14ac:dyDescent="0.25">
      <c r="A61" s="285">
        <v>1994</v>
      </c>
      <c r="B61" s="288">
        <v>73.817340000000002</v>
      </c>
      <c r="C61" s="288"/>
      <c r="D61" s="288">
        <v>57.696770000000001</v>
      </c>
      <c r="E61" s="288">
        <v>68.024429999999995</v>
      </c>
      <c r="F61" s="288">
        <v>15.94896</v>
      </c>
      <c r="G61" s="288">
        <v>67.717929999999996</v>
      </c>
      <c r="H61" s="288">
        <v>44.73254</v>
      </c>
      <c r="I61" s="288">
        <v>55.193240000000003</v>
      </c>
      <c r="J61" s="288">
        <v>19.911169999999998</v>
      </c>
      <c r="K61" s="288">
        <v>52.460329999999999</v>
      </c>
      <c r="L61" s="288">
        <v>66.625799999999998</v>
      </c>
      <c r="M61" s="288">
        <v>59.842889999999997</v>
      </c>
      <c r="N61" s="288">
        <v>62.537709999999997</v>
      </c>
      <c r="O61" s="288"/>
      <c r="P61" s="288">
        <v>72.93768</v>
      </c>
      <c r="Q61" s="288">
        <v>73.940830000000005</v>
      </c>
      <c r="R61" s="288">
        <v>51.93242</v>
      </c>
      <c r="S61" s="288">
        <v>66.241389999999996</v>
      </c>
      <c r="T61" s="288">
        <v>20.108720000000002</v>
      </c>
      <c r="U61" s="288">
        <v>64.284959999999998</v>
      </c>
      <c r="V61" s="288">
        <v>63.230710000000002</v>
      </c>
      <c r="W61" s="288">
        <v>97.733329999999995</v>
      </c>
      <c r="X61" s="288">
        <v>16.373159999999999</v>
      </c>
      <c r="Y61" s="288">
        <v>65.708340000000007</v>
      </c>
      <c r="Z61" s="288">
        <v>63.997010000000003</v>
      </c>
      <c r="AA61" s="288">
        <v>30.383389999999999</v>
      </c>
      <c r="AB61" s="288">
        <v>61.812190000000001</v>
      </c>
      <c r="AC61" s="288">
        <v>64.900000000000006</v>
      </c>
      <c r="AD61" s="288">
        <v>47.92465</v>
      </c>
      <c r="AE61" s="288">
        <v>64.49271146716427</v>
      </c>
      <c r="AF61" s="288">
        <v>1.4049689999999999</v>
      </c>
      <c r="AG61" s="288">
        <v>30.645040000000002</v>
      </c>
      <c r="AH61" s="288">
        <v>79.410929999999993</v>
      </c>
      <c r="AI61" s="288">
        <v>0.47197280000000003</v>
      </c>
      <c r="AJ61" s="288">
        <v>35.472707518915044</v>
      </c>
    </row>
    <row r="62" spans="1:65" x14ac:dyDescent="0.25">
      <c r="A62" s="285">
        <v>1995</v>
      </c>
      <c r="B62" s="288">
        <v>75.076790000000003</v>
      </c>
      <c r="C62" s="288"/>
      <c r="D62" s="288">
        <v>60.366840000000003</v>
      </c>
      <c r="E62" s="288">
        <v>69.022999999999996</v>
      </c>
      <c r="F62" s="288">
        <v>26.476389999999999</v>
      </c>
      <c r="G62" s="288">
        <v>69.173029999999997</v>
      </c>
      <c r="H62" s="288">
        <v>48.415199999999999</v>
      </c>
      <c r="I62" s="288">
        <v>64.460859999999997</v>
      </c>
      <c r="J62" s="288">
        <v>24.072040000000001</v>
      </c>
      <c r="K62" s="288">
        <v>54.810920000000003</v>
      </c>
      <c r="L62" s="288">
        <v>68.014020000000002</v>
      </c>
      <c r="M62" s="288">
        <v>62.639830000000003</v>
      </c>
      <c r="N62" s="288">
        <v>64.292150000000007</v>
      </c>
      <c r="O62" s="288"/>
      <c r="P62" s="288">
        <v>73.514790000000005</v>
      </c>
      <c r="Q62" s="288">
        <v>75.269170000000003</v>
      </c>
      <c r="R62" s="288">
        <v>56.572330000000001</v>
      </c>
      <c r="S62" s="288">
        <v>67.515370000000004</v>
      </c>
      <c r="T62" s="288">
        <v>25.80059</v>
      </c>
      <c r="U62" s="288">
        <v>65.908069999999995</v>
      </c>
      <c r="V62" s="288">
        <v>66.541110000000003</v>
      </c>
      <c r="W62" s="288">
        <v>97.608329999999995</v>
      </c>
      <c r="X62" s="288">
        <v>22.103649999999998</v>
      </c>
      <c r="Y62" s="288">
        <v>67.325000000000003</v>
      </c>
      <c r="Z62" s="288">
        <v>66.400059999999996</v>
      </c>
      <c r="AA62" s="288">
        <v>38.875970000000002</v>
      </c>
      <c r="AB62" s="288">
        <v>64.422399999999996</v>
      </c>
      <c r="AC62" s="288">
        <v>66.599999999999994</v>
      </c>
      <c r="AD62" s="288">
        <v>52.233330000000002</v>
      </c>
      <c r="AE62" s="288">
        <v>66.71964116555182</v>
      </c>
      <c r="AF62" s="288">
        <v>4.178579</v>
      </c>
      <c r="AG62" s="288">
        <v>33.305160000000001</v>
      </c>
      <c r="AH62" s="288">
        <v>81.360579999999999</v>
      </c>
      <c r="AI62" s="288">
        <v>0.89256340000000001</v>
      </c>
      <c r="AJ62" s="288">
        <v>38.460827827162234</v>
      </c>
    </row>
    <row r="63" spans="1:65" x14ac:dyDescent="0.25">
      <c r="A63" s="285">
        <v>1996</v>
      </c>
      <c r="B63" s="288">
        <v>76.165199999999999</v>
      </c>
      <c r="C63" s="288"/>
      <c r="D63" s="288">
        <v>61.94567</v>
      </c>
      <c r="E63" s="288">
        <v>70.456630000000004</v>
      </c>
      <c r="F63" s="288">
        <v>30.64846</v>
      </c>
      <c r="G63" s="288">
        <v>70.259410000000003</v>
      </c>
      <c r="H63" s="288">
        <v>51.97813</v>
      </c>
      <c r="I63" s="288">
        <v>69.819590000000005</v>
      </c>
      <c r="J63" s="288">
        <v>29.078320000000001</v>
      </c>
      <c r="K63" s="288">
        <v>57.510249999999999</v>
      </c>
      <c r="L63" s="288">
        <v>69.460210000000004</v>
      </c>
      <c r="M63" s="288">
        <v>64.86909</v>
      </c>
      <c r="N63" s="288">
        <v>66.176689999999994</v>
      </c>
      <c r="O63" s="288"/>
      <c r="P63" s="288">
        <v>73.977350000000001</v>
      </c>
      <c r="Q63" s="288">
        <v>76.761669999999995</v>
      </c>
      <c r="R63" s="288">
        <v>61.208179999999999</v>
      </c>
      <c r="S63" s="288">
        <v>68.942499999999995</v>
      </c>
      <c r="T63" s="288">
        <v>31.855740000000001</v>
      </c>
      <c r="U63" s="288">
        <v>67.063919999999996</v>
      </c>
      <c r="V63" s="288">
        <v>69.207400000000007</v>
      </c>
      <c r="W63" s="288">
        <v>97.741669999999999</v>
      </c>
      <c r="X63" s="288">
        <v>29.702529999999999</v>
      </c>
      <c r="Y63" s="288">
        <v>68.174999999999997</v>
      </c>
      <c r="Z63" s="288">
        <v>67.917779999999993</v>
      </c>
      <c r="AA63" s="288">
        <v>46.571449999999999</v>
      </c>
      <c r="AB63" s="288">
        <v>66.399510000000006</v>
      </c>
      <c r="AC63" s="288">
        <v>68.5</v>
      </c>
      <c r="AD63" s="288">
        <v>56.808329999999998</v>
      </c>
      <c r="AE63" s="288">
        <v>69.401510291127707</v>
      </c>
      <c r="AF63" s="288">
        <v>6.1739350000000002</v>
      </c>
      <c r="AG63" s="288">
        <v>35.754460000000002</v>
      </c>
      <c r="AH63" s="288">
        <v>81.794340000000005</v>
      </c>
      <c r="AI63" s="288">
        <v>1.610293</v>
      </c>
      <c r="AJ63" s="288">
        <v>44.316583868347195</v>
      </c>
    </row>
    <row r="64" spans="1:65" x14ac:dyDescent="0.25">
      <c r="A64" s="285">
        <v>1997</v>
      </c>
      <c r="B64" s="288">
        <v>77.642319999999998</v>
      </c>
      <c r="C64" s="288"/>
      <c r="D64" s="288">
        <v>62.084980000000002</v>
      </c>
      <c r="E64" s="288">
        <v>71.60378</v>
      </c>
      <c r="F64" s="288">
        <v>32.771389999999997</v>
      </c>
      <c r="G64" s="288">
        <v>71.398480000000006</v>
      </c>
      <c r="H64" s="288">
        <v>55.166400000000003</v>
      </c>
      <c r="I64" s="288">
        <v>71.765090000000001</v>
      </c>
      <c r="J64" s="288">
        <v>34.446919999999999</v>
      </c>
      <c r="K64" s="288">
        <v>60.06317</v>
      </c>
      <c r="L64" s="288">
        <v>70.975939999999994</v>
      </c>
      <c r="M64" s="288">
        <v>66.147710000000004</v>
      </c>
      <c r="N64" s="288">
        <v>67.723690000000005</v>
      </c>
      <c r="O64" s="288"/>
      <c r="P64" s="288">
        <v>74.859570000000005</v>
      </c>
      <c r="Q64" s="288">
        <v>77.685839999999999</v>
      </c>
      <c r="R64" s="288">
        <v>64.59666</v>
      </c>
      <c r="S64" s="288">
        <v>70.39667</v>
      </c>
      <c r="T64" s="288">
        <v>37.686950000000003</v>
      </c>
      <c r="U64" s="288">
        <v>68.087050000000005</v>
      </c>
      <c r="V64" s="288">
        <v>70.621380000000002</v>
      </c>
      <c r="W64" s="288">
        <v>99.45</v>
      </c>
      <c r="X64" s="288">
        <v>35.828859999999999</v>
      </c>
      <c r="Y64" s="288">
        <v>69.924999999999997</v>
      </c>
      <c r="Z64" s="288">
        <v>68.724059999999994</v>
      </c>
      <c r="AA64" s="288">
        <v>53.516719999999999</v>
      </c>
      <c r="AB64" s="288">
        <v>67.951179999999994</v>
      </c>
      <c r="AC64" s="288">
        <v>70</v>
      </c>
      <c r="AD64" s="288">
        <v>61.691670000000002</v>
      </c>
      <c r="AE64" s="288">
        <v>80.090742021897128</v>
      </c>
      <c r="AF64" s="288">
        <v>7.0852890000000004</v>
      </c>
      <c r="AG64" s="288">
        <v>38.82855</v>
      </c>
      <c r="AH64" s="288">
        <v>82.332890000000006</v>
      </c>
      <c r="AI64" s="288">
        <v>2.9898199999999999</v>
      </c>
      <c r="AJ64" s="288">
        <v>95.28034185908011</v>
      </c>
    </row>
    <row r="65" spans="1:36" x14ac:dyDescent="0.25">
      <c r="A65" s="285">
        <v>1998</v>
      </c>
      <c r="B65" s="288">
        <v>78.349779999999996</v>
      </c>
      <c r="C65" s="288"/>
      <c r="D65" s="288">
        <v>62.618989999999997</v>
      </c>
      <c r="E65" s="288">
        <v>72.283479999999997</v>
      </c>
      <c r="F65" s="288">
        <v>33.818460000000002</v>
      </c>
      <c r="G65" s="288">
        <v>72.109560000000002</v>
      </c>
      <c r="H65" s="288">
        <v>57.98554</v>
      </c>
      <c r="I65" s="288">
        <v>71.210210000000004</v>
      </c>
      <c r="J65" s="288">
        <v>40.882040000000003</v>
      </c>
      <c r="K65" s="288">
        <v>64.575919999999996</v>
      </c>
      <c r="L65" s="288">
        <v>72.285910000000001</v>
      </c>
      <c r="M65" s="288">
        <v>67.361080000000001</v>
      </c>
      <c r="N65" s="288">
        <v>68.774959999999993</v>
      </c>
      <c r="O65" s="288">
        <v>55.479129999999998</v>
      </c>
      <c r="P65" s="288">
        <v>75.907200000000003</v>
      </c>
      <c r="Q65" s="288">
        <v>78.191670000000002</v>
      </c>
      <c r="R65" s="288">
        <v>67.675479999999993</v>
      </c>
      <c r="S65" s="288">
        <v>71.775829999999999</v>
      </c>
      <c r="T65" s="288">
        <v>43.021090000000001</v>
      </c>
      <c r="U65" s="288">
        <v>69.731700000000004</v>
      </c>
      <c r="V65" s="288">
        <v>72.002080000000007</v>
      </c>
      <c r="W65" s="288">
        <v>100.1083</v>
      </c>
      <c r="X65" s="288">
        <v>41.535820000000001</v>
      </c>
      <c r="Y65" s="288">
        <v>71.5</v>
      </c>
      <c r="Z65" s="288">
        <v>69.593590000000006</v>
      </c>
      <c r="AA65" s="288">
        <v>59.723509999999997</v>
      </c>
      <c r="AB65" s="288">
        <v>69.699389999999994</v>
      </c>
      <c r="AC65" s="288">
        <v>71.3</v>
      </c>
      <c r="AD65" s="288">
        <v>68.291659999999993</v>
      </c>
      <c r="AE65" s="288">
        <v>84.172435363081149</v>
      </c>
      <c r="AF65" s="288">
        <v>9.0469010000000001</v>
      </c>
      <c r="AG65" s="288">
        <v>41.500169999999997</v>
      </c>
      <c r="AH65" s="288">
        <v>82.112949999999998</v>
      </c>
      <c r="AI65" s="288">
        <v>5.5204440000000004</v>
      </c>
      <c r="AJ65" s="288">
        <v>96.179462684661203</v>
      </c>
    </row>
    <row r="66" spans="1:36" x14ac:dyDescent="0.25">
      <c r="A66" s="285">
        <v>1999</v>
      </c>
      <c r="B66" s="288">
        <v>78.80847</v>
      </c>
      <c r="C66" s="288"/>
      <c r="D66" s="288">
        <v>63.547710000000002</v>
      </c>
      <c r="E66" s="288">
        <v>73.093670000000003</v>
      </c>
      <c r="F66" s="288">
        <v>35.461509999999997</v>
      </c>
      <c r="G66" s="288">
        <v>73.360550000000003</v>
      </c>
      <c r="H66" s="288">
        <v>59.920450000000002</v>
      </c>
      <c r="I66" s="288">
        <v>70.212220000000002</v>
      </c>
      <c r="J66" s="288">
        <v>45.327309999999997</v>
      </c>
      <c r="K66" s="288">
        <v>65.100909999999999</v>
      </c>
      <c r="L66" s="288">
        <v>74.091459999999998</v>
      </c>
      <c r="M66" s="288">
        <v>68.917339999999996</v>
      </c>
      <c r="N66" s="288">
        <v>70.279769999999999</v>
      </c>
      <c r="O66" s="288">
        <v>57.307780000000001</v>
      </c>
      <c r="P66" s="288">
        <v>76.789429999999996</v>
      </c>
      <c r="Q66" s="288">
        <v>78.611660000000001</v>
      </c>
      <c r="R66" s="288">
        <v>69.45984</v>
      </c>
      <c r="S66" s="288">
        <v>73.324169999999995</v>
      </c>
      <c r="T66" s="288">
        <v>47.322220000000002</v>
      </c>
      <c r="U66" s="288">
        <v>70.869669999999999</v>
      </c>
      <c r="V66" s="288">
        <v>73.199809999999999</v>
      </c>
      <c r="W66" s="288">
        <v>99.766670000000005</v>
      </c>
      <c r="X66" s="288">
        <v>48.424799999999998</v>
      </c>
      <c r="Y66" s="288">
        <v>73.191670000000002</v>
      </c>
      <c r="Z66" s="288">
        <v>69.514070000000004</v>
      </c>
      <c r="AA66" s="288">
        <v>63.996180000000003</v>
      </c>
      <c r="AB66" s="288">
        <v>71.330430000000007</v>
      </c>
      <c r="AC66" s="288">
        <v>72.599999999999994</v>
      </c>
      <c r="AD66" s="288">
        <v>69.75</v>
      </c>
      <c r="AE66" s="288">
        <v>87.336019105782555</v>
      </c>
      <c r="AF66" s="288">
        <v>16.804300000000001</v>
      </c>
      <c r="AG66" s="288">
        <v>43.650489999999998</v>
      </c>
      <c r="AH66" s="288">
        <v>82.492450000000005</v>
      </c>
      <c r="AI66" s="288">
        <v>9.1014180000000007</v>
      </c>
      <c r="AJ66" s="288">
        <v>96.303362162666858</v>
      </c>
    </row>
    <row r="67" spans="1:36" x14ac:dyDescent="0.25">
      <c r="A67" s="285">
        <v>2000</v>
      </c>
      <c r="B67" s="288">
        <v>79.943529999999996</v>
      </c>
      <c r="C67" s="288"/>
      <c r="D67" s="288">
        <v>66.380309999999994</v>
      </c>
      <c r="E67" s="288">
        <v>74.953540000000004</v>
      </c>
      <c r="F67" s="288">
        <v>37.959470000000003</v>
      </c>
      <c r="G67" s="288">
        <v>75.355549999999994</v>
      </c>
      <c r="H67" s="288">
        <v>62.223350000000003</v>
      </c>
      <c r="I67" s="288">
        <v>70.456429999999997</v>
      </c>
      <c r="J67" s="288">
        <v>49.507649999999998</v>
      </c>
      <c r="K67" s="288">
        <v>66.571659999999994</v>
      </c>
      <c r="L67" s="288">
        <v>76.242549999999994</v>
      </c>
      <c r="M67" s="288">
        <v>71.283640000000005</v>
      </c>
      <c r="N67" s="288">
        <v>72.653019999999998</v>
      </c>
      <c r="O67" s="288">
        <v>59.610680000000002</v>
      </c>
      <c r="P67" s="288">
        <v>79.125429999999994</v>
      </c>
      <c r="Q67" s="288">
        <v>79.929169999999999</v>
      </c>
      <c r="R67" s="288">
        <v>71.64864</v>
      </c>
      <c r="S67" s="288">
        <v>75.055000000000007</v>
      </c>
      <c r="T67" s="288">
        <v>51.961509999999997</v>
      </c>
      <c r="U67" s="288">
        <v>74.831789999999998</v>
      </c>
      <c r="V67" s="288">
        <v>75.057389999999998</v>
      </c>
      <c r="W67" s="288">
        <v>99.091669999999993</v>
      </c>
      <c r="X67" s="288">
        <v>53.021059999999999</v>
      </c>
      <c r="Y67" s="288">
        <v>75.45</v>
      </c>
      <c r="Z67" s="288">
        <v>71.33202</v>
      </c>
      <c r="AA67" s="288">
        <v>70.331909999999993</v>
      </c>
      <c r="AB67" s="288">
        <v>73.36551</v>
      </c>
      <c r="AC67" s="288">
        <v>73.400000000000006</v>
      </c>
      <c r="AD67" s="288">
        <v>72.383330000000001</v>
      </c>
      <c r="AE67" s="288">
        <v>90.490127586125467</v>
      </c>
      <c r="AF67" s="288">
        <v>20.299389999999999</v>
      </c>
      <c r="AG67" s="288">
        <v>45.980969999999999</v>
      </c>
      <c r="AH67" s="288">
        <v>83.234179999999995</v>
      </c>
      <c r="AI67" s="288">
        <v>14.099500000000001</v>
      </c>
      <c r="AJ67" s="288">
        <v>96.800120119185422</v>
      </c>
    </row>
    <row r="68" spans="1:36" x14ac:dyDescent="0.25">
      <c r="A68" s="285">
        <v>2001</v>
      </c>
      <c r="B68" s="288">
        <v>81.529489999999996</v>
      </c>
      <c r="C68" s="288"/>
      <c r="D68" s="288">
        <v>69.305779999999999</v>
      </c>
      <c r="E68" s="288">
        <v>76.804339999999996</v>
      </c>
      <c r="F68" s="288">
        <v>40.55603</v>
      </c>
      <c r="G68" s="288">
        <v>77.258359999999996</v>
      </c>
      <c r="H68" s="288">
        <v>64.44417</v>
      </c>
      <c r="I68" s="288">
        <v>70.963099999999997</v>
      </c>
      <c r="J68" s="288">
        <v>53.45326</v>
      </c>
      <c r="K68" s="288">
        <v>69.278750000000002</v>
      </c>
      <c r="L68" s="288">
        <v>78.025000000000006</v>
      </c>
      <c r="M68" s="288">
        <v>73.842600000000004</v>
      </c>
      <c r="N68" s="288">
        <v>74.706310000000002</v>
      </c>
      <c r="O68" s="288">
        <v>63.037269999999999</v>
      </c>
      <c r="P68" s="288">
        <v>81.165629999999993</v>
      </c>
      <c r="Q68" s="288">
        <v>81.235830000000007</v>
      </c>
      <c r="R68" s="288">
        <v>74.066050000000004</v>
      </c>
      <c r="S68" s="288">
        <v>78.174160000000001</v>
      </c>
      <c r="T68" s="288">
        <v>56.698740000000001</v>
      </c>
      <c r="U68" s="288">
        <v>78.478279999999998</v>
      </c>
      <c r="V68" s="288">
        <v>77.147869999999998</v>
      </c>
      <c r="W68" s="288">
        <v>98.358329999999995</v>
      </c>
      <c r="X68" s="288">
        <v>56.397300000000001</v>
      </c>
      <c r="Y68" s="288">
        <v>77.716669999999993</v>
      </c>
      <c r="Z68" s="288">
        <v>73.205070000000006</v>
      </c>
      <c r="AA68" s="288">
        <v>74.1357</v>
      </c>
      <c r="AB68" s="288">
        <v>76.571510000000004</v>
      </c>
      <c r="AC68" s="288">
        <v>74.599999999999994</v>
      </c>
      <c r="AD68" s="288">
        <v>75.758330000000001</v>
      </c>
      <c r="AE68" s="288">
        <v>92.871392037841488</v>
      </c>
      <c r="AF68" s="288">
        <v>24.659089999999999</v>
      </c>
      <c r="AG68" s="288">
        <v>48.602760000000004</v>
      </c>
      <c r="AH68" s="288">
        <v>85.236760000000004</v>
      </c>
      <c r="AI68" s="288">
        <v>21.769649999999999</v>
      </c>
      <c r="AJ68" s="288">
        <v>97.154570704605831</v>
      </c>
    </row>
    <row r="69" spans="1:36" x14ac:dyDescent="0.25">
      <c r="A69" s="285">
        <v>2002</v>
      </c>
      <c r="B69" s="288">
        <v>82.687870000000004</v>
      </c>
      <c r="C69" s="288"/>
      <c r="D69" s="288">
        <v>71.37218</v>
      </c>
      <c r="E69" s="288">
        <v>78.067939999999993</v>
      </c>
      <c r="F69" s="288">
        <v>43.983089999999997</v>
      </c>
      <c r="G69" s="288">
        <v>79.003159999999994</v>
      </c>
      <c r="H69" s="288">
        <v>66.048439999999999</v>
      </c>
      <c r="I69" s="288">
        <v>70.443659999999994</v>
      </c>
      <c r="J69" s="288">
        <v>56.848579999999998</v>
      </c>
      <c r="K69" s="288">
        <v>71.192580000000007</v>
      </c>
      <c r="L69" s="288">
        <v>79.916659999999993</v>
      </c>
      <c r="M69" s="288">
        <v>76.106440000000006</v>
      </c>
      <c r="N69" s="288">
        <v>75.891180000000006</v>
      </c>
      <c r="O69" s="288">
        <v>65.288910000000001</v>
      </c>
      <c r="P69" s="288">
        <v>82.440929999999994</v>
      </c>
      <c r="Q69" s="288">
        <v>82.798330000000007</v>
      </c>
      <c r="R69" s="288">
        <v>76.754170000000002</v>
      </c>
      <c r="S69" s="288">
        <v>80.744159999999994</v>
      </c>
      <c r="T69" s="288">
        <v>59.684190000000001</v>
      </c>
      <c r="U69" s="288">
        <v>82.099850000000004</v>
      </c>
      <c r="V69" s="288">
        <v>79.049800000000005</v>
      </c>
      <c r="W69" s="288">
        <v>97.45</v>
      </c>
      <c r="X69" s="288">
        <v>59.234499999999997</v>
      </c>
      <c r="Y69" s="288">
        <v>78.716669999999993</v>
      </c>
      <c r="Z69" s="288">
        <v>75.164839999999998</v>
      </c>
      <c r="AA69" s="288">
        <v>75.548190000000005</v>
      </c>
      <c r="AB69" s="288">
        <v>79.32835</v>
      </c>
      <c r="AC69" s="288">
        <v>75.7</v>
      </c>
      <c r="AD69" s="288">
        <v>77.2</v>
      </c>
      <c r="AE69" s="288">
        <v>94.428180931092299</v>
      </c>
      <c r="AF69" s="288">
        <v>28.55245</v>
      </c>
      <c r="AG69" s="288">
        <v>53.217449999999999</v>
      </c>
      <c r="AH69" s="288">
        <v>87.076580000000007</v>
      </c>
      <c r="AI69" s="288">
        <v>31.55818</v>
      </c>
      <c r="AJ69" s="288">
        <v>97.434345981169031</v>
      </c>
    </row>
    <row r="70" spans="1:36" x14ac:dyDescent="0.25">
      <c r="A70" s="285">
        <v>2003</v>
      </c>
      <c r="B70" s="288">
        <v>83.543049999999994</v>
      </c>
      <c r="C70" s="288"/>
      <c r="D70" s="288">
        <v>73.322490000000002</v>
      </c>
      <c r="E70" s="288">
        <v>79.308409999999995</v>
      </c>
      <c r="F70" s="288">
        <v>50.455159999999999</v>
      </c>
      <c r="G70" s="288">
        <v>81.182509999999994</v>
      </c>
      <c r="H70" s="288">
        <v>67.904520000000005</v>
      </c>
      <c r="I70" s="288">
        <v>71.237989999999996</v>
      </c>
      <c r="J70" s="288">
        <v>60.902299999999997</v>
      </c>
      <c r="K70" s="288">
        <v>73.694919999999996</v>
      </c>
      <c r="L70" s="288">
        <v>81.575000000000003</v>
      </c>
      <c r="M70" s="288">
        <v>78.419489999999996</v>
      </c>
      <c r="N70" s="288">
        <v>77.613979999999998</v>
      </c>
      <c r="O70" s="288">
        <v>66.160510000000002</v>
      </c>
      <c r="P70" s="288">
        <v>83.164299999999997</v>
      </c>
      <c r="Q70" s="288">
        <v>84.535839999999993</v>
      </c>
      <c r="R70" s="288">
        <v>79.464100000000002</v>
      </c>
      <c r="S70" s="288">
        <v>82.433329999999998</v>
      </c>
      <c r="T70" s="288">
        <v>62.466079999999998</v>
      </c>
      <c r="U70" s="288">
        <v>84.965530000000001</v>
      </c>
      <c r="V70" s="288">
        <v>81.162459999999996</v>
      </c>
      <c r="W70" s="288">
        <v>97.2</v>
      </c>
      <c r="X70" s="288">
        <v>61.927840000000003</v>
      </c>
      <c r="Y70" s="288">
        <v>80.674999999999997</v>
      </c>
      <c r="Z70" s="288">
        <v>76.482910000000004</v>
      </c>
      <c r="AA70" s="288">
        <v>76.063959999999994</v>
      </c>
      <c r="AB70" s="288">
        <v>81.881919999999994</v>
      </c>
      <c r="AC70" s="288">
        <v>76.7</v>
      </c>
      <c r="AD70" s="288">
        <v>77.291659999999993</v>
      </c>
      <c r="AE70" s="288">
        <v>95.483092999042384</v>
      </c>
      <c r="AF70" s="288">
        <v>32.453650000000003</v>
      </c>
      <c r="AG70" s="288">
        <v>56.239890000000003</v>
      </c>
      <c r="AH70" s="288">
        <v>88.753370000000004</v>
      </c>
      <c r="AI70" s="288">
        <v>38.375509999999998</v>
      </c>
      <c r="AJ70" s="288">
        <v>97.547439893947185</v>
      </c>
    </row>
    <row r="71" spans="1:36" x14ac:dyDescent="0.25">
      <c r="A71" s="285">
        <v>2004</v>
      </c>
      <c r="B71" s="288">
        <v>84.934650000000005</v>
      </c>
      <c r="C71" s="288"/>
      <c r="D71" s="288">
        <v>75.040629999999993</v>
      </c>
      <c r="E71" s="288">
        <v>80.971729999999994</v>
      </c>
      <c r="F71" s="288">
        <v>53.78378</v>
      </c>
      <c r="G71" s="288">
        <v>82.690280000000001</v>
      </c>
      <c r="H71" s="288">
        <v>68.620739999999998</v>
      </c>
      <c r="I71" s="288">
        <v>73.962590000000006</v>
      </c>
      <c r="J71" s="288">
        <v>64.496309999999994</v>
      </c>
      <c r="K71" s="288">
        <v>76.340999999999994</v>
      </c>
      <c r="L71" s="288">
        <v>82.516670000000005</v>
      </c>
      <c r="M71" s="288">
        <v>80.802819999999997</v>
      </c>
      <c r="N71" s="288">
        <v>79.691890000000001</v>
      </c>
      <c r="O71" s="288">
        <v>68.177149999999997</v>
      </c>
      <c r="P71" s="288">
        <v>83.319919999999996</v>
      </c>
      <c r="Q71" s="288">
        <v>86.34666</v>
      </c>
      <c r="R71" s="288">
        <v>81.76764</v>
      </c>
      <c r="S71" s="288">
        <v>83.474999999999994</v>
      </c>
      <c r="T71" s="288">
        <v>66.679000000000002</v>
      </c>
      <c r="U71" s="288">
        <v>86.834460000000007</v>
      </c>
      <c r="V71" s="288">
        <v>82.953500000000005</v>
      </c>
      <c r="W71" s="288">
        <v>97.191670000000002</v>
      </c>
      <c r="X71" s="288">
        <v>64.831270000000004</v>
      </c>
      <c r="Y71" s="288">
        <v>81.041659999999993</v>
      </c>
      <c r="Z71" s="288">
        <v>78.234560000000002</v>
      </c>
      <c r="AA71" s="288">
        <v>78.636939999999996</v>
      </c>
      <c r="AB71" s="288">
        <v>83.818730000000002</v>
      </c>
      <c r="AC71" s="288">
        <v>77.8</v>
      </c>
      <c r="AD71" s="288">
        <v>79.424999999999997</v>
      </c>
      <c r="AE71" s="288">
        <v>96.303233666272106</v>
      </c>
      <c r="AF71" s="288">
        <v>35.987400000000001</v>
      </c>
      <c r="AG71" s="288">
        <v>55.850700000000003</v>
      </c>
      <c r="AH71" s="288">
        <v>89.085009999999997</v>
      </c>
      <c r="AI71" s="288">
        <v>41.675139999999999</v>
      </c>
      <c r="AJ71" s="288">
        <v>97.843442076510414</v>
      </c>
    </row>
    <row r="72" spans="1:36" x14ac:dyDescent="0.25">
      <c r="A72" s="285">
        <v>2005</v>
      </c>
      <c r="B72" s="288">
        <v>86.248509999999996</v>
      </c>
      <c r="C72" s="288"/>
      <c r="D72" s="288">
        <v>77.060599999999994</v>
      </c>
      <c r="E72" s="288">
        <v>83.223910000000004</v>
      </c>
      <c r="F72" s="288">
        <v>57.478479999999998</v>
      </c>
      <c r="G72" s="288">
        <v>84.520679999999999</v>
      </c>
      <c r="H72" s="288">
        <v>70.715429999999998</v>
      </c>
      <c r="I72" s="288">
        <v>75.276470000000003</v>
      </c>
      <c r="J72" s="288">
        <v>67.754279999999994</v>
      </c>
      <c r="K72" s="288">
        <v>78.4435</v>
      </c>
      <c r="L72" s="288">
        <v>84.016670000000005</v>
      </c>
      <c r="M72" s="288">
        <v>83.524630000000002</v>
      </c>
      <c r="N72" s="288">
        <v>82.39564</v>
      </c>
      <c r="O72" s="288">
        <v>70.958590000000001</v>
      </c>
      <c r="P72" s="288">
        <v>83.839730000000003</v>
      </c>
      <c r="Q72" s="288">
        <v>87.854159999999993</v>
      </c>
      <c r="R72" s="288">
        <v>84.666359999999997</v>
      </c>
      <c r="S72" s="288">
        <v>84.884159999999994</v>
      </c>
      <c r="T72" s="288">
        <v>69.053790000000006</v>
      </c>
      <c r="U72" s="288">
        <v>88.944270000000003</v>
      </c>
      <c r="V72" s="288">
        <v>84.600369999999998</v>
      </c>
      <c r="W72" s="288">
        <v>96.916659999999993</v>
      </c>
      <c r="X72" s="288">
        <v>67.416780000000003</v>
      </c>
      <c r="Y72" s="288">
        <v>82.283330000000007</v>
      </c>
      <c r="Z72" s="288">
        <v>80.610560000000007</v>
      </c>
      <c r="AA72" s="288">
        <v>80.354209999999995</v>
      </c>
      <c r="AB72" s="288">
        <v>85.727410000000006</v>
      </c>
      <c r="AC72" s="288">
        <v>79.400000000000006</v>
      </c>
      <c r="AD72" s="288">
        <v>80.900000000000006</v>
      </c>
      <c r="AE72" s="288">
        <v>96.925877277268995</v>
      </c>
      <c r="AF72" s="288">
        <v>40.552520000000001</v>
      </c>
      <c r="AG72" s="288">
        <v>57.00282</v>
      </c>
      <c r="AH72" s="288">
        <v>89.488720000000001</v>
      </c>
      <c r="AI72" s="288">
        <v>45.083820000000003</v>
      </c>
      <c r="AJ72" s="288">
        <v>98.086076750982372</v>
      </c>
    </row>
    <row r="73" spans="1:36" x14ac:dyDescent="0.25">
      <c r="A73" s="285">
        <v>2006</v>
      </c>
      <c r="B73" s="288">
        <v>87.609020000000001</v>
      </c>
      <c r="C73" s="288"/>
      <c r="D73" s="288">
        <v>79.800319999999999</v>
      </c>
      <c r="E73" s="288">
        <v>84.714609999999993</v>
      </c>
      <c r="F73" s="288">
        <v>59.883130000000001</v>
      </c>
      <c r="G73" s="288">
        <v>86.212800000000001</v>
      </c>
      <c r="H73" s="288">
        <v>73.114109999999997</v>
      </c>
      <c r="I73" s="288">
        <v>76.518100000000004</v>
      </c>
      <c r="J73" s="288">
        <v>70.662610000000001</v>
      </c>
      <c r="K73" s="288">
        <v>80.202079999999995</v>
      </c>
      <c r="L73" s="288">
        <v>85.633330000000001</v>
      </c>
      <c r="M73" s="288">
        <v>86.460830000000001</v>
      </c>
      <c r="N73" s="288">
        <v>85.053669999999997</v>
      </c>
      <c r="O73" s="288">
        <v>74.107460000000003</v>
      </c>
      <c r="P73" s="288">
        <v>85.153210000000001</v>
      </c>
      <c r="Q73" s="288">
        <v>89.325839999999999</v>
      </c>
      <c r="R73" s="288">
        <v>87.372249999999994</v>
      </c>
      <c r="S73" s="288">
        <v>85.81917</v>
      </c>
      <c r="T73" s="288">
        <v>71.767830000000004</v>
      </c>
      <c r="U73" s="288">
        <v>92.441230000000004</v>
      </c>
      <c r="V73" s="288">
        <v>86.369230000000002</v>
      </c>
      <c r="W73" s="288">
        <v>97.158330000000007</v>
      </c>
      <c r="X73" s="288">
        <v>69.863640000000004</v>
      </c>
      <c r="Y73" s="288">
        <v>84.2</v>
      </c>
      <c r="Z73" s="288">
        <v>83.323430000000002</v>
      </c>
      <c r="AA73" s="288">
        <v>81.386510000000001</v>
      </c>
      <c r="AB73" s="288">
        <v>88.391530000000003</v>
      </c>
      <c r="AC73" s="288">
        <v>81.400000000000006</v>
      </c>
      <c r="AD73" s="288">
        <v>82.95</v>
      </c>
      <c r="AE73" s="288">
        <v>97.378861903035798</v>
      </c>
      <c r="AF73" s="288">
        <v>44.473399999999998</v>
      </c>
      <c r="AG73" s="288">
        <v>58.851930000000003</v>
      </c>
      <c r="AH73" s="288">
        <v>90.705960000000005</v>
      </c>
      <c r="AI73" s="288">
        <v>49.410620000000002</v>
      </c>
      <c r="AJ73" s="288">
        <v>98.435743603493037</v>
      </c>
    </row>
    <row r="74" spans="1:36" x14ac:dyDescent="0.25">
      <c r="A74" s="285">
        <v>2007</v>
      </c>
      <c r="B74" s="288">
        <v>89.622569999999996</v>
      </c>
      <c r="C74" s="288"/>
      <c r="D74" s="288">
        <v>81.657769999999999</v>
      </c>
      <c r="E74" s="288">
        <v>86.259010000000004</v>
      </c>
      <c r="F74" s="288">
        <v>62.063639999999999</v>
      </c>
      <c r="G74" s="288">
        <v>88.056359999999998</v>
      </c>
      <c r="H74" s="288">
        <v>76.336839999999995</v>
      </c>
      <c r="I74" s="288">
        <v>80.203800000000001</v>
      </c>
      <c r="J74" s="288">
        <v>74.580939999999998</v>
      </c>
      <c r="K74" s="288">
        <v>82.235079999999996</v>
      </c>
      <c r="L74" s="288">
        <v>87.083340000000007</v>
      </c>
      <c r="M74" s="288">
        <v>88.870519999999999</v>
      </c>
      <c r="N74" s="288">
        <v>87.479979999999998</v>
      </c>
      <c r="O74" s="288">
        <v>78.999539999999996</v>
      </c>
      <c r="P74" s="288">
        <v>87.291129999999995</v>
      </c>
      <c r="Q74" s="288">
        <v>90.655000000000001</v>
      </c>
      <c r="R74" s="288">
        <v>89.901679999999999</v>
      </c>
      <c r="S74" s="288">
        <v>87.204170000000005</v>
      </c>
      <c r="T74" s="288">
        <v>77.479640000000003</v>
      </c>
      <c r="U74" s="288">
        <v>96.968190000000007</v>
      </c>
      <c r="V74" s="288">
        <v>87.949560000000005</v>
      </c>
      <c r="W74" s="288">
        <v>97.216669999999993</v>
      </c>
      <c r="X74" s="288">
        <v>72.63503</v>
      </c>
      <c r="Y74" s="288">
        <v>84.8</v>
      </c>
      <c r="Z74" s="288">
        <v>85.303309999999996</v>
      </c>
      <c r="AA74" s="288">
        <v>83.387600000000006</v>
      </c>
      <c r="AB74" s="288">
        <v>90.560630000000003</v>
      </c>
      <c r="AC74" s="288">
        <v>83.3</v>
      </c>
      <c r="AD74" s="288">
        <v>85.316670000000002</v>
      </c>
      <c r="AE74" s="288">
        <v>97.712967426637022</v>
      </c>
      <c r="AF74" s="288">
        <v>48.47925</v>
      </c>
      <c r="AG74" s="288">
        <v>62.487690000000001</v>
      </c>
      <c r="AH74" s="288">
        <v>92.712519999999998</v>
      </c>
      <c r="AI74" s="288">
        <v>53.737099999999998</v>
      </c>
      <c r="AJ74" s="288">
        <v>98.840350006629876</v>
      </c>
    </row>
    <row r="75" spans="1:36" x14ac:dyDescent="0.25">
      <c r="A75" s="285">
        <v>2008</v>
      </c>
      <c r="B75" s="288">
        <v>91.978200000000001</v>
      </c>
      <c r="C75" s="288"/>
      <c r="D75" s="288">
        <v>85.210120000000003</v>
      </c>
      <c r="E75" s="288">
        <v>90.131559999999993</v>
      </c>
      <c r="F75" s="288">
        <v>65.587969999999999</v>
      </c>
      <c r="G75" s="288">
        <v>90.143529999999998</v>
      </c>
      <c r="H75" s="288">
        <v>82.990560000000002</v>
      </c>
      <c r="I75" s="288">
        <v>84.95608</v>
      </c>
      <c r="J75" s="288">
        <v>79.800529999999995</v>
      </c>
      <c r="K75" s="288">
        <v>86.078580000000002</v>
      </c>
      <c r="L75" s="288">
        <v>90.058329999999998</v>
      </c>
      <c r="M75" s="288">
        <v>92.492580000000004</v>
      </c>
      <c r="N75" s="288">
        <v>90.838419999999999</v>
      </c>
      <c r="O75" s="288">
        <v>87.185749999999999</v>
      </c>
      <c r="P75" s="288">
        <v>90.840339999999998</v>
      </c>
      <c r="Q75" s="288">
        <v>93.204999999999998</v>
      </c>
      <c r="R75" s="288">
        <v>93.635109999999997</v>
      </c>
      <c r="S75" s="288">
        <v>89.372500000000002</v>
      </c>
      <c r="T75" s="288">
        <v>82.161360000000002</v>
      </c>
      <c r="U75" s="288">
        <v>100.9054</v>
      </c>
      <c r="V75" s="288">
        <v>90.893969999999996</v>
      </c>
      <c r="W75" s="288">
        <v>98.558329999999998</v>
      </c>
      <c r="X75" s="288">
        <v>76.357560000000007</v>
      </c>
      <c r="Y75" s="288">
        <v>87.983329999999995</v>
      </c>
      <c r="Z75" s="288">
        <v>88.680430000000001</v>
      </c>
      <c r="AA75" s="288">
        <v>86.860669999999999</v>
      </c>
      <c r="AB75" s="288">
        <v>92.904799999999994</v>
      </c>
      <c r="AC75" s="288">
        <v>86.2</v>
      </c>
      <c r="AD75" s="288">
        <v>90.741669999999999</v>
      </c>
      <c r="AE75" s="288">
        <v>98.255208060985979</v>
      </c>
      <c r="AF75" s="288">
        <v>55.320050000000002</v>
      </c>
      <c r="AG75" s="288">
        <v>68.771000000000001</v>
      </c>
      <c r="AH75" s="288">
        <v>95.899100000000004</v>
      </c>
      <c r="AI75" s="288">
        <v>59.34948</v>
      </c>
      <c r="AJ75" s="288">
        <v>99.434976687991153</v>
      </c>
    </row>
    <row r="76" spans="1:36" x14ac:dyDescent="0.25">
      <c r="A76" s="285">
        <v>2009</v>
      </c>
      <c r="B76" s="288">
        <v>92.26585</v>
      </c>
      <c r="C76" s="288"/>
      <c r="D76" s="288">
        <v>86.719290000000001</v>
      </c>
      <c r="E76" s="288">
        <v>90.083659999999995</v>
      </c>
      <c r="F76" s="288">
        <v>68.793940000000006</v>
      </c>
      <c r="G76" s="288">
        <v>90.413480000000007</v>
      </c>
      <c r="H76" s="288">
        <v>83.283550000000005</v>
      </c>
      <c r="I76" s="288">
        <v>84.337459999999993</v>
      </c>
      <c r="J76" s="288">
        <v>83.152979999999999</v>
      </c>
      <c r="K76" s="288">
        <v>88.451499999999996</v>
      </c>
      <c r="L76" s="288">
        <v>91.233329999999995</v>
      </c>
      <c r="M76" s="288">
        <v>92.226200000000006</v>
      </c>
      <c r="N76" s="288">
        <v>90.515450000000001</v>
      </c>
      <c r="O76" s="288">
        <v>87.11739</v>
      </c>
      <c r="P76" s="288">
        <v>90.840339999999998</v>
      </c>
      <c r="Q76" s="288">
        <v>93.286670000000001</v>
      </c>
      <c r="R76" s="288">
        <v>94.768169999999998</v>
      </c>
      <c r="S76" s="288">
        <v>90.435839999999999</v>
      </c>
      <c r="T76" s="288">
        <v>85.621769999999998</v>
      </c>
      <c r="U76" s="288">
        <v>96.386740000000003</v>
      </c>
      <c r="V76" s="288">
        <v>91.598179999999999</v>
      </c>
      <c r="W76" s="288">
        <v>97.224999999999994</v>
      </c>
      <c r="X76" s="288">
        <v>80.402500000000003</v>
      </c>
      <c r="Y76" s="288">
        <v>89.916659999999993</v>
      </c>
      <c r="Z76" s="288">
        <v>90.55659</v>
      </c>
      <c r="AA76" s="288">
        <v>90.15737</v>
      </c>
      <c r="AB76" s="288">
        <v>92.128559999999993</v>
      </c>
      <c r="AC76" s="288">
        <v>87.9</v>
      </c>
      <c r="AD76" s="288">
        <v>91.666659999999993</v>
      </c>
      <c r="AE76" s="288">
        <v>98.641120987243454</v>
      </c>
      <c r="AF76" s="288">
        <v>61.763350000000003</v>
      </c>
      <c r="AG76" s="288">
        <v>73.766909999999996</v>
      </c>
      <c r="AH76" s="288">
        <v>95.42492</v>
      </c>
      <c r="AI76" s="288">
        <v>63.059399999999997</v>
      </c>
      <c r="AJ76" s="288">
        <v>99.56755136485566</v>
      </c>
    </row>
    <row r="77" spans="1:36" x14ac:dyDescent="0.25">
      <c r="A77" s="285">
        <v>2010</v>
      </c>
      <c r="B77" s="288">
        <v>93.284289999999999</v>
      </c>
      <c r="C77" s="288"/>
      <c r="D77" s="288">
        <v>89.250060000000005</v>
      </c>
      <c r="E77" s="288">
        <v>92.055859999999996</v>
      </c>
      <c r="F77" s="288">
        <v>72.260279999999995</v>
      </c>
      <c r="G77" s="288">
        <v>92.020020000000002</v>
      </c>
      <c r="H77" s="288">
        <v>84.458449999999999</v>
      </c>
      <c r="I77" s="288">
        <v>87.015450000000001</v>
      </c>
      <c r="J77" s="288">
        <v>85.041539999999998</v>
      </c>
      <c r="K77" s="288">
        <v>91.051249999999996</v>
      </c>
      <c r="L77" s="288">
        <v>93.341669999999993</v>
      </c>
      <c r="M77" s="288">
        <v>93.886170000000007</v>
      </c>
      <c r="N77" s="288">
        <v>91.999939999999995</v>
      </c>
      <c r="O77" s="288">
        <v>89.706559999999996</v>
      </c>
      <c r="P77" s="288">
        <v>91.916020000000003</v>
      </c>
      <c r="Q77" s="288">
        <v>94.715000000000003</v>
      </c>
      <c r="R77" s="288">
        <v>99.234570000000005</v>
      </c>
      <c r="S77" s="288">
        <v>91.589160000000007</v>
      </c>
      <c r="T77" s="288">
        <v>89.779169999999993</v>
      </c>
      <c r="U77" s="288">
        <v>95.497960000000006</v>
      </c>
      <c r="V77" s="288">
        <v>92.995530000000002</v>
      </c>
      <c r="W77" s="288">
        <v>96.525000000000006</v>
      </c>
      <c r="X77" s="288">
        <v>83.744609999999994</v>
      </c>
      <c r="Y77" s="288">
        <v>92.091669999999993</v>
      </c>
      <c r="Z77" s="288">
        <v>92.641239999999996</v>
      </c>
      <c r="AA77" s="288">
        <v>92.484059999999999</v>
      </c>
      <c r="AB77" s="288">
        <v>93.420720000000003</v>
      </c>
      <c r="AC77" s="288">
        <v>90.1</v>
      </c>
      <c r="AD77" s="288">
        <v>93.016670000000005</v>
      </c>
      <c r="AE77" s="288">
        <v>99.061844043755016</v>
      </c>
      <c r="AF77" s="288">
        <v>65.993769999999998</v>
      </c>
      <c r="AG77" s="288">
        <v>76.764470000000003</v>
      </c>
      <c r="AH77" s="288">
        <v>96.529920000000004</v>
      </c>
      <c r="AI77" s="288">
        <v>68.461349999999996</v>
      </c>
      <c r="AJ77" s="288">
        <v>99.684995839780584</v>
      </c>
    </row>
    <row r="78" spans="1:36" x14ac:dyDescent="0.25">
      <c r="A78" s="285">
        <f>A77+1</f>
        <v>2011</v>
      </c>
      <c r="B78" s="288">
        <v>95.220100000000002</v>
      </c>
      <c r="C78" s="288"/>
      <c r="D78" s="288">
        <v>92.198750000000004</v>
      </c>
      <c r="E78" s="288">
        <v>95.30735</v>
      </c>
      <c r="F78" s="288">
        <v>77.055790000000002</v>
      </c>
      <c r="G78" s="288">
        <v>94.699759999999998</v>
      </c>
      <c r="H78" s="288">
        <v>87.280389999999997</v>
      </c>
      <c r="I78" s="288">
        <v>91.848200000000006</v>
      </c>
      <c r="J78" s="288">
        <v>87.947909999999993</v>
      </c>
      <c r="K78" s="288">
        <v>94.716840000000005</v>
      </c>
      <c r="L78" s="288">
        <v>95.916659999999993</v>
      </c>
      <c r="M78" s="288">
        <v>96.886899999999997</v>
      </c>
      <c r="N78" s="288">
        <v>94.904240000000001</v>
      </c>
      <c r="O78" s="288">
        <v>94.175650000000005</v>
      </c>
      <c r="P78" s="288">
        <v>95.056610000000006</v>
      </c>
      <c r="Q78" s="288">
        <v>96.715000000000003</v>
      </c>
      <c r="R78" s="288">
        <v>102.539</v>
      </c>
      <c r="S78" s="288">
        <v>93.733329999999995</v>
      </c>
      <c r="T78" s="288">
        <v>93.307429999999997</v>
      </c>
      <c r="U78" s="288">
        <v>97.940029999999993</v>
      </c>
      <c r="V78" s="288">
        <v>95.581400000000002</v>
      </c>
      <c r="W78" s="288">
        <v>96.266670000000005</v>
      </c>
      <c r="X78" s="288">
        <v>86.598100000000002</v>
      </c>
      <c r="Y78" s="288">
        <v>93.275000000000006</v>
      </c>
      <c r="Z78" s="288">
        <v>96.372730000000004</v>
      </c>
      <c r="AA78" s="288">
        <v>96.404830000000004</v>
      </c>
      <c r="AB78" s="288">
        <v>96.833389999999994</v>
      </c>
      <c r="AC78" s="288">
        <v>93.6</v>
      </c>
      <c r="AD78" s="288">
        <v>94.8</v>
      </c>
      <c r="AE78" s="288">
        <v>99.46169722469142</v>
      </c>
      <c r="AF78" s="288">
        <v>71.563950000000006</v>
      </c>
      <c r="AG78" s="288">
        <v>80.615859999999998</v>
      </c>
      <c r="AH78" s="288">
        <v>99.388319999999993</v>
      </c>
      <c r="AI78" s="288">
        <v>72.892080000000007</v>
      </c>
      <c r="AJ78" s="288">
        <v>99.888196436689853</v>
      </c>
    </row>
    <row r="79" spans="1:36" x14ac:dyDescent="0.25">
      <c r="A79" s="285">
        <f>A78+1</f>
        <v>2012</v>
      </c>
      <c r="B79" s="288">
        <v>97.132580000000004</v>
      </c>
      <c r="C79" s="288"/>
      <c r="D79" s="288">
        <v>93.824010000000001</v>
      </c>
      <c r="E79" s="288">
        <v>98.013760000000005</v>
      </c>
      <c r="F79" s="288">
        <v>81.21951</v>
      </c>
      <c r="G79" s="288">
        <v>96.135109999999997</v>
      </c>
      <c r="H79" s="288">
        <v>89.905299999999997</v>
      </c>
      <c r="I79" s="288">
        <v>94.254180000000005</v>
      </c>
      <c r="J79" s="288">
        <v>90.733509999999995</v>
      </c>
      <c r="K79" s="288">
        <v>96.788499999999999</v>
      </c>
      <c r="L79" s="288">
        <v>98.216669999999993</v>
      </c>
      <c r="M79" s="288">
        <v>99.25676</v>
      </c>
      <c r="N79" s="288">
        <v>96.868120000000005</v>
      </c>
      <c r="O79" s="288">
        <v>97.879959999999997</v>
      </c>
      <c r="P79" s="288">
        <v>97.726110000000006</v>
      </c>
      <c r="Q79" s="288">
        <v>98.605000000000004</v>
      </c>
      <c r="R79" s="288">
        <v>104.07859999999999</v>
      </c>
      <c r="S79" s="288">
        <v>96.034999999999997</v>
      </c>
      <c r="T79" s="288">
        <v>98.581299999999999</v>
      </c>
      <c r="U79" s="288">
        <v>99.601299999999995</v>
      </c>
      <c r="V79" s="288">
        <v>98.488370000000003</v>
      </c>
      <c r="W79" s="288">
        <v>96.216669999999993</v>
      </c>
      <c r="X79" s="288">
        <v>90.158590000000004</v>
      </c>
      <c r="Y79" s="288">
        <v>93.924999999999997</v>
      </c>
      <c r="Z79" s="288">
        <v>97.394199999999998</v>
      </c>
      <c r="AA79" s="288">
        <v>99.837199999999996</v>
      </c>
      <c r="AB79" s="288">
        <v>99.518910000000005</v>
      </c>
      <c r="AC79" s="288">
        <v>96</v>
      </c>
      <c r="AD79" s="288">
        <v>97.916659999999993</v>
      </c>
      <c r="AE79" s="288">
        <v>99.692034260259845</v>
      </c>
      <c r="AF79" s="288">
        <v>75.195629999999994</v>
      </c>
      <c r="AG79" s="288">
        <v>85.230260000000001</v>
      </c>
      <c r="AH79" s="288">
        <v>100.2713</v>
      </c>
      <c r="AI79" s="288">
        <v>79.373339999999999</v>
      </c>
      <c r="AJ79" s="288">
        <v>100.03046747361294</v>
      </c>
    </row>
    <row r="80" spans="1:36" x14ac:dyDescent="0.25">
      <c r="A80" s="285">
        <f>A79+1</f>
        <v>2013</v>
      </c>
      <c r="B80" s="288">
        <v>98.594160000000002</v>
      </c>
      <c r="C80" s="288"/>
      <c r="D80" s="288">
        <v>96.122590000000002</v>
      </c>
      <c r="E80" s="288">
        <v>99.104740000000007</v>
      </c>
      <c r="F80" s="288">
        <v>86.258610000000004</v>
      </c>
      <c r="G80" s="288">
        <v>97.037130000000005</v>
      </c>
      <c r="H80" s="288">
        <v>91.514210000000006</v>
      </c>
      <c r="I80" s="288">
        <v>96.724630000000005</v>
      </c>
      <c r="J80" s="288">
        <v>92.564599999999999</v>
      </c>
      <c r="K80" s="288">
        <v>98.048079999999999</v>
      </c>
      <c r="L80" s="288">
        <v>98.991669999999999</v>
      </c>
      <c r="M80" s="288">
        <v>100.65479999999999</v>
      </c>
      <c r="N80" s="288">
        <v>98.287080000000003</v>
      </c>
      <c r="O80" s="288">
        <v>100.6016</v>
      </c>
      <c r="P80" s="288">
        <v>99.170789999999997</v>
      </c>
      <c r="Q80" s="288">
        <v>99.456670000000003</v>
      </c>
      <c r="R80" s="288">
        <v>103.11879999999999</v>
      </c>
      <c r="S80" s="288">
        <v>98.442499999999995</v>
      </c>
      <c r="T80" s="288">
        <v>100.2899</v>
      </c>
      <c r="U80" s="288">
        <v>100.108</v>
      </c>
      <c r="V80" s="288">
        <v>99.689930000000004</v>
      </c>
      <c r="W80" s="288">
        <v>96.55</v>
      </c>
      <c r="X80" s="288">
        <v>93.590379999999996</v>
      </c>
      <c r="Y80" s="288">
        <v>95.916659999999993</v>
      </c>
      <c r="Z80" s="288">
        <v>98.49906</v>
      </c>
      <c r="AA80" s="288">
        <v>100.8276</v>
      </c>
      <c r="AB80" s="288">
        <v>99.792010000000005</v>
      </c>
      <c r="AC80" s="288">
        <v>98.2</v>
      </c>
      <c r="AD80" s="288">
        <v>99.325000000000003</v>
      </c>
      <c r="AE80" s="288">
        <v>99.967251085496116</v>
      </c>
      <c r="AF80" s="288">
        <v>80.27413</v>
      </c>
      <c r="AG80" s="288">
        <v>90.153509999999997</v>
      </c>
      <c r="AH80" s="288">
        <v>100.2269</v>
      </c>
      <c r="AI80" s="288">
        <v>85.320849999999993</v>
      </c>
      <c r="AJ80" s="288">
        <v>100.07332806041904</v>
      </c>
    </row>
    <row r="81" spans="1:36" x14ac:dyDescent="0.25">
      <c r="A81" s="285">
        <f>A80+1</f>
        <v>2014</v>
      </c>
      <c r="B81" s="288">
        <v>99.488209999999995</v>
      </c>
      <c r="C81" s="288"/>
      <c r="D81" s="288">
        <v>98.514049999999997</v>
      </c>
      <c r="E81" s="288">
        <v>99.441699999999997</v>
      </c>
      <c r="F81" s="288">
        <v>91.717960000000005</v>
      </c>
      <c r="G81" s="288">
        <v>98.887280000000004</v>
      </c>
      <c r="H81" s="288">
        <v>95.832470000000001</v>
      </c>
      <c r="I81" s="288">
        <v>98.583340000000007</v>
      </c>
      <c r="J81" s="288">
        <v>95.246960000000001</v>
      </c>
      <c r="K81" s="288">
        <v>99.297920000000005</v>
      </c>
      <c r="L81" s="288">
        <v>99.55</v>
      </c>
      <c r="M81" s="288">
        <v>100.503</v>
      </c>
      <c r="N81" s="288">
        <v>99.881519999999995</v>
      </c>
      <c r="O81" s="288">
        <v>100.4948</v>
      </c>
      <c r="P81" s="288">
        <v>100.2034</v>
      </c>
      <c r="Q81" s="288">
        <v>99.961669999999998</v>
      </c>
      <c r="R81" s="288">
        <v>101.7667</v>
      </c>
      <c r="S81" s="288">
        <v>99.40334</v>
      </c>
      <c r="T81" s="288">
        <v>100.0617</v>
      </c>
      <c r="U81" s="288">
        <v>100.2907</v>
      </c>
      <c r="V81" s="288">
        <v>99.930229999999995</v>
      </c>
      <c r="W81" s="288">
        <v>99.216669999999993</v>
      </c>
      <c r="X81" s="288">
        <v>97.351420000000005</v>
      </c>
      <c r="Y81" s="288">
        <v>97.875</v>
      </c>
      <c r="Z81" s="288">
        <v>99.708150000000003</v>
      </c>
      <c r="AA81" s="288">
        <v>100.8818</v>
      </c>
      <c r="AB81" s="288">
        <v>99.514430000000004</v>
      </c>
      <c r="AC81" s="288">
        <v>99.6</v>
      </c>
      <c r="AD81" s="288">
        <v>99.666659999999993</v>
      </c>
      <c r="AE81" s="288">
        <v>100.04103730303045</v>
      </c>
      <c r="AF81" s="288">
        <v>86.554310000000001</v>
      </c>
      <c r="AG81" s="288">
        <v>95.68535</v>
      </c>
      <c r="AH81" s="288">
        <v>100.0468</v>
      </c>
      <c r="AI81" s="288">
        <v>92.875649999999993</v>
      </c>
      <c r="AJ81" s="288">
        <v>100.00503839513503</v>
      </c>
    </row>
    <row r="82" spans="1:36" x14ac:dyDescent="0.25">
      <c r="A82" s="285">
        <v>2015</v>
      </c>
      <c r="B82" s="288">
        <v>100</v>
      </c>
      <c r="C82" s="288"/>
      <c r="D82" s="288">
        <v>100</v>
      </c>
      <c r="E82" s="288">
        <v>100</v>
      </c>
      <c r="F82" s="288">
        <v>100</v>
      </c>
      <c r="G82" s="288">
        <v>100</v>
      </c>
      <c r="H82" s="288">
        <v>100</v>
      </c>
      <c r="I82" s="288">
        <v>100</v>
      </c>
      <c r="J82" s="288">
        <v>100</v>
      </c>
      <c r="K82" s="288">
        <v>99.999170000000007</v>
      </c>
      <c r="L82" s="288">
        <v>100</v>
      </c>
      <c r="M82" s="288">
        <v>100</v>
      </c>
      <c r="N82" s="288">
        <v>100</v>
      </c>
      <c r="O82" s="288">
        <v>100</v>
      </c>
      <c r="P82" s="288">
        <v>99.995000000000005</v>
      </c>
      <c r="Q82" s="288">
        <v>99.999170000000007</v>
      </c>
      <c r="R82" s="288">
        <v>100</v>
      </c>
      <c r="S82" s="288">
        <v>100</v>
      </c>
      <c r="T82" s="288">
        <v>100</v>
      </c>
      <c r="U82" s="288">
        <v>100</v>
      </c>
      <c r="V82" s="288">
        <v>99.968990000000005</v>
      </c>
      <c r="W82" s="288">
        <v>100</v>
      </c>
      <c r="X82" s="288">
        <v>100</v>
      </c>
      <c r="Y82" s="288">
        <v>100</v>
      </c>
      <c r="Z82" s="288">
        <v>100</v>
      </c>
      <c r="AA82" s="288">
        <v>100</v>
      </c>
      <c r="AB82" s="288">
        <v>100</v>
      </c>
      <c r="AC82" s="288">
        <v>100</v>
      </c>
      <c r="AD82" s="288">
        <v>99.974999999999994</v>
      </c>
      <c r="AE82" s="288">
        <v>100</v>
      </c>
      <c r="AF82" s="288">
        <v>100</v>
      </c>
      <c r="AG82" s="288">
        <v>100</v>
      </c>
      <c r="AH82" s="288">
        <v>100</v>
      </c>
      <c r="AI82" s="288">
        <v>100</v>
      </c>
      <c r="AJ82" s="288">
        <v>100</v>
      </c>
    </row>
    <row r="83" spans="1:36" x14ac:dyDescent="0.25">
      <c r="A83" s="285">
        <f>A82+1</f>
        <v>2016</v>
      </c>
      <c r="B83" s="288">
        <v>100.49169999999999</v>
      </c>
      <c r="C83" s="288"/>
      <c r="D83" s="288">
        <v>101.277</v>
      </c>
      <c r="E83" s="288">
        <v>101.9739</v>
      </c>
      <c r="F83" s="288">
        <v>108.73909999999999</v>
      </c>
      <c r="G83" s="288">
        <v>101.4288</v>
      </c>
      <c r="H83" s="288">
        <v>103.78619999999999</v>
      </c>
      <c r="I83" s="288">
        <v>102</v>
      </c>
      <c r="J83" s="288">
        <v>107.51430000000001</v>
      </c>
      <c r="K83" s="288">
        <v>100.9708</v>
      </c>
      <c r="L83" s="288">
        <v>100.25</v>
      </c>
      <c r="M83" s="288">
        <v>99.797330000000002</v>
      </c>
      <c r="N83" s="288">
        <v>101.2616</v>
      </c>
      <c r="O83" s="288">
        <v>100.14870000000001</v>
      </c>
      <c r="P83" s="288">
        <v>100.35169999999999</v>
      </c>
      <c r="Q83" s="288">
        <v>100.1825</v>
      </c>
      <c r="R83" s="288">
        <v>99.174340000000001</v>
      </c>
      <c r="S83" s="288">
        <v>100.3167</v>
      </c>
      <c r="T83" s="288">
        <v>100.3948</v>
      </c>
      <c r="U83" s="288">
        <v>100.00830000000001</v>
      </c>
      <c r="V83" s="288">
        <v>99.875</v>
      </c>
      <c r="W83" s="288">
        <v>99.883330000000001</v>
      </c>
      <c r="X83" s="288">
        <v>102.82170000000001</v>
      </c>
      <c r="Y83" s="288">
        <v>103.55</v>
      </c>
      <c r="Z83" s="288">
        <v>100.64619999999999</v>
      </c>
      <c r="AA83" s="288">
        <v>99.335239999999999</v>
      </c>
      <c r="AB83" s="288">
        <v>100.6074</v>
      </c>
      <c r="AC83" s="288">
        <v>101</v>
      </c>
      <c r="AD83" s="288">
        <v>100.6583</v>
      </c>
      <c r="AE83" s="288">
        <v>99.893303707592338</v>
      </c>
      <c r="AF83" s="288">
        <v>107.0424</v>
      </c>
      <c r="AG83" s="288">
        <v>106.5946</v>
      </c>
      <c r="AH83" s="288">
        <v>100.9843</v>
      </c>
      <c r="AI83" s="288">
        <v>107.77509999999999</v>
      </c>
      <c r="AJ83" s="288">
        <v>99.961537913550089</v>
      </c>
    </row>
    <row r="84" spans="1:36" x14ac:dyDescent="0.25">
      <c r="A84" s="285">
        <f>A83+1</f>
        <v>2017</v>
      </c>
      <c r="B84" s="288">
        <v>102.0087</v>
      </c>
      <c r="C84" s="288"/>
      <c r="D84" s="288">
        <v>103.2505</v>
      </c>
      <c r="E84" s="288">
        <v>104.1418</v>
      </c>
      <c r="F84" s="288">
        <v>112.4867</v>
      </c>
      <c r="G84" s="288">
        <v>103.0485</v>
      </c>
      <c r="H84" s="288">
        <v>106.05159999999999</v>
      </c>
      <c r="I84" s="288">
        <v>103.625</v>
      </c>
      <c r="J84" s="288">
        <v>112.15049999999999</v>
      </c>
      <c r="K84" s="288">
        <v>102.9342</v>
      </c>
      <c r="L84" s="288">
        <v>101.4</v>
      </c>
      <c r="M84" s="288">
        <v>101.7495</v>
      </c>
      <c r="N84" s="288">
        <v>103.4186</v>
      </c>
      <c r="O84" s="288">
        <v>103.571</v>
      </c>
      <c r="P84" s="288">
        <v>101.1083</v>
      </c>
      <c r="Q84" s="288">
        <v>101.2167</v>
      </c>
      <c r="R84" s="288">
        <v>100.2863</v>
      </c>
      <c r="S84" s="288">
        <v>101.7025</v>
      </c>
      <c r="T84" s="288">
        <v>102.75230000000001</v>
      </c>
      <c r="U84" s="288">
        <v>100.3489</v>
      </c>
      <c r="V84" s="288">
        <v>101.1</v>
      </c>
      <c r="W84" s="288">
        <v>100.35</v>
      </c>
      <c r="X84" s="288">
        <v>109.03360000000001</v>
      </c>
      <c r="Y84" s="288">
        <v>105.49169999999999</v>
      </c>
      <c r="Z84" s="288">
        <v>102.509</v>
      </c>
      <c r="AA84" s="288">
        <v>101.3974</v>
      </c>
      <c r="AB84" s="288">
        <v>101.9843</v>
      </c>
      <c r="AC84" s="288">
        <v>103.6</v>
      </c>
      <c r="AD84" s="288">
        <v>103.125</v>
      </c>
      <c r="AE84" s="288">
        <v>99.985787463946963</v>
      </c>
      <c r="AF84" s="288">
        <v>110.98520000000001</v>
      </c>
      <c r="AG84" s="288">
        <v>112.1174</v>
      </c>
      <c r="AH84" s="288">
        <v>102.79640000000001</v>
      </c>
      <c r="AI84" s="288">
        <v>119.7859</v>
      </c>
      <c r="AJ84" s="288">
        <v>100.06094260004058</v>
      </c>
    </row>
    <row r="85" spans="1:36" x14ac:dyDescent="0.25">
      <c r="A85" s="285">
        <v>2018</v>
      </c>
      <c r="B85" s="288">
        <v>103.7756</v>
      </c>
      <c r="C85" s="288"/>
      <c r="D85" s="288">
        <v>105.22410000000001</v>
      </c>
      <c r="E85" s="288">
        <v>106.28</v>
      </c>
      <c r="F85" s="288">
        <v>116.6092</v>
      </c>
      <c r="G85" s="288">
        <v>105.3858</v>
      </c>
      <c r="H85" s="288">
        <v>108.63379999999999</v>
      </c>
      <c r="I85" s="288">
        <v>105.77500000000001</v>
      </c>
      <c r="J85" s="288">
        <v>115.78440000000001</v>
      </c>
      <c r="K85" s="288">
        <v>104.4533</v>
      </c>
      <c r="L85" s="288">
        <v>102.22499999999999</v>
      </c>
      <c r="M85" s="288">
        <v>103.4538</v>
      </c>
      <c r="N85" s="288">
        <v>105.94459999999999</v>
      </c>
      <c r="O85" s="288">
        <v>107.13</v>
      </c>
      <c r="P85" s="288">
        <v>102.2042</v>
      </c>
      <c r="Q85" s="288">
        <v>103.09</v>
      </c>
      <c r="R85" s="288">
        <v>100.91379999999999</v>
      </c>
      <c r="S85" s="288">
        <v>103.435</v>
      </c>
      <c r="T85" s="288">
        <v>105.681</v>
      </c>
      <c r="U85" s="288">
        <v>100.8389</v>
      </c>
      <c r="V85" s="288">
        <v>102.25</v>
      </c>
      <c r="W85" s="288">
        <v>101.33329999999999</v>
      </c>
      <c r="X85" s="288">
        <v>114.37560000000001</v>
      </c>
      <c r="Y85" s="288">
        <v>108.4083</v>
      </c>
      <c r="Z85" s="288">
        <v>104.1474</v>
      </c>
      <c r="AA85" s="288">
        <v>103.23569999999999</v>
      </c>
      <c r="AB85" s="288">
        <v>102.9978</v>
      </c>
      <c r="AC85" s="288">
        <v>106</v>
      </c>
      <c r="AD85" s="288">
        <v>105.3417</v>
      </c>
      <c r="AE85" s="288">
        <v>100.30526124945938</v>
      </c>
      <c r="AF85" s="288">
        <v>114.1797</v>
      </c>
      <c r="AG85" s="288">
        <v>117.1678</v>
      </c>
      <c r="AH85" s="288">
        <v>104.80459999999999</v>
      </c>
      <c r="AI85" s="288">
        <v>139.34989999999999</v>
      </c>
      <c r="AJ85" s="288">
        <v>100.19634222306404</v>
      </c>
    </row>
    <row r="86" spans="1:36" x14ac:dyDescent="0.25">
      <c r="A86" s="285">
        <v>2019</v>
      </c>
      <c r="B86" s="288">
        <v>105.27589999999999</v>
      </c>
      <c r="C86" s="288"/>
      <c r="D86" s="288">
        <v>106.919</v>
      </c>
      <c r="E86" s="288">
        <v>107.807</v>
      </c>
      <c r="F86" s="288">
        <v>120.9622</v>
      </c>
      <c r="G86" s="288">
        <v>107.4401</v>
      </c>
      <c r="H86" s="288">
        <v>111.4121</v>
      </c>
      <c r="I86" s="288">
        <v>108.8417</v>
      </c>
      <c r="J86" s="288">
        <v>119.8664</v>
      </c>
      <c r="K86" s="288">
        <v>104.8533</v>
      </c>
      <c r="L86" s="288">
        <v>103</v>
      </c>
      <c r="M86" s="288">
        <v>104.17749999999999</v>
      </c>
      <c r="N86" s="288">
        <v>107.8646</v>
      </c>
      <c r="O86" s="288">
        <v>109.5697</v>
      </c>
      <c r="P86" s="288">
        <v>103.2508</v>
      </c>
      <c r="Q86" s="288">
        <v>104.2325</v>
      </c>
      <c r="R86" s="288">
        <v>101.1691</v>
      </c>
      <c r="S86" s="288">
        <v>106.1592</v>
      </c>
      <c r="T86" s="288">
        <v>109.2092</v>
      </c>
      <c r="U86" s="288">
        <v>101.7859</v>
      </c>
      <c r="V86" s="288">
        <v>102.875</v>
      </c>
      <c r="W86" s="288">
        <v>101.8167</v>
      </c>
      <c r="X86" s="288">
        <v>118.5342</v>
      </c>
      <c r="Y86" s="288">
        <v>110.75830000000001</v>
      </c>
      <c r="Z86" s="288">
        <v>105.8342</v>
      </c>
      <c r="AA86" s="288">
        <v>105.5352</v>
      </c>
      <c r="AB86" s="288">
        <v>103.34610000000001</v>
      </c>
      <c r="AC86" s="288">
        <v>107.8</v>
      </c>
      <c r="AD86" s="288">
        <v>108.3417</v>
      </c>
      <c r="AE86" s="288"/>
      <c r="AF86" s="288">
        <v>119.2839</v>
      </c>
      <c r="AG86" s="288">
        <v>122.00020000000001</v>
      </c>
      <c r="AH86" s="288">
        <v>106.67449999999999</v>
      </c>
      <c r="AI86" s="288">
        <v>160.49879999999999</v>
      </c>
      <c r="AJ86" s="288">
        <v>100.34579580216851</v>
      </c>
    </row>
    <row r="87" spans="1:36" x14ac:dyDescent="0.25">
      <c r="A87" s="287"/>
    </row>
    <row r="88" spans="1:36" x14ac:dyDescent="0.25">
      <c r="A88" s="287"/>
    </row>
    <row r="89" spans="1:36" x14ac:dyDescent="0.25">
      <c r="A89" s="287"/>
    </row>
    <row r="90" spans="1:36" x14ac:dyDescent="0.25">
      <c r="A90" s="287"/>
    </row>
    <row r="91" spans="1:36" x14ac:dyDescent="0.25">
      <c r="A91" s="287"/>
    </row>
    <row r="92" spans="1:36" x14ac:dyDescent="0.25">
      <c r="A92" s="287"/>
    </row>
    <row r="93" spans="1:36" x14ac:dyDescent="0.25">
      <c r="A93" s="287"/>
    </row>
    <row r="94" spans="1:36" x14ac:dyDescent="0.25">
      <c r="A94" s="287"/>
    </row>
    <row r="95" spans="1:36" x14ac:dyDescent="0.25">
      <c r="A95" s="287"/>
    </row>
    <row r="96" spans="1:36" x14ac:dyDescent="0.25">
      <c r="A96" s="287"/>
    </row>
    <row r="97" spans="1:1" x14ac:dyDescent="0.25">
      <c r="A97" s="287"/>
    </row>
    <row r="98" spans="1:1" x14ac:dyDescent="0.25">
      <c r="A98" s="287"/>
    </row>
    <row r="99" spans="1:1" x14ac:dyDescent="0.25">
      <c r="A99" s="287"/>
    </row>
    <row r="100" spans="1:1" x14ac:dyDescent="0.25">
      <c r="A100" s="287"/>
    </row>
    <row r="101" spans="1:1" x14ac:dyDescent="0.25">
      <c r="A101" s="287"/>
    </row>
    <row r="102" spans="1:1" x14ac:dyDescent="0.25">
      <c r="A102" s="287"/>
    </row>
    <row r="103" spans="1:1" x14ac:dyDescent="0.25">
      <c r="A103" s="287"/>
    </row>
    <row r="104" spans="1:1" x14ac:dyDescent="0.25">
      <c r="A104" s="287"/>
    </row>
    <row r="105" spans="1:1" x14ac:dyDescent="0.25">
      <c r="A105" s="287"/>
    </row>
    <row r="106" spans="1:1" x14ac:dyDescent="0.25">
      <c r="A106" s="287"/>
    </row>
    <row r="107" spans="1:1" x14ac:dyDescent="0.25">
      <c r="A107" s="287"/>
    </row>
    <row r="108" spans="1:1" x14ac:dyDescent="0.25">
      <c r="A108" s="287"/>
    </row>
    <row r="109" spans="1:1" x14ac:dyDescent="0.25">
      <c r="A109" s="287"/>
    </row>
    <row r="110" spans="1:1" x14ac:dyDescent="0.25">
      <c r="A110" s="287"/>
    </row>
    <row r="111" spans="1:1" x14ac:dyDescent="0.25">
      <c r="A111" s="287"/>
    </row>
    <row r="112" spans="1:1" x14ac:dyDescent="0.25">
      <c r="A112" s="287"/>
    </row>
    <row r="113" spans="1:1" x14ac:dyDescent="0.25">
      <c r="A113" s="287"/>
    </row>
    <row r="114" spans="1:1" x14ac:dyDescent="0.25">
      <c r="A114" s="287"/>
    </row>
    <row r="115" spans="1:1" x14ac:dyDescent="0.25">
      <c r="A115" s="287"/>
    </row>
    <row r="116" spans="1:1" x14ac:dyDescent="0.25">
      <c r="A116" s="287"/>
    </row>
    <row r="117" spans="1:1" x14ac:dyDescent="0.25">
      <c r="A117" s="287"/>
    </row>
    <row r="118" spans="1:1" x14ac:dyDescent="0.25">
      <c r="A118" s="287"/>
    </row>
    <row r="119" spans="1:1" x14ac:dyDescent="0.25">
      <c r="A119" s="287"/>
    </row>
    <row r="120" spans="1:1" x14ac:dyDescent="0.25">
      <c r="A120" s="287"/>
    </row>
    <row r="121" spans="1:1" x14ac:dyDescent="0.25">
      <c r="A121" s="287"/>
    </row>
    <row r="122" spans="1:1" x14ac:dyDescent="0.25">
      <c r="A122" s="287"/>
    </row>
    <row r="123" spans="1:1" x14ac:dyDescent="0.25">
      <c r="A123" s="287"/>
    </row>
    <row r="124" spans="1:1" x14ac:dyDescent="0.25">
      <c r="A124" s="287"/>
    </row>
    <row r="125" spans="1:1" x14ac:dyDescent="0.25">
      <c r="A125" s="287"/>
    </row>
    <row r="126" spans="1:1" x14ac:dyDescent="0.25">
      <c r="A126" s="287"/>
    </row>
    <row r="127" spans="1:1" x14ac:dyDescent="0.25">
      <c r="A127" s="287"/>
    </row>
    <row r="128" spans="1:1" x14ac:dyDescent="0.25">
      <c r="A128" s="287"/>
    </row>
    <row r="129" spans="1:1" x14ac:dyDescent="0.25">
      <c r="A129" s="287"/>
    </row>
    <row r="130" spans="1:1" x14ac:dyDescent="0.25">
      <c r="A130" s="287"/>
    </row>
    <row r="131" spans="1:1" x14ac:dyDescent="0.25">
      <c r="A131" s="287"/>
    </row>
    <row r="132" spans="1:1" x14ac:dyDescent="0.25">
      <c r="A132" s="287"/>
    </row>
    <row r="133" spans="1:1" x14ac:dyDescent="0.25">
      <c r="A133" s="287"/>
    </row>
    <row r="134" spans="1:1" x14ac:dyDescent="0.25">
      <c r="A134" s="287"/>
    </row>
    <row r="135" spans="1:1" x14ac:dyDescent="0.25">
      <c r="A135" s="287"/>
    </row>
    <row r="136" spans="1:1" x14ac:dyDescent="0.25">
      <c r="A136" s="287"/>
    </row>
    <row r="137" spans="1:1" x14ac:dyDescent="0.25">
      <c r="A137" s="287"/>
    </row>
    <row r="138" spans="1:1" x14ac:dyDescent="0.25">
      <c r="A138" s="287"/>
    </row>
    <row r="139" spans="1:1" x14ac:dyDescent="0.25">
      <c r="A139" s="287"/>
    </row>
    <row r="140" spans="1:1" x14ac:dyDescent="0.25">
      <c r="A140" s="287"/>
    </row>
    <row r="141" spans="1:1" x14ac:dyDescent="0.25">
      <c r="A141" s="287"/>
    </row>
    <row r="142" spans="1:1" x14ac:dyDescent="0.25">
      <c r="A142" s="287"/>
    </row>
    <row r="143" spans="1:1" x14ac:dyDescent="0.25">
      <c r="A143" s="287"/>
    </row>
    <row r="144" spans="1:1" x14ac:dyDescent="0.25">
      <c r="A144" s="287"/>
    </row>
    <row r="145" spans="1:1" x14ac:dyDescent="0.25">
      <c r="A145" s="287"/>
    </row>
    <row r="146" spans="1:1" x14ac:dyDescent="0.25">
      <c r="A146" s="287"/>
    </row>
    <row r="147" spans="1:1" x14ac:dyDescent="0.25">
      <c r="A147" s="287"/>
    </row>
    <row r="148" spans="1:1" x14ac:dyDescent="0.25">
      <c r="A148" s="287"/>
    </row>
    <row r="149" spans="1:1" x14ac:dyDescent="0.25">
      <c r="A149" s="287"/>
    </row>
    <row r="150" spans="1:1" x14ac:dyDescent="0.25">
      <c r="A150" s="287"/>
    </row>
    <row r="151" spans="1:1" x14ac:dyDescent="0.25">
      <c r="A151" s="287"/>
    </row>
    <row r="152" spans="1:1" x14ac:dyDescent="0.25">
      <c r="A152" s="287"/>
    </row>
    <row r="153" spans="1:1" x14ac:dyDescent="0.25">
      <c r="A153" s="287"/>
    </row>
    <row r="154" spans="1:1" x14ac:dyDescent="0.25">
      <c r="A154" s="287"/>
    </row>
    <row r="155" spans="1:1" x14ac:dyDescent="0.25">
      <c r="A155" s="287"/>
    </row>
    <row r="156" spans="1:1" x14ac:dyDescent="0.25">
      <c r="A156" s="287"/>
    </row>
    <row r="157" spans="1:1" x14ac:dyDescent="0.25">
      <c r="A157" s="287"/>
    </row>
    <row r="158" spans="1:1" x14ac:dyDescent="0.25">
      <c r="A158" s="287"/>
    </row>
    <row r="159" spans="1:1" x14ac:dyDescent="0.25">
      <c r="A159" s="287"/>
    </row>
    <row r="160" spans="1:1" x14ac:dyDescent="0.25">
      <c r="A160" s="287"/>
    </row>
    <row r="161" spans="1:1" x14ac:dyDescent="0.25">
      <c r="A161" s="287"/>
    </row>
    <row r="162" spans="1:1" x14ac:dyDescent="0.25">
      <c r="A162" s="287"/>
    </row>
    <row r="163" spans="1:1" x14ac:dyDescent="0.25">
      <c r="A163" s="287"/>
    </row>
    <row r="164" spans="1:1" x14ac:dyDescent="0.25">
      <c r="A164" s="287"/>
    </row>
    <row r="165" spans="1:1" x14ac:dyDescent="0.25">
      <c r="A165" s="287"/>
    </row>
    <row r="166" spans="1:1" x14ac:dyDescent="0.25">
      <c r="A166" s="287"/>
    </row>
    <row r="167" spans="1:1" x14ac:dyDescent="0.25">
      <c r="A167" s="287"/>
    </row>
    <row r="168" spans="1:1" x14ac:dyDescent="0.25">
      <c r="A168" s="287"/>
    </row>
    <row r="169" spans="1:1" x14ac:dyDescent="0.25">
      <c r="A169" s="287"/>
    </row>
    <row r="170" spans="1:1" x14ac:dyDescent="0.25">
      <c r="A170" s="287"/>
    </row>
    <row r="171" spans="1:1" x14ac:dyDescent="0.25">
      <c r="A171" s="287"/>
    </row>
    <row r="172" spans="1:1" x14ac:dyDescent="0.25">
      <c r="A172" s="287"/>
    </row>
    <row r="173" spans="1:1" x14ac:dyDescent="0.25">
      <c r="A173" s="287"/>
    </row>
    <row r="174" spans="1:1" x14ac:dyDescent="0.25">
      <c r="A174" s="287"/>
    </row>
    <row r="175" spans="1:1" x14ac:dyDescent="0.25">
      <c r="A175" s="287"/>
    </row>
    <row r="176" spans="1:1" x14ac:dyDescent="0.25">
      <c r="A176" s="287"/>
    </row>
    <row r="177" spans="1:1" x14ac:dyDescent="0.25">
      <c r="A177" s="287"/>
    </row>
    <row r="178" spans="1:1" x14ac:dyDescent="0.25">
      <c r="A178" s="287"/>
    </row>
    <row r="179" spans="1:1" x14ac:dyDescent="0.25">
      <c r="A179" s="287"/>
    </row>
    <row r="180" spans="1:1" x14ac:dyDescent="0.25">
      <c r="A180" s="287"/>
    </row>
    <row r="181" spans="1:1" x14ac:dyDescent="0.25">
      <c r="A181" s="287"/>
    </row>
    <row r="182" spans="1:1" x14ac:dyDescent="0.25">
      <c r="A182" s="287"/>
    </row>
    <row r="183" spans="1:1" x14ac:dyDescent="0.25">
      <c r="A183" s="287"/>
    </row>
    <row r="184" spans="1:1" x14ac:dyDescent="0.25">
      <c r="A184" s="287"/>
    </row>
    <row r="185" spans="1:1" x14ac:dyDescent="0.25">
      <c r="A185" s="287"/>
    </row>
    <row r="186" spans="1:1" x14ac:dyDescent="0.25">
      <c r="A186" s="287"/>
    </row>
    <row r="187" spans="1:1" x14ac:dyDescent="0.25">
      <c r="A187" s="287"/>
    </row>
    <row r="188" spans="1:1" x14ac:dyDescent="0.25">
      <c r="A188" s="287"/>
    </row>
    <row r="189" spans="1:1" x14ac:dyDescent="0.25">
      <c r="A189" s="287"/>
    </row>
    <row r="190" spans="1:1" x14ac:dyDescent="0.25">
      <c r="A190" s="287"/>
    </row>
    <row r="191" spans="1:1" x14ac:dyDescent="0.25">
      <c r="A191" s="287"/>
    </row>
    <row r="192" spans="1:1" x14ac:dyDescent="0.25">
      <c r="A192" s="287"/>
    </row>
    <row r="193" spans="1:1" x14ac:dyDescent="0.25">
      <c r="A193" s="287"/>
    </row>
    <row r="194" spans="1:1" x14ac:dyDescent="0.25">
      <c r="A194" s="287"/>
    </row>
    <row r="195" spans="1:1" x14ac:dyDescent="0.25">
      <c r="A195" s="287"/>
    </row>
    <row r="196" spans="1:1" x14ac:dyDescent="0.25">
      <c r="A196" s="287"/>
    </row>
    <row r="197" spans="1:1" x14ac:dyDescent="0.25">
      <c r="A197" s="287"/>
    </row>
    <row r="198" spans="1:1" x14ac:dyDescent="0.25">
      <c r="A198" s="287"/>
    </row>
    <row r="199" spans="1:1" x14ac:dyDescent="0.25">
      <c r="A199" s="287"/>
    </row>
    <row r="200" spans="1:1" x14ac:dyDescent="0.25">
      <c r="A200" s="287"/>
    </row>
    <row r="201" spans="1:1" x14ac:dyDescent="0.25">
      <c r="A201" s="287"/>
    </row>
    <row r="202" spans="1:1" x14ac:dyDescent="0.25">
      <c r="A202" s="287"/>
    </row>
    <row r="203" spans="1:1" x14ac:dyDescent="0.25">
      <c r="A203" s="287"/>
    </row>
    <row r="204" spans="1:1" x14ac:dyDescent="0.25">
      <c r="A204" s="287"/>
    </row>
    <row r="205" spans="1:1" x14ac:dyDescent="0.25">
      <c r="A205" s="287"/>
    </row>
    <row r="206" spans="1:1" x14ac:dyDescent="0.25">
      <c r="A206" s="287"/>
    </row>
    <row r="207" spans="1:1" x14ac:dyDescent="0.25">
      <c r="A207" s="287"/>
    </row>
    <row r="208" spans="1:1" x14ac:dyDescent="0.25">
      <c r="A208" s="287"/>
    </row>
    <row r="209" spans="1:1" x14ac:dyDescent="0.25">
      <c r="A209" s="287"/>
    </row>
    <row r="210" spans="1:1" x14ac:dyDescent="0.25">
      <c r="A210" s="287"/>
    </row>
    <row r="211" spans="1:1" x14ac:dyDescent="0.25">
      <c r="A211" s="287"/>
    </row>
    <row r="212" spans="1:1" x14ac:dyDescent="0.25">
      <c r="A212" s="287"/>
    </row>
    <row r="213" spans="1:1" x14ac:dyDescent="0.25">
      <c r="A213" s="287"/>
    </row>
    <row r="214" spans="1:1" x14ac:dyDescent="0.25">
      <c r="A214" s="287"/>
    </row>
    <row r="215" spans="1:1" x14ac:dyDescent="0.25">
      <c r="A215" s="287"/>
    </row>
    <row r="216" spans="1:1" x14ac:dyDescent="0.25">
      <c r="A216" s="287"/>
    </row>
    <row r="217" spans="1:1" x14ac:dyDescent="0.25">
      <c r="A217" s="287"/>
    </row>
    <row r="218" spans="1:1" x14ac:dyDescent="0.25">
      <c r="A218" s="287"/>
    </row>
    <row r="219" spans="1:1" x14ac:dyDescent="0.25">
      <c r="A219" s="287"/>
    </row>
    <row r="220" spans="1:1" x14ac:dyDescent="0.25">
      <c r="A220" s="287"/>
    </row>
    <row r="221" spans="1:1" x14ac:dyDescent="0.25">
      <c r="A221" s="287"/>
    </row>
    <row r="222" spans="1:1" x14ac:dyDescent="0.25">
      <c r="A222" s="287"/>
    </row>
    <row r="223" spans="1:1" x14ac:dyDescent="0.25">
      <c r="A223" s="287"/>
    </row>
    <row r="224" spans="1:1" x14ac:dyDescent="0.25">
      <c r="A224" s="287"/>
    </row>
    <row r="225" spans="1:1" x14ac:dyDescent="0.25">
      <c r="A225" s="287"/>
    </row>
    <row r="226" spans="1:1" x14ac:dyDescent="0.25">
      <c r="A226" s="287"/>
    </row>
    <row r="227" spans="1:1" x14ac:dyDescent="0.25">
      <c r="A227" s="287"/>
    </row>
    <row r="228" spans="1:1" x14ac:dyDescent="0.25">
      <c r="A228" s="287"/>
    </row>
    <row r="229" spans="1:1" x14ac:dyDescent="0.25">
      <c r="A229" s="287"/>
    </row>
    <row r="230" spans="1:1" x14ac:dyDescent="0.25">
      <c r="A230" s="287"/>
    </row>
    <row r="231" spans="1:1" x14ac:dyDescent="0.25">
      <c r="A231" s="287"/>
    </row>
    <row r="232" spans="1:1" x14ac:dyDescent="0.25">
      <c r="A232" s="287"/>
    </row>
    <row r="233" spans="1:1" x14ac:dyDescent="0.25">
      <c r="A233" s="287"/>
    </row>
    <row r="234" spans="1:1" x14ac:dyDescent="0.25">
      <c r="A234" s="287"/>
    </row>
    <row r="235" spans="1:1" x14ac:dyDescent="0.25">
      <c r="A235" s="287"/>
    </row>
    <row r="236" spans="1:1" x14ac:dyDescent="0.25">
      <c r="A236" s="287"/>
    </row>
    <row r="237" spans="1:1" x14ac:dyDescent="0.25">
      <c r="A237" s="287"/>
    </row>
    <row r="238" spans="1:1" x14ac:dyDescent="0.25">
      <c r="A238" s="287"/>
    </row>
    <row r="239" spans="1:1" x14ac:dyDescent="0.25">
      <c r="A239" s="287"/>
    </row>
    <row r="240" spans="1:1" x14ac:dyDescent="0.25">
      <c r="A240" s="287"/>
    </row>
    <row r="241" spans="1:1" x14ac:dyDescent="0.25">
      <c r="A241" s="287"/>
    </row>
    <row r="242" spans="1:1" x14ac:dyDescent="0.25">
      <c r="A242" s="287"/>
    </row>
    <row r="243" spans="1:1" x14ac:dyDescent="0.25">
      <c r="A243" s="287"/>
    </row>
    <row r="244" spans="1:1" x14ac:dyDescent="0.25">
      <c r="A244" s="287"/>
    </row>
    <row r="245" spans="1:1" x14ac:dyDescent="0.25">
      <c r="A245" s="287"/>
    </row>
    <row r="246" spans="1:1" x14ac:dyDescent="0.25">
      <c r="A246" s="287"/>
    </row>
    <row r="247" spans="1:1" x14ac:dyDescent="0.25">
      <c r="A247" s="287"/>
    </row>
    <row r="248" spans="1:1" x14ac:dyDescent="0.25">
      <c r="A248" s="287"/>
    </row>
    <row r="249" spans="1:1" x14ac:dyDescent="0.25">
      <c r="A249" s="287"/>
    </row>
    <row r="250" spans="1:1" x14ac:dyDescent="0.25">
      <c r="A250" s="287"/>
    </row>
    <row r="251" spans="1:1" x14ac:dyDescent="0.25">
      <c r="A251" s="287"/>
    </row>
    <row r="252" spans="1:1" x14ac:dyDescent="0.25">
      <c r="A252" s="287"/>
    </row>
    <row r="253" spans="1:1" x14ac:dyDescent="0.25">
      <c r="A253" s="287"/>
    </row>
    <row r="254" spans="1:1" x14ac:dyDescent="0.25">
      <c r="A254" s="287"/>
    </row>
    <row r="255" spans="1:1" x14ac:dyDescent="0.25">
      <c r="A255" s="287"/>
    </row>
    <row r="256" spans="1:1" x14ac:dyDescent="0.25">
      <c r="A256" s="287"/>
    </row>
    <row r="257" spans="1:1" x14ac:dyDescent="0.25">
      <c r="A257" s="287"/>
    </row>
    <row r="258" spans="1:1" x14ac:dyDescent="0.25">
      <c r="A258" s="287"/>
    </row>
    <row r="259" spans="1:1" x14ac:dyDescent="0.25">
      <c r="A259" s="287"/>
    </row>
    <row r="260" spans="1:1" x14ac:dyDescent="0.25">
      <c r="A260" s="287"/>
    </row>
    <row r="261" spans="1:1" x14ac:dyDescent="0.25">
      <c r="A261" s="287"/>
    </row>
    <row r="262" spans="1:1" x14ac:dyDescent="0.25">
      <c r="A262" s="287"/>
    </row>
    <row r="263" spans="1:1" x14ac:dyDescent="0.25">
      <c r="A263" s="287"/>
    </row>
    <row r="264" spans="1:1" x14ac:dyDescent="0.25">
      <c r="A264" s="287"/>
    </row>
    <row r="265" spans="1:1" x14ac:dyDescent="0.25">
      <c r="A265" s="287"/>
    </row>
    <row r="266" spans="1:1" x14ac:dyDescent="0.25">
      <c r="A266" s="287"/>
    </row>
    <row r="267" spans="1:1" x14ac:dyDescent="0.25">
      <c r="A267" s="287"/>
    </row>
    <row r="268" spans="1:1" x14ac:dyDescent="0.25">
      <c r="A268" s="287"/>
    </row>
    <row r="269" spans="1:1" x14ac:dyDescent="0.25">
      <c r="A269" s="287"/>
    </row>
    <row r="270" spans="1:1" x14ac:dyDescent="0.25">
      <c r="A270" s="287"/>
    </row>
    <row r="271" spans="1:1" x14ac:dyDescent="0.25">
      <c r="A271" s="287"/>
    </row>
    <row r="272" spans="1:1" x14ac:dyDescent="0.25">
      <c r="A272" s="287"/>
    </row>
    <row r="273" spans="1:1" x14ac:dyDescent="0.25">
      <c r="A273" s="287"/>
    </row>
    <row r="274" spans="1:1" x14ac:dyDescent="0.25">
      <c r="A274" s="287"/>
    </row>
    <row r="275" spans="1:1" x14ac:dyDescent="0.25">
      <c r="A275" s="287"/>
    </row>
    <row r="276" spans="1:1" x14ac:dyDescent="0.25">
      <c r="A276" s="287"/>
    </row>
    <row r="277" spans="1:1" x14ac:dyDescent="0.25">
      <c r="A277" s="287"/>
    </row>
    <row r="278" spans="1:1" x14ac:dyDescent="0.25">
      <c r="A278" s="287"/>
    </row>
    <row r="279" spans="1:1" x14ac:dyDescent="0.25">
      <c r="A279" s="287"/>
    </row>
    <row r="280" spans="1:1" x14ac:dyDescent="0.25">
      <c r="A280" s="287"/>
    </row>
    <row r="281" spans="1:1" x14ac:dyDescent="0.25">
      <c r="A281" s="287"/>
    </row>
    <row r="282" spans="1:1" x14ac:dyDescent="0.25">
      <c r="A282" s="287"/>
    </row>
    <row r="283" spans="1:1" x14ac:dyDescent="0.25">
      <c r="A283" s="287"/>
    </row>
    <row r="284" spans="1:1" x14ac:dyDescent="0.25">
      <c r="A284" s="287"/>
    </row>
    <row r="285" spans="1:1" x14ac:dyDescent="0.25">
      <c r="A285" s="287"/>
    </row>
    <row r="286" spans="1:1" x14ac:dyDescent="0.25">
      <c r="A286" s="287"/>
    </row>
    <row r="287" spans="1:1" x14ac:dyDescent="0.25">
      <c r="A287" s="287"/>
    </row>
    <row r="288" spans="1:1" x14ac:dyDescent="0.25">
      <c r="A288" s="287"/>
    </row>
    <row r="289" spans="1:1" x14ac:dyDescent="0.25">
      <c r="A289" s="287"/>
    </row>
    <row r="290" spans="1:1" x14ac:dyDescent="0.25">
      <c r="A290" s="287"/>
    </row>
    <row r="291" spans="1:1" x14ac:dyDescent="0.25">
      <c r="A291" s="287"/>
    </row>
    <row r="292" spans="1:1" x14ac:dyDescent="0.25">
      <c r="A292" s="287"/>
    </row>
    <row r="293" spans="1:1" x14ac:dyDescent="0.25">
      <c r="A293" s="287"/>
    </row>
    <row r="294" spans="1:1" x14ac:dyDescent="0.25">
      <c r="A294" s="287"/>
    </row>
    <row r="295" spans="1:1" x14ac:dyDescent="0.25">
      <c r="A295" s="287"/>
    </row>
    <row r="296" spans="1:1" x14ac:dyDescent="0.25">
      <c r="A296" s="287"/>
    </row>
    <row r="297" spans="1:1" x14ac:dyDescent="0.25">
      <c r="A297" s="287"/>
    </row>
    <row r="298" spans="1:1" x14ac:dyDescent="0.25">
      <c r="A298" s="287"/>
    </row>
    <row r="299" spans="1:1" x14ac:dyDescent="0.25">
      <c r="A299" s="287"/>
    </row>
    <row r="300" spans="1:1" x14ac:dyDescent="0.25">
      <c r="A300" s="287"/>
    </row>
    <row r="301" spans="1:1" x14ac:dyDescent="0.25">
      <c r="A301" s="287"/>
    </row>
    <row r="302" spans="1:1" x14ac:dyDescent="0.25">
      <c r="A302" s="287"/>
    </row>
    <row r="303" spans="1:1" x14ac:dyDescent="0.25">
      <c r="A303" s="287"/>
    </row>
    <row r="304" spans="1:1" x14ac:dyDescent="0.25">
      <c r="A304" s="287"/>
    </row>
    <row r="305" spans="1:1" x14ac:dyDescent="0.25">
      <c r="A305" s="287"/>
    </row>
    <row r="306" spans="1:1" x14ac:dyDescent="0.25">
      <c r="A306" s="287"/>
    </row>
    <row r="307" spans="1:1" x14ac:dyDescent="0.25">
      <c r="A307" s="287"/>
    </row>
    <row r="308" spans="1:1" x14ac:dyDescent="0.25">
      <c r="A308" s="287"/>
    </row>
    <row r="309" spans="1:1" x14ac:dyDescent="0.25">
      <c r="A309" s="287"/>
    </row>
    <row r="310" spans="1:1" x14ac:dyDescent="0.25">
      <c r="A310" s="287"/>
    </row>
    <row r="311" spans="1:1" x14ac:dyDescent="0.25">
      <c r="A311" s="287"/>
    </row>
    <row r="312" spans="1:1" x14ac:dyDescent="0.25">
      <c r="A312" s="287"/>
    </row>
    <row r="313" spans="1:1" x14ac:dyDescent="0.25">
      <c r="A313" s="287"/>
    </row>
    <row r="314" spans="1:1" x14ac:dyDescent="0.25">
      <c r="A314" s="287"/>
    </row>
    <row r="315" spans="1:1" x14ac:dyDescent="0.25">
      <c r="A315" s="287"/>
    </row>
    <row r="316" spans="1:1" x14ac:dyDescent="0.25">
      <c r="A316" s="287"/>
    </row>
    <row r="317" spans="1:1" x14ac:dyDescent="0.25">
      <c r="A317" s="287"/>
    </row>
    <row r="318" spans="1:1" x14ac:dyDescent="0.25">
      <c r="A318" s="287"/>
    </row>
    <row r="319" spans="1:1" x14ac:dyDescent="0.25">
      <c r="A319" s="287"/>
    </row>
    <row r="320" spans="1:1" x14ac:dyDescent="0.25">
      <c r="A320" s="287"/>
    </row>
    <row r="321" spans="1:1" x14ac:dyDescent="0.25">
      <c r="A321" s="287"/>
    </row>
    <row r="322" spans="1:1" x14ac:dyDescent="0.25">
      <c r="A322" s="287"/>
    </row>
    <row r="323" spans="1:1" x14ac:dyDescent="0.25">
      <c r="A323" s="287"/>
    </row>
    <row r="324" spans="1:1" x14ac:dyDescent="0.25">
      <c r="A324" s="287"/>
    </row>
    <row r="325" spans="1:1" x14ac:dyDescent="0.25">
      <c r="A325" s="287"/>
    </row>
    <row r="326" spans="1:1" x14ac:dyDescent="0.25">
      <c r="A326" s="287"/>
    </row>
    <row r="327" spans="1:1" x14ac:dyDescent="0.25">
      <c r="A327" s="287"/>
    </row>
    <row r="328" spans="1:1" x14ac:dyDescent="0.25">
      <c r="A328" s="287"/>
    </row>
    <row r="329" spans="1:1" x14ac:dyDescent="0.25">
      <c r="A329" s="287"/>
    </row>
    <row r="330" spans="1:1" x14ac:dyDescent="0.25">
      <c r="A330" s="287"/>
    </row>
    <row r="331" spans="1:1" x14ac:dyDescent="0.25">
      <c r="A331" s="287"/>
    </row>
    <row r="332" spans="1:1" x14ac:dyDescent="0.25">
      <c r="A332" s="287"/>
    </row>
    <row r="333" spans="1:1" x14ac:dyDescent="0.25">
      <c r="A333" s="287"/>
    </row>
    <row r="334" spans="1:1" x14ac:dyDescent="0.25">
      <c r="A334" s="287"/>
    </row>
    <row r="335" spans="1:1" x14ac:dyDescent="0.25">
      <c r="A335" s="287"/>
    </row>
    <row r="336" spans="1:1" x14ac:dyDescent="0.25">
      <c r="A336" s="287"/>
    </row>
    <row r="337" spans="1:1" x14ac:dyDescent="0.25">
      <c r="A337" s="287"/>
    </row>
    <row r="338" spans="1:1" x14ac:dyDescent="0.25">
      <c r="A338" s="287"/>
    </row>
    <row r="339" spans="1:1" x14ac:dyDescent="0.25">
      <c r="A339" s="287"/>
    </row>
    <row r="340" spans="1:1" x14ac:dyDescent="0.25">
      <c r="A340" s="287"/>
    </row>
    <row r="341" spans="1:1" x14ac:dyDescent="0.25">
      <c r="A341" s="287"/>
    </row>
    <row r="342" spans="1:1" x14ac:dyDescent="0.25">
      <c r="A342" s="287"/>
    </row>
    <row r="343" spans="1:1" x14ac:dyDescent="0.25">
      <c r="A343" s="287"/>
    </row>
    <row r="344" spans="1:1" x14ac:dyDescent="0.25">
      <c r="A344" s="287"/>
    </row>
    <row r="345" spans="1:1" x14ac:dyDescent="0.25">
      <c r="A345" s="287"/>
    </row>
    <row r="346" spans="1:1" x14ac:dyDescent="0.25">
      <c r="A346" s="287"/>
    </row>
    <row r="347" spans="1:1" x14ac:dyDescent="0.25">
      <c r="A347" s="287"/>
    </row>
    <row r="348" spans="1:1" x14ac:dyDescent="0.25">
      <c r="A348" s="287"/>
    </row>
    <row r="349" spans="1:1" x14ac:dyDescent="0.25">
      <c r="A349" s="287"/>
    </row>
    <row r="350" spans="1:1" x14ac:dyDescent="0.25">
      <c r="A350" s="287"/>
    </row>
    <row r="351" spans="1:1" x14ac:dyDescent="0.25">
      <c r="A351" s="287"/>
    </row>
    <row r="352" spans="1:1" x14ac:dyDescent="0.25">
      <c r="A352" s="287"/>
    </row>
    <row r="353" spans="1:1" x14ac:dyDescent="0.25">
      <c r="A353" s="287"/>
    </row>
    <row r="354" spans="1:1" x14ac:dyDescent="0.25">
      <c r="A354" s="287"/>
    </row>
    <row r="355" spans="1:1" x14ac:dyDescent="0.25">
      <c r="A355" s="287"/>
    </row>
    <row r="356" spans="1:1" x14ac:dyDescent="0.25">
      <c r="A356" s="287"/>
    </row>
    <row r="357" spans="1:1" x14ac:dyDescent="0.25">
      <c r="A357" s="287"/>
    </row>
    <row r="358" spans="1:1" x14ac:dyDescent="0.25">
      <c r="A358" s="287"/>
    </row>
    <row r="359" spans="1:1" x14ac:dyDescent="0.25">
      <c r="A359" s="287"/>
    </row>
    <row r="360" spans="1:1" x14ac:dyDescent="0.25">
      <c r="A360" s="287"/>
    </row>
    <row r="361" spans="1:1" x14ac:dyDescent="0.25">
      <c r="A361" s="287"/>
    </row>
    <row r="362" spans="1:1" x14ac:dyDescent="0.25">
      <c r="A362" s="287"/>
    </row>
    <row r="363" spans="1:1" x14ac:dyDescent="0.25">
      <c r="A363" s="287"/>
    </row>
    <row r="364" spans="1:1" x14ac:dyDescent="0.25">
      <c r="A364" s="287"/>
    </row>
    <row r="365" spans="1:1" x14ac:dyDescent="0.25">
      <c r="A365" s="287"/>
    </row>
    <row r="366" spans="1:1" x14ac:dyDescent="0.25">
      <c r="A366" s="287"/>
    </row>
    <row r="367" spans="1:1" x14ac:dyDescent="0.25">
      <c r="A367" s="287"/>
    </row>
    <row r="368" spans="1:1" x14ac:dyDescent="0.25">
      <c r="A368" s="287"/>
    </row>
    <row r="369" spans="1:1" x14ac:dyDescent="0.25">
      <c r="A369" s="287"/>
    </row>
    <row r="370" spans="1:1" x14ac:dyDescent="0.25">
      <c r="A370" s="287"/>
    </row>
    <row r="371" spans="1:1" x14ac:dyDescent="0.25">
      <c r="A371" s="287"/>
    </row>
    <row r="372" spans="1:1" x14ac:dyDescent="0.25">
      <c r="A372" s="287"/>
    </row>
    <row r="373" spans="1:1" x14ac:dyDescent="0.25">
      <c r="A373" s="287"/>
    </row>
    <row r="374" spans="1:1" x14ac:dyDescent="0.25">
      <c r="A374" s="287"/>
    </row>
    <row r="375" spans="1:1" x14ac:dyDescent="0.25">
      <c r="A375" s="287"/>
    </row>
    <row r="376" spans="1:1" x14ac:dyDescent="0.25">
      <c r="A376" s="287"/>
    </row>
    <row r="377" spans="1:1" x14ac:dyDescent="0.25">
      <c r="A377" s="287"/>
    </row>
    <row r="378" spans="1:1" x14ac:dyDescent="0.25">
      <c r="A378" s="287"/>
    </row>
    <row r="379" spans="1:1" x14ac:dyDescent="0.25">
      <c r="A379" s="287"/>
    </row>
    <row r="380" spans="1:1" x14ac:dyDescent="0.25">
      <c r="A380" s="287"/>
    </row>
    <row r="381" spans="1:1" x14ac:dyDescent="0.25">
      <c r="A381" s="287"/>
    </row>
    <row r="382" spans="1:1" x14ac:dyDescent="0.25">
      <c r="A382" s="287"/>
    </row>
    <row r="383" spans="1:1" x14ac:dyDescent="0.25">
      <c r="A383" s="287"/>
    </row>
    <row r="384" spans="1:1" x14ac:dyDescent="0.25">
      <c r="A384" s="287"/>
    </row>
    <row r="385" spans="1:1" x14ac:dyDescent="0.25">
      <c r="A385" s="287"/>
    </row>
    <row r="386" spans="1:1" x14ac:dyDescent="0.25">
      <c r="A386" s="287"/>
    </row>
    <row r="387" spans="1:1" x14ac:dyDescent="0.25">
      <c r="A387" s="287"/>
    </row>
    <row r="388" spans="1:1" x14ac:dyDescent="0.25">
      <c r="A388" s="287"/>
    </row>
    <row r="389" spans="1:1" x14ac:dyDescent="0.25">
      <c r="A389" s="287"/>
    </row>
    <row r="390" spans="1:1" x14ac:dyDescent="0.25">
      <c r="A390" s="287"/>
    </row>
    <row r="391" spans="1:1" x14ac:dyDescent="0.25">
      <c r="A391" s="287"/>
    </row>
    <row r="392" spans="1:1" x14ac:dyDescent="0.25">
      <c r="A392" s="287"/>
    </row>
    <row r="393" spans="1:1" x14ac:dyDescent="0.25">
      <c r="A393" s="287"/>
    </row>
    <row r="394" spans="1:1" x14ac:dyDescent="0.25">
      <c r="A394" s="287"/>
    </row>
    <row r="395" spans="1:1" x14ac:dyDescent="0.25">
      <c r="A395" s="287"/>
    </row>
    <row r="396" spans="1:1" x14ac:dyDescent="0.25">
      <c r="A396" s="287"/>
    </row>
    <row r="397" spans="1:1" x14ac:dyDescent="0.25">
      <c r="A397" s="287"/>
    </row>
    <row r="398" spans="1:1" x14ac:dyDescent="0.25">
      <c r="A398" s="287"/>
    </row>
    <row r="399" spans="1:1" x14ac:dyDescent="0.25">
      <c r="A399" s="287"/>
    </row>
    <row r="400" spans="1:1" x14ac:dyDescent="0.25">
      <c r="A400" s="287"/>
    </row>
    <row r="401" spans="1:1" x14ac:dyDescent="0.25">
      <c r="A401" s="287"/>
    </row>
    <row r="402" spans="1:1" x14ac:dyDescent="0.25">
      <c r="A402" s="287"/>
    </row>
    <row r="403" spans="1:1" x14ac:dyDescent="0.25">
      <c r="A403" s="287"/>
    </row>
    <row r="404" spans="1:1" x14ac:dyDescent="0.25">
      <c r="A404" s="287"/>
    </row>
    <row r="405" spans="1:1" x14ac:dyDescent="0.25">
      <c r="A405" s="287"/>
    </row>
    <row r="406" spans="1:1" x14ac:dyDescent="0.25">
      <c r="A406" s="287"/>
    </row>
    <row r="407" spans="1:1" x14ac:dyDescent="0.25">
      <c r="A407" s="287"/>
    </row>
    <row r="408" spans="1:1" x14ac:dyDescent="0.25">
      <c r="A408" s="287"/>
    </row>
    <row r="409" spans="1:1" x14ac:dyDescent="0.25">
      <c r="A409" s="287"/>
    </row>
    <row r="410" spans="1:1" x14ac:dyDescent="0.25">
      <c r="A410" s="287"/>
    </row>
    <row r="411" spans="1:1" x14ac:dyDescent="0.25">
      <c r="A411" s="287"/>
    </row>
    <row r="412" spans="1:1" x14ac:dyDescent="0.25">
      <c r="A412" s="287"/>
    </row>
    <row r="413" spans="1:1" x14ac:dyDescent="0.25">
      <c r="A413" s="287"/>
    </row>
    <row r="414" spans="1:1" x14ac:dyDescent="0.25">
      <c r="A414" s="287"/>
    </row>
    <row r="415" spans="1:1" x14ac:dyDescent="0.25">
      <c r="A415" s="287"/>
    </row>
    <row r="416" spans="1:1" x14ac:dyDescent="0.25">
      <c r="A416" s="287"/>
    </row>
    <row r="417" spans="1:1" x14ac:dyDescent="0.25">
      <c r="A417" s="287"/>
    </row>
    <row r="418" spans="1:1" x14ac:dyDescent="0.25">
      <c r="A418" s="287"/>
    </row>
    <row r="419" spans="1:1" x14ac:dyDescent="0.25">
      <c r="A419" s="287"/>
    </row>
    <row r="420" spans="1:1" x14ac:dyDescent="0.25">
      <c r="A420" s="287"/>
    </row>
    <row r="421" spans="1:1" x14ac:dyDescent="0.25">
      <c r="A421" s="287"/>
    </row>
    <row r="422" spans="1:1" x14ac:dyDescent="0.25">
      <c r="A422" s="287"/>
    </row>
    <row r="423" spans="1:1" x14ac:dyDescent="0.25">
      <c r="A423" s="287"/>
    </row>
    <row r="424" spans="1:1" x14ac:dyDescent="0.25">
      <c r="A424" s="287"/>
    </row>
    <row r="425" spans="1:1" x14ac:dyDescent="0.25">
      <c r="A425" s="287"/>
    </row>
    <row r="426" spans="1:1" x14ac:dyDescent="0.25">
      <c r="A426" s="287"/>
    </row>
    <row r="427" spans="1:1" x14ac:dyDescent="0.25">
      <c r="A427" s="287"/>
    </row>
    <row r="428" spans="1:1" x14ac:dyDescent="0.25">
      <c r="A428" s="287"/>
    </row>
    <row r="429" spans="1:1" x14ac:dyDescent="0.25">
      <c r="A429" s="287"/>
    </row>
    <row r="430" spans="1:1" x14ac:dyDescent="0.25">
      <c r="A430" s="287"/>
    </row>
    <row r="431" spans="1:1" x14ac:dyDescent="0.25">
      <c r="A431" s="287"/>
    </row>
    <row r="432" spans="1:1" x14ac:dyDescent="0.25">
      <c r="A432" s="287"/>
    </row>
    <row r="433" spans="1:1" x14ac:dyDescent="0.25">
      <c r="A433" s="287"/>
    </row>
    <row r="434" spans="1:1" x14ac:dyDescent="0.25">
      <c r="A434" s="287"/>
    </row>
    <row r="435" spans="1:1" x14ac:dyDescent="0.25">
      <c r="A435" s="287"/>
    </row>
    <row r="436" spans="1:1" x14ac:dyDescent="0.25">
      <c r="A436" s="287"/>
    </row>
    <row r="437" spans="1:1" x14ac:dyDescent="0.25">
      <c r="A437" s="287"/>
    </row>
    <row r="438" spans="1:1" x14ac:dyDescent="0.25">
      <c r="A438" s="287"/>
    </row>
    <row r="439" spans="1:1" x14ac:dyDescent="0.25">
      <c r="A439" s="287"/>
    </row>
    <row r="440" spans="1:1" x14ac:dyDescent="0.25">
      <c r="A440" s="287"/>
    </row>
    <row r="441" spans="1:1" x14ac:dyDescent="0.25">
      <c r="A441" s="287"/>
    </row>
    <row r="442" spans="1:1" x14ac:dyDescent="0.25">
      <c r="A442" s="287"/>
    </row>
    <row r="443" spans="1:1" x14ac:dyDescent="0.25">
      <c r="A443" s="287"/>
    </row>
    <row r="444" spans="1:1" x14ac:dyDescent="0.25">
      <c r="A444" s="287"/>
    </row>
    <row r="445" spans="1:1" x14ac:dyDescent="0.25">
      <c r="A445" s="287"/>
    </row>
    <row r="446" spans="1:1" x14ac:dyDescent="0.25">
      <c r="A446" s="287"/>
    </row>
    <row r="447" spans="1:1" x14ac:dyDescent="0.25">
      <c r="A447" s="287"/>
    </row>
    <row r="448" spans="1:1" x14ac:dyDescent="0.25">
      <c r="A448" s="287"/>
    </row>
    <row r="449" spans="1:1" x14ac:dyDescent="0.25">
      <c r="A449" s="287"/>
    </row>
    <row r="450" spans="1:1" x14ac:dyDescent="0.25">
      <c r="A450" s="287"/>
    </row>
    <row r="451" spans="1:1" x14ac:dyDescent="0.25">
      <c r="A451" s="287"/>
    </row>
    <row r="452" spans="1:1" x14ac:dyDescent="0.25">
      <c r="A452" s="287"/>
    </row>
    <row r="453" spans="1:1" x14ac:dyDescent="0.25">
      <c r="A453" s="287"/>
    </row>
    <row r="454" spans="1:1" x14ac:dyDescent="0.25">
      <c r="A454" s="287"/>
    </row>
    <row r="455" spans="1:1" x14ac:dyDescent="0.25">
      <c r="A455" s="287"/>
    </row>
    <row r="456" spans="1:1" x14ac:dyDescent="0.25">
      <c r="A456" s="287"/>
    </row>
    <row r="457" spans="1:1" x14ac:dyDescent="0.25">
      <c r="A457" s="287"/>
    </row>
    <row r="458" spans="1:1" x14ac:dyDescent="0.25">
      <c r="A458" s="287"/>
    </row>
    <row r="459" spans="1:1" x14ac:dyDescent="0.25">
      <c r="A459" s="287"/>
    </row>
    <row r="460" spans="1:1" x14ac:dyDescent="0.25">
      <c r="A460" s="287"/>
    </row>
    <row r="461" spans="1:1" x14ac:dyDescent="0.25">
      <c r="A461" s="287"/>
    </row>
    <row r="462" spans="1:1" x14ac:dyDescent="0.25">
      <c r="A462" s="287"/>
    </row>
    <row r="463" spans="1:1" x14ac:dyDescent="0.25">
      <c r="A463" s="287"/>
    </row>
    <row r="464" spans="1:1" x14ac:dyDescent="0.25">
      <c r="A464" s="287"/>
    </row>
    <row r="465" spans="1:1" x14ac:dyDescent="0.25">
      <c r="A465" s="287"/>
    </row>
    <row r="466" spans="1:1" x14ac:dyDescent="0.25">
      <c r="A466" s="287"/>
    </row>
    <row r="467" spans="1:1" x14ac:dyDescent="0.25">
      <c r="A467" s="287"/>
    </row>
    <row r="468" spans="1:1" x14ac:dyDescent="0.25">
      <c r="A468" s="287"/>
    </row>
    <row r="469" spans="1:1" x14ac:dyDescent="0.25">
      <c r="A469" s="287"/>
    </row>
    <row r="470" spans="1:1" x14ac:dyDescent="0.25">
      <c r="A470" s="287"/>
    </row>
    <row r="471" spans="1:1" x14ac:dyDescent="0.25">
      <c r="A471" s="287"/>
    </row>
    <row r="472" spans="1:1" x14ac:dyDescent="0.25">
      <c r="A472" s="287"/>
    </row>
    <row r="473" spans="1:1" x14ac:dyDescent="0.25">
      <c r="A473" s="287"/>
    </row>
    <row r="474" spans="1:1" x14ac:dyDescent="0.25">
      <c r="A474" s="287"/>
    </row>
    <row r="475" spans="1:1" x14ac:dyDescent="0.25">
      <c r="A475" s="287"/>
    </row>
    <row r="476" spans="1:1" x14ac:dyDescent="0.25">
      <c r="A476" s="287"/>
    </row>
    <row r="477" spans="1:1" x14ac:dyDescent="0.25">
      <c r="A477" s="287"/>
    </row>
    <row r="478" spans="1:1" x14ac:dyDescent="0.25">
      <c r="A478" s="287"/>
    </row>
    <row r="479" spans="1:1" x14ac:dyDescent="0.25">
      <c r="A479" s="287"/>
    </row>
    <row r="480" spans="1:1" x14ac:dyDescent="0.25">
      <c r="A480" s="287"/>
    </row>
    <row r="481" spans="1:1" x14ac:dyDescent="0.25">
      <c r="A481" s="287"/>
    </row>
    <row r="482" spans="1:1" x14ac:dyDescent="0.25">
      <c r="A482" s="287"/>
    </row>
    <row r="483" spans="1:1" x14ac:dyDescent="0.25">
      <c r="A483" s="287"/>
    </row>
    <row r="484" spans="1:1" x14ac:dyDescent="0.25">
      <c r="A484" s="287"/>
    </row>
    <row r="485" spans="1:1" x14ac:dyDescent="0.25">
      <c r="A485" s="287"/>
    </row>
    <row r="486" spans="1:1" x14ac:dyDescent="0.25">
      <c r="A486" s="287"/>
    </row>
    <row r="487" spans="1:1" x14ac:dyDescent="0.25">
      <c r="A487" s="287"/>
    </row>
    <row r="488" spans="1:1" x14ac:dyDescent="0.25">
      <c r="A488" s="287"/>
    </row>
    <row r="489" spans="1:1" x14ac:dyDescent="0.25">
      <c r="A489" s="287"/>
    </row>
    <row r="490" spans="1:1" x14ac:dyDescent="0.25">
      <c r="A490" s="287"/>
    </row>
    <row r="491" spans="1:1" x14ac:dyDescent="0.25">
      <c r="A491" s="287"/>
    </row>
    <row r="492" spans="1:1" x14ac:dyDescent="0.25">
      <c r="A492" s="287"/>
    </row>
    <row r="493" spans="1:1" x14ac:dyDescent="0.25">
      <c r="A493" s="287"/>
    </row>
    <row r="494" spans="1:1" x14ac:dyDescent="0.25">
      <c r="A494" s="287"/>
    </row>
    <row r="495" spans="1:1" x14ac:dyDescent="0.25">
      <c r="A495" s="287"/>
    </row>
    <row r="496" spans="1:1" x14ac:dyDescent="0.25">
      <c r="A496" s="287"/>
    </row>
    <row r="497" spans="1:1" x14ac:dyDescent="0.25">
      <c r="A497" s="287"/>
    </row>
    <row r="498" spans="1:1" x14ac:dyDescent="0.25">
      <c r="A498" s="287"/>
    </row>
    <row r="499" spans="1:1" x14ac:dyDescent="0.25">
      <c r="A499" s="287"/>
    </row>
    <row r="500" spans="1:1" x14ac:dyDescent="0.25">
      <c r="A500" s="287"/>
    </row>
    <row r="501" spans="1:1" x14ac:dyDescent="0.25">
      <c r="A501" s="287"/>
    </row>
    <row r="502" spans="1:1" x14ac:dyDescent="0.25">
      <c r="A502" s="287"/>
    </row>
    <row r="503" spans="1:1" x14ac:dyDescent="0.25">
      <c r="A503" s="287"/>
    </row>
    <row r="504" spans="1:1" x14ac:dyDescent="0.25">
      <c r="A504" s="287"/>
    </row>
    <row r="505" spans="1:1" x14ac:dyDescent="0.25">
      <c r="A505" s="287"/>
    </row>
    <row r="506" spans="1:1" x14ac:dyDescent="0.25">
      <c r="A506" s="287"/>
    </row>
    <row r="507" spans="1:1" x14ac:dyDescent="0.25">
      <c r="A507" s="287"/>
    </row>
    <row r="508" spans="1:1" x14ac:dyDescent="0.25">
      <c r="A508" s="287"/>
    </row>
    <row r="509" spans="1:1" x14ac:dyDescent="0.25">
      <c r="A509" s="287"/>
    </row>
    <row r="510" spans="1:1" x14ac:dyDescent="0.25">
      <c r="A510" s="287"/>
    </row>
    <row r="511" spans="1:1" x14ac:dyDescent="0.25">
      <c r="A511" s="287"/>
    </row>
    <row r="512" spans="1:1" x14ac:dyDescent="0.25">
      <c r="A512" s="287"/>
    </row>
    <row r="513" spans="1:1" x14ac:dyDescent="0.25">
      <c r="A513" s="287"/>
    </row>
    <row r="514" spans="1:1" x14ac:dyDescent="0.25">
      <c r="A514" s="287"/>
    </row>
    <row r="515" spans="1:1" x14ac:dyDescent="0.25">
      <c r="A515" s="287"/>
    </row>
    <row r="516" spans="1:1" x14ac:dyDescent="0.25">
      <c r="A516" s="287"/>
    </row>
    <row r="517" spans="1:1" x14ac:dyDescent="0.25">
      <c r="A517" s="287"/>
    </row>
    <row r="518" spans="1:1" x14ac:dyDescent="0.25">
      <c r="A518" s="287"/>
    </row>
    <row r="519" spans="1:1" x14ac:dyDescent="0.25">
      <c r="A519" s="287"/>
    </row>
    <row r="520" spans="1:1" x14ac:dyDescent="0.25">
      <c r="A520" s="287"/>
    </row>
    <row r="521" spans="1:1" x14ac:dyDescent="0.25">
      <c r="A521" s="287"/>
    </row>
    <row r="522" spans="1:1" x14ac:dyDescent="0.25">
      <c r="A522" s="287"/>
    </row>
    <row r="523" spans="1:1" x14ac:dyDescent="0.25">
      <c r="A523" s="287"/>
    </row>
    <row r="524" spans="1:1" x14ac:dyDescent="0.25">
      <c r="A524" s="287"/>
    </row>
    <row r="525" spans="1:1" x14ac:dyDescent="0.25">
      <c r="A525" s="287"/>
    </row>
    <row r="526" spans="1:1" x14ac:dyDescent="0.25">
      <c r="A526" s="287"/>
    </row>
    <row r="527" spans="1:1" x14ac:dyDescent="0.25">
      <c r="A527" s="287"/>
    </row>
    <row r="528" spans="1:1" x14ac:dyDescent="0.25">
      <c r="A528" s="287"/>
    </row>
    <row r="529" spans="1:1" x14ac:dyDescent="0.25">
      <c r="A529" s="287"/>
    </row>
    <row r="530" spans="1:1" x14ac:dyDescent="0.25">
      <c r="A530" s="287"/>
    </row>
    <row r="531" spans="1:1" x14ac:dyDescent="0.25">
      <c r="A531" s="287"/>
    </row>
    <row r="532" spans="1:1" x14ac:dyDescent="0.25">
      <c r="A532" s="287"/>
    </row>
    <row r="533" spans="1:1" x14ac:dyDescent="0.25">
      <c r="A533" s="287"/>
    </row>
    <row r="534" spans="1:1" x14ac:dyDescent="0.25">
      <c r="A534" s="287"/>
    </row>
    <row r="535" spans="1:1" x14ac:dyDescent="0.25">
      <c r="A535" s="287"/>
    </row>
    <row r="536" spans="1:1" x14ac:dyDescent="0.25">
      <c r="A536" s="287"/>
    </row>
    <row r="537" spans="1:1" x14ac:dyDescent="0.25">
      <c r="A537" s="287"/>
    </row>
    <row r="538" spans="1:1" x14ac:dyDescent="0.25">
      <c r="A538" s="287"/>
    </row>
    <row r="539" spans="1:1" x14ac:dyDescent="0.25">
      <c r="A539" s="287"/>
    </row>
    <row r="540" spans="1:1" x14ac:dyDescent="0.25">
      <c r="A540" s="287"/>
    </row>
    <row r="541" spans="1:1" x14ac:dyDescent="0.25">
      <c r="A541" s="287"/>
    </row>
    <row r="542" spans="1:1" x14ac:dyDescent="0.25">
      <c r="A542" s="287"/>
    </row>
    <row r="543" spans="1:1" x14ac:dyDescent="0.25">
      <c r="A543" s="287"/>
    </row>
    <row r="544" spans="1:1" x14ac:dyDescent="0.25">
      <c r="A544" s="287"/>
    </row>
    <row r="545" spans="1:1" x14ac:dyDescent="0.25">
      <c r="A545" s="287"/>
    </row>
    <row r="546" spans="1:1" x14ac:dyDescent="0.25">
      <c r="A546" s="287"/>
    </row>
    <row r="547" spans="1:1" x14ac:dyDescent="0.25">
      <c r="A547" s="287"/>
    </row>
    <row r="548" spans="1:1" x14ac:dyDescent="0.25">
      <c r="A548" s="287"/>
    </row>
    <row r="549" spans="1:1" x14ac:dyDescent="0.25">
      <c r="A549" s="287"/>
    </row>
    <row r="550" spans="1:1" x14ac:dyDescent="0.25">
      <c r="A550" s="287"/>
    </row>
    <row r="551" spans="1:1" x14ac:dyDescent="0.25">
      <c r="A551" s="287"/>
    </row>
    <row r="552" spans="1:1" x14ac:dyDescent="0.25">
      <c r="A552" s="287"/>
    </row>
    <row r="553" spans="1:1" x14ac:dyDescent="0.25">
      <c r="A553" s="287"/>
    </row>
    <row r="554" spans="1:1" x14ac:dyDescent="0.25">
      <c r="A554" s="287"/>
    </row>
    <row r="555" spans="1:1" x14ac:dyDescent="0.25">
      <c r="A555" s="287"/>
    </row>
    <row r="556" spans="1:1" x14ac:dyDescent="0.25">
      <c r="A556" s="287"/>
    </row>
    <row r="557" spans="1:1" x14ac:dyDescent="0.25">
      <c r="A557" s="287"/>
    </row>
    <row r="558" spans="1:1" x14ac:dyDescent="0.25">
      <c r="A558" s="287"/>
    </row>
    <row r="559" spans="1:1" x14ac:dyDescent="0.25">
      <c r="A559" s="287"/>
    </row>
    <row r="560" spans="1:1" x14ac:dyDescent="0.25">
      <c r="A560" s="287"/>
    </row>
    <row r="561" spans="1:1" x14ac:dyDescent="0.25">
      <c r="A561" s="287"/>
    </row>
    <row r="562" spans="1:1" x14ac:dyDescent="0.25">
      <c r="A562" s="287"/>
    </row>
    <row r="563" spans="1:1" x14ac:dyDescent="0.25">
      <c r="A563" s="287"/>
    </row>
    <row r="564" spans="1:1" x14ac:dyDescent="0.25">
      <c r="A564" s="287"/>
    </row>
    <row r="565" spans="1:1" x14ac:dyDescent="0.25">
      <c r="A565" s="287"/>
    </row>
    <row r="566" spans="1:1" x14ac:dyDescent="0.25">
      <c r="A566" s="287"/>
    </row>
    <row r="567" spans="1:1" x14ac:dyDescent="0.25">
      <c r="A567" s="287"/>
    </row>
    <row r="568" spans="1:1" x14ac:dyDescent="0.25">
      <c r="A568" s="287"/>
    </row>
    <row r="569" spans="1:1" x14ac:dyDescent="0.25">
      <c r="A569" s="287"/>
    </row>
    <row r="570" spans="1:1" x14ac:dyDescent="0.25">
      <c r="A570" s="287"/>
    </row>
    <row r="571" spans="1:1" x14ac:dyDescent="0.25">
      <c r="A571" s="287"/>
    </row>
    <row r="572" spans="1:1" x14ac:dyDescent="0.25">
      <c r="A572" s="287"/>
    </row>
    <row r="573" spans="1:1" x14ac:dyDescent="0.25">
      <c r="A573" s="287"/>
    </row>
    <row r="574" spans="1:1" x14ac:dyDescent="0.25">
      <c r="A574" s="287"/>
    </row>
    <row r="575" spans="1:1" x14ac:dyDescent="0.25">
      <c r="A575" s="287"/>
    </row>
    <row r="576" spans="1:1" x14ac:dyDescent="0.25">
      <c r="A576" s="287"/>
    </row>
    <row r="577" spans="1:1" x14ac:dyDescent="0.25">
      <c r="A577" s="287"/>
    </row>
    <row r="578" spans="1:1" x14ac:dyDescent="0.25">
      <c r="A578" s="287"/>
    </row>
    <row r="579" spans="1:1" x14ac:dyDescent="0.25">
      <c r="A579" s="287"/>
    </row>
    <row r="580" spans="1:1" x14ac:dyDescent="0.25">
      <c r="A580" s="287"/>
    </row>
    <row r="581" spans="1:1" x14ac:dyDescent="0.25">
      <c r="A581" s="287"/>
    </row>
    <row r="582" spans="1:1" x14ac:dyDescent="0.25">
      <c r="A582" s="287"/>
    </row>
    <row r="583" spans="1:1" x14ac:dyDescent="0.25">
      <c r="A583" s="287"/>
    </row>
    <row r="584" spans="1:1" x14ac:dyDescent="0.25">
      <c r="A584" s="287"/>
    </row>
    <row r="585" spans="1:1" x14ac:dyDescent="0.25">
      <c r="A585" s="287"/>
    </row>
    <row r="586" spans="1:1" x14ac:dyDescent="0.25">
      <c r="A586" s="287"/>
    </row>
    <row r="587" spans="1:1" x14ac:dyDescent="0.25">
      <c r="A587" s="287"/>
    </row>
    <row r="588" spans="1:1" x14ac:dyDescent="0.25">
      <c r="A588" s="287"/>
    </row>
    <row r="589" spans="1:1" x14ac:dyDescent="0.25">
      <c r="A589" s="287"/>
    </row>
    <row r="590" spans="1:1" x14ac:dyDescent="0.25">
      <c r="A590" s="287"/>
    </row>
    <row r="591" spans="1:1" x14ac:dyDescent="0.25">
      <c r="A591" s="287"/>
    </row>
    <row r="592" spans="1:1" x14ac:dyDescent="0.25">
      <c r="A592" s="287"/>
    </row>
    <row r="593" spans="1:1" x14ac:dyDescent="0.25">
      <c r="A593" s="287"/>
    </row>
    <row r="594" spans="1:1" x14ac:dyDescent="0.25">
      <c r="A594" s="287"/>
    </row>
    <row r="595" spans="1:1" x14ac:dyDescent="0.25">
      <c r="A595" s="287"/>
    </row>
    <row r="596" spans="1:1" x14ac:dyDescent="0.25">
      <c r="A596" s="287"/>
    </row>
    <row r="597" spans="1:1" x14ac:dyDescent="0.25">
      <c r="A597" s="287"/>
    </row>
    <row r="598" spans="1:1" x14ac:dyDescent="0.25">
      <c r="A598" s="287"/>
    </row>
    <row r="599" spans="1:1" x14ac:dyDescent="0.25">
      <c r="A599" s="287"/>
    </row>
    <row r="600" spans="1:1" x14ac:dyDescent="0.25">
      <c r="A600" s="287"/>
    </row>
    <row r="601" spans="1:1" x14ac:dyDescent="0.25">
      <c r="A601" s="287"/>
    </row>
    <row r="602" spans="1:1" x14ac:dyDescent="0.25">
      <c r="A602" s="287"/>
    </row>
    <row r="603" spans="1:1" x14ac:dyDescent="0.25">
      <c r="A603" s="287"/>
    </row>
    <row r="604" spans="1:1" x14ac:dyDescent="0.25">
      <c r="A604" s="287"/>
    </row>
    <row r="605" spans="1:1" x14ac:dyDescent="0.25">
      <c r="A605" s="287"/>
    </row>
    <row r="606" spans="1:1" x14ac:dyDescent="0.25">
      <c r="A606" s="287"/>
    </row>
    <row r="607" spans="1:1" x14ac:dyDescent="0.25">
      <c r="A607" s="287"/>
    </row>
    <row r="608" spans="1:1" x14ac:dyDescent="0.25">
      <c r="A608" s="287"/>
    </row>
    <row r="609" spans="1:1" x14ac:dyDescent="0.25">
      <c r="A609" s="287"/>
    </row>
    <row r="610" spans="1:1" x14ac:dyDescent="0.25">
      <c r="A610" s="287"/>
    </row>
    <row r="611" spans="1:1" x14ac:dyDescent="0.25">
      <c r="A611" s="287"/>
    </row>
    <row r="612" spans="1:1" x14ac:dyDescent="0.25">
      <c r="A612" s="287"/>
    </row>
    <row r="613" spans="1:1" x14ac:dyDescent="0.25">
      <c r="A613" s="287"/>
    </row>
    <row r="614" spans="1:1" x14ac:dyDescent="0.25">
      <c r="A614" s="287"/>
    </row>
    <row r="615" spans="1:1" x14ac:dyDescent="0.25">
      <c r="A615" s="287"/>
    </row>
    <row r="616" spans="1:1" x14ac:dyDescent="0.25">
      <c r="A616" s="287"/>
    </row>
    <row r="617" spans="1:1" x14ac:dyDescent="0.25">
      <c r="A617" s="287"/>
    </row>
    <row r="618" spans="1:1" x14ac:dyDescent="0.25">
      <c r="A618" s="287"/>
    </row>
    <row r="619" spans="1:1" x14ac:dyDescent="0.25">
      <c r="A619" s="287"/>
    </row>
    <row r="620" spans="1:1" x14ac:dyDescent="0.25">
      <c r="A620" s="287"/>
    </row>
    <row r="621" spans="1:1" x14ac:dyDescent="0.25">
      <c r="A621" s="287"/>
    </row>
    <row r="622" spans="1:1" x14ac:dyDescent="0.25">
      <c r="A622" s="287"/>
    </row>
    <row r="623" spans="1:1" x14ac:dyDescent="0.25">
      <c r="A623" s="287"/>
    </row>
    <row r="624" spans="1:1" x14ac:dyDescent="0.25">
      <c r="A624" s="287"/>
    </row>
    <row r="625" spans="1:1" x14ac:dyDescent="0.25">
      <c r="A625" s="287"/>
    </row>
    <row r="626" spans="1:1" x14ac:dyDescent="0.25">
      <c r="A626" s="287"/>
    </row>
    <row r="627" spans="1:1" x14ac:dyDescent="0.25">
      <c r="A627" s="287"/>
    </row>
    <row r="628" spans="1:1" x14ac:dyDescent="0.25">
      <c r="A628" s="287"/>
    </row>
    <row r="629" spans="1:1" x14ac:dyDescent="0.25">
      <c r="A629" s="287"/>
    </row>
    <row r="630" spans="1:1" x14ac:dyDescent="0.25">
      <c r="A630" s="287"/>
    </row>
    <row r="631" spans="1:1" x14ac:dyDescent="0.25">
      <c r="A631" s="287"/>
    </row>
    <row r="632" spans="1:1" x14ac:dyDescent="0.25">
      <c r="A632" s="287"/>
    </row>
    <row r="633" spans="1:1" x14ac:dyDescent="0.25">
      <c r="A633" s="287"/>
    </row>
    <row r="634" spans="1:1" x14ac:dyDescent="0.25">
      <c r="A634" s="287"/>
    </row>
    <row r="635" spans="1:1" x14ac:dyDescent="0.25">
      <c r="A635" s="287"/>
    </row>
    <row r="636" spans="1:1" x14ac:dyDescent="0.25">
      <c r="A636" s="287"/>
    </row>
    <row r="637" spans="1:1" x14ac:dyDescent="0.25">
      <c r="A637" s="287"/>
    </row>
    <row r="638" spans="1:1" x14ac:dyDescent="0.25">
      <c r="A638" s="287"/>
    </row>
    <row r="639" spans="1:1" x14ac:dyDescent="0.25">
      <c r="A639" s="287"/>
    </row>
    <row r="640" spans="1:1" x14ac:dyDescent="0.25">
      <c r="A640" s="287"/>
    </row>
    <row r="641" spans="1:1" x14ac:dyDescent="0.25">
      <c r="A641" s="287"/>
    </row>
    <row r="642" spans="1:1" x14ac:dyDescent="0.25">
      <c r="A642" s="287"/>
    </row>
    <row r="643" spans="1:1" x14ac:dyDescent="0.25">
      <c r="A643" s="287"/>
    </row>
    <row r="644" spans="1:1" x14ac:dyDescent="0.25">
      <c r="A644" s="287"/>
    </row>
    <row r="645" spans="1:1" x14ac:dyDescent="0.25">
      <c r="A645" s="287"/>
    </row>
    <row r="646" spans="1:1" x14ac:dyDescent="0.25">
      <c r="A646" s="287"/>
    </row>
    <row r="647" spans="1:1" x14ac:dyDescent="0.25">
      <c r="A647" s="287"/>
    </row>
    <row r="648" spans="1:1" x14ac:dyDescent="0.25">
      <c r="A648" s="287"/>
    </row>
    <row r="649" spans="1:1" x14ac:dyDescent="0.25">
      <c r="A649" s="287"/>
    </row>
    <row r="650" spans="1:1" x14ac:dyDescent="0.25">
      <c r="A650" s="287"/>
    </row>
    <row r="651" spans="1:1" x14ac:dyDescent="0.25">
      <c r="A651" s="287"/>
    </row>
    <row r="652" spans="1:1" x14ac:dyDescent="0.25">
      <c r="A652" s="287"/>
    </row>
    <row r="653" spans="1:1" x14ac:dyDescent="0.25">
      <c r="A653" s="287"/>
    </row>
    <row r="654" spans="1:1" x14ac:dyDescent="0.25">
      <c r="A654" s="287"/>
    </row>
    <row r="655" spans="1:1" x14ac:dyDescent="0.25">
      <c r="A655" s="287"/>
    </row>
    <row r="656" spans="1:1" x14ac:dyDescent="0.25">
      <c r="A656" s="287"/>
    </row>
    <row r="657" spans="1:1" x14ac:dyDescent="0.25">
      <c r="A657" s="287"/>
    </row>
    <row r="658" spans="1:1" x14ac:dyDescent="0.25">
      <c r="A658" s="287"/>
    </row>
    <row r="659" spans="1:1" x14ac:dyDescent="0.25">
      <c r="A659" s="287"/>
    </row>
    <row r="660" spans="1:1" x14ac:dyDescent="0.25">
      <c r="A660" s="287"/>
    </row>
    <row r="661" spans="1:1" x14ac:dyDescent="0.25">
      <c r="A661" s="287"/>
    </row>
    <row r="662" spans="1:1" x14ac:dyDescent="0.25">
      <c r="A662" s="287"/>
    </row>
    <row r="663" spans="1:1" x14ac:dyDescent="0.25">
      <c r="A663" s="287"/>
    </row>
    <row r="664" spans="1:1" x14ac:dyDescent="0.25">
      <c r="A664" s="287"/>
    </row>
    <row r="665" spans="1:1" x14ac:dyDescent="0.25">
      <c r="A665" s="287"/>
    </row>
    <row r="666" spans="1:1" x14ac:dyDescent="0.25">
      <c r="A666" s="287"/>
    </row>
    <row r="667" spans="1:1" x14ac:dyDescent="0.25">
      <c r="A667" s="287"/>
    </row>
    <row r="668" spans="1:1" x14ac:dyDescent="0.25">
      <c r="A668" s="287"/>
    </row>
    <row r="669" spans="1:1" x14ac:dyDescent="0.25">
      <c r="A669" s="287"/>
    </row>
    <row r="670" spans="1:1" x14ac:dyDescent="0.25">
      <c r="A670" s="287"/>
    </row>
    <row r="671" spans="1:1" x14ac:dyDescent="0.25">
      <c r="A671" s="287"/>
    </row>
    <row r="672" spans="1:1" x14ac:dyDescent="0.25">
      <c r="A672" s="287"/>
    </row>
    <row r="673" spans="1:1" x14ac:dyDescent="0.25">
      <c r="A673" s="287"/>
    </row>
    <row r="674" spans="1:1" x14ac:dyDescent="0.25">
      <c r="A674" s="287"/>
    </row>
    <row r="675" spans="1:1" x14ac:dyDescent="0.25">
      <c r="A675" s="287"/>
    </row>
    <row r="676" spans="1:1" x14ac:dyDescent="0.25">
      <c r="A676" s="287"/>
    </row>
    <row r="677" spans="1:1" x14ac:dyDescent="0.25">
      <c r="A677" s="287"/>
    </row>
    <row r="678" spans="1:1" x14ac:dyDescent="0.25">
      <c r="A678" s="287"/>
    </row>
    <row r="679" spans="1:1" x14ac:dyDescent="0.25">
      <c r="A679" s="287"/>
    </row>
    <row r="680" spans="1:1" x14ac:dyDescent="0.25">
      <c r="A680" s="287"/>
    </row>
    <row r="681" spans="1:1" x14ac:dyDescent="0.25">
      <c r="A681" s="287"/>
    </row>
    <row r="682" spans="1:1" x14ac:dyDescent="0.25">
      <c r="A682" s="287"/>
    </row>
    <row r="683" spans="1:1" x14ac:dyDescent="0.25">
      <c r="A683" s="287"/>
    </row>
    <row r="684" spans="1:1" x14ac:dyDescent="0.25">
      <c r="A684" s="287"/>
    </row>
    <row r="685" spans="1:1" x14ac:dyDescent="0.25">
      <c r="A685" s="287"/>
    </row>
    <row r="686" spans="1:1" x14ac:dyDescent="0.25">
      <c r="A686" s="287"/>
    </row>
    <row r="687" spans="1:1" x14ac:dyDescent="0.25">
      <c r="A687" s="287"/>
    </row>
    <row r="688" spans="1:1" x14ac:dyDescent="0.25">
      <c r="A688" s="287"/>
    </row>
    <row r="689" spans="1:1" x14ac:dyDescent="0.25">
      <c r="A689" s="287"/>
    </row>
    <row r="690" spans="1:1" x14ac:dyDescent="0.25">
      <c r="A690" s="287"/>
    </row>
    <row r="691" spans="1:1" x14ac:dyDescent="0.25">
      <c r="A691" s="287"/>
    </row>
    <row r="692" spans="1:1" x14ac:dyDescent="0.25">
      <c r="A692" s="287"/>
    </row>
    <row r="693" spans="1:1" x14ac:dyDescent="0.25">
      <c r="A693" s="287"/>
    </row>
    <row r="694" spans="1:1" x14ac:dyDescent="0.25">
      <c r="A694" s="287"/>
    </row>
    <row r="695" spans="1:1" x14ac:dyDescent="0.25">
      <c r="A695" s="287"/>
    </row>
    <row r="696" spans="1:1" x14ac:dyDescent="0.25">
      <c r="A696" s="287"/>
    </row>
    <row r="697" spans="1:1" x14ac:dyDescent="0.25">
      <c r="A697" s="287"/>
    </row>
    <row r="698" spans="1:1" x14ac:dyDescent="0.25">
      <c r="A698" s="287"/>
    </row>
    <row r="699" spans="1:1" x14ac:dyDescent="0.25">
      <c r="A699" s="287"/>
    </row>
    <row r="700" spans="1:1" x14ac:dyDescent="0.25">
      <c r="A700" s="287"/>
    </row>
    <row r="701" spans="1:1" x14ac:dyDescent="0.25">
      <c r="A701" s="287"/>
    </row>
    <row r="702" spans="1:1" x14ac:dyDescent="0.25">
      <c r="A702" s="287"/>
    </row>
    <row r="703" spans="1:1" x14ac:dyDescent="0.25">
      <c r="A703" s="287"/>
    </row>
    <row r="704" spans="1:1" x14ac:dyDescent="0.25">
      <c r="A704" s="287"/>
    </row>
    <row r="705" spans="1:1" x14ac:dyDescent="0.25">
      <c r="A705" s="287"/>
    </row>
    <row r="706" spans="1:1" x14ac:dyDescent="0.25">
      <c r="A706" s="287"/>
    </row>
    <row r="707" spans="1:1" x14ac:dyDescent="0.25">
      <c r="A707" s="287"/>
    </row>
    <row r="708" spans="1:1" x14ac:dyDescent="0.25">
      <c r="A708" s="287"/>
    </row>
    <row r="709" spans="1:1" x14ac:dyDescent="0.25">
      <c r="A709" s="287"/>
    </row>
    <row r="710" spans="1:1" x14ac:dyDescent="0.25">
      <c r="A710" s="287"/>
    </row>
    <row r="711" spans="1:1" x14ac:dyDescent="0.25">
      <c r="A711" s="287"/>
    </row>
    <row r="712" spans="1:1" x14ac:dyDescent="0.25">
      <c r="A712" s="287"/>
    </row>
    <row r="713" spans="1:1" x14ac:dyDescent="0.25">
      <c r="A713" s="287"/>
    </row>
    <row r="714" spans="1:1" x14ac:dyDescent="0.25">
      <c r="A714" s="287"/>
    </row>
    <row r="715" spans="1:1" x14ac:dyDescent="0.25">
      <c r="A715" s="287"/>
    </row>
    <row r="716" spans="1:1" x14ac:dyDescent="0.25">
      <c r="A716" s="287"/>
    </row>
    <row r="717" spans="1:1" x14ac:dyDescent="0.25">
      <c r="A717" s="287"/>
    </row>
    <row r="718" spans="1:1" x14ac:dyDescent="0.25">
      <c r="A718" s="287"/>
    </row>
    <row r="719" spans="1:1" x14ac:dyDescent="0.25">
      <c r="A719" s="287"/>
    </row>
    <row r="720" spans="1:1" x14ac:dyDescent="0.25">
      <c r="A720" s="287"/>
    </row>
    <row r="721" spans="1:1" x14ac:dyDescent="0.25">
      <c r="A721" s="287"/>
    </row>
    <row r="722" spans="1:1" x14ac:dyDescent="0.25">
      <c r="A722" s="287"/>
    </row>
    <row r="723" spans="1:1" x14ac:dyDescent="0.25">
      <c r="A723" s="287"/>
    </row>
    <row r="724" spans="1:1" x14ac:dyDescent="0.25">
      <c r="A724" s="287"/>
    </row>
    <row r="725" spans="1:1" x14ac:dyDescent="0.25">
      <c r="A725" s="287"/>
    </row>
    <row r="726" spans="1:1" x14ac:dyDescent="0.25">
      <c r="A726" s="287"/>
    </row>
    <row r="727" spans="1:1" x14ac:dyDescent="0.25">
      <c r="A727" s="287"/>
    </row>
    <row r="728" spans="1:1" x14ac:dyDescent="0.25">
      <c r="A728" s="287"/>
    </row>
    <row r="729" spans="1:1" x14ac:dyDescent="0.25">
      <c r="A729" s="287"/>
    </row>
    <row r="730" spans="1:1" x14ac:dyDescent="0.25">
      <c r="A730" s="287"/>
    </row>
    <row r="731" spans="1:1" x14ac:dyDescent="0.25">
      <c r="A731" s="287"/>
    </row>
    <row r="732" spans="1:1" x14ac:dyDescent="0.25">
      <c r="A732" s="287"/>
    </row>
    <row r="733" spans="1:1" x14ac:dyDescent="0.25">
      <c r="A733" s="287"/>
    </row>
    <row r="734" spans="1:1" x14ac:dyDescent="0.25">
      <c r="A734" s="287"/>
    </row>
    <row r="735" spans="1:1" x14ac:dyDescent="0.25">
      <c r="A735" s="287"/>
    </row>
    <row r="736" spans="1:1" x14ac:dyDescent="0.25">
      <c r="A736" s="287"/>
    </row>
    <row r="737" spans="1:1" x14ac:dyDescent="0.25">
      <c r="A737" s="287"/>
    </row>
    <row r="738" spans="1:1" x14ac:dyDescent="0.25">
      <c r="A738" s="287"/>
    </row>
    <row r="739" spans="1:1" x14ac:dyDescent="0.25">
      <c r="A739" s="287"/>
    </row>
    <row r="740" spans="1:1" x14ac:dyDescent="0.25">
      <c r="A740" s="287"/>
    </row>
    <row r="741" spans="1:1" x14ac:dyDescent="0.25">
      <c r="A741" s="287"/>
    </row>
    <row r="742" spans="1:1" x14ac:dyDescent="0.25">
      <c r="A742" s="287"/>
    </row>
    <row r="743" spans="1:1" x14ac:dyDescent="0.25">
      <c r="A743" s="287"/>
    </row>
    <row r="744" spans="1:1" x14ac:dyDescent="0.25">
      <c r="A744" s="287"/>
    </row>
    <row r="745" spans="1:1" x14ac:dyDescent="0.25">
      <c r="A745" s="287"/>
    </row>
    <row r="746" spans="1:1" x14ac:dyDescent="0.25">
      <c r="A746" s="287"/>
    </row>
    <row r="747" spans="1:1" x14ac:dyDescent="0.25">
      <c r="A747" s="287"/>
    </row>
    <row r="748" spans="1:1" x14ac:dyDescent="0.25">
      <c r="A748" s="287"/>
    </row>
    <row r="749" spans="1:1" x14ac:dyDescent="0.25">
      <c r="A749" s="287"/>
    </row>
    <row r="750" spans="1:1" x14ac:dyDescent="0.25">
      <c r="A750" s="287"/>
    </row>
    <row r="751" spans="1:1" x14ac:dyDescent="0.25">
      <c r="A751" s="287"/>
    </row>
    <row r="752" spans="1:1" x14ac:dyDescent="0.25">
      <c r="A752" s="287"/>
    </row>
    <row r="753" spans="1:1" x14ac:dyDescent="0.25">
      <c r="A753" s="287"/>
    </row>
    <row r="754" spans="1:1" x14ac:dyDescent="0.25">
      <c r="A754" s="287"/>
    </row>
    <row r="755" spans="1:1" x14ac:dyDescent="0.25">
      <c r="A755" s="287"/>
    </row>
    <row r="756" spans="1:1" x14ac:dyDescent="0.25">
      <c r="A756" s="287"/>
    </row>
    <row r="757" spans="1:1" x14ac:dyDescent="0.25">
      <c r="A757" s="287"/>
    </row>
    <row r="758" spans="1:1" x14ac:dyDescent="0.25">
      <c r="A758" s="287"/>
    </row>
    <row r="759" spans="1:1" x14ac:dyDescent="0.25">
      <c r="A759" s="287"/>
    </row>
    <row r="760" spans="1:1" x14ac:dyDescent="0.25">
      <c r="A760" s="287"/>
    </row>
    <row r="761" spans="1:1" x14ac:dyDescent="0.25">
      <c r="A761" s="287"/>
    </row>
    <row r="762" spans="1:1" x14ac:dyDescent="0.25">
      <c r="A762" s="287"/>
    </row>
    <row r="763" spans="1:1" x14ac:dyDescent="0.25">
      <c r="A763" s="287"/>
    </row>
    <row r="764" spans="1:1" x14ac:dyDescent="0.25">
      <c r="A764" s="287"/>
    </row>
    <row r="765" spans="1:1" x14ac:dyDescent="0.25">
      <c r="A765" s="287"/>
    </row>
    <row r="766" spans="1:1" x14ac:dyDescent="0.25">
      <c r="A766" s="287"/>
    </row>
    <row r="767" spans="1:1" x14ac:dyDescent="0.25">
      <c r="A767" s="287"/>
    </row>
    <row r="768" spans="1:1" x14ac:dyDescent="0.25">
      <c r="A768" s="287"/>
    </row>
    <row r="769" spans="1:1" x14ac:dyDescent="0.25">
      <c r="A769" s="287"/>
    </row>
    <row r="770" spans="1:1" x14ac:dyDescent="0.25">
      <c r="A770" s="287"/>
    </row>
    <row r="771" spans="1:1" x14ac:dyDescent="0.25">
      <c r="A771" s="287"/>
    </row>
    <row r="772" spans="1:1" x14ac:dyDescent="0.25">
      <c r="A772" s="287"/>
    </row>
    <row r="773" spans="1:1" x14ac:dyDescent="0.25">
      <c r="A773" s="287"/>
    </row>
    <row r="774" spans="1:1" x14ac:dyDescent="0.25">
      <c r="A774" s="287"/>
    </row>
    <row r="775" spans="1:1" x14ac:dyDescent="0.25">
      <c r="A775" s="287"/>
    </row>
    <row r="776" spans="1:1" x14ac:dyDescent="0.25">
      <c r="A776" s="287"/>
    </row>
    <row r="777" spans="1:1" x14ac:dyDescent="0.25">
      <c r="A777" s="287"/>
    </row>
    <row r="778" spans="1:1" x14ac:dyDescent="0.25">
      <c r="A778" s="287"/>
    </row>
    <row r="779" spans="1:1" x14ac:dyDescent="0.25">
      <c r="A779" s="287"/>
    </row>
    <row r="780" spans="1:1" x14ac:dyDescent="0.25">
      <c r="A780" s="287"/>
    </row>
    <row r="781" spans="1:1" x14ac:dyDescent="0.25">
      <c r="A781" s="287"/>
    </row>
    <row r="782" spans="1:1" x14ac:dyDescent="0.25">
      <c r="A782" s="287"/>
    </row>
    <row r="783" spans="1:1" x14ac:dyDescent="0.25">
      <c r="A783" s="287"/>
    </row>
    <row r="784" spans="1:1" x14ac:dyDescent="0.25">
      <c r="A784" s="287"/>
    </row>
    <row r="785" spans="1:1" x14ac:dyDescent="0.25">
      <c r="A785" s="287"/>
    </row>
    <row r="786" spans="1:1" x14ac:dyDescent="0.25">
      <c r="A786" s="287"/>
    </row>
    <row r="787" spans="1:1" x14ac:dyDescent="0.25">
      <c r="A787" s="287"/>
    </row>
    <row r="788" spans="1:1" x14ac:dyDescent="0.25">
      <c r="A788" s="287"/>
    </row>
    <row r="789" spans="1:1" x14ac:dyDescent="0.25">
      <c r="A789" s="287"/>
    </row>
    <row r="790" spans="1:1" x14ac:dyDescent="0.25">
      <c r="A790" s="287"/>
    </row>
    <row r="791" spans="1:1" x14ac:dyDescent="0.25">
      <c r="A791" s="287"/>
    </row>
    <row r="792" spans="1:1" x14ac:dyDescent="0.25">
      <c r="A792" s="287"/>
    </row>
    <row r="793" spans="1:1" x14ac:dyDescent="0.25">
      <c r="A793" s="287"/>
    </row>
    <row r="794" spans="1:1" x14ac:dyDescent="0.25">
      <c r="A794" s="287"/>
    </row>
    <row r="795" spans="1:1" x14ac:dyDescent="0.25">
      <c r="A795" s="287"/>
    </row>
    <row r="796" spans="1:1" x14ac:dyDescent="0.25">
      <c r="A796" s="287"/>
    </row>
    <row r="797" spans="1:1" x14ac:dyDescent="0.25">
      <c r="A797" s="287"/>
    </row>
    <row r="798" spans="1:1" x14ac:dyDescent="0.25">
      <c r="A798" s="287"/>
    </row>
    <row r="799" spans="1:1" x14ac:dyDescent="0.25">
      <c r="A799" s="287"/>
    </row>
    <row r="800" spans="1:1" x14ac:dyDescent="0.25">
      <c r="A800" s="287"/>
    </row>
    <row r="801" spans="1:1" x14ac:dyDescent="0.25">
      <c r="A801" s="287"/>
    </row>
    <row r="802" spans="1:1" x14ac:dyDescent="0.25">
      <c r="A802" s="287"/>
    </row>
    <row r="803" spans="1:1" x14ac:dyDescent="0.25">
      <c r="A803" s="287"/>
    </row>
    <row r="804" spans="1:1" x14ac:dyDescent="0.25">
      <c r="A804" s="287"/>
    </row>
    <row r="805" spans="1:1" x14ac:dyDescent="0.25">
      <c r="A805" s="287"/>
    </row>
    <row r="806" spans="1:1" x14ac:dyDescent="0.25">
      <c r="A806" s="287"/>
    </row>
    <row r="807" spans="1:1" x14ac:dyDescent="0.25">
      <c r="A807" s="287"/>
    </row>
    <row r="808" spans="1:1" x14ac:dyDescent="0.25">
      <c r="A808" s="287"/>
    </row>
    <row r="809" spans="1:1" x14ac:dyDescent="0.25">
      <c r="A809" s="287"/>
    </row>
    <row r="810" spans="1:1" x14ac:dyDescent="0.25">
      <c r="A810" s="287"/>
    </row>
    <row r="811" spans="1:1" x14ac:dyDescent="0.25">
      <c r="A811" s="287"/>
    </row>
    <row r="812" spans="1:1" x14ac:dyDescent="0.25">
      <c r="A812" s="287"/>
    </row>
    <row r="813" spans="1:1" x14ac:dyDescent="0.25">
      <c r="A813" s="287"/>
    </row>
    <row r="814" spans="1:1" x14ac:dyDescent="0.25">
      <c r="A814" s="287"/>
    </row>
    <row r="815" spans="1:1" x14ac:dyDescent="0.25">
      <c r="A815" s="287"/>
    </row>
    <row r="816" spans="1:1" x14ac:dyDescent="0.25">
      <c r="A816" s="287"/>
    </row>
    <row r="817" spans="1:1" x14ac:dyDescent="0.25">
      <c r="A817" s="287"/>
    </row>
    <row r="818" spans="1:1" x14ac:dyDescent="0.25">
      <c r="A818" s="287"/>
    </row>
    <row r="819" spans="1:1" x14ac:dyDescent="0.25">
      <c r="A819" s="287"/>
    </row>
    <row r="820" spans="1:1" x14ac:dyDescent="0.25">
      <c r="A820" s="287"/>
    </row>
    <row r="821" spans="1:1" x14ac:dyDescent="0.25">
      <c r="A821" s="287"/>
    </row>
    <row r="822" spans="1:1" x14ac:dyDescent="0.25">
      <c r="A822" s="287"/>
    </row>
    <row r="823" spans="1:1" x14ac:dyDescent="0.25">
      <c r="A823" s="287"/>
    </row>
    <row r="824" spans="1:1" x14ac:dyDescent="0.25">
      <c r="A824" s="287"/>
    </row>
    <row r="825" spans="1:1" x14ac:dyDescent="0.25">
      <c r="A825" s="287"/>
    </row>
    <row r="826" spans="1:1" x14ac:dyDescent="0.25">
      <c r="A826" s="287"/>
    </row>
    <row r="827" spans="1:1" x14ac:dyDescent="0.25">
      <c r="A827" s="287"/>
    </row>
    <row r="828" spans="1:1" x14ac:dyDescent="0.25">
      <c r="A828" s="287"/>
    </row>
    <row r="829" spans="1:1" x14ac:dyDescent="0.25">
      <c r="A829" s="287"/>
    </row>
    <row r="830" spans="1:1" x14ac:dyDescent="0.25">
      <c r="A830" s="287"/>
    </row>
    <row r="831" spans="1:1" x14ac:dyDescent="0.25">
      <c r="A831" s="287"/>
    </row>
    <row r="832" spans="1:1" x14ac:dyDescent="0.25">
      <c r="A832" s="287"/>
    </row>
    <row r="833" spans="1:1" x14ac:dyDescent="0.25">
      <c r="A833" s="287"/>
    </row>
    <row r="834" spans="1:1" x14ac:dyDescent="0.25">
      <c r="A834" s="287"/>
    </row>
    <row r="835" spans="1:1" x14ac:dyDescent="0.25">
      <c r="A835" s="287"/>
    </row>
    <row r="836" spans="1:1" x14ac:dyDescent="0.25">
      <c r="A836" s="287"/>
    </row>
    <row r="837" spans="1:1" x14ac:dyDescent="0.25">
      <c r="A837" s="287"/>
    </row>
    <row r="838" spans="1:1" x14ac:dyDescent="0.25">
      <c r="A838" s="287"/>
    </row>
    <row r="839" spans="1:1" x14ac:dyDescent="0.25">
      <c r="A839" s="287"/>
    </row>
    <row r="840" spans="1:1" x14ac:dyDescent="0.25">
      <c r="A840" s="287"/>
    </row>
    <row r="841" spans="1:1" x14ac:dyDescent="0.25">
      <c r="A841" s="287"/>
    </row>
    <row r="842" spans="1:1" x14ac:dyDescent="0.25">
      <c r="A842" s="287"/>
    </row>
    <row r="843" spans="1:1" x14ac:dyDescent="0.25">
      <c r="A843" s="287"/>
    </row>
    <row r="844" spans="1:1" x14ac:dyDescent="0.25">
      <c r="A844" s="287"/>
    </row>
    <row r="845" spans="1:1" x14ac:dyDescent="0.25">
      <c r="A845" s="287"/>
    </row>
    <row r="846" spans="1:1" x14ac:dyDescent="0.25">
      <c r="A846" s="287"/>
    </row>
    <row r="847" spans="1:1" x14ac:dyDescent="0.25">
      <c r="A847" s="287"/>
    </row>
    <row r="848" spans="1:1" x14ac:dyDescent="0.25">
      <c r="A848" s="287"/>
    </row>
    <row r="849" spans="1:1" x14ac:dyDescent="0.25">
      <c r="A849" s="287"/>
    </row>
    <row r="850" spans="1:1" x14ac:dyDescent="0.25">
      <c r="A850" s="287"/>
    </row>
    <row r="851" spans="1:1" x14ac:dyDescent="0.25">
      <c r="A851" s="287"/>
    </row>
    <row r="852" spans="1:1" x14ac:dyDescent="0.25">
      <c r="A852" s="287"/>
    </row>
    <row r="853" spans="1:1" x14ac:dyDescent="0.25">
      <c r="A853" s="287"/>
    </row>
    <row r="854" spans="1:1" x14ac:dyDescent="0.25">
      <c r="A854" s="287"/>
    </row>
    <row r="855" spans="1:1" x14ac:dyDescent="0.25">
      <c r="A855" s="287"/>
    </row>
    <row r="856" spans="1:1" x14ac:dyDescent="0.25">
      <c r="A856" s="287"/>
    </row>
    <row r="857" spans="1:1" x14ac:dyDescent="0.25">
      <c r="A857" s="287"/>
    </row>
    <row r="858" spans="1:1" x14ac:dyDescent="0.25">
      <c r="A858" s="287"/>
    </row>
    <row r="859" spans="1:1" x14ac:dyDescent="0.25">
      <c r="A859" s="287"/>
    </row>
    <row r="860" spans="1:1" x14ac:dyDescent="0.25">
      <c r="A860" s="287"/>
    </row>
    <row r="861" spans="1:1" x14ac:dyDescent="0.25">
      <c r="A861" s="287"/>
    </row>
    <row r="862" spans="1:1" x14ac:dyDescent="0.25">
      <c r="A862" s="287"/>
    </row>
    <row r="863" spans="1:1" x14ac:dyDescent="0.25">
      <c r="A863" s="287"/>
    </row>
    <row r="864" spans="1:1" x14ac:dyDescent="0.25">
      <c r="A864" s="287"/>
    </row>
    <row r="865" spans="1:1" x14ac:dyDescent="0.25">
      <c r="A865" s="287"/>
    </row>
    <row r="866" spans="1:1" x14ac:dyDescent="0.25">
      <c r="A866" s="287"/>
    </row>
    <row r="867" spans="1:1" x14ac:dyDescent="0.25">
      <c r="A867" s="287"/>
    </row>
    <row r="868" spans="1:1" x14ac:dyDescent="0.25">
      <c r="A868" s="287"/>
    </row>
    <row r="869" spans="1:1" x14ac:dyDescent="0.25">
      <c r="A869" s="287"/>
    </row>
    <row r="870" spans="1:1" x14ac:dyDescent="0.25">
      <c r="A870" s="287"/>
    </row>
    <row r="871" spans="1:1" x14ac:dyDescent="0.25">
      <c r="A871" s="287"/>
    </row>
    <row r="872" spans="1:1" x14ac:dyDescent="0.25">
      <c r="A872" s="287"/>
    </row>
    <row r="873" spans="1:1" x14ac:dyDescent="0.25">
      <c r="A873" s="287"/>
    </row>
    <row r="874" spans="1:1" x14ac:dyDescent="0.25">
      <c r="A874" s="287"/>
    </row>
    <row r="875" spans="1:1" x14ac:dyDescent="0.25">
      <c r="A875" s="287"/>
    </row>
    <row r="876" spans="1:1" x14ac:dyDescent="0.25">
      <c r="A876" s="287"/>
    </row>
    <row r="877" spans="1:1" x14ac:dyDescent="0.25">
      <c r="A877" s="287"/>
    </row>
    <row r="878" spans="1:1" x14ac:dyDescent="0.25">
      <c r="A878" s="287"/>
    </row>
    <row r="879" spans="1:1" x14ac:dyDescent="0.25">
      <c r="A879" s="287"/>
    </row>
    <row r="880" spans="1:1" x14ac:dyDescent="0.25">
      <c r="A880" s="287"/>
    </row>
    <row r="881" spans="1:1" x14ac:dyDescent="0.25">
      <c r="A881" s="287"/>
    </row>
    <row r="882" spans="1:1" x14ac:dyDescent="0.25">
      <c r="A882" s="287"/>
    </row>
    <row r="883" spans="1:1" x14ac:dyDescent="0.25">
      <c r="A883" s="287"/>
    </row>
    <row r="884" spans="1:1" x14ac:dyDescent="0.25">
      <c r="A884" s="287"/>
    </row>
    <row r="885" spans="1:1" x14ac:dyDescent="0.25">
      <c r="A885" s="287"/>
    </row>
    <row r="886" spans="1:1" x14ac:dyDescent="0.25">
      <c r="A886" s="287"/>
    </row>
    <row r="887" spans="1:1" x14ac:dyDescent="0.25">
      <c r="A887" s="287"/>
    </row>
    <row r="888" spans="1:1" x14ac:dyDescent="0.25">
      <c r="A888" s="287"/>
    </row>
    <row r="889" spans="1:1" x14ac:dyDescent="0.25">
      <c r="A889" s="287"/>
    </row>
    <row r="890" spans="1:1" x14ac:dyDescent="0.25">
      <c r="A890" s="287"/>
    </row>
    <row r="891" spans="1:1" x14ac:dyDescent="0.25">
      <c r="A891" s="287"/>
    </row>
    <row r="892" spans="1:1" x14ac:dyDescent="0.25">
      <c r="A892" s="287"/>
    </row>
    <row r="893" spans="1:1" x14ac:dyDescent="0.25">
      <c r="A893" s="287"/>
    </row>
    <row r="894" spans="1:1" x14ac:dyDescent="0.25">
      <c r="A894" s="287"/>
    </row>
    <row r="895" spans="1:1" x14ac:dyDescent="0.25">
      <c r="A895" s="287"/>
    </row>
    <row r="896" spans="1:1" x14ac:dyDescent="0.25">
      <c r="A896" s="287"/>
    </row>
    <row r="897" spans="1:1" x14ac:dyDescent="0.25">
      <c r="A897" s="287"/>
    </row>
    <row r="898" spans="1:1" x14ac:dyDescent="0.25">
      <c r="A898" s="287"/>
    </row>
    <row r="899" spans="1:1" x14ac:dyDescent="0.25">
      <c r="A899" s="287"/>
    </row>
    <row r="900" spans="1:1" x14ac:dyDescent="0.25">
      <c r="A900" s="287"/>
    </row>
    <row r="901" spans="1:1" x14ac:dyDescent="0.25">
      <c r="A901" s="287"/>
    </row>
    <row r="902" spans="1:1" x14ac:dyDescent="0.25">
      <c r="A902" s="287"/>
    </row>
    <row r="903" spans="1:1" x14ac:dyDescent="0.25">
      <c r="A903" s="287"/>
    </row>
    <row r="904" spans="1:1" x14ac:dyDescent="0.25">
      <c r="A904" s="287"/>
    </row>
    <row r="905" spans="1:1" x14ac:dyDescent="0.25">
      <c r="A905" s="287"/>
    </row>
    <row r="906" spans="1:1" x14ac:dyDescent="0.25">
      <c r="A906" s="287"/>
    </row>
    <row r="907" spans="1:1" x14ac:dyDescent="0.25">
      <c r="A907" s="287"/>
    </row>
    <row r="908" spans="1:1" x14ac:dyDescent="0.25">
      <c r="A908" s="287"/>
    </row>
    <row r="909" spans="1:1" x14ac:dyDescent="0.25">
      <c r="A909" s="287"/>
    </row>
    <row r="910" spans="1:1" x14ac:dyDescent="0.25">
      <c r="A910" s="287"/>
    </row>
    <row r="911" spans="1:1" x14ac:dyDescent="0.25">
      <c r="A911" s="287"/>
    </row>
    <row r="912" spans="1:1" x14ac:dyDescent="0.25">
      <c r="A912" s="287"/>
    </row>
    <row r="913" spans="1:1" x14ac:dyDescent="0.25">
      <c r="A913" s="287"/>
    </row>
    <row r="914" spans="1:1" x14ac:dyDescent="0.25">
      <c r="A914" s="287"/>
    </row>
    <row r="915" spans="1:1" x14ac:dyDescent="0.25">
      <c r="A915" s="287"/>
    </row>
    <row r="916" spans="1:1" x14ac:dyDescent="0.25">
      <c r="A916" s="287"/>
    </row>
    <row r="917" spans="1:1" x14ac:dyDescent="0.25">
      <c r="A917" s="287"/>
    </row>
    <row r="918" spans="1:1" x14ac:dyDescent="0.25">
      <c r="A918" s="287"/>
    </row>
    <row r="919" spans="1:1" x14ac:dyDescent="0.25">
      <c r="A919" s="287"/>
    </row>
    <row r="920" spans="1:1" x14ac:dyDescent="0.25">
      <c r="A920" s="287"/>
    </row>
    <row r="921" spans="1:1" x14ac:dyDescent="0.25">
      <c r="A921" s="287"/>
    </row>
    <row r="922" spans="1:1" x14ac:dyDescent="0.25">
      <c r="A922" s="287"/>
    </row>
    <row r="923" spans="1:1" x14ac:dyDescent="0.25">
      <c r="A923" s="287"/>
    </row>
    <row r="924" spans="1:1" x14ac:dyDescent="0.25">
      <c r="A924" s="287"/>
    </row>
    <row r="925" spans="1:1" x14ac:dyDescent="0.25">
      <c r="A925" s="287"/>
    </row>
    <row r="926" spans="1:1" x14ac:dyDescent="0.25">
      <c r="A926" s="287"/>
    </row>
    <row r="927" spans="1:1" x14ac:dyDescent="0.25">
      <c r="A927" s="287"/>
    </row>
    <row r="928" spans="1:1" x14ac:dyDescent="0.25">
      <c r="A928" s="287"/>
    </row>
    <row r="929" spans="1:1" x14ac:dyDescent="0.25">
      <c r="A929" s="287"/>
    </row>
    <row r="930" spans="1:1" x14ac:dyDescent="0.25">
      <c r="A930" s="287"/>
    </row>
    <row r="931" spans="1:1" x14ac:dyDescent="0.25">
      <c r="A931" s="287"/>
    </row>
    <row r="932" spans="1:1" x14ac:dyDescent="0.25">
      <c r="A932" s="287"/>
    </row>
    <row r="933" spans="1:1" x14ac:dyDescent="0.25">
      <c r="A933" s="287"/>
    </row>
    <row r="934" spans="1:1" x14ac:dyDescent="0.25">
      <c r="A934" s="287"/>
    </row>
    <row r="935" spans="1:1" x14ac:dyDescent="0.25">
      <c r="A935" s="287"/>
    </row>
    <row r="936" spans="1:1" x14ac:dyDescent="0.25">
      <c r="A936" s="287"/>
    </row>
    <row r="937" spans="1:1" x14ac:dyDescent="0.25">
      <c r="A937" s="287"/>
    </row>
    <row r="938" spans="1:1" x14ac:dyDescent="0.25">
      <c r="A938" s="287"/>
    </row>
    <row r="939" spans="1:1" x14ac:dyDescent="0.25">
      <c r="A939" s="287"/>
    </row>
    <row r="940" spans="1:1" x14ac:dyDescent="0.25">
      <c r="A940" s="287"/>
    </row>
    <row r="941" spans="1:1" x14ac:dyDescent="0.25">
      <c r="A941" s="287"/>
    </row>
    <row r="942" spans="1:1" x14ac:dyDescent="0.25">
      <c r="A942" s="287"/>
    </row>
    <row r="943" spans="1:1" x14ac:dyDescent="0.25">
      <c r="A943" s="287"/>
    </row>
    <row r="944" spans="1:1" x14ac:dyDescent="0.25">
      <c r="A944" s="287"/>
    </row>
    <row r="945" spans="1:1" x14ac:dyDescent="0.25">
      <c r="A945" s="287"/>
    </row>
    <row r="946" spans="1:1" x14ac:dyDescent="0.25">
      <c r="A946" s="287"/>
    </row>
    <row r="947" spans="1:1" x14ac:dyDescent="0.25">
      <c r="A947" s="287"/>
    </row>
    <row r="948" spans="1:1" x14ac:dyDescent="0.25">
      <c r="A948" s="287"/>
    </row>
    <row r="949" spans="1:1" x14ac:dyDescent="0.25">
      <c r="A949" s="287"/>
    </row>
    <row r="950" spans="1:1" x14ac:dyDescent="0.25">
      <c r="A950" s="287"/>
    </row>
    <row r="951" spans="1:1" x14ac:dyDescent="0.25">
      <c r="A951" s="287"/>
    </row>
    <row r="952" spans="1:1" x14ac:dyDescent="0.25">
      <c r="A952" s="287"/>
    </row>
    <row r="953" spans="1:1" x14ac:dyDescent="0.25">
      <c r="A953" s="287"/>
    </row>
    <row r="954" spans="1:1" x14ac:dyDescent="0.25">
      <c r="A954" s="287"/>
    </row>
    <row r="955" spans="1:1" x14ac:dyDescent="0.25">
      <c r="A955" s="287"/>
    </row>
    <row r="956" spans="1:1" x14ac:dyDescent="0.25">
      <c r="A956" s="287"/>
    </row>
    <row r="957" spans="1:1" x14ac:dyDescent="0.25">
      <c r="A957" s="287"/>
    </row>
    <row r="958" spans="1:1" x14ac:dyDescent="0.25">
      <c r="A958" s="287"/>
    </row>
    <row r="959" spans="1:1" x14ac:dyDescent="0.25">
      <c r="A959" s="287"/>
    </row>
    <row r="960" spans="1:1" x14ac:dyDescent="0.25">
      <c r="A960" s="287"/>
    </row>
    <row r="961" spans="1:1" x14ac:dyDescent="0.25">
      <c r="A961" s="287"/>
    </row>
    <row r="962" spans="1:1" x14ac:dyDescent="0.25">
      <c r="A962" s="287"/>
    </row>
    <row r="963" spans="1:1" x14ac:dyDescent="0.25">
      <c r="A963" s="287"/>
    </row>
    <row r="964" spans="1:1" x14ac:dyDescent="0.25">
      <c r="A964" s="287"/>
    </row>
    <row r="965" spans="1:1" x14ac:dyDescent="0.25">
      <c r="A965" s="287"/>
    </row>
    <row r="966" spans="1:1" x14ac:dyDescent="0.25">
      <c r="A966" s="287"/>
    </row>
    <row r="967" spans="1:1" x14ac:dyDescent="0.25">
      <c r="A967" s="287"/>
    </row>
    <row r="968" spans="1:1" x14ac:dyDescent="0.25">
      <c r="A968" s="287"/>
    </row>
    <row r="969" spans="1:1" x14ac:dyDescent="0.25">
      <c r="A969" s="287"/>
    </row>
    <row r="970" spans="1:1" x14ac:dyDescent="0.25">
      <c r="A970" s="287"/>
    </row>
    <row r="971" spans="1:1" x14ac:dyDescent="0.25">
      <c r="A971" s="287"/>
    </row>
    <row r="972" spans="1:1" x14ac:dyDescent="0.25">
      <c r="A972" s="287"/>
    </row>
    <row r="973" spans="1:1" x14ac:dyDescent="0.25">
      <c r="A973" s="287"/>
    </row>
    <row r="974" spans="1:1" x14ac:dyDescent="0.25">
      <c r="A974" s="287"/>
    </row>
    <row r="975" spans="1:1" x14ac:dyDescent="0.25">
      <c r="A975" s="287"/>
    </row>
    <row r="976" spans="1:1" x14ac:dyDescent="0.25">
      <c r="A976" s="287"/>
    </row>
    <row r="977" spans="1:1" x14ac:dyDescent="0.25">
      <c r="A977" s="287"/>
    </row>
    <row r="978" spans="1:1" x14ac:dyDescent="0.25">
      <c r="A978" s="287"/>
    </row>
    <row r="979" spans="1:1" x14ac:dyDescent="0.25">
      <c r="A979" s="287"/>
    </row>
    <row r="980" spans="1:1" x14ac:dyDescent="0.25">
      <c r="A980" s="287"/>
    </row>
    <row r="981" spans="1:1" x14ac:dyDescent="0.25">
      <c r="A981" s="287"/>
    </row>
    <row r="982" spans="1:1" x14ac:dyDescent="0.25">
      <c r="A982" s="287"/>
    </row>
    <row r="983" spans="1:1" x14ac:dyDescent="0.25">
      <c r="A983" s="287"/>
    </row>
    <row r="984" spans="1:1" x14ac:dyDescent="0.25">
      <c r="A984" s="287"/>
    </row>
    <row r="985" spans="1:1" x14ac:dyDescent="0.25">
      <c r="A985" s="287"/>
    </row>
    <row r="986" spans="1:1" x14ac:dyDescent="0.25">
      <c r="A986" s="287"/>
    </row>
    <row r="987" spans="1:1" x14ac:dyDescent="0.25">
      <c r="A987" s="287"/>
    </row>
    <row r="988" spans="1:1" x14ac:dyDescent="0.25">
      <c r="A988" s="287"/>
    </row>
    <row r="989" spans="1:1" x14ac:dyDescent="0.25">
      <c r="A989" s="287"/>
    </row>
    <row r="990" spans="1:1" x14ac:dyDescent="0.25">
      <c r="A990" s="287"/>
    </row>
    <row r="991" spans="1:1" x14ac:dyDescent="0.25">
      <c r="A991" s="287"/>
    </row>
    <row r="992" spans="1:1" x14ac:dyDescent="0.25">
      <c r="A992" s="287"/>
    </row>
    <row r="993" spans="1:1" x14ac:dyDescent="0.25">
      <c r="A993" s="287"/>
    </row>
    <row r="994" spans="1:1" x14ac:dyDescent="0.25">
      <c r="A994" s="287"/>
    </row>
    <row r="995" spans="1:1" x14ac:dyDescent="0.25">
      <c r="A995" s="287"/>
    </row>
    <row r="996" spans="1:1" x14ac:dyDescent="0.25">
      <c r="A996" s="287"/>
    </row>
    <row r="997" spans="1:1" x14ac:dyDescent="0.25">
      <c r="A997" s="287"/>
    </row>
    <row r="998" spans="1:1" x14ac:dyDescent="0.25">
      <c r="A998" s="287"/>
    </row>
    <row r="999" spans="1:1" x14ac:dyDescent="0.25">
      <c r="A999" s="287"/>
    </row>
    <row r="1000" spans="1:1" x14ac:dyDescent="0.25">
      <c r="A1000" s="287"/>
    </row>
    <row r="1001" spans="1:1" x14ac:dyDescent="0.25">
      <c r="A1001" s="287"/>
    </row>
    <row r="1002" spans="1:1" x14ac:dyDescent="0.25">
      <c r="A1002" s="287"/>
    </row>
    <row r="1003" spans="1:1" x14ac:dyDescent="0.25">
      <c r="A1003" s="287"/>
    </row>
    <row r="1004" spans="1:1" x14ac:dyDescent="0.25">
      <c r="A1004" s="287"/>
    </row>
    <row r="1005" spans="1:1" x14ac:dyDescent="0.25">
      <c r="A1005" s="287"/>
    </row>
    <row r="1006" spans="1:1" x14ac:dyDescent="0.25">
      <c r="A1006" s="287"/>
    </row>
    <row r="1007" spans="1:1" x14ac:dyDescent="0.25">
      <c r="A1007" s="287"/>
    </row>
    <row r="1008" spans="1:1" x14ac:dyDescent="0.25">
      <c r="A1008" s="287"/>
    </row>
    <row r="1009" spans="1:1" x14ac:dyDescent="0.25">
      <c r="A1009" s="287"/>
    </row>
    <row r="1010" spans="1:1" x14ac:dyDescent="0.25">
      <c r="A1010" s="287"/>
    </row>
    <row r="1011" spans="1:1" x14ac:dyDescent="0.25">
      <c r="A1011" s="287"/>
    </row>
    <row r="1012" spans="1:1" x14ac:dyDescent="0.25">
      <c r="A1012" s="287"/>
    </row>
    <row r="1013" spans="1:1" x14ac:dyDescent="0.25">
      <c r="A1013" s="287"/>
    </row>
    <row r="1014" spans="1:1" x14ac:dyDescent="0.25">
      <c r="A1014" s="287"/>
    </row>
    <row r="1015" spans="1:1" x14ac:dyDescent="0.25">
      <c r="A1015" s="287"/>
    </row>
    <row r="1016" spans="1:1" x14ac:dyDescent="0.25">
      <c r="A1016" s="287"/>
    </row>
    <row r="1017" spans="1:1" x14ac:dyDescent="0.25">
      <c r="A1017" s="287"/>
    </row>
    <row r="1018" spans="1:1" x14ac:dyDescent="0.25">
      <c r="A1018" s="287"/>
    </row>
    <row r="1019" spans="1:1" x14ac:dyDescent="0.25">
      <c r="A1019" s="287"/>
    </row>
    <row r="1020" spans="1:1" x14ac:dyDescent="0.25">
      <c r="A1020" s="287"/>
    </row>
    <row r="1021" spans="1:1" x14ac:dyDescent="0.25">
      <c r="A1021" s="287"/>
    </row>
    <row r="1022" spans="1:1" x14ac:dyDescent="0.25">
      <c r="A1022" s="287"/>
    </row>
    <row r="1023" spans="1:1" x14ac:dyDescent="0.25">
      <c r="A1023" s="287"/>
    </row>
    <row r="1024" spans="1:1" x14ac:dyDescent="0.25">
      <c r="A1024" s="287"/>
    </row>
    <row r="1025" spans="1:1" x14ac:dyDescent="0.25">
      <c r="A1025" s="287"/>
    </row>
    <row r="1026" spans="1:1" x14ac:dyDescent="0.25">
      <c r="A1026" s="287"/>
    </row>
    <row r="1027" spans="1:1" x14ac:dyDescent="0.25">
      <c r="A1027" s="287"/>
    </row>
    <row r="1028" spans="1:1" x14ac:dyDescent="0.25">
      <c r="A1028" s="287"/>
    </row>
    <row r="1029" spans="1:1" x14ac:dyDescent="0.25">
      <c r="A1029" s="287"/>
    </row>
    <row r="1030" spans="1:1" x14ac:dyDescent="0.25">
      <c r="A1030" s="287"/>
    </row>
    <row r="1031" spans="1:1" x14ac:dyDescent="0.25">
      <c r="A1031" s="287"/>
    </row>
    <row r="1032" spans="1:1" x14ac:dyDescent="0.25">
      <c r="A1032" s="287"/>
    </row>
    <row r="1033" spans="1:1" x14ac:dyDescent="0.25">
      <c r="A1033" s="287"/>
    </row>
    <row r="1034" spans="1:1" x14ac:dyDescent="0.25">
      <c r="A1034" s="287"/>
    </row>
    <row r="1035" spans="1:1" x14ac:dyDescent="0.25">
      <c r="A1035" s="287"/>
    </row>
    <row r="1036" spans="1:1" x14ac:dyDescent="0.25">
      <c r="A1036" s="287"/>
    </row>
    <row r="1037" spans="1:1" x14ac:dyDescent="0.25">
      <c r="A1037" s="287"/>
    </row>
    <row r="1038" spans="1:1" x14ac:dyDescent="0.25">
      <c r="A1038" s="287"/>
    </row>
    <row r="1039" spans="1:1" x14ac:dyDescent="0.25">
      <c r="A1039" s="287"/>
    </row>
    <row r="1040" spans="1:1" x14ac:dyDescent="0.25">
      <c r="A1040" s="287"/>
    </row>
    <row r="1041" spans="1:1" x14ac:dyDescent="0.25">
      <c r="A1041" s="287"/>
    </row>
    <row r="1042" spans="1:1" x14ac:dyDescent="0.25">
      <c r="A1042" s="287"/>
    </row>
    <row r="1043" spans="1:1" x14ac:dyDescent="0.25">
      <c r="A1043" s="287"/>
    </row>
    <row r="1044" spans="1:1" x14ac:dyDescent="0.25">
      <c r="A1044" s="287"/>
    </row>
    <row r="1045" spans="1:1" x14ac:dyDescent="0.25">
      <c r="A1045" s="287"/>
    </row>
    <row r="1046" spans="1:1" x14ac:dyDescent="0.25">
      <c r="A1046" s="287"/>
    </row>
    <row r="1047" spans="1:1" x14ac:dyDescent="0.25">
      <c r="A1047" s="287"/>
    </row>
    <row r="1048" spans="1:1" x14ac:dyDescent="0.25">
      <c r="A1048" s="287"/>
    </row>
    <row r="1049" spans="1:1" x14ac:dyDescent="0.25">
      <c r="A1049" s="287"/>
    </row>
    <row r="1050" spans="1:1" x14ac:dyDescent="0.25">
      <c r="A1050" s="287"/>
    </row>
    <row r="1051" spans="1:1" x14ac:dyDescent="0.25">
      <c r="A1051" s="287"/>
    </row>
    <row r="1052" spans="1:1" x14ac:dyDescent="0.25">
      <c r="A1052" s="287"/>
    </row>
    <row r="1053" spans="1:1" x14ac:dyDescent="0.25">
      <c r="A1053" s="287"/>
    </row>
    <row r="1054" spans="1:1" x14ac:dyDescent="0.25">
      <c r="A1054" s="287"/>
    </row>
    <row r="1055" spans="1:1" x14ac:dyDescent="0.25">
      <c r="A1055" s="287"/>
    </row>
    <row r="1056" spans="1:1" x14ac:dyDescent="0.25">
      <c r="A1056" s="287"/>
    </row>
    <row r="1057" spans="1:1" x14ac:dyDescent="0.25">
      <c r="A1057" s="287"/>
    </row>
    <row r="1058" spans="1:1" x14ac:dyDescent="0.25">
      <c r="A1058" s="287"/>
    </row>
    <row r="1059" spans="1:1" x14ac:dyDescent="0.25">
      <c r="A1059" s="287"/>
    </row>
    <row r="1060" spans="1:1" x14ac:dyDescent="0.25">
      <c r="A1060" s="287"/>
    </row>
    <row r="1061" spans="1:1" x14ac:dyDescent="0.25">
      <c r="A1061" s="287"/>
    </row>
    <row r="1062" spans="1:1" x14ac:dyDescent="0.25">
      <c r="A1062" s="287"/>
    </row>
    <row r="1063" spans="1:1" x14ac:dyDescent="0.25">
      <c r="A1063" s="287"/>
    </row>
    <row r="1064" spans="1:1" x14ac:dyDescent="0.25">
      <c r="A1064" s="287"/>
    </row>
    <row r="1065" spans="1:1" x14ac:dyDescent="0.25">
      <c r="A1065" s="287"/>
    </row>
    <row r="1066" spans="1:1" x14ac:dyDescent="0.25">
      <c r="A1066" s="287"/>
    </row>
    <row r="1067" spans="1:1" x14ac:dyDescent="0.25">
      <c r="A1067" s="287"/>
    </row>
    <row r="1068" spans="1:1" x14ac:dyDescent="0.25">
      <c r="A1068" s="287"/>
    </row>
    <row r="1069" spans="1:1" x14ac:dyDescent="0.25">
      <c r="A1069" s="287"/>
    </row>
    <row r="1070" spans="1:1" x14ac:dyDescent="0.25">
      <c r="A1070" s="287"/>
    </row>
    <row r="1071" spans="1:1" x14ac:dyDescent="0.25">
      <c r="A1071" s="287"/>
    </row>
    <row r="1072" spans="1:1" x14ac:dyDescent="0.25">
      <c r="A1072" s="287"/>
    </row>
    <row r="1073" spans="1:1" x14ac:dyDescent="0.25">
      <c r="A1073" s="287"/>
    </row>
    <row r="1074" spans="1:1" x14ac:dyDescent="0.25">
      <c r="A1074" s="287"/>
    </row>
    <row r="1075" spans="1:1" x14ac:dyDescent="0.25">
      <c r="A1075" s="287"/>
    </row>
    <row r="1076" spans="1:1" x14ac:dyDescent="0.25">
      <c r="A1076" s="287"/>
    </row>
    <row r="1077" spans="1:1" x14ac:dyDescent="0.25">
      <c r="A1077" s="287"/>
    </row>
    <row r="1078" spans="1:1" x14ac:dyDescent="0.25">
      <c r="A1078" s="287"/>
    </row>
    <row r="1079" spans="1:1" x14ac:dyDescent="0.25">
      <c r="A1079" s="287"/>
    </row>
    <row r="1080" spans="1:1" x14ac:dyDescent="0.25">
      <c r="A1080" s="287"/>
    </row>
    <row r="1081" spans="1:1" x14ac:dyDescent="0.25">
      <c r="A1081" s="287"/>
    </row>
    <row r="1082" spans="1:1" x14ac:dyDescent="0.25">
      <c r="A1082" s="287"/>
    </row>
    <row r="1083" spans="1:1" x14ac:dyDescent="0.25">
      <c r="A1083" s="287"/>
    </row>
    <row r="1084" spans="1:1" x14ac:dyDescent="0.25">
      <c r="A1084" s="287"/>
    </row>
    <row r="1085" spans="1:1" x14ac:dyDescent="0.25">
      <c r="A1085" s="287"/>
    </row>
    <row r="1086" spans="1:1" x14ac:dyDescent="0.25">
      <c r="A1086" s="287"/>
    </row>
    <row r="1087" spans="1:1" x14ac:dyDescent="0.25">
      <c r="A1087" s="287"/>
    </row>
    <row r="1088" spans="1:1" x14ac:dyDescent="0.25">
      <c r="A1088" s="287"/>
    </row>
    <row r="1089" spans="1:1" x14ac:dyDescent="0.25">
      <c r="A1089" s="287"/>
    </row>
    <row r="1090" spans="1:1" x14ac:dyDescent="0.25">
      <c r="A1090" s="287"/>
    </row>
    <row r="1091" spans="1:1" x14ac:dyDescent="0.25">
      <c r="A1091" s="287"/>
    </row>
    <row r="1092" spans="1:1" x14ac:dyDescent="0.25">
      <c r="A1092" s="287"/>
    </row>
    <row r="1093" spans="1:1" x14ac:dyDescent="0.25">
      <c r="A1093" s="287"/>
    </row>
    <row r="1094" spans="1:1" x14ac:dyDescent="0.25">
      <c r="A1094" s="287"/>
    </row>
    <row r="1095" spans="1:1" x14ac:dyDescent="0.25">
      <c r="A1095" s="287"/>
    </row>
    <row r="1096" spans="1:1" x14ac:dyDescent="0.25">
      <c r="A1096" s="287"/>
    </row>
    <row r="1097" spans="1:1" x14ac:dyDescent="0.25">
      <c r="A1097" s="287"/>
    </row>
    <row r="1098" spans="1:1" x14ac:dyDescent="0.25">
      <c r="A1098" s="287"/>
    </row>
    <row r="1099" spans="1:1" x14ac:dyDescent="0.25">
      <c r="A1099" s="287"/>
    </row>
    <row r="1100" spans="1:1" x14ac:dyDescent="0.25">
      <c r="A1100" s="287"/>
    </row>
    <row r="1101" spans="1:1" x14ac:dyDescent="0.25">
      <c r="A1101" s="287"/>
    </row>
    <row r="1102" spans="1:1" x14ac:dyDescent="0.25">
      <c r="A1102" s="287"/>
    </row>
    <row r="1103" spans="1:1" x14ac:dyDescent="0.25">
      <c r="A1103" s="287"/>
    </row>
    <row r="1104" spans="1:1" x14ac:dyDescent="0.25">
      <c r="A1104" s="287"/>
    </row>
    <row r="1105" spans="1:1" x14ac:dyDescent="0.25">
      <c r="A1105" s="287"/>
    </row>
    <row r="1106" spans="1:1" x14ac:dyDescent="0.25">
      <c r="A1106" s="287"/>
    </row>
    <row r="1107" spans="1:1" x14ac:dyDescent="0.25">
      <c r="A1107" s="287"/>
    </row>
    <row r="1108" spans="1:1" x14ac:dyDescent="0.25">
      <c r="A1108" s="287"/>
    </row>
    <row r="1109" spans="1:1" x14ac:dyDescent="0.25">
      <c r="A1109" s="287"/>
    </row>
    <row r="1110" spans="1:1" x14ac:dyDescent="0.25">
      <c r="A1110" s="287"/>
    </row>
    <row r="1111" spans="1:1" x14ac:dyDescent="0.25">
      <c r="A1111" s="287"/>
    </row>
    <row r="1112" spans="1:1" x14ac:dyDescent="0.25">
      <c r="A1112" s="287"/>
    </row>
    <row r="1113" spans="1:1" x14ac:dyDescent="0.25">
      <c r="A1113" s="287"/>
    </row>
    <row r="1114" spans="1:1" x14ac:dyDescent="0.25">
      <c r="A1114" s="287"/>
    </row>
    <row r="1115" spans="1:1" x14ac:dyDescent="0.25">
      <c r="A1115" s="287"/>
    </row>
    <row r="1116" spans="1:1" x14ac:dyDescent="0.25">
      <c r="A1116" s="287"/>
    </row>
    <row r="1117" spans="1:1" x14ac:dyDescent="0.25">
      <c r="A1117" s="287"/>
    </row>
    <row r="1118" spans="1:1" x14ac:dyDescent="0.25">
      <c r="A1118" s="287"/>
    </row>
    <row r="1119" spans="1:1" x14ac:dyDescent="0.25">
      <c r="A1119" s="287"/>
    </row>
    <row r="1120" spans="1:1" x14ac:dyDescent="0.25">
      <c r="A1120" s="287"/>
    </row>
    <row r="1121" spans="1:1" x14ac:dyDescent="0.25">
      <c r="A1121" s="287"/>
    </row>
    <row r="1122" spans="1:1" x14ac:dyDescent="0.25">
      <c r="A1122" s="287"/>
    </row>
    <row r="1123" spans="1:1" x14ac:dyDescent="0.25">
      <c r="A1123" s="287"/>
    </row>
    <row r="1124" spans="1:1" x14ac:dyDescent="0.25">
      <c r="A1124" s="287"/>
    </row>
    <row r="1125" spans="1:1" x14ac:dyDescent="0.25">
      <c r="A1125" s="287"/>
    </row>
    <row r="1126" spans="1:1" x14ac:dyDescent="0.25">
      <c r="A1126" s="287"/>
    </row>
    <row r="1127" spans="1:1" x14ac:dyDescent="0.25">
      <c r="A1127" s="287"/>
    </row>
    <row r="1128" spans="1:1" x14ac:dyDescent="0.25">
      <c r="A1128" s="287"/>
    </row>
    <row r="1129" spans="1:1" x14ac:dyDescent="0.25">
      <c r="A1129" s="287"/>
    </row>
    <row r="1130" spans="1:1" x14ac:dyDescent="0.25">
      <c r="A1130" s="287"/>
    </row>
    <row r="1131" spans="1:1" x14ac:dyDescent="0.25">
      <c r="A1131" s="287"/>
    </row>
    <row r="1132" spans="1:1" x14ac:dyDescent="0.25">
      <c r="A1132" s="287"/>
    </row>
    <row r="1133" spans="1:1" x14ac:dyDescent="0.25">
      <c r="A1133" s="287"/>
    </row>
    <row r="1134" spans="1:1" x14ac:dyDescent="0.25">
      <c r="A1134" s="287"/>
    </row>
    <row r="1135" spans="1:1" x14ac:dyDescent="0.25">
      <c r="A1135" s="287"/>
    </row>
    <row r="1136" spans="1:1" x14ac:dyDescent="0.25">
      <c r="A1136" s="287"/>
    </row>
    <row r="1137" spans="1:1" x14ac:dyDescent="0.25">
      <c r="A1137" s="287"/>
    </row>
    <row r="1138" spans="1:1" x14ac:dyDescent="0.25">
      <c r="A1138" s="287"/>
    </row>
    <row r="1139" spans="1:1" x14ac:dyDescent="0.25">
      <c r="A1139" s="287"/>
    </row>
    <row r="1140" spans="1:1" x14ac:dyDescent="0.25">
      <c r="A1140" s="287"/>
    </row>
    <row r="1141" spans="1:1" x14ac:dyDescent="0.25">
      <c r="A1141" s="287"/>
    </row>
    <row r="1142" spans="1:1" x14ac:dyDescent="0.25">
      <c r="A1142" s="287"/>
    </row>
    <row r="1143" spans="1:1" x14ac:dyDescent="0.25">
      <c r="A1143" s="287"/>
    </row>
    <row r="1144" spans="1:1" x14ac:dyDescent="0.25">
      <c r="A1144" s="287"/>
    </row>
    <row r="1145" spans="1:1" x14ac:dyDescent="0.25">
      <c r="A1145" s="287"/>
    </row>
    <row r="1146" spans="1:1" x14ac:dyDescent="0.25">
      <c r="A1146" s="287"/>
    </row>
    <row r="1147" spans="1:1" x14ac:dyDescent="0.25">
      <c r="A1147" s="287"/>
    </row>
    <row r="1148" spans="1:1" x14ac:dyDescent="0.25">
      <c r="A1148" s="287"/>
    </row>
    <row r="1149" spans="1:1" x14ac:dyDescent="0.25">
      <c r="A1149" s="287"/>
    </row>
    <row r="1150" spans="1:1" x14ac:dyDescent="0.25">
      <c r="A1150" s="287"/>
    </row>
    <row r="1151" spans="1:1" x14ac:dyDescent="0.25">
      <c r="A1151" s="287"/>
    </row>
    <row r="1152" spans="1:1" x14ac:dyDescent="0.25">
      <c r="A1152" s="287"/>
    </row>
    <row r="1153" spans="1:1" x14ac:dyDescent="0.25">
      <c r="A1153" s="287"/>
    </row>
    <row r="1154" spans="1:1" x14ac:dyDescent="0.25">
      <c r="A1154" s="287"/>
    </row>
    <row r="1155" spans="1:1" x14ac:dyDescent="0.25">
      <c r="A1155" s="287"/>
    </row>
    <row r="1156" spans="1:1" x14ac:dyDescent="0.25">
      <c r="A1156" s="287"/>
    </row>
    <row r="1157" spans="1:1" x14ac:dyDescent="0.25">
      <c r="A1157" s="287"/>
    </row>
    <row r="1158" spans="1:1" x14ac:dyDescent="0.25">
      <c r="A1158" s="287"/>
    </row>
    <row r="1159" spans="1:1" x14ac:dyDescent="0.25">
      <c r="A1159" s="287"/>
    </row>
    <row r="1160" spans="1:1" x14ac:dyDescent="0.25">
      <c r="A1160" s="287"/>
    </row>
    <row r="1161" spans="1:1" x14ac:dyDescent="0.25">
      <c r="A1161" s="287"/>
    </row>
    <row r="1162" spans="1:1" x14ac:dyDescent="0.25">
      <c r="A1162" s="287"/>
    </row>
    <row r="1163" spans="1:1" x14ac:dyDescent="0.25">
      <c r="A1163" s="287"/>
    </row>
    <row r="1164" spans="1:1" x14ac:dyDescent="0.25">
      <c r="A1164" s="287"/>
    </row>
    <row r="1165" spans="1:1" x14ac:dyDescent="0.25">
      <c r="A1165" s="287"/>
    </row>
    <row r="1166" spans="1:1" x14ac:dyDescent="0.25">
      <c r="A1166" s="287"/>
    </row>
    <row r="1167" spans="1:1" x14ac:dyDescent="0.25">
      <c r="A1167" s="287"/>
    </row>
    <row r="1168" spans="1:1" x14ac:dyDescent="0.25">
      <c r="A1168" s="287"/>
    </row>
    <row r="1169" spans="1:1" x14ac:dyDescent="0.25">
      <c r="A1169" s="287"/>
    </row>
    <row r="1170" spans="1:1" x14ac:dyDescent="0.25">
      <c r="A1170" s="287"/>
    </row>
    <row r="1171" spans="1:1" x14ac:dyDescent="0.25">
      <c r="A1171" s="287"/>
    </row>
    <row r="1172" spans="1:1" x14ac:dyDescent="0.25">
      <c r="A1172" s="287"/>
    </row>
    <row r="1173" spans="1:1" x14ac:dyDescent="0.25">
      <c r="A1173" s="287"/>
    </row>
    <row r="1174" spans="1:1" x14ac:dyDescent="0.25">
      <c r="A1174" s="287"/>
    </row>
    <row r="1175" spans="1:1" x14ac:dyDescent="0.25">
      <c r="A1175" s="287"/>
    </row>
    <row r="1176" spans="1:1" x14ac:dyDescent="0.25">
      <c r="A1176" s="287"/>
    </row>
    <row r="1177" spans="1:1" x14ac:dyDescent="0.25">
      <c r="A1177" s="287"/>
    </row>
    <row r="1178" spans="1:1" x14ac:dyDescent="0.25">
      <c r="A1178" s="287"/>
    </row>
    <row r="1179" spans="1:1" x14ac:dyDescent="0.25">
      <c r="A1179" s="287"/>
    </row>
    <row r="1180" spans="1:1" x14ac:dyDescent="0.25">
      <c r="A1180" s="287"/>
    </row>
    <row r="1181" spans="1:1" x14ac:dyDescent="0.25">
      <c r="A1181" s="287"/>
    </row>
    <row r="1182" spans="1:1" x14ac:dyDescent="0.25">
      <c r="A1182" s="287"/>
    </row>
    <row r="1183" spans="1:1" x14ac:dyDescent="0.25">
      <c r="A1183" s="287"/>
    </row>
    <row r="1184" spans="1:1" x14ac:dyDescent="0.25">
      <c r="A1184" s="287"/>
    </row>
    <row r="1185" spans="1:1" x14ac:dyDescent="0.25">
      <c r="A1185" s="287"/>
    </row>
    <row r="1186" spans="1:1" x14ac:dyDescent="0.25">
      <c r="A1186" s="287"/>
    </row>
    <row r="1187" spans="1:1" x14ac:dyDescent="0.25">
      <c r="A1187" s="287"/>
    </row>
    <row r="1188" spans="1:1" x14ac:dyDescent="0.25">
      <c r="A1188" s="287"/>
    </row>
    <row r="1189" spans="1:1" x14ac:dyDescent="0.25">
      <c r="A1189" s="287"/>
    </row>
    <row r="1190" spans="1:1" x14ac:dyDescent="0.25">
      <c r="A1190" s="287"/>
    </row>
    <row r="1191" spans="1:1" x14ac:dyDescent="0.25">
      <c r="A1191" s="287"/>
    </row>
    <row r="1192" spans="1:1" x14ac:dyDescent="0.25">
      <c r="A1192" s="287"/>
    </row>
    <row r="1193" spans="1:1" x14ac:dyDescent="0.25">
      <c r="A1193" s="287"/>
    </row>
    <row r="1194" spans="1:1" x14ac:dyDescent="0.25">
      <c r="A1194" s="287"/>
    </row>
    <row r="1195" spans="1:1" x14ac:dyDescent="0.25">
      <c r="A1195" s="287"/>
    </row>
    <row r="1196" spans="1:1" x14ac:dyDescent="0.25">
      <c r="A1196" s="287"/>
    </row>
    <row r="1197" spans="1:1" x14ac:dyDescent="0.25">
      <c r="A1197" s="287"/>
    </row>
    <row r="1198" spans="1:1" x14ac:dyDescent="0.25">
      <c r="A1198" s="287"/>
    </row>
    <row r="1199" spans="1:1" x14ac:dyDescent="0.25">
      <c r="A1199" s="287"/>
    </row>
    <row r="1200" spans="1:1" x14ac:dyDescent="0.25">
      <c r="A1200" s="287"/>
    </row>
    <row r="1201" spans="1:1" x14ac:dyDescent="0.25">
      <c r="A1201" s="287"/>
    </row>
    <row r="1202" spans="1:1" x14ac:dyDescent="0.25">
      <c r="A1202" s="287"/>
    </row>
    <row r="1203" spans="1:1" x14ac:dyDescent="0.25">
      <c r="A1203" s="287"/>
    </row>
    <row r="1204" spans="1:1" x14ac:dyDescent="0.25">
      <c r="A1204" s="287"/>
    </row>
    <row r="1205" spans="1:1" x14ac:dyDescent="0.25">
      <c r="A1205" s="287"/>
    </row>
    <row r="1206" spans="1:1" x14ac:dyDescent="0.25">
      <c r="A1206" s="287"/>
    </row>
    <row r="1207" spans="1:1" x14ac:dyDescent="0.25">
      <c r="A1207" s="287"/>
    </row>
    <row r="1208" spans="1:1" x14ac:dyDescent="0.25">
      <c r="A1208" s="287"/>
    </row>
    <row r="1209" spans="1:1" x14ac:dyDescent="0.25">
      <c r="A1209" s="287"/>
    </row>
    <row r="1210" spans="1:1" x14ac:dyDescent="0.25">
      <c r="A1210" s="287"/>
    </row>
    <row r="1211" spans="1:1" x14ac:dyDescent="0.25">
      <c r="A1211" s="287"/>
    </row>
    <row r="1212" spans="1:1" x14ac:dyDescent="0.25">
      <c r="A1212" s="287"/>
    </row>
    <row r="1213" spans="1:1" x14ac:dyDescent="0.25">
      <c r="A1213" s="287"/>
    </row>
    <row r="1214" spans="1:1" x14ac:dyDescent="0.25">
      <c r="A1214" s="287"/>
    </row>
    <row r="1215" spans="1:1" x14ac:dyDescent="0.25">
      <c r="A1215" s="287"/>
    </row>
    <row r="1216" spans="1:1" x14ac:dyDescent="0.25">
      <c r="A1216" s="287"/>
    </row>
    <row r="1217" spans="1:1" x14ac:dyDescent="0.25">
      <c r="A1217" s="287"/>
    </row>
    <row r="1218" spans="1:1" x14ac:dyDescent="0.25">
      <c r="A1218" s="287"/>
    </row>
    <row r="1219" spans="1:1" x14ac:dyDescent="0.25">
      <c r="A1219" s="287"/>
    </row>
    <row r="1220" spans="1:1" x14ac:dyDescent="0.25">
      <c r="A1220" s="287"/>
    </row>
    <row r="1221" spans="1:1" x14ac:dyDescent="0.25">
      <c r="A1221" s="287"/>
    </row>
    <row r="1222" spans="1:1" x14ac:dyDescent="0.25">
      <c r="A1222" s="287"/>
    </row>
    <row r="1223" spans="1:1" x14ac:dyDescent="0.25">
      <c r="A1223" s="287"/>
    </row>
    <row r="1224" spans="1:1" x14ac:dyDescent="0.25">
      <c r="A1224" s="287"/>
    </row>
    <row r="1225" spans="1:1" x14ac:dyDescent="0.25">
      <c r="A1225" s="287"/>
    </row>
    <row r="1226" spans="1:1" x14ac:dyDescent="0.25">
      <c r="A1226" s="287"/>
    </row>
    <row r="1227" spans="1:1" x14ac:dyDescent="0.25">
      <c r="A1227" s="287"/>
    </row>
    <row r="1228" spans="1:1" x14ac:dyDescent="0.25">
      <c r="A1228" s="287"/>
    </row>
    <row r="1229" spans="1:1" x14ac:dyDescent="0.25">
      <c r="A1229" s="287"/>
    </row>
    <row r="1230" spans="1:1" x14ac:dyDescent="0.25">
      <c r="A1230" s="287"/>
    </row>
    <row r="1231" spans="1:1" x14ac:dyDescent="0.25">
      <c r="A1231" s="287"/>
    </row>
    <row r="1232" spans="1:1" x14ac:dyDescent="0.25">
      <c r="A1232" s="287"/>
    </row>
    <row r="1233" spans="1:1" x14ac:dyDescent="0.25">
      <c r="A1233" s="287"/>
    </row>
    <row r="1234" spans="1:1" x14ac:dyDescent="0.25">
      <c r="A1234" s="287"/>
    </row>
    <row r="1235" spans="1:1" x14ac:dyDescent="0.25">
      <c r="A1235" s="287"/>
    </row>
    <row r="1236" spans="1:1" x14ac:dyDescent="0.25">
      <c r="A1236" s="287"/>
    </row>
    <row r="1237" spans="1:1" x14ac:dyDescent="0.25">
      <c r="A1237" s="287"/>
    </row>
    <row r="1238" spans="1:1" x14ac:dyDescent="0.25">
      <c r="A1238" s="287"/>
    </row>
    <row r="1239" spans="1:1" x14ac:dyDescent="0.25">
      <c r="A1239" s="287"/>
    </row>
    <row r="1240" spans="1:1" x14ac:dyDescent="0.25">
      <c r="A1240" s="287"/>
    </row>
    <row r="1241" spans="1:1" x14ac:dyDescent="0.25">
      <c r="A1241" s="287"/>
    </row>
    <row r="1242" spans="1:1" x14ac:dyDescent="0.25">
      <c r="A1242" s="287"/>
    </row>
    <row r="1243" spans="1:1" x14ac:dyDescent="0.25">
      <c r="A1243" s="287"/>
    </row>
    <row r="1244" spans="1:1" x14ac:dyDescent="0.25">
      <c r="A1244" s="287"/>
    </row>
    <row r="1245" spans="1:1" x14ac:dyDescent="0.25">
      <c r="A1245" s="287"/>
    </row>
    <row r="1246" spans="1:1" x14ac:dyDescent="0.25">
      <c r="A1246" s="287"/>
    </row>
    <row r="1247" spans="1:1" x14ac:dyDescent="0.25">
      <c r="A1247" s="287"/>
    </row>
    <row r="1248" spans="1:1" x14ac:dyDescent="0.25">
      <c r="A1248" s="287"/>
    </row>
    <row r="1249" spans="1:1" x14ac:dyDescent="0.25">
      <c r="A1249" s="287"/>
    </row>
    <row r="1250" spans="1:1" x14ac:dyDescent="0.25">
      <c r="A1250" s="287"/>
    </row>
    <row r="1251" spans="1:1" x14ac:dyDescent="0.25">
      <c r="A1251" s="287"/>
    </row>
    <row r="1252" spans="1:1" x14ac:dyDescent="0.25">
      <c r="A1252" s="287"/>
    </row>
    <row r="1253" spans="1:1" x14ac:dyDescent="0.25">
      <c r="A1253" s="287"/>
    </row>
    <row r="1254" spans="1:1" x14ac:dyDescent="0.25">
      <c r="A1254" s="287"/>
    </row>
    <row r="1255" spans="1:1" x14ac:dyDescent="0.25">
      <c r="A1255" s="287"/>
    </row>
    <row r="1256" spans="1:1" x14ac:dyDescent="0.25">
      <c r="A1256" s="287"/>
    </row>
    <row r="1257" spans="1:1" x14ac:dyDescent="0.25">
      <c r="A1257" s="287"/>
    </row>
    <row r="1258" spans="1:1" x14ac:dyDescent="0.25">
      <c r="A1258" s="287"/>
    </row>
    <row r="1259" spans="1:1" x14ac:dyDescent="0.25">
      <c r="A1259" s="287"/>
    </row>
    <row r="1260" spans="1:1" x14ac:dyDescent="0.25">
      <c r="A1260" s="287"/>
    </row>
    <row r="1261" spans="1:1" x14ac:dyDescent="0.25">
      <c r="A1261" s="287"/>
    </row>
    <row r="1262" spans="1:1" x14ac:dyDescent="0.25">
      <c r="A1262" s="287"/>
    </row>
    <row r="1263" spans="1:1" x14ac:dyDescent="0.25">
      <c r="A1263" s="287"/>
    </row>
    <row r="1264" spans="1:1" x14ac:dyDescent="0.25">
      <c r="A1264" s="287"/>
    </row>
    <row r="1265" spans="1:1" x14ac:dyDescent="0.25">
      <c r="A1265" s="287"/>
    </row>
    <row r="1266" spans="1:1" x14ac:dyDescent="0.25">
      <c r="A1266" s="287"/>
    </row>
    <row r="1267" spans="1:1" x14ac:dyDescent="0.25">
      <c r="A1267" s="287"/>
    </row>
    <row r="1268" spans="1:1" x14ac:dyDescent="0.25">
      <c r="A1268" s="287"/>
    </row>
    <row r="1269" spans="1:1" x14ac:dyDescent="0.25">
      <c r="A1269" s="287"/>
    </row>
    <row r="1270" spans="1:1" x14ac:dyDescent="0.25">
      <c r="A1270" s="287"/>
    </row>
    <row r="1271" spans="1:1" x14ac:dyDescent="0.25">
      <c r="A1271" s="287"/>
    </row>
    <row r="1272" spans="1:1" x14ac:dyDescent="0.25">
      <c r="A1272" s="287"/>
    </row>
    <row r="1273" spans="1:1" x14ac:dyDescent="0.25">
      <c r="A1273" s="287"/>
    </row>
    <row r="1274" spans="1:1" x14ac:dyDescent="0.25">
      <c r="A1274" s="287"/>
    </row>
    <row r="1275" spans="1:1" x14ac:dyDescent="0.25">
      <c r="A1275" s="287"/>
    </row>
    <row r="1276" spans="1:1" x14ac:dyDescent="0.25">
      <c r="A1276" s="287"/>
    </row>
    <row r="1277" spans="1:1" x14ac:dyDescent="0.25">
      <c r="A1277" s="287"/>
    </row>
    <row r="1278" spans="1:1" x14ac:dyDescent="0.25">
      <c r="A1278" s="287"/>
    </row>
    <row r="1279" spans="1:1" x14ac:dyDescent="0.25">
      <c r="A1279" s="287"/>
    </row>
    <row r="1280" spans="1:1" x14ac:dyDescent="0.25">
      <c r="A1280" s="287"/>
    </row>
    <row r="1281" spans="1:1" x14ac:dyDescent="0.25">
      <c r="A1281" s="287"/>
    </row>
    <row r="1282" spans="1:1" x14ac:dyDescent="0.25">
      <c r="A1282" s="287"/>
    </row>
    <row r="1283" spans="1:1" x14ac:dyDescent="0.25">
      <c r="A1283" s="287"/>
    </row>
    <row r="1284" spans="1:1" x14ac:dyDescent="0.25">
      <c r="A1284" s="287"/>
    </row>
    <row r="1285" spans="1:1" x14ac:dyDescent="0.25">
      <c r="A1285" s="287"/>
    </row>
    <row r="1286" spans="1:1" x14ac:dyDescent="0.25">
      <c r="A1286" s="287"/>
    </row>
    <row r="1287" spans="1:1" x14ac:dyDescent="0.25">
      <c r="A1287" s="287"/>
    </row>
    <row r="1288" spans="1:1" x14ac:dyDescent="0.25">
      <c r="A1288" s="287"/>
    </row>
    <row r="1289" spans="1:1" x14ac:dyDescent="0.25">
      <c r="A1289" s="287"/>
    </row>
    <row r="1290" spans="1:1" x14ac:dyDescent="0.25">
      <c r="A1290" s="287"/>
    </row>
    <row r="1291" spans="1:1" x14ac:dyDescent="0.25">
      <c r="A1291" s="287"/>
    </row>
    <row r="1292" spans="1:1" x14ac:dyDescent="0.25">
      <c r="A1292" s="287"/>
    </row>
    <row r="1293" spans="1:1" x14ac:dyDescent="0.25">
      <c r="A1293" s="287"/>
    </row>
    <row r="1294" spans="1:1" x14ac:dyDescent="0.25">
      <c r="A1294" s="287"/>
    </row>
    <row r="1295" spans="1:1" x14ac:dyDescent="0.25">
      <c r="A1295" s="287"/>
    </row>
    <row r="1296" spans="1:1" x14ac:dyDescent="0.25">
      <c r="A1296" s="287"/>
    </row>
    <row r="1297" spans="1:1" x14ac:dyDescent="0.25">
      <c r="A1297" s="287"/>
    </row>
    <row r="1298" spans="1:1" x14ac:dyDescent="0.25">
      <c r="A1298" s="287"/>
    </row>
    <row r="1299" spans="1:1" x14ac:dyDescent="0.25">
      <c r="A1299" s="287"/>
    </row>
    <row r="1300" spans="1:1" x14ac:dyDescent="0.25">
      <c r="A1300" s="287"/>
    </row>
    <row r="1301" spans="1:1" x14ac:dyDescent="0.25">
      <c r="A1301" s="287"/>
    </row>
    <row r="1302" spans="1:1" x14ac:dyDescent="0.25">
      <c r="A1302" s="287"/>
    </row>
    <row r="1303" spans="1:1" x14ac:dyDescent="0.25">
      <c r="A1303" s="287"/>
    </row>
    <row r="1304" spans="1:1" x14ac:dyDescent="0.25">
      <c r="A1304" s="287"/>
    </row>
    <row r="1305" spans="1:1" x14ac:dyDescent="0.25">
      <c r="A1305" s="287"/>
    </row>
    <row r="1306" spans="1:1" x14ac:dyDescent="0.25">
      <c r="A1306" s="287"/>
    </row>
    <row r="1307" spans="1:1" x14ac:dyDescent="0.25">
      <c r="A1307" s="287"/>
    </row>
    <row r="1308" spans="1:1" x14ac:dyDescent="0.25">
      <c r="A1308" s="287"/>
    </row>
    <row r="1309" spans="1:1" x14ac:dyDescent="0.25">
      <c r="A1309" s="287"/>
    </row>
    <row r="1310" spans="1:1" x14ac:dyDescent="0.25">
      <c r="A1310" s="287"/>
    </row>
    <row r="1311" spans="1:1" x14ac:dyDescent="0.25">
      <c r="A1311" s="287"/>
    </row>
    <row r="1312" spans="1:1" x14ac:dyDescent="0.25">
      <c r="A1312" s="287"/>
    </row>
    <row r="1313" spans="1:1" x14ac:dyDescent="0.25">
      <c r="A1313" s="287"/>
    </row>
    <row r="1314" spans="1:1" x14ac:dyDescent="0.25">
      <c r="A1314" s="287"/>
    </row>
    <row r="1315" spans="1:1" x14ac:dyDescent="0.25">
      <c r="A1315" s="287"/>
    </row>
    <row r="1316" spans="1:1" x14ac:dyDescent="0.25">
      <c r="A1316" s="287"/>
    </row>
    <row r="1317" spans="1:1" x14ac:dyDescent="0.25">
      <c r="A1317" s="287"/>
    </row>
    <row r="1318" spans="1:1" x14ac:dyDescent="0.25">
      <c r="A1318" s="287"/>
    </row>
    <row r="1319" spans="1:1" x14ac:dyDescent="0.25">
      <c r="A1319" s="287"/>
    </row>
    <row r="1320" spans="1:1" x14ac:dyDescent="0.25">
      <c r="A1320" s="287"/>
    </row>
    <row r="1321" spans="1:1" x14ac:dyDescent="0.25">
      <c r="A1321" s="287"/>
    </row>
    <row r="1322" spans="1:1" x14ac:dyDescent="0.25">
      <c r="A1322" s="287"/>
    </row>
    <row r="1323" spans="1:1" x14ac:dyDescent="0.25">
      <c r="A1323" s="287"/>
    </row>
    <row r="1324" spans="1:1" x14ac:dyDescent="0.25">
      <c r="A1324" s="287"/>
    </row>
    <row r="1325" spans="1:1" x14ac:dyDescent="0.25">
      <c r="A1325" s="287"/>
    </row>
    <row r="1326" spans="1:1" x14ac:dyDescent="0.25">
      <c r="A1326" s="287"/>
    </row>
    <row r="1327" spans="1:1" x14ac:dyDescent="0.25">
      <c r="A1327" s="287"/>
    </row>
    <row r="1328" spans="1:1" x14ac:dyDescent="0.25">
      <c r="A1328" s="287"/>
    </row>
    <row r="1329" spans="1:1" x14ac:dyDescent="0.25">
      <c r="A1329" s="287"/>
    </row>
    <row r="1330" spans="1:1" x14ac:dyDescent="0.25">
      <c r="A1330" s="287"/>
    </row>
    <row r="1331" spans="1:1" x14ac:dyDescent="0.25">
      <c r="A1331" s="287"/>
    </row>
    <row r="1332" spans="1:1" x14ac:dyDescent="0.25">
      <c r="A1332" s="287"/>
    </row>
    <row r="1333" spans="1:1" x14ac:dyDescent="0.25">
      <c r="A1333" s="287"/>
    </row>
    <row r="1334" spans="1:1" x14ac:dyDescent="0.25">
      <c r="A1334" s="287"/>
    </row>
    <row r="1335" spans="1:1" x14ac:dyDescent="0.25">
      <c r="A1335" s="287"/>
    </row>
    <row r="1336" spans="1:1" x14ac:dyDescent="0.25">
      <c r="A1336" s="287"/>
    </row>
    <row r="1337" spans="1:1" x14ac:dyDescent="0.25">
      <c r="A1337" s="287"/>
    </row>
    <row r="1338" spans="1:1" x14ac:dyDescent="0.25">
      <c r="A1338" s="287"/>
    </row>
    <row r="1339" spans="1:1" x14ac:dyDescent="0.25">
      <c r="A1339" s="287"/>
    </row>
    <row r="1340" spans="1:1" x14ac:dyDescent="0.25">
      <c r="A1340" s="287"/>
    </row>
    <row r="1341" spans="1:1" x14ac:dyDescent="0.25">
      <c r="A1341" s="287"/>
    </row>
    <row r="1342" spans="1:1" x14ac:dyDescent="0.25">
      <c r="A1342" s="287"/>
    </row>
    <row r="1343" spans="1:1" x14ac:dyDescent="0.25">
      <c r="A1343" s="287"/>
    </row>
    <row r="1344" spans="1:1" x14ac:dyDescent="0.25">
      <c r="A1344" s="287"/>
    </row>
    <row r="1345" spans="1:1" x14ac:dyDescent="0.25">
      <c r="A1345" s="287"/>
    </row>
    <row r="1346" spans="1:1" x14ac:dyDescent="0.25">
      <c r="A1346" s="287"/>
    </row>
    <row r="1347" spans="1:1" x14ac:dyDescent="0.25">
      <c r="A1347" s="287"/>
    </row>
    <row r="1348" spans="1:1" x14ac:dyDescent="0.25">
      <c r="A1348" s="287"/>
    </row>
    <row r="1349" spans="1:1" x14ac:dyDescent="0.25">
      <c r="A1349" s="287"/>
    </row>
    <row r="1350" spans="1:1" x14ac:dyDescent="0.25">
      <c r="A1350" s="287"/>
    </row>
    <row r="1351" spans="1:1" x14ac:dyDescent="0.25">
      <c r="A1351" s="287"/>
    </row>
    <row r="1352" spans="1:1" x14ac:dyDescent="0.25">
      <c r="A1352" s="287"/>
    </row>
    <row r="1353" spans="1:1" x14ac:dyDescent="0.25">
      <c r="A1353" s="287"/>
    </row>
    <row r="1354" spans="1:1" x14ac:dyDescent="0.25">
      <c r="A1354" s="287"/>
    </row>
    <row r="1355" spans="1:1" x14ac:dyDescent="0.25">
      <c r="A1355" s="287"/>
    </row>
    <row r="1356" spans="1:1" x14ac:dyDescent="0.25">
      <c r="A1356" s="287"/>
    </row>
    <row r="1357" spans="1:1" x14ac:dyDescent="0.25">
      <c r="A1357" s="287"/>
    </row>
    <row r="1358" spans="1:1" x14ac:dyDescent="0.25">
      <c r="A1358" s="287"/>
    </row>
    <row r="1359" spans="1:1" x14ac:dyDescent="0.25">
      <c r="A1359" s="287"/>
    </row>
    <row r="1360" spans="1:1" x14ac:dyDescent="0.25">
      <c r="A1360" s="287"/>
    </row>
    <row r="1361" spans="1:1" x14ac:dyDescent="0.25">
      <c r="A1361" s="287"/>
    </row>
    <row r="1362" spans="1:1" x14ac:dyDescent="0.25">
      <c r="A1362" s="287"/>
    </row>
    <row r="1363" spans="1:1" x14ac:dyDescent="0.25">
      <c r="A1363" s="287"/>
    </row>
    <row r="1364" spans="1:1" x14ac:dyDescent="0.25">
      <c r="A1364" s="287"/>
    </row>
    <row r="1365" spans="1:1" x14ac:dyDescent="0.25">
      <c r="A1365" s="287"/>
    </row>
    <row r="1366" spans="1:1" x14ac:dyDescent="0.25">
      <c r="A1366" s="287"/>
    </row>
    <row r="1367" spans="1:1" x14ac:dyDescent="0.25">
      <c r="A1367" s="287"/>
    </row>
    <row r="1368" spans="1:1" x14ac:dyDescent="0.25">
      <c r="A1368" s="287"/>
    </row>
    <row r="1369" spans="1:1" x14ac:dyDescent="0.25">
      <c r="A1369" s="287"/>
    </row>
    <row r="1370" spans="1:1" x14ac:dyDescent="0.25">
      <c r="A1370" s="287"/>
    </row>
    <row r="1371" spans="1:1" x14ac:dyDescent="0.25">
      <c r="A1371" s="287"/>
    </row>
    <row r="1372" spans="1:1" x14ac:dyDescent="0.25">
      <c r="A1372" s="287"/>
    </row>
    <row r="1373" spans="1:1" x14ac:dyDescent="0.25">
      <c r="A1373" s="287"/>
    </row>
    <row r="1374" spans="1:1" x14ac:dyDescent="0.25">
      <c r="A1374" s="287"/>
    </row>
    <row r="1375" spans="1:1" x14ac:dyDescent="0.25">
      <c r="A1375" s="287"/>
    </row>
    <row r="1376" spans="1:1" x14ac:dyDescent="0.25">
      <c r="A1376" s="287"/>
    </row>
    <row r="1377" spans="1:1" x14ac:dyDescent="0.25">
      <c r="A1377" s="287"/>
    </row>
    <row r="1378" spans="1:1" x14ac:dyDescent="0.25">
      <c r="A1378" s="287"/>
    </row>
    <row r="1379" spans="1:1" x14ac:dyDescent="0.25">
      <c r="A1379" s="287"/>
    </row>
    <row r="1380" spans="1:1" x14ac:dyDescent="0.25">
      <c r="A1380" s="287"/>
    </row>
    <row r="1381" spans="1:1" x14ac:dyDescent="0.25">
      <c r="A1381" s="287"/>
    </row>
    <row r="1382" spans="1:1" x14ac:dyDescent="0.25">
      <c r="A1382" s="287"/>
    </row>
    <row r="1383" spans="1:1" x14ac:dyDescent="0.25">
      <c r="A1383" s="287"/>
    </row>
    <row r="1384" spans="1:1" x14ac:dyDescent="0.25">
      <c r="A1384" s="287"/>
    </row>
    <row r="1385" spans="1:1" x14ac:dyDescent="0.25">
      <c r="A1385" s="287"/>
    </row>
    <row r="1386" spans="1:1" x14ac:dyDescent="0.25">
      <c r="A1386" s="287"/>
    </row>
    <row r="1387" spans="1:1" x14ac:dyDescent="0.25">
      <c r="A1387" s="287"/>
    </row>
    <row r="1388" spans="1:1" x14ac:dyDescent="0.25">
      <c r="A1388" s="287"/>
    </row>
    <row r="1389" spans="1:1" x14ac:dyDescent="0.25">
      <c r="A1389" s="287"/>
    </row>
    <row r="1390" spans="1:1" x14ac:dyDescent="0.25">
      <c r="A1390" s="287"/>
    </row>
    <row r="1391" spans="1:1" x14ac:dyDescent="0.25">
      <c r="A1391" s="287"/>
    </row>
    <row r="1392" spans="1:1" x14ac:dyDescent="0.25">
      <c r="A1392" s="287"/>
    </row>
    <row r="1393" spans="1:1" x14ac:dyDescent="0.25">
      <c r="A1393" s="287"/>
    </row>
    <row r="1394" spans="1:1" x14ac:dyDescent="0.25">
      <c r="A1394" s="287"/>
    </row>
    <row r="1395" spans="1:1" x14ac:dyDescent="0.25">
      <c r="A1395" s="287"/>
    </row>
    <row r="1396" spans="1:1" x14ac:dyDescent="0.25">
      <c r="A1396" s="287"/>
    </row>
    <row r="1397" spans="1:1" x14ac:dyDescent="0.25">
      <c r="A1397" s="287"/>
    </row>
    <row r="1398" spans="1:1" x14ac:dyDescent="0.25">
      <c r="A1398" s="287"/>
    </row>
    <row r="1399" spans="1:1" x14ac:dyDescent="0.25">
      <c r="A1399" s="287"/>
    </row>
    <row r="1400" spans="1:1" x14ac:dyDescent="0.25">
      <c r="A1400" s="287"/>
    </row>
    <row r="1401" spans="1:1" x14ac:dyDescent="0.25">
      <c r="A1401" s="287"/>
    </row>
    <row r="1402" spans="1:1" x14ac:dyDescent="0.25">
      <c r="A1402" s="287"/>
    </row>
    <row r="1403" spans="1:1" x14ac:dyDescent="0.25">
      <c r="A1403" s="287"/>
    </row>
    <row r="1404" spans="1:1" x14ac:dyDescent="0.25">
      <c r="A1404" s="287"/>
    </row>
    <row r="1405" spans="1:1" x14ac:dyDescent="0.25">
      <c r="A1405" s="287"/>
    </row>
    <row r="1406" spans="1:1" x14ac:dyDescent="0.25">
      <c r="A1406" s="287"/>
    </row>
    <row r="1407" spans="1:1" x14ac:dyDescent="0.25">
      <c r="A1407" s="287"/>
    </row>
    <row r="1408" spans="1:1" x14ac:dyDescent="0.25">
      <c r="A1408" s="287"/>
    </row>
    <row r="1409" spans="1:1" x14ac:dyDescent="0.25">
      <c r="A1409" s="287"/>
    </row>
    <row r="1410" spans="1:1" x14ac:dyDescent="0.25">
      <c r="A1410" s="287"/>
    </row>
    <row r="1411" spans="1:1" x14ac:dyDescent="0.25">
      <c r="A1411" s="287"/>
    </row>
    <row r="1412" spans="1:1" x14ac:dyDescent="0.25">
      <c r="A1412" s="287"/>
    </row>
    <row r="1413" spans="1:1" x14ac:dyDescent="0.25">
      <c r="A1413" s="287"/>
    </row>
    <row r="1414" spans="1:1" x14ac:dyDescent="0.25">
      <c r="A1414" s="287"/>
    </row>
    <row r="1415" spans="1:1" x14ac:dyDescent="0.25">
      <c r="A1415" s="287"/>
    </row>
    <row r="1416" spans="1:1" x14ac:dyDescent="0.25">
      <c r="A1416" s="287"/>
    </row>
    <row r="1417" spans="1:1" x14ac:dyDescent="0.25">
      <c r="A1417" s="287"/>
    </row>
    <row r="1418" spans="1:1" x14ac:dyDescent="0.25">
      <c r="A1418" s="287"/>
    </row>
    <row r="1419" spans="1:1" x14ac:dyDescent="0.25">
      <c r="A1419" s="287"/>
    </row>
    <row r="1420" spans="1:1" x14ac:dyDescent="0.25">
      <c r="A1420" s="287"/>
    </row>
    <row r="1421" spans="1:1" x14ac:dyDescent="0.25">
      <c r="A1421" s="287"/>
    </row>
    <row r="1422" spans="1:1" x14ac:dyDescent="0.25">
      <c r="A1422" s="287"/>
    </row>
    <row r="1423" spans="1:1" x14ac:dyDescent="0.25">
      <c r="A1423" s="287"/>
    </row>
    <row r="1424" spans="1:1" x14ac:dyDescent="0.25">
      <c r="A1424" s="287"/>
    </row>
    <row r="1425" spans="1:1" x14ac:dyDescent="0.25">
      <c r="A1425" s="287"/>
    </row>
    <row r="1426" spans="1:1" x14ac:dyDescent="0.25">
      <c r="A1426" s="287"/>
    </row>
    <row r="1427" spans="1:1" x14ac:dyDescent="0.25">
      <c r="A1427" s="287"/>
    </row>
    <row r="1428" spans="1:1" x14ac:dyDescent="0.25">
      <c r="A1428" s="287"/>
    </row>
    <row r="1429" spans="1:1" x14ac:dyDescent="0.25">
      <c r="A1429" s="287"/>
    </row>
    <row r="1430" spans="1:1" x14ac:dyDescent="0.25">
      <c r="A1430" s="287"/>
    </row>
    <row r="1431" spans="1:1" x14ac:dyDescent="0.25">
      <c r="A1431" s="287"/>
    </row>
    <row r="1432" spans="1:1" x14ac:dyDescent="0.25">
      <c r="A1432" s="287"/>
    </row>
    <row r="1433" spans="1:1" x14ac:dyDescent="0.25">
      <c r="A1433" s="287"/>
    </row>
    <row r="1434" spans="1:1" x14ac:dyDescent="0.25">
      <c r="A1434" s="287"/>
    </row>
    <row r="1435" spans="1:1" x14ac:dyDescent="0.25">
      <c r="A1435" s="287"/>
    </row>
    <row r="1436" spans="1:1" x14ac:dyDescent="0.25">
      <c r="A1436" s="287"/>
    </row>
    <row r="1437" spans="1:1" x14ac:dyDescent="0.25">
      <c r="A1437" s="287"/>
    </row>
    <row r="1438" spans="1:1" x14ac:dyDescent="0.25">
      <c r="A1438" s="287"/>
    </row>
    <row r="1439" spans="1:1" x14ac:dyDescent="0.25">
      <c r="A1439" s="287"/>
    </row>
    <row r="1440" spans="1:1" x14ac:dyDescent="0.25">
      <c r="A1440" s="287"/>
    </row>
    <row r="1441" spans="1:1" x14ac:dyDescent="0.25">
      <c r="A1441" s="287"/>
    </row>
    <row r="1442" spans="1:1" x14ac:dyDescent="0.25">
      <c r="A1442" s="287"/>
    </row>
    <row r="1443" spans="1:1" x14ac:dyDescent="0.25">
      <c r="A1443" s="287"/>
    </row>
    <row r="1444" spans="1:1" x14ac:dyDescent="0.25">
      <c r="A1444" s="287"/>
    </row>
    <row r="1445" spans="1:1" x14ac:dyDescent="0.25">
      <c r="A1445" s="287"/>
    </row>
    <row r="1446" spans="1:1" x14ac:dyDescent="0.25">
      <c r="A1446" s="287"/>
    </row>
    <row r="1447" spans="1:1" x14ac:dyDescent="0.25">
      <c r="A1447" s="287"/>
    </row>
    <row r="1448" spans="1:1" x14ac:dyDescent="0.25">
      <c r="A1448" s="287"/>
    </row>
    <row r="1449" spans="1:1" x14ac:dyDescent="0.25">
      <c r="A1449" s="287"/>
    </row>
    <row r="1450" spans="1:1" x14ac:dyDescent="0.25">
      <c r="A1450" s="287"/>
    </row>
    <row r="1451" spans="1:1" x14ac:dyDescent="0.25">
      <c r="A1451" s="287"/>
    </row>
    <row r="1452" spans="1:1" x14ac:dyDescent="0.25">
      <c r="A1452" s="287"/>
    </row>
    <row r="1453" spans="1:1" x14ac:dyDescent="0.25">
      <c r="A1453" s="287"/>
    </row>
    <row r="1454" spans="1:1" x14ac:dyDescent="0.25">
      <c r="A1454" s="287"/>
    </row>
    <row r="1455" spans="1:1" x14ac:dyDescent="0.25">
      <c r="A1455" s="287"/>
    </row>
    <row r="1456" spans="1:1" x14ac:dyDescent="0.25">
      <c r="A1456" s="287"/>
    </row>
    <row r="1457" spans="1:1" x14ac:dyDescent="0.25">
      <c r="A1457" s="287"/>
    </row>
    <row r="1458" spans="1:1" x14ac:dyDescent="0.25">
      <c r="A1458" s="287"/>
    </row>
    <row r="1459" spans="1:1" x14ac:dyDescent="0.25">
      <c r="A1459" s="287"/>
    </row>
    <row r="1460" spans="1:1" x14ac:dyDescent="0.25">
      <c r="A1460" s="287"/>
    </row>
    <row r="1461" spans="1:1" x14ac:dyDescent="0.25">
      <c r="A1461" s="287"/>
    </row>
    <row r="1462" spans="1:1" x14ac:dyDescent="0.25">
      <c r="A1462" s="287"/>
    </row>
    <row r="1463" spans="1:1" x14ac:dyDescent="0.25">
      <c r="A1463" s="287"/>
    </row>
    <row r="1464" spans="1:1" x14ac:dyDescent="0.25">
      <c r="A1464" s="287"/>
    </row>
    <row r="1465" spans="1:1" x14ac:dyDescent="0.25">
      <c r="A1465" s="287"/>
    </row>
    <row r="1466" spans="1:1" x14ac:dyDescent="0.25">
      <c r="A1466" s="287"/>
    </row>
    <row r="1467" spans="1:1" x14ac:dyDescent="0.25">
      <c r="A1467" s="287"/>
    </row>
    <row r="1468" spans="1:1" x14ac:dyDescent="0.25">
      <c r="A1468" s="287"/>
    </row>
    <row r="1469" spans="1:1" x14ac:dyDescent="0.25">
      <c r="A1469" s="287"/>
    </row>
    <row r="1470" spans="1:1" x14ac:dyDescent="0.25">
      <c r="A1470" s="287"/>
    </row>
    <row r="1471" spans="1:1" x14ac:dyDescent="0.25">
      <c r="A1471" s="287"/>
    </row>
    <row r="1472" spans="1:1" x14ac:dyDescent="0.25">
      <c r="A1472" s="287"/>
    </row>
    <row r="1473" spans="1:1" x14ac:dyDescent="0.25">
      <c r="A1473" s="287"/>
    </row>
    <row r="1474" spans="1:1" x14ac:dyDescent="0.25">
      <c r="A1474" s="287"/>
    </row>
    <row r="1475" spans="1:1" x14ac:dyDescent="0.25">
      <c r="A1475" s="287"/>
    </row>
    <row r="1476" spans="1:1" x14ac:dyDescent="0.25">
      <c r="A1476" s="287"/>
    </row>
    <row r="1477" spans="1:1" x14ac:dyDescent="0.25">
      <c r="A1477" s="287"/>
    </row>
    <row r="1478" spans="1:1" x14ac:dyDescent="0.25">
      <c r="A1478" s="287"/>
    </row>
    <row r="1479" spans="1:1" x14ac:dyDescent="0.25">
      <c r="A1479" s="287"/>
    </row>
    <row r="1480" spans="1:1" x14ac:dyDescent="0.25">
      <c r="A1480" s="287"/>
    </row>
    <row r="1481" spans="1:1" x14ac:dyDescent="0.25">
      <c r="A1481" s="287"/>
    </row>
    <row r="1482" spans="1:1" x14ac:dyDescent="0.25">
      <c r="A1482" s="287"/>
    </row>
    <row r="1483" spans="1:1" x14ac:dyDescent="0.25">
      <c r="A1483" s="287"/>
    </row>
    <row r="1484" spans="1:1" x14ac:dyDescent="0.25">
      <c r="A1484" s="287"/>
    </row>
    <row r="1485" spans="1:1" x14ac:dyDescent="0.25">
      <c r="A1485" s="287"/>
    </row>
    <row r="1486" spans="1:1" x14ac:dyDescent="0.25">
      <c r="A1486" s="287"/>
    </row>
    <row r="1487" spans="1:1" x14ac:dyDescent="0.25">
      <c r="A1487" s="287"/>
    </row>
    <row r="1488" spans="1:1" x14ac:dyDescent="0.25">
      <c r="A1488" s="287"/>
    </row>
    <row r="1489" spans="1:1" x14ac:dyDescent="0.25">
      <c r="A1489" s="287"/>
    </row>
    <row r="1490" spans="1:1" x14ac:dyDescent="0.25">
      <c r="A1490" s="287"/>
    </row>
    <row r="1491" spans="1:1" x14ac:dyDescent="0.25">
      <c r="A1491" s="287"/>
    </row>
    <row r="1492" spans="1:1" x14ac:dyDescent="0.25">
      <c r="A1492" s="287"/>
    </row>
    <row r="1493" spans="1:1" x14ac:dyDescent="0.25">
      <c r="A1493" s="287"/>
    </row>
    <row r="1494" spans="1:1" x14ac:dyDescent="0.25">
      <c r="A1494" s="287"/>
    </row>
    <row r="1495" spans="1:1" x14ac:dyDescent="0.25">
      <c r="A1495" s="287"/>
    </row>
    <row r="1496" spans="1:1" x14ac:dyDescent="0.25">
      <c r="A1496" s="287"/>
    </row>
    <row r="1497" spans="1:1" x14ac:dyDescent="0.25">
      <c r="A1497" s="287"/>
    </row>
    <row r="1498" spans="1:1" x14ac:dyDescent="0.25">
      <c r="A1498" s="287"/>
    </row>
    <row r="1499" spans="1:1" x14ac:dyDescent="0.25">
      <c r="A1499" s="287"/>
    </row>
    <row r="1500" spans="1:1" x14ac:dyDescent="0.25">
      <c r="A1500" s="287"/>
    </row>
    <row r="1501" spans="1:1" x14ac:dyDescent="0.25">
      <c r="A1501" s="287"/>
    </row>
    <row r="1502" spans="1:1" x14ac:dyDescent="0.25">
      <c r="A1502" s="287"/>
    </row>
    <row r="1503" spans="1:1" x14ac:dyDescent="0.25">
      <c r="A1503" s="287"/>
    </row>
    <row r="1504" spans="1:1" x14ac:dyDescent="0.25">
      <c r="A1504" s="287"/>
    </row>
    <row r="1505" spans="1:1" x14ac:dyDescent="0.25">
      <c r="A1505" s="287"/>
    </row>
    <row r="1506" spans="1:1" x14ac:dyDescent="0.25">
      <c r="A1506" s="287"/>
    </row>
    <row r="1507" spans="1:1" x14ac:dyDescent="0.25">
      <c r="A1507" s="287"/>
    </row>
    <row r="1508" spans="1:1" x14ac:dyDescent="0.25">
      <c r="A1508" s="287"/>
    </row>
    <row r="1509" spans="1:1" x14ac:dyDescent="0.25">
      <c r="A1509" s="287"/>
    </row>
    <row r="1510" spans="1:1" x14ac:dyDescent="0.25">
      <c r="A1510" s="287"/>
    </row>
    <row r="1511" spans="1:1" x14ac:dyDescent="0.25">
      <c r="A1511" s="287"/>
    </row>
    <row r="1512" spans="1:1" x14ac:dyDescent="0.25">
      <c r="A1512" s="287"/>
    </row>
    <row r="1513" spans="1:1" x14ac:dyDescent="0.25">
      <c r="A1513" s="287"/>
    </row>
    <row r="1514" spans="1:1" x14ac:dyDescent="0.25">
      <c r="A1514" s="287"/>
    </row>
    <row r="1515" spans="1:1" x14ac:dyDescent="0.25">
      <c r="A1515" s="287"/>
    </row>
    <row r="1516" spans="1:1" x14ac:dyDescent="0.25">
      <c r="A1516" s="287"/>
    </row>
    <row r="1517" spans="1:1" x14ac:dyDescent="0.25">
      <c r="A1517" s="287"/>
    </row>
    <row r="1518" spans="1:1" x14ac:dyDescent="0.25">
      <c r="A1518" s="287"/>
    </row>
    <row r="1519" spans="1:1" x14ac:dyDescent="0.25">
      <c r="A1519" s="287"/>
    </row>
    <row r="1520" spans="1:1" x14ac:dyDescent="0.25">
      <c r="A1520" s="287"/>
    </row>
    <row r="1521" spans="1:1" x14ac:dyDescent="0.25">
      <c r="A1521" s="287"/>
    </row>
    <row r="1522" spans="1:1" x14ac:dyDescent="0.25">
      <c r="A1522" s="287"/>
    </row>
    <row r="1523" spans="1:1" x14ac:dyDescent="0.25">
      <c r="A1523" s="287"/>
    </row>
    <row r="1524" spans="1:1" x14ac:dyDescent="0.25">
      <c r="A1524" s="287"/>
    </row>
    <row r="1525" spans="1:1" x14ac:dyDescent="0.25">
      <c r="A1525" s="287"/>
    </row>
    <row r="1526" spans="1:1" x14ac:dyDescent="0.25">
      <c r="A1526" s="287"/>
    </row>
    <row r="1527" spans="1:1" x14ac:dyDescent="0.25">
      <c r="A1527" s="287"/>
    </row>
    <row r="1528" spans="1:1" x14ac:dyDescent="0.25">
      <c r="A1528" s="287"/>
    </row>
    <row r="1529" spans="1:1" x14ac:dyDescent="0.25">
      <c r="A1529" s="287"/>
    </row>
    <row r="1530" spans="1:1" x14ac:dyDescent="0.25">
      <c r="A1530" s="287"/>
    </row>
    <row r="1531" spans="1:1" x14ac:dyDescent="0.25">
      <c r="A1531" s="287"/>
    </row>
    <row r="1532" spans="1:1" x14ac:dyDescent="0.25">
      <c r="A1532" s="287"/>
    </row>
    <row r="1533" spans="1:1" x14ac:dyDescent="0.25">
      <c r="A1533" s="287"/>
    </row>
    <row r="1534" spans="1:1" x14ac:dyDescent="0.25">
      <c r="A1534" s="287"/>
    </row>
    <row r="1535" spans="1:1" x14ac:dyDescent="0.25">
      <c r="A1535" s="287"/>
    </row>
    <row r="1536" spans="1:1" x14ac:dyDescent="0.25">
      <c r="A1536" s="287"/>
    </row>
    <row r="1537" spans="1:1" x14ac:dyDescent="0.25">
      <c r="A1537" s="287"/>
    </row>
    <row r="1538" spans="1:1" x14ac:dyDescent="0.25">
      <c r="A1538" s="287"/>
    </row>
    <row r="1539" spans="1:1" x14ac:dyDescent="0.25">
      <c r="A1539" s="287"/>
    </row>
    <row r="1540" spans="1:1" x14ac:dyDescent="0.25">
      <c r="A1540" s="287"/>
    </row>
    <row r="1541" spans="1:1" x14ac:dyDescent="0.25">
      <c r="A1541" s="287"/>
    </row>
    <row r="1542" spans="1:1" x14ac:dyDescent="0.25">
      <c r="A1542" s="287"/>
    </row>
    <row r="1543" spans="1:1" x14ac:dyDescent="0.25">
      <c r="A1543" s="287"/>
    </row>
    <row r="1544" spans="1:1" x14ac:dyDescent="0.25">
      <c r="A1544" s="287"/>
    </row>
    <row r="1545" spans="1:1" x14ac:dyDescent="0.25">
      <c r="A1545" s="287"/>
    </row>
    <row r="1546" spans="1:1" x14ac:dyDescent="0.25">
      <c r="A1546" s="287"/>
    </row>
    <row r="1547" spans="1:1" x14ac:dyDescent="0.25">
      <c r="A1547" s="287"/>
    </row>
    <row r="1548" spans="1:1" x14ac:dyDescent="0.25">
      <c r="A1548" s="287"/>
    </row>
    <row r="1549" spans="1:1" x14ac:dyDescent="0.25">
      <c r="A1549" s="287"/>
    </row>
    <row r="1550" spans="1:1" x14ac:dyDescent="0.25">
      <c r="A1550" s="287"/>
    </row>
    <row r="1551" spans="1:1" x14ac:dyDescent="0.25">
      <c r="A1551" s="287"/>
    </row>
    <row r="1552" spans="1:1" x14ac:dyDescent="0.25">
      <c r="A1552" s="287"/>
    </row>
    <row r="1553" spans="1:1" x14ac:dyDescent="0.25">
      <c r="A1553" s="287"/>
    </row>
    <row r="1554" spans="1:1" x14ac:dyDescent="0.25">
      <c r="A1554" s="287"/>
    </row>
    <row r="1555" spans="1:1" x14ac:dyDescent="0.25">
      <c r="A1555" s="287"/>
    </row>
    <row r="1556" spans="1:1" x14ac:dyDescent="0.25">
      <c r="A1556" s="287"/>
    </row>
    <row r="1557" spans="1:1" x14ac:dyDescent="0.25">
      <c r="A1557" s="287"/>
    </row>
    <row r="1558" spans="1:1" x14ac:dyDescent="0.25">
      <c r="A1558" s="287"/>
    </row>
    <row r="1559" spans="1:1" x14ac:dyDescent="0.25">
      <c r="A1559" s="287"/>
    </row>
    <row r="1560" spans="1:1" x14ac:dyDescent="0.25">
      <c r="A1560" s="287"/>
    </row>
    <row r="1561" spans="1:1" x14ac:dyDescent="0.25">
      <c r="A1561" s="287"/>
    </row>
    <row r="1562" spans="1:1" x14ac:dyDescent="0.25">
      <c r="A1562" s="287"/>
    </row>
    <row r="1563" spans="1:1" x14ac:dyDescent="0.25">
      <c r="A1563" s="287"/>
    </row>
    <row r="1564" spans="1:1" x14ac:dyDescent="0.25">
      <c r="A1564" s="287"/>
    </row>
    <row r="1565" spans="1:1" x14ac:dyDescent="0.25">
      <c r="A1565" s="287"/>
    </row>
    <row r="1566" spans="1:1" x14ac:dyDescent="0.25">
      <c r="A1566" s="287"/>
    </row>
    <row r="1567" spans="1:1" x14ac:dyDescent="0.25">
      <c r="A1567" s="287"/>
    </row>
    <row r="1568" spans="1:1" x14ac:dyDescent="0.25">
      <c r="A1568" s="287"/>
    </row>
    <row r="1569" spans="1:1" x14ac:dyDescent="0.25">
      <c r="A1569" s="287"/>
    </row>
    <row r="1570" spans="1:1" x14ac:dyDescent="0.25">
      <c r="A1570" s="287"/>
    </row>
    <row r="1571" spans="1:1" x14ac:dyDescent="0.25">
      <c r="A1571" s="287"/>
    </row>
    <row r="1572" spans="1:1" x14ac:dyDescent="0.25">
      <c r="A1572" s="287"/>
    </row>
    <row r="1573" spans="1:1" x14ac:dyDescent="0.25">
      <c r="A1573" s="287"/>
    </row>
    <row r="1574" spans="1:1" x14ac:dyDescent="0.25">
      <c r="A1574" s="287"/>
    </row>
    <row r="1575" spans="1:1" x14ac:dyDescent="0.25">
      <c r="A1575" s="287"/>
    </row>
    <row r="1576" spans="1:1" x14ac:dyDescent="0.25">
      <c r="A1576" s="287"/>
    </row>
    <row r="1577" spans="1:1" x14ac:dyDescent="0.25">
      <c r="A1577" s="287"/>
    </row>
    <row r="1578" spans="1:1" x14ac:dyDescent="0.25">
      <c r="A1578" s="287"/>
    </row>
    <row r="1579" spans="1:1" x14ac:dyDescent="0.25">
      <c r="A1579" s="287"/>
    </row>
    <row r="1580" spans="1:1" x14ac:dyDescent="0.25">
      <c r="A1580" s="287"/>
    </row>
    <row r="1581" spans="1:1" x14ac:dyDescent="0.25">
      <c r="A1581" s="287"/>
    </row>
    <row r="1582" spans="1:1" x14ac:dyDescent="0.25">
      <c r="A1582" s="287"/>
    </row>
    <row r="1583" spans="1:1" x14ac:dyDescent="0.25">
      <c r="A1583" s="287"/>
    </row>
    <row r="1584" spans="1:1" x14ac:dyDescent="0.25">
      <c r="A1584" s="287"/>
    </row>
    <row r="1585" spans="1:1" x14ac:dyDescent="0.25">
      <c r="A1585" s="287"/>
    </row>
    <row r="1586" spans="1:1" x14ac:dyDescent="0.25">
      <c r="A1586" s="287"/>
    </row>
    <row r="1587" spans="1:1" x14ac:dyDescent="0.25">
      <c r="A1587" s="287"/>
    </row>
    <row r="1588" spans="1:1" x14ac:dyDescent="0.25">
      <c r="A1588" s="287"/>
    </row>
    <row r="1589" spans="1:1" x14ac:dyDescent="0.25">
      <c r="A1589" s="287"/>
    </row>
    <row r="1590" spans="1:1" x14ac:dyDescent="0.25">
      <c r="A1590" s="287"/>
    </row>
    <row r="1591" spans="1:1" x14ac:dyDescent="0.25">
      <c r="A1591" s="287"/>
    </row>
    <row r="1592" spans="1:1" x14ac:dyDescent="0.25">
      <c r="A1592" s="287"/>
    </row>
    <row r="1593" spans="1:1" x14ac:dyDescent="0.25">
      <c r="A1593" s="287"/>
    </row>
    <row r="1594" spans="1:1" x14ac:dyDescent="0.25">
      <c r="A1594" s="287"/>
    </row>
    <row r="1595" spans="1:1" x14ac:dyDescent="0.25">
      <c r="A1595" s="287"/>
    </row>
    <row r="1596" spans="1:1" x14ac:dyDescent="0.25">
      <c r="A1596" s="287"/>
    </row>
    <row r="1597" spans="1:1" x14ac:dyDescent="0.25">
      <c r="A1597" s="287"/>
    </row>
    <row r="1598" spans="1:1" x14ac:dyDescent="0.25">
      <c r="A1598" s="287"/>
    </row>
    <row r="1599" spans="1:1" x14ac:dyDescent="0.25">
      <c r="A1599" s="287"/>
    </row>
    <row r="1600" spans="1:1" x14ac:dyDescent="0.25">
      <c r="A1600" s="287"/>
    </row>
    <row r="1601" spans="1:1" x14ac:dyDescent="0.25">
      <c r="A1601" s="287"/>
    </row>
    <row r="1602" spans="1:1" x14ac:dyDescent="0.25">
      <c r="A1602" s="287"/>
    </row>
    <row r="1603" spans="1:1" x14ac:dyDescent="0.25">
      <c r="A1603" s="287"/>
    </row>
    <row r="1604" spans="1:1" x14ac:dyDescent="0.25">
      <c r="A1604" s="287"/>
    </row>
    <row r="1605" spans="1:1" x14ac:dyDescent="0.25">
      <c r="A1605" s="287"/>
    </row>
    <row r="1606" spans="1:1" x14ac:dyDescent="0.25">
      <c r="A1606" s="287"/>
    </row>
    <row r="1607" spans="1:1" x14ac:dyDescent="0.25">
      <c r="A1607" s="287"/>
    </row>
    <row r="1608" spans="1:1" x14ac:dyDescent="0.25">
      <c r="A1608" s="287"/>
    </row>
    <row r="1609" spans="1:1" x14ac:dyDescent="0.25">
      <c r="A1609" s="287"/>
    </row>
    <row r="1610" spans="1:1" x14ac:dyDescent="0.25">
      <c r="A1610" s="287"/>
    </row>
    <row r="1611" spans="1:1" x14ac:dyDescent="0.25">
      <c r="A1611" s="287"/>
    </row>
    <row r="1612" spans="1:1" x14ac:dyDescent="0.25">
      <c r="A1612" s="287"/>
    </row>
    <row r="1613" spans="1:1" x14ac:dyDescent="0.25">
      <c r="A1613" s="287"/>
    </row>
    <row r="1614" spans="1:1" x14ac:dyDescent="0.25">
      <c r="A1614" s="287"/>
    </row>
    <row r="1615" spans="1:1" x14ac:dyDescent="0.25">
      <c r="A1615" s="287"/>
    </row>
    <row r="1616" spans="1:1" x14ac:dyDescent="0.25">
      <c r="A1616" s="287"/>
    </row>
    <row r="1617" spans="1:1" x14ac:dyDescent="0.25">
      <c r="A1617" s="287"/>
    </row>
    <row r="1618" spans="1:1" x14ac:dyDescent="0.25">
      <c r="A1618" s="287"/>
    </row>
    <row r="1619" spans="1:1" x14ac:dyDescent="0.25">
      <c r="A1619" s="287"/>
    </row>
    <row r="1620" spans="1:1" x14ac:dyDescent="0.25">
      <c r="A1620" s="287"/>
    </row>
    <row r="1621" spans="1:1" x14ac:dyDescent="0.25">
      <c r="A1621" s="287"/>
    </row>
    <row r="1622" spans="1:1" x14ac:dyDescent="0.25">
      <c r="A1622" s="287"/>
    </row>
    <row r="1623" spans="1:1" x14ac:dyDescent="0.25">
      <c r="A1623" s="287"/>
    </row>
    <row r="1624" spans="1:1" x14ac:dyDescent="0.25">
      <c r="A1624" s="287"/>
    </row>
    <row r="1625" spans="1:1" x14ac:dyDescent="0.25">
      <c r="A1625" s="287"/>
    </row>
    <row r="1626" spans="1:1" x14ac:dyDescent="0.25">
      <c r="A1626" s="287"/>
    </row>
    <row r="1627" spans="1:1" x14ac:dyDescent="0.25">
      <c r="A1627" s="287"/>
    </row>
    <row r="1628" spans="1:1" x14ac:dyDescent="0.25">
      <c r="A1628" s="287"/>
    </row>
    <row r="1629" spans="1:1" x14ac:dyDescent="0.25">
      <c r="A1629" s="287"/>
    </row>
    <row r="1630" spans="1:1" x14ac:dyDescent="0.25">
      <c r="A1630" s="287"/>
    </row>
    <row r="1631" spans="1:1" x14ac:dyDescent="0.25">
      <c r="A1631" s="287"/>
    </row>
    <row r="1632" spans="1:1" x14ac:dyDescent="0.25">
      <c r="A1632" s="287"/>
    </row>
    <row r="1633" spans="1:1" x14ac:dyDescent="0.25">
      <c r="A1633" s="287"/>
    </row>
    <row r="1634" spans="1:1" x14ac:dyDescent="0.25">
      <c r="A1634" s="287"/>
    </row>
    <row r="1635" spans="1:1" x14ac:dyDescent="0.25">
      <c r="A1635" s="287"/>
    </row>
    <row r="1636" spans="1:1" x14ac:dyDescent="0.25">
      <c r="A1636" s="287"/>
    </row>
    <row r="1637" spans="1:1" x14ac:dyDescent="0.25">
      <c r="A1637" s="287"/>
    </row>
    <row r="1638" spans="1:1" x14ac:dyDescent="0.25">
      <c r="A1638" s="287"/>
    </row>
    <row r="1639" spans="1:1" x14ac:dyDescent="0.25">
      <c r="A1639" s="287"/>
    </row>
    <row r="1640" spans="1:1" x14ac:dyDescent="0.25">
      <c r="A1640" s="287"/>
    </row>
    <row r="1641" spans="1:1" x14ac:dyDescent="0.25">
      <c r="A1641" s="287"/>
    </row>
    <row r="1642" spans="1:1" x14ac:dyDescent="0.25">
      <c r="A1642" s="287"/>
    </row>
    <row r="1643" spans="1:1" x14ac:dyDescent="0.25">
      <c r="A1643" s="287"/>
    </row>
    <row r="1644" spans="1:1" x14ac:dyDescent="0.25">
      <c r="A1644" s="287"/>
    </row>
    <row r="1645" spans="1:1" x14ac:dyDescent="0.25">
      <c r="A1645" s="287"/>
    </row>
    <row r="1646" spans="1:1" x14ac:dyDescent="0.25">
      <c r="A1646" s="287"/>
    </row>
    <row r="1647" spans="1:1" x14ac:dyDescent="0.25">
      <c r="A1647" s="287"/>
    </row>
    <row r="1648" spans="1:1" x14ac:dyDescent="0.25">
      <c r="A1648" s="287"/>
    </row>
    <row r="1649" spans="1:1" x14ac:dyDescent="0.25">
      <c r="A1649" s="287"/>
    </row>
    <row r="1650" spans="1:1" x14ac:dyDescent="0.25">
      <c r="A1650" s="287"/>
    </row>
    <row r="1651" spans="1:1" x14ac:dyDescent="0.25">
      <c r="A1651" s="287"/>
    </row>
    <row r="1652" spans="1:1" x14ac:dyDescent="0.25">
      <c r="A1652" s="287"/>
    </row>
    <row r="1653" spans="1:1" x14ac:dyDescent="0.25">
      <c r="A1653" s="287"/>
    </row>
    <row r="1654" spans="1:1" x14ac:dyDescent="0.25">
      <c r="A1654" s="287"/>
    </row>
    <row r="1655" spans="1:1" x14ac:dyDescent="0.25">
      <c r="A1655" s="287"/>
    </row>
    <row r="1656" spans="1:1" x14ac:dyDescent="0.25">
      <c r="A1656" s="287"/>
    </row>
    <row r="1657" spans="1:1" x14ac:dyDescent="0.25">
      <c r="A1657" s="287"/>
    </row>
    <row r="1658" spans="1:1" x14ac:dyDescent="0.25">
      <c r="A1658" s="287"/>
    </row>
    <row r="1659" spans="1:1" x14ac:dyDescent="0.25">
      <c r="A1659" s="287"/>
    </row>
    <row r="1660" spans="1:1" x14ac:dyDescent="0.25">
      <c r="A1660" s="287"/>
    </row>
    <row r="1661" spans="1:1" x14ac:dyDescent="0.25">
      <c r="A1661" s="287"/>
    </row>
    <row r="1662" spans="1:1" x14ac:dyDescent="0.25">
      <c r="A1662" s="287"/>
    </row>
    <row r="1663" spans="1:1" x14ac:dyDescent="0.25">
      <c r="A1663" s="287"/>
    </row>
    <row r="1664" spans="1:1" x14ac:dyDescent="0.25">
      <c r="A1664" s="287"/>
    </row>
    <row r="1665" spans="1:1" x14ac:dyDescent="0.25">
      <c r="A1665" s="287"/>
    </row>
    <row r="1666" spans="1:1" x14ac:dyDescent="0.25">
      <c r="A1666" s="287"/>
    </row>
    <row r="1667" spans="1:1" x14ac:dyDescent="0.25">
      <c r="A1667" s="287"/>
    </row>
    <row r="1668" spans="1:1" x14ac:dyDescent="0.25">
      <c r="A1668" s="287"/>
    </row>
    <row r="1669" spans="1:1" x14ac:dyDescent="0.25">
      <c r="A1669" s="287"/>
    </row>
    <row r="1670" spans="1:1" x14ac:dyDescent="0.25">
      <c r="A1670" s="287"/>
    </row>
    <row r="1671" spans="1:1" x14ac:dyDescent="0.25">
      <c r="A1671" s="287"/>
    </row>
    <row r="1672" spans="1:1" x14ac:dyDescent="0.25">
      <c r="A1672" s="287"/>
    </row>
    <row r="1673" spans="1:1" x14ac:dyDescent="0.25">
      <c r="A1673" s="287"/>
    </row>
    <row r="1674" spans="1:1" x14ac:dyDescent="0.25">
      <c r="A1674" s="287"/>
    </row>
    <row r="1675" spans="1:1" x14ac:dyDescent="0.25">
      <c r="A1675" s="287"/>
    </row>
    <row r="1676" spans="1:1" x14ac:dyDescent="0.25">
      <c r="A1676" s="287"/>
    </row>
    <row r="1677" spans="1:1" x14ac:dyDescent="0.25">
      <c r="A1677" s="287"/>
    </row>
    <row r="1678" spans="1:1" x14ac:dyDescent="0.25">
      <c r="A1678" s="287"/>
    </row>
    <row r="1679" spans="1:1" x14ac:dyDescent="0.25">
      <c r="A1679" s="287"/>
    </row>
    <row r="1680" spans="1:1" x14ac:dyDescent="0.25">
      <c r="A1680" s="287"/>
    </row>
    <row r="1681" spans="1:1" x14ac:dyDescent="0.25">
      <c r="A1681" s="287"/>
    </row>
    <row r="1682" spans="1:1" x14ac:dyDescent="0.25">
      <c r="A1682" s="287"/>
    </row>
    <row r="1683" spans="1:1" x14ac:dyDescent="0.25">
      <c r="A1683" s="287"/>
    </row>
    <row r="1684" spans="1:1" x14ac:dyDescent="0.25">
      <c r="A1684" s="287"/>
    </row>
    <row r="1685" spans="1:1" x14ac:dyDescent="0.25">
      <c r="A1685" s="287"/>
    </row>
    <row r="1686" spans="1:1" x14ac:dyDescent="0.25">
      <c r="A1686" s="287"/>
    </row>
    <row r="1687" spans="1:1" x14ac:dyDescent="0.25">
      <c r="A1687" s="287"/>
    </row>
    <row r="1688" spans="1:1" x14ac:dyDescent="0.25">
      <c r="A1688" s="287"/>
    </row>
    <row r="1689" spans="1:1" x14ac:dyDescent="0.25">
      <c r="A1689" s="287"/>
    </row>
    <row r="1690" spans="1:1" x14ac:dyDescent="0.25">
      <c r="A1690" s="287"/>
    </row>
    <row r="1691" spans="1:1" x14ac:dyDescent="0.25">
      <c r="A1691" s="287"/>
    </row>
    <row r="1692" spans="1:1" x14ac:dyDescent="0.25">
      <c r="A1692" s="287"/>
    </row>
    <row r="1693" spans="1:1" x14ac:dyDescent="0.25">
      <c r="A1693" s="287"/>
    </row>
    <row r="1694" spans="1:1" x14ac:dyDescent="0.25">
      <c r="A1694" s="287"/>
    </row>
    <row r="1695" spans="1:1" x14ac:dyDescent="0.25">
      <c r="A1695" s="287"/>
    </row>
    <row r="1696" spans="1:1" x14ac:dyDescent="0.25">
      <c r="A1696" s="287"/>
    </row>
    <row r="1697" spans="1:1" x14ac:dyDescent="0.25">
      <c r="A1697" s="287"/>
    </row>
    <row r="1698" spans="1:1" x14ac:dyDescent="0.25">
      <c r="A1698" s="287"/>
    </row>
    <row r="1699" spans="1:1" x14ac:dyDescent="0.25">
      <c r="A1699" s="287"/>
    </row>
    <row r="1700" spans="1:1" x14ac:dyDescent="0.25">
      <c r="A1700" s="287"/>
    </row>
    <row r="1701" spans="1:1" x14ac:dyDescent="0.25">
      <c r="A1701" s="287"/>
    </row>
    <row r="1702" spans="1:1" x14ac:dyDescent="0.25">
      <c r="A1702" s="287"/>
    </row>
    <row r="1703" spans="1:1" x14ac:dyDescent="0.25">
      <c r="A1703" s="287"/>
    </row>
    <row r="1704" spans="1:1" x14ac:dyDescent="0.25">
      <c r="A1704" s="287"/>
    </row>
    <row r="1705" spans="1:1" x14ac:dyDescent="0.25">
      <c r="A1705" s="287"/>
    </row>
    <row r="1706" spans="1:1" x14ac:dyDescent="0.25">
      <c r="A1706" s="287"/>
    </row>
    <row r="1707" spans="1:1" x14ac:dyDescent="0.25">
      <c r="A1707" s="287"/>
    </row>
    <row r="1708" spans="1:1" x14ac:dyDescent="0.25">
      <c r="A1708" s="287"/>
    </row>
    <row r="1709" spans="1:1" x14ac:dyDescent="0.25">
      <c r="A1709" s="287"/>
    </row>
    <row r="1710" spans="1:1" x14ac:dyDescent="0.25">
      <c r="A1710" s="287"/>
    </row>
    <row r="1711" spans="1:1" x14ac:dyDescent="0.25">
      <c r="A1711" s="287"/>
    </row>
    <row r="1712" spans="1:1" x14ac:dyDescent="0.25">
      <c r="A1712" s="287"/>
    </row>
    <row r="1713" spans="1:1" x14ac:dyDescent="0.25">
      <c r="A1713" s="287"/>
    </row>
    <row r="1714" spans="1:1" x14ac:dyDescent="0.25">
      <c r="A1714" s="287"/>
    </row>
    <row r="1715" spans="1:1" x14ac:dyDescent="0.25">
      <c r="A1715" s="287"/>
    </row>
    <row r="1716" spans="1:1" x14ac:dyDescent="0.25">
      <c r="A1716" s="287"/>
    </row>
    <row r="1717" spans="1:1" x14ac:dyDescent="0.25">
      <c r="A1717" s="287"/>
    </row>
    <row r="1718" spans="1:1" x14ac:dyDescent="0.25">
      <c r="A1718" s="287"/>
    </row>
    <row r="1719" spans="1:1" x14ac:dyDescent="0.25">
      <c r="A1719" s="287"/>
    </row>
    <row r="1720" spans="1:1" x14ac:dyDescent="0.25">
      <c r="A1720" s="287"/>
    </row>
    <row r="1721" spans="1:1" x14ac:dyDescent="0.25">
      <c r="A1721" s="287"/>
    </row>
    <row r="1722" spans="1:1" x14ac:dyDescent="0.25">
      <c r="A1722" s="287"/>
    </row>
    <row r="1723" spans="1:1" x14ac:dyDescent="0.25">
      <c r="A1723" s="287"/>
    </row>
    <row r="1724" spans="1:1" x14ac:dyDescent="0.25">
      <c r="A1724" s="287"/>
    </row>
    <row r="1725" spans="1:1" x14ac:dyDescent="0.25">
      <c r="A1725" s="287"/>
    </row>
    <row r="1726" spans="1:1" x14ac:dyDescent="0.25">
      <c r="A1726" s="287"/>
    </row>
    <row r="1727" spans="1:1" x14ac:dyDescent="0.25">
      <c r="A1727" s="287"/>
    </row>
    <row r="1728" spans="1:1" x14ac:dyDescent="0.25">
      <c r="A1728" s="287"/>
    </row>
    <row r="1729" spans="1:1" x14ac:dyDescent="0.25">
      <c r="A1729" s="287"/>
    </row>
    <row r="1730" spans="1:1" x14ac:dyDescent="0.25">
      <c r="A1730" s="287"/>
    </row>
    <row r="1731" spans="1:1" x14ac:dyDescent="0.25">
      <c r="A1731" s="287"/>
    </row>
    <row r="1732" spans="1:1" x14ac:dyDescent="0.25">
      <c r="A1732" s="287"/>
    </row>
    <row r="1733" spans="1:1" x14ac:dyDescent="0.25">
      <c r="A1733" s="287"/>
    </row>
    <row r="1734" spans="1:1" x14ac:dyDescent="0.25">
      <c r="A1734" s="287"/>
    </row>
    <row r="1735" spans="1:1" x14ac:dyDescent="0.25">
      <c r="A1735" s="287"/>
    </row>
    <row r="1736" spans="1:1" x14ac:dyDescent="0.25">
      <c r="A1736" s="287"/>
    </row>
    <row r="1737" spans="1:1" x14ac:dyDescent="0.25">
      <c r="A1737" s="287"/>
    </row>
    <row r="1738" spans="1:1" x14ac:dyDescent="0.25">
      <c r="A1738" s="287"/>
    </row>
    <row r="1739" spans="1:1" x14ac:dyDescent="0.25">
      <c r="A1739" s="287"/>
    </row>
    <row r="1740" spans="1:1" x14ac:dyDescent="0.25">
      <c r="A1740" s="287"/>
    </row>
    <row r="1741" spans="1:1" x14ac:dyDescent="0.25">
      <c r="A1741" s="287"/>
    </row>
    <row r="1742" spans="1:1" x14ac:dyDescent="0.25">
      <c r="A1742" s="287"/>
    </row>
    <row r="1743" spans="1:1" x14ac:dyDescent="0.25">
      <c r="A1743" s="287"/>
    </row>
    <row r="1744" spans="1:1" x14ac:dyDescent="0.25">
      <c r="A1744" s="287"/>
    </row>
    <row r="1745" spans="1:1" x14ac:dyDescent="0.25">
      <c r="A1745" s="287"/>
    </row>
    <row r="1746" spans="1:1" x14ac:dyDescent="0.25">
      <c r="A1746" s="287"/>
    </row>
    <row r="1747" spans="1:1" x14ac:dyDescent="0.25">
      <c r="A1747" s="287"/>
    </row>
    <row r="1748" spans="1:1" x14ac:dyDescent="0.25">
      <c r="A1748" s="287"/>
    </row>
    <row r="1749" spans="1:1" x14ac:dyDescent="0.25">
      <c r="A1749" s="287"/>
    </row>
    <row r="1750" spans="1:1" x14ac:dyDescent="0.25">
      <c r="A1750" s="287"/>
    </row>
    <row r="1751" spans="1:1" x14ac:dyDescent="0.25">
      <c r="A1751" s="287"/>
    </row>
    <row r="1752" spans="1:1" x14ac:dyDescent="0.25">
      <c r="A1752" s="287"/>
    </row>
    <row r="1753" spans="1:1" x14ac:dyDescent="0.25">
      <c r="A1753" s="287"/>
    </row>
    <row r="1754" spans="1:1" x14ac:dyDescent="0.25">
      <c r="A1754" s="287"/>
    </row>
    <row r="1755" spans="1:1" x14ac:dyDescent="0.25">
      <c r="A1755" s="287"/>
    </row>
    <row r="1756" spans="1:1" x14ac:dyDescent="0.25">
      <c r="A1756" s="287"/>
    </row>
    <row r="1757" spans="1:1" x14ac:dyDescent="0.25">
      <c r="A1757" s="287"/>
    </row>
    <row r="1758" spans="1:1" x14ac:dyDescent="0.25">
      <c r="A1758" s="287"/>
    </row>
    <row r="1759" spans="1:1" x14ac:dyDescent="0.25">
      <c r="A1759" s="287"/>
    </row>
    <row r="1760" spans="1:1" x14ac:dyDescent="0.25">
      <c r="A1760" s="287"/>
    </row>
    <row r="1761" spans="1:1" x14ac:dyDescent="0.25">
      <c r="A1761" s="287"/>
    </row>
    <row r="1762" spans="1:1" x14ac:dyDescent="0.25">
      <c r="A1762" s="287"/>
    </row>
    <row r="1763" spans="1:1" x14ac:dyDescent="0.25">
      <c r="A1763" s="287"/>
    </row>
    <row r="1764" spans="1:1" x14ac:dyDescent="0.25">
      <c r="A1764" s="287"/>
    </row>
    <row r="1765" spans="1:1" x14ac:dyDescent="0.25">
      <c r="A1765" s="287"/>
    </row>
    <row r="1766" spans="1:1" x14ac:dyDescent="0.25">
      <c r="A1766" s="287"/>
    </row>
    <row r="1767" spans="1:1" x14ac:dyDescent="0.25">
      <c r="A1767" s="287"/>
    </row>
    <row r="1768" spans="1:1" x14ac:dyDescent="0.25">
      <c r="A1768" s="287"/>
    </row>
    <row r="1769" spans="1:1" x14ac:dyDescent="0.25">
      <c r="A1769" s="287"/>
    </row>
    <row r="1770" spans="1:1" x14ac:dyDescent="0.25">
      <c r="A1770" s="287"/>
    </row>
    <row r="1771" spans="1:1" x14ac:dyDescent="0.25">
      <c r="A1771" s="287"/>
    </row>
    <row r="1772" spans="1:1" x14ac:dyDescent="0.25">
      <c r="A1772" s="287"/>
    </row>
    <row r="1773" spans="1:1" x14ac:dyDescent="0.25">
      <c r="A1773" s="287"/>
    </row>
    <row r="1774" spans="1:1" x14ac:dyDescent="0.25">
      <c r="A1774" s="287"/>
    </row>
    <row r="1775" spans="1:1" x14ac:dyDescent="0.25">
      <c r="A1775" s="287"/>
    </row>
    <row r="1776" spans="1:1" x14ac:dyDescent="0.25">
      <c r="A1776" s="287"/>
    </row>
    <row r="1777" spans="1:1" x14ac:dyDescent="0.25">
      <c r="A1777" s="287"/>
    </row>
    <row r="1778" spans="1:1" x14ac:dyDescent="0.25">
      <c r="A1778" s="287"/>
    </row>
    <row r="1779" spans="1:1" x14ac:dyDescent="0.25">
      <c r="A1779" s="287"/>
    </row>
    <row r="1780" spans="1:1" x14ac:dyDescent="0.25">
      <c r="A1780" s="287"/>
    </row>
    <row r="1781" spans="1:1" x14ac:dyDescent="0.25">
      <c r="A1781" s="287"/>
    </row>
    <row r="1782" spans="1:1" x14ac:dyDescent="0.25">
      <c r="A1782" s="287"/>
    </row>
    <row r="1783" spans="1:1" x14ac:dyDescent="0.25">
      <c r="A1783" s="287"/>
    </row>
    <row r="1784" spans="1:1" x14ac:dyDescent="0.25">
      <c r="A1784" s="287"/>
    </row>
    <row r="1785" spans="1:1" x14ac:dyDescent="0.25">
      <c r="A1785" s="287"/>
    </row>
    <row r="1786" spans="1:1" x14ac:dyDescent="0.25">
      <c r="A1786" s="287"/>
    </row>
    <row r="1787" spans="1:1" x14ac:dyDescent="0.25">
      <c r="A1787" s="287"/>
    </row>
    <row r="1788" spans="1:1" x14ac:dyDescent="0.25">
      <c r="A1788" s="287"/>
    </row>
    <row r="1789" spans="1:1" x14ac:dyDescent="0.25">
      <c r="A1789" s="287"/>
    </row>
    <row r="1790" spans="1:1" x14ac:dyDescent="0.25">
      <c r="A1790" s="287"/>
    </row>
    <row r="1791" spans="1:1" x14ac:dyDescent="0.25">
      <c r="A1791" s="287"/>
    </row>
    <row r="1792" spans="1:1" x14ac:dyDescent="0.25">
      <c r="A1792" s="287"/>
    </row>
    <row r="1793" spans="1:1" x14ac:dyDescent="0.25">
      <c r="A1793" s="287"/>
    </row>
    <row r="1794" spans="1:1" x14ac:dyDescent="0.25">
      <c r="A1794" s="287"/>
    </row>
    <row r="1795" spans="1:1" x14ac:dyDescent="0.25">
      <c r="A1795" s="287"/>
    </row>
    <row r="1796" spans="1:1" x14ac:dyDescent="0.25">
      <c r="A1796" s="287"/>
    </row>
    <row r="1797" spans="1:1" x14ac:dyDescent="0.25">
      <c r="A1797" s="287"/>
    </row>
    <row r="1798" spans="1:1" x14ac:dyDescent="0.25">
      <c r="A1798" s="287"/>
    </row>
    <row r="1799" spans="1:1" x14ac:dyDescent="0.25">
      <c r="A1799" s="287"/>
    </row>
    <row r="1800" spans="1:1" x14ac:dyDescent="0.25">
      <c r="A1800" s="287"/>
    </row>
    <row r="1801" spans="1:1" x14ac:dyDescent="0.25">
      <c r="A1801" s="287"/>
    </row>
    <row r="1802" spans="1:1" x14ac:dyDescent="0.25">
      <c r="A1802" s="287"/>
    </row>
    <row r="1803" spans="1:1" x14ac:dyDescent="0.25">
      <c r="A1803" s="287"/>
    </row>
    <row r="1804" spans="1:1" x14ac:dyDescent="0.25">
      <c r="A1804" s="287"/>
    </row>
    <row r="1805" spans="1:1" x14ac:dyDescent="0.25">
      <c r="A1805" s="287"/>
    </row>
    <row r="1806" spans="1:1" x14ac:dyDescent="0.25">
      <c r="A1806" s="287"/>
    </row>
    <row r="1807" spans="1:1" x14ac:dyDescent="0.25">
      <c r="A1807" s="287"/>
    </row>
    <row r="1808" spans="1:1" x14ac:dyDescent="0.25">
      <c r="A1808" s="287"/>
    </row>
    <row r="1809" spans="1:1" x14ac:dyDescent="0.25">
      <c r="A1809" s="287"/>
    </row>
    <row r="1810" spans="1:1" x14ac:dyDescent="0.25">
      <c r="A1810" s="287"/>
    </row>
    <row r="1811" spans="1:1" x14ac:dyDescent="0.25">
      <c r="A1811" s="287"/>
    </row>
    <row r="1812" spans="1:1" x14ac:dyDescent="0.25">
      <c r="A1812" s="287"/>
    </row>
    <row r="1813" spans="1:1" x14ac:dyDescent="0.25">
      <c r="A1813" s="287"/>
    </row>
    <row r="1814" spans="1:1" x14ac:dyDescent="0.25">
      <c r="A1814" s="287"/>
    </row>
    <row r="1815" spans="1:1" x14ac:dyDescent="0.25">
      <c r="A1815" s="287"/>
    </row>
    <row r="1816" spans="1:1" x14ac:dyDescent="0.25">
      <c r="A1816" s="287"/>
    </row>
    <row r="1817" spans="1:1" x14ac:dyDescent="0.25">
      <c r="A1817" s="287"/>
    </row>
    <row r="1818" spans="1:1" x14ac:dyDescent="0.25">
      <c r="A1818" s="287"/>
    </row>
    <row r="1819" spans="1:1" x14ac:dyDescent="0.25">
      <c r="A1819" s="287"/>
    </row>
    <row r="1820" spans="1:1" x14ac:dyDescent="0.25">
      <c r="A1820" s="287"/>
    </row>
    <row r="1821" spans="1:1" x14ac:dyDescent="0.25">
      <c r="A1821" s="287"/>
    </row>
    <row r="1822" spans="1:1" x14ac:dyDescent="0.25">
      <c r="A1822" s="287"/>
    </row>
    <row r="1823" spans="1:1" x14ac:dyDescent="0.25">
      <c r="A1823" s="287"/>
    </row>
    <row r="1824" spans="1:1" x14ac:dyDescent="0.25">
      <c r="A1824" s="287"/>
    </row>
    <row r="1825" spans="1:1" x14ac:dyDescent="0.25">
      <c r="A1825" s="287"/>
    </row>
    <row r="1826" spans="1:1" x14ac:dyDescent="0.25">
      <c r="A1826" s="287"/>
    </row>
    <row r="1827" spans="1:1" x14ac:dyDescent="0.25">
      <c r="A1827" s="287"/>
    </row>
    <row r="1828" spans="1:1" x14ac:dyDescent="0.25">
      <c r="A1828" s="287"/>
    </row>
    <row r="1829" spans="1:1" x14ac:dyDescent="0.25">
      <c r="A1829" s="287"/>
    </row>
    <row r="1830" spans="1:1" x14ac:dyDescent="0.25">
      <c r="A1830" s="287"/>
    </row>
    <row r="1831" spans="1:1" x14ac:dyDescent="0.25">
      <c r="A1831" s="287"/>
    </row>
    <row r="1832" spans="1:1" x14ac:dyDescent="0.25">
      <c r="A1832" s="287"/>
    </row>
    <row r="1833" spans="1:1" x14ac:dyDescent="0.25">
      <c r="A1833" s="287"/>
    </row>
    <row r="1834" spans="1:1" x14ac:dyDescent="0.25">
      <c r="A1834" s="287"/>
    </row>
    <row r="1835" spans="1:1" x14ac:dyDescent="0.25">
      <c r="A1835" s="287"/>
    </row>
    <row r="1836" spans="1:1" x14ac:dyDescent="0.25">
      <c r="A1836" s="287"/>
    </row>
    <row r="1837" spans="1:1" x14ac:dyDescent="0.25">
      <c r="A1837" s="287"/>
    </row>
    <row r="1838" spans="1:1" x14ac:dyDescent="0.25">
      <c r="A1838" s="287"/>
    </row>
    <row r="1839" spans="1:1" x14ac:dyDescent="0.25">
      <c r="A1839" s="287"/>
    </row>
    <row r="1840" spans="1:1" x14ac:dyDescent="0.25">
      <c r="A1840" s="287"/>
    </row>
    <row r="1841" spans="1:1" x14ac:dyDescent="0.25">
      <c r="A1841" s="287"/>
    </row>
    <row r="1842" spans="1:1" x14ac:dyDescent="0.25">
      <c r="A1842" s="287"/>
    </row>
    <row r="1843" spans="1:1" x14ac:dyDescent="0.25">
      <c r="A1843" s="287"/>
    </row>
    <row r="1844" spans="1:1" x14ac:dyDescent="0.25">
      <c r="A1844" s="287"/>
    </row>
    <row r="1845" spans="1:1" x14ac:dyDescent="0.25">
      <c r="A1845" s="287"/>
    </row>
    <row r="1846" spans="1:1" x14ac:dyDescent="0.25">
      <c r="A1846" s="287"/>
    </row>
    <row r="1847" spans="1:1" x14ac:dyDescent="0.25">
      <c r="A1847" s="287"/>
    </row>
    <row r="1848" spans="1:1" x14ac:dyDescent="0.25">
      <c r="A1848" s="287"/>
    </row>
    <row r="1849" spans="1:1" x14ac:dyDescent="0.25">
      <c r="A1849" s="287"/>
    </row>
    <row r="1850" spans="1:1" x14ac:dyDescent="0.25">
      <c r="A1850" s="287"/>
    </row>
    <row r="1851" spans="1:1" x14ac:dyDescent="0.25">
      <c r="A1851" s="287"/>
    </row>
    <row r="1852" spans="1:1" x14ac:dyDescent="0.25">
      <c r="A1852" s="287"/>
    </row>
    <row r="1853" spans="1:1" x14ac:dyDescent="0.25">
      <c r="A1853" s="287"/>
    </row>
    <row r="1854" spans="1:1" x14ac:dyDescent="0.25">
      <c r="A1854" s="287"/>
    </row>
    <row r="1855" spans="1:1" x14ac:dyDescent="0.25">
      <c r="A1855" s="287"/>
    </row>
    <row r="1856" spans="1:1" x14ac:dyDescent="0.25">
      <c r="A1856" s="287"/>
    </row>
    <row r="1857" spans="1:1" x14ac:dyDescent="0.25">
      <c r="A1857" s="287"/>
    </row>
    <row r="1858" spans="1:1" x14ac:dyDescent="0.25">
      <c r="A1858" s="287"/>
    </row>
    <row r="1859" spans="1:1" x14ac:dyDescent="0.25">
      <c r="A1859" s="287"/>
    </row>
    <row r="1860" spans="1:1" x14ac:dyDescent="0.25">
      <c r="A1860" s="287"/>
    </row>
    <row r="1861" spans="1:1" x14ac:dyDescent="0.25">
      <c r="A1861" s="287"/>
    </row>
    <row r="1862" spans="1:1" x14ac:dyDescent="0.25">
      <c r="A1862" s="287"/>
    </row>
    <row r="1863" spans="1:1" x14ac:dyDescent="0.25">
      <c r="A1863" s="287"/>
    </row>
    <row r="1864" spans="1:1" x14ac:dyDescent="0.25">
      <c r="A1864" s="287"/>
    </row>
    <row r="1865" spans="1:1" x14ac:dyDescent="0.25">
      <c r="A1865" s="287"/>
    </row>
    <row r="1866" spans="1:1" x14ac:dyDescent="0.25">
      <c r="A1866" s="287"/>
    </row>
    <row r="1867" spans="1:1" x14ac:dyDescent="0.25">
      <c r="A1867" s="287"/>
    </row>
    <row r="1868" spans="1:1" x14ac:dyDescent="0.25">
      <c r="A1868" s="287"/>
    </row>
    <row r="1869" spans="1:1" x14ac:dyDescent="0.25">
      <c r="A1869" s="287"/>
    </row>
    <row r="1870" spans="1:1" x14ac:dyDescent="0.25">
      <c r="A1870" s="287"/>
    </row>
    <row r="1871" spans="1:1" x14ac:dyDescent="0.25">
      <c r="A1871" s="287"/>
    </row>
    <row r="1872" spans="1:1" x14ac:dyDescent="0.25">
      <c r="A1872" s="287"/>
    </row>
    <row r="1873" spans="1:1" x14ac:dyDescent="0.25">
      <c r="A1873" s="287"/>
    </row>
    <row r="1874" spans="1:1" x14ac:dyDescent="0.25">
      <c r="A1874" s="287"/>
    </row>
    <row r="1875" spans="1:1" x14ac:dyDescent="0.25">
      <c r="A1875" s="287"/>
    </row>
    <row r="1876" spans="1:1" x14ac:dyDescent="0.25">
      <c r="A1876" s="287"/>
    </row>
    <row r="1877" spans="1:1" x14ac:dyDescent="0.25">
      <c r="A1877" s="287"/>
    </row>
    <row r="1878" spans="1:1" x14ac:dyDescent="0.25">
      <c r="A1878" s="287"/>
    </row>
    <row r="1879" spans="1:1" x14ac:dyDescent="0.25">
      <c r="A1879" s="287"/>
    </row>
    <row r="1880" spans="1:1" x14ac:dyDescent="0.25">
      <c r="A1880" s="287"/>
    </row>
    <row r="1881" spans="1:1" x14ac:dyDescent="0.25">
      <c r="A1881" s="287"/>
    </row>
    <row r="1882" spans="1:1" x14ac:dyDescent="0.25">
      <c r="A1882" s="287"/>
    </row>
    <row r="1883" spans="1:1" x14ac:dyDescent="0.25">
      <c r="A1883" s="287"/>
    </row>
    <row r="1884" spans="1:1" x14ac:dyDescent="0.25">
      <c r="A1884" s="287"/>
    </row>
    <row r="1885" spans="1:1" x14ac:dyDescent="0.25">
      <c r="A1885" s="287"/>
    </row>
    <row r="1886" spans="1:1" x14ac:dyDescent="0.25">
      <c r="A1886" s="287"/>
    </row>
    <row r="1887" spans="1:1" x14ac:dyDescent="0.25">
      <c r="A1887" s="287"/>
    </row>
    <row r="1888" spans="1:1" x14ac:dyDescent="0.25">
      <c r="A1888" s="287"/>
    </row>
    <row r="1889" spans="1:1" x14ac:dyDescent="0.25">
      <c r="A1889" s="287"/>
    </row>
    <row r="1890" spans="1:1" x14ac:dyDescent="0.25">
      <c r="A1890" s="287"/>
    </row>
    <row r="1891" spans="1:1" x14ac:dyDescent="0.25">
      <c r="A1891" s="287"/>
    </row>
    <row r="1892" spans="1:1" x14ac:dyDescent="0.25">
      <c r="A1892" s="287"/>
    </row>
    <row r="1893" spans="1:1" x14ac:dyDescent="0.25">
      <c r="A1893" s="287"/>
    </row>
    <row r="1894" spans="1:1" x14ac:dyDescent="0.25">
      <c r="A1894" s="287"/>
    </row>
    <row r="1895" spans="1:1" x14ac:dyDescent="0.25">
      <c r="A1895" s="287"/>
    </row>
    <row r="1896" spans="1:1" x14ac:dyDescent="0.25">
      <c r="A1896" s="287"/>
    </row>
    <row r="1897" spans="1:1" x14ac:dyDescent="0.25">
      <c r="A1897" s="287"/>
    </row>
    <row r="1898" spans="1:1" x14ac:dyDescent="0.25">
      <c r="A1898" s="287"/>
    </row>
    <row r="1899" spans="1:1" x14ac:dyDescent="0.25">
      <c r="A1899" s="287"/>
    </row>
    <row r="1900" spans="1:1" x14ac:dyDescent="0.25">
      <c r="A1900" s="287"/>
    </row>
    <row r="1901" spans="1:1" x14ac:dyDescent="0.25">
      <c r="A1901" s="287"/>
    </row>
    <row r="1902" spans="1:1" x14ac:dyDescent="0.25">
      <c r="A1902" s="287"/>
    </row>
    <row r="1903" spans="1:1" x14ac:dyDescent="0.25">
      <c r="A1903" s="287"/>
    </row>
    <row r="1904" spans="1:1" x14ac:dyDescent="0.25">
      <c r="A1904" s="287"/>
    </row>
    <row r="1905" spans="1:1" x14ac:dyDescent="0.25">
      <c r="A1905" s="287"/>
    </row>
    <row r="1906" spans="1:1" x14ac:dyDescent="0.25">
      <c r="A1906" s="287"/>
    </row>
    <row r="1907" spans="1:1" x14ac:dyDescent="0.25">
      <c r="A1907" s="287"/>
    </row>
    <row r="1908" spans="1:1" x14ac:dyDescent="0.25">
      <c r="A1908" s="287"/>
    </row>
    <row r="1909" spans="1:1" x14ac:dyDescent="0.25">
      <c r="A1909" s="287"/>
    </row>
    <row r="1910" spans="1:1" x14ac:dyDescent="0.25">
      <c r="A1910" s="287"/>
    </row>
    <row r="1911" spans="1:1" x14ac:dyDescent="0.25">
      <c r="A1911" s="287"/>
    </row>
    <row r="1912" spans="1:1" x14ac:dyDescent="0.25">
      <c r="A1912" s="287"/>
    </row>
    <row r="1913" spans="1:1" x14ac:dyDescent="0.25">
      <c r="A1913" s="287"/>
    </row>
    <row r="1914" spans="1:1" x14ac:dyDescent="0.25">
      <c r="A1914" s="287"/>
    </row>
    <row r="1915" spans="1:1" x14ac:dyDescent="0.25">
      <c r="A1915" s="287"/>
    </row>
    <row r="1916" spans="1:1" x14ac:dyDescent="0.25">
      <c r="A1916" s="287"/>
    </row>
    <row r="1917" spans="1:1" x14ac:dyDescent="0.25">
      <c r="A1917" s="287"/>
    </row>
    <row r="1918" spans="1:1" x14ac:dyDescent="0.25">
      <c r="A1918" s="287"/>
    </row>
    <row r="1919" spans="1:1" x14ac:dyDescent="0.25">
      <c r="A1919" s="287"/>
    </row>
    <row r="1920" spans="1:1" x14ac:dyDescent="0.25">
      <c r="A1920" s="287"/>
    </row>
    <row r="1921" spans="1:1" x14ac:dyDescent="0.25">
      <c r="A1921" s="287"/>
    </row>
    <row r="1922" spans="1:1" x14ac:dyDescent="0.25">
      <c r="A1922" s="287"/>
    </row>
    <row r="1923" spans="1:1" x14ac:dyDescent="0.25">
      <c r="A1923" s="287"/>
    </row>
    <row r="1924" spans="1:1" x14ac:dyDescent="0.25">
      <c r="A1924" s="287"/>
    </row>
    <row r="1925" spans="1:1" x14ac:dyDescent="0.25">
      <c r="A1925" s="287"/>
    </row>
    <row r="1926" spans="1:1" x14ac:dyDescent="0.25">
      <c r="A1926" s="287"/>
    </row>
    <row r="1927" spans="1:1" x14ac:dyDescent="0.25">
      <c r="A1927" s="287"/>
    </row>
    <row r="1928" spans="1:1" x14ac:dyDescent="0.25">
      <c r="A1928" s="287"/>
    </row>
    <row r="1929" spans="1:1" x14ac:dyDescent="0.25">
      <c r="A1929" s="287"/>
    </row>
    <row r="1930" spans="1:1" x14ac:dyDescent="0.25">
      <c r="A1930" s="287"/>
    </row>
    <row r="1931" spans="1:1" x14ac:dyDescent="0.25">
      <c r="A1931" s="287"/>
    </row>
    <row r="1932" spans="1:1" x14ac:dyDescent="0.25">
      <c r="A1932" s="287"/>
    </row>
    <row r="1933" spans="1:1" x14ac:dyDescent="0.25">
      <c r="A1933" s="287"/>
    </row>
    <row r="1934" spans="1:1" x14ac:dyDescent="0.25">
      <c r="A1934" s="287"/>
    </row>
    <row r="1935" spans="1:1" x14ac:dyDescent="0.25">
      <c r="A1935" s="287"/>
    </row>
    <row r="1936" spans="1:1" x14ac:dyDescent="0.25">
      <c r="A1936" s="287"/>
    </row>
    <row r="1937" spans="1:1" x14ac:dyDescent="0.25">
      <c r="A1937" s="287"/>
    </row>
    <row r="1938" spans="1:1" x14ac:dyDescent="0.25">
      <c r="A1938" s="287"/>
    </row>
    <row r="1939" spans="1:1" x14ac:dyDescent="0.25">
      <c r="A1939" s="287"/>
    </row>
    <row r="1940" spans="1:1" x14ac:dyDescent="0.25">
      <c r="A1940" s="287"/>
    </row>
    <row r="1941" spans="1:1" x14ac:dyDescent="0.25">
      <c r="A1941" s="287"/>
    </row>
    <row r="1942" spans="1:1" x14ac:dyDescent="0.25">
      <c r="A1942" s="287"/>
    </row>
    <row r="1943" spans="1:1" x14ac:dyDescent="0.25">
      <c r="A1943" s="287"/>
    </row>
    <row r="1944" spans="1:1" x14ac:dyDescent="0.25">
      <c r="A1944" s="287"/>
    </row>
    <row r="1945" spans="1:1" x14ac:dyDescent="0.25">
      <c r="A1945" s="287"/>
    </row>
    <row r="1946" spans="1:1" x14ac:dyDescent="0.25">
      <c r="A1946" s="287"/>
    </row>
    <row r="1947" spans="1:1" x14ac:dyDescent="0.25">
      <c r="A1947" s="287"/>
    </row>
    <row r="1948" spans="1:1" x14ac:dyDescent="0.25">
      <c r="A1948" s="287"/>
    </row>
    <row r="1949" spans="1:1" x14ac:dyDescent="0.25">
      <c r="A1949" s="287"/>
    </row>
    <row r="1950" spans="1:1" x14ac:dyDescent="0.25">
      <c r="A1950" s="287"/>
    </row>
    <row r="1951" spans="1:1" x14ac:dyDescent="0.25">
      <c r="A1951" s="287"/>
    </row>
    <row r="1952" spans="1:1" x14ac:dyDescent="0.25">
      <c r="A1952" s="287"/>
    </row>
    <row r="1953" spans="1:1" x14ac:dyDescent="0.25">
      <c r="A1953" s="287"/>
    </row>
    <row r="1954" spans="1:1" x14ac:dyDescent="0.25">
      <c r="A1954" s="287"/>
    </row>
    <row r="1955" spans="1:1" x14ac:dyDescent="0.25">
      <c r="A1955" s="287"/>
    </row>
    <row r="1956" spans="1:1" x14ac:dyDescent="0.25">
      <c r="A1956" s="287"/>
    </row>
    <row r="1957" spans="1:1" x14ac:dyDescent="0.25">
      <c r="A1957" s="287"/>
    </row>
    <row r="1958" spans="1:1" x14ac:dyDescent="0.25">
      <c r="A1958" s="287"/>
    </row>
    <row r="1959" spans="1:1" x14ac:dyDescent="0.25">
      <c r="A1959" s="287"/>
    </row>
    <row r="1960" spans="1:1" x14ac:dyDescent="0.25">
      <c r="A1960" s="287"/>
    </row>
    <row r="1961" spans="1:1" x14ac:dyDescent="0.25">
      <c r="A1961" s="287"/>
    </row>
    <row r="1962" spans="1:1" x14ac:dyDescent="0.25">
      <c r="A1962" s="287"/>
    </row>
    <row r="1963" spans="1:1" x14ac:dyDescent="0.25">
      <c r="A1963" s="287"/>
    </row>
    <row r="1964" spans="1:1" x14ac:dyDescent="0.25">
      <c r="A1964" s="287"/>
    </row>
    <row r="1965" spans="1:1" x14ac:dyDescent="0.25">
      <c r="A1965" s="287"/>
    </row>
    <row r="1966" spans="1:1" x14ac:dyDescent="0.25">
      <c r="A1966" s="287"/>
    </row>
    <row r="1967" spans="1:1" x14ac:dyDescent="0.25">
      <c r="A1967" s="287"/>
    </row>
    <row r="1968" spans="1:1" x14ac:dyDescent="0.25">
      <c r="A1968" s="287"/>
    </row>
    <row r="1969" spans="1:1" x14ac:dyDescent="0.25">
      <c r="A1969" s="287"/>
    </row>
    <row r="1970" spans="1:1" x14ac:dyDescent="0.25">
      <c r="A1970" s="287"/>
    </row>
    <row r="1971" spans="1:1" x14ac:dyDescent="0.25">
      <c r="A1971" s="287"/>
    </row>
    <row r="1972" spans="1:1" x14ac:dyDescent="0.25">
      <c r="A1972" s="287"/>
    </row>
    <row r="1973" spans="1:1" x14ac:dyDescent="0.25">
      <c r="A1973" s="287"/>
    </row>
    <row r="1974" spans="1:1" x14ac:dyDescent="0.25">
      <c r="A1974" s="287"/>
    </row>
    <row r="1975" spans="1:1" x14ac:dyDescent="0.25">
      <c r="A1975" s="287"/>
    </row>
    <row r="1976" spans="1:1" x14ac:dyDescent="0.25">
      <c r="A1976" s="287"/>
    </row>
    <row r="1977" spans="1:1" x14ac:dyDescent="0.25">
      <c r="A1977" s="287"/>
    </row>
    <row r="1978" spans="1:1" x14ac:dyDescent="0.25">
      <c r="A1978" s="287"/>
    </row>
    <row r="1979" spans="1:1" x14ac:dyDescent="0.25">
      <c r="A1979" s="287"/>
    </row>
    <row r="1980" spans="1:1" x14ac:dyDescent="0.25">
      <c r="A1980" s="287"/>
    </row>
    <row r="1981" spans="1:1" x14ac:dyDescent="0.25">
      <c r="A1981" s="287"/>
    </row>
    <row r="1982" spans="1:1" x14ac:dyDescent="0.25">
      <c r="A1982" s="287"/>
    </row>
    <row r="1983" spans="1:1" x14ac:dyDescent="0.25">
      <c r="A1983" s="287"/>
    </row>
    <row r="1984" spans="1:1" x14ac:dyDescent="0.25">
      <c r="A1984" s="287"/>
    </row>
    <row r="1985" spans="1:1" x14ac:dyDescent="0.25">
      <c r="A1985" s="287"/>
    </row>
    <row r="1986" spans="1:1" x14ac:dyDescent="0.25">
      <c r="A1986" s="287"/>
    </row>
    <row r="1987" spans="1:1" x14ac:dyDescent="0.25">
      <c r="A1987" s="287"/>
    </row>
    <row r="1988" spans="1:1" x14ac:dyDescent="0.25">
      <c r="A1988" s="287"/>
    </row>
    <row r="1989" spans="1:1" x14ac:dyDescent="0.25">
      <c r="A1989" s="287"/>
    </row>
    <row r="1990" spans="1:1" x14ac:dyDescent="0.25">
      <c r="A1990" s="287"/>
    </row>
    <row r="1991" spans="1:1" x14ac:dyDescent="0.25">
      <c r="A1991" s="287"/>
    </row>
    <row r="1992" spans="1:1" x14ac:dyDescent="0.25">
      <c r="A1992" s="287"/>
    </row>
    <row r="1993" spans="1:1" x14ac:dyDescent="0.25">
      <c r="A1993" s="287"/>
    </row>
    <row r="1994" spans="1:1" x14ac:dyDescent="0.25">
      <c r="A1994" s="287"/>
    </row>
    <row r="1995" spans="1:1" x14ac:dyDescent="0.25">
      <c r="A1995" s="287"/>
    </row>
    <row r="1996" spans="1:1" x14ac:dyDescent="0.25">
      <c r="A1996" s="287"/>
    </row>
    <row r="1997" spans="1:1" x14ac:dyDescent="0.25">
      <c r="A1997" s="287"/>
    </row>
    <row r="1998" spans="1:1" x14ac:dyDescent="0.25">
      <c r="A1998" s="287"/>
    </row>
    <row r="1999" spans="1:1" x14ac:dyDescent="0.25">
      <c r="A1999" s="287"/>
    </row>
    <row r="2000" spans="1:1" x14ac:dyDescent="0.25">
      <c r="A2000" s="287"/>
    </row>
    <row r="2001" spans="1:1" x14ac:dyDescent="0.25">
      <c r="A2001" s="287"/>
    </row>
    <row r="2002" spans="1:1" x14ac:dyDescent="0.25">
      <c r="A2002" s="287"/>
    </row>
    <row r="2003" spans="1:1" x14ac:dyDescent="0.25">
      <c r="A2003" s="287"/>
    </row>
    <row r="2004" spans="1:1" x14ac:dyDescent="0.25">
      <c r="A2004" s="287"/>
    </row>
    <row r="2005" spans="1:1" x14ac:dyDescent="0.25">
      <c r="A2005" s="287"/>
    </row>
    <row r="2006" spans="1:1" x14ac:dyDescent="0.25">
      <c r="A2006" s="287"/>
    </row>
    <row r="2007" spans="1:1" x14ac:dyDescent="0.25">
      <c r="A2007" s="287"/>
    </row>
    <row r="2008" spans="1:1" x14ac:dyDescent="0.25">
      <c r="A2008" s="287"/>
    </row>
    <row r="2009" spans="1:1" x14ac:dyDescent="0.25">
      <c r="A2009" s="287"/>
    </row>
    <row r="2010" spans="1:1" x14ac:dyDescent="0.25">
      <c r="A2010" s="287"/>
    </row>
    <row r="2011" spans="1:1" x14ac:dyDescent="0.25">
      <c r="A2011" s="287"/>
    </row>
    <row r="2012" spans="1:1" x14ac:dyDescent="0.25">
      <c r="A2012" s="287"/>
    </row>
    <row r="2013" spans="1:1" x14ac:dyDescent="0.25">
      <c r="A2013" s="287"/>
    </row>
    <row r="2014" spans="1:1" x14ac:dyDescent="0.25">
      <c r="A2014" s="287"/>
    </row>
    <row r="2015" spans="1:1" x14ac:dyDescent="0.25">
      <c r="A2015" s="287"/>
    </row>
    <row r="2016" spans="1:1" x14ac:dyDescent="0.25">
      <c r="A2016" s="287"/>
    </row>
    <row r="2017" spans="1:1" x14ac:dyDescent="0.25">
      <c r="A2017" s="287"/>
    </row>
    <row r="2018" spans="1:1" x14ac:dyDescent="0.25">
      <c r="A2018" s="287"/>
    </row>
    <row r="2019" spans="1:1" x14ac:dyDescent="0.25">
      <c r="A2019" s="287"/>
    </row>
    <row r="2020" spans="1:1" x14ac:dyDescent="0.25">
      <c r="A2020" s="287"/>
    </row>
    <row r="2021" spans="1:1" x14ac:dyDescent="0.25">
      <c r="A2021" s="287"/>
    </row>
    <row r="2022" spans="1:1" x14ac:dyDescent="0.25">
      <c r="A2022" s="287"/>
    </row>
    <row r="2023" spans="1:1" x14ac:dyDescent="0.25">
      <c r="A2023" s="287"/>
    </row>
    <row r="2024" spans="1:1" x14ac:dyDescent="0.25">
      <c r="A2024" s="287"/>
    </row>
    <row r="2025" spans="1:1" x14ac:dyDescent="0.25">
      <c r="A2025" s="287"/>
    </row>
    <row r="2026" spans="1:1" x14ac:dyDescent="0.25">
      <c r="A2026" s="287"/>
    </row>
    <row r="2027" spans="1:1" x14ac:dyDescent="0.25">
      <c r="A2027" s="287"/>
    </row>
    <row r="2028" spans="1:1" x14ac:dyDescent="0.25">
      <c r="A2028" s="287"/>
    </row>
    <row r="2029" spans="1:1" x14ac:dyDescent="0.25">
      <c r="A2029" s="287"/>
    </row>
    <row r="2030" spans="1:1" x14ac:dyDescent="0.25">
      <c r="A2030" s="287"/>
    </row>
    <row r="2031" spans="1:1" x14ac:dyDescent="0.25">
      <c r="A2031" s="287"/>
    </row>
    <row r="2032" spans="1:1" x14ac:dyDescent="0.25">
      <c r="A2032" s="287"/>
    </row>
    <row r="2033" spans="1:1" x14ac:dyDescent="0.25">
      <c r="A2033" s="287"/>
    </row>
    <row r="2034" spans="1:1" x14ac:dyDescent="0.25">
      <c r="A2034" s="287"/>
    </row>
    <row r="2035" spans="1:1" x14ac:dyDescent="0.25">
      <c r="A2035" s="287"/>
    </row>
    <row r="2036" spans="1:1" x14ac:dyDescent="0.25">
      <c r="A2036" s="287"/>
    </row>
    <row r="2037" spans="1:1" x14ac:dyDescent="0.25">
      <c r="A2037" s="287"/>
    </row>
    <row r="2038" spans="1:1" x14ac:dyDescent="0.25">
      <c r="A2038" s="287"/>
    </row>
    <row r="2039" spans="1:1" x14ac:dyDescent="0.25">
      <c r="A2039" s="287"/>
    </row>
    <row r="2040" spans="1:1" x14ac:dyDescent="0.25">
      <c r="A2040" s="287"/>
    </row>
    <row r="2041" spans="1:1" x14ac:dyDescent="0.25">
      <c r="A2041" s="287"/>
    </row>
    <row r="2042" spans="1:1" x14ac:dyDescent="0.25">
      <c r="A2042" s="287"/>
    </row>
    <row r="2043" spans="1:1" x14ac:dyDescent="0.25">
      <c r="A2043" s="287"/>
    </row>
    <row r="2044" spans="1:1" x14ac:dyDescent="0.25">
      <c r="A2044" s="287"/>
    </row>
    <row r="2045" spans="1:1" x14ac:dyDescent="0.25">
      <c r="A2045" s="287"/>
    </row>
    <row r="2046" spans="1:1" x14ac:dyDescent="0.25">
      <c r="A2046" s="287"/>
    </row>
    <row r="2047" spans="1:1" x14ac:dyDescent="0.25">
      <c r="A2047" s="287"/>
    </row>
    <row r="2048" spans="1:1" x14ac:dyDescent="0.25">
      <c r="A2048" s="287"/>
    </row>
    <row r="2049" spans="1:1" x14ac:dyDescent="0.25">
      <c r="A2049" s="287"/>
    </row>
    <row r="2050" spans="1:1" x14ac:dyDescent="0.25">
      <c r="A2050" s="287"/>
    </row>
    <row r="2051" spans="1:1" x14ac:dyDescent="0.25">
      <c r="A2051" s="287"/>
    </row>
    <row r="2052" spans="1:1" x14ac:dyDescent="0.25">
      <c r="A2052" s="287"/>
    </row>
    <row r="2053" spans="1:1" x14ac:dyDescent="0.25">
      <c r="A2053" s="287"/>
    </row>
    <row r="2054" spans="1:1" x14ac:dyDescent="0.25">
      <c r="A2054" s="287"/>
    </row>
    <row r="2055" spans="1:1" x14ac:dyDescent="0.25">
      <c r="A2055" s="287"/>
    </row>
    <row r="2056" spans="1:1" x14ac:dyDescent="0.25">
      <c r="A2056" s="287"/>
    </row>
    <row r="2057" spans="1:1" x14ac:dyDescent="0.25">
      <c r="A2057" s="287"/>
    </row>
    <row r="2058" spans="1:1" x14ac:dyDescent="0.25">
      <c r="A2058" s="287"/>
    </row>
    <row r="2059" spans="1:1" x14ac:dyDescent="0.25">
      <c r="A2059" s="287"/>
    </row>
    <row r="2060" spans="1:1" x14ac:dyDescent="0.25">
      <c r="A2060" s="287"/>
    </row>
    <row r="2061" spans="1:1" x14ac:dyDescent="0.25">
      <c r="A2061" s="287"/>
    </row>
    <row r="2062" spans="1:1" x14ac:dyDescent="0.25">
      <c r="A2062" s="287"/>
    </row>
    <row r="2063" spans="1:1" x14ac:dyDescent="0.25">
      <c r="A2063" s="287"/>
    </row>
    <row r="2064" spans="1:1" x14ac:dyDescent="0.25">
      <c r="A2064" s="287"/>
    </row>
    <row r="2065" spans="1:1" x14ac:dyDescent="0.25">
      <c r="A2065" s="287"/>
    </row>
    <row r="2066" spans="1:1" x14ac:dyDescent="0.25">
      <c r="A2066" s="287"/>
    </row>
    <row r="2067" spans="1:1" x14ac:dyDescent="0.25">
      <c r="A2067" s="287"/>
    </row>
    <row r="2068" spans="1:1" x14ac:dyDescent="0.25">
      <c r="A2068" s="287"/>
    </row>
    <row r="2069" spans="1:1" x14ac:dyDescent="0.25">
      <c r="A2069" s="287"/>
    </row>
    <row r="2070" spans="1:1" x14ac:dyDescent="0.25">
      <c r="A2070" s="287"/>
    </row>
    <row r="2071" spans="1:1" x14ac:dyDescent="0.25">
      <c r="A2071" s="287"/>
    </row>
    <row r="2072" spans="1:1" x14ac:dyDescent="0.25">
      <c r="A2072" s="287"/>
    </row>
    <row r="2073" spans="1:1" x14ac:dyDescent="0.25">
      <c r="A2073" s="287"/>
    </row>
    <row r="2074" spans="1:1" x14ac:dyDescent="0.25">
      <c r="A2074" s="287"/>
    </row>
    <row r="2075" spans="1:1" x14ac:dyDescent="0.25">
      <c r="A2075" s="287"/>
    </row>
    <row r="2076" spans="1:1" x14ac:dyDescent="0.25">
      <c r="A2076" s="287"/>
    </row>
    <row r="2077" spans="1:1" x14ac:dyDescent="0.25">
      <c r="A2077" s="287"/>
    </row>
    <row r="2078" spans="1:1" x14ac:dyDescent="0.25">
      <c r="A2078" s="287"/>
    </row>
    <row r="2079" spans="1:1" x14ac:dyDescent="0.25">
      <c r="A2079" s="287"/>
    </row>
    <row r="2080" spans="1:1" x14ac:dyDescent="0.25">
      <c r="A2080" s="287"/>
    </row>
    <row r="2081" spans="1:1" x14ac:dyDescent="0.25">
      <c r="A2081" s="287"/>
    </row>
    <row r="2082" spans="1:1" x14ac:dyDescent="0.25">
      <c r="A2082" s="287"/>
    </row>
    <row r="2083" spans="1:1" x14ac:dyDescent="0.25">
      <c r="A2083" s="287"/>
    </row>
    <row r="2084" spans="1:1" x14ac:dyDescent="0.25">
      <c r="A2084" s="287"/>
    </row>
    <row r="2085" spans="1:1" x14ac:dyDescent="0.25">
      <c r="A2085" s="287"/>
    </row>
    <row r="2086" spans="1:1" x14ac:dyDescent="0.25">
      <c r="A2086" s="287"/>
    </row>
    <row r="2087" spans="1:1" x14ac:dyDescent="0.25">
      <c r="A2087" s="287"/>
    </row>
    <row r="2088" spans="1:1" x14ac:dyDescent="0.25">
      <c r="A2088" s="287"/>
    </row>
    <row r="2089" spans="1:1" x14ac:dyDescent="0.25">
      <c r="A2089" s="287"/>
    </row>
    <row r="2090" spans="1:1" x14ac:dyDescent="0.25">
      <c r="A2090" s="287"/>
    </row>
    <row r="2091" spans="1:1" x14ac:dyDescent="0.25">
      <c r="A2091" s="287"/>
    </row>
    <row r="2092" spans="1:1" x14ac:dyDescent="0.25">
      <c r="A2092" s="287"/>
    </row>
    <row r="2093" spans="1:1" x14ac:dyDescent="0.25">
      <c r="A2093" s="287"/>
    </row>
    <row r="2094" spans="1:1" x14ac:dyDescent="0.25">
      <c r="A2094" s="287"/>
    </row>
    <row r="2095" spans="1:1" x14ac:dyDescent="0.25">
      <c r="A2095" s="287"/>
    </row>
    <row r="2096" spans="1:1" x14ac:dyDescent="0.25">
      <c r="A2096" s="287"/>
    </row>
    <row r="2097" spans="1:1" x14ac:dyDescent="0.25">
      <c r="A2097" s="287"/>
    </row>
    <row r="2098" spans="1:1" x14ac:dyDescent="0.25">
      <c r="A2098" s="287"/>
    </row>
    <row r="2099" spans="1:1" x14ac:dyDescent="0.25">
      <c r="A2099" s="287"/>
    </row>
    <row r="2100" spans="1:1" x14ac:dyDescent="0.25">
      <c r="A2100" s="287"/>
    </row>
    <row r="2101" spans="1:1" x14ac:dyDescent="0.25">
      <c r="A2101" s="287"/>
    </row>
    <row r="2102" spans="1:1" x14ac:dyDescent="0.25">
      <c r="A2102" s="287"/>
    </row>
    <row r="2103" spans="1:1" x14ac:dyDescent="0.25">
      <c r="A2103" s="287"/>
    </row>
    <row r="2104" spans="1:1" x14ac:dyDescent="0.25">
      <c r="A2104" s="287"/>
    </row>
    <row r="2105" spans="1:1" x14ac:dyDescent="0.25">
      <c r="A2105" s="287"/>
    </row>
    <row r="2106" spans="1:1" x14ac:dyDescent="0.25">
      <c r="A2106" s="287"/>
    </row>
    <row r="2107" spans="1:1" x14ac:dyDescent="0.25">
      <c r="A2107" s="287"/>
    </row>
    <row r="2108" spans="1:1" x14ac:dyDescent="0.25">
      <c r="A2108" s="287"/>
    </row>
    <row r="2109" spans="1:1" x14ac:dyDescent="0.25">
      <c r="A2109" s="287"/>
    </row>
    <row r="2110" spans="1:1" x14ac:dyDescent="0.25">
      <c r="A2110" s="287"/>
    </row>
    <row r="2111" spans="1:1" x14ac:dyDescent="0.25">
      <c r="A2111" s="287"/>
    </row>
    <row r="2112" spans="1:1" x14ac:dyDescent="0.25">
      <c r="A2112" s="287"/>
    </row>
    <row r="2113" spans="1:1" x14ac:dyDescent="0.25">
      <c r="A2113" s="287"/>
    </row>
    <row r="2114" spans="1:1" x14ac:dyDescent="0.25">
      <c r="A2114" s="287"/>
    </row>
    <row r="2115" spans="1:1" x14ac:dyDescent="0.25">
      <c r="A2115" s="287"/>
    </row>
    <row r="2116" spans="1:1" x14ac:dyDescent="0.25">
      <c r="A2116" s="287"/>
    </row>
    <row r="2117" spans="1:1" x14ac:dyDescent="0.25">
      <c r="A2117" s="287"/>
    </row>
    <row r="2118" spans="1:1" x14ac:dyDescent="0.25">
      <c r="A2118" s="287"/>
    </row>
    <row r="2119" spans="1:1" x14ac:dyDescent="0.25">
      <c r="A2119" s="287"/>
    </row>
    <row r="2120" spans="1:1" x14ac:dyDescent="0.25">
      <c r="A2120" s="287"/>
    </row>
    <row r="2121" spans="1:1" x14ac:dyDescent="0.25">
      <c r="A2121" s="287"/>
    </row>
    <row r="2122" spans="1:1" x14ac:dyDescent="0.25">
      <c r="A2122" s="287"/>
    </row>
    <row r="2123" spans="1:1" x14ac:dyDescent="0.25">
      <c r="A2123" s="287"/>
    </row>
    <row r="2124" spans="1:1" x14ac:dyDescent="0.25">
      <c r="A2124" s="287"/>
    </row>
    <row r="2125" spans="1:1" x14ac:dyDescent="0.25">
      <c r="A2125" s="287"/>
    </row>
    <row r="2126" spans="1:1" x14ac:dyDescent="0.25">
      <c r="A2126" s="287"/>
    </row>
    <row r="2127" spans="1:1" x14ac:dyDescent="0.25">
      <c r="A2127" s="287"/>
    </row>
    <row r="2128" spans="1:1" x14ac:dyDescent="0.25">
      <c r="A2128" s="287"/>
    </row>
    <row r="2129" spans="1:1" x14ac:dyDescent="0.25">
      <c r="A2129" s="287"/>
    </row>
    <row r="2130" spans="1:1" x14ac:dyDescent="0.25">
      <c r="A2130" s="287"/>
    </row>
    <row r="2131" spans="1:1" x14ac:dyDescent="0.25">
      <c r="A2131" s="287"/>
    </row>
    <row r="2132" spans="1:1" x14ac:dyDescent="0.25">
      <c r="A2132" s="287"/>
    </row>
    <row r="2133" spans="1:1" x14ac:dyDescent="0.25">
      <c r="A2133" s="287"/>
    </row>
    <row r="2134" spans="1:1" x14ac:dyDescent="0.25">
      <c r="A2134" s="287"/>
    </row>
    <row r="2135" spans="1:1" x14ac:dyDescent="0.25">
      <c r="A2135" s="287"/>
    </row>
    <row r="2136" spans="1:1" x14ac:dyDescent="0.25">
      <c r="A2136" s="287"/>
    </row>
    <row r="2137" spans="1:1" x14ac:dyDescent="0.25">
      <c r="A2137" s="287"/>
    </row>
    <row r="2138" spans="1:1" x14ac:dyDescent="0.25">
      <c r="A2138" s="287"/>
    </row>
    <row r="2139" spans="1:1" x14ac:dyDescent="0.25">
      <c r="A2139" s="287"/>
    </row>
    <row r="2140" spans="1:1" x14ac:dyDescent="0.25">
      <c r="A2140" s="287"/>
    </row>
    <row r="2141" spans="1:1" x14ac:dyDescent="0.25">
      <c r="A2141" s="287"/>
    </row>
    <row r="2142" spans="1:1" x14ac:dyDescent="0.25">
      <c r="A2142" s="287"/>
    </row>
    <row r="2143" spans="1:1" x14ac:dyDescent="0.25">
      <c r="A2143" s="287"/>
    </row>
    <row r="2144" spans="1:1" x14ac:dyDescent="0.25">
      <c r="A2144" s="287"/>
    </row>
    <row r="2145" spans="1:1" x14ac:dyDescent="0.25">
      <c r="A2145" s="287"/>
    </row>
    <row r="2146" spans="1:1" x14ac:dyDescent="0.25">
      <c r="A2146" s="287"/>
    </row>
    <row r="2147" spans="1:1" x14ac:dyDescent="0.25">
      <c r="A2147" s="287"/>
    </row>
    <row r="2148" spans="1:1" x14ac:dyDescent="0.25">
      <c r="A2148" s="287"/>
    </row>
    <row r="2149" spans="1:1" x14ac:dyDescent="0.25">
      <c r="A2149" s="287"/>
    </row>
    <row r="2150" spans="1:1" x14ac:dyDescent="0.25">
      <c r="A2150" s="287"/>
    </row>
    <row r="2151" spans="1:1" x14ac:dyDescent="0.25">
      <c r="A2151" s="287"/>
    </row>
    <row r="2152" spans="1:1" x14ac:dyDescent="0.25">
      <c r="A2152" s="287"/>
    </row>
    <row r="2153" spans="1:1" x14ac:dyDescent="0.25">
      <c r="A2153" s="287"/>
    </row>
    <row r="2154" spans="1:1" x14ac:dyDescent="0.25">
      <c r="A2154" s="287"/>
    </row>
    <row r="2155" spans="1:1" x14ac:dyDescent="0.25">
      <c r="A2155" s="287"/>
    </row>
    <row r="2156" spans="1:1" x14ac:dyDescent="0.25">
      <c r="A2156" s="287"/>
    </row>
    <row r="2157" spans="1:1" x14ac:dyDescent="0.25">
      <c r="A2157" s="287"/>
    </row>
    <row r="2158" spans="1:1" x14ac:dyDescent="0.25">
      <c r="A2158" s="287"/>
    </row>
    <row r="2159" spans="1:1" x14ac:dyDescent="0.25">
      <c r="A2159" s="287"/>
    </row>
    <row r="2160" spans="1:1" x14ac:dyDescent="0.25">
      <c r="A2160" s="287"/>
    </row>
    <row r="2161" spans="1:1" x14ac:dyDescent="0.25">
      <c r="A2161" s="287"/>
    </row>
    <row r="2162" spans="1:1" x14ac:dyDescent="0.25">
      <c r="A2162" s="287"/>
    </row>
    <row r="2163" spans="1:1" x14ac:dyDescent="0.25">
      <c r="A2163" s="287"/>
    </row>
    <row r="2164" spans="1:1" x14ac:dyDescent="0.25">
      <c r="A2164" s="287"/>
    </row>
    <row r="2165" spans="1:1" x14ac:dyDescent="0.25">
      <c r="A2165" s="287"/>
    </row>
    <row r="2166" spans="1:1" x14ac:dyDescent="0.25">
      <c r="A2166" s="287"/>
    </row>
    <row r="2167" spans="1:1" x14ac:dyDescent="0.25">
      <c r="A2167" s="287"/>
    </row>
    <row r="2168" spans="1:1" x14ac:dyDescent="0.25">
      <c r="A2168" s="287"/>
    </row>
    <row r="2169" spans="1:1" x14ac:dyDescent="0.25">
      <c r="A2169" s="287"/>
    </row>
    <row r="2170" spans="1:1" x14ac:dyDescent="0.25">
      <c r="A2170" s="287"/>
    </row>
    <row r="2171" spans="1:1" x14ac:dyDescent="0.25">
      <c r="A2171" s="287"/>
    </row>
    <row r="2172" spans="1:1" x14ac:dyDescent="0.25">
      <c r="A2172" s="287"/>
    </row>
    <row r="2173" spans="1:1" x14ac:dyDescent="0.25">
      <c r="A2173" s="287"/>
    </row>
    <row r="2174" spans="1:1" x14ac:dyDescent="0.25">
      <c r="A2174" s="287"/>
    </row>
    <row r="2175" spans="1:1" x14ac:dyDescent="0.25">
      <c r="A2175" s="287"/>
    </row>
    <row r="2176" spans="1:1" x14ac:dyDescent="0.25">
      <c r="A2176" s="287"/>
    </row>
    <row r="2177" spans="1:1" x14ac:dyDescent="0.25">
      <c r="A2177" s="287"/>
    </row>
    <row r="2178" spans="1:1" x14ac:dyDescent="0.25">
      <c r="A2178" s="287"/>
    </row>
    <row r="2179" spans="1:1" x14ac:dyDescent="0.25">
      <c r="A2179" s="287"/>
    </row>
    <row r="2180" spans="1:1" x14ac:dyDescent="0.25">
      <c r="A2180" s="287"/>
    </row>
    <row r="2181" spans="1:1" x14ac:dyDescent="0.25">
      <c r="A2181" s="287"/>
    </row>
    <row r="2182" spans="1:1" x14ac:dyDescent="0.25">
      <c r="A2182" s="287"/>
    </row>
    <row r="2183" spans="1:1" x14ac:dyDescent="0.25">
      <c r="A2183" s="287"/>
    </row>
    <row r="2184" spans="1:1" x14ac:dyDescent="0.25">
      <c r="A2184" s="287"/>
    </row>
    <row r="2185" spans="1:1" x14ac:dyDescent="0.25">
      <c r="A2185" s="287"/>
    </row>
    <row r="2186" spans="1:1" x14ac:dyDescent="0.25">
      <c r="A2186" s="287"/>
    </row>
    <row r="2187" spans="1:1" x14ac:dyDescent="0.25">
      <c r="A2187" s="287"/>
    </row>
    <row r="2188" spans="1:1" x14ac:dyDescent="0.25">
      <c r="A2188" s="287"/>
    </row>
    <row r="2189" spans="1:1" x14ac:dyDescent="0.25">
      <c r="A2189" s="287"/>
    </row>
    <row r="2190" spans="1:1" x14ac:dyDescent="0.25">
      <c r="A2190" s="287"/>
    </row>
    <row r="2191" spans="1:1" x14ac:dyDescent="0.25">
      <c r="A2191" s="287"/>
    </row>
    <row r="2192" spans="1:1" x14ac:dyDescent="0.25">
      <c r="A2192" s="287"/>
    </row>
    <row r="2193" spans="1:1" x14ac:dyDescent="0.25">
      <c r="A2193" s="287"/>
    </row>
    <row r="2194" spans="1:1" x14ac:dyDescent="0.25">
      <c r="A2194" s="287"/>
    </row>
    <row r="2195" spans="1:1" x14ac:dyDescent="0.25">
      <c r="A2195" s="287"/>
    </row>
    <row r="2196" spans="1:1" x14ac:dyDescent="0.25">
      <c r="A2196" s="287"/>
    </row>
    <row r="2197" spans="1:1" x14ac:dyDescent="0.25">
      <c r="A2197" s="287"/>
    </row>
    <row r="2198" spans="1:1" x14ac:dyDescent="0.25">
      <c r="A2198" s="287"/>
    </row>
    <row r="2199" spans="1:1" x14ac:dyDescent="0.25">
      <c r="A2199" s="287"/>
    </row>
    <row r="2200" spans="1:1" x14ac:dyDescent="0.25">
      <c r="A2200" s="287"/>
    </row>
    <row r="2201" spans="1:1" x14ac:dyDescent="0.25">
      <c r="A2201" s="287"/>
    </row>
    <row r="2202" spans="1:1" x14ac:dyDescent="0.25">
      <c r="A2202" s="287"/>
    </row>
    <row r="2203" spans="1:1" x14ac:dyDescent="0.25">
      <c r="A2203" s="287"/>
    </row>
    <row r="2204" spans="1:1" x14ac:dyDescent="0.25">
      <c r="A2204" s="287"/>
    </row>
    <row r="2205" spans="1:1" x14ac:dyDescent="0.25">
      <c r="A2205" s="287"/>
    </row>
    <row r="2206" spans="1:1" x14ac:dyDescent="0.25">
      <c r="A2206" s="287"/>
    </row>
    <row r="2207" spans="1:1" x14ac:dyDescent="0.25">
      <c r="A2207" s="287"/>
    </row>
    <row r="2208" spans="1:1" x14ac:dyDescent="0.25">
      <c r="A2208" s="287"/>
    </row>
    <row r="2209" spans="1:1" x14ac:dyDescent="0.25">
      <c r="A2209" s="287"/>
    </row>
    <row r="2210" spans="1:1" x14ac:dyDescent="0.25">
      <c r="A2210" s="287"/>
    </row>
    <row r="2211" spans="1:1" x14ac:dyDescent="0.25">
      <c r="A2211" s="287"/>
    </row>
    <row r="2212" spans="1:1" x14ac:dyDescent="0.25">
      <c r="A2212" s="287"/>
    </row>
    <row r="2213" spans="1:1" x14ac:dyDescent="0.25">
      <c r="A2213" s="287"/>
    </row>
    <row r="2214" spans="1:1" x14ac:dyDescent="0.25">
      <c r="A2214" s="287"/>
    </row>
    <row r="2215" spans="1:1" x14ac:dyDescent="0.25">
      <c r="A2215" s="287"/>
    </row>
    <row r="2216" spans="1:1" x14ac:dyDescent="0.25">
      <c r="A2216" s="287"/>
    </row>
    <row r="2217" spans="1:1" x14ac:dyDescent="0.25">
      <c r="A2217" s="287"/>
    </row>
    <row r="2218" spans="1:1" x14ac:dyDescent="0.25">
      <c r="A2218" s="287"/>
    </row>
    <row r="2219" spans="1:1" x14ac:dyDescent="0.25">
      <c r="A2219" s="287"/>
    </row>
    <row r="2220" spans="1:1" x14ac:dyDescent="0.25">
      <c r="A2220" s="287"/>
    </row>
    <row r="2221" spans="1:1" x14ac:dyDescent="0.25">
      <c r="A2221" s="287"/>
    </row>
    <row r="2222" spans="1:1" x14ac:dyDescent="0.25">
      <c r="A2222" s="287"/>
    </row>
    <row r="2223" spans="1:1" x14ac:dyDescent="0.25">
      <c r="A2223" s="287"/>
    </row>
    <row r="2224" spans="1:1" x14ac:dyDescent="0.25">
      <c r="A2224" s="287"/>
    </row>
    <row r="2225" spans="1:1" x14ac:dyDescent="0.25">
      <c r="A2225" s="287"/>
    </row>
    <row r="2226" spans="1:1" x14ac:dyDescent="0.25">
      <c r="A2226" s="287"/>
    </row>
    <row r="2227" spans="1:1" x14ac:dyDescent="0.25">
      <c r="A2227" s="287"/>
    </row>
    <row r="2228" spans="1:1" x14ac:dyDescent="0.25">
      <c r="A2228" s="287"/>
    </row>
    <row r="2229" spans="1:1" x14ac:dyDescent="0.25">
      <c r="A2229" s="287"/>
    </row>
    <row r="2230" spans="1:1" x14ac:dyDescent="0.25">
      <c r="A2230" s="287"/>
    </row>
    <row r="2231" spans="1:1" x14ac:dyDescent="0.25">
      <c r="A2231" s="287"/>
    </row>
    <row r="2232" spans="1:1" x14ac:dyDescent="0.25">
      <c r="A2232" s="287"/>
    </row>
    <row r="2233" spans="1:1" x14ac:dyDescent="0.25">
      <c r="A2233" s="287"/>
    </row>
    <row r="2234" spans="1:1" x14ac:dyDescent="0.25">
      <c r="A2234" s="287"/>
    </row>
    <row r="2235" spans="1:1" x14ac:dyDescent="0.25">
      <c r="A2235" s="287"/>
    </row>
    <row r="2236" spans="1:1" x14ac:dyDescent="0.25">
      <c r="A2236" s="287"/>
    </row>
    <row r="2237" spans="1:1" x14ac:dyDescent="0.25">
      <c r="A2237" s="287"/>
    </row>
    <row r="2238" spans="1:1" x14ac:dyDescent="0.25">
      <c r="A2238" s="287"/>
    </row>
    <row r="2239" spans="1:1" x14ac:dyDescent="0.25">
      <c r="A2239" s="287"/>
    </row>
    <row r="2240" spans="1:1" x14ac:dyDescent="0.25">
      <c r="A2240" s="287"/>
    </row>
    <row r="2241" spans="1:1" x14ac:dyDescent="0.25">
      <c r="A2241" s="287"/>
    </row>
    <row r="2242" spans="1:1" x14ac:dyDescent="0.25">
      <c r="A2242" s="287"/>
    </row>
    <row r="2243" spans="1:1" x14ac:dyDescent="0.25">
      <c r="A2243" s="287"/>
    </row>
    <row r="2244" spans="1:1" x14ac:dyDescent="0.25">
      <c r="A2244" s="287"/>
    </row>
    <row r="2245" spans="1:1" x14ac:dyDescent="0.25">
      <c r="A2245" s="287"/>
    </row>
    <row r="2246" spans="1:1" x14ac:dyDescent="0.25">
      <c r="A2246" s="287"/>
    </row>
    <row r="2247" spans="1:1" x14ac:dyDescent="0.25">
      <c r="A2247" s="287"/>
    </row>
    <row r="2248" spans="1:1" x14ac:dyDescent="0.25">
      <c r="A2248" s="287"/>
    </row>
    <row r="2249" spans="1:1" x14ac:dyDescent="0.25">
      <c r="A2249" s="287"/>
    </row>
    <row r="2250" spans="1:1" x14ac:dyDescent="0.25">
      <c r="A2250" s="287"/>
    </row>
    <row r="2251" spans="1:1" x14ac:dyDescent="0.25">
      <c r="A2251" s="287"/>
    </row>
    <row r="2252" spans="1:1" x14ac:dyDescent="0.25">
      <c r="A2252" s="287"/>
    </row>
    <row r="2253" spans="1:1" x14ac:dyDescent="0.25">
      <c r="A2253" s="287"/>
    </row>
    <row r="2254" spans="1:1" x14ac:dyDescent="0.25">
      <c r="A2254" s="287"/>
    </row>
    <row r="2255" spans="1:1" x14ac:dyDescent="0.25">
      <c r="A2255" s="287"/>
    </row>
    <row r="2256" spans="1:1" x14ac:dyDescent="0.25">
      <c r="A2256" s="287"/>
    </row>
    <row r="2257" spans="1:1" x14ac:dyDescent="0.25">
      <c r="A2257" s="287"/>
    </row>
    <row r="2258" spans="1:1" x14ac:dyDescent="0.25">
      <c r="A2258" s="287"/>
    </row>
    <row r="2259" spans="1:1" x14ac:dyDescent="0.25">
      <c r="A2259" s="287"/>
    </row>
    <row r="2260" spans="1:1" x14ac:dyDescent="0.25">
      <c r="A2260" s="287"/>
    </row>
    <row r="2261" spans="1:1" x14ac:dyDescent="0.25">
      <c r="A2261" s="287"/>
    </row>
    <row r="2262" spans="1:1" x14ac:dyDescent="0.25">
      <c r="A2262" s="287"/>
    </row>
    <row r="2263" spans="1:1" x14ac:dyDescent="0.25">
      <c r="A2263" s="287"/>
    </row>
    <row r="2264" spans="1:1" x14ac:dyDescent="0.25">
      <c r="A2264" s="287"/>
    </row>
    <row r="2265" spans="1:1" x14ac:dyDescent="0.25">
      <c r="A2265" s="287"/>
    </row>
    <row r="2266" spans="1:1" x14ac:dyDescent="0.25">
      <c r="A2266" s="287"/>
    </row>
    <row r="2267" spans="1:1" x14ac:dyDescent="0.25">
      <c r="A2267" s="287"/>
    </row>
    <row r="2268" spans="1:1" x14ac:dyDescent="0.25">
      <c r="A2268" s="287"/>
    </row>
    <row r="2269" spans="1:1" x14ac:dyDescent="0.25">
      <c r="A2269" s="287"/>
    </row>
    <row r="2270" spans="1:1" x14ac:dyDescent="0.25">
      <c r="A2270" s="287"/>
    </row>
    <row r="2271" spans="1:1" x14ac:dyDescent="0.25">
      <c r="A2271" s="287"/>
    </row>
    <row r="2272" spans="1:1" x14ac:dyDescent="0.25">
      <c r="A2272" s="287"/>
    </row>
    <row r="2273" spans="1:1" x14ac:dyDescent="0.25">
      <c r="A2273" s="287"/>
    </row>
    <row r="2274" spans="1:1" x14ac:dyDescent="0.25">
      <c r="A2274" s="287"/>
    </row>
    <row r="2275" spans="1:1" x14ac:dyDescent="0.25">
      <c r="A2275" s="287"/>
    </row>
    <row r="2276" spans="1:1" x14ac:dyDescent="0.25">
      <c r="A2276" s="287"/>
    </row>
    <row r="2277" spans="1:1" x14ac:dyDescent="0.25">
      <c r="A2277" s="287"/>
    </row>
    <row r="2278" spans="1:1" x14ac:dyDescent="0.25">
      <c r="A2278" s="287"/>
    </row>
    <row r="2279" spans="1:1" x14ac:dyDescent="0.25">
      <c r="A2279" s="287"/>
    </row>
    <row r="2280" spans="1:1" x14ac:dyDescent="0.25">
      <c r="A2280" s="287"/>
    </row>
    <row r="2281" spans="1:1" x14ac:dyDescent="0.25">
      <c r="A2281" s="287"/>
    </row>
    <row r="2282" spans="1:1" x14ac:dyDescent="0.25">
      <c r="A2282" s="287"/>
    </row>
    <row r="2283" spans="1:1" x14ac:dyDescent="0.25">
      <c r="A2283" s="287"/>
    </row>
    <row r="2284" spans="1:1" x14ac:dyDescent="0.25">
      <c r="A2284" s="287"/>
    </row>
    <row r="2285" spans="1:1" x14ac:dyDescent="0.25">
      <c r="A2285" s="287"/>
    </row>
    <row r="2286" spans="1:1" x14ac:dyDescent="0.25">
      <c r="A2286" s="287"/>
    </row>
    <row r="2287" spans="1:1" x14ac:dyDescent="0.25">
      <c r="A2287" s="287"/>
    </row>
    <row r="2288" spans="1:1" x14ac:dyDescent="0.25">
      <c r="A2288" s="287"/>
    </row>
    <row r="2289" spans="1:1" x14ac:dyDescent="0.25">
      <c r="A2289" s="287"/>
    </row>
    <row r="2290" spans="1:1" x14ac:dyDescent="0.25">
      <c r="A2290" s="287"/>
    </row>
    <row r="2291" spans="1:1" x14ac:dyDescent="0.25">
      <c r="A2291" s="287"/>
    </row>
    <row r="2292" spans="1:1" x14ac:dyDescent="0.25">
      <c r="A2292" s="287"/>
    </row>
    <row r="2293" spans="1:1" x14ac:dyDescent="0.25">
      <c r="A2293" s="287"/>
    </row>
    <row r="2294" spans="1:1" x14ac:dyDescent="0.25">
      <c r="A2294" s="287"/>
    </row>
    <row r="2295" spans="1:1" x14ac:dyDescent="0.25">
      <c r="A2295" s="287"/>
    </row>
    <row r="2296" spans="1:1" x14ac:dyDescent="0.25">
      <c r="A2296" s="287"/>
    </row>
    <row r="2297" spans="1:1" x14ac:dyDescent="0.25">
      <c r="A2297" s="287"/>
    </row>
    <row r="2298" spans="1:1" x14ac:dyDescent="0.25">
      <c r="A2298" s="287"/>
    </row>
    <row r="2299" spans="1:1" x14ac:dyDescent="0.25">
      <c r="A2299" s="287"/>
    </row>
    <row r="2300" spans="1:1" x14ac:dyDescent="0.25">
      <c r="A2300" s="287"/>
    </row>
    <row r="2301" spans="1:1" x14ac:dyDescent="0.25">
      <c r="A2301" s="287"/>
    </row>
    <row r="2302" spans="1:1" x14ac:dyDescent="0.25">
      <c r="A2302" s="287"/>
    </row>
    <row r="2303" spans="1:1" x14ac:dyDescent="0.25">
      <c r="A2303" s="287"/>
    </row>
    <row r="2304" spans="1:1" x14ac:dyDescent="0.25">
      <c r="A2304" s="287"/>
    </row>
    <row r="2305" spans="1:1" x14ac:dyDescent="0.25">
      <c r="A2305" s="287"/>
    </row>
    <row r="2306" spans="1:1" x14ac:dyDescent="0.25">
      <c r="A2306" s="287"/>
    </row>
    <row r="2307" spans="1:1" x14ac:dyDescent="0.25">
      <c r="A2307" s="287"/>
    </row>
    <row r="2308" spans="1:1" x14ac:dyDescent="0.25">
      <c r="A2308" s="287"/>
    </row>
    <row r="2309" spans="1:1" x14ac:dyDescent="0.25">
      <c r="A2309" s="287"/>
    </row>
    <row r="2310" spans="1:1" x14ac:dyDescent="0.25">
      <c r="A2310" s="287"/>
    </row>
    <row r="2311" spans="1:1" x14ac:dyDescent="0.25">
      <c r="A2311" s="287"/>
    </row>
    <row r="2312" spans="1:1" x14ac:dyDescent="0.25">
      <c r="A2312" s="287"/>
    </row>
    <row r="2313" spans="1:1" x14ac:dyDescent="0.25">
      <c r="A2313" s="287"/>
    </row>
    <row r="2314" spans="1:1" x14ac:dyDescent="0.25">
      <c r="A2314" s="287"/>
    </row>
    <row r="2315" spans="1:1" x14ac:dyDescent="0.25">
      <c r="A2315" s="287"/>
    </row>
    <row r="2316" spans="1:1" x14ac:dyDescent="0.25">
      <c r="A2316" s="287"/>
    </row>
    <row r="2317" spans="1:1" x14ac:dyDescent="0.25">
      <c r="A2317" s="287"/>
    </row>
    <row r="2318" spans="1:1" x14ac:dyDescent="0.25">
      <c r="A2318" s="287"/>
    </row>
    <row r="2319" spans="1:1" x14ac:dyDescent="0.25">
      <c r="A2319" s="287"/>
    </row>
    <row r="2320" spans="1:1" x14ac:dyDescent="0.25">
      <c r="A2320" s="287"/>
    </row>
    <row r="2321" spans="1:1" x14ac:dyDescent="0.25">
      <c r="A2321" s="287"/>
    </row>
    <row r="2322" spans="1:1" x14ac:dyDescent="0.25">
      <c r="A2322" s="287"/>
    </row>
    <row r="2323" spans="1:1" x14ac:dyDescent="0.25">
      <c r="A2323" s="287"/>
    </row>
    <row r="2324" spans="1:1" x14ac:dyDescent="0.25">
      <c r="A2324" s="287"/>
    </row>
    <row r="2325" spans="1:1" x14ac:dyDescent="0.25">
      <c r="A2325" s="287"/>
    </row>
    <row r="2326" spans="1:1" x14ac:dyDescent="0.25">
      <c r="A2326" s="287"/>
    </row>
    <row r="2327" spans="1:1" x14ac:dyDescent="0.25">
      <c r="A2327" s="287"/>
    </row>
    <row r="2328" spans="1:1" x14ac:dyDescent="0.25">
      <c r="A2328" s="287"/>
    </row>
    <row r="2329" spans="1:1" x14ac:dyDescent="0.25">
      <c r="A2329" s="287"/>
    </row>
    <row r="2330" spans="1:1" x14ac:dyDescent="0.25">
      <c r="A2330" s="287"/>
    </row>
    <row r="2331" spans="1:1" x14ac:dyDescent="0.25">
      <c r="A2331" s="287"/>
    </row>
    <row r="2332" spans="1:1" x14ac:dyDescent="0.25">
      <c r="A2332" s="287"/>
    </row>
    <row r="2333" spans="1:1" x14ac:dyDescent="0.25">
      <c r="A2333" s="287"/>
    </row>
    <row r="2334" spans="1:1" x14ac:dyDescent="0.25">
      <c r="A2334" s="287"/>
    </row>
    <row r="2335" spans="1:1" x14ac:dyDescent="0.25">
      <c r="A2335" s="287"/>
    </row>
    <row r="2336" spans="1:1" x14ac:dyDescent="0.25">
      <c r="A2336" s="287"/>
    </row>
    <row r="2337" spans="1:1" x14ac:dyDescent="0.25">
      <c r="A2337" s="287"/>
    </row>
    <row r="2338" spans="1:1" x14ac:dyDescent="0.25">
      <c r="A2338" s="287"/>
    </row>
    <row r="2339" spans="1:1" x14ac:dyDescent="0.25">
      <c r="A2339" s="287"/>
    </row>
    <row r="2340" spans="1:1" x14ac:dyDescent="0.25">
      <c r="A2340" s="287"/>
    </row>
    <row r="2341" spans="1:1" x14ac:dyDescent="0.25">
      <c r="A2341" s="287"/>
    </row>
    <row r="2342" spans="1:1" x14ac:dyDescent="0.25">
      <c r="A2342" s="287"/>
    </row>
    <row r="2343" spans="1:1" x14ac:dyDescent="0.25">
      <c r="A2343" s="287"/>
    </row>
    <row r="2344" spans="1:1" x14ac:dyDescent="0.25">
      <c r="A2344" s="287"/>
    </row>
    <row r="2345" spans="1:1" x14ac:dyDescent="0.25">
      <c r="A2345" s="287"/>
    </row>
    <row r="2346" spans="1:1" x14ac:dyDescent="0.25">
      <c r="A2346" s="287"/>
    </row>
    <row r="2347" spans="1:1" x14ac:dyDescent="0.25">
      <c r="A2347" s="287"/>
    </row>
    <row r="2348" spans="1:1" x14ac:dyDescent="0.25">
      <c r="A2348" s="287"/>
    </row>
    <row r="2349" spans="1:1" x14ac:dyDescent="0.25">
      <c r="A2349" s="287"/>
    </row>
    <row r="2350" spans="1:1" x14ac:dyDescent="0.25">
      <c r="A2350" s="287"/>
    </row>
    <row r="2351" spans="1:1" x14ac:dyDescent="0.25">
      <c r="A2351" s="287"/>
    </row>
    <row r="2352" spans="1:1" x14ac:dyDescent="0.25">
      <c r="A2352" s="287"/>
    </row>
    <row r="2353" spans="1:1" x14ac:dyDescent="0.25">
      <c r="A2353" s="287"/>
    </row>
    <row r="2354" spans="1:1" x14ac:dyDescent="0.25">
      <c r="A2354" s="287"/>
    </row>
    <row r="2355" spans="1:1" x14ac:dyDescent="0.25">
      <c r="A2355" s="287"/>
    </row>
    <row r="2356" spans="1:1" x14ac:dyDescent="0.25">
      <c r="A2356" s="287"/>
    </row>
    <row r="2357" spans="1:1" x14ac:dyDescent="0.25">
      <c r="A2357" s="287"/>
    </row>
    <row r="2358" spans="1:1" x14ac:dyDescent="0.25">
      <c r="A2358" s="287"/>
    </row>
    <row r="2359" spans="1:1" x14ac:dyDescent="0.25">
      <c r="A2359" s="287"/>
    </row>
    <row r="2360" spans="1:1" x14ac:dyDescent="0.25">
      <c r="A2360" s="287"/>
    </row>
    <row r="2361" spans="1:1" x14ac:dyDescent="0.25">
      <c r="A2361" s="287"/>
    </row>
    <row r="2362" spans="1:1" x14ac:dyDescent="0.25">
      <c r="A2362" s="287"/>
    </row>
    <row r="2363" spans="1:1" x14ac:dyDescent="0.25">
      <c r="A2363" s="287"/>
    </row>
    <row r="2364" spans="1:1" x14ac:dyDescent="0.25">
      <c r="A2364" s="287"/>
    </row>
    <row r="2365" spans="1:1" x14ac:dyDescent="0.25">
      <c r="A2365" s="287"/>
    </row>
    <row r="2366" spans="1:1" x14ac:dyDescent="0.25">
      <c r="A2366" s="287"/>
    </row>
    <row r="2367" spans="1:1" x14ac:dyDescent="0.25">
      <c r="A2367" s="287"/>
    </row>
    <row r="2368" spans="1:1" x14ac:dyDescent="0.25">
      <c r="A2368" s="287"/>
    </row>
    <row r="2369" spans="1:1" x14ac:dyDescent="0.25">
      <c r="A2369" s="287"/>
    </row>
    <row r="2370" spans="1:1" x14ac:dyDescent="0.25">
      <c r="A2370" s="287"/>
    </row>
    <row r="2371" spans="1:1" x14ac:dyDescent="0.25">
      <c r="A2371" s="287"/>
    </row>
    <row r="2372" spans="1:1" x14ac:dyDescent="0.25">
      <c r="A2372" s="287"/>
    </row>
    <row r="2373" spans="1:1" x14ac:dyDescent="0.25">
      <c r="A2373" s="287"/>
    </row>
    <row r="2374" spans="1:1" x14ac:dyDescent="0.25">
      <c r="A2374" s="287"/>
    </row>
    <row r="2375" spans="1:1" x14ac:dyDescent="0.25">
      <c r="A2375" s="287"/>
    </row>
    <row r="2376" spans="1:1" x14ac:dyDescent="0.25">
      <c r="A2376" s="287"/>
    </row>
    <row r="2377" spans="1:1" x14ac:dyDescent="0.25">
      <c r="A2377" s="287"/>
    </row>
    <row r="2378" spans="1:1" x14ac:dyDescent="0.25">
      <c r="A2378" s="287"/>
    </row>
    <row r="2379" spans="1:1" x14ac:dyDescent="0.25">
      <c r="A2379" s="287"/>
    </row>
    <row r="2380" spans="1:1" x14ac:dyDescent="0.25">
      <c r="A2380" s="287"/>
    </row>
    <row r="2381" spans="1:1" x14ac:dyDescent="0.25">
      <c r="A2381" s="287"/>
    </row>
    <row r="2382" spans="1:1" x14ac:dyDescent="0.25">
      <c r="A2382" s="287"/>
    </row>
    <row r="2383" spans="1:1" x14ac:dyDescent="0.25">
      <c r="A2383" s="287"/>
    </row>
    <row r="2384" spans="1:1" x14ac:dyDescent="0.25">
      <c r="A2384" s="287"/>
    </row>
    <row r="2385" spans="1:1" x14ac:dyDescent="0.25">
      <c r="A2385" s="287"/>
    </row>
    <row r="2386" spans="1:1" x14ac:dyDescent="0.25">
      <c r="A2386" s="287"/>
    </row>
    <row r="2387" spans="1:1" x14ac:dyDescent="0.25">
      <c r="A2387" s="287"/>
    </row>
    <row r="2388" spans="1:1" x14ac:dyDescent="0.25">
      <c r="A2388" s="287"/>
    </row>
    <row r="2389" spans="1:1" x14ac:dyDescent="0.25">
      <c r="A2389" s="287"/>
    </row>
    <row r="2390" spans="1:1" x14ac:dyDescent="0.25">
      <c r="A2390" s="287"/>
    </row>
    <row r="2391" spans="1:1" x14ac:dyDescent="0.25">
      <c r="A2391" s="287"/>
    </row>
    <row r="2392" spans="1:1" x14ac:dyDescent="0.25">
      <c r="A2392" s="287"/>
    </row>
    <row r="2393" spans="1:1" x14ac:dyDescent="0.25">
      <c r="A2393" s="287"/>
    </row>
    <row r="2394" spans="1:1" x14ac:dyDescent="0.25">
      <c r="A2394" s="287"/>
    </row>
    <row r="2395" spans="1:1" x14ac:dyDescent="0.25">
      <c r="A2395" s="287"/>
    </row>
    <row r="2396" spans="1:1" x14ac:dyDescent="0.25">
      <c r="A2396" s="287"/>
    </row>
    <row r="2397" spans="1:1" x14ac:dyDescent="0.25">
      <c r="A2397" s="287"/>
    </row>
    <row r="2398" spans="1:1" x14ac:dyDescent="0.25">
      <c r="A2398" s="287"/>
    </row>
    <row r="2399" spans="1:1" x14ac:dyDescent="0.25">
      <c r="A2399" s="287"/>
    </row>
    <row r="2400" spans="1:1" x14ac:dyDescent="0.25">
      <c r="A2400" s="287"/>
    </row>
    <row r="2401" spans="1:1" x14ac:dyDescent="0.25">
      <c r="A2401" s="287"/>
    </row>
    <row r="2402" spans="1:1" x14ac:dyDescent="0.25">
      <c r="A2402" s="287"/>
    </row>
    <row r="2403" spans="1:1" x14ac:dyDescent="0.25">
      <c r="A2403" s="287"/>
    </row>
    <row r="2404" spans="1:1" x14ac:dyDescent="0.25">
      <c r="A2404" s="287"/>
    </row>
    <row r="2405" spans="1:1" x14ac:dyDescent="0.25">
      <c r="A2405" s="287"/>
    </row>
    <row r="2406" spans="1:1" x14ac:dyDescent="0.25">
      <c r="A2406" s="287"/>
    </row>
    <row r="2407" spans="1:1" x14ac:dyDescent="0.25">
      <c r="A2407" s="287"/>
    </row>
    <row r="2408" spans="1:1" x14ac:dyDescent="0.25">
      <c r="A2408" s="287"/>
    </row>
    <row r="2409" spans="1:1" x14ac:dyDescent="0.25">
      <c r="A2409" s="287"/>
    </row>
    <row r="2410" spans="1:1" x14ac:dyDescent="0.25">
      <c r="A2410" s="287"/>
    </row>
    <row r="2411" spans="1:1" x14ac:dyDescent="0.25">
      <c r="A2411" s="287"/>
    </row>
    <row r="2412" spans="1:1" x14ac:dyDescent="0.25">
      <c r="A2412" s="287"/>
    </row>
    <row r="2413" spans="1:1" x14ac:dyDescent="0.25">
      <c r="A2413" s="287"/>
    </row>
    <row r="2414" spans="1:1" x14ac:dyDescent="0.25">
      <c r="A2414" s="287"/>
    </row>
    <row r="2415" spans="1:1" x14ac:dyDescent="0.25">
      <c r="A2415" s="287"/>
    </row>
    <row r="2416" spans="1:1" x14ac:dyDescent="0.25">
      <c r="A2416" s="287"/>
    </row>
    <row r="2417" spans="1:1" x14ac:dyDescent="0.25">
      <c r="A2417" s="287"/>
    </row>
    <row r="2418" spans="1:1" x14ac:dyDescent="0.25">
      <c r="A2418" s="287"/>
    </row>
    <row r="2419" spans="1:1" x14ac:dyDescent="0.25">
      <c r="A2419" s="287"/>
    </row>
    <row r="2420" spans="1:1" x14ac:dyDescent="0.25">
      <c r="A2420" s="287"/>
    </row>
    <row r="2421" spans="1:1" x14ac:dyDescent="0.25">
      <c r="A2421" s="287"/>
    </row>
    <row r="2422" spans="1:1" x14ac:dyDescent="0.25">
      <c r="A2422" s="287"/>
    </row>
    <row r="2423" spans="1:1" x14ac:dyDescent="0.25">
      <c r="A2423" s="287"/>
    </row>
    <row r="2424" spans="1:1" x14ac:dyDescent="0.25">
      <c r="A2424" s="287"/>
    </row>
    <row r="2425" spans="1:1" x14ac:dyDescent="0.25">
      <c r="A2425" s="287"/>
    </row>
    <row r="2426" spans="1:1" x14ac:dyDescent="0.25">
      <c r="A2426" s="287"/>
    </row>
    <row r="2427" spans="1:1" x14ac:dyDescent="0.25">
      <c r="A2427" s="287"/>
    </row>
    <row r="2428" spans="1:1" x14ac:dyDescent="0.25">
      <c r="A2428" s="287"/>
    </row>
    <row r="2429" spans="1:1" x14ac:dyDescent="0.25">
      <c r="A2429" s="287"/>
    </row>
    <row r="2430" spans="1:1" x14ac:dyDescent="0.25">
      <c r="A2430" s="287"/>
    </row>
    <row r="2431" spans="1:1" x14ac:dyDescent="0.25">
      <c r="A2431" s="287"/>
    </row>
    <row r="2432" spans="1:1" x14ac:dyDescent="0.25">
      <c r="A2432" s="287"/>
    </row>
    <row r="2433" spans="1:1" x14ac:dyDescent="0.25">
      <c r="A2433" s="287"/>
    </row>
    <row r="2434" spans="1:1" x14ac:dyDescent="0.25">
      <c r="A2434" s="287"/>
    </row>
    <row r="2435" spans="1:1" x14ac:dyDescent="0.25">
      <c r="A2435" s="287"/>
    </row>
    <row r="2436" spans="1:1" x14ac:dyDescent="0.25">
      <c r="A2436" s="287"/>
    </row>
    <row r="2437" spans="1:1" x14ac:dyDescent="0.25">
      <c r="A2437" s="287"/>
    </row>
    <row r="2438" spans="1:1" x14ac:dyDescent="0.25">
      <c r="A2438" s="287"/>
    </row>
    <row r="2439" spans="1:1" x14ac:dyDescent="0.25">
      <c r="A2439" s="287"/>
    </row>
    <row r="2440" spans="1:1" x14ac:dyDescent="0.25">
      <c r="A2440" s="287"/>
    </row>
    <row r="2441" spans="1:1" x14ac:dyDescent="0.25">
      <c r="A2441" s="287"/>
    </row>
    <row r="2442" spans="1:1" x14ac:dyDescent="0.25">
      <c r="A2442" s="287"/>
    </row>
    <row r="2443" spans="1:1" x14ac:dyDescent="0.25">
      <c r="A2443" s="287"/>
    </row>
    <row r="2444" spans="1:1" x14ac:dyDescent="0.25">
      <c r="A2444" s="287"/>
    </row>
    <row r="2445" spans="1:1" x14ac:dyDescent="0.25">
      <c r="A2445" s="287"/>
    </row>
    <row r="2446" spans="1:1" x14ac:dyDescent="0.25">
      <c r="A2446" s="287"/>
    </row>
    <row r="2447" spans="1:1" x14ac:dyDescent="0.25">
      <c r="A2447" s="287"/>
    </row>
    <row r="2448" spans="1:1" x14ac:dyDescent="0.25">
      <c r="A2448" s="287"/>
    </row>
    <row r="2449" spans="1:1" x14ac:dyDescent="0.25">
      <c r="A2449" s="287"/>
    </row>
    <row r="2450" spans="1:1" x14ac:dyDescent="0.25">
      <c r="A2450" s="287"/>
    </row>
    <row r="2451" spans="1:1" x14ac:dyDescent="0.25">
      <c r="A2451" s="287"/>
    </row>
    <row r="2452" spans="1:1" x14ac:dyDescent="0.25">
      <c r="A2452" s="287"/>
    </row>
    <row r="2453" spans="1:1" x14ac:dyDescent="0.25">
      <c r="A2453" s="287"/>
    </row>
    <row r="2454" spans="1:1" x14ac:dyDescent="0.25">
      <c r="A2454" s="287"/>
    </row>
    <row r="2455" spans="1:1" x14ac:dyDescent="0.25">
      <c r="A2455" s="287"/>
    </row>
    <row r="2456" spans="1:1" x14ac:dyDescent="0.25">
      <c r="A2456" s="287"/>
    </row>
    <row r="2457" spans="1:1" x14ac:dyDescent="0.25">
      <c r="A2457" s="287"/>
    </row>
    <row r="2458" spans="1:1" x14ac:dyDescent="0.25">
      <c r="A2458" s="287"/>
    </row>
    <row r="2459" spans="1:1" x14ac:dyDescent="0.25">
      <c r="A2459" s="287"/>
    </row>
    <row r="2460" spans="1:1" x14ac:dyDescent="0.25">
      <c r="A2460" s="287"/>
    </row>
    <row r="2461" spans="1:1" x14ac:dyDescent="0.25">
      <c r="A2461" s="287"/>
    </row>
    <row r="2462" spans="1:1" x14ac:dyDescent="0.25">
      <c r="A2462" s="287"/>
    </row>
    <row r="2463" spans="1:1" x14ac:dyDescent="0.25">
      <c r="A2463" s="287"/>
    </row>
    <row r="2464" spans="1:1" x14ac:dyDescent="0.25">
      <c r="A2464" s="287"/>
    </row>
    <row r="2465" spans="1:1" x14ac:dyDescent="0.25">
      <c r="A2465" s="287"/>
    </row>
    <row r="2466" spans="1:1" x14ac:dyDescent="0.25">
      <c r="A2466" s="287"/>
    </row>
    <row r="2467" spans="1:1" x14ac:dyDescent="0.25">
      <c r="A2467" s="287"/>
    </row>
    <row r="2468" spans="1:1" x14ac:dyDescent="0.25">
      <c r="A2468" s="287"/>
    </row>
    <row r="2469" spans="1:1" x14ac:dyDescent="0.25">
      <c r="A2469" s="287"/>
    </row>
    <row r="2470" spans="1:1" x14ac:dyDescent="0.25">
      <c r="A2470" s="287"/>
    </row>
    <row r="2471" spans="1:1" x14ac:dyDescent="0.25">
      <c r="A2471" s="287"/>
    </row>
    <row r="2472" spans="1:1" x14ac:dyDescent="0.25">
      <c r="A2472" s="287"/>
    </row>
    <row r="2473" spans="1:1" x14ac:dyDescent="0.25">
      <c r="A2473" s="287"/>
    </row>
    <row r="2474" spans="1:1" x14ac:dyDescent="0.25">
      <c r="A2474" s="287"/>
    </row>
    <row r="2475" spans="1:1" x14ac:dyDescent="0.25">
      <c r="A2475" s="287"/>
    </row>
    <row r="2476" spans="1:1" x14ac:dyDescent="0.25">
      <c r="A2476" s="287"/>
    </row>
    <row r="2477" spans="1:1" x14ac:dyDescent="0.25">
      <c r="A2477" s="287"/>
    </row>
    <row r="2478" spans="1:1" x14ac:dyDescent="0.25">
      <c r="A2478" s="287"/>
    </row>
    <row r="2479" spans="1:1" x14ac:dyDescent="0.25">
      <c r="A2479" s="287"/>
    </row>
    <row r="2480" spans="1:1" x14ac:dyDescent="0.25">
      <c r="A2480" s="287"/>
    </row>
    <row r="2481" spans="1:1" x14ac:dyDescent="0.25">
      <c r="A2481" s="287"/>
    </row>
    <row r="2482" spans="1:1" x14ac:dyDescent="0.25">
      <c r="A2482" s="287"/>
    </row>
    <row r="2483" spans="1:1" x14ac:dyDescent="0.25">
      <c r="A2483" s="287"/>
    </row>
    <row r="2484" spans="1:1" x14ac:dyDescent="0.25">
      <c r="A2484" s="287"/>
    </row>
    <row r="2485" spans="1:1" x14ac:dyDescent="0.25">
      <c r="A2485" s="287"/>
    </row>
    <row r="2486" spans="1:1" x14ac:dyDescent="0.25">
      <c r="A2486" s="287"/>
    </row>
    <row r="2487" spans="1:1" x14ac:dyDescent="0.25">
      <c r="A2487" s="287"/>
    </row>
    <row r="2488" spans="1:1" x14ac:dyDescent="0.25">
      <c r="A2488" s="287"/>
    </row>
    <row r="2489" spans="1:1" x14ac:dyDescent="0.25">
      <c r="A2489" s="287"/>
    </row>
    <row r="2490" spans="1:1" x14ac:dyDescent="0.25">
      <c r="A2490" s="287"/>
    </row>
    <row r="2491" spans="1:1" x14ac:dyDescent="0.25">
      <c r="A2491" s="287"/>
    </row>
    <row r="2492" spans="1:1" x14ac:dyDescent="0.25">
      <c r="A2492" s="287"/>
    </row>
    <row r="2493" spans="1:1" x14ac:dyDescent="0.25">
      <c r="A2493" s="287"/>
    </row>
    <row r="2494" spans="1:1" x14ac:dyDescent="0.25">
      <c r="A2494" s="287"/>
    </row>
    <row r="2495" spans="1:1" x14ac:dyDescent="0.25">
      <c r="A2495" s="287"/>
    </row>
    <row r="2496" spans="1:1" x14ac:dyDescent="0.25">
      <c r="A2496" s="287"/>
    </row>
    <row r="2497" spans="1:1" x14ac:dyDescent="0.25">
      <c r="A2497" s="287"/>
    </row>
    <row r="2498" spans="1:1" x14ac:dyDescent="0.25">
      <c r="A2498" s="287"/>
    </row>
    <row r="2499" spans="1:1" x14ac:dyDescent="0.25">
      <c r="A2499" s="287"/>
    </row>
    <row r="2500" spans="1:1" x14ac:dyDescent="0.25">
      <c r="A2500" s="287"/>
    </row>
    <row r="2501" spans="1:1" x14ac:dyDescent="0.25">
      <c r="A2501" s="287"/>
    </row>
    <row r="2502" spans="1:1" x14ac:dyDescent="0.25">
      <c r="A2502" s="287"/>
    </row>
    <row r="2503" spans="1:1" x14ac:dyDescent="0.25">
      <c r="A2503" s="287"/>
    </row>
    <row r="2504" spans="1:1" x14ac:dyDescent="0.25">
      <c r="A2504" s="287"/>
    </row>
    <row r="2505" spans="1:1" x14ac:dyDescent="0.25">
      <c r="A2505" s="287"/>
    </row>
    <row r="2506" spans="1:1" x14ac:dyDescent="0.25">
      <c r="A2506" s="287"/>
    </row>
    <row r="2507" spans="1:1" x14ac:dyDescent="0.25">
      <c r="A2507" s="287"/>
    </row>
    <row r="2508" spans="1:1" x14ac:dyDescent="0.25">
      <c r="A2508" s="287"/>
    </row>
    <row r="2509" spans="1:1" x14ac:dyDescent="0.25">
      <c r="A2509" s="287"/>
    </row>
    <row r="2510" spans="1:1" x14ac:dyDescent="0.25">
      <c r="A2510" s="287"/>
    </row>
    <row r="2511" spans="1:1" x14ac:dyDescent="0.25">
      <c r="A2511" s="287"/>
    </row>
    <row r="2512" spans="1:1" x14ac:dyDescent="0.25">
      <c r="A2512" s="287"/>
    </row>
    <row r="2513" spans="1:1" x14ac:dyDescent="0.25">
      <c r="A2513" s="287"/>
    </row>
    <row r="2514" spans="1:1" x14ac:dyDescent="0.25">
      <c r="A2514" s="287"/>
    </row>
    <row r="2515" spans="1:1" x14ac:dyDescent="0.25">
      <c r="A2515" s="287"/>
    </row>
    <row r="2516" spans="1:1" x14ac:dyDescent="0.25">
      <c r="A2516" s="287"/>
    </row>
    <row r="2517" spans="1:1" x14ac:dyDescent="0.25">
      <c r="A2517" s="287"/>
    </row>
    <row r="2518" spans="1:1" x14ac:dyDescent="0.25">
      <c r="A2518" s="287"/>
    </row>
    <row r="2519" spans="1:1" x14ac:dyDescent="0.25">
      <c r="A2519" s="287"/>
    </row>
    <row r="2520" spans="1:1" x14ac:dyDescent="0.25">
      <c r="A2520" s="287"/>
    </row>
    <row r="2521" spans="1:1" x14ac:dyDescent="0.25">
      <c r="A2521" s="287"/>
    </row>
    <row r="2522" spans="1:1" x14ac:dyDescent="0.25">
      <c r="A2522" s="287"/>
    </row>
    <row r="2523" spans="1:1" x14ac:dyDescent="0.25">
      <c r="A2523" s="287"/>
    </row>
    <row r="2524" spans="1:1" x14ac:dyDescent="0.25">
      <c r="A2524" s="287"/>
    </row>
    <row r="2525" spans="1:1" x14ac:dyDescent="0.25">
      <c r="A2525" s="287"/>
    </row>
    <row r="2526" spans="1:1" x14ac:dyDescent="0.25">
      <c r="A2526" s="287"/>
    </row>
    <row r="2527" spans="1:1" x14ac:dyDescent="0.25">
      <c r="A2527" s="287"/>
    </row>
    <row r="2528" spans="1:1" x14ac:dyDescent="0.25">
      <c r="A2528" s="287"/>
    </row>
    <row r="2529" spans="1:1" x14ac:dyDescent="0.25">
      <c r="A2529" s="287"/>
    </row>
    <row r="2530" spans="1:1" x14ac:dyDescent="0.25">
      <c r="A2530" s="287"/>
    </row>
    <row r="2531" spans="1:1" x14ac:dyDescent="0.25">
      <c r="A2531" s="287"/>
    </row>
    <row r="2532" spans="1:1" x14ac:dyDescent="0.25">
      <c r="A2532" s="287"/>
    </row>
    <row r="2533" spans="1:1" x14ac:dyDescent="0.25">
      <c r="A2533" s="287"/>
    </row>
    <row r="2534" spans="1:1" x14ac:dyDescent="0.25">
      <c r="A2534" s="287"/>
    </row>
    <row r="2535" spans="1:1" x14ac:dyDescent="0.25">
      <c r="A2535" s="287"/>
    </row>
    <row r="2536" spans="1:1" x14ac:dyDescent="0.25">
      <c r="A2536" s="287"/>
    </row>
    <row r="2537" spans="1:1" x14ac:dyDescent="0.25">
      <c r="A2537" s="287"/>
    </row>
    <row r="2538" spans="1:1" x14ac:dyDescent="0.25">
      <c r="A2538" s="287"/>
    </row>
    <row r="2539" spans="1:1" x14ac:dyDescent="0.25">
      <c r="A2539" s="287"/>
    </row>
    <row r="2540" spans="1:1" x14ac:dyDescent="0.25">
      <c r="A2540" s="287"/>
    </row>
    <row r="2541" spans="1:1" x14ac:dyDescent="0.25">
      <c r="A2541" s="287"/>
    </row>
    <row r="2542" spans="1:1" x14ac:dyDescent="0.25">
      <c r="A2542" s="287"/>
    </row>
    <row r="2543" spans="1:1" x14ac:dyDescent="0.25">
      <c r="A2543" s="287"/>
    </row>
    <row r="2544" spans="1:1" x14ac:dyDescent="0.25">
      <c r="A2544" s="287"/>
    </row>
    <row r="2545" spans="1:1" x14ac:dyDescent="0.25">
      <c r="A2545" s="287"/>
    </row>
    <row r="2546" spans="1:1" x14ac:dyDescent="0.25">
      <c r="A2546" s="287"/>
    </row>
    <row r="2547" spans="1:1" x14ac:dyDescent="0.25">
      <c r="A2547" s="287"/>
    </row>
    <row r="2548" spans="1:1" x14ac:dyDescent="0.25">
      <c r="A2548" s="287"/>
    </row>
    <row r="2549" spans="1:1" x14ac:dyDescent="0.25">
      <c r="A2549" s="287"/>
    </row>
    <row r="2550" spans="1:1" x14ac:dyDescent="0.25">
      <c r="A2550" s="287"/>
    </row>
    <row r="2551" spans="1:1" x14ac:dyDescent="0.25">
      <c r="A2551" s="287"/>
    </row>
    <row r="2552" spans="1:1" x14ac:dyDescent="0.25">
      <c r="A2552" s="287"/>
    </row>
    <row r="2553" spans="1:1" x14ac:dyDescent="0.25">
      <c r="A2553" s="287"/>
    </row>
    <row r="2554" spans="1:1" x14ac:dyDescent="0.25">
      <c r="A2554" s="287"/>
    </row>
    <row r="2555" spans="1:1" x14ac:dyDescent="0.25">
      <c r="A2555" s="287"/>
    </row>
    <row r="2556" spans="1:1" x14ac:dyDescent="0.25">
      <c r="A2556" s="287"/>
    </row>
    <row r="2557" spans="1:1" x14ac:dyDescent="0.25">
      <c r="A2557" s="287"/>
    </row>
    <row r="2558" spans="1:1" x14ac:dyDescent="0.25">
      <c r="A2558" s="287"/>
    </row>
    <row r="2559" spans="1:1" x14ac:dyDescent="0.25">
      <c r="A2559" s="287"/>
    </row>
    <row r="2560" spans="1:1" x14ac:dyDescent="0.25">
      <c r="A2560" s="287"/>
    </row>
    <row r="2561" spans="1:1" x14ac:dyDescent="0.25">
      <c r="A2561" s="287"/>
    </row>
    <row r="2562" spans="1:1" x14ac:dyDescent="0.25">
      <c r="A2562" s="287"/>
    </row>
    <row r="2563" spans="1:1" x14ac:dyDescent="0.25">
      <c r="A2563" s="287"/>
    </row>
    <row r="2564" spans="1:1" x14ac:dyDescent="0.25">
      <c r="A2564" s="287"/>
    </row>
    <row r="2565" spans="1:1" x14ac:dyDescent="0.25">
      <c r="A2565" s="287"/>
    </row>
    <row r="2566" spans="1:1" x14ac:dyDescent="0.25">
      <c r="A2566" s="287"/>
    </row>
    <row r="2567" spans="1:1" x14ac:dyDescent="0.25">
      <c r="A2567" s="287"/>
    </row>
    <row r="2568" spans="1:1" x14ac:dyDescent="0.25">
      <c r="A2568" s="287"/>
    </row>
    <row r="2569" spans="1:1" x14ac:dyDescent="0.25">
      <c r="A2569" s="287"/>
    </row>
    <row r="2570" spans="1:1" x14ac:dyDescent="0.25">
      <c r="A2570" s="287"/>
    </row>
    <row r="2571" spans="1:1" x14ac:dyDescent="0.25">
      <c r="A2571" s="287"/>
    </row>
    <row r="2572" spans="1:1" x14ac:dyDescent="0.25">
      <c r="A2572" s="287"/>
    </row>
    <row r="2573" spans="1:1" x14ac:dyDescent="0.25">
      <c r="A2573" s="287"/>
    </row>
    <row r="2574" spans="1:1" x14ac:dyDescent="0.25">
      <c r="A2574" s="287"/>
    </row>
    <row r="2575" spans="1:1" x14ac:dyDescent="0.25">
      <c r="A2575" s="287"/>
    </row>
    <row r="2576" spans="1:1" x14ac:dyDescent="0.25">
      <c r="A2576" s="287"/>
    </row>
    <row r="2577" spans="1:1" x14ac:dyDescent="0.25">
      <c r="A2577" s="287"/>
    </row>
    <row r="2578" spans="1:1" x14ac:dyDescent="0.25">
      <c r="A2578" s="287"/>
    </row>
    <row r="2579" spans="1:1" x14ac:dyDescent="0.25">
      <c r="A2579" s="287"/>
    </row>
    <row r="2580" spans="1:1" x14ac:dyDescent="0.25">
      <c r="A2580" s="287"/>
    </row>
    <row r="2581" spans="1:1" x14ac:dyDescent="0.25">
      <c r="A2581" s="287"/>
    </row>
    <row r="2582" spans="1:1" x14ac:dyDescent="0.25">
      <c r="A2582" s="287"/>
    </row>
    <row r="2583" spans="1:1" x14ac:dyDescent="0.25">
      <c r="A2583" s="287"/>
    </row>
    <row r="2584" spans="1:1" x14ac:dyDescent="0.25">
      <c r="A2584" s="287"/>
    </row>
    <row r="2585" spans="1:1" x14ac:dyDescent="0.25">
      <c r="A2585" s="287"/>
    </row>
    <row r="2586" spans="1:1" x14ac:dyDescent="0.25">
      <c r="A2586" s="287"/>
    </row>
    <row r="2587" spans="1:1" x14ac:dyDescent="0.25">
      <c r="A2587" s="287"/>
    </row>
    <row r="2588" spans="1:1" x14ac:dyDescent="0.25">
      <c r="A2588" s="287"/>
    </row>
    <row r="2589" spans="1:1" x14ac:dyDescent="0.25">
      <c r="A2589" s="287"/>
    </row>
    <row r="2590" spans="1:1" x14ac:dyDescent="0.25">
      <c r="A2590" s="287"/>
    </row>
    <row r="2591" spans="1:1" x14ac:dyDescent="0.25">
      <c r="A2591" s="287"/>
    </row>
    <row r="2592" spans="1:1" x14ac:dyDescent="0.25">
      <c r="A2592" s="287"/>
    </row>
    <row r="2593" spans="1:1" x14ac:dyDescent="0.25">
      <c r="A2593" s="287"/>
    </row>
    <row r="2594" spans="1:1" x14ac:dyDescent="0.25">
      <c r="A2594" s="287"/>
    </row>
    <row r="2595" spans="1:1" x14ac:dyDescent="0.25">
      <c r="A2595" s="287"/>
    </row>
    <row r="2596" spans="1:1" x14ac:dyDescent="0.25">
      <c r="A2596" s="287"/>
    </row>
    <row r="2597" spans="1:1" x14ac:dyDescent="0.25">
      <c r="A2597" s="287"/>
    </row>
    <row r="2598" spans="1:1" x14ac:dyDescent="0.25">
      <c r="A2598" s="287"/>
    </row>
    <row r="2599" spans="1:1" x14ac:dyDescent="0.25">
      <c r="A2599" s="287"/>
    </row>
    <row r="2600" spans="1:1" x14ac:dyDescent="0.25">
      <c r="A2600" s="287"/>
    </row>
    <row r="2601" spans="1:1" x14ac:dyDescent="0.25">
      <c r="A2601" s="287"/>
    </row>
    <row r="2602" spans="1:1" x14ac:dyDescent="0.25">
      <c r="A2602" s="287"/>
    </row>
    <row r="2603" spans="1:1" x14ac:dyDescent="0.25">
      <c r="A2603" s="287"/>
    </row>
    <row r="2604" spans="1:1" x14ac:dyDescent="0.25">
      <c r="A2604" s="287"/>
    </row>
    <row r="2605" spans="1:1" x14ac:dyDescent="0.25">
      <c r="A2605" s="287"/>
    </row>
    <row r="2606" spans="1:1" x14ac:dyDescent="0.25">
      <c r="A2606" s="287"/>
    </row>
    <row r="2607" spans="1:1" x14ac:dyDescent="0.25">
      <c r="A2607" s="287"/>
    </row>
    <row r="2608" spans="1:1" x14ac:dyDescent="0.25">
      <c r="A2608" s="287"/>
    </row>
    <row r="2609" spans="1:1" x14ac:dyDescent="0.25">
      <c r="A2609" s="287"/>
    </row>
    <row r="2610" spans="1:1" x14ac:dyDescent="0.25">
      <c r="A2610" s="287"/>
    </row>
    <row r="2611" spans="1:1" x14ac:dyDescent="0.25">
      <c r="A2611" s="287"/>
    </row>
    <row r="2612" spans="1:1" x14ac:dyDescent="0.25">
      <c r="A2612" s="287"/>
    </row>
    <row r="2613" spans="1:1" x14ac:dyDescent="0.25">
      <c r="A2613" s="287"/>
    </row>
    <row r="2614" spans="1:1" x14ac:dyDescent="0.25">
      <c r="A2614" s="287"/>
    </row>
    <row r="2615" spans="1:1" x14ac:dyDescent="0.25">
      <c r="A2615" s="287"/>
    </row>
    <row r="2616" spans="1:1" x14ac:dyDescent="0.25">
      <c r="A2616" s="287"/>
    </row>
    <row r="2617" spans="1:1" x14ac:dyDescent="0.25">
      <c r="A2617" s="287"/>
    </row>
    <row r="2618" spans="1:1" x14ac:dyDescent="0.25">
      <c r="A2618" s="287"/>
    </row>
    <row r="2619" spans="1:1" x14ac:dyDescent="0.25">
      <c r="A2619" s="287"/>
    </row>
    <row r="2620" spans="1:1" x14ac:dyDescent="0.25">
      <c r="A2620" s="287"/>
    </row>
    <row r="2621" spans="1:1" x14ac:dyDescent="0.25">
      <c r="A2621" s="287"/>
    </row>
    <row r="2622" spans="1:1" x14ac:dyDescent="0.25">
      <c r="A2622" s="287"/>
    </row>
    <row r="2623" spans="1:1" x14ac:dyDescent="0.25">
      <c r="A2623" s="287"/>
    </row>
    <row r="2624" spans="1:1" x14ac:dyDescent="0.25">
      <c r="A2624" s="287"/>
    </row>
    <row r="2625" spans="1:1" x14ac:dyDescent="0.25">
      <c r="A2625" s="287"/>
    </row>
    <row r="2626" spans="1:1" x14ac:dyDescent="0.25">
      <c r="A2626" s="287"/>
    </row>
    <row r="2627" spans="1:1" x14ac:dyDescent="0.25">
      <c r="A2627" s="287"/>
    </row>
    <row r="2628" spans="1:1" x14ac:dyDescent="0.25">
      <c r="A2628" s="287"/>
    </row>
    <row r="2629" spans="1:1" x14ac:dyDescent="0.25">
      <c r="A2629" s="287"/>
    </row>
    <row r="2630" spans="1:1" x14ac:dyDescent="0.25">
      <c r="A2630" s="287"/>
    </row>
    <row r="2631" spans="1:1" x14ac:dyDescent="0.25">
      <c r="A2631" s="287"/>
    </row>
    <row r="2632" spans="1:1" x14ac:dyDescent="0.25">
      <c r="A2632" s="287"/>
    </row>
    <row r="2633" spans="1:1" x14ac:dyDescent="0.25">
      <c r="A2633" s="287"/>
    </row>
    <row r="2634" spans="1:1" x14ac:dyDescent="0.25">
      <c r="A2634" s="287"/>
    </row>
    <row r="2635" spans="1:1" x14ac:dyDescent="0.25">
      <c r="A2635" s="287"/>
    </row>
    <row r="2636" spans="1:1" x14ac:dyDescent="0.25">
      <c r="A2636" s="287"/>
    </row>
    <row r="2637" spans="1:1" x14ac:dyDescent="0.25">
      <c r="A2637" s="287"/>
    </row>
    <row r="2638" spans="1:1" x14ac:dyDescent="0.25">
      <c r="A2638" s="287"/>
    </row>
    <row r="2639" spans="1:1" x14ac:dyDescent="0.25">
      <c r="A2639" s="287"/>
    </row>
    <row r="2640" spans="1:1" x14ac:dyDescent="0.25">
      <c r="A2640" s="287"/>
    </row>
    <row r="2641" spans="1:1" x14ac:dyDescent="0.25">
      <c r="A2641" s="287"/>
    </row>
    <row r="2642" spans="1:1" x14ac:dyDescent="0.25">
      <c r="A2642" s="287"/>
    </row>
    <row r="2643" spans="1:1" x14ac:dyDescent="0.25">
      <c r="A2643" s="287"/>
    </row>
    <row r="2644" spans="1:1" x14ac:dyDescent="0.25">
      <c r="A2644" s="287"/>
    </row>
    <row r="2645" spans="1:1" x14ac:dyDescent="0.25">
      <c r="A2645" s="287"/>
    </row>
    <row r="2646" spans="1:1" x14ac:dyDescent="0.25">
      <c r="A2646" s="287"/>
    </row>
    <row r="2647" spans="1:1" x14ac:dyDescent="0.25">
      <c r="A2647" s="287"/>
    </row>
    <row r="2648" spans="1:1" x14ac:dyDescent="0.25">
      <c r="A2648" s="287"/>
    </row>
    <row r="2649" spans="1:1" x14ac:dyDescent="0.25">
      <c r="A2649" s="287"/>
    </row>
    <row r="2650" spans="1:1" x14ac:dyDescent="0.25">
      <c r="A2650" s="287"/>
    </row>
    <row r="2651" spans="1:1" x14ac:dyDescent="0.25">
      <c r="A2651" s="287"/>
    </row>
    <row r="2652" spans="1:1" x14ac:dyDescent="0.25">
      <c r="A2652" s="287"/>
    </row>
    <row r="2653" spans="1:1" x14ac:dyDescent="0.25">
      <c r="A2653" s="287"/>
    </row>
    <row r="2654" spans="1:1" x14ac:dyDescent="0.25">
      <c r="A2654" s="287"/>
    </row>
    <row r="2655" spans="1:1" x14ac:dyDescent="0.25">
      <c r="A2655" s="287"/>
    </row>
    <row r="2656" spans="1:1" x14ac:dyDescent="0.25">
      <c r="A2656" s="287"/>
    </row>
    <row r="2657" spans="1:1" x14ac:dyDescent="0.25">
      <c r="A2657" s="287"/>
    </row>
    <row r="2658" spans="1:1" x14ac:dyDescent="0.25">
      <c r="A2658" s="287"/>
    </row>
    <row r="2659" spans="1:1" x14ac:dyDescent="0.25">
      <c r="A2659" s="287"/>
    </row>
    <row r="2660" spans="1:1" x14ac:dyDescent="0.25">
      <c r="A2660" s="287"/>
    </row>
    <row r="2661" spans="1:1" x14ac:dyDescent="0.25">
      <c r="A2661" s="287"/>
    </row>
    <row r="2662" spans="1:1" x14ac:dyDescent="0.25">
      <c r="A2662" s="287"/>
    </row>
    <row r="2663" spans="1:1" x14ac:dyDescent="0.25">
      <c r="A2663" s="287"/>
    </row>
    <row r="2664" spans="1:1" x14ac:dyDescent="0.25">
      <c r="A2664" s="287"/>
    </row>
    <row r="2665" spans="1:1" x14ac:dyDescent="0.25">
      <c r="A2665" s="287"/>
    </row>
    <row r="2666" spans="1:1" x14ac:dyDescent="0.25">
      <c r="A2666" s="287"/>
    </row>
    <row r="2667" spans="1:1" x14ac:dyDescent="0.25">
      <c r="A2667" s="287"/>
    </row>
    <row r="2668" spans="1:1" x14ac:dyDescent="0.25">
      <c r="A2668" s="287"/>
    </row>
    <row r="2669" spans="1:1" x14ac:dyDescent="0.25">
      <c r="A2669" s="287"/>
    </row>
    <row r="2670" spans="1:1" x14ac:dyDescent="0.25">
      <c r="A2670" s="287"/>
    </row>
    <row r="2671" spans="1:1" x14ac:dyDescent="0.25">
      <c r="A2671" s="287"/>
    </row>
    <row r="2672" spans="1:1" x14ac:dyDescent="0.25">
      <c r="A2672" s="287"/>
    </row>
    <row r="2673" spans="1:1" x14ac:dyDescent="0.25">
      <c r="A2673" s="287"/>
    </row>
    <row r="2674" spans="1:1" x14ac:dyDescent="0.25">
      <c r="A2674" s="287"/>
    </row>
    <row r="2675" spans="1:1" x14ac:dyDescent="0.25">
      <c r="A2675" s="287"/>
    </row>
    <row r="2676" spans="1:1" x14ac:dyDescent="0.25">
      <c r="A2676" s="287"/>
    </row>
    <row r="2677" spans="1:1" x14ac:dyDescent="0.25">
      <c r="A2677" s="287"/>
    </row>
    <row r="2678" spans="1:1" x14ac:dyDescent="0.25">
      <c r="A2678" s="287"/>
    </row>
    <row r="2679" spans="1:1" x14ac:dyDescent="0.25">
      <c r="A2679" s="287"/>
    </row>
    <row r="2680" spans="1:1" x14ac:dyDescent="0.25">
      <c r="A2680" s="287"/>
    </row>
    <row r="2681" spans="1:1" x14ac:dyDescent="0.25">
      <c r="A2681" s="287"/>
    </row>
    <row r="2682" spans="1:1" x14ac:dyDescent="0.25">
      <c r="A2682" s="287"/>
    </row>
    <row r="2683" spans="1:1" x14ac:dyDescent="0.25">
      <c r="A2683" s="287"/>
    </row>
    <row r="2684" spans="1:1" x14ac:dyDescent="0.25">
      <c r="A2684" s="287"/>
    </row>
    <row r="2685" spans="1:1" x14ac:dyDescent="0.25">
      <c r="A2685" s="287"/>
    </row>
    <row r="2686" spans="1:1" x14ac:dyDescent="0.25">
      <c r="A2686" s="287"/>
    </row>
    <row r="2687" spans="1:1" x14ac:dyDescent="0.25">
      <c r="A2687" s="287"/>
    </row>
    <row r="2688" spans="1:1" x14ac:dyDescent="0.25">
      <c r="A2688" s="287"/>
    </row>
    <row r="2689" spans="1:1" x14ac:dyDescent="0.25">
      <c r="A2689" s="287"/>
    </row>
    <row r="2690" spans="1:1" x14ac:dyDescent="0.25">
      <c r="A2690" s="287"/>
    </row>
    <row r="2691" spans="1:1" x14ac:dyDescent="0.25">
      <c r="A2691" s="287"/>
    </row>
    <row r="2692" spans="1:1" x14ac:dyDescent="0.25">
      <c r="A2692" s="287"/>
    </row>
    <row r="2693" spans="1:1" x14ac:dyDescent="0.25">
      <c r="A2693" s="287"/>
    </row>
    <row r="2694" spans="1:1" x14ac:dyDescent="0.25">
      <c r="A2694" s="287"/>
    </row>
    <row r="2695" spans="1:1" x14ac:dyDescent="0.25">
      <c r="A2695" s="287"/>
    </row>
    <row r="2696" spans="1:1" x14ac:dyDescent="0.25">
      <c r="A2696" s="287"/>
    </row>
    <row r="2697" spans="1:1" x14ac:dyDescent="0.25">
      <c r="A2697" s="287"/>
    </row>
    <row r="2698" spans="1:1" x14ac:dyDescent="0.25">
      <c r="A2698" s="287"/>
    </row>
    <row r="2699" spans="1:1" x14ac:dyDescent="0.25">
      <c r="A2699" s="287"/>
    </row>
    <row r="2700" spans="1:1" x14ac:dyDescent="0.25">
      <c r="A2700" s="287"/>
    </row>
    <row r="2701" spans="1:1" x14ac:dyDescent="0.25">
      <c r="A2701" s="287"/>
    </row>
    <row r="2702" spans="1:1" x14ac:dyDescent="0.25">
      <c r="A2702" s="287"/>
    </row>
    <row r="2703" spans="1:1" x14ac:dyDescent="0.25">
      <c r="A2703" s="287"/>
    </row>
    <row r="2704" spans="1:1" x14ac:dyDescent="0.25">
      <c r="A2704" s="287"/>
    </row>
    <row r="2705" spans="1:1" x14ac:dyDescent="0.25">
      <c r="A2705" s="287"/>
    </row>
    <row r="2706" spans="1:1" x14ac:dyDescent="0.25">
      <c r="A2706" s="287"/>
    </row>
    <row r="2707" spans="1:1" x14ac:dyDescent="0.25">
      <c r="A2707" s="287"/>
    </row>
    <row r="2708" spans="1:1" x14ac:dyDescent="0.25">
      <c r="A2708" s="287"/>
    </row>
    <row r="2709" spans="1:1" x14ac:dyDescent="0.25">
      <c r="A2709" s="287"/>
    </row>
    <row r="2710" spans="1:1" x14ac:dyDescent="0.25">
      <c r="A2710" s="287"/>
    </row>
    <row r="2711" spans="1:1" x14ac:dyDescent="0.25">
      <c r="A2711" s="287"/>
    </row>
    <row r="2712" spans="1:1" x14ac:dyDescent="0.25">
      <c r="A2712" s="287"/>
    </row>
    <row r="2713" spans="1:1" x14ac:dyDescent="0.25">
      <c r="A2713" s="287"/>
    </row>
    <row r="2714" spans="1:1" x14ac:dyDescent="0.25">
      <c r="A2714" s="287"/>
    </row>
    <row r="2715" spans="1:1" x14ac:dyDescent="0.25">
      <c r="A2715" s="287"/>
    </row>
    <row r="2716" spans="1:1" x14ac:dyDescent="0.25">
      <c r="A2716" s="287"/>
    </row>
    <row r="2717" spans="1:1" x14ac:dyDescent="0.25">
      <c r="A2717" s="287"/>
    </row>
    <row r="2718" spans="1:1" x14ac:dyDescent="0.25">
      <c r="A2718" s="287"/>
    </row>
    <row r="2719" spans="1:1" x14ac:dyDescent="0.25">
      <c r="A2719" s="287"/>
    </row>
    <row r="2720" spans="1:1" x14ac:dyDescent="0.25">
      <c r="A2720" s="287"/>
    </row>
    <row r="2721" spans="1:1" x14ac:dyDescent="0.25">
      <c r="A2721" s="287"/>
    </row>
    <row r="2722" spans="1:1" x14ac:dyDescent="0.25">
      <c r="A2722" s="287"/>
    </row>
    <row r="2723" spans="1:1" x14ac:dyDescent="0.25">
      <c r="A2723" s="287"/>
    </row>
    <row r="2724" spans="1:1" x14ac:dyDescent="0.25">
      <c r="A2724" s="287"/>
    </row>
    <row r="2725" spans="1:1" x14ac:dyDescent="0.25">
      <c r="A2725" s="287"/>
    </row>
    <row r="2726" spans="1:1" x14ac:dyDescent="0.25">
      <c r="A2726" s="287"/>
    </row>
    <row r="2727" spans="1:1" x14ac:dyDescent="0.25">
      <c r="A2727" s="287"/>
    </row>
    <row r="2728" spans="1:1" x14ac:dyDescent="0.25">
      <c r="A2728" s="287"/>
    </row>
    <row r="2729" spans="1:1" x14ac:dyDescent="0.25">
      <c r="A2729" s="287"/>
    </row>
    <row r="2730" spans="1:1" x14ac:dyDescent="0.25">
      <c r="A2730" s="287"/>
    </row>
    <row r="2731" spans="1:1" x14ac:dyDescent="0.25">
      <c r="A2731" s="287"/>
    </row>
    <row r="2732" spans="1:1" x14ac:dyDescent="0.25">
      <c r="A2732" s="287"/>
    </row>
    <row r="2733" spans="1:1" x14ac:dyDescent="0.25">
      <c r="A2733" s="287"/>
    </row>
    <row r="2734" spans="1:1" x14ac:dyDescent="0.25">
      <c r="A2734" s="287"/>
    </row>
    <row r="2735" spans="1:1" x14ac:dyDescent="0.25">
      <c r="A2735" s="287"/>
    </row>
    <row r="2736" spans="1:1" x14ac:dyDescent="0.25">
      <c r="A2736" s="287"/>
    </row>
    <row r="2737" spans="1:1" x14ac:dyDescent="0.25">
      <c r="A2737" s="287"/>
    </row>
    <row r="2738" spans="1:1" x14ac:dyDescent="0.25">
      <c r="A2738" s="287"/>
    </row>
    <row r="2739" spans="1:1" x14ac:dyDescent="0.25">
      <c r="A2739" s="287"/>
    </row>
    <row r="2740" spans="1:1" x14ac:dyDescent="0.25">
      <c r="A2740" s="287"/>
    </row>
    <row r="2741" spans="1:1" x14ac:dyDescent="0.25">
      <c r="A2741" s="287"/>
    </row>
    <row r="2742" spans="1:1" x14ac:dyDescent="0.25">
      <c r="A2742" s="287"/>
    </row>
    <row r="2743" spans="1:1" x14ac:dyDescent="0.25">
      <c r="A2743" s="287"/>
    </row>
    <row r="2744" spans="1:1" x14ac:dyDescent="0.25">
      <c r="A2744" s="287"/>
    </row>
    <row r="2745" spans="1:1" x14ac:dyDescent="0.25">
      <c r="A2745" s="287"/>
    </row>
    <row r="2746" spans="1:1" x14ac:dyDescent="0.25">
      <c r="A2746" s="287"/>
    </row>
    <row r="2747" spans="1:1" x14ac:dyDescent="0.25">
      <c r="A2747" s="287"/>
    </row>
    <row r="2748" spans="1:1" x14ac:dyDescent="0.25">
      <c r="A2748" s="287"/>
    </row>
    <row r="2749" spans="1:1" x14ac:dyDescent="0.25">
      <c r="A2749" s="287"/>
    </row>
    <row r="2750" spans="1:1" x14ac:dyDescent="0.25">
      <c r="A2750" s="287"/>
    </row>
    <row r="2751" spans="1:1" x14ac:dyDescent="0.25">
      <c r="A2751" s="287"/>
    </row>
    <row r="2752" spans="1:1" x14ac:dyDescent="0.25">
      <c r="A2752" s="287"/>
    </row>
    <row r="2753" spans="1:1" x14ac:dyDescent="0.25">
      <c r="A2753" s="287"/>
    </row>
    <row r="2754" spans="1:1" x14ac:dyDescent="0.25">
      <c r="A2754" s="287"/>
    </row>
    <row r="2755" spans="1:1" x14ac:dyDescent="0.25">
      <c r="A2755" s="287"/>
    </row>
    <row r="2756" spans="1:1" x14ac:dyDescent="0.25">
      <c r="A2756" s="287"/>
    </row>
    <row r="2757" spans="1:1" x14ac:dyDescent="0.25">
      <c r="A2757" s="287"/>
    </row>
    <row r="2758" spans="1:1" x14ac:dyDescent="0.25">
      <c r="A2758" s="287"/>
    </row>
    <row r="2759" spans="1:1" x14ac:dyDescent="0.25">
      <c r="A2759" s="287"/>
    </row>
    <row r="2760" spans="1:1" x14ac:dyDescent="0.25">
      <c r="A2760" s="287"/>
    </row>
    <row r="2761" spans="1:1" x14ac:dyDescent="0.25">
      <c r="A2761" s="287"/>
    </row>
    <row r="2762" spans="1:1" x14ac:dyDescent="0.25">
      <c r="A2762" s="287"/>
    </row>
    <row r="2763" spans="1:1" x14ac:dyDescent="0.25">
      <c r="A2763" s="287"/>
    </row>
    <row r="2764" spans="1:1" x14ac:dyDescent="0.25">
      <c r="A2764" s="287"/>
    </row>
    <row r="2765" spans="1:1" x14ac:dyDescent="0.25">
      <c r="A2765" s="287"/>
    </row>
    <row r="2766" spans="1:1" x14ac:dyDescent="0.25">
      <c r="A2766" s="287"/>
    </row>
    <row r="2767" spans="1:1" x14ac:dyDescent="0.25">
      <c r="A2767" s="287"/>
    </row>
    <row r="2768" spans="1:1" x14ac:dyDescent="0.25">
      <c r="A2768" s="287"/>
    </row>
    <row r="2769" spans="1:1" x14ac:dyDescent="0.25">
      <c r="A2769" s="287"/>
    </row>
    <row r="2770" spans="1:1" x14ac:dyDescent="0.25">
      <c r="A2770" s="287"/>
    </row>
    <row r="2771" spans="1:1" x14ac:dyDescent="0.25">
      <c r="A2771" s="287"/>
    </row>
    <row r="2772" spans="1:1" x14ac:dyDescent="0.25">
      <c r="A2772" s="287"/>
    </row>
    <row r="2773" spans="1:1" x14ac:dyDescent="0.25">
      <c r="A2773" s="287"/>
    </row>
    <row r="2774" spans="1:1" x14ac:dyDescent="0.25">
      <c r="A2774" s="287"/>
    </row>
    <row r="2775" spans="1:1" x14ac:dyDescent="0.25">
      <c r="A2775" s="287"/>
    </row>
    <row r="2776" spans="1:1" x14ac:dyDescent="0.25">
      <c r="A2776" s="287"/>
    </row>
    <row r="2777" spans="1:1" x14ac:dyDescent="0.25">
      <c r="A2777" s="287"/>
    </row>
    <row r="2778" spans="1:1" x14ac:dyDescent="0.25">
      <c r="A2778" s="287"/>
    </row>
    <row r="2779" spans="1:1" x14ac:dyDescent="0.25">
      <c r="A2779" s="287"/>
    </row>
    <row r="2780" spans="1:1" x14ac:dyDescent="0.25">
      <c r="A2780" s="287"/>
    </row>
    <row r="2781" spans="1:1" x14ac:dyDescent="0.25">
      <c r="A2781" s="287"/>
    </row>
    <row r="2782" spans="1:1" x14ac:dyDescent="0.25">
      <c r="A2782" s="287"/>
    </row>
    <row r="2783" spans="1:1" x14ac:dyDescent="0.25">
      <c r="A2783" s="287"/>
    </row>
    <row r="2784" spans="1:1" x14ac:dyDescent="0.25">
      <c r="A2784" s="287"/>
    </row>
    <row r="2785" spans="1:1" x14ac:dyDescent="0.25">
      <c r="A2785" s="287"/>
    </row>
    <row r="2786" spans="1:1" x14ac:dyDescent="0.25">
      <c r="A2786" s="287"/>
    </row>
    <row r="2787" spans="1:1" x14ac:dyDescent="0.25">
      <c r="A2787" s="287"/>
    </row>
    <row r="2788" spans="1:1" x14ac:dyDescent="0.25">
      <c r="A2788" s="287"/>
    </row>
    <row r="2789" spans="1:1" x14ac:dyDescent="0.25">
      <c r="A2789" s="287"/>
    </row>
    <row r="2790" spans="1:1" x14ac:dyDescent="0.25">
      <c r="A2790" s="287"/>
    </row>
    <row r="2791" spans="1:1" x14ac:dyDescent="0.25">
      <c r="A2791" s="287"/>
    </row>
    <row r="2792" spans="1:1" x14ac:dyDescent="0.25">
      <c r="A2792" s="287"/>
    </row>
    <row r="2793" spans="1:1" x14ac:dyDescent="0.25">
      <c r="A2793" s="287"/>
    </row>
    <row r="2794" spans="1:1" x14ac:dyDescent="0.25">
      <c r="A2794" s="287"/>
    </row>
    <row r="2795" spans="1:1" x14ac:dyDescent="0.25">
      <c r="A2795" s="287"/>
    </row>
    <row r="2796" spans="1:1" x14ac:dyDescent="0.25">
      <c r="A2796" s="287"/>
    </row>
    <row r="2797" spans="1:1" x14ac:dyDescent="0.25">
      <c r="A2797" s="287"/>
    </row>
    <row r="2798" spans="1:1" x14ac:dyDescent="0.25">
      <c r="A2798" s="287"/>
    </row>
    <row r="2799" spans="1:1" x14ac:dyDescent="0.25">
      <c r="A2799" s="287"/>
    </row>
    <row r="2800" spans="1:1" x14ac:dyDescent="0.25">
      <c r="A2800" s="287"/>
    </row>
    <row r="2801" spans="1:1" x14ac:dyDescent="0.25">
      <c r="A2801" s="287"/>
    </row>
    <row r="2802" spans="1:1" x14ac:dyDescent="0.25">
      <c r="A2802" s="287"/>
    </row>
    <row r="2803" spans="1:1" x14ac:dyDescent="0.25">
      <c r="A2803" s="287"/>
    </row>
    <row r="2804" spans="1:1" x14ac:dyDescent="0.25">
      <c r="A2804" s="287"/>
    </row>
    <row r="2805" spans="1:1" x14ac:dyDescent="0.25">
      <c r="A2805" s="287"/>
    </row>
    <row r="2806" spans="1:1" x14ac:dyDescent="0.25">
      <c r="A2806" s="287"/>
    </row>
    <row r="2807" spans="1:1" x14ac:dyDescent="0.25">
      <c r="A2807" s="287"/>
    </row>
    <row r="2808" spans="1:1" x14ac:dyDescent="0.25">
      <c r="A2808" s="287"/>
    </row>
    <row r="2809" spans="1:1" x14ac:dyDescent="0.25">
      <c r="A2809" s="287"/>
    </row>
    <row r="2810" spans="1:1" x14ac:dyDescent="0.25">
      <c r="A2810" s="287"/>
    </row>
    <row r="2811" spans="1:1" x14ac:dyDescent="0.25">
      <c r="A2811" s="287"/>
    </row>
    <row r="2812" spans="1:1" x14ac:dyDescent="0.25">
      <c r="A2812" s="287"/>
    </row>
    <row r="2813" spans="1:1" x14ac:dyDescent="0.25">
      <c r="A2813" s="287"/>
    </row>
    <row r="2814" spans="1:1" x14ac:dyDescent="0.25">
      <c r="A2814" s="287"/>
    </row>
    <row r="2815" spans="1:1" x14ac:dyDescent="0.25">
      <c r="A2815" s="287"/>
    </row>
    <row r="2816" spans="1:1" x14ac:dyDescent="0.25">
      <c r="A2816" s="287"/>
    </row>
    <row r="2817" spans="1:1" x14ac:dyDescent="0.25">
      <c r="A2817" s="287"/>
    </row>
    <row r="2818" spans="1:1" x14ac:dyDescent="0.25">
      <c r="A2818" s="287"/>
    </row>
    <row r="2819" spans="1:1" x14ac:dyDescent="0.25">
      <c r="A2819" s="287"/>
    </row>
    <row r="2820" spans="1:1" x14ac:dyDescent="0.25">
      <c r="A2820" s="287"/>
    </row>
    <row r="2821" spans="1:1" x14ac:dyDescent="0.25">
      <c r="A2821" s="287"/>
    </row>
    <row r="2822" spans="1:1" x14ac:dyDescent="0.25">
      <c r="A2822" s="287"/>
    </row>
    <row r="2823" spans="1:1" x14ac:dyDescent="0.25">
      <c r="A2823" s="287"/>
    </row>
    <row r="2824" spans="1:1" x14ac:dyDescent="0.25">
      <c r="A2824" s="287"/>
    </row>
    <row r="2825" spans="1:1" x14ac:dyDescent="0.25">
      <c r="A2825" s="287"/>
    </row>
    <row r="2826" spans="1:1" x14ac:dyDescent="0.25">
      <c r="A2826" s="287"/>
    </row>
    <row r="2827" spans="1:1" x14ac:dyDescent="0.25">
      <c r="A2827" s="287"/>
    </row>
    <row r="2828" spans="1:1" x14ac:dyDescent="0.25">
      <c r="A2828" s="287"/>
    </row>
    <row r="2829" spans="1:1" x14ac:dyDescent="0.25">
      <c r="A2829" s="287"/>
    </row>
    <row r="2830" spans="1:1" x14ac:dyDescent="0.25">
      <c r="A2830" s="287"/>
    </row>
    <row r="2831" spans="1:1" x14ac:dyDescent="0.25">
      <c r="A2831" s="287"/>
    </row>
    <row r="2832" spans="1:1" x14ac:dyDescent="0.25">
      <c r="A2832" s="287"/>
    </row>
    <row r="2833" spans="1:1" x14ac:dyDescent="0.25">
      <c r="A2833" s="287"/>
    </row>
    <row r="2834" spans="1:1" x14ac:dyDescent="0.25">
      <c r="A2834" s="287"/>
    </row>
    <row r="2835" spans="1:1" x14ac:dyDescent="0.25">
      <c r="A2835" s="287"/>
    </row>
    <row r="2836" spans="1:1" x14ac:dyDescent="0.25">
      <c r="A2836" s="287"/>
    </row>
    <row r="2837" spans="1:1" x14ac:dyDescent="0.25">
      <c r="A2837" s="287"/>
    </row>
    <row r="2838" spans="1:1" x14ac:dyDescent="0.25">
      <c r="A2838" s="287"/>
    </row>
    <row r="2839" spans="1:1" x14ac:dyDescent="0.25">
      <c r="A2839" s="287"/>
    </row>
    <row r="2840" spans="1:1" x14ac:dyDescent="0.25">
      <c r="A2840" s="287"/>
    </row>
    <row r="2841" spans="1:1" x14ac:dyDescent="0.25">
      <c r="A2841" s="287"/>
    </row>
    <row r="2842" spans="1:1" x14ac:dyDescent="0.25">
      <c r="A2842" s="287"/>
    </row>
    <row r="2843" spans="1:1" x14ac:dyDescent="0.25">
      <c r="A2843" s="287"/>
    </row>
    <row r="2844" spans="1:1" x14ac:dyDescent="0.25">
      <c r="A2844" s="287"/>
    </row>
    <row r="2845" spans="1:1" x14ac:dyDescent="0.25">
      <c r="A2845" s="287"/>
    </row>
    <row r="2846" spans="1:1" x14ac:dyDescent="0.25">
      <c r="A2846" s="287"/>
    </row>
    <row r="2847" spans="1:1" x14ac:dyDescent="0.25">
      <c r="A2847" s="287"/>
    </row>
    <row r="2848" spans="1:1" x14ac:dyDescent="0.25">
      <c r="A2848" s="287"/>
    </row>
    <row r="2849" spans="1:1" x14ac:dyDescent="0.25">
      <c r="A2849" s="287"/>
    </row>
    <row r="2850" spans="1:1" x14ac:dyDescent="0.25">
      <c r="A2850" s="287"/>
    </row>
    <row r="2851" spans="1:1" x14ac:dyDescent="0.25">
      <c r="A2851" s="287"/>
    </row>
    <row r="2852" spans="1:1" x14ac:dyDescent="0.25">
      <c r="A2852" s="287"/>
    </row>
    <row r="2853" spans="1:1" x14ac:dyDescent="0.25">
      <c r="A2853" s="287"/>
    </row>
    <row r="2854" spans="1:1" x14ac:dyDescent="0.25">
      <c r="A2854" s="287"/>
    </row>
    <row r="2855" spans="1:1" x14ac:dyDescent="0.25">
      <c r="A2855" s="287"/>
    </row>
    <row r="2856" spans="1:1" x14ac:dyDescent="0.25">
      <c r="A2856" s="287"/>
    </row>
    <row r="2857" spans="1:1" x14ac:dyDescent="0.25">
      <c r="A2857" s="287"/>
    </row>
    <row r="2858" spans="1:1" x14ac:dyDescent="0.25">
      <c r="A2858" s="287"/>
    </row>
    <row r="2859" spans="1:1" x14ac:dyDescent="0.25">
      <c r="A2859" s="287"/>
    </row>
    <row r="2860" spans="1:1" x14ac:dyDescent="0.25">
      <c r="A2860" s="287"/>
    </row>
    <row r="2861" spans="1:1" x14ac:dyDescent="0.25">
      <c r="A2861" s="287"/>
    </row>
    <row r="2862" spans="1:1" x14ac:dyDescent="0.25">
      <c r="A2862" s="287"/>
    </row>
    <row r="2863" spans="1:1" x14ac:dyDescent="0.25">
      <c r="A2863" s="287"/>
    </row>
    <row r="2864" spans="1:1" x14ac:dyDescent="0.25">
      <c r="A2864" s="287"/>
    </row>
    <row r="2865" spans="1:1" x14ac:dyDescent="0.25">
      <c r="A2865" s="287"/>
    </row>
    <row r="2866" spans="1:1" x14ac:dyDescent="0.25">
      <c r="A2866" s="287"/>
    </row>
    <row r="2867" spans="1:1" x14ac:dyDescent="0.25">
      <c r="A2867" s="287"/>
    </row>
    <row r="2868" spans="1:1" x14ac:dyDescent="0.25">
      <c r="A2868" s="287"/>
    </row>
    <row r="2869" spans="1:1" x14ac:dyDescent="0.25">
      <c r="A2869" s="287"/>
    </row>
    <row r="2870" spans="1:1" x14ac:dyDescent="0.25">
      <c r="A2870" s="287"/>
    </row>
    <row r="2871" spans="1:1" x14ac:dyDescent="0.25">
      <c r="A2871" s="287"/>
    </row>
    <row r="2872" spans="1:1" x14ac:dyDescent="0.25">
      <c r="A2872" s="287"/>
    </row>
    <row r="2873" spans="1:1" x14ac:dyDescent="0.25">
      <c r="A2873" s="287"/>
    </row>
    <row r="2874" spans="1:1" x14ac:dyDescent="0.25">
      <c r="A2874" s="287"/>
    </row>
    <row r="2875" spans="1:1" x14ac:dyDescent="0.25">
      <c r="A2875" s="287"/>
    </row>
    <row r="2876" spans="1:1" x14ac:dyDescent="0.25">
      <c r="A2876" s="287"/>
    </row>
    <row r="2877" spans="1:1" x14ac:dyDescent="0.25">
      <c r="A2877" s="287"/>
    </row>
    <row r="2878" spans="1:1" x14ac:dyDescent="0.25">
      <c r="A2878" s="287"/>
    </row>
    <row r="2879" spans="1:1" x14ac:dyDescent="0.25">
      <c r="A2879" s="287"/>
    </row>
    <row r="2880" spans="1:1" x14ac:dyDescent="0.25">
      <c r="A2880" s="287"/>
    </row>
    <row r="2881" spans="1:1" x14ac:dyDescent="0.25">
      <c r="A2881" s="287"/>
    </row>
    <row r="2882" spans="1:1" x14ac:dyDescent="0.25">
      <c r="A2882" s="287"/>
    </row>
    <row r="2883" spans="1:1" x14ac:dyDescent="0.25">
      <c r="A2883" s="287"/>
    </row>
    <row r="2884" spans="1:1" x14ac:dyDescent="0.25">
      <c r="A2884" s="287"/>
    </row>
    <row r="2885" spans="1:1" x14ac:dyDescent="0.25">
      <c r="A2885" s="287"/>
    </row>
    <row r="2886" spans="1:1" x14ac:dyDescent="0.25">
      <c r="A2886" s="287"/>
    </row>
    <row r="2887" spans="1:1" x14ac:dyDescent="0.25">
      <c r="A2887" s="287"/>
    </row>
    <row r="2888" spans="1:1" x14ac:dyDescent="0.25">
      <c r="A2888" s="287"/>
    </row>
    <row r="2889" spans="1:1" x14ac:dyDescent="0.25">
      <c r="A2889" s="287"/>
    </row>
    <row r="2890" spans="1:1" x14ac:dyDescent="0.25">
      <c r="A2890" s="287"/>
    </row>
    <row r="2891" spans="1:1" x14ac:dyDescent="0.25">
      <c r="A2891" s="287"/>
    </row>
    <row r="2892" spans="1:1" x14ac:dyDescent="0.25">
      <c r="A2892" s="287"/>
    </row>
    <row r="2893" spans="1:1" x14ac:dyDescent="0.25">
      <c r="A2893" s="287"/>
    </row>
    <row r="2894" spans="1:1" x14ac:dyDescent="0.25">
      <c r="A2894" s="287"/>
    </row>
    <row r="2895" spans="1:1" x14ac:dyDescent="0.25">
      <c r="A2895" s="287"/>
    </row>
    <row r="2896" spans="1:1" x14ac:dyDescent="0.25">
      <c r="A2896" s="287"/>
    </row>
    <row r="2897" spans="1:1" x14ac:dyDescent="0.25">
      <c r="A2897" s="287"/>
    </row>
    <row r="2898" spans="1:1" x14ac:dyDescent="0.25">
      <c r="A2898" s="287"/>
    </row>
    <row r="2899" spans="1:1" x14ac:dyDescent="0.25">
      <c r="A2899" s="287"/>
    </row>
    <row r="2900" spans="1:1" x14ac:dyDescent="0.25">
      <c r="A2900" s="287"/>
    </row>
    <row r="2901" spans="1:1" x14ac:dyDescent="0.25">
      <c r="A2901" s="287"/>
    </row>
    <row r="2902" spans="1:1" x14ac:dyDescent="0.25">
      <c r="A2902" s="287"/>
    </row>
    <row r="2903" spans="1:1" x14ac:dyDescent="0.25">
      <c r="A2903" s="287"/>
    </row>
    <row r="2904" spans="1:1" x14ac:dyDescent="0.25">
      <c r="A2904" s="287"/>
    </row>
    <row r="2905" spans="1:1" x14ac:dyDescent="0.25">
      <c r="A2905" s="287"/>
    </row>
    <row r="2906" spans="1:1" x14ac:dyDescent="0.25">
      <c r="A2906" s="287"/>
    </row>
    <row r="2907" spans="1:1" x14ac:dyDescent="0.25">
      <c r="A2907" s="287"/>
    </row>
    <row r="2908" spans="1:1" x14ac:dyDescent="0.25">
      <c r="A2908" s="287"/>
    </row>
    <row r="2909" spans="1:1" x14ac:dyDescent="0.25">
      <c r="A2909" s="287"/>
    </row>
    <row r="2910" spans="1:1" x14ac:dyDescent="0.25">
      <c r="A2910" s="287"/>
    </row>
    <row r="2911" spans="1:1" x14ac:dyDescent="0.25">
      <c r="A2911" s="287"/>
    </row>
    <row r="2912" spans="1:1" x14ac:dyDescent="0.25">
      <c r="A2912" s="287"/>
    </row>
    <row r="2913" spans="1:1" x14ac:dyDescent="0.25">
      <c r="A2913" s="287"/>
    </row>
    <row r="2914" spans="1:1" x14ac:dyDescent="0.25">
      <c r="A2914" s="287"/>
    </row>
    <row r="2915" spans="1:1" x14ac:dyDescent="0.25">
      <c r="A2915" s="287"/>
    </row>
    <row r="2916" spans="1:1" x14ac:dyDescent="0.25">
      <c r="A2916" s="287"/>
    </row>
    <row r="2917" spans="1:1" x14ac:dyDescent="0.25">
      <c r="A2917" s="287"/>
    </row>
    <row r="2918" spans="1:1" x14ac:dyDescent="0.25">
      <c r="A2918" s="287"/>
    </row>
    <row r="2919" spans="1:1" x14ac:dyDescent="0.25">
      <c r="A2919" s="287"/>
    </row>
    <row r="2920" spans="1:1" x14ac:dyDescent="0.25">
      <c r="A2920" s="287"/>
    </row>
    <row r="2921" spans="1:1" x14ac:dyDescent="0.25">
      <c r="A2921" s="287"/>
    </row>
    <row r="2922" spans="1:1" x14ac:dyDescent="0.25">
      <c r="A2922" s="287"/>
    </row>
    <row r="2923" spans="1:1" x14ac:dyDescent="0.25">
      <c r="A2923" s="287"/>
    </row>
    <row r="2924" spans="1:1" x14ac:dyDescent="0.25">
      <c r="A2924" s="287"/>
    </row>
    <row r="2925" spans="1:1" x14ac:dyDescent="0.25">
      <c r="A2925" s="287"/>
    </row>
    <row r="2926" spans="1:1" x14ac:dyDescent="0.25">
      <c r="A2926" s="287"/>
    </row>
    <row r="2927" spans="1:1" x14ac:dyDescent="0.25">
      <c r="A2927" s="287"/>
    </row>
    <row r="2928" spans="1:1" x14ac:dyDescent="0.25">
      <c r="A2928" s="287"/>
    </row>
    <row r="2929" spans="1:1" x14ac:dyDescent="0.25">
      <c r="A2929" s="287"/>
    </row>
    <row r="2930" spans="1:1" x14ac:dyDescent="0.25">
      <c r="A2930" s="287"/>
    </row>
    <row r="2931" spans="1:1" x14ac:dyDescent="0.25">
      <c r="A2931" s="287"/>
    </row>
    <row r="2932" spans="1:1" x14ac:dyDescent="0.25">
      <c r="A2932" s="287"/>
    </row>
    <row r="2933" spans="1:1" x14ac:dyDescent="0.25">
      <c r="A2933" s="287"/>
    </row>
    <row r="2934" spans="1:1" x14ac:dyDescent="0.25">
      <c r="A2934" s="287"/>
    </row>
    <row r="2935" spans="1:1" x14ac:dyDescent="0.25">
      <c r="A2935" s="287"/>
    </row>
    <row r="2936" spans="1:1" x14ac:dyDescent="0.25">
      <c r="A2936" s="287"/>
    </row>
    <row r="2937" spans="1:1" x14ac:dyDescent="0.25">
      <c r="A2937" s="287"/>
    </row>
    <row r="2938" spans="1:1" x14ac:dyDescent="0.25">
      <c r="A2938" s="287"/>
    </row>
    <row r="2939" spans="1:1" x14ac:dyDescent="0.25">
      <c r="A2939" s="287"/>
    </row>
    <row r="2940" spans="1:1" x14ac:dyDescent="0.25">
      <c r="A2940" s="287"/>
    </row>
    <row r="2941" spans="1:1" x14ac:dyDescent="0.25">
      <c r="A2941" s="287"/>
    </row>
    <row r="2942" spans="1:1" x14ac:dyDescent="0.25">
      <c r="A2942" s="287"/>
    </row>
    <row r="2943" spans="1:1" x14ac:dyDescent="0.25">
      <c r="A2943" s="287"/>
    </row>
    <row r="2944" spans="1:1" x14ac:dyDescent="0.25">
      <c r="A2944" s="287"/>
    </row>
    <row r="2945" spans="1:1" x14ac:dyDescent="0.25">
      <c r="A2945" s="287"/>
    </row>
    <row r="2946" spans="1:1" x14ac:dyDescent="0.25">
      <c r="A2946" s="287"/>
    </row>
    <row r="2947" spans="1:1" x14ac:dyDescent="0.25">
      <c r="A2947" s="287"/>
    </row>
    <row r="2948" spans="1:1" x14ac:dyDescent="0.25">
      <c r="A2948" s="287"/>
    </row>
    <row r="2949" spans="1:1" x14ac:dyDescent="0.25">
      <c r="A2949" s="287"/>
    </row>
    <row r="2950" spans="1:1" x14ac:dyDescent="0.25">
      <c r="A2950" s="287"/>
    </row>
    <row r="2951" spans="1:1" x14ac:dyDescent="0.25">
      <c r="A2951" s="287"/>
    </row>
    <row r="2952" spans="1:1" x14ac:dyDescent="0.25">
      <c r="A2952" s="287"/>
    </row>
    <row r="2953" spans="1:1" x14ac:dyDescent="0.25">
      <c r="A2953" s="287"/>
    </row>
    <row r="2954" spans="1:1" x14ac:dyDescent="0.25">
      <c r="A2954" s="287"/>
    </row>
    <row r="2955" spans="1:1" x14ac:dyDescent="0.25">
      <c r="A2955" s="287"/>
    </row>
    <row r="2956" spans="1:1" x14ac:dyDescent="0.25">
      <c r="A2956" s="287"/>
    </row>
    <row r="2957" spans="1:1" x14ac:dyDescent="0.25">
      <c r="A2957" s="287"/>
    </row>
    <row r="2958" spans="1:1" x14ac:dyDescent="0.25">
      <c r="A2958" s="287"/>
    </row>
    <row r="2959" spans="1:1" x14ac:dyDescent="0.25">
      <c r="A2959" s="287"/>
    </row>
    <row r="2960" spans="1:1" x14ac:dyDescent="0.25">
      <c r="A2960" s="287"/>
    </row>
    <row r="2961" spans="1:1" x14ac:dyDescent="0.25">
      <c r="A2961" s="287"/>
    </row>
    <row r="2962" spans="1:1" x14ac:dyDescent="0.25">
      <c r="A2962" s="287"/>
    </row>
    <row r="2963" spans="1:1" x14ac:dyDescent="0.25">
      <c r="A2963" s="287"/>
    </row>
    <row r="2964" spans="1:1" x14ac:dyDescent="0.25">
      <c r="A2964" s="287"/>
    </row>
    <row r="2965" spans="1:1" x14ac:dyDescent="0.25">
      <c r="A2965" s="287"/>
    </row>
    <row r="2966" spans="1:1" x14ac:dyDescent="0.25">
      <c r="A2966" s="287"/>
    </row>
    <row r="2967" spans="1:1" x14ac:dyDescent="0.25">
      <c r="A2967" s="287"/>
    </row>
    <row r="2968" spans="1:1" x14ac:dyDescent="0.25">
      <c r="A2968" s="287"/>
    </row>
    <row r="2969" spans="1:1" x14ac:dyDescent="0.25">
      <c r="A2969" s="287"/>
    </row>
    <row r="2970" spans="1:1" x14ac:dyDescent="0.25">
      <c r="A2970" s="287"/>
    </row>
    <row r="2971" spans="1:1" x14ac:dyDescent="0.25">
      <c r="A2971" s="287"/>
    </row>
    <row r="2972" spans="1:1" x14ac:dyDescent="0.25">
      <c r="A2972" s="287"/>
    </row>
    <row r="2973" spans="1:1" x14ac:dyDescent="0.25">
      <c r="A2973" s="287"/>
    </row>
    <row r="2974" spans="1:1" x14ac:dyDescent="0.25">
      <c r="A2974" s="287"/>
    </row>
    <row r="2975" spans="1:1" x14ac:dyDescent="0.25">
      <c r="A2975" s="287"/>
    </row>
    <row r="2976" spans="1:1" x14ac:dyDescent="0.25">
      <c r="A2976" s="287"/>
    </row>
    <row r="2977" spans="1:1" x14ac:dyDescent="0.25">
      <c r="A2977" s="287"/>
    </row>
    <row r="2978" spans="1:1" x14ac:dyDescent="0.25">
      <c r="A2978" s="287"/>
    </row>
    <row r="2979" spans="1:1" x14ac:dyDescent="0.25">
      <c r="A2979" s="287"/>
    </row>
    <row r="2980" spans="1:1" x14ac:dyDescent="0.25">
      <c r="A2980" s="287"/>
    </row>
    <row r="2981" spans="1:1" x14ac:dyDescent="0.25">
      <c r="A2981" s="287"/>
    </row>
    <row r="2982" spans="1:1" x14ac:dyDescent="0.25">
      <c r="A2982" s="287"/>
    </row>
    <row r="2983" spans="1:1" x14ac:dyDescent="0.25">
      <c r="A2983" s="287"/>
    </row>
    <row r="2984" spans="1:1" x14ac:dyDescent="0.25">
      <c r="A2984" s="287"/>
    </row>
    <row r="2985" spans="1:1" x14ac:dyDescent="0.25">
      <c r="A2985" s="287"/>
    </row>
    <row r="2986" spans="1:1" x14ac:dyDescent="0.25">
      <c r="A2986" s="287"/>
    </row>
    <row r="2987" spans="1:1" x14ac:dyDescent="0.25">
      <c r="A2987" s="287"/>
    </row>
    <row r="2988" spans="1:1" x14ac:dyDescent="0.25">
      <c r="A2988" s="287"/>
    </row>
    <row r="2989" spans="1:1" x14ac:dyDescent="0.25">
      <c r="A2989" s="287"/>
    </row>
    <row r="2990" spans="1:1" x14ac:dyDescent="0.25">
      <c r="A2990" s="287"/>
    </row>
    <row r="2991" spans="1:1" x14ac:dyDescent="0.25">
      <c r="A2991" s="287"/>
    </row>
    <row r="2992" spans="1:1" x14ac:dyDescent="0.25">
      <c r="A2992" s="287"/>
    </row>
    <row r="2993" spans="1:1" x14ac:dyDescent="0.25">
      <c r="A2993" s="287"/>
    </row>
    <row r="2994" spans="1:1" x14ac:dyDescent="0.25">
      <c r="A2994" s="287"/>
    </row>
    <row r="2995" spans="1:1" x14ac:dyDescent="0.25">
      <c r="A2995" s="287"/>
    </row>
    <row r="2996" spans="1:1" x14ac:dyDescent="0.25">
      <c r="A2996" s="287"/>
    </row>
    <row r="2997" spans="1:1" x14ac:dyDescent="0.25">
      <c r="A2997" s="287"/>
    </row>
    <row r="2998" spans="1:1" x14ac:dyDescent="0.25">
      <c r="A2998" s="287"/>
    </row>
    <row r="2999" spans="1:1" x14ac:dyDescent="0.25">
      <c r="A2999" s="287"/>
    </row>
    <row r="3000" spans="1:1" x14ac:dyDescent="0.25">
      <c r="A3000" s="287"/>
    </row>
    <row r="3001" spans="1:1" x14ac:dyDescent="0.25">
      <c r="A3001" s="287"/>
    </row>
    <row r="3002" spans="1:1" x14ac:dyDescent="0.25">
      <c r="A3002" s="287"/>
    </row>
    <row r="3003" spans="1:1" x14ac:dyDescent="0.25">
      <c r="A3003" s="287"/>
    </row>
    <row r="3004" spans="1:1" x14ac:dyDescent="0.25">
      <c r="A3004" s="287"/>
    </row>
    <row r="3005" spans="1:1" x14ac:dyDescent="0.25">
      <c r="A3005" s="287"/>
    </row>
    <row r="3006" spans="1:1" x14ac:dyDescent="0.25">
      <c r="A3006" s="287"/>
    </row>
    <row r="3007" spans="1:1" x14ac:dyDescent="0.25">
      <c r="A3007" s="287"/>
    </row>
    <row r="3008" spans="1:1" x14ac:dyDescent="0.25">
      <c r="A3008" s="287"/>
    </row>
    <row r="3009" spans="1:1" x14ac:dyDescent="0.25">
      <c r="A3009" s="287"/>
    </row>
    <row r="3010" spans="1:1" x14ac:dyDescent="0.25">
      <c r="A3010" s="287"/>
    </row>
    <row r="3011" spans="1:1" x14ac:dyDescent="0.25">
      <c r="A3011" s="287"/>
    </row>
    <row r="3012" spans="1:1" x14ac:dyDescent="0.25">
      <c r="A3012" s="287"/>
    </row>
    <row r="3013" spans="1:1" x14ac:dyDescent="0.25">
      <c r="A3013" s="287"/>
    </row>
    <row r="3014" spans="1:1" x14ac:dyDescent="0.25">
      <c r="A3014" s="287"/>
    </row>
    <row r="3015" spans="1:1" x14ac:dyDescent="0.25">
      <c r="A3015" s="287"/>
    </row>
    <row r="3016" spans="1:1" x14ac:dyDescent="0.25">
      <c r="A3016" s="287"/>
    </row>
    <row r="3017" spans="1:1" x14ac:dyDescent="0.25">
      <c r="A3017" s="287"/>
    </row>
    <row r="3018" spans="1:1" x14ac:dyDescent="0.25">
      <c r="A3018" s="287"/>
    </row>
    <row r="3019" spans="1:1" x14ac:dyDescent="0.25">
      <c r="A3019" s="287"/>
    </row>
    <row r="3020" spans="1:1" x14ac:dyDescent="0.25">
      <c r="A3020" s="287"/>
    </row>
    <row r="3021" spans="1:1" x14ac:dyDescent="0.25">
      <c r="A3021" s="287"/>
    </row>
    <row r="3022" spans="1:1" x14ac:dyDescent="0.25">
      <c r="A3022" s="287"/>
    </row>
    <row r="3023" spans="1:1" x14ac:dyDescent="0.25">
      <c r="A3023" s="287"/>
    </row>
    <row r="3024" spans="1:1" x14ac:dyDescent="0.25">
      <c r="A3024" s="287"/>
    </row>
    <row r="3025" spans="1:1" x14ac:dyDescent="0.25">
      <c r="A3025" s="287"/>
    </row>
    <row r="3026" spans="1:1" x14ac:dyDescent="0.25">
      <c r="A3026" s="287"/>
    </row>
    <row r="3027" spans="1:1" x14ac:dyDescent="0.25">
      <c r="A3027" s="287"/>
    </row>
    <row r="3028" spans="1:1" x14ac:dyDescent="0.25">
      <c r="A3028" s="287"/>
    </row>
    <row r="3029" spans="1:1" x14ac:dyDescent="0.25">
      <c r="A3029" s="287"/>
    </row>
    <row r="3030" spans="1:1" x14ac:dyDescent="0.25">
      <c r="A3030" s="287"/>
    </row>
    <row r="3031" spans="1:1" x14ac:dyDescent="0.25">
      <c r="A3031" s="287"/>
    </row>
    <row r="3032" spans="1:1" x14ac:dyDescent="0.25">
      <c r="A3032" s="287"/>
    </row>
    <row r="3033" spans="1:1" x14ac:dyDescent="0.25">
      <c r="A3033" s="287"/>
    </row>
    <row r="3034" spans="1:1" x14ac:dyDescent="0.25">
      <c r="A3034" s="287"/>
    </row>
    <row r="3035" spans="1:1" x14ac:dyDescent="0.25">
      <c r="A3035" s="287"/>
    </row>
    <row r="3036" spans="1:1" x14ac:dyDescent="0.25">
      <c r="A3036" s="287"/>
    </row>
    <row r="3037" spans="1:1" x14ac:dyDescent="0.25">
      <c r="A3037" s="287"/>
    </row>
    <row r="3038" spans="1:1" x14ac:dyDescent="0.25">
      <c r="A3038" s="287"/>
    </row>
    <row r="3039" spans="1:1" x14ac:dyDescent="0.25">
      <c r="A3039" s="287"/>
    </row>
    <row r="3040" spans="1:1" x14ac:dyDescent="0.25">
      <c r="A3040" s="287"/>
    </row>
    <row r="3041" spans="1:1" x14ac:dyDescent="0.25">
      <c r="A3041" s="287"/>
    </row>
    <row r="3042" spans="1:1" x14ac:dyDescent="0.25">
      <c r="A3042" s="287"/>
    </row>
    <row r="3043" spans="1:1" x14ac:dyDescent="0.25">
      <c r="A3043" s="287"/>
    </row>
    <row r="3044" spans="1:1" x14ac:dyDescent="0.25">
      <c r="A3044" s="287"/>
    </row>
    <row r="3045" spans="1:1" x14ac:dyDescent="0.25">
      <c r="A3045" s="287"/>
    </row>
    <row r="3046" spans="1:1" x14ac:dyDescent="0.25">
      <c r="A3046" s="287"/>
    </row>
    <row r="3047" spans="1:1" x14ac:dyDescent="0.25">
      <c r="A3047" s="287"/>
    </row>
    <row r="3048" spans="1:1" x14ac:dyDescent="0.25">
      <c r="A3048" s="287"/>
    </row>
    <row r="3049" spans="1:1" x14ac:dyDescent="0.25">
      <c r="A3049" s="287"/>
    </row>
    <row r="3050" spans="1:1" x14ac:dyDescent="0.25">
      <c r="A3050" s="287"/>
    </row>
    <row r="3051" spans="1:1" x14ac:dyDescent="0.25">
      <c r="A3051" s="287"/>
    </row>
    <row r="3052" spans="1:1" x14ac:dyDescent="0.25">
      <c r="A3052" s="287"/>
    </row>
    <row r="3053" spans="1:1" x14ac:dyDescent="0.25">
      <c r="A3053" s="287"/>
    </row>
    <row r="3054" spans="1:1" x14ac:dyDescent="0.25">
      <c r="A3054" s="287"/>
    </row>
    <row r="3055" spans="1:1" x14ac:dyDescent="0.25">
      <c r="A3055" s="287"/>
    </row>
    <row r="3056" spans="1:1" x14ac:dyDescent="0.25">
      <c r="A3056" s="287"/>
    </row>
    <row r="3057" spans="1:1" x14ac:dyDescent="0.25">
      <c r="A3057" s="287"/>
    </row>
    <row r="3058" spans="1:1" x14ac:dyDescent="0.25">
      <c r="A3058" s="287"/>
    </row>
    <row r="3059" spans="1:1" x14ac:dyDescent="0.25">
      <c r="A3059" s="287"/>
    </row>
    <row r="3060" spans="1:1" x14ac:dyDescent="0.25">
      <c r="A3060" s="287"/>
    </row>
    <row r="3061" spans="1:1" x14ac:dyDescent="0.25">
      <c r="A3061" s="287"/>
    </row>
    <row r="3062" spans="1:1" x14ac:dyDescent="0.25">
      <c r="A3062" s="287"/>
    </row>
    <row r="3063" spans="1:1" x14ac:dyDescent="0.25">
      <c r="A3063" s="287"/>
    </row>
    <row r="3064" spans="1:1" x14ac:dyDescent="0.25">
      <c r="A3064" s="287"/>
    </row>
    <row r="3065" spans="1:1" x14ac:dyDescent="0.25">
      <c r="A3065" s="287"/>
    </row>
    <row r="3066" spans="1:1" x14ac:dyDescent="0.25">
      <c r="A3066" s="287"/>
    </row>
    <row r="3067" spans="1:1" x14ac:dyDescent="0.25">
      <c r="A3067" s="287"/>
    </row>
    <row r="3068" spans="1:1" x14ac:dyDescent="0.25">
      <c r="A3068" s="287"/>
    </row>
    <row r="3069" spans="1:1" x14ac:dyDescent="0.25">
      <c r="A3069" s="287"/>
    </row>
    <row r="3070" spans="1:1" x14ac:dyDescent="0.25">
      <c r="A3070" s="287"/>
    </row>
    <row r="3071" spans="1:1" x14ac:dyDescent="0.25">
      <c r="A3071" s="287"/>
    </row>
    <row r="3072" spans="1:1" x14ac:dyDescent="0.25">
      <c r="A3072" s="287"/>
    </row>
    <row r="3073" spans="1:1" x14ac:dyDescent="0.25">
      <c r="A3073" s="287"/>
    </row>
    <row r="3074" spans="1:1" x14ac:dyDescent="0.25">
      <c r="A3074" s="287"/>
    </row>
    <row r="3075" spans="1:1" x14ac:dyDescent="0.25">
      <c r="A3075" s="287"/>
    </row>
    <row r="3076" spans="1:1" x14ac:dyDescent="0.25">
      <c r="A3076" s="287"/>
    </row>
    <row r="3077" spans="1:1" x14ac:dyDescent="0.25">
      <c r="A3077" s="287"/>
    </row>
    <row r="3078" spans="1:1" x14ac:dyDescent="0.25">
      <c r="A3078" s="287"/>
    </row>
    <row r="3079" spans="1:1" x14ac:dyDescent="0.25">
      <c r="A3079" s="287"/>
    </row>
    <row r="3080" spans="1:1" x14ac:dyDescent="0.25">
      <c r="A3080" s="287"/>
    </row>
    <row r="3081" spans="1:1" x14ac:dyDescent="0.25">
      <c r="A3081" s="287"/>
    </row>
    <row r="3082" spans="1:1" x14ac:dyDescent="0.25">
      <c r="A3082" s="287"/>
    </row>
    <row r="3083" spans="1:1" x14ac:dyDescent="0.25">
      <c r="A3083" s="287"/>
    </row>
    <row r="3084" spans="1:1" x14ac:dyDescent="0.25">
      <c r="A3084" s="287"/>
    </row>
    <row r="3085" spans="1:1" x14ac:dyDescent="0.25">
      <c r="A3085" s="287"/>
    </row>
    <row r="3086" spans="1:1" x14ac:dyDescent="0.25">
      <c r="A3086" s="287"/>
    </row>
    <row r="3087" spans="1:1" x14ac:dyDescent="0.25">
      <c r="A3087" s="287"/>
    </row>
    <row r="3088" spans="1:1" x14ac:dyDescent="0.25">
      <c r="A3088" s="287"/>
    </row>
    <row r="3089" spans="1:1" x14ac:dyDescent="0.25">
      <c r="A3089" s="287"/>
    </row>
    <row r="3090" spans="1:1" x14ac:dyDescent="0.25">
      <c r="A3090" s="287"/>
    </row>
    <row r="3091" spans="1:1" x14ac:dyDescent="0.25">
      <c r="A3091" s="287"/>
    </row>
    <row r="3092" spans="1:1" x14ac:dyDescent="0.25">
      <c r="A3092" s="287"/>
    </row>
    <row r="3093" spans="1:1" x14ac:dyDescent="0.25">
      <c r="A3093" s="287"/>
    </row>
    <row r="3094" spans="1:1" x14ac:dyDescent="0.25">
      <c r="A3094" s="287"/>
    </row>
    <row r="3095" spans="1:1" x14ac:dyDescent="0.25">
      <c r="A3095" s="287"/>
    </row>
    <row r="3096" spans="1:1" x14ac:dyDescent="0.25">
      <c r="A3096" s="287"/>
    </row>
    <row r="3097" spans="1:1" x14ac:dyDescent="0.25">
      <c r="A3097" s="287"/>
    </row>
    <row r="3098" spans="1:1" x14ac:dyDescent="0.25">
      <c r="A3098" s="287"/>
    </row>
    <row r="3099" spans="1:1" x14ac:dyDescent="0.25">
      <c r="A3099" s="287"/>
    </row>
    <row r="3100" spans="1:1" x14ac:dyDescent="0.25">
      <c r="A3100" s="287"/>
    </row>
    <row r="3101" spans="1:1" x14ac:dyDescent="0.25">
      <c r="A3101" s="287"/>
    </row>
    <row r="3102" spans="1:1" x14ac:dyDescent="0.25">
      <c r="A3102" s="287"/>
    </row>
    <row r="3103" spans="1:1" x14ac:dyDescent="0.25">
      <c r="A3103" s="287"/>
    </row>
    <row r="3104" spans="1:1" x14ac:dyDescent="0.25">
      <c r="A3104" s="287"/>
    </row>
    <row r="3105" spans="1:1" x14ac:dyDescent="0.25">
      <c r="A3105" s="287"/>
    </row>
    <row r="3106" spans="1:1" x14ac:dyDescent="0.25">
      <c r="A3106" s="287"/>
    </row>
    <row r="3107" spans="1:1" x14ac:dyDescent="0.25">
      <c r="A3107" s="287"/>
    </row>
    <row r="3108" spans="1:1" x14ac:dyDescent="0.25">
      <c r="A3108" s="287"/>
    </row>
    <row r="3109" spans="1:1" x14ac:dyDescent="0.25">
      <c r="A3109" s="287"/>
    </row>
    <row r="3110" spans="1:1" x14ac:dyDescent="0.25">
      <c r="A3110" s="287"/>
    </row>
    <row r="3111" spans="1:1" x14ac:dyDescent="0.25">
      <c r="A3111" s="287"/>
    </row>
    <row r="3112" spans="1:1" x14ac:dyDescent="0.25">
      <c r="A3112" s="287"/>
    </row>
    <row r="3113" spans="1:1" x14ac:dyDescent="0.25">
      <c r="A3113" s="287"/>
    </row>
    <row r="3114" spans="1:1" x14ac:dyDescent="0.25">
      <c r="A3114" s="287"/>
    </row>
    <row r="3115" spans="1:1" x14ac:dyDescent="0.25">
      <c r="A3115" s="287"/>
    </row>
    <row r="3116" spans="1:1" x14ac:dyDescent="0.25">
      <c r="A3116" s="287"/>
    </row>
    <row r="3117" spans="1:1" x14ac:dyDescent="0.25">
      <c r="A3117" s="287"/>
    </row>
    <row r="3118" spans="1:1" x14ac:dyDescent="0.25">
      <c r="A3118" s="287"/>
    </row>
    <row r="3119" spans="1:1" x14ac:dyDescent="0.25">
      <c r="A3119" s="287"/>
    </row>
    <row r="3120" spans="1:1" x14ac:dyDescent="0.25">
      <c r="A3120" s="287"/>
    </row>
    <row r="3121" spans="1:1" x14ac:dyDescent="0.25">
      <c r="A3121" s="287"/>
    </row>
    <row r="3122" spans="1:1" x14ac:dyDescent="0.25">
      <c r="A3122" s="287"/>
    </row>
    <row r="3123" spans="1:1" x14ac:dyDescent="0.25">
      <c r="A3123" s="287"/>
    </row>
    <row r="3124" spans="1:1" x14ac:dyDescent="0.25">
      <c r="A3124" s="287"/>
    </row>
    <row r="3125" spans="1:1" x14ac:dyDescent="0.25">
      <c r="A3125" s="287"/>
    </row>
    <row r="3126" spans="1:1" x14ac:dyDescent="0.25">
      <c r="A3126" s="287"/>
    </row>
    <row r="3127" spans="1:1" x14ac:dyDescent="0.25">
      <c r="A3127" s="287"/>
    </row>
    <row r="3128" spans="1:1" x14ac:dyDescent="0.25">
      <c r="A3128" s="287"/>
    </row>
    <row r="3129" spans="1:1" x14ac:dyDescent="0.25">
      <c r="A3129" s="287"/>
    </row>
    <row r="3130" spans="1:1" x14ac:dyDescent="0.25">
      <c r="A3130" s="287"/>
    </row>
    <row r="3131" spans="1:1" x14ac:dyDescent="0.25">
      <c r="A3131" s="287"/>
    </row>
    <row r="3132" spans="1:1" x14ac:dyDescent="0.25">
      <c r="A3132" s="287"/>
    </row>
    <row r="3133" spans="1:1" x14ac:dyDescent="0.25">
      <c r="A3133" s="287"/>
    </row>
    <row r="3134" spans="1:1" x14ac:dyDescent="0.25">
      <c r="A3134" s="287"/>
    </row>
    <row r="3135" spans="1:1" x14ac:dyDescent="0.25">
      <c r="A3135" s="287"/>
    </row>
    <row r="3136" spans="1:1" x14ac:dyDescent="0.25">
      <c r="A3136" s="287"/>
    </row>
    <row r="3137" spans="1:1" x14ac:dyDescent="0.25">
      <c r="A3137" s="287"/>
    </row>
    <row r="3138" spans="1:1" x14ac:dyDescent="0.25">
      <c r="A3138" s="287"/>
    </row>
    <row r="3139" spans="1:1" x14ac:dyDescent="0.25">
      <c r="A3139" s="287"/>
    </row>
    <row r="3140" spans="1:1" x14ac:dyDescent="0.25">
      <c r="A3140" s="287"/>
    </row>
    <row r="3141" spans="1:1" x14ac:dyDescent="0.25">
      <c r="A3141" s="287"/>
    </row>
    <row r="3142" spans="1:1" x14ac:dyDescent="0.25">
      <c r="A3142" s="287"/>
    </row>
    <row r="3143" spans="1:1" x14ac:dyDescent="0.25">
      <c r="A3143" s="287"/>
    </row>
    <row r="3144" spans="1:1" x14ac:dyDescent="0.25">
      <c r="A3144" s="287"/>
    </row>
    <row r="3145" spans="1:1" x14ac:dyDescent="0.25">
      <c r="A3145" s="287"/>
    </row>
    <row r="3146" spans="1:1" x14ac:dyDescent="0.25">
      <c r="A3146" s="287"/>
    </row>
    <row r="3147" spans="1:1" x14ac:dyDescent="0.25">
      <c r="A3147" s="287"/>
    </row>
    <row r="3148" spans="1:1" x14ac:dyDescent="0.25">
      <c r="A3148" s="287"/>
    </row>
    <row r="3149" spans="1:1" x14ac:dyDescent="0.25">
      <c r="A3149" s="287"/>
    </row>
    <row r="3150" spans="1:1" x14ac:dyDescent="0.25">
      <c r="A3150" s="287"/>
    </row>
    <row r="3151" spans="1:1" x14ac:dyDescent="0.25">
      <c r="A3151" s="287"/>
    </row>
    <row r="3152" spans="1:1" x14ac:dyDescent="0.25">
      <c r="A3152" s="287"/>
    </row>
    <row r="3153" spans="1:1" x14ac:dyDescent="0.25">
      <c r="A3153" s="287"/>
    </row>
    <row r="3154" spans="1:1" x14ac:dyDescent="0.25">
      <c r="A3154" s="287"/>
    </row>
    <row r="3155" spans="1:1" x14ac:dyDescent="0.25">
      <c r="A3155" s="287"/>
    </row>
    <row r="3156" spans="1:1" x14ac:dyDescent="0.25">
      <c r="A3156" s="287"/>
    </row>
    <row r="3157" spans="1:1" x14ac:dyDescent="0.25">
      <c r="A3157" s="287"/>
    </row>
    <row r="3158" spans="1:1" x14ac:dyDescent="0.25">
      <c r="A3158" s="287"/>
    </row>
    <row r="3159" spans="1:1" x14ac:dyDescent="0.25">
      <c r="A3159" s="287"/>
    </row>
    <row r="3160" spans="1:1" x14ac:dyDescent="0.25">
      <c r="A3160" s="287"/>
    </row>
    <row r="3161" spans="1:1" x14ac:dyDescent="0.25">
      <c r="A3161" s="287"/>
    </row>
    <row r="3162" spans="1:1" x14ac:dyDescent="0.25">
      <c r="A3162" s="287"/>
    </row>
    <row r="3163" spans="1:1" x14ac:dyDescent="0.25">
      <c r="A3163" s="287"/>
    </row>
    <row r="3164" spans="1:1" x14ac:dyDescent="0.25">
      <c r="A3164" s="287"/>
    </row>
    <row r="3165" spans="1:1" x14ac:dyDescent="0.25">
      <c r="A3165" s="287"/>
    </row>
    <row r="3166" spans="1:1" x14ac:dyDescent="0.25">
      <c r="A3166" s="287"/>
    </row>
    <row r="3167" spans="1:1" x14ac:dyDescent="0.25">
      <c r="A3167" s="287"/>
    </row>
    <row r="3168" spans="1:1" x14ac:dyDescent="0.25">
      <c r="A3168" s="287"/>
    </row>
    <row r="3169" spans="1:1" x14ac:dyDescent="0.25">
      <c r="A3169" s="287"/>
    </row>
    <row r="3170" spans="1:1" x14ac:dyDescent="0.25">
      <c r="A3170" s="287"/>
    </row>
    <row r="3171" spans="1:1" x14ac:dyDescent="0.25">
      <c r="A3171" s="287"/>
    </row>
    <row r="3172" spans="1:1" x14ac:dyDescent="0.25">
      <c r="A3172" s="287"/>
    </row>
    <row r="3173" spans="1:1" x14ac:dyDescent="0.25">
      <c r="A3173" s="287"/>
    </row>
    <row r="3174" spans="1:1" x14ac:dyDescent="0.25">
      <c r="A3174" s="287"/>
    </row>
    <row r="3175" spans="1:1" x14ac:dyDescent="0.25">
      <c r="A3175" s="287"/>
    </row>
    <row r="3176" spans="1:1" x14ac:dyDescent="0.25">
      <c r="A3176" s="287"/>
    </row>
    <row r="3177" spans="1:1" x14ac:dyDescent="0.25">
      <c r="A3177" s="287"/>
    </row>
    <row r="3178" spans="1:1" x14ac:dyDescent="0.25">
      <c r="A3178" s="287"/>
    </row>
    <row r="3179" spans="1:1" x14ac:dyDescent="0.25">
      <c r="A3179" s="287"/>
    </row>
    <row r="3180" spans="1:1" x14ac:dyDescent="0.25">
      <c r="A3180" s="287"/>
    </row>
    <row r="3181" spans="1:1" x14ac:dyDescent="0.25">
      <c r="A3181" s="287"/>
    </row>
    <row r="3182" spans="1:1" x14ac:dyDescent="0.25">
      <c r="A3182" s="287"/>
    </row>
    <row r="3183" spans="1:1" x14ac:dyDescent="0.25">
      <c r="A3183" s="287"/>
    </row>
    <row r="3184" spans="1:1" x14ac:dyDescent="0.25">
      <c r="A3184" s="287"/>
    </row>
    <row r="3185" spans="1:1" x14ac:dyDescent="0.25">
      <c r="A3185" s="287"/>
    </row>
    <row r="3186" spans="1:1" x14ac:dyDescent="0.25">
      <c r="A3186" s="287"/>
    </row>
    <row r="3187" spans="1:1" x14ac:dyDescent="0.25">
      <c r="A3187" s="287"/>
    </row>
    <row r="3188" spans="1:1" x14ac:dyDescent="0.25">
      <c r="A3188" s="287"/>
    </row>
    <row r="3189" spans="1:1" x14ac:dyDescent="0.25">
      <c r="A3189" s="287"/>
    </row>
    <row r="3190" spans="1:1" x14ac:dyDescent="0.25">
      <c r="A3190" s="287"/>
    </row>
    <row r="3191" spans="1:1" x14ac:dyDescent="0.25">
      <c r="A3191" s="287"/>
    </row>
    <row r="3192" spans="1:1" x14ac:dyDescent="0.25">
      <c r="A3192" s="287"/>
    </row>
    <row r="3193" spans="1:1" x14ac:dyDescent="0.25">
      <c r="A3193" s="287"/>
    </row>
    <row r="3194" spans="1:1" x14ac:dyDescent="0.25">
      <c r="A3194" s="287"/>
    </row>
    <row r="3195" spans="1:1" x14ac:dyDescent="0.25">
      <c r="A3195" s="287"/>
    </row>
    <row r="3196" spans="1:1" x14ac:dyDescent="0.25">
      <c r="A3196" s="287"/>
    </row>
    <row r="3197" spans="1:1" x14ac:dyDescent="0.25">
      <c r="A3197" s="287"/>
    </row>
    <row r="3198" spans="1:1" x14ac:dyDescent="0.25">
      <c r="A3198" s="287"/>
    </row>
    <row r="3199" spans="1:1" x14ac:dyDescent="0.25">
      <c r="A3199" s="287"/>
    </row>
    <row r="3200" spans="1:1" x14ac:dyDescent="0.25">
      <c r="A3200" s="287"/>
    </row>
    <row r="3201" spans="1:1" x14ac:dyDescent="0.25">
      <c r="A3201" s="287"/>
    </row>
    <row r="3202" spans="1:1" x14ac:dyDescent="0.25">
      <c r="A3202" s="287"/>
    </row>
    <row r="3203" spans="1:1" x14ac:dyDescent="0.25">
      <c r="A3203" s="287"/>
    </row>
    <row r="3204" spans="1:1" x14ac:dyDescent="0.25">
      <c r="A3204" s="287"/>
    </row>
    <row r="3205" spans="1:1" x14ac:dyDescent="0.25">
      <c r="A3205" s="287"/>
    </row>
    <row r="3206" spans="1:1" x14ac:dyDescent="0.25">
      <c r="A3206" s="287"/>
    </row>
    <row r="3207" spans="1:1" x14ac:dyDescent="0.25">
      <c r="A3207" s="287"/>
    </row>
    <row r="3208" spans="1:1" x14ac:dyDescent="0.25">
      <c r="A3208" s="287"/>
    </row>
    <row r="3209" spans="1:1" x14ac:dyDescent="0.25">
      <c r="A3209" s="287"/>
    </row>
    <row r="3210" spans="1:1" x14ac:dyDescent="0.25">
      <c r="A3210" s="287"/>
    </row>
    <row r="3211" spans="1:1" x14ac:dyDescent="0.25">
      <c r="A3211" s="287"/>
    </row>
    <row r="3212" spans="1:1" x14ac:dyDescent="0.25">
      <c r="A3212" s="287"/>
    </row>
    <row r="3213" spans="1:1" x14ac:dyDescent="0.25">
      <c r="A3213" s="287"/>
    </row>
    <row r="3214" spans="1:1" x14ac:dyDescent="0.25">
      <c r="A3214" s="287"/>
    </row>
    <row r="3215" spans="1:1" x14ac:dyDescent="0.25">
      <c r="A3215" s="287"/>
    </row>
    <row r="3216" spans="1:1" x14ac:dyDescent="0.25">
      <c r="A3216" s="287"/>
    </row>
    <row r="3217" spans="1:1" x14ac:dyDescent="0.25">
      <c r="A3217" s="287"/>
    </row>
    <row r="3218" spans="1:1" x14ac:dyDescent="0.25">
      <c r="A3218" s="287"/>
    </row>
    <row r="3219" spans="1:1" x14ac:dyDescent="0.25">
      <c r="A3219" s="287"/>
    </row>
    <row r="3220" spans="1:1" x14ac:dyDescent="0.25">
      <c r="A3220" s="287"/>
    </row>
    <row r="3221" spans="1:1" x14ac:dyDescent="0.25">
      <c r="A3221" s="287"/>
    </row>
    <row r="3222" spans="1:1" x14ac:dyDescent="0.25">
      <c r="A3222" s="287"/>
    </row>
    <row r="3223" spans="1:1" x14ac:dyDescent="0.25">
      <c r="A3223" s="287"/>
    </row>
    <row r="3224" spans="1:1" x14ac:dyDescent="0.25">
      <c r="A3224" s="287"/>
    </row>
    <row r="3225" spans="1:1" x14ac:dyDescent="0.25">
      <c r="A3225" s="287"/>
    </row>
    <row r="3226" spans="1:1" x14ac:dyDescent="0.25">
      <c r="A3226" s="287"/>
    </row>
    <row r="3227" spans="1:1" x14ac:dyDescent="0.25">
      <c r="A3227" s="287"/>
    </row>
    <row r="3228" spans="1:1" x14ac:dyDescent="0.25">
      <c r="A3228" s="287"/>
    </row>
    <row r="3229" spans="1:1" x14ac:dyDescent="0.25">
      <c r="A3229" s="287"/>
    </row>
    <row r="3230" spans="1:1" x14ac:dyDescent="0.25">
      <c r="A3230" s="287"/>
    </row>
    <row r="3231" spans="1:1" x14ac:dyDescent="0.25">
      <c r="A3231" s="287"/>
    </row>
    <row r="3232" spans="1:1" x14ac:dyDescent="0.25">
      <c r="A3232" s="287"/>
    </row>
    <row r="3233" spans="1:1" x14ac:dyDescent="0.25">
      <c r="A3233" s="287"/>
    </row>
    <row r="3234" spans="1:1" x14ac:dyDescent="0.25">
      <c r="A3234" s="287"/>
    </row>
    <row r="3235" spans="1:1" x14ac:dyDescent="0.25">
      <c r="A3235" s="287"/>
    </row>
    <row r="3236" spans="1:1" x14ac:dyDescent="0.25">
      <c r="A3236" s="287"/>
    </row>
    <row r="3237" spans="1:1" x14ac:dyDescent="0.25">
      <c r="A3237" s="287"/>
    </row>
    <row r="3238" spans="1:1" x14ac:dyDescent="0.25">
      <c r="A3238" s="287"/>
    </row>
    <row r="3239" spans="1:1" x14ac:dyDescent="0.25">
      <c r="A3239" s="287"/>
    </row>
    <row r="3240" spans="1:1" x14ac:dyDescent="0.25">
      <c r="A3240" s="287"/>
    </row>
    <row r="3241" spans="1:1" x14ac:dyDescent="0.25">
      <c r="A3241" s="287"/>
    </row>
    <row r="3242" spans="1:1" x14ac:dyDescent="0.25">
      <c r="A3242" s="287"/>
    </row>
    <row r="3243" spans="1:1" x14ac:dyDescent="0.25">
      <c r="A3243" s="287"/>
    </row>
    <row r="3244" spans="1:1" x14ac:dyDescent="0.25">
      <c r="A3244" s="287"/>
    </row>
    <row r="3245" spans="1:1" x14ac:dyDescent="0.25">
      <c r="A3245" s="287"/>
    </row>
    <row r="3246" spans="1:1" x14ac:dyDescent="0.25">
      <c r="A3246" s="287"/>
    </row>
    <row r="3247" spans="1:1" x14ac:dyDescent="0.25">
      <c r="A3247" s="287"/>
    </row>
    <row r="3248" spans="1:1" x14ac:dyDescent="0.25">
      <c r="A3248" s="287"/>
    </row>
    <row r="3249" spans="1:1" x14ac:dyDescent="0.25">
      <c r="A3249" s="287"/>
    </row>
    <row r="3250" spans="1:1" x14ac:dyDescent="0.25">
      <c r="A3250" s="287"/>
    </row>
    <row r="3251" spans="1:1" x14ac:dyDescent="0.25">
      <c r="A3251" s="287"/>
    </row>
    <row r="3252" spans="1:1" x14ac:dyDescent="0.25">
      <c r="A3252" s="287"/>
    </row>
    <row r="3253" spans="1:1" x14ac:dyDescent="0.25">
      <c r="A3253" s="287"/>
    </row>
    <row r="3254" spans="1:1" x14ac:dyDescent="0.25">
      <c r="A3254" s="287"/>
    </row>
    <row r="3255" spans="1:1" x14ac:dyDescent="0.25">
      <c r="A3255" s="287"/>
    </row>
    <row r="3256" spans="1:1" x14ac:dyDescent="0.25">
      <c r="A3256" s="287"/>
    </row>
    <row r="3257" spans="1:1" x14ac:dyDescent="0.25">
      <c r="A3257" s="287"/>
    </row>
    <row r="3258" spans="1:1" x14ac:dyDescent="0.25">
      <c r="A3258" s="287"/>
    </row>
    <row r="3259" spans="1:1" x14ac:dyDescent="0.25">
      <c r="A3259" s="287"/>
    </row>
    <row r="3260" spans="1:1" x14ac:dyDescent="0.25">
      <c r="A3260" s="287"/>
    </row>
    <row r="3261" spans="1:1" x14ac:dyDescent="0.25">
      <c r="A3261" s="287"/>
    </row>
    <row r="3262" spans="1:1" x14ac:dyDescent="0.25">
      <c r="A3262" s="287"/>
    </row>
    <row r="3263" spans="1:1" x14ac:dyDescent="0.25">
      <c r="A3263" s="287"/>
    </row>
    <row r="3264" spans="1:1" x14ac:dyDescent="0.25">
      <c r="A3264" s="287"/>
    </row>
    <row r="3265" spans="1:1" x14ac:dyDescent="0.25">
      <c r="A3265" s="287"/>
    </row>
    <row r="3266" spans="1:1" x14ac:dyDescent="0.25">
      <c r="A3266" s="287"/>
    </row>
    <row r="3267" spans="1:1" x14ac:dyDescent="0.25">
      <c r="A3267" s="287"/>
    </row>
    <row r="3268" spans="1:1" x14ac:dyDescent="0.25">
      <c r="A3268" s="287"/>
    </row>
    <row r="3269" spans="1:1" x14ac:dyDescent="0.25">
      <c r="A3269" s="287"/>
    </row>
    <row r="3270" spans="1:1" x14ac:dyDescent="0.25">
      <c r="A3270" s="287"/>
    </row>
    <row r="3271" spans="1:1" x14ac:dyDescent="0.25">
      <c r="A3271" s="287"/>
    </row>
    <row r="3272" spans="1:1" x14ac:dyDescent="0.25">
      <c r="A3272" s="287"/>
    </row>
    <row r="3273" spans="1:1" x14ac:dyDescent="0.25">
      <c r="A3273" s="287"/>
    </row>
    <row r="3274" spans="1:1" x14ac:dyDescent="0.25">
      <c r="A3274" s="287"/>
    </row>
    <row r="3275" spans="1:1" x14ac:dyDescent="0.25">
      <c r="A3275" s="287"/>
    </row>
    <row r="3276" spans="1:1" x14ac:dyDescent="0.25">
      <c r="A3276" s="287"/>
    </row>
    <row r="3277" spans="1:1" x14ac:dyDescent="0.25">
      <c r="A3277" s="287"/>
    </row>
    <row r="3278" spans="1:1" x14ac:dyDescent="0.25">
      <c r="A3278" s="287"/>
    </row>
    <row r="3279" spans="1:1" x14ac:dyDescent="0.25">
      <c r="A3279" s="287"/>
    </row>
    <row r="3280" spans="1:1" x14ac:dyDescent="0.25">
      <c r="A3280" s="287"/>
    </row>
    <row r="3281" spans="1:1" x14ac:dyDescent="0.25">
      <c r="A3281" s="287"/>
    </row>
    <row r="3282" spans="1:1" x14ac:dyDescent="0.25">
      <c r="A3282" s="287"/>
    </row>
    <row r="3283" spans="1:1" x14ac:dyDescent="0.25">
      <c r="A3283" s="287"/>
    </row>
    <row r="3284" spans="1:1" x14ac:dyDescent="0.25">
      <c r="A3284" s="287"/>
    </row>
    <row r="3285" spans="1:1" x14ac:dyDescent="0.25">
      <c r="A3285" s="287"/>
    </row>
    <row r="3286" spans="1:1" x14ac:dyDescent="0.25">
      <c r="A3286" s="287"/>
    </row>
    <row r="3287" spans="1:1" x14ac:dyDescent="0.25">
      <c r="A3287" s="287"/>
    </row>
    <row r="3288" spans="1:1" x14ac:dyDescent="0.25">
      <c r="A3288" s="287"/>
    </row>
    <row r="3289" spans="1:1" x14ac:dyDescent="0.25">
      <c r="A3289" s="287"/>
    </row>
    <row r="3290" spans="1:1" x14ac:dyDescent="0.25">
      <c r="A3290" s="287"/>
    </row>
    <row r="3291" spans="1:1" x14ac:dyDescent="0.25">
      <c r="A3291" s="287"/>
    </row>
    <row r="3292" spans="1:1" x14ac:dyDescent="0.25">
      <c r="A3292" s="287"/>
    </row>
    <row r="3293" spans="1:1" x14ac:dyDescent="0.25">
      <c r="A3293" s="287"/>
    </row>
    <row r="3294" spans="1:1" x14ac:dyDescent="0.25">
      <c r="A3294" s="287"/>
    </row>
    <row r="3295" spans="1:1" x14ac:dyDescent="0.25">
      <c r="A3295" s="287"/>
    </row>
    <row r="3296" spans="1:1" x14ac:dyDescent="0.25">
      <c r="A3296" s="287"/>
    </row>
    <row r="3297" spans="1:1" x14ac:dyDescent="0.25">
      <c r="A3297" s="287"/>
    </row>
    <row r="3298" spans="1:1" x14ac:dyDescent="0.25">
      <c r="A3298" s="287"/>
    </row>
    <row r="3299" spans="1:1" x14ac:dyDescent="0.25">
      <c r="A3299" s="287"/>
    </row>
    <row r="3300" spans="1:1" x14ac:dyDescent="0.25">
      <c r="A3300" s="287"/>
    </row>
    <row r="3301" spans="1:1" x14ac:dyDescent="0.25">
      <c r="A3301" s="287"/>
    </row>
    <row r="3302" spans="1:1" x14ac:dyDescent="0.25">
      <c r="A3302" s="287"/>
    </row>
    <row r="3303" spans="1:1" x14ac:dyDescent="0.25">
      <c r="A3303" s="287"/>
    </row>
    <row r="3304" spans="1:1" x14ac:dyDescent="0.25">
      <c r="A3304" s="287"/>
    </row>
    <row r="3305" spans="1:1" x14ac:dyDescent="0.25">
      <c r="A3305" s="287"/>
    </row>
    <row r="3306" spans="1:1" x14ac:dyDescent="0.25">
      <c r="A3306" s="287"/>
    </row>
    <row r="3307" spans="1:1" x14ac:dyDescent="0.25">
      <c r="A3307" s="287"/>
    </row>
    <row r="3308" spans="1:1" x14ac:dyDescent="0.25">
      <c r="A3308" s="287"/>
    </row>
    <row r="3309" spans="1:1" x14ac:dyDescent="0.25">
      <c r="A3309" s="287"/>
    </row>
    <row r="3310" spans="1:1" x14ac:dyDescent="0.25">
      <c r="A3310" s="287"/>
    </row>
    <row r="3311" spans="1:1" x14ac:dyDescent="0.25">
      <c r="A3311" s="287"/>
    </row>
    <row r="3312" spans="1:1" x14ac:dyDescent="0.25">
      <c r="A3312" s="287"/>
    </row>
    <row r="3313" spans="1:1" x14ac:dyDescent="0.25">
      <c r="A3313" s="287"/>
    </row>
    <row r="3314" spans="1:1" x14ac:dyDescent="0.25">
      <c r="A3314" s="287"/>
    </row>
    <row r="3315" spans="1:1" x14ac:dyDescent="0.25">
      <c r="A3315" s="287"/>
    </row>
    <row r="3316" spans="1:1" x14ac:dyDescent="0.25">
      <c r="A3316" s="287"/>
    </row>
    <row r="3317" spans="1:1" x14ac:dyDescent="0.25">
      <c r="A3317" s="287"/>
    </row>
    <row r="3318" spans="1:1" x14ac:dyDescent="0.25">
      <c r="A3318" s="287"/>
    </row>
    <row r="3319" spans="1:1" x14ac:dyDescent="0.25">
      <c r="A3319" s="287"/>
    </row>
    <row r="3320" spans="1:1" x14ac:dyDescent="0.25">
      <c r="A3320" s="287"/>
    </row>
    <row r="3321" spans="1:1" x14ac:dyDescent="0.25">
      <c r="A3321" s="287"/>
    </row>
    <row r="3322" spans="1:1" x14ac:dyDescent="0.25">
      <c r="A3322" s="287"/>
    </row>
    <row r="3323" spans="1:1" x14ac:dyDescent="0.25">
      <c r="A3323" s="287"/>
    </row>
    <row r="3324" spans="1:1" x14ac:dyDescent="0.25">
      <c r="A3324" s="287"/>
    </row>
    <row r="3325" spans="1:1" x14ac:dyDescent="0.25">
      <c r="A3325" s="287"/>
    </row>
    <row r="3326" spans="1:1" x14ac:dyDescent="0.25">
      <c r="A3326" s="287"/>
    </row>
    <row r="3327" spans="1:1" x14ac:dyDescent="0.25">
      <c r="A3327" s="287"/>
    </row>
    <row r="3328" spans="1:1" x14ac:dyDescent="0.25">
      <c r="A3328" s="287"/>
    </row>
    <row r="3329" spans="1:1" x14ac:dyDescent="0.25">
      <c r="A3329" s="287"/>
    </row>
    <row r="3330" spans="1:1" x14ac:dyDescent="0.25">
      <c r="A3330" s="287"/>
    </row>
    <row r="3331" spans="1:1" x14ac:dyDescent="0.25">
      <c r="A3331" s="287"/>
    </row>
    <row r="3332" spans="1:1" x14ac:dyDescent="0.25">
      <c r="A3332" s="287"/>
    </row>
    <row r="3333" spans="1:1" x14ac:dyDescent="0.25">
      <c r="A3333" s="287"/>
    </row>
    <row r="3334" spans="1:1" x14ac:dyDescent="0.25">
      <c r="A3334" s="287"/>
    </row>
    <row r="3335" spans="1:1" x14ac:dyDescent="0.25">
      <c r="A3335" s="287"/>
    </row>
    <row r="3336" spans="1:1" x14ac:dyDescent="0.25">
      <c r="A3336" s="287"/>
    </row>
    <row r="3337" spans="1:1" x14ac:dyDescent="0.25">
      <c r="A3337" s="287"/>
    </row>
    <row r="3338" spans="1:1" x14ac:dyDescent="0.25">
      <c r="A3338" s="287"/>
    </row>
    <row r="3339" spans="1:1" x14ac:dyDescent="0.25">
      <c r="A3339" s="287"/>
    </row>
    <row r="3340" spans="1:1" x14ac:dyDescent="0.25">
      <c r="A3340" s="287"/>
    </row>
    <row r="3341" spans="1:1" x14ac:dyDescent="0.25">
      <c r="A3341" s="287"/>
    </row>
    <row r="3342" spans="1:1" x14ac:dyDescent="0.25">
      <c r="A3342" s="287"/>
    </row>
    <row r="3343" spans="1:1" x14ac:dyDescent="0.25">
      <c r="A3343" s="287"/>
    </row>
    <row r="3344" spans="1:1" x14ac:dyDescent="0.25">
      <c r="A3344" s="287"/>
    </row>
    <row r="3345" spans="1:1" x14ac:dyDescent="0.25">
      <c r="A3345" s="287"/>
    </row>
    <row r="3346" spans="1:1" x14ac:dyDescent="0.25">
      <c r="A3346" s="287"/>
    </row>
    <row r="3347" spans="1:1" x14ac:dyDescent="0.25">
      <c r="A3347" s="287"/>
    </row>
    <row r="3348" spans="1:1" x14ac:dyDescent="0.25">
      <c r="A3348" s="287"/>
    </row>
    <row r="3349" spans="1:1" x14ac:dyDescent="0.25">
      <c r="A3349" s="287"/>
    </row>
    <row r="3350" spans="1:1" x14ac:dyDescent="0.25">
      <c r="A3350" s="287"/>
    </row>
    <row r="3351" spans="1:1" x14ac:dyDescent="0.25">
      <c r="A3351" s="287"/>
    </row>
    <row r="3352" spans="1:1" x14ac:dyDescent="0.25">
      <c r="A3352" s="287"/>
    </row>
    <row r="3353" spans="1:1" x14ac:dyDescent="0.25">
      <c r="A3353" s="287"/>
    </row>
    <row r="3354" spans="1:1" x14ac:dyDescent="0.25">
      <c r="A3354" s="287"/>
    </row>
    <row r="3355" spans="1:1" x14ac:dyDescent="0.25">
      <c r="A3355" s="287"/>
    </row>
    <row r="3356" spans="1:1" x14ac:dyDescent="0.25">
      <c r="A3356" s="287"/>
    </row>
    <row r="3357" spans="1:1" x14ac:dyDescent="0.25">
      <c r="A3357" s="287"/>
    </row>
    <row r="3358" spans="1:1" x14ac:dyDescent="0.25">
      <c r="A3358" s="287"/>
    </row>
    <row r="3359" spans="1:1" x14ac:dyDescent="0.25">
      <c r="A3359" s="287"/>
    </row>
    <row r="3360" spans="1:1" x14ac:dyDescent="0.25">
      <c r="A3360" s="287"/>
    </row>
    <row r="3361" spans="1:1" x14ac:dyDescent="0.25">
      <c r="A3361" s="287"/>
    </row>
    <row r="3362" spans="1:1" x14ac:dyDescent="0.25">
      <c r="A3362" s="287"/>
    </row>
    <row r="3363" spans="1:1" x14ac:dyDescent="0.25">
      <c r="A3363" s="287"/>
    </row>
    <row r="3364" spans="1:1" x14ac:dyDescent="0.25">
      <c r="A3364" s="287"/>
    </row>
    <row r="3365" spans="1:1" x14ac:dyDescent="0.25">
      <c r="A3365" s="287"/>
    </row>
    <row r="3366" spans="1:1" x14ac:dyDescent="0.25">
      <c r="A3366" s="287"/>
    </row>
    <row r="3367" spans="1:1" x14ac:dyDescent="0.25">
      <c r="A3367" s="287"/>
    </row>
    <row r="3368" spans="1:1" x14ac:dyDescent="0.25">
      <c r="A3368" s="287"/>
    </row>
    <row r="3369" spans="1:1" x14ac:dyDescent="0.25">
      <c r="A3369" s="287"/>
    </row>
    <row r="3370" spans="1:1" x14ac:dyDescent="0.25">
      <c r="A3370" s="287"/>
    </row>
    <row r="3371" spans="1:1" x14ac:dyDescent="0.25">
      <c r="A3371" s="287"/>
    </row>
    <row r="3372" spans="1:1" x14ac:dyDescent="0.25">
      <c r="A3372" s="287"/>
    </row>
    <row r="3373" spans="1:1" x14ac:dyDescent="0.25">
      <c r="A3373" s="287"/>
    </row>
    <row r="3374" spans="1:1" x14ac:dyDescent="0.25">
      <c r="A3374" s="287"/>
    </row>
    <row r="3375" spans="1:1" x14ac:dyDescent="0.25">
      <c r="A3375" s="287"/>
    </row>
    <row r="3376" spans="1:1" x14ac:dyDescent="0.25">
      <c r="A3376" s="287"/>
    </row>
    <row r="3377" spans="1:1" x14ac:dyDescent="0.25">
      <c r="A3377" s="287"/>
    </row>
    <row r="3378" spans="1:1" x14ac:dyDescent="0.25">
      <c r="A3378" s="287"/>
    </row>
    <row r="3379" spans="1:1" x14ac:dyDescent="0.25">
      <c r="A3379" s="287"/>
    </row>
    <row r="3380" spans="1:1" x14ac:dyDescent="0.25">
      <c r="A3380" s="287"/>
    </row>
    <row r="3381" spans="1:1" x14ac:dyDescent="0.25">
      <c r="A3381" s="287"/>
    </row>
    <row r="3382" spans="1:1" x14ac:dyDescent="0.25">
      <c r="A3382" s="287"/>
    </row>
    <row r="3383" spans="1:1" x14ac:dyDescent="0.25">
      <c r="A3383" s="287"/>
    </row>
    <row r="3384" spans="1:1" x14ac:dyDescent="0.25">
      <c r="A3384" s="287"/>
    </row>
    <row r="3385" spans="1:1" x14ac:dyDescent="0.25">
      <c r="A3385" s="287"/>
    </row>
    <row r="3386" spans="1:1" x14ac:dyDescent="0.25">
      <c r="A3386" s="287"/>
    </row>
    <row r="3387" spans="1:1" x14ac:dyDescent="0.25">
      <c r="A3387" s="287"/>
    </row>
    <row r="3388" spans="1:1" x14ac:dyDescent="0.25">
      <c r="A3388" s="287"/>
    </row>
    <row r="3389" spans="1:1" x14ac:dyDescent="0.25">
      <c r="A3389" s="287"/>
    </row>
    <row r="3390" spans="1:1" x14ac:dyDescent="0.25">
      <c r="A3390" s="287"/>
    </row>
    <row r="3391" spans="1:1" x14ac:dyDescent="0.25">
      <c r="A3391" s="287"/>
    </row>
    <row r="3392" spans="1:1" x14ac:dyDescent="0.25">
      <c r="A3392" s="287"/>
    </row>
    <row r="3393" spans="1:1" x14ac:dyDescent="0.25">
      <c r="A3393" s="287"/>
    </row>
    <row r="3394" spans="1:1" x14ac:dyDescent="0.25">
      <c r="A3394" s="287"/>
    </row>
    <row r="3395" spans="1:1" x14ac:dyDescent="0.25">
      <c r="A3395" s="287"/>
    </row>
    <row r="3396" spans="1:1" x14ac:dyDescent="0.25">
      <c r="A3396" s="287"/>
    </row>
    <row r="3397" spans="1:1" x14ac:dyDescent="0.25">
      <c r="A3397" s="287"/>
    </row>
    <row r="3398" spans="1:1" x14ac:dyDescent="0.25">
      <c r="A3398" s="287"/>
    </row>
    <row r="3399" spans="1:1" x14ac:dyDescent="0.25">
      <c r="A3399" s="287"/>
    </row>
    <row r="3400" spans="1:1" x14ac:dyDescent="0.25">
      <c r="A3400" s="287"/>
    </row>
    <row r="3401" spans="1:1" x14ac:dyDescent="0.25">
      <c r="A3401" s="287"/>
    </row>
    <row r="3402" spans="1:1" x14ac:dyDescent="0.25">
      <c r="A3402" s="287"/>
    </row>
    <row r="3403" spans="1:1" x14ac:dyDescent="0.25">
      <c r="A3403" s="287"/>
    </row>
    <row r="3404" spans="1:1" x14ac:dyDescent="0.25">
      <c r="A3404" s="287"/>
    </row>
    <row r="3405" spans="1:1" x14ac:dyDescent="0.25">
      <c r="A3405" s="287"/>
    </row>
    <row r="3406" spans="1:1" x14ac:dyDescent="0.25">
      <c r="A3406" s="287"/>
    </row>
    <row r="3407" spans="1:1" x14ac:dyDescent="0.25">
      <c r="A3407" s="287"/>
    </row>
    <row r="3408" spans="1:1" x14ac:dyDescent="0.25">
      <c r="A3408" s="287"/>
    </row>
    <row r="3409" spans="1:1" x14ac:dyDescent="0.25">
      <c r="A3409" s="287"/>
    </row>
    <row r="3410" spans="1:1" x14ac:dyDescent="0.25">
      <c r="A3410" s="287"/>
    </row>
    <row r="3411" spans="1:1" x14ac:dyDescent="0.25">
      <c r="A3411" s="287"/>
    </row>
    <row r="3412" spans="1:1" x14ac:dyDescent="0.25">
      <c r="A3412" s="287"/>
    </row>
    <row r="3413" spans="1:1" x14ac:dyDescent="0.25">
      <c r="A3413" s="287"/>
    </row>
    <row r="3414" spans="1:1" x14ac:dyDescent="0.25">
      <c r="A3414" s="287"/>
    </row>
    <row r="3415" spans="1:1" x14ac:dyDescent="0.25">
      <c r="A3415" s="287"/>
    </row>
    <row r="3416" spans="1:1" x14ac:dyDescent="0.25">
      <c r="A3416" s="287"/>
    </row>
    <row r="3417" spans="1:1" x14ac:dyDescent="0.25">
      <c r="A3417" s="287"/>
    </row>
    <row r="3418" spans="1:1" x14ac:dyDescent="0.25">
      <c r="A3418" s="287"/>
    </row>
    <row r="3419" spans="1:1" x14ac:dyDescent="0.25">
      <c r="A3419" s="287"/>
    </row>
    <row r="3420" spans="1:1" x14ac:dyDescent="0.25">
      <c r="A3420" s="287"/>
    </row>
    <row r="3421" spans="1:1" x14ac:dyDescent="0.25">
      <c r="A3421" s="287"/>
    </row>
    <row r="3422" spans="1:1" x14ac:dyDescent="0.25">
      <c r="A3422" s="287"/>
    </row>
    <row r="3423" spans="1:1" x14ac:dyDescent="0.25">
      <c r="A3423" s="287"/>
    </row>
    <row r="3424" spans="1:1" x14ac:dyDescent="0.25">
      <c r="A3424" s="287"/>
    </row>
    <row r="3425" spans="1:1" x14ac:dyDescent="0.25">
      <c r="A3425" s="287"/>
    </row>
    <row r="3426" spans="1:1" x14ac:dyDescent="0.25">
      <c r="A3426" s="287"/>
    </row>
    <row r="3427" spans="1:1" x14ac:dyDescent="0.25">
      <c r="A3427" s="287"/>
    </row>
    <row r="3428" spans="1:1" x14ac:dyDescent="0.25">
      <c r="A3428" s="287"/>
    </row>
    <row r="3429" spans="1:1" x14ac:dyDescent="0.25">
      <c r="A3429" s="287"/>
    </row>
    <row r="3430" spans="1:1" x14ac:dyDescent="0.25">
      <c r="A3430" s="287"/>
    </row>
    <row r="3431" spans="1:1" x14ac:dyDescent="0.25">
      <c r="A3431" s="287"/>
    </row>
    <row r="3432" spans="1:1" x14ac:dyDescent="0.25">
      <c r="A3432" s="287"/>
    </row>
    <row r="3433" spans="1:1" x14ac:dyDescent="0.25">
      <c r="A3433" s="287"/>
    </row>
    <row r="3434" spans="1:1" x14ac:dyDescent="0.25">
      <c r="A3434" s="287"/>
    </row>
    <row r="3435" spans="1:1" x14ac:dyDescent="0.25">
      <c r="A3435" s="287"/>
    </row>
    <row r="3436" spans="1:1" x14ac:dyDescent="0.25">
      <c r="A3436" s="287"/>
    </row>
    <row r="3437" spans="1:1" x14ac:dyDescent="0.25">
      <c r="A3437" s="287"/>
    </row>
    <row r="3438" spans="1:1" x14ac:dyDescent="0.25">
      <c r="A3438" s="287"/>
    </row>
    <row r="3439" spans="1:1" x14ac:dyDescent="0.25">
      <c r="A3439" s="287"/>
    </row>
    <row r="3440" spans="1:1" x14ac:dyDescent="0.25">
      <c r="A3440" s="287"/>
    </row>
    <row r="3441" spans="1:1" x14ac:dyDescent="0.25">
      <c r="A3441" s="287"/>
    </row>
    <row r="3442" spans="1:1" x14ac:dyDescent="0.25">
      <c r="A3442" s="287"/>
    </row>
    <row r="3443" spans="1:1" x14ac:dyDescent="0.25">
      <c r="A3443" s="287"/>
    </row>
    <row r="3444" spans="1:1" x14ac:dyDescent="0.25">
      <c r="A3444" s="287"/>
    </row>
    <row r="3445" spans="1:1" x14ac:dyDescent="0.25">
      <c r="A3445" s="287"/>
    </row>
    <row r="3446" spans="1:1" x14ac:dyDescent="0.25">
      <c r="A3446" s="287"/>
    </row>
    <row r="3447" spans="1:1" x14ac:dyDescent="0.25">
      <c r="A3447" s="287"/>
    </row>
    <row r="3448" spans="1:1" x14ac:dyDescent="0.25">
      <c r="A3448" s="287"/>
    </row>
    <row r="3449" spans="1:1" x14ac:dyDescent="0.25">
      <c r="A3449" s="287"/>
    </row>
    <row r="3450" spans="1:1" x14ac:dyDescent="0.25">
      <c r="A3450" s="287"/>
    </row>
    <row r="3451" spans="1:1" x14ac:dyDescent="0.25">
      <c r="A3451" s="287"/>
    </row>
    <row r="3452" spans="1:1" x14ac:dyDescent="0.25">
      <c r="A3452" s="287"/>
    </row>
    <row r="3453" spans="1:1" x14ac:dyDescent="0.25">
      <c r="A3453" s="287"/>
    </row>
    <row r="3454" spans="1:1" x14ac:dyDescent="0.25">
      <c r="A3454" s="287"/>
    </row>
    <row r="3455" spans="1:1" x14ac:dyDescent="0.25">
      <c r="A3455" s="287"/>
    </row>
    <row r="3456" spans="1:1" x14ac:dyDescent="0.25">
      <c r="A3456" s="287"/>
    </row>
    <row r="3457" spans="1:1" x14ac:dyDescent="0.25">
      <c r="A3457" s="287"/>
    </row>
    <row r="3458" spans="1:1" x14ac:dyDescent="0.25">
      <c r="A3458" s="287"/>
    </row>
    <row r="3459" spans="1:1" x14ac:dyDescent="0.25">
      <c r="A3459" s="287"/>
    </row>
    <row r="3460" spans="1:1" x14ac:dyDescent="0.25">
      <c r="A3460" s="287"/>
    </row>
    <row r="3461" spans="1:1" x14ac:dyDescent="0.25">
      <c r="A3461" s="287"/>
    </row>
    <row r="3462" spans="1:1" x14ac:dyDescent="0.25">
      <c r="A3462" s="287"/>
    </row>
    <row r="3463" spans="1:1" x14ac:dyDescent="0.25">
      <c r="A3463" s="287"/>
    </row>
    <row r="3464" spans="1:1" x14ac:dyDescent="0.25">
      <c r="A3464" s="287"/>
    </row>
    <row r="3465" spans="1:1" x14ac:dyDescent="0.25">
      <c r="A3465" s="287"/>
    </row>
    <row r="3466" spans="1:1" x14ac:dyDescent="0.25">
      <c r="A3466" s="287"/>
    </row>
    <row r="3467" spans="1:1" x14ac:dyDescent="0.25">
      <c r="A3467" s="287"/>
    </row>
    <row r="3468" spans="1:1" x14ac:dyDescent="0.25">
      <c r="A3468" s="287"/>
    </row>
    <row r="3469" spans="1:1" x14ac:dyDescent="0.25">
      <c r="A3469" s="287"/>
    </row>
    <row r="3470" spans="1:1" x14ac:dyDescent="0.25">
      <c r="A3470" s="287"/>
    </row>
    <row r="3471" spans="1:1" x14ac:dyDescent="0.25">
      <c r="A3471" s="287"/>
    </row>
    <row r="3472" spans="1:1" x14ac:dyDescent="0.25">
      <c r="A3472" s="287"/>
    </row>
    <row r="3473" spans="1:1" x14ac:dyDescent="0.25">
      <c r="A3473" s="287"/>
    </row>
    <row r="3474" spans="1:1" x14ac:dyDescent="0.25">
      <c r="A3474" s="287"/>
    </row>
    <row r="3475" spans="1:1" x14ac:dyDescent="0.25">
      <c r="A3475" s="287"/>
    </row>
    <row r="3476" spans="1:1" x14ac:dyDescent="0.25">
      <c r="A3476" s="287"/>
    </row>
    <row r="3477" spans="1:1" x14ac:dyDescent="0.25">
      <c r="A3477" s="287"/>
    </row>
    <row r="3478" spans="1:1" x14ac:dyDescent="0.25">
      <c r="A3478" s="287"/>
    </row>
    <row r="3479" spans="1:1" x14ac:dyDescent="0.25">
      <c r="A3479" s="287"/>
    </row>
    <row r="3480" spans="1:1" x14ac:dyDescent="0.25">
      <c r="A3480" s="287"/>
    </row>
    <row r="3481" spans="1:1" x14ac:dyDescent="0.25">
      <c r="A3481" s="287"/>
    </row>
    <row r="3482" spans="1:1" x14ac:dyDescent="0.25">
      <c r="A3482" s="287"/>
    </row>
    <row r="3483" spans="1:1" x14ac:dyDescent="0.25">
      <c r="A3483" s="287"/>
    </row>
    <row r="3484" spans="1:1" x14ac:dyDescent="0.25">
      <c r="A3484" s="287"/>
    </row>
    <row r="3485" spans="1:1" x14ac:dyDescent="0.25">
      <c r="A3485" s="287"/>
    </row>
    <row r="3486" spans="1:1" x14ac:dyDescent="0.25">
      <c r="A3486" s="287"/>
    </row>
    <row r="3487" spans="1:1" x14ac:dyDescent="0.25">
      <c r="A3487" s="287"/>
    </row>
    <row r="3488" spans="1:1" x14ac:dyDescent="0.25">
      <c r="A3488" s="287"/>
    </row>
    <row r="3489" spans="1:1" x14ac:dyDescent="0.25">
      <c r="A3489" s="287"/>
    </row>
    <row r="3490" spans="1:1" x14ac:dyDescent="0.25">
      <c r="A3490" s="287"/>
    </row>
    <row r="3491" spans="1:1" x14ac:dyDescent="0.25">
      <c r="A3491" s="287"/>
    </row>
    <row r="3492" spans="1:1" x14ac:dyDescent="0.25">
      <c r="A3492" s="287"/>
    </row>
    <row r="3493" spans="1:1" x14ac:dyDescent="0.25">
      <c r="A3493" s="287"/>
    </row>
    <row r="3494" spans="1:1" x14ac:dyDescent="0.25">
      <c r="A3494" s="287"/>
    </row>
    <row r="3495" spans="1:1" x14ac:dyDescent="0.25">
      <c r="A3495" s="287"/>
    </row>
    <row r="3496" spans="1:1" x14ac:dyDescent="0.25">
      <c r="A3496" s="287"/>
    </row>
    <row r="3497" spans="1:1" x14ac:dyDescent="0.25">
      <c r="A3497" s="287"/>
    </row>
    <row r="3498" spans="1:1" x14ac:dyDescent="0.25">
      <c r="A3498" s="287"/>
    </row>
    <row r="3499" spans="1:1" x14ac:dyDescent="0.25">
      <c r="A3499" s="287"/>
    </row>
    <row r="3500" spans="1:1" x14ac:dyDescent="0.25">
      <c r="A3500" s="287"/>
    </row>
    <row r="3501" spans="1:1" x14ac:dyDescent="0.25">
      <c r="A3501" s="287"/>
    </row>
    <row r="3502" spans="1:1" x14ac:dyDescent="0.25">
      <c r="A3502" s="287"/>
    </row>
    <row r="3503" spans="1:1" x14ac:dyDescent="0.25">
      <c r="A3503" s="287"/>
    </row>
    <row r="3504" spans="1:1" x14ac:dyDescent="0.25">
      <c r="A3504" s="287"/>
    </row>
    <row r="3505" spans="1:1" x14ac:dyDescent="0.25">
      <c r="A3505" s="287"/>
    </row>
    <row r="3506" spans="1:1" x14ac:dyDescent="0.25">
      <c r="A3506" s="287"/>
    </row>
    <row r="3507" spans="1:1" x14ac:dyDescent="0.25">
      <c r="A3507" s="287"/>
    </row>
    <row r="3508" spans="1:1" x14ac:dyDescent="0.25">
      <c r="A3508" s="287"/>
    </row>
    <row r="3509" spans="1:1" x14ac:dyDescent="0.25">
      <c r="A3509" s="287"/>
    </row>
    <row r="3510" spans="1:1" x14ac:dyDescent="0.25">
      <c r="A3510" s="287"/>
    </row>
    <row r="3511" spans="1:1" x14ac:dyDescent="0.25">
      <c r="A3511" s="287"/>
    </row>
    <row r="3512" spans="1:1" x14ac:dyDescent="0.25">
      <c r="A3512" s="287"/>
    </row>
    <row r="3513" spans="1:1" x14ac:dyDescent="0.25">
      <c r="A3513" s="287"/>
    </row>
    <row r="3514" spans="1:1" x14ac:dyDescent="0.25">
      <c r="A3514" s="287"/>
    </row>
    <row r="3515" spans="1:1" x14ac:dyDescent="0.25">
      <c r="A3515" s="287"/>
    </row>
    <row r="3516" spans="1:1" x14ac:dyDescent="0.25">
      <c r="A3516" s="287"/>
    </row>
    <row r="3517" spans="1:1" x14ac:dyDescent="0.25">
      <c r="A3517" s="287"/>
    </row>
    <row r="3518" spans="1:1" x14ac:dyDescent="0.25">
      <c r="A3518" s="287"/>
    </row>
    <row r="3519" spans="1:1" x14ac:dyDescent="0.25">
      <c r="A3519" s="287"/>
    </row>
    <row r="3520" spans="1:1" x14ac:dyDescent="0.25">
      <c r="A3520" s="287"/>
    </row>
    <row r="3521" spans="1:1" x14ac:dyDescent="0.25">
      <c r="A3521" s="287"/>
    </row>
    <row r="3522" spans="1:1" x14ac:dyDescent="0.25">
      <c r="A3522" s="287"/>
    </row>
    <row r="3523" spans="1:1" x14ac:dyDescent="0.25">
      <c r="A3523" s="287"/>
    </row>
    <row r="3524" spans="1:1" x14ac:dyDescent="0.25">
      <c r="A3524" s="287"/>
    </row>
    <row r="3525" spans="1:1" x14ac:dyDescent="0.25">
      <c r="A3525" s="287"/>
    </row>
    <row r="3526" spans="1:1" x14ac:dyDescent="0.25">
      <c r="A3526" s="287"/>
    </row>
    <row r="3527" spans="1:1" x14ac:dyDescent="0.25">
      <c r="A3527" s="287"/>
    </row>
    <row r="3528" spans="1:1" x14ac:dyDescent="0.25">
      <c r="A3528" s="287"/>
    </row>
    <row r="3529" spans="1:1" x14ac:dyDescent="0.25">
      <c r="A3529" s="287"/>
    </row>
    <row r="3530" spans="1:1" x14ac:dyDescent="0.25">
      <c r="A3530" s="287"/>
    </row>
    <row r="3531" spans="1:1" x14ac:dyDescent="0.25">
      <c r="A3531" s="287"/>
    </row>
    <row r="3532" spans="1:1" x14ac:dyDescent="0.25">
      <c r="A3532" s="287"/>
    </row>
    <row r="3533" spans="1:1" x14ac:dyDescent="0.25">
      <c r="A3533" s="287"/>
    </row>
    <row r="3534" spans="1:1" x14ac:dyDescent="0.25">
      <c r="A3534" s="287"/>
    </row>
    <row r="3535" spans="1:1" x14ac:dyDescent="0.25">
      <c r="A3535" s="287"/>
    </row>
    <row r="3536" spans="1:1" x14ac:dyDescent="0.25">
      <c r="A3536" s="287"/>
    </row>
    <row r="3537" spans="1:1" x14ac:dyDescent="0.25">
      <c r="A3537" s="287"/>
    </row>
    <row r="3538" spans="1:1" x14ac:dyDescent="0.25">
      <c r="A3538" s="287"/>
    </row>
    <row r="3539" spans="1:1" x14ac:dyDescent="0.25">
      <c r="A3539" s="287"/>
    </row>
    <row r="3540" spans="1:1" x14ac:dyDescent="0.25">
      <c r="A3540" s="287"/>
    </row>
    <row r="3541" spans="1:1" x14ac:dyDescent="0.25">
      <c r="A3541" s="287"/>
    </row>
    <row r="3542" spans="1:1" x14ac:dyDescent="0.25">
      <c r="A3542" s="287"/>
    </row>
    <row r="3543" spans="1:1" x14ac:dyDescent="0.25">
      <c r="A3543" s="287"/>
    </row>
    <row r="3544" spans="1:1" x14ac:dyDescent="0.25">
      <c r="A3544" s="287"/>
    </row>
    <row r="3545" spans="1:1" x14ac:dyDescent="0.25">
      <c r="A3545" s="287"/>
    </row>
    <row r="3546" spans="1:1" x14ac:dyDescent="0.25">
      <c r="A3546" s="287"/>
    </row>
    <row r="3547" spans="1:1" x14ac:dyDescent="0.25">
      <c r="A3547" s="287"/>
    </row>
    <row r="3548" spans="1:1" x14ac:dyDescent="0.25">
      <c r="A3548" s="287"/>
    </row>
    <row r="3549" spans="1:1" x14ac:dyDescent="0.25">
      <c r="A3549" s="287"/>
    </row>
    <row r="3550" spans="1:1" x14ac:dyDescent="0.25">
      <c r="A3550" s="287"/>
    </row>
    <row r="3551" spans="1:1" x14ac:dyDescent="0.25">
      <c r="A3551" s="287"/>
    </row>
    <row r="3552" spans="1:1" x14ac:dyDescent="0.25">
      <c r="A3552" s="287"/>
    </row>
    <row r="3553" spans="1:1" x14ac:dyDescent="0.25">
      <c r="A3553" s="287"/>
    </row>
    <row r="3554" spans="1:1" x14ac:dyDescent="0.25">
      <c r="A3554" s="287"/>
    </row>
    <row r="3555" spans="1:1" x14ac:dyDescent="0.25">
      <c r="A3555" s="287"/>
    </row>
    <row r="3556" spans="1:1" x14ac:dyDescent="0.25">
      <c r="A3556" s="287"/>
    </row>
    <row r="3557" spans="1:1" x14ac:dyDescent="0.25">
      <c r="A3557" s="287"/>
    </row>
    <row r="3558" spans="1:1" x14ac:dyDescent="0.25">
      <c r="A3558" s="287"/>
    </row>
    <row r="3559" spans="1:1" x14ac:dyDescent="0.25">
      <c r="A3559" s="287"/>
    </row>
    <row r="3560" spans="1:1" x14ac:dyDescent="0.25">
      <c r="A3560" s="287"/>
    </row>
    <row r="3561" spans="1:1" x14ac:dyDescent="0.25">
      <c r="A3561" s="287"/>
    </row>
    <row r="3562" spans="1:1" x14ac:dyDescent="0.25">
      <c r="A3562" s="287"/>
    </row>
    <row r="3563" spans="1:1" x14ac:dyDescent="0.25">
      <c r="A3563" s="287"/>
    </row>
    <row r="3564" spans="1:1" x14ac:dyDescent="0.25">
      <c r="A3564" s="287"/>
    </row>
    <row r="3565" spans="1:1" x14ac:dyDescent="0.25">
      <c r="A3565" s="287"/>
    </row>
    <row r="3566" spans="1:1" x14ac:dyDescent="0.25">
      <c r="A3566" s="287"/>
    </row>
    <row r="3567" spans="1:1" x14ac:dyDescent="0.25">
      <c r="A3567" s="287"/>
    </row>
    <row r="3568" spans="1:1" x14ac:dyDescent="0.25">
      <c r="A3568" s="287"/>
    </row>
    <row r="3569" spans="1:1" x14ac:dyDescent="0.25">
      <c r="A3569" s="287"/>
    </row>
    <row r="3570" spans="1:1" x14ac:dyDescent="0.25">
      <c r="A3570" s="287"/>
    </row>
    <row r="3571" spans="1:1" x14ac:dyDescent="0.25">
      <c r="A3571" s="287"/>
    </row>
    <row r="3572" spans="1:1" x14ac:dyDescent="0.25">
      <c r="A3572" s="287"/>
    </row>
    <row r="3573" spans="1:1" x14ac:dyDescent="0.25">
      <c r="A3573" s="287"/>
    </row>
    <row r="3574" spans="1:1" x14ac:dyDescent="0.25">
      <c r="A3574" s="287"/>
    </row>
    <row r="3575" spans="1:1" x14ac:dyDescent="0.25">
      <c r="A3575" s="287"/>
    </row>
    <row r="3576" spans="1:1" x14ac:dyDescent="0.25">
      <c r="A3576" s="287"/>
    </row>
    <row r="3577" spans="1:1" x14ac:dyDescent="0.25">
      <c r="A3577" s="287"/>
    </row>
    <row r="3578" spans="1:1" x14ac:dyDescent="0.25">
      <c r="A3578" s="287"/>
    </row>
    <row r="3579" spans="1:1" x14ac:dyDescent="0.25">
      <c r="A3579" s="287"/>
    </row>
    <row r="3580" spans="1:1" x14ac:dyDescent="0.25">
      <c r="A3580" s="287"/>
    </row>
    <row r="3581" spans="1:1" x14ac:dyDescent="0.25">
      <c r="A3581" s="287"/>
    </row>
    <row r="3582" spans="1:1" x14ac:dyDescent="0.25">
      <c r="A3582" s="287"/>
    </row>
    <row r="3583" spans="1:1" x14ac:dyDescent="0.25">
      <c r="A3583" s="287"/>
    </row>
    <row r="3584" spans="1:1" x14ac:dyDescent="0.25">
      <c r="A3584" s="287"/>
    </row>
    <row r="3585" spans="1:1" x14ac:dyDescent="0.25">
      <c r="A3585" s="287"/>
    </row>
    <row r="3586" spans="1:1" x14ac:dyDescent="0.25">
      <c r="A3586" s="287"/>
    </row>
    <row r="3587" spans="1:1" x14ac:dyDescent="0.25">
      <c r="A3587" s="287"/>
    </row>
    <row r="3588" spans="1:1" x14ac:dyDescent="0.25">
      <c r="A3588" s="287"/>
    </row>
    <row r="3589" spans="1:1" x14ac:dyDescent="0.25">
      <c r="A3589" s="287"/>
    </row>
    <row r="3590" spans="1:1" x14ac:dyDescent="0.25">
      <c r="A3590" s="287"/>
    </row>
    <row r="3591" spans="1:1" x14ac:dyDescent="0.25">
      <c r="A3591" s="287"/>
    </row>
    <row r="3592" spans="1:1" x14ac:dyDescent="0.25">
      <c r="A3592" s="287"/>
    </row>
    <row r="3593" spans="1:1" x14ac:dyDescent="0.25">
      <c r="A3593" s="287"/>
    </row>
    <row r="3594" spans="1:1" x14ac:dyDescent="0.25">
      <c r="A3594" s="287"/>
    </row>
    <row r="3595" spans="1:1" x14ac:dyDescent="0.25">
      <c r="A3595" s="287"/>
    </row>
    <row r="3596" spans="1:1" x14ac:dyDescent="0.25">
      <c r="A3596" s="287"/>
    </row>
    <row r="3597" spans="1:1" x14ac:dyDescent="0.25">
      <c r="A3597" s="287"/>
    </row>
    <row r="3598" spans="1:1" x14ac:dyDescent="0.25">
      <c r="A3598" s="287"/>
    </row>
    <row r="3599" spans="1:1" x14ac:dyDescent="0.25">
      <c r="A3599" s="287"/>
    </row>
    <row r="3600" spans="1:1" x14ac:dyDescent="0.25">
      <c r="A3600" s="287"/>
    </row>
    <row r="3601" spans="1:1" x14ac:dyDescent="0.25">
      <c r="A3601" s="287"/>
    </row>
    <row r="3602" spans="1:1" x14ac:dyDescent="0.25">
      <c r="A3602" s="287"/>
    </row>
    <row r="3603" spans="1:1" x14ac:dyDescent="0.25">
      <c r="A3603" s="287"/>
    </row>
    <row r="3604" spans="1:1" x14ac:dyDescent="0.25">
      <c r="A3604" s="287"/>
    </row>
    <row r="3605" spans="1:1" x14ac:dyDescent="0.25">
      <c r="A3605" s="287"/>
    </row>
    <row r="3606" spans="1:1" x14ac:dyDescent="0.25">
      <c r="A3606" s="287"/>
    </row>
    <row r="3607" spans="1:1" x14ac:dyDescent="0.25">
      <c r="A3607" s="287"/>
    </row>
    <row r="3608" spans="1:1" x14ac:dyDescent="0.25">
      <c r="A3608" s="287"/>
    </row>
    <row r="3609" spans="1:1" x14ac:dyDescent="0.25">
      <c r="A3609" s="287"/>
    </row>
    <row r="3610" spans="1:1" x14ac:dyDescent="0.25">
      <c r="A3610" s="287"/>
    </row>
    <row r="3611" spans="1:1" x14ac:dyDescent="0.25">
      <c r="A3611" s="287"/>
    </row>
    <row r="3612" spans="1:1" x14ac:dyDescent="0.25">
      <c r="A3612" s="287"/>
    </row>
    <row r="3613" spans="1:1" x14ac:dyDescent="0.25">
      <c r="A3613" s="287"/>
    </row>
    <row r="3614" spans="1:1" x14ac:dyDescent="0.25">
      <c r="A3614" s="287"/>
    </row>
    <row r="3615" spans="1:1" x14ac:dyDescent="0.25">
      <c r="A3615" s="287"/>
    </row>
    <row r="3616" spans="1:1" x14ac:dyDescent="0.25">
      <c r="A3616" s="287"/>
    </row>
    <row r="3617" spans="1:1" x14ac:dyDescent="0.25">
      <c r="A3617" s="287"/>
    </row>
    <row r="3618" spans="1:1" x14ac:dyDescent="0.25">
      <c r="A3618" s="287"/>
    </row>
    <row r="3619" spans="1:1" x14ac:dyDescent="0.25">
      <c r="A3619" s="287"/>
    </row>
    <row r="3620" spans="1:1" x14ac:dyDescent="0.25">
      <c r="A3620" s="287"/>
    </row>
    <row r="3621" spans="1:1" x14ac:dyDescent="0.25">
      <c r="A3621" s="287"/>
    </row>
    <row r="3622" spans="1:1" x14ac:dyDescent="0.25">
      <c r="A3622" s="287"/>
    </row>
    <row r="3623" spans="1:1" x14ac:dyDescent="0.25">
      <c r="A3623" s="287"/>
    </row>
    <row r="3624" spans="1:1" x14ac:dyDescent="0.25">
      <c r="A3624" s="287"/>
    </row>
    <row r="3625" spans="1:1" x14ac:dyDescent="0.25">
      <c r="A3625" s="287"/>
    </row>
    <row r="3626" spans="1:1" x14ac:dyDescent="0.25">
      <c r="A3626" s="287"/>
    </row>
    <row r="3627" spans="1:1" x14ac:dyDescent="0.25">
      <c r="A3627" s="287"/>
    </row>
    <row r="3628" spans="1:1" x14ac:dyDescent="0.25">
      <c r="A3628" s="287"/>
    </row>
    <row r="3629" spans="1:1" x14ac:dyDescent="0.25">
      <c r="A3629" s="287"/>
    </row>
    <row r="3630" spans="1:1" x14ac:dyDescent="0.25">
      <c r="A3630" s="287"/>
    </row>
    <row r="3631" spans="1:1" x14ac:dyDescent="0.25">
      <c r="A3631" s="287"/>
    </row>
    <row r="3632" spans="1:1" x14ac:dyDescent="0.25">
      <c r="A3632" s="287"/>
    </row>
    <row r="3633" spans="1:1" x14ac:dyDescent="0.25">
      <c r="A3633" s="287"/>
    </row>
    <row r="3634" spans="1:1" x14ac:dyDescent="0.25">
      <c r="A3634" s="287"/>
    </row>
    <row r="3635" spans="1:1" x14ac:dyDescent="0.25">
      <c r="A3635" s="287"/>
    </row>
    <row r="3636" spans="1:1" x14ac:dyDescent="0.25">
      <c r="A3636" s="287"/>
    </row>
    <row r="3637" spans="1:1" x14ac:dyDescent="0.25">
      <c r="A3637" s="287"/>
    </row>
    <row r="3638" spans="1:1" x14ac:dyDescent="0.25">
      <c r="A3638" s="287"/>
    </row>
    <row r="3639" spans="1:1" x14ac:dyDescent="0.25">
      <c r="A3639" s="287"/>
    </row>
    <row r="3640" spans="1:1" x14ac:dyDescent="0.25">
      <c r="A3640" s="287"/>
    </row>
    <row r="3641" spans="1:1" x14ac:dyDescent="0.25">
      <c r="A3641" s="287"/>
    </row>
    <row r="3642" spans="1:1" x14ac:dyDescent="0.25">
      <c r="A3642" s="287"/>
    </row>
    <row r="3643" spans="1:1" x14ac:dyDescent="0.25">
      <c r="A3643" s="287"/>
    </row>
    <row r="3644" spans="1:1" x14ac:dyDescent="0.25">
      <c r="A3644" s="287"/>
    </row>
    <row r="3645" spans="1:1" x14ac:dyDescent="0.25">
      <c r="A3645" s="287"/>
    </row>
    <row r="3646" spans="1:1" x14ac:dyDescent="0.25">
      <c r="A3646" s="287"/>
    </row>
    <row r="3647" spans="1:1" x14ac:dyDescent="0.25">
      <c r="A3647" s="287"/>
    </row>
    <row r="3648" spans="1:1" x14ac:dyDescent="0.25">
      <c r="A3648" s="287"/>
    </row>
    <row r="3649" spans="1:1" x14ac:dyDescent="0.25">
      <c r="A3649" s="287"/>
    </row>
    <row r="3650" spans="1:1" x14ac:dyDescent="0.25">
      <c r="A3650" s="287"/>
    </row>
    <row r="3651" spans="1:1" x14ac:dyDescent="0.25">
      <c r="A3651" s="287"/>
    </row>
    <row r="3652" spans="1:1" x14ac:dyDescent="0.25">
      <c r="A3652" s="287"/>
    </row>
    <row r="3653" spans="1:1" x14ac:dyDescent="0.25">
      <c r="A3653" s="287"/>
    </row>
    <row r="3654" spans="1:1" x14ac:dyDescent="0.25">
      <c r="A3654" s="287"/>
    </row>
    <row r="3655" spans="1:1" x14ac:dyDescent="0.25">
      <c r="A3655" s="287"/>
    </row>
    <row r="3656" spans="1:1" x14ac:dyDescent="0.25">
      <c r="A3656" s="287"/>
    </row>
    <row r="3657" spans="1:1" x14ac:dyDescent="0.25">
      <c r="A3657" s="287"/>
    </row>
    <row r="3658" spans="1:1" x14ac:dyDescent="0.25">
      <c r="A3658" s="287"/>
    </row>
    <row r="3659" spans="1:1" x14ac:dyDescent="0.25">
      <c r="A3659" s="287"/>
    </row>
    <row r="3660" spans="1:1" x14ac:dyDescent="0.25">
      <c r="A3660" s="287"/>
    </row>
    <row r="3661" spans="1:1" x14ac:dyDescent="0.25">
      <c r="A3661" s="287"/>
    </row>
    <row r="3662" spans="1:1" x14ac:dyDescent="0.25">
      <c r="A3662" s="287"/>
    </row>
    <row r="3663" spans="1:1" x14ac:dyDescent="0.25">
      <c r="A3663" s="287"/>
    </row>
    <row r="3664" spans="1:1" x14ac:dyDescent="0.25">
      <c r="A3664" s="287"/>
    </row>
    <row r="3665" spans="1:1" x14ac:dyDescent="0.25">
      <c r="A3665" s="287"/>
    </row>
    <row r="3666" spans="1:1" x14ac:dyDescent="0.25">
      <c r="A3666" s="287"/>
    </row>
    <row r="3667" spans="1:1" x14ac:dyDescent="0.25">
      <c r="A3667" s="287"/>
    </row>
    <row r="3668" spans="1:1" x14ac:dyDescent="0.25">
      <c r="A3668" s="287"/>
    </row>
    <row r="3669" spans="1:1" x14ac:dyDescent="0.25">
      <c r="A3669" s="287"/>
    </row>
    <row r="3670" spans="1:1" x14ac:dyDescent="0.25">
      <c r="A3670" s="287"/>
    </row>
    <row r="3671" spans="1:1" x14ac:dyDescent="0.25">
      <c r="A3671" s="287"/>
    </row>
    <row r="3672" spans="1:1" x14ac:dyDescent="0.25">
      <c r="A3672" s="287"/>
    </row>
    <row r="3673" spans="1:1" x14ac:dyDescent="0.25">
      <c r="A3673" s="287"/>
    </row>
    <row r="3674" spans="1:1" x14ac:dyDescent="0.25">
      <c r="A3674" s="287"/>
    </row>
    <row r="3675" spans="1:1" x14ac:dyDescent="0.25">
      <c r="A3675" s="287"/>
    </row>
    <row r="3676" spans="1:1" x14ac:dyDescent="0.25">
      <c r="A3676" s="287"/>
    </row>
    <row r="3677" spans="1:1" x14ac:dyDescent="0.25">
      <c r="A3677" s="287"/>
    </row>
    <row r="3678" spans="1:1" x14ac:dyDescent="0.25">
      <c r="A3678" s="287"/>
    </row>
    <row r="3679" spans="1:1" x14ac:dyDescent="0.25">
      <c r="A3679" s="287"/>
    </row>
    <row r="3680" spans="1:1" x14ac:dyDescent="0.25">
      <c r="A3680" s="287"/>
    </row>
    <row r="3681" spans="1:1" x14ac:dyDescent="0.25">
      <c r="A3681" s="287"/>
    </row>
    <row r="3682" spans="1:1" x14ac:dyDescent="0.25">
      <c r="A3682" s="287"/>
    </row>
    <row r="3683" spans="1:1" x14ac:dyDescent="0.25">
      <c r="A3683" s="287"/>
    </row>
    <row r="3684" spans="1:1" x14ac:dyDescent="0.25">
      <c r="A3684" s="287"/>
    </row>
    <row r="3685" spans="1:1" x14ac:dyDescent="0.25">
      <c r="A3685" s="287"/>
    </row>
    <row r="3686" spans="1:1" x14ac:dyDescent="0.25">
      <c r="A3686" s="287"/>
    </row>
    <row r="3687" spans="1:1" x14ac:dyDescent="0.25">
      <c r="A3687" s="287"/>
    </row>
    <row r="3688" spans="1:1" x14ac:dyDescent="0.25">
      <c r="A3688" s="287"/>
    </row>
    <row r="3689" spans="1:1" x14ac:dyDescent="0.25">
      <c r="A3689" s="287"/>
    </row>
    <row r="3690" spans="1:1" x14ac:dyDescent="0.25">
      <c r="A3690" s="287"/>
    </row>
    <row r="3691" spans="1:1" x14ac:dyDescent="0.25">
      <c r="A3691" s="287"/>
    </row>
    <row r="3692" spans="1:1" x14ac:dyDescent="0.25">
      <c r="A3692" s="287"/>
    </row>
    <row r="3693" spans="1:1" x14ac:dyDescent="0.25">
      <c r="A3693" s="287"/>
    </row>
    <row r="3694" spans="1:1" x14ac:dyDescent="0.25">
      <c r="A3694" s="287"/>
    </row>
    <row r="3695" spans="1:1" x14ac:dyDescent="0.25">
      <c r="A3695" s="287"/>
    </row>
    <row r="3696" spans="1:1" x14ac:dyDescent="0.25">
      <c r="A3696" s="287"/>
    </row>
    <row r="3697" spans="1:1" x14ac:dyDescent="0.25">
      <c r="A3697" s="287"/>
    </row>
    <row r="3698" spans="1:1" x14ac:dyDescent="0.25">
      <c r="A3698" s="287"/>
    </row>
    <row r="3699" spans="1:1" x14ac:dyDescent="0.25">
      <c r="A3699" s="287"/>
    </row>
    <row r="3700" spans="1:1" x14ac:dyDescent="0.25">
      <c r="A3700" s="287"/>
    </row>
    <row r="3701" spans="1:1" x14ac:dyDescent="0.25">
      <c r="A3701" s="287"/>
    </row>
    <row r="3702" spans="1:1" x14ac:dyDescent="0.25">
      <c r="A3702" s="287"/>
    </row>
    <row r="3703" spans="1:1" x14ac:dyDescent="0.25">
      <c r="A3703" s="287"/>
    </row>
    <row r="3704" spans="1:1" x14ac:dyDescent="0.25">
      <c r="A3704" s="287"/>
    </row>
    <row r="3705" spans="1:1" x14ac:dyDescent="0.25">
      <c r="A3705" s="287"/>
    </row>
    <row r="3706" spans="1:1" x14ac:dyDescent="0.25">
      <c r="A3706" s="287"/>
    </row>
    <row r="3707" spans="1:1" x14ac:dyDescent="0.25">
      <c r="A3707" s="287"/>
    </row>
    <row r="3708" spans="1:1" x14ac:dyDescent="0.25">
      <c r="A3708" s="287"/>
    </row>
    <row r="3709" spans="1:1" x14ac:dyDescent="0.25">
      <c r="A3709" s="287"/>
    </row>
    <row r="3710" spans="1:1" x14ac:dyDescent="0.25">
      <c r="A3710" s="287"/>
    </row>
    <row r="3711" spans="1:1" x14ac:dyDescent="0.25">
      <c r="A3711" s="287"/>
    </row>
    <row r="3712" spans="1:1" x14ac:dyDescent="0.25">
      <c r="A3712" s="287"/>
    </row>
    <row r="3713" spans="1:1" x14ac:dyDescent="0.25">
      <c r="A3713" s="287"/>
    </row>
    <row r="3714" spans="1:1" x14ac:dyDescent="0.25">
      <c r="A3714" s="287"/>
    </row>
    <row r="3715" spans="1:1" x14ac:dyDescent="0.25">
      <c r="A3715" s="287"/>
    </row>
    <row r="3716" spans="1:1" x14ac:dyDescent="0.25">
      <c r="A3716" s="287"/>
    </row>
    <row r="3717" spans="1:1" x14ac:dyDescent="0.25">
      <c r="A3717" s="287"/>
    </row>
    <row r="3718" spans="1:1" x14ac:dyDescent="0.25">
      <c r="A3718" s="287"/>
    </row>
    <row r="3719" spans="1:1" x14ac:dyDescent="0.25">
      <c r="A3719" s="287"/>
    </row>
    <row r="3720" spans="1:1" x14ac:dyDescent="0.25">
      <c r="A3720" s="287"/>
    </row>
    <row r="3721" spans="1:1" x14ac:dyDescent="0.25">
      <c r="A3721" s="287"/>
    </row>
    <row r="3722" spans="1:1" x14ac:dyDescent="0.25">
      <c r="A3722" s="287"/>
    </row>
    <row r="3723" spans="1:1" x14ac:dyDescent="0.25">
      <c r="A3723" s="287"/>
    </row>
    <row r="3724" spans="1:1" x14ac:dyDescent="0.25">
      <c r="A3724" s="287"/>
    </row>
    <row r="3725" spans="1:1" x14ac:dyDescent="0.25">
      <c r="A3725" s="287"/>
    </row>
    <row r="3726" spans="1:1" x14ac:dyDescent="0.25">
      <c r="A3726" s="287"/>
    </row>
    <row r="3727" spans="1:1" x14ac:dyDescent="0.25">
      <c r="A3727" s="287"/>
    </row>
    <row r="3728" spans="1:1" x14ac:dyDescent="0.25">
      <c r="A3728" s="287"/>
    </row>
    <row r="3729" spans="1:1" x14ac:dyDescent="0.25">
      <c r="A3729" s="287"/>
    </row>
    <row r="3730" spans="1:1" x14ac:dyDescent="0.25">
      <c r="A3730" s="287"/>
    </row>
    <row r="3731" spans="1:1" x14ac:dyDescent="0.25">
      <c r="A3731" s="287"/>
    </row>
    <row r="3732" spans="1:1" x14ac:dyDescent="0.25">
      <c r="A3732" s="287"/>
    </row>
    <row r="3733" spans="1:1" x14ac:dyDescent="0.25">
      <c r="A3733" s="287"/>
    </row>
    <row r="3734" spans="1:1" x14ac:dyDescent="0.25">
      <c r="A3734" s="287"/>
    </row>
    <row r="3735" spans="1:1" x14ac:dyDescent="0.25">
      <c r="A3735" s="287"/>
    </row>
    <row r="3736" spans="1:1" x14ac:dyDescent="0.25">
      <c r="A3736" s="287"/>
    </row>
    <row r="3737" spans="1:1" x14ac:dyDescent="0.25">
      <c r="A3737" s="287"/>
    </row>
    <row r="3738" spans="1:1" x14ac:dyDescent="0.25">
      <c r="A3738" s="287"/>
    </row>
    <row r="3739" spans="1:1" x14ac:dyDescent="0.25">
      <c r="A3739" s="287"/>
    </row>
    <row r="3740" spans="1:1" x14ac:dyDescent="0.25">
      <c r="A3740" s="287"/>
    </row>
    <row r="3741" spans="1:1" x14ac:dyDescent="0.25">
      <c r="A3741" s="287"/>
    </row>
    <row r="3742" spans="1:1" x14ac:dyDescent="0.25">
      <c r="A3742" s="287"/>
    </row>
    <row r="3743" spans="1:1" x14ac:dyDescent="0.25">
      <c r="A3743" s="287"/>
    </row>
    <row r="3744" spans="1:1" x14ac:dyDescent="0.25">
      <c r="A3744" s="287"/>
    </row>
    <row r="3745" spans="1:1" x14ac:dyDescent="0.25">
      <c r="A3745" s="287"/>
    </row>
    <row r="3746" spans="1:1" x14ac:dyDescent="0.25">
      <c r="A3746" s="287"/>
    </row>
    <row r="3747" spans="1:1" x14ac:dyDescent="0.25">
      <c r="A3747" s="287"/>
    </row>
    <row r="3748" spans="1:1" x14ac:dyDescent="0.25">
      <c r="A3748" s="287"/>
    </row>
    <row r="3749" spans="1:1" x14ac:dyDescent="0.25">
      <c r="A3749" s="287"/>
    </row>
    <row r="3750" spans="1:1" x14ac:dyDescent="0.25">
      <c r="A3750" s="287"/>
    </row>
    <row r="3751" spans="1:1" x14ac:dyDescent="0.25">
      <c r="A3751" s="287"/>
    </row>
    <row r="3752" spans="1:1" x14ac:dyDescent="0.25">
      <c r="A3752" s="287"/>
    </row>
    <row r="3753" spans="1:1" x14ac:dyDescent="0.25">
      <c r="A3753" s="287"/>
    </row>
    <row r="3754" spans="1:1" x14ac:dyDescent="0.25">
      <c r="A3754" s="287"/>
    </row>
    <row r="3755" spans="1:1" x14ac:dyDescent="0.25">
      <c r="A3755" s="287"/>
    </row>
    <row r="3756" spans="1:1" x14ac:dyDescent="0.25">
      <c r="A3756" s="287"/>
    </row>
    <row r="3757" spans="1:1" x14ac:dyDescent="0.25">
      <c r="A3757" s="287"/>
    </row>
    <row r="3758" spans="1:1" x14ac:dyDescent="0.25">
      <c r="A3758" s="287"/>
    </row>
    <row r="3759" spans="1:1" x14ac:dyDescent="0.25">
      <c r="A3759" s="287"/>
    </row>
    <row r="3760" spans="1:1" x14ac:dyDescent="0.25">
      <c r="A3760" s="287"/>
    </row>
    <row r="3761" spans="1:1" x14ac:dyDescent="0.25">
      <c r="A3761" s="287"/>
    </row>
    <row r="3762" spans="1:1" x14ac:dyDescent="0.25">
      <c r="A3762" s="287"/>
    </row>
    <row r="3763" spans="1:1" x14ac:dyDescent="0.25">
      <c r="A3763" s="287"/>
    </row>
    <row r="3764" spans="1:1" x14ac:dyDescent="0.25">
      <c r="A3764" s="287"/>
    </row>
    <row r="3765" spans="1:1" x14ac:dyDescent="0.25">
      <c r="A3765" s="287"/>
    </row>
    <row r="3766" spans="1:1" x14ac:dyDescent="0.25">
      <c r="A3766" s="287"/>
    </row>
    <row r="3767" spans="1:1" x14ac:dyDescent="0.25">
      <c r="A3767" s="287"/>
    </row>
    <row r="3768" spans="1:1" x14ac:dyDescent="0.25">
      <c r="A3768" s="287"/>
    </row>
    <row r="3769" spans="1:1" x14ac:dyDescent="0.25">
      <c r="A3769" s="287"/>
    </row>
    <row r="3770" spans="1:1" x14ac:dyDescent="0.25">
      <c r="A3770" s="287"/>
    </row>
    <row r="3771" spans="1:1" x14ac:dyDescent="0.25">
      <c r="A3771" s="287"/>
    </row>
    <row r="3772" spans="1:1" x14ac:dyDescent="0.25">
      <c r="A3772" s="287"/>
    </row>
    <row r="3773" spans="1:1" x14ac:dyDescent="0.25">
      <c r="A3773" s="287"/>
    </row>
    <row r="3774" spans="1:1" x14ac:dyDescent="0.25">
      <c r="A3774" s="287"/>
    </row>
    <row r="3775" spans="1:1" x14ac:dyDescent="0.25">
      <c r="A3775" s="287"/>
    </row>
    <row r="3776" spans="1:1" x14ac:dyDescent="0.25">
      <c r="A3776" s="287"/>
    </row>
    <row r="3777" spans="1:1" x14ac:dyDescent="0.25">
      <c r="A3777" s="287"/>
    </row>
    <row r="3778" spans="1:1" x14ac:dyDescent="0.25">
      <c r="A3778" s="287"/>
    </row>
    <row r="3779" spans="1:1" x14ac:dyDescent="0.25">
      <c r="A3779" s="287"/>
    </row>
    <row r="3780" spans="1:1" x14ac:dyDescent="0.25">
      <c r="A3780" s="287"/>
    </row>
    <row r="3781" spans="1:1" x14ac:dyDescent="0.25">
      <c r="A3781" s="287"/>
    </row>
    <row r="3782" spans="1:1" x14ac:dyDescent="0.25">
      <c r="A3782" s="287"/>
    </row>
    <row r="3783" spans="1:1" x14ac:dyDescent="0.25">
      <c r="A3783" s="287"/>
    </row>
    <row r="3784" spans="1:1" x14ac:dyDescent="0.25">
      <c r="A3784" s="287"/>
    </row>
    <row r="3785" spans="1:1" x14ac:dyDescent="0.25">
      <c r="A3785" s="287"/>
    </row>
    <row r="3786" spans="1:1" x14ac:dyDescent="0.25">
      <c r="A3786" s="287"/>
    </row>
    <row r="3787" spans="1:1" x14ac:dyDescent="0.25">
      <c r="A3787" s="287"/>
    </row>
    <row r="3788" spans="1:1" x14ac:dyDescent="0.25">
      <c r="A3788" s="287"/>
    </row>
    <row r="3789" spans="1:1" x14ac:dyDescent="0.25">
      <c r="A3789" s="287"/>
    </row>
    <row r="3790" spans="1:1" x14ac:dyDescent="0.25">
      <c r="A3790" s="287"/>
    </row>
    <row r="3791" spans="1:1" x14ac:dyDescent="0.25">
      <c r="A3791" s="287"/>
    </row>
    <row r="3792" spans="1:1" x14ac:dyDescent="0.25">
      <c r="A3792" s="287"/>
    </row>
    <row r="3793" spans="1:1" x14ac:dyDescent="0.25">
      <c r="A3793" s="287"/>
    </row>
    <row r="3794" spans="1:1" x14ac:dyDescent="0.25">
      <c r="A3794" s="287"/>
    </row>
    <row r="3795" spans="1:1" x14ac:dyDescent="0.25">
      <c r="A3795" s="287"/>
    </row>
    <row r="3796" spans="1:1" x14ac:dyDescent="0.25">
      <c r="A3796" s="287"/>
    </row>
    <row r="3797" spans="1:1" x14ac:dyDescent="0.25">
      <c r="A3797" s="287"/>
    </row>
    <row r="3798" spans="1:1" x14ac:dyDescent="0.25">
      <c r="A3798" s="287"/>
    </row>
    <row r="3799" spans="1:1" x14ac:dyDescent="0.25">
      <c r="A3799" s="287"/>
    </row>
    <row r="3800" spans="1:1" x14ac:dyDescent="0.25">
      <c r="A3800" s="287"/>
    </row>
    <row r="3801" spans="1:1" x14ac:dyDescent="0.25">
      <c r="A3801" s="287"/>
    </row>
    <row r="3802" spans="1:1" x14ac:dyDescent="0.25">
      <c r="A3802" s="287"/>
    </row>
    <row r="3803" spans="1:1" x14ac:dyDescent="0.25">
      <c r="A3803" s="287"/>
    </row>
    <row r="3804" spans="1:1" x14ac:dyDescent="0.25">
      <c r="A3804" s="287"/>
    </row>
    <row r="3805" spans="1:1" x14ac:dyDescent="0.25">
      <c r="A3805" s="287"/>
    </row>
    <row r="3806" spans="1:1" x14ac:dyDescent="0.25">
      <c r="A3806" s="287"/>
    </row>
    <row r="3807" spans="1:1" x14ac:dyDescent="0.25">
      <c r="A3807" s="287"/>
    </row>
    <row r="3808" spans="1:1" x14ac:dyDescent="0.25">
      <c r="A3808" s="287"/>
    </row>
    <row r="3809" spans="1:1" x14ac:dyDescent="0.25">
      <c r="A3809" s="287"/>
    </row>
    <row r="3810" spans="1:1" x14ac:dyDescent="0.25">
      <c r="A3810" s="287"/>
    </row>
    <row r="3811" spans="1:1" x14ac:dyDescent="0.25">
      <c r="A3811" s="287"/>
    </row>
    <row r="3812" spans="1:1" x14ac:dyDescent="0.25">
      <c r="A3812" s="287"/>
    </row>
    <row r="3813" spans="1:1" x14ac:dyDescent="0.25">
      <c r="A3813" s="287"/>
    </row>
    <row r="3814" spans="1:1" x14ac:dyDescent="0.25">
      <c r="A3814" s="287"/>
    </row>
    <row r="3815" spans="1:1" x14ac:dyDescent="0.25">
      <c r="A3815" s="287"/>
    </row>
    <row r="3816" spans="1:1" x14ac:dyDescent="0.25">
      <c r="A3816" s="287"/>
    </row>
    <row r="3817" spans="1:1" x14ac:dyDescent="0.25">
      <c r="A3817" s="287"/>
    </row>
    <row r="3818" spans="1:1" x14ac:dyDescent="0.25">
      <c r="A3818" s="287"/>
    </row>
    <row r="3819" spans="1:1" x14ac:dyDescent="0.25">
      <c r="A3819" s="287"/>
    </row>
    <row r="3820" spans="1:1" x14ac:dyDescent="0.25">
      <c r="A3820" s="287"/>
    </row>
    <row r="3821" spans="1:1" x14ac:dyDescent="0.25">
      <c r="A3821" s="287"/>
    </row>
    <row r="3822" spans="1:1" x14ac:dyDescent="0.25">
      <c r="A3822" s="287"/>
    </row>
    <row r="3823" spans="1:1" x14ac:dyDescent="0.25">
      <c r="A3823" s="287"/>
    </row>
    <row r="3824" spans="1:1" x14ac:dyDescent="0.25">
      <c r="A3824" s="287"/>
    </row>
    <row r="3825" spans="1:1" x14ac:dyDescent="0.25">
      <c r="A3825" s="287"/>
    </row>
    <row r="3826" spans="1:1" x14ac:dyDescent="0.25">
      <c r="A3826" s="287"/>
    </row>
    <row r="3827" spans="1:1" x14ac:dyDescent="0.25">
      <c r="A3827" s="287"/>
    </row>
    <row r="3828" spans="1:1" x14ac:dyDescent="0.25">
      <c r="A3828" s="287"/>
    </row>
    <row r="3829" spans="1:1" x14ac:dyDescent="0.25">
      <c r="A3829" s="287"/>
    </row>
    <row r="3830" spans="1:1" x14ac:dyDescent="0.25">
      <c r="A3830" s="287"/>
    </row>
    <row r="3831" spans="1:1" x14ac:dyDescent="0.25">
      <c r="A3831" s="287"/>
    </row>
    <row r="3832" spans="1:1" x14ac:dyDescent="0.25">
      <c r="A3832" s="287"/>
    </row>
    <row r="3833" spans="1:1" x14ac:dyDescent="0.25">
      <c r="A3833" s="287"/>
    </row>
    <row r="3834" spans="1:1" x14ac:dyDescent="0.25">
      <c r="A3834" s="287"/>
    </row>
    <row r="3835" spans="1:1" x14ac:dyDescent="0.25">
      <c r="A3835" s="287"/>
    </row>
    <row r="3836" spans="1:1" x14ac:dyDescent="0.25">
      <c r="A3836" s="287"/>
    </row>
    <row r="3837" spans="1:1" x14ac:dyDescent="0.25">
      <c r="A3837" s="287"/>
    </row>
    <row r="3838" spans="1:1" x14ac:dyDescent="0.25">
      <c r="A3838" s="287"/>
    </row>
    <row r="3839" spans="1:1" x14ac:dyDescent="0.25">
      <c r="A3839" s="287"/>
    </row>
    <row r="3840" spans="1:1" x14ac:dyDescent="0.25">
      <c r="A3840" s="287"/>
    </row>
    <row r="3841" spans="1:1" x14ac:dyDescent="0.25">
      <c r="A3841" s="287"/>
    </row>
    <row r="3842" spans="1:1" x14ac:dyDescent="0.25">
      <c r="A3842" s="287"/>
    </row>
    <row r="3843" spans="1:1" x14ac:dyDescent="0.25">
      <c r="A3843" s="287"/>
    </row>
    <row r="3844" spans="1:1" x14ac:dyDescent="0.25">
      <c r="A3844" s="287"/>
    </row>
    <row r="3845" spans="1:1" x14ac:dyDescent="0.25">
      <c r="A3845" s="287"/>
    </row>
    <row r="3846" spans="1:1" x14ac:dyDescent="0.25">
      <c r="A3846" s="287"/>
    </row>
    <row r="3847" spans="1:1" x14ac:dyDescent="0.25">
      <c r="A3847" s="287"/>
    </row>
    <row r="3848" spans="1:1" x14ac:dyDescent="0.25">
      <c r="A3848" s="287"/>
    </row>
    <row r="3849" spans="1:1" x14ac:dyDescent="0.25">
      <c r="A3849" s="287"/>
    </row>
    <row r="3850" spans="1:1" x14ac:dyDescent="0.25">
      <c r="A3850" s="287"/>
    </row>
    <row r="3851" spans="1:1" x14ac:dyDescent="0.25">
      <c r="A3851" s="287"/>
    </row>
    <row r="3852" spans="1:1" x14ac:dyDescent="0.25">
      <c r="A3852" s="287"/>
    </row>
    <row r="3853" spans="1:1" x14ac:dyDescent="0.25">
      <c r="A3853" s="287"/>
    </row>
    <row r="3854" spans="1:1" x14ac:dyDescent="0.25">
      <c r="A3854" s="287"/>
    </row>
    <row r="3855" spans="1:1" x14ac:dyDescent="0.25">
      <c r="A3855" s="287"/>
    </row>
    <row r="3856" spans="1:1" x14ac:dyDescent="0.25">
      <c r="A3856" s="287"/>
    </row>
    <row r="3857" spans="1:1" x14ac:dyDescent="0.25">
      <c r="A3857" s="287"/>
    </row>
    <row r="3858" spans="1:1" x14ac:dyDescent="0.25">
      <c r="A3858" s="287"/>
    </row>
    <row r="3859" spans="1:1" x14ac:dyDescent="0.25">
      <c r="A3859" s="287"/>
    </row>
    <row r="3860" spans="1:1" x14ac:dyDescent="0.25">
      <c r="A3860" s="287"/>
    </row>
    <row r="3861" spans="1:1" x14ac:dyDescent="0.25">
      <c r="A3861" s="287"/>
    </row>
    <row r="3862" spans="1:1" x14ac:dyDescent="0.25">
      <c r="A3862" s="287"/>
    </row>
    <row r="3863" spans="1:1" x14ac:dyDescent="0.25">
      <c r="A3863" s="287"/>
    </row>
    <row r="3864" spans="1:1" x14ac:dyDescent="0.25">
      <c r="A3864" s="287"/>
    </row>
    <row r="3865" spans="1:1" x14ac:dyDescent="0.25">
      <c r="A3865" s="287"/>
    </row>
    <row r="3866" spans="1:1" x14ac:dyDescent="0.25">
      <c r="A3866" s="287"/>
    </row>
    <row r="3867" spans="1:1" x14ac:dyDescent="0.25">
      <c r="A3867" s="287"/>
    </row>
    <row r="3868" spans="1:1" x14ac:dyDescent="0.25">
      <c r="A3868" s="287"/>
    </row>
    <row r="3869" spans="1:1" x14ac:dyDescent="0.25">
      <c r="A3869" s="287"/>
    </row>
    <row r="3870" spans="1:1" x14ac:dyDescent="0.25">
      <c r="A3870" s="287"/>
    </row>
    <row r="3871" spans="1:1" x14ac:dyDescent="0.25">
      <c r="A3871" s="287"/>
    </row>
    <row r="3872" spans="1:1" x14ac:dyDescent="0.25">
      <c r="A3872" s="287"/>
    </row>
    <row r="3873" spans="1:1" x14ac:dyDescent="0.25">
      <c r="A3873" s="287"/>
    </row>
    <row r="3874" spans="1:1" x14ac:dyDescent="0.25">
      <c r="A3874" s="287"/>
    </row>
    <row r="3875" spans="1:1" x14ac:dyDescent="0.25">
      <c r="A3875" s="287"/>
    </row>
    <row r="3876" spans="1:1" x14ac:dyDescent="0.25">
      <c r="A3876" s="287"/>
    </row>
    <row r="3877" spans="1:1" x14ac:dyDescent="0.25">
      <c r="A3877" s="287"/>
    </row>
    <row r="3878" spans="1:1" x14ac:dyDescent="0.25">
      <c r="A3878" s="287"/>
    </row>
    <row r="3879" spans="1:1" x14ac:dyDescent="0.25">
      <c r="A3879" s="287"/>
    </row>
    <row r="3880" spans="1:1" x14ac:dyDescent="0.25">
      <c r="A3880" s="287"/>
    </row>
    <row r="3881" spans="1:1" x14ac:dyDescent="0.25">
      <c r="A3881" s="287"/>
    </row>
    <row r="3882" spans="1:1" x14ac:dyDescent="0.25">
      <c r="A3882" s="287"/>
    </row>
    <row r="3883" spans="1:1" x14ac:dyDescent="0.25">
      <c r="A3883" s="287"/>
    </row>
    <row r="3884" spans="1:1" x14ac:dyDescent="0.25">
      <c r="A3884" s="287"/>
    </row>
    <row r="3885" spans="1:1" x14ac:dyDescent="0.25">
      <c r="A3885" s="287"/>
    </row>
    <row r="3886" spans="1:1" x14ac:dyDescent="0.25">
      <c r="A3886" s="287"/>
    </row>
    <row r="3887" spans="1:1" x14ac:dyDescent="0.25">
      <c r="A3887" s="287"/>
    </row>
    <row r="3888" spans="1:1" x14ac:dyDescent="0.25">
      <c r="A3888" s="287"/>
    </row>
    <row r="3889" spans="1:1" x14ac:dyDescent="0.25">
      <c r="A3889" s="287"/>
    </row>
    <row r="3890" spans="1:1" x14ac:dyDescent="0.25">
      <c r="A3890" s="287"/>
    </row>
    <row r="3891" spans="1:1" x14ac:dyDescent="0.25">
      <c r="A3891" s="287"/>
    </row>
    <row r="3892" spans="1:1" x14ac:dyDescent="0.25">
      <c r="A3892" s="287"/>
    </row>
    <row r="3893" spans="1:1" x14ac:dyDescent="0.25">
      <c r="A3893" s="287"/>
    </row>
    <row r="3894" spans="1:1" x14ac:dyDescent="0.25">
      <c r="A3894" s="287"/>
    </row>
    <row r="3895" spans="1:1" x14ac:dyDescent="0.25">
      <c r="A3895" s="287"/>
    </row>
    <row r="3896" spans="1:1" x14ac:dyDescent="0.25">
      <c r="A3896" s="287"/>
    </row>
    <row r="3897" spans="1:1" x14ac:dyDescent="0.25">
      <c r="A3897" s="287"/>
    </row>
    <row r="3898" spans="1:1" x14ac:dyDescent="0.25">
      <c r="A3898" s="287"/>
    </row>
    <row r="3899" spans="1:1" x14ac:dyDescent="0.25">
      <c r="A3899" s="287"/>
    </row>
    <row r="3900" spans="1:1" x14ac:dyDescent="0.25">
      <c r="A3900" s="287"/>
    </row>
    <row r="3901" spans="1:1" x14ac:dyDescent="0.25">
      <c r="A3901" s="287"/>
    </row>
    <row r="3902" spans="1:1" x14ac:dyDescent="0.25">
      <c r="A3902" s="287"/>
    </row>
    <row r="3903" spans="1:1" x14ac:dyDescent="0.25">
      <c r="A3903" s="287"/>
    </row>
    <row r="3904" spans="1:1" x14ac:dyDescent="0.25">
      <c r="A3904" s="287"/>
    </row>
    <row r="3905" spans="1:1" x14ac:dyDescent="0.25">
      <c r="A3905" s="287"/>
    </row>
    <row r="3906" spans="1:1" x14ac:dyDescent="0.25">
      <c r="A3906" s="287"/>
    </row>
    <row r="3907" spans="1:1" x14ac:dyDescent="0.25">
      <c r="A3907" s="287"/>
    </row>
    <row r="3908" spans="1:1" x14ac:dyDescent="0.25">
      <c r="A3908" s="287"/>
    </row>
    <row r="3909" spans="1:1" x14ac:dyDescent="0.25">
      <c r="A3909" s="287"/>
    </row>
    <row r="3910" spans="1:1" x14ac:dyDescent="0.25">
      <c r="A3910" s="287"/>
    </row>
    <row r="3911" spans="1:1" x14ac:dyDescent="0.25">
      <c r="A3911" s="287"/>
    </row>
    <row r="3912" spans="1:1" x14ac:dyDescent="0.25">
      <c r="A3912" s="287"/>
    </row>
    <row r="3913" spans="1:1" x14ac:dyDescent="0.25">
      <c r="A3913" s="287"/>
    </row>
    <row r="3914" spans="1:1" x14ac:dyDescent="0.25">
      <c r="A3914" s="287"/>
    </row>
    <row r="3915" spans="1:1" x14ac:dyDescent="0.25">
      <c r="A3915" s="287"/>
    </row>
    <row r="3916" spans="1:1" x14ac:dyDescent="0.25">
      <c r="A3916" s="287"/>
    </row>
    <row r="3917" spans="1:1" x14ac:dyDescent="0.25">
      <c r="A3917" s="287"/>
    </row>
    <row r="3918" spans="1:1" x14ac:dyDescent="0.25">
      <c r="A3918" s="287"/>
    </row>
    <row r="3919" spans="1:1" x14ac:dyDescent="0.25">
      <c r="A3919" s="287"/>
    </row>
    <row r="3920" spans="1:1" x14ac:dyDescent="0.25">
      <c r="A3920" s="287"/>
    </row>
    <row r="3921" spans="1:1" x14ac:dyDescent="0.25">
      <c r="A3921" s="287"/>
    </row>
    <row r="3922" spans="1:1" x14ac:dyDescent="0.25">
      <c r="A3922" s="287"/>
    </row>
    <row r="3923" spans="1:1" x14ac:dyDescent="0.25">
      <c r="A3923" s="287"/>
    </row>
    <row r="3924" spans="1:1" x14ac:dyDescent="0.25">
      <c r="A3924" s="287"/>
    </row>
    <row r="3925" spans="1:1" x14ac:dyDescent="0.25">
      <c r="A3925" s="287"/>
    </row>
    <row r="3926" spans="1:1" x14ac:dyDescent="0.25">
      <c r="A3926" s="287"/>
    </row>
    <row r="3927" spans="1:1" x14ac:dyDescent="0.25">
      <c r="A3927" s="287"/>
    </row>
    <row r="3928" spans="1:1" x14ac:dyDescent="0.25">
      <c r="A3928" s="287"/>
    </row>
    <row r="3929" spans="1:1" x14ac:dyDescent="0.25">
      <c r="A3929" s="287"/>
    </row>
    <row r="3930" spans="1:1" x14ac:dyDescent="0.25">
      <c r="A3930" s="287"/>
    </row>
    <row r="3931" spans="1:1" x14ac:dyDescent="0.25">
      <c r="A3931" s="287"/>
    </row>
    <row r="3932" spans="1:1" x14ac:dyDescent="0.25">
      <c r="A3932" s="287"/>
    </row>
    <row r="3933" spans="1:1" x14ac:dyDescent="0.25">
      <c r="A3933" s="287"/>
    </row>
    <row r="3934" spans="1:1" x14ac:dyDescent="0.25">
      <c r="A3934" s="287"/>
    </row>
    <row r="3935" spans="1:1" x14ac:dyDescent="0.25">
      <c r="A3935" s="287"/>
    </row>
    <row r="3936" spans="1:1" x14ac:dyDescent="0.25">
      <c r="A3936" s="287"/>
    </row>
    <row r="3937" spans="1:1" x14ac:dyDescent="0.25">
      <c r="A3937" s="287"/>
    </row>
    <row r="3938" spans="1:1" x14ac:dyDescent="0.25">
      <c r="A3938" s="287"/>
    </row>
    <row r="3939" spans="1:1" x14ac:dyDescent="0.25">
      <c r="A3939" s="287"/>
    </row>
    <row r="3940" spans="1:1" x14ac:dyDescent="0.25">
      <c r="A3940" s="287"/>
    </row>
    <row r="3941" spans="1:1" x14ac:dyDescent="0.25">
      <c r="A3941" s="287"/>
    </row>
    <row r="3942" spans="1:1" x14ac:dyDescent="0.25">
      <c r="A3942" s="287"/>
    </row>
    <row r="3943" spans="1:1" x14ac:dyDescent="0.25">
      <c r="A3943" s="287"/>
    </row>
    <row r="3944" spans="1:1" x14ac:dyDescent="0.25">
      <c r="A3944" s="287"/>
    </row>
    <row r="3945" spans="1:1" x14ac:dyDescent="0.25">
      <c r="A3945" s="287"/>
    </row>
    <row r="3946" spans="1:1" x14ac:dyDescent="0.25">
      <c r="A3946" s="287"/>
    </row>
    <row r="3947" spans="1:1" x14ac:dyDescent="0.25">
      <c r="A3947" s="287"/>
    </row>
    <row r="3948" spans="1:1" x14ac:dyDescent="0.25">
      <c r="A3948" s="287"/>
    </row>
    <row r="3949" spans="1:1" x14ac:dyDescent="0.25">
      <c r="A3949" s="287"/>
    </row>
    <row r="3950" spans="1:1" x14ac:dyDescent="0.25">
      <c r="A3950" s="287"/>
    </row>
    <row r="3951" spans="1:1" x14ac:dyDescent="0.25">
      <c r="A3951" s="287"/>
    </row>
    <row r="3952" spans="1:1" x14ac:dyDescent="0.25">
      <c r="A3952" s="287"/>
    </row>
    <row r="3953" spans="1:1" x14ac:dyDescent="0.25">
      <c r="A3953" s="287"/>
    </row>
    <row r="3954" spans="1:1" x14ac:dyDescent="0.25">
      <c r="A3954" s="287"/>
    </row>
    <row r="3955" spans="1:1" x14ac:dyDescent="0.25">
      <c r="A3955" s="287"/>
    </row>
    <row r="3956" spans="1:1" x14ac:dyDescent="0.25">
      <c r="A3956" s="287"/>
    </row>
    <row r="3957" spans="1:1" x14ac:dyDescent="0.25">
      <c r="A3957" s="287"/>
    </row>
    <row r="3958" spans="1:1" x14ac:dyDescent="0.25">
      <c r="A3958" s="287"/>
    </row>
    <row r="3959" spans="1:1" x14ac:dyDescent="0.25">
      <c r="A3959" s="287"/>
    </row>
    <row r="3960" spans="1:1" x14ac:dyDescent="0.25">
      <c r="A3960" s="287"/>
    </row>
    <row r="3961" spans="1:1" x14ac:dyDescent="0.25">
      <c r="A3961" s="287"/>
    </row>
    <row r="3962" spans="1:1" x14ac:dyDescent="0.25">
      <c r="A3962" s="287"/>
    </row>
    <row r="3963" spans="1:1" x14ac:dyDescent="0.25">
      <c r="A3963" s="287"/>
    </row>
    <row r="3964" spans="1:1" x14ac:dyDescent="0.25">
      <c r="A3964" s="287"/>
    </row>
    <row r="3965" spans="1:1" x14ac:dyDescent="0.25">
      <c r="A3965" s="287"/>
    </row>
    <row r="3966" spans="1:1" x14ac:dyDescent="0.25">
      <c r="A3966" s="287"/>
    </row>
    <row r="3967" spans="1:1" x14ac:dyDescent="0.25">
      <c r="A3967" s="287"/>
    </row>
    <row r="3968" spans="1:1" x14ac:dyDescent="0.25">
      <c r="A3968" s="287"/>
    </row>
    <row r="3969" spans="1:1" x14ac:dyDescent="0.25">
      <c r="A3969" s="287"/>
    </row>
    <row r="3970" spans="1:1" x14ac:dyDescent="0.25">
      <c r="A3970" s="287"/>
    </row>
    <row r="3971" spans="1:1" x14ac:dyDescent="0.25">
      <c r="A3971" s="287"/>
    </row>
    <row r="3972" spans="1:1" x14ac:dyDescent="0.25">
      <c r="A3972" s="287"/>
    </row>
    <row r="3973" spans="1:1" x14ac:dyDescent="0.25">
      <c r="A3973" s="287"/>
    </row>
    <row r="3974" spans="1:1" x14ac:dyDescent="0.25">
      <c r="A3974" s="287"/>
    </row>
    <row r="3975" spans="1:1" x14ac:dyDescent="0.25">
      <c r="A3975" s="287"/>
    </row>
    <row r="3976" spans="1:1" x14ac:dyDescent="0.25">
      <c r="A3976" s="287"/>
    </row>
    <row r="3977" spans="1:1" x14ac:dyDescent="0.25">
      <c r="A3977" s="287"/>
    </row>
    <row r="3978" spans="1:1" x14ac:dyDescent="0.25">
      <c r="A3978" s="287"/>
    </row>
    <row r="3979" spans="1:1" x14ac:dyDescent="0.25">
      <c r="A3979" s="287"/>
    </row>
    <row r="3980" spans="1:1" x14ac:dyDescent="0.25">
      <c r="A3980" s="287"/>
    </row>
    <row r="3981" spans="1:1" x14ac:dyDescent="0.25">
      <c r="A3981" s="287"/>
    </row>
    <row r="3982" spans="1:1" x14ac:dyDescent="0.25">
      <c r="A3982" s="287"/>
    </row>
    <row r="3983" spans="1:1" x14ac:dyDescent="0.25">
      <c r="A3983" s="287"/>
    </row>
    <row r="3984" spans="1:1" x14ac:dyDescent="0.25">
      <c r="A3984" s="287"/>
    </row>
    <row r="3985" spans="1:1" x14ac:dyDescent="0.25">
      <c r="A3985" s="287"/>
    </row>
    <row r="3986" spans="1:1" x14ac:dyDescent="0.25">
      <c r="A3986" s="287"/>
    </row>
    <row r="3987" spans="1:1" x14ac:dyDescent="0.25">
      <c r="A3987" s="287"/>
    </row>
    <row r="3988" spans="1:1" x14ac:dyDescent="0.25">
      <c r="A3988" s="287"/>
    </row>
    <row r="3989" spans="1:1" x14ac:dyDescent="0.25">
      <c r="A3989" s="287"/>
    </row>
    <row r="3990" spans="1:1" x14ac:dyDescent="0.25">
      <c r="A3990" s="287"/>
    </row>
    <row r="3991" spans="1:1" x14ac:dyDescent="0.25">
      <c r="A3991" s="287"/>
    </row>
    <row r="3992" spans="1:1" x14ac:dyDescent="0.25">
      <c r="A3992" s="287"/>
    </row>
    <row r="3993" spans="1:1" x14ac:dyDescent="0.25">
      <c r="A3993" s="287"/>
    </row>
    <row r="3994" spans="1:1" x14ac:dyDescent="0.25">
      <c r="A3994" s="287"/>
    </row>
    <row r="3995" spans="1:1" x14ac:dyDescent="0.25">
      <c r="A3995" s="287"/>
    </row>
    <row r="3996" spans="1:1" x14ac:dyDescent="0.25">
      <c r="A3996" s="287"/>
    </row>
    <row r="3997" spans="1:1" x14ac:dyDescent="0.25">
      <c r="A3997" s="287"/>
    </row>
    <row r="3998" spans="1:1" x14ac:dyDescent="0.25">
      <c r="A3998" s="287"/>
    </row>
    <row r="3999" spans="1:1" x14ac:dyDescent="0.25">
      <c r="A3999" s="287"/>
    </row>
    <row r="4000" spans="1:1" x14ac:dyDescent="0.25">
      <c r="A4000" s="287"/>
    </row>
    <row r="4001" spans="1:1" x14ac:dyDescent="0.25">
      <c r="A4001" s="287"/>
    </row>
    <row r="4002" spans="1:1" x14ac:dyDescent="0.25">
      <c r="A4002" s="287"/>
    </row>
    <row r="4003" spans="1:1" x14ac:dyDescent="0.25">
      <c r="A4003" s="287"/>
    </row>
    <row r="4004" spans="1:1" x14ac:dyDescent="0.25">
      <c r="A4004" s="287"/>
    </row>
    <row r="4005" spans="1:1" x14ac:dyDescent="0.25">
      <c r="A4005" s="287"/>
    </row>
    <row r="4006" spans="1:1" x14ac:dyDescent="0.25">
      <c r="A4006" s="287"/>
    </row>
    <row r="4007" spans="1:1" x14ac:dyDescent="0.25">
      <c r="A4007" s="287"/>
    </row>
    <row r="4008" spans="1:1" x14ac:dyDescent="0.25">
      <c r="A4008" s="287"/>
    </row>
    <row r="4009" spans="1:1" x14ac:dyDescent="0.25">
      <c r="A4009" s="287"/>
    </row>
    <row r="4010" spans="1:1" x14ac:dyDescent="0.25">
      <c r="A4010" s="287"/>
    </row>
    <row r="4011" spans="1:1" x14ac:dyDescent="0.25">
      <c r="A4011" s="287"/>
    </row>
    <row r="4012" spans="1:1" x14ac:dyDescent="0.25">
      <c r="A4012" s="287"/>
    </row>
    <row r="4013" spans="1:1" x14ac:dyDescent="0.25">
      <c r="A4013" s="287"/>
    </row>
    <row r="4014" spans="1:1" x14ac:dyDescent="0.25">
      <c r="A4014" s="287"/>
    </row>
    <row r="4015" spans="1:1" x14ac:dyDescent="0.25">
      <c r="A4015" s="287"/>
    </row>
    <row r="4016" spans="1:1" x14ac:dyDescent="0.25">
      <c r="A4016" s="287"/>
    </row>
    <row r="4017" spans="1:1" x14ac:dyDescent="0.25">
      <c r="A4017" s="287"/>
    </row>
    <row r="4018" spans="1:1" x14ac:dyDescent="0.25">
      <c r="A4018" s="287"/>
    </row>
    <row r="4019" spans="1:1" x14ac:dyDescent="0.25">
      <c r="A4019" s="287"/>
    </row>
    <row r="4020" spans="1:1" x14ac:dyDescent="0.25">
      <c r="A4020" s="287"/>
    </row>
    <row r="4021" spans="1:1" x14ac:dyDescent="0.25">
      <c r="A4021" s="287"/>
    </row>
    <row r="4022" spans="1:1" x14ac:dyDescent="0.25">
      <c r="A4022" s="287"/>
    </row>
    <row r="4023" spans="1:1" x14ac:dyDescent="0.25">
      <c r="A4023" s="287"/>
    </row>
    <row r="4024" spans="1:1" x14ac:dyDescent="0.25">
      <c r="A4024" s="287"/>
    </row>
    <row r="4025" spans="1:1" x14ac:dyDescent="0.25">
      <c r="A4025" s="287"/>
    </row>
    <row r="4026" spans="1:1" x14ac:dyDescent="0.25">
      <c r="A4026" s="287"/>
    </row>
    <row r="4027" spans="1:1" x14ac:dyDescent="0.25">
      <c r="A4027" s="287"/>
    </row>
    <row r="4028" spans="1:1" x14ac:dyDescent="0.25">
      <c r="A4028" s="287"/>
    </row>
    <row r="4029" spans="1:1" x14ac:dyDescent="0.25">
      <c r="A4029" s="287"/>
    </row>
    <row r="4030" spans="1:1" x14ac:dyDescent="0.25">
      <c r="A4030" s="287"/>
    </row>
    <row r="4031" spans="1:1" x14ac:dyDescent="0.25">
      <c r="A4031" s="287"/>
    </row>
    <row r="4032" spans="1:1" x14ac:dyDescent="0.25">
      <c r="A4032" s="287"/>
    </row>
    <row r="4033" spans="1:1" x14ac:dyDescent="0.25">
      <c r="A4033" s="287"/>
    </row>
    <row r="4034" spans="1:1" x14ac:dyDescent="0.25">
      <c r="A4034" s="287"/>
    </row>
    <row r="4035" spans="1:1" x14ac:dyDescent="0.25">
      <c r="A4035" s="287"/>
    </row>
    <row r="4036" spans="1:1" x14ac:dyDescent="0.25">
      <c r="A4036" s="287"/>
    </row>
    <row r="4037" spans="1:1" x14ac:dyDescent="0.25">
      <c r="A4037" s="287"/>
    </row>
    <row r="4038" spans="1:1" x14ac:dyDescent="0.25">
      <c r="A4038" s="287"/>
    </row>
    <row r="4039" spans="1:1" x14ac:dyDescent="0.25">
      <c r="A4039" s="287"/>
    </row>
    <row r="4040" spans="1:1" x14ac:dyDescent="0.25">
      <c r="A4040" s="287"/>
    </row>
    <row r="4041" spans="1:1" x14ac:dyDescent="0.25">
      <c r="A4041" s="287"/>
    </row>
    <row r="4042" spans="1:1" x14ac:dyDescent="0.25">
      <c r="A4042" s="287"/>
    </row>
    <row r="4043" spans="1:1" x14ac:dyDescent="0.25">
      <c r="A4043" s="287"/>
    </row>
    <row r="4044" spans="1:1" x14ac:dyDescent="0.25">
      <c r="A4044" s="287"/>
    </row>
    <row r="4045" spans="1:1" x14ac:dyDescent="0.25">
      <c r="A4045" s="287"/>
    </row>
    <row r="4046" spans="1:1" x14ac:dyDescent="0.25">
      <c r="A4046" s="287"/>
    </row>
    <row r="4047" spans="1:1" x14ac:dyDescent="0.25">
      <c r="A4047" s="287"/>
    </row>
    <row r="4048" spans="1:1" x14ac:dyDescent="0.25">
      <c r="A4048" s="287"/>
    </row>
    <row r="4049" spans="1:1" x14ac:dyDescent="0.25">
      <c r="A4049" s="287"/>
    </row>
    <row r="4050" spans="1:1" x14ac:dyDescent="0.25">
      <c r="A4050" s="287"/>
    </row>
    <row r="4051" spans="1:1" x14ac:dyDescent="0.25">
      <c r="A4051" s="287"/>
    </row>
    <row r="4052" spans="1:1" x14ac:dyDescent="0.25">
      <c r="A4052" s="287"/>
    </row>
    <row r="4053" spans="1:1" x14ac:dyDescent="0.25">
      <c r="A4053" s="287"/>
    </row>
    <row r="4054" spans="1:1" x14ac:dyDescent="0.25">
      <c r="A4054" s="287"/>
    </row>
    <row r="4055" spans="1:1" x14ac:dyDescent="0.25">
      <c r="A4055" s="287"/>
    </row>
    <row r="4056" spans="1:1" x14ac:dyDescent="0.25">
      <c r="A4056" s="287"/>
    </row>
    <row r="4057" spans="1:1" x14ac:dyDescent="0.25">
      <c r="A4057" s="287"/>
    </row>
    <row r="4058" spans="1:1" x14ac:dyDescent="0.25">
      <c r="A4058" s="287"/>
    </row>
    <row r="4059" spans="1:1" x14ac:dyDescent="0.25">
      <c r="A4059" s="287"/>
    </row>
    <row r="4060" spans="1:1" x14ac:dyDescent="0.25">
      <c r="A4060" s="287"/>
    </row>
    <row r="4061" spans="1:1" x14ac:dyDescent="0.25">
      <c r="A4061" s="287"/>
    </row>
    <row r="4062" spans="1:1" x14ac:dyDescent="0.25">
      <c r="A4062" s="287"/>
    </row>
    <row r="4063" spans="1:1" x14ac:dyDescent="0.25">
      <c r="A4063" s="287"/>
    </row>
    <row r="4064" spans="1:1" x14ac:dyDescent="0.25">
      <c r="A4064" s="287"/>
    </row>
    <row r="4065" spans="1:1" x14ac:dyDescent="0.25">
      <c r="A4065" s="287"/>
    </row>
    <row r="4066" spans="1:1" x14ac:dyDescent="0.25">
      <c r="A4066" s="287"/>
    </row>
    <row r="4067" spans="1:1" x14ac:dyDescent="0.25">
      <c r="A4067" s="287"/>
    </row>
    <row r="4068" spans="1:1" x14ac:dyDescent="0.25">
      <c r="A4068" s="287"/>
    </row>
    <row r="4069" spans="1:1" x14ac:dyDescent="0.25">
      <c r="A4069" s="287"/>
    </row>
    <row r="4070" spans="1:1" x14ac:dyDescent="0.25">
      <c r="A4070" s="287"/>
    </row>
    <row r="4071" spans="1:1" x14ac:dyDescent="0.25">
      <c r="A4071" s="287"/>
    </row>
    <row r="4072" spans="1:1" x14ac:dyDescent="0.25">
      <c r="A4072" s="287"/>
    </row>
    <row r="4073" spans="1:1" x14ac:dyDescent="0.25">
      <c r="A4073" s="287"/>
    </row>
    <row r="4074" spans="1:1" x14ac:dyDescent="0.25">
      <c r="A4074" s="287"/>
    </row>
    <row r="4075" spans="1:1" x14ac:dyDescent="0.25">
      <c r="A4075" s="287"/>
    </row>
    <row r="4076" spans="1:1" x14ac:dyDescent="0.25">
      <c r="A4076" s="287"/>
    </row>
    <row r="4077" spans="1:1" x14ac:dyDescent="0.25">
      <c r="A4077" s="287"/>
    </row>
    <row r="4078" spans="1:1" x14ac:dyDescent="0.25">
      <c r="A4078" s="287"/>
    </row>
    <row r="4079" spans="1:1" x14ac:dyDescent="0.25">
      <c r="A4079" s="287"/>
    </row>
    <row r="4080" spans="1:1" x14ac:dyDescent="0.25">
      <c r="A4080" s="287"/>
    </row>
    <row r="4081" spans="1:1" x14ac:dyDescent="0.25">
      <c r="A4081" s="287"/>
    </row>
    <row r="4082" spans="1:1" x14ac:dyDescent="0.25">
      <c r="A4082" s="287"/>
    </row>
    <row r="4083" spans="1:1" x14ac:dyDescent="0.25">
      <c r="A4083" s="287"/>
    </row>
    <row r="4084" spans="1:1" x14ac:dyDescent="0.25">
      <c r="A4084" s="287"/>
    </row>
    <row r="4085" spans="1:1" x14ac:dyDescent="0.25">
      <c r="A4085" s="287"/>
    </row>
    <row r="4086" spans="1:1" x14ac:dyDescent="0.25">
      <c r="A4086" s="287"/>
    </row>
    <row r="4087" spans="1:1" x14ac:dyDescent="0.25">
      <c r="A4087" s="287"/>
    </row>
    <row r="4088" spans="1:1" x14ac:dyDescent="0.25">
      <c r="A4088" s="287"/>
    </row>
    <row r="4089" spans="1:1" x14ac:dyDescent="0.25">
      <c r="A4089" s="287"/>
    </row>
    <row r="4090" spans="1:1" x14ac:dyDescent="0.25">
      <c r="A4090" s="287"/>
    </row>
    <row r="4091" spans="1:1" x14ac:dyDescent="0.25">
      <c r="A4091" s="287"/>
    </row>
    <row r="4092" spans="1:1" x14ac:dyDescent="0.25">
      <c r="A4092" s="287"/>
    </row>
    <row r="4093" spans="1:1" x14ac:dyDescent="0.25">
      <c r="A4093" s="287"/>
    </row>
    <row r="4094" spans="1:1" x14ac:dyDescent="0.25">
      <c r="A4094" s="287"/>
    </row>
    <row r="4095" spans="1:1" x14ac:dyDescent="0.25">
      <c r="A4095" s="287"/>
    </row>
    <row r="4096" spans="1:1" x14ac:dyDescent="0.25">
      <c r="A4096" s="287"/>
    </row>
    <row r="4097" spans="1:1" x14ac:dyDescent="0.25">
      <c r="A4097" s="287"/>
    </row>
    <row r="4098" spans="1:1" x14ac:dyDescent="0.25">
      <c r="A4098" s="287"/>
    </row>
    <row r="4099" spans="1:1" x14ac:dyDescent="0.25">
      <c r="A4099" s="287"/>
    </row>
    <row r="4100" spans="1:1" x14ac:dyDescent="0.25">
      <c r="A4100" s="287"/>
    </row>
    <row r="4101" spans="1:1" x14ac:dyDescent="0.25">
      <c r="A4101" s="287"/>
    </row>
    <row r="4102" spans="1:1" x14ac:dyDescent="0.25">
      <c r="A4102" s="287"/>
    </row>
    <row r="4103" spans="1:1" x14ac:dyDescent="0.25">
      <c r="A4103" s="287"/>
    </row>
    <row r="4104" spans="1:1" x14ac:dyDescent="0.25">
      <c r="A4104" s="287"/>
    </row>
    <row r="4105" spans="1:1" x14ac:dyDescent="0.25">
      <c r="A4105" s="287"/>
    </row>
    <row r="4106" spans="1:1" x14ac:dyDescent="0.25">
      <c r="A4106" s="287"/>
    </row>
    <row r="4107" spans="1:1" x14ac:dyDescent="0.25">
      <c r="A4107" s="287"/>
    </row>
    <row r="4108" spans="1:1" x14ac:dyDescent="0.25">
      <c r="A4108" s="287"/>
    </row>
    <row r="4109" spans="1:1" x14ac:dyDescent="0.25">
      <c r="A4109" s="287"/>
    </row>
    <row r="4110" spans="1:1" x14ac:dyDescent="0.25">
      <c r="A4110" s="287"/>
    </row>
    <row r="4111" spans="1:1" x14ac:dyDescent="0.25">
      <c r="A4111" s="287"/>
    </row>
    <row r="4112" spans="1:1" x14ac:dyDescent="0.25">
      <c r="A4112" s="287"/>
    </row>
    <row r="4113" spans="1:1" x14ac:dyDescent="0.25">
      <c r="A4113" s="287"/>
    </row>
    <row r="4114" spans="1:1" x14ac:dyDescent="0.25">
      <c r="A4114" s="287"/>
    </row>
    <row r="4115" spans="1:1" x14ac:dyDescent="0.25">
      <c r="A4115" s="287"/>
    </row>
    <row r="4116" spans="1:1" x14ac:dyDescent="0.25">
      <c r="A4116" s="287"/>
    </row>
    <row r="4117" spans="1:1" x14ac:dyDescent="0.25">
      <c r="A4117" s="287"/>
    </row>
    <row r="4118" spans="1:1" x14ac:dyDescent="0.25">
      <c r="A4118" s="287"/>
    </row>
    <row r="4119" spans="1:1" x14ac:dyDescent="0.25">
      <c r="A4119" s="287"/>
    </row>
    <row r="4120" spans="1:1" x14ac:dyDescent="0.25">
      <c r="A4120" s="287"/>
    </row>
    <row r="4121" spans="1:1" x14ac:dyDescent="0.25">
      <c r="A4121" s="287"/>
    </row>
    <row r="4122" spans="1:1" x14ac:dyDescent="0.25">
      <c r="A4122" s="287"/>
    </row>
    <row r="4123" spans="1:1" x14ac:dyDescent="0.25">
      <c r="A4123" s="287"/>
    </row>
    <row r="4124" spans="1:1" x14ac:dyDescent="0.25">
      <c r="A4124" s="287"/>
    </row>
    <row r="4125" spans="1:1" x14ac:dyDescent="0.25">
      <c r="A4125" s="287"/>
    </row>
    <row r="4126" spans="1:1" x14ac:dyDescent="0.25">
      <c r="A4126" s="287"/>
    </row>
    <row r="4127" spans="1:1" x14ac:dyDescent="0.25">
      <c r="A4127" s="287"/>
    </row>
    <row r="4128" spans="1:1" x14ac:dyDescent="0.25">
      <c r="A4128" s="287"/>
    </row>
    <row r="4129" spans="1:1" x14ac:dyDescent="0.25">
      <c r="A4129" s="287"/>
    </row>
    <row r="4130" spans="1:1" x14ac:dyDescent="0.25">
      <c r="A4130" s="287"/>
    </row>
    <row r="4131" spans="1:1" x14ac:dyDescent="0.25">
      <c r="A4131" s="287"/>
    </row>
    <row r="4132" spans="1:1" x14ac:dyDescent="0.25">
      <c r="A4132" s="287"/>
    </row>
    <row r="4133" spans="1:1" x14ac:dyDescent="0.25">
      <c r="A4133" s="287"/>
    </row>
    <row r="4134" spans="1:1" x14ac:dyDescent="0.25">
      <c r="A4134" s="287"/>
    </row>
    <row r="4135" spans="1:1" x14ac:dyDescent="0.25">
      <c r="A4135" s="287"/>
    </row>
    <row r="4136" spans="1:1" x14ac:dyDescent="0.25">
      <c r="A4136" s="287"/>
    </row>
    <row r="4137" spans="1:1" x14ac:dyDescent="0.25">
      <c r="A4137" s="287"/>
    </row>
    <row r="4138" spans="1:1" x14ac:dyDescent="0.25">
      <c r="A4138" s="287"/>
    </row>
    <row r="4139" spans="1:1" x14ac:dyDescent="0.25">
      <c r="A4139" s="287"/>
    </row>
    <row r="4140" spans="1:1" x14ac:dyDescent="0.25">
      <c r="A4140" s="287"/>
    </row>
    <row r="4141" spans="1:1" x14ac:dyDescent="0.25">
      <c r="A4141" s="287"/>
    </row>
    <row r="4142" spans="1:1" x14ac:dyDescent="0.25">
      <c r="A4142" s="287"/>
    </row>
    <row r="4143" spans="1:1" x14ac:dyDescent="0.25">
      <c r="A4143" s="287"/>
    </row>
    <row r="4144" spans="1:1" x14ac:dyDescent="0.25">
      <c r="A4144" s="287"/>
    </row>
    <row r="4145" spans="1:1" x14ac:dyDescent="0.25">
      <c r="A4145" s="287"/>
    </row>
    <row r="4146" spans="1:1" x14ac:dyDescent="0.25">
      <c r="A4146" s="287"/>
    </row>
    <row r="4147" spans="1:1" x14ac:dyDescent="0.25">
      <c r="A4147" s="287"/>
    </row>
    <row r="4148" spans="1:1" x14ac:dyDescent="0.25">
      <c r="A4148" s="287"/>
    </row>
    <row r="4149" spans="1:1" x14ac:dyDescent="0.25">
      <c r="A4149" s="287"/>
    </row>
    <row r="4150" spans="1:1" x14ac:dyDescent="0.25">
      <c r="A4150" s="287"/>
    </row>
    <row r="4151" spans="1:1" x14ac:dyDescent="0.25">
      <c r="A4151" s="287"/>
    </row>
    <row r="4152" spans="1:1" x14ac:dyDescent="0.25">
      <c r="A4152" s="287"/>
    </row>
    <row r="4153" spans="1:1" x14ac:dyDescent="0.25">
      <c r="A4153" s="287"/>
    </row>
    <row r="4154" spans="1:1" x14ac:dyDescent="0.25">
      <c r="A4154" s="287"/>
    </row>
    <row r="4155" spans="1:1" x14ac:dyDescent="0.25">
      <c r="A4155" s="287"/>
    </row>
    <row r="4156" spans="1:1" x14ac:dyDescent="0.25">
      <c r="A4156" s="287"/>
    </row>
    <row r="4157" spans="1:1" x14ac:dyDescent="0.25">
      <c r="A4157" s="287"/>
    </row>
    <row r="4158" spans="1:1" x14ac:dyDescent="0.25">
      <c r="A4158" s="287"/>
    </row>
    <row r="4159" spans="1:1" x14ac:dyDescent="0.25">
      <c r="A4159" s="287"/>
    </row>
    <row r="4160" spans="1:1" x14ac:dyDescent="0.25">
      <c r="A4160" s="287"/>
    </row>
    <row r="4161" spans="1:1" x14ac:dyDescent="0.25">
      <c r="A4161" s="287"/>
    </row>
    <row r="4162" spans="1:1" x14ac:dyDescent="0.25">
      <c r="A4162" s="287"/>
    </row>
    <row r="4163" spans="1:1" x14ac:dyDescent="0.25">
      <c r="A4163" s="287"/>
    </row>
    <row r="4164" spans="1:1" x14ac:dyDescent="0.25">
      <c r="A4164" s="287"/>
    </row>
    <row r="4165" spans="1:1" x14ac:dyDescent="0.25">
      <c r="A4165" s="287"/>
    </row>
    <row r="4166" spans="1:1" x14ac:dyDescent="0.25">
      <c r="A4166" s="287"/>
    </row>
    <row r="4167" spans="1:1" x14ac:dyDescent="0.25">
      <c r="A4167" s="287"/>
    </row>
    <row r="4168" spans="1:1" x14ac:dyDescent="0.25">
      <c r="A4168" s="287"/>
    </row>
    <row r="4169" spans="1:1" x14ac:dyDescent="0.25">
      <c r="A4169" s="287"/>
    </row>
    <row r="4170" spans="1:1" x14ac:dyDescent="0.25">
      <c r="A4170" s="287"/>
    </row>
    <row r="4171" spans="1:1" x14ac:dyDescent="0.25">
      <c r="A4171" s="287"/>
    </row>
    <row r="4172" spans="1:1" x14ac:dyDescent="0.25">
      <c r="A4172" s="287"/>
    </row>
    <row r="4173" spans="1:1" x14ac:dyDescent="0.25">
      <c r="A4173" s="287"/>
    </row>
    <row r="4174" spans="1:1" x14ac:dyDescent="0.25">
      <c r="A4174" s="287"/>
    </row>
    <row r="4175" spans="1:1" x14ac:dyDescent="0.25">
      <c r="A4175" s="287"/>
    </row>
    <row r="4176" spans="1:1" x14ac:dyDescent="0.25">
      <c r="A4176" s="287"/>
    </row>
    <row r="4177" spans="1:1" x14ac:dyDescent="0.25">
      <c r="A4177" s="287"/>
    </row>
    <row r="4178" spans="1:1" x14ac:dyDescent="0.25">
      <c r="A4178" s="287"/>
    </row>
    <row r="4179" spans="1:1" x14ac:dyDescent="0.25">
      <c r="A4179" s="287"/>
    </row>
    <row r="4180" spans="1:1" x14ac:dyDescent="0.25">
      <c r="A4180" s="287"/>
    </row>
    <row r="4181" spans="1:1" x14ac:dyDescent="0.25">
      <c r="A4181" s="287"/>
    </row>
    <row r="4182" spans="1:1" x14ac:dyDescent="0.25">
      <c r="A4182" s="287"/>
    </row>
    <row r="4183" spans="1:1" x14ac:dyDescent="0.25">
      <c r="A4183" s="287"/>
    </row>
    <row r="4184" spans="1:1" x14ac:dyDescent="0.25">
      <c r="A4184" s="287"/>
    </row>
    <row r="4185" spans="1:1" x14ac:dyDescent="0.25">
      <c r="A4185" s="287"/>
    </row>
    <row r="4186" spans="1:1" x14ac:dyDescent="0.25">
      <c r="A4186" s="287"/>
    </row>
    <row r="4187" spans="1:1" x14ac:dyDescent="0.25">
      <c r="A4187" s="287"/>
    </row>
    <row r="4188" spans="1:1" x14ac:dyDescent="0.25">
      <c r="A4188" s="287"/>
    </row>
    <row r="4189" spans="1:1" x14ac:dyDescent="0.25">
      <c r="A4189" s="287"/>
    </row>
    <row r="4190" spans="1:1" x14ac:dyDescent="0.25">
      <c r="A4190" s="287"/>
    </row>
    <row r="4191" spans="1:1" x14ac:dyDescent="0.25">
      <c r="A4191" s="287"/>
    </row>
    <row r="4192" spans="1:1" x14ac:dyDescent="0.25">
      <c r="A4192" s="287"/>
    </row>
    <row r="4193" spans="1:1" x14ac:dyDescent="0.25">
      <c r="A4193" s="287"/>
    </row>
    <row r="4194" spans="1:1" x14ac:dyDescent="0.25">
      <c r="A4194" s="287"/>
    </row>
    <row r="4195" spans="1:1" x14ac:dyDescent="0.25">
      <c r="A4195" s="287"/>
    </row>
    <row r="4196" spans="1:1" x14ac:dyDescent="0.25">
      <c r="A4196" s="287"/>
    </row>
    <row r="4197" spans="1:1" x14ac:dyDescent="0.25">
      <c r="A4197" s="287"/>
    </row>
    <row r="4198" spans="1:1" x14ac:dyDescent="0.25">
      <c r="A4198" s="287"/>
    </row>
    <row r="4199" spans="1:1" x14ac:dyDescent="0.25">
      <c r="A4199" s="287"/>
    </row>
    <row r="4200" spans="1:1" x14ac:dyDescent="0.25">
      <c r="A4200" s="287"/>
    </row>
    <row r="4201" spans="1:1" x14ac:dyDescent="0.25">
      <c r="A4201" s="287"/>
    </row>
    <row r="4202" spans="1:1" x14ac:dyDescent="0.25">
      <c r="A4202" s="287"/>
    </row>
    <row r="4203" spans="1:1" x14ac:dyDescent="0.25">
      <c r="A4203" s="287"/>
    </row>
    <row r="4204" spans="1:1" x14ac:dyDescent="0.25">
      <c r="A4204" s="287"/>
    </row>
    <row r="4205" spans="1:1" x14ac:dyDescent="0.25">
      <c r="A4205" s="287"/>
    </row>
    <row r="4206" spans="1:1" x14ac:dyDescent="0.25">
      <c r="A4206" s="287"/>
    </row>
    <row r="4207" spans="1:1" x14ac:dyDescent="0.25">
      <c r="A4207" s="287"/>
    </row>
    <row r="4208" spans="1:1" x14ac:dyDescent="0.25">
      <c r="A4208" s="287"/>
    </row>
    <row r="4209" spans="1:1" x14ac:dyDescent="0.25">
      <c r="A4209" s="287"/>
    </row>
    <row r="4210" spans="1:1" x14ac:dyDescent="0.25">
      <c r="A4210" s="287"/>
    </row>
    <row r="4211" spans="1:1" x14ac:dyDescent="0.25">
      <c r="A4211" s="287"/>
    </row>
    <row r="4212" spans="1:1" x14ac:dyDescent="0.25">
      <c r="A4212" s="287"/>
    </row>
    <row r="4213" spans="1:1" x14ac:dyDescent="0.25">
      <c r="A4213" s="287"/>
    </row>
    <row r="4214" spans="1:1" x14ac:dyDescent="0.25">
      <c r="A4214" s="287"/>
    </row>
    <row r="4215" spans="1:1" x14ac:dyDescent="0.25">
      <c r="A4215" s="287"/>
    </row>
    <row r="4216" spans="1:1" x14ac:dyDescent="0.25">
      <c r="A4216" s="287"/>
    </row>
    <row r="4217" spans="1:1" x14ac:dyDescent="0.25">
      <c r="A4217" s="287"/>
    </row>
    <row r="4218" spans="1:1" x14ac:dyDescent="0.25">
      <c r="A4218" s="287"/>
    </row>
    <row r="4219" spans="1:1" x14ac:dyDescent="0.25">
      <c r="A4219" s="287"/>
    </row>
    <row r="4220" spans="1:1" x14ac:dyDescent="0.25">
      <c r="A4220" s="287"/>
    </row>
    <row r="4221" spans="1:1" x14ac:dyDescent="0.25">
      <c r="A4221" s="287"/>
    </row>
    <row r="4222" spans="1:1" x14ac:dyDescent="0.25">
      <c r="A4222" s="287"/>
    </row>
    <row r="4223" spans="1:1" x14ac:dyDescent="0.25">
      <c r="A4223" s="287"/>
    </row>
    <row r="4224" spans="1:1" x14ac:dyDescent="0.25">
      <c r="A4224" s="287"/>
    </row>
    <row r="4225" spans="1:1" x14ac:dyDescent="0.25">
      <c r="A4225" s="287"/>
    </row>
    <row r="4226" spans="1:1" x14ac:dyDescent="0.25">
      <c r="A4226" s="287"/>
    </row>
    <row r="4227" spans="1:1" x14ac:dyDescent="0.25">
      <c r="A4227" s="287"/>
    </row>
    <row r="4228" spans="1:1" x14ac:dyDescent="0.25">
      <c r="A4228" s="287"/>
    </row>
    <row r="4229" spans="1:1" x14ac:dyDescent="0.25">
      <c r="A4229" s="287"/>
    </row>
    <row r="4230" spans="1:1" x14ac:dyDescent="0.25">
      <c r="A4230" s="287"/>
    </row>
    <row r="4231" spans="1:1" x14ac:dyDescent="0.25">
      <c r="A4231" s="287"/>
    </row>
    <row r="4232" spans="1:1" x14ac:dyDescent="0.25">
      <c r="A4232" s="287"/>
    </row>
    <row r="4233" spans="1:1" x14ac:dyDescent="0.25">
      <c r="A4233" s="287"/>
    </row>
    <row r="4234" spans="1:1" x14ac:dyDescent="0.25">
      <c r="A4234" s="287"/>
    </row>
    <row r="4235" spans="1:1" x14ac:dyDescent="0.25">
      <c r="A4235" s="287"/>
    </row>
    <row r="4236" spans="1:1" x14ac:dyDescent="0.25">
      <c r="A4236" s="287"/>
    </row>
    <row r="4237" spans="1:1" x14ac:dyDescent="0.25">
      <c r="A4237" s="287"/>
    </row>
    <row r="4238" spans="1:1" x14ac:dyDescent="0.25">
      <c r="A4238" s="287"/>
    </row>
    <row r="4239" spans="1:1" x14ac:dyDescent="0.25">
      <c r="A4239" s="287"/>
    </row>
    <row r="4240" spans="1:1" x14ac:dyDescent="0.25">
      <c r="A4240" s="287"/>
    </row>
    <row r="4241" spans="1:1" x14ac:dyDescent="0.25">
      <c r="A4241" s="287"/>
    </row>
    <row r="4242" spans="1:1" x14ac:dyDescent="0.25">
      <c r="A4242" s="287"/>
    </row>
    <row r="4243" spans="1:1" x14ac:dyDescent="0.25">
      <c r="A4243" s="287"/>
    </row>
    <row r="4244" spans="1:1" x14ac:dyDescent="0.25">
      <c r="A4244" s="287"/>
    </row>
    <row r="4245" spans="1:1" x14ac:dyDescent="0.25">
      <c r="A4245" s="287"/>
    </row>
    <row r="4246" spans="1:1" x14ac:dyDescent="0.25">
      <c r="A4246" s="287"/>
    </row>
    <row r="4247" spans="1:1" x14ac:dyDescent="0.25">
      <c r="A4247" s="287"/>
    </row>
    <row r="4248" spans="1:1" x14ac:dyDescent="0.25">
      <c r="A4248" s="287"/>
    </row>
    <row r="4249" spans="1:1" x14ac:dyDescent="0.25">
      <c r="A4249" s="287"/>
    </row>
    <row r="4250" spans="1:1" x14ac:dyDescent="0.25">
      <c r="A4250" s="287"/>
    </row>
    <row r="4251" spans="1:1" x14ac:dyDescent="0.25">
      <c r="A4251" s="287"/>
    </row>
    <row r="4252" spans="1:1" x14ac:dyDescent="0.25">
      <c r="A4252" s="287"/>
    </row>
    <row r="4253" spans="1:1" x14ac:dyDescent="0.25">
      <c r="A4253" s="287"/>
    </row>
    <row r="4254" spans="1:1" x14ac:dyDescent="0.25">
      <c r="A4254" s="287"/>
    </row>
    <row r="4255" spans="1:1" x14ac:dyDescent="0.25">
      <c r="A4255" s="287"/>
    </row>
    <row r="4256" spans="1:1" x14ac:dyDescent="0.25">
      <c r="A4256" s="287"/>
    </row>
    <row r="4257" spans="1:1" x14ac:dyDescent="0.25">
      <c r="A4257" s="287"/>
    </row>
    <row r="4258" spans="1:1" x14ac:dyDescent="0.25">
      <c r="A4258" s="287"/>
    </row>
    <row r="4259" spans="1:1" x14ac:dyDescent="0.25">
      <c r="A4259" s="287"/>
    </row>
    <row r="4260" spans="1:1" x14ac:dyDescent="0.25">
      <c r="A4260" s="287"/>
    </row>
    <row r="4261" spans="1:1" x14ac:dyDescent="0.25">
      <c r="A4261" s="287"/>
    </row>
    <row r="4262" spans="1:1" x14ac:dyDescent="0.25">
      <c r="A4262" s="287"/>
    </row>
    <row r="4263" spans="1:1" x14ac:dyDescent="0.25">
      <c r="A4263" s="287"/>
    </row>
    <row r="4264" spans="1:1" x14ac:dyDescent="0.25">
      <c r="A4264" s="287"/>
    </row>
    <row r="4265" spans="1:1" x14ac:dyDescent="0.25">
      <c r="A4265" s="287"/>
    </row>
    <row r="4266" spans="1:1" x14ac:dyDescent="0.25">
      <c r="A4266" s="287"/>
    </row>
    <row r="4267" spans="1:1" x14ac:dyDescent="0.25">
      <c r="A4267" s="287"/>
    </row>
    <row r="4268" spans="1:1" x14ac:dyDescent="0.25">
      <c r="A4268" s="287"/>
    </row>
    <row r="4269" spans="1:1" x14ac:dyDescent="0.25">
      <c r="A4269" s="287"/>
    </row>
    <row r="4270" spans="1:1" x14ac:dyDescent="0.25">
      <c r="A4270" s="287"/>
    </row>
    <row r="4271" spans="1:1" x14ac:dyDescent="0.25">
      <c r="A4271" s="287"/>
    </row>
    <row r="4272" spans="1:1" x14ac:dyDescent="0.25">
      <c r="A4272" s="287"/>
    </row>
    <row r="4273" spans="1:1" x14ac:dyDescent="0.25">
      <c r="A4273" s="287"/>
    </row>
    <row r="4274" spans="1:1" x14ac:dyDescent="0.25">
      <c r="A4274" s="287"/>
    </row>
    <row r="4275" spans="1:1" x14ac:dyDescent="0.25">
      <c r="A4275" s="287"/>
    </row>
    <row r="4276" spans="1:1" x14ac:dyDescent="0.25">
      <c r="A4276" s="287"/>
    </row>
    <row r="4277" spans="1:1" x14ac:dyDescent="0.25">
      <c r="A4277" s="287"/>
    </row>
    <row r="4278" spans="1:1" x14ac:dyDescent="0.25">
      <c r="A4278" s="287"/>
    </row>
    <row r="4279" spans="1:1" x14ac:dyDescent="0.25">
      <c r="A4279" s="287"/>
    </row>
    <row r="4280" spans="1:1" x14ac:dyDescent="0.25">
      <c r="A4280" s="287"/>
    </row>
    <row r="4281" spans="1:1" x14ac:dyDescent="0.25">
      <c r="A4281" s="287"/>
    </row>
    <row r="4282" spans="1:1" x14ac:dyDescent="0.25">
      <c r="A4282" s="287"/>
    </row>
    <row r="4283" spans="1:1" x14ac:dyDescent="0.25">
      <c r="A4283" s="287"/>
    </row>
    <row r="4284" spans="1:1" x14ac:dyDescent="0.25">
      <c r="A4284" s="287"/>
    </row>
    <row r="4285" spans="1:1" x14ac:dyDescent="0.25">
      <c r="A4285" s="287"/>
    </row>
    <row r="4286" spans="1:1" x14ac:dyDescent="0.25">
      <c r="A4286" s="287"/>
    </row>
    <row r="4287" spans="1:1" x14ac:dyDescent="0.25">
      <c r="A4287" s="287"/>
    </row>
    <row r="4288" spans="1:1" x14ac:dyDescent="0.25">
      <c r="A4288" s="287"/>
    </row>
    <row r="4289" spans="1:1" x14ac:dyDescent="0.25">
      <c r="A4289" s="287"/>
    </row>
    <row r="4290" spans="1:1" x14ac:dyDescent="0.25">
      <c r="A4290" s="287"/>
    </row>
    <row r="4291" spans="1:1" x14ac:dyDescent="0.25">
      <c r="A4291" s="287"/>
    </row>
    <row r="4292" spans="1:1" x14ac:dyDescent="0.25">
      <c r="A4292" s="287"/>
    </row>
    <row r="4293" spans="1:1" x14ac:dyDescent="0.25">
      <c r="A4293" s="287"/>
    </row>
    <row r="4294" spans="1:1" x14ac:dyDescent="0.25">
      <c r="A4294" s="287"/>
    </row>
    <row r="4295" spans="1:1" x14ac:dyDescent="0.25">
      <c r="A4295" s="287"/>
    </row>
    <row r="4296" spans="1:1" x14ac:dyDescent="0.25">
      <c r="A4296" s="287"/>
    </row>
    <row r="4297" spans="1:1" x14ac:dyDescent="0.25">
      <c r="A4297" s="287"/>
    </row>
    <row r="4298" spans="1:1" x14ac:dyDescent="0.25">
      <c r="A4298" s="287"/>
    </row>
    <row r="4299" spans="1:1" x14ac:dyDescent="0.25">
      <c r="A4299" s="287"/>
    </row>
    <row r="4300" spans="1:1" x14ac:dyDescent="0.25">
      <c r="A4300" s="287"/>
    </row>
    <row r="4301" spans="1:1" x14ac:dyDescent="0.25">
      <c r="A4301" s="287"/>
    </row>
    <row r="4302" spans="1:1" x14ac:dyDescent="0.25">
      <c r="A4302" s="287"/>
    </row>
    <row r="4303" spans="1:1" x14ac:dyDescent="0.25">
      <c r="A4303" s="287"/>
    </row>
    <row r="4304" spans="1:1" x14ac:dyDescent="0.25">
      <c r="A4304" s="287"/>
    </row>
    <row r="4305" spans="1:1" x14ac:dyDescent="0.25">
      <c r="A4305" s="287"/>
    </row>
    <row r="4306" spans="1:1" x14ac:dyDescent="0.25">
      <c r="A4306" s="287"/>
    </row>
    <row r="4307" spans="1:1" x14ac:dyDescent="0.25">
      <c r="A4307" s="287"/>
    </row>
    <row r="4308" spans="1:1" x14ac:dyDescent="0.25">
      <c r="A4308" s="287"/>
    </row>
    <row r="4309" spans="1:1" x14ac:dyDescent="0.25">
      <c r="A4309" s="287"/>
    </row>
    <row r="4310" spans="1:1" x14ac:dyDescent="0.25">
      <c r="A4310" s="287"/>
    </row>
    <row r="4311" spans="1:1" x14ac:dyDescent="0.25">
      <c r="A4311" s="287"/>
    </row>
    <row r="4312" spans="1:1" x14ac:dyDescent="0.25">
      <c r="A4312" s="287"/>
    </row>
    <row r="4313" spans="1:1" x14ac:dyDescent="0.25">
      <c r="A4313" s="287"/>
    </row>
    <row r="4314" spans="1:1" x14ac:dyDescent="0.25">
      <c r="A4314" s="287"/>
    </row>
    <row r="4315" spans="1:1" x14ac:dyDescent="0.25">
      <c r="A4315" s="287"/>
    </row>
    <row r="4316" spans="1:1" x14ac:dyDescent="0.25">
      <c r="A4316" s="287"/>
    </row>
    <row r="4317" spans="1:1" x14ac:dyDescent="0.25">
      <c r="A4317" s="287"/>
    </row>
    <row r="4318" spans="1:1" x14ac:dyDescent="0.25">
      <c r="A4318" s="287"/>
    </row>
    <row r="4319" spans="1:1" x14ac:dyDescent="0.25">
      <c r="A4319" s="287"/>
    </row>
    <row r="4320" spans="1:1" x14ac:dyDescent="0.25">
      <c r="A4320" s="287"/>
    </row>
    <row r="4321" spans="1:1" x14ac:dyDescent="0.25">
      <c r="A4321" s="287"/>
    </row>
    <row r="4322" spans="1:1" x14ac:dyDescent="0.25">
      <c r="A4322" s="287"/>
    </row>
    <row r="4323" spans="1:1" x14ac:dyDescent="0.25">
      <c r="A4323" s="287"/>
    </row>
    <row r="4324" spans="1:1" x14ac:dyDescent="0.25">
      <c r="A4324" s="287"/>
    </row>
    <row r="4325" spans="1:1" x14ac:dyDescent="0.25">
      <c r="A4325" s="287"/>
    </row>
    <row r="4326" spans="1:1" x14ac:dyDescent="0.25">
      <c r="A4326" s="287"/>
    </row>
    <row r="4327" spans="1:1" x14ac:dyDescent="0.25">
      <c r="A4327" s="287"/>
    </row>
    <row r="4328" spans="1:1" x14ac:dyDescent="0.25">
      <c r="A4328" s="287"/>
    </row>
    <row r="4329" spans="1:1" x14ac:dyDescent="0.25">
      <c r="A4329" s="287"/>
    </row>
    <row r="4330" spans="1:1" x14ac:dyDescent="0.25">
      <c r="A4330" s="287"/>
    </row>
    <row r="4331" spans="1:1" x14ac:dyDescent="0.25">
      <c r="A4331" s="287"/>
    </row>
    <row r="4332" spans="1:1" x14ac:dyDescent="0.25">
      <c r="A4332" s="287"/>
    </row>
    <row r="4333" spans="1:1" x14ac:dyDescent="0.25">
      <c r="A4333" s="287"/>
    </row>
    <row r="4334" spans="1:1" x14ac:dyDescent="0.25">
      <c r="A4334" s="287"/>
    </row>
    <row r="4335" spans="1:1" x14ac:dyDescent="0.25">
      <c r="A4335" s="287"/>
    </row>
    <row r="4336" spans="1:1" x14ac:dyDescent="0.25">
      <c r="A4336" s="287"/>
    </row>
    <row r="4337" spans="1:1" x14ac:dyDescent="0.25">
      <c r="A4337" s="287"/>
    </row>
    <row r="4338" spans="1:1" x14ac:dyDescent="0.25">
      <c r="A4338" s="287"/>
    </row>
    <row r="4339" spans="1:1" x14ac:dyDescent="0.25">
      <c r="A4339" s="287"/>
    </row>
    <row r="4340" spans="1:1" x14ac:dyDescent="0.25">
      <c r="A4340" s="287"/>
    </row>
    <row r="4341" spans="1:1" x14ac:dyDescent="0.25">
      <c r="A4341" s="287"/>
    </row>
    <row r="4342" spans="1:1" x14ac:dyDescent="0.25">
      <c r="A4342" s="287"/>
    </row>
    <row r="4343" spans="1:1" x14ac:dyDescent="0.25">
      <c r="A4343" s="287"/>
    </row>
    <row r="4344" spans="1:1" x14ac:dyDescent="0.25">
      <c r="A4344" s="287"/>
    </row>
    <row r="4345" spans="1:1" x14ac:dyDescent="0.25">
      <c r="A4345" s="287"/>
    </row>
    <row r="4346" spans="1:1" x14ac:dyDescent="0.25">
      <c r="A4346" s="287"/>
    </row>
    <row r="4347" spans="1:1" x14ac:dyDescent="0.25">
      <c r="A4347" s="287"/>
    </row>
    <row r="4348" spans="1:1" x14ac:dyDescent="0.25">
      <c r="A4348" s="287"/>
    </row>
    <row r="4349" spans="1:1" x14ac:dyDescent="0.25">
      <c r="A4349" s="287"/>
    </row>
    <row r="4350" spans="1:1" x14ac:dyDescent="0.25">
      <c r="A4350" s="287"/>
    </row>
    <row r="4351" spans="1:1" x14ac:dyDescent="0.25">
      <c r="A4351" s="287"/>
    </row>
    <row r="4352" spans="1:1" x14ac:dyDescent="0.25">
      <c r="A4352" s="287"/>
    </row>
    <row r="4353" spans="1:1" x14ac:dyDescent="0.25">
      <c r="A4353" s="287"/>
    </row>
    <row r="4354" spans="1:1" x14ac:dyDescent="0.25">
      <c r="A4354" s="287"/>
    </row>
    <row r="4355" spans="1:1" x14ac:dyDescent="0.25">
      <c r="A4355" s="287"/>
    </row>
    <row r="4356" spans="1:1" x14ac:dyDescent="0.25">
      <c r="A4356" s="287"/>
    </row>
    <row r="4357" spans="1:1" x14ac:dyDescent="0.25">
      <c r="A4357" s="287"/>
    </row>
    <row r="4358" spans="1:1" x14ac:dyDescent="0.25">
      <c r="A4358" s="287"/>
    </row>
    <row r="4359" spans="1:1" x14ac:dyDescent="0.25">
      <c r="A4359" s="287"/>
    </row>
    <row r="4360" spans="1:1" x14ac:dyDescent="0.25">
      <c r="A4360" s="287"/>
    </row>
    <row r="4361" spans="1:1" x14ac:dyDescent="0.25">
      <c r="A4361" s="287"/>
    </row>
    <row r="4362" spans="1:1" x14ac:dyDescent="0.25">
      <c r="A4362" s="287"/>
    </row>
    <row r="4363" spans="1:1" x14ac:dyDescent="0.25">
      <c r="A4363" s="287"/>
    </row>
    <row r="4364" spans="1:1" x14ac:dyDescent="0.25">
      <c r="A4364" s="287"/>
    </row>
    <row r="4365" spans="1:1" x14ac:dyDescent="0.25">
      <c r="A4365" s="287"/>
    </row>
    <row r="4366" spans="1:1" x14ac:dyDescent="0.25">
      <c r="A4366" s="287"/>
    </row>
    <row r="4367" spans="1:1" x14ac:dyDescent="0.25">
      <c r="A4367" s="287"/>
    </row>
    <row r="4368" spans="1:1" x14ac:dyDescent="0.25">
      <c r="A4368" s="287"/>
    </row>
    <row r="4369" spans="1:1" x14ac:dyDescent="0.25">
      <c r="A4369" s="287"/>
    </row>
    <row r="4370" spans="1:1" x14ac:dyDescent="0.25">
      <c r="A4370" s="287"/>
    </row>
    <row r="4371" spans="1:1" x14ac:dyDescent="0.25">
      <c r="A4371" s="287"/>
    </row>
    <row r="4372" spans="1:1" x14ac:dyDescent="0.25">
      <c r="A4372" s="287"/>
    </row>
    <row r="4373" spans="1:1" x14ac:dyDescent="0.25">
      <c r="A4373" s="287"/>
    </row>
    <row r="4374" spans="1:1" x14ac:dyDescent="0.25">
      <c r="A4374" s="287"/>
    </row>
    <row r="4375" spans="1:1" x14ac:dyDescent="0.25">
      <c r="A4375" s="287"/>
    </row>
    <row r="4376" spans="1:1" x14ac:dyDescent="0.25">
      <c r="A4376" s="287"/>
    </row>
    <row r="4377" spans="1:1" x14ac:dyDescent="0.25">
      <c r="A4377" s="287"/>
    </row>
    <row r="4378" spans="1:1" x14ac:dyDescent="0.25">
      <c r="A4378" s="287"/>
    </row>
    <row r="4379" spans="1:1" x14ac:dyDescent="0.25">
      <c r="A4379" s="287"/>
    </row>
    <row r="4380" spans="1:1" x14ac:dyDescent="0.25">
      <c r="A4380" s="287"/>
    </row>
    <row r="4381" spans="1:1" x14ac:dyDescent="0.25">
      <c r="A4381" s="287"/>
    </row>
    <row r="4382" spans="1:1" x14ac:dyDescent="0.25">
      <c r="A4382" s="287"/>
    </row>
    <row r="4383" spans="1:1" x14ac:dyDescent="0.25">
      <c r="A4383" s="287"/>
    </row>
    <row r="4384" spans="1:1" x14ac:dyDescent="0.25">
      <c r="A4384" s="287"/>
    </row>
    <row r="4385" spans="1:1" x14ac:dyDescent="0.25">
      <c r="A4385" s="287"/>
    </row>
    <row r="4386" spans="1:1" x14ac:dyDescent="0.25">
      <c r="A4386" s="287"/>
    </row>
    <row r="4387" spans="1:1" x14ac:dyDescent="0.25">
      <c r="A4387" s="287"/>
    </row>
    <row r="4388" spans="1:1" x14ac:dyDescent="0.25">
      <c r="A4388" s="287"/>
    </row>
    <row r="4389" spans="1:1" x14ac:dyDescent="0.25">
      <c r="A4389" s="287"/>
    </row>
    <row r="4390" spans="1:1" x14ac:dyDescent="0.25">
      <c r="A4390" s="287"/>
    </row>
    <row r="4391" spans="1:1" x14ac:dyDescent="0.25">
      <c r="A4391" s="287"/>
    </row>
    <row r="4392" spans="1:1" x14ac:dyDescent="0.25">
      <c r="A4392" s="287"/>
    </row>
    <row r="4393" spans="1:1" x14ac:dyDescent="0.25">
      <c r="A4393" s="287"/>
    </row>
    <row r="4394" spans="1:1" x14ac:dyDescent="0.25">
      <c r="A4394" s="287"/>
    </row>
    <row r="4395" spans="1:1" x14ac:dyDescent="0.25">
      <c r="A4395" s="287"/>
    </row>
    <row r="4396" spans="1:1" x14ac:dyDescent="0.25">
      <c r="A4396" s="287"/>
    </row>
    <row r="4397" spans="1:1" x14ac:dyDescent="0.25">
      <c r="A4397" s="287"/>
    </row>
    <row r="4398" spans="1:1" x14ac:dyDescent="0.25">
      <c r="A4398" s="287"/>
    </row>
    <row r="4399" spans="1:1" x14ac:dyDescent="0.25">
      <c r="A4399" s="287"/>
    </row>
    <row r="4400" spans="1:1" x14ac:dyDescent="0.25">
      <c r="A4400" s="287"/>
    </row>
    <row r="4401" spans="1:1" x14ac:dyDescent="0.25">
      <c r="A4401" s="287"/>
    </row>
    <row r="4402" spans="1:1" x14ac:dyDescent="0.25">
      <c r="A4402" s="287"/>
    </row>
    <row r="4403" spans="1:1" x14ac:dyDescent="0.25">
      <c r="A4403" s="287"/>
    </row>
    <row r="4404" spans="1:1" x14ac:dyDescent="0.25">
      <c r="A4404" s="287"/>
    </row>
    <row r="4405" spans="1:1" x14ac:dyDescent="0.25">
      <c r="A4405" s="287"/>
    </row>
    <row r="4406" spans="1:1" x14ac:dyDescent="0.25">
      <c r="A4406" s="287"/>
    </row>
    <row r="4407" spans="1:1" x14ac:dyDescent="0.25">
      <c r="A4407" s="287"/>
    </row>
    <row r="4408" spans="1:1" x14ac:dyDescent="0.25">
      <c r="A4408" s="287"/>
    </row>
    <row r="4409" spans="1:1" x14ac:dyDescent="0.25">
      <c r="A4409" s="287"/>
    </row>
    <row r="4410" spans="1:1" x14ac:dyDescent="0.25">
      <c r="A4410" s="287"/>
    </row>
    <row r="4411" spans="1:1" x14ac:dyDescent="0.25">
      <c r="A4411" s="287"/>
    </row>
    <row r="4412" spans="1:1" x14ac:dyDescent="0.25">
      <c r="A4412" s="287"/>
    </row>
    <row r="4413" spans="1:1" x14ac:dyDescent="0.25">
      <c r="A4413" s="287"/>
    </row>
    <row r="4414" spans="1:1" x14ac:dyDescent="0.25">
      <c r="A4414" s="287"/>
    </row>
    <row r="4415" spans="1:1" x14ac:dyDescent="0.25">
      <c r="A4415" s="287"/>
    </row>
    <row r="4416" spans="1:1" x14ac:dyDescent="0.25">
      <c r="A4416" s="287"/>
    </row>
    <row r="4417" spans="1:1" x14ac:dyDescent="0.25">
      <c r="A4417" s="287"/>
    </row>
    <row r="4418" spans="1:1" x14ac:dyDescent="0.25">
      <c r="A4418" s="287"/>
    </row>
    <row r="4419" spans="1:1" x14ac:dyDescent="0.25">
      <c r="A4419" s="287"/>
    </row>
    <row r="4420" spans="1:1" x14ac:dyDescent="0.25">
      <c r="A4420" s="287"/>
    </row>
    <row r="4421" spans="1:1" x14ac:dyDescent="0.25">
      <c r="A4421" s="287"/>
    </row>
    <row r="4422" spans="1:1" x14ac:dyDescent="0.25">
      <c r="A4422" s="287"/>
    </row>
    <row r="4423" spans="1:1" x14ac:dyDescent="0.25">
      <c r="A4423" s="287"/>
    </row>
    <row r="4424" spans="1:1" x14ac:dyDescent="0.25">
      <c r="A4424" s="287"/>
    </row>
    <row r="4425" spans="1:1" x14ac:dyDescent="0.25">
      <c r="A4425" s="287"/>
    </row>
    <row r="4426" spans="1:1" x14ac:dyDescent="0.25">
      <c r="A4426" s="287"/>
    </row>
    <row r="4427" spans="1:1" x14ac:dyDescent="0.25">
      <c r="A4427" s="287"/>
    </row>
    <row r="4428" spans="1:1" x14ac:dyDescent="0.25">
      <c r="A4428" s="287"/>
    </row>
    <row r="4429" spans="1:1" x14ac:dyDescent="0.25">
      <c r="A4429" s="287"/>
    </row>
    <row r="4430" spans="1:1" x14ac:dyDescent="0.25">
      <c r="A4430" s="287"/>
    </row>
    <row r="4431" spans="1:1" x14ac:dyDescent="0.25">
      <c r="A4431" s="287"/>
    </row>
    <row r="4432" spans="1:1" x14ac:dyDescent="0.25">
      <c r="A4432" s="287"/>
    </row>
    <row r="4433" spans="1:1" x14ac:dyDescent="0.25">
      <c r="A4433" s="287"/>
    </row>
    <row r="4434" spans="1:1" x14ac:dyDescent="0.25">
      <c r="A4434" s="287"/>
    </row>
    <row r="4435" spans="1:1" x14ac:dyDescent="0.25">
      <c r="A4435" s="287"/>
    </row>
    <row r="4436" spans="1:1" x14ac:dyDescent="0.25">
      <c r="A4436" s="287"/>
    </row>
    <row r="4437" spans="1:1" x14ac:dyDescent="0.25">
      <c r="A4437" s="287"/>
    </row>
    <row r="4438" spans="1:1" x14ac:dyDescent="0.25">
      <c r="A4438" s="287"/>
    </row>
    <row r="4439" spans="1:1" x14ac:dyDescent="0.25">
      <c r="A4439" s="287"/>
    </row>
    <row r="4440" spans="1:1" x14ac:dyDescent="0.25">
      <c r="A4440" s="287"/>
    </row>
    <row r="4441" spans="1:1" x14ac:dyDescent="0.25">
      <c r="A4441" s="287"/>
    </row>
    <row r="4442" spans="1:1" x14ac:dyDescent="0.25">
      <c r="A4442" s="287"/>
    </row>
    <row r="4443" spans="1:1" x14ac:dyDescent="0.25">
      <c r="A4443" s="287"/>
    </row>
    <row r="4444" spans="1:1" x14ac:dyDescent="0.25">
      <c r="A4444" s="287"/>
    </row>
    <row r="4445" spans="1:1" x14ac:dyDescent="0.25">
      <c r="A4445" s="287"/>
    </row>
    <row r="4446" spans="1:1" x14ac:dyDescent="0.25">
      <c r="A4446" s="287"/>
    </row>
    <row r="4447" spans="1:1" x14ac:dyDescent="0.25">
      <c r="A4447" s="287"/>
    </row>
    <row r="4448" spans="1:1" x14ac:dyDescent="0.25">
      <c r="A4448" s="287"/>
    </row>
    <row r="4449" spans="1:1" x14ac:dyDescent="0.25">
      <c r="A4449" s="287"/>
    </row>
    <row r="4450" spans="1:1" x14ac:dyDescent="0.25">
      <c r="A4450" s="287"/>
    </row>
    <row r="4451" spans="1:1" x14ac:dyDescent="0.25">
      <c r="A4451" s="287"/>
    </row>
    <row r="4452" spans="1:1" x14ac:dyDescent="0.25">
      <c r="A4452" s="287"/>
    </row>
    <row r="4453" spans="1:1" x14ac:dyDescent="0.25">
      <c r="A4453" s="287"/>
    </row>
    <row r="4454" spans="1:1" x14ac:dyDescent="0.25">
      <c r="A4454" s="287"/>
    </row>
    <row r="4455" spans="1:1" x14ac:dyDescent="0.25">
      <c r="A4455" s="287"/>
    </row>
    <row r="4456" spans="1:1" x14ac:dyDescent="0.25">
      <c r="A4456" s="287"/>
    </row>
    <row r="4457" spans="1:1" x14ac:dyDescent="0.25">
      <c r="A4457" s="287"/>
    </row>
    <row r="4458" spans="1:1" x14ac:dyDescent="0.25">
      <c r="A4458" s="287"/>
    </row>
    <row r="4459" spans="1:1" x14ac:dyDescent="0.25">
      <c r="A4459" s="287"/>
    </row>
    <row r="4460" spans="1:1" x14ac:dyDescent="0.25">
      <c r="A4460" s="287"/>
    </row>
    <row r="4461" spans="1:1" x14ac:dyDescent="0.25">
      <c r="A4461" s="287"/>
    </row>
    <row r="4462" spans="1:1" x14ac:dyDescent="0.25">
      <c r="A4462" s="287"/>
    </row>
    <row r="4463" spans="1:1" x14ac:dyDescent="0.25">
      <c r="A4463" s="287"/>
    </row>
    <row r="4464" spans="1:1" x14ac:dyDescent="0.25">
      <c r="A4464" s="287"/>
    </row>
    <row r="4465" spans="1:1" x14ac:dyDescent="0.25">
      <c r="A4465" s="287"/>
    </row>
    <row r="4466" spans="1:1" x14ac:dyDescent="0.25">
      <c r="A4466" s="287"/>
    </row>
    <row r="4467" spans="1:1" x14ac:dyDescent="0.25">
      <c r="A4467" s="287"/>
    </row>
    <row r="4468" spans="1:1" x14ac:dyDescent="0.25">
      <c r="A4468" s="287"/>
    </row>
    <row r="4469" spans="1:1" x14ac:dyDescent="0.25">
      <c r="A4469" s="287"/>
    </row>
    <row r="4470" spans="1:1" x14ac:dyDescent="0.25">
      <c r="A4470" s="287"/>
    </row>
    <row r="4471" spans="1:1" x14ac:dyDescent="0.25">
      <c r="A4471" s="287"/>
    </row>
    <row r="4472" spans="1:1" x14ac:dyDescent="0.25">
      <c r="A4472" s="287"/>
    </row>
    <row r="4473" spans="1:1" x14ac:dyDescent="0.25">
      <c r="A4473" s="287"/>
    </row>
    <row r="4474" spans="1:1" x14ac:dyDescent="0.25">
      <c r="A4474" s="287"/>
    </row>
    <row r="4475" spans="1:1" x14ac:dyDescent="0.25">
      <c r="A4475" s="287"/>
    </row>
    <row r="4476" spans="1:1" x14ac:dyDescent="0.25">
      <c r="A4476" s="287"/>
    </row>
    <row r="4477" spans="1:1" x14ac:dyDescent="0.25">
      <c r="A4477" s="287"/>
    </row>
    <row r="4478" spans="1:1" x14ac:dyDescent="0.25">
      <c r="A4478" s="287"/>
    </row>
    <row r="4479" spans="1:1" x14ac:dyDescent="0.25">
      <c r="A4479" s="287"/>
    </row>
    <row r="4480" spans="1:1" x14ac:dyDescent="0.25">
      <c r="A4480" s="287"/>
    </row>
    <row r="4481" spans="1:1" x14ac:dyDescent="0.25">
      <c r="A4481" s="287"/>
    </row>
    <row r="4482" spans="1:1" x14ac:dyDescent="0.25">
      <c r="A4482" s="287"/>
    </row>
    <row r="4483" spans="1:1" x14ac:dyDescent="0.25">
      <c r="A4483" s="287"/>
    </row>
    <row r="4484" spans="1:1" x14ac:dyDescent="0.25">
      <c r="A4484" s="287"/>
    </row>
    <row r="4485" spans="1:1" x14ac:dyDescent="0.25">
      <c r="A4485" s="287"/>
    </row>
    <row r="4486" spans="1:1" x14ac:dyDescent="0.25">
      <c r="A4486" s="287"/>
    </row>
    <row r="4487" spans="1:1" x14ac:dyDescent="0.25">
      <c r="A4487" s="287"/>
    </row>
    <row r="4488" spans="1:1" x14ac:dyDescent="0.25">
      <c r="A4488" s="287"/>
    </row>
    <row r="4489" spans="1:1" x14ac:dyDescent="0.25">
      <c r="A4489" s="287"/>
    </row>
    <row r="4490" spans="1:1" x14ac:dyDescent="0.25">
      <c r="A4490" s="287"/>
    </row>
    <row r="4491" spans="1:1" x14ac:dyDescent="0.25">
      <c r="A4491" s="287"/>
    </row>
    <row r="4492" spans="1:1" x14ac:dyDescent="0.25">
      <c r="A4492" s="287"/>
    </row>
    <row r="4493" spans="1:1" x14ac:dyDescent="0.25">
      <c r="A4493" s="287"/>
    </row>
    <row r="4494" spans="1:1" x14ac:dyDescent="0.25">
      <c r="A4494" s="287"/>
    </row>
    <row r="4495" spans="1:1" x14ac:dyDescent="0.25">
      <c r="A4495" s="287"/>
    </row>
    <row r="4496" spans="1:1" x14ac:dyDescent="0.25">
      <c r="A4496" s="287"/>
    </row>
    <row r="4497" spans="1:1" x14ac:dyDescent="0.25">
      <c r="A4497" s="287"/>
    </row>
    <row r="4498" spans="1:1" x14ac:dyDescent="0.25">
      <c r="A4498" s="287"/>
    </row>
    <row r="4499" spans="1:1" x14ac:dyDescent="0.25">
      <c r="A4499" s="287"/>
    </row>
    <row r="4500" spans="1:1" x14ac:dyDescent="0.25">
      <c r="A4500" s="287"/>
    </row>
    <row r="4501" spans="1:1" x14ac:dyDescent="0.25">
      <c r="A4501" s="287"/>
    </row>
    <row r="4502" spans="1:1" x14ac:dyDescent="0.25">
      <c r="A4502" s="287"/>
    </row>
    <row r="4503" spans="1:1" x14ac:dyDescent="0.25">
      <c r="A4503" s="287"/>
    </row>
    <row r="4504" spans="1:1" x14ac:dyDescent="0.25">
      <c r="A4504" s="287"/>
    </row>
    <row r="4505" spans="1:1" x14ac:dyDescent="0.25">
      <c r="A4505" s="287"/>
    </row>
    <row r="4506" spans="1:1" x14ac:dyDescent="0.25">
      <c r="A4506" s="287"/>
    </row>
    <row r="4507" spans="1:1" x14ac:dyDescent="0.25">
      <c r="A4507" s="287"/>
    </row>
    <row r="4508" spans="1:1" x14ac:dyDescent="0.25">
      <c r="A4508" s="287"/>
    </row>
    <row r="4509" spans="1:1" x14ac:dyDescent="0.25">
      <c r="A4509" s="287"/>
    </row>
    <row r="4510" spans="1:1" x14ac:dyDescent="0.25">
      <c r="A4510" s="287"/>
    </row>
    <row r="4511" spans="1:1" x14ac:dyDescent="0.25">
      <c r="A4511" s="287"/>
    </row>
    <row r="4512" spans="1:1" x14ac:dyDescent="0.25">
      <c r="A4512" s="287"/>
    </row>
    <row r="4513" spans="1:1" x14ac:dyDescent="0.25">
      <c r="A4513" s="287"/>
    </row>
    <row r="4514" spans="1:1" x14ac:dyDescent="0.25">
      <c r="A4514" s="287"/>
    </row>
    <row r="4515" spans="1:1" x14ac:dyDescent="0.25">
      <c r="A4515" s="287"/>
    </row>
    <row r="4516" spans="1:1" x14ac:dyDescent="0.25">
      <c r="A4516" s="287"/>
    </row>
    <row r="4517" spans="1:1" x14ac:dyDescent="0.25">
      <c r="A4517" s="287"/>
    </row>
    <row r="4518" spans="1:1" x14ac:dyDescent="0.25">
      <c r="A4518" s="287"/>
    </row>
    <row r="4519" spans="1:1" x14ac:dyDescent="0.25">
      <c r="A4519" s="287"/>
    </row>
    <row r="4520" spans="1:1" x14ac:dyDescent="0.25">
      <c r="A4520" s="287"/>
    </row>
    <row r="4521" spans="1:1" x14ac:dyDescent="0.25">
      <c r="A4521" s="287"/>
    </row>
    <row r="4522" spans="1:1" x14ac:dyDescent="0.25">
      <c r="A4522" s="287"/>
    </row>
    <row r="4523" spans="1:1" x14ac:dyDescent="0.25">
      <c r="A4523" s="287"/>
    </row>
    <row r="4524" spans="1:1" x14ac:dyDescent="0.25">
      <c r="A4524" s="287"/>
    </row>
    <row r="4525" spans="1:1" x14ac:dyDescent="0.25">
      <c r="A4525" s="287"/>
    </row>
    <row r="4526" spans="1:1" x14ac:dyDescent="0.25">
      <c r="A4526" s="287"/>
    </row>
    <row r="4527" spans="1:1" x14ac:dyDescent="0.25">
      <c r="A4527" s="287"/>
    </row>
    <row r="4528" spans="1:1" x14ac:dyDescent="0.25">
      <c r="A4528" s="287"/>
    </row>
    <row r="4529" spans="1:1" x14ac:dyDescent="0.25">
      <c r="A4529" s="287"/>
    </row>
    <row r="4530" spans="1:1" x14ac:dyDescent="0.25">
      <c r="A4530" s="287"/>
    </row>
    <row r="4531" spans="1:1" x14ac:dyDescent="0.25">
      <c r="A4531" s="287"/>
    </row>
    <row r="4532" spans="1:1" x14ac:dyDescent="0.25">
      <c r="A4532" s="287"/>
    </row>
    <row r="4533" spans="1:1" x14ac:dyDescent="0.25">
      <c r="A4533" s="287"/>
    </row>
    <row r="4534" spans="1:1" x14ac:dyDescent="0.25">
      <c r="A4534" s="287"/>
    </row>
    <row r="4535" spans="1:1" x14ac:dyDescent="0.25">
      <c r="A4535" s="287"/>
    </row>
    <row r="4536" spans="1:1" x14ac:dyDescent="0.25">
      <c r="A4536" s="287"/>
    </row>
    <row r="4537" spans="1:1" x14ac:dyDescent="0.25">
      <c r="A4537" s="287"/>
    </row>
    <row r="4538" spans="1:1" x14ac:dyDescent="0.25">
      <c r="A4538" s="287"/>
    </row>
    <row r="4539" spans="1:1" x14ac:dyDescent="0.25">
      <c r="A4539" s="287"/>
    </row>
    <row r="4540" spans="1:1" x14ac:dyDescent="0.25">
      <c r="A4540" s="287"/>
    </row>
    <row r="4541" spans="1:1" x14ac:dyDescent="0.25">
      <c r="A4541" s="287"/>
    </row>
    <row r="4542" spans="1:1" x14ac:dyDescent="0.25">
      <c r="A4542" s="287"/>
    </row>
    <row r="4543" spans="1:1" x14ac:dyDescent="0.25">
      <c r="A4543" s="287"/>
    </row>
    <row r="4544" spans="1:1" x14ac:dyDescent="0.25">
      <c r="A4544" s="287"/>
    </row>
    <row r="4545" spans="1:1" x14ac:dyDescent="0.25">
      <c r="A4545" s="287"/>
    </row>
    <row r="4546" spans="1:1" x14ac:dyDescent="0.25">
      <c r="A4546" s="287"/>
    </row>
    <row r="4547" spans="1:1" x14ac:dyDescent="0.25">
      <c r="A4547" s="287"/>
    </row>
    <row r="4548" spans="1:1" x14ac:dyDescent="0.25">
      <c r="A4548" s="287"/>
    </row>
    <row r="4549" spans="1:1" x14ac:dyDescent="0.25">
      <c r="A4549" s="287"/>
    </row>
    <row r="4550" spans="1:1" x14ac:dyDescent="0.25">
      <c r="A4550" s="287"/>
    </row>
    <row r="4551" spans="1:1" x14ac:dyDescent="0.25">
      <c r="A4551" s="287"/>
    </row>
    <row r="4552" spans="1:1" x14ac:dyDescent="0.25">
      <c r="A4552" s="287"/>
    </row>
    <row r="4553" spans="1:1" x14ac:dyDescent="0.25">
      <c r="A4553" s="287"/>
    </row>
    <row r="4554" spans="1:1" x14ac:dyDescent="0.25">
      <c r="A4554" s="287"/>
    </row>
    <row r="4555" spans="1:1" x14ac:dyDescent="0.25">
      <c r="A4555" s="287"/>
    </row>
    <row r="4556" spans="1:1" x14ac:dyDescent="0.25">
      <c r="A4556" s="287"/>
    </row>
    <row r="4557" spans="1:1" x14ac:dyDescent="0.25">
      <c r="A4557" s="287"/>
    </row>
    <row r="4558" spans="1:1" x14ac:dyDescent="0.25">
      <c r="A4558" s="287"/>
    </row>
    <row r="4559" spans="1:1" x14ac:dyDescent="0.25">
      <c r="A4559" s="287"/>
    </row>
    <row r="4560" spans="1:1" x14ac:dyDescent="0.25">
      <c r="A4560" s="287"/>
    </row>
    <row r="4561" spans="1:1" x14ac:dyDescent="0.25">
      <c r="A4561" s="287"/>
    </row>
    <row r="4562" spans="1:1" x14ac:dyDescent="0.25">
      <c r="A4562" s="287"/>
    </row>
    <row r="4563" spans="1:1" x14ac:dyDescent="0.25">
      <c r="A4563" s="287"/>
    </row>
    <row r="4564" spans="1:1" x14ac:dyDescent="0.25">
      <c r="A4564" s="287"/>
    </row>
    <row r="4565" spans="1:1" x14ac:dyDescent="0.25">
      <c r="A4565" s="287"/>
    </row>
    <row r="4566" spans="1:1" x14ac:dyDescent="0.25">
      <c r="A4566" s="287"/>
    </row>
    <row r="4567" spans="1:1" x14ac:dyDescent="0.25">
      <c r="A4567" s="287"/>
    </row>
    <row r="4568" spans="1:1" x14ac:dyDescent="0.25">
      <c r="A4568" s="287"/>
    </row>
    <row r="4569" spans="1:1" x14ac:dyDescent="0.25">
      <c r="A4569" s="287"/>
    </row>
    <row r="4570" spans="1:1" x14ac:dyDescent="0.25">
      <c r="A4570" s="287"/>
    </row>
    <row r="4571" spans="1:1" x14ac:dyDescent="0.25">
      <c r="A4571" s="287"/>
    </row>
    <row r="4572" spans="1:1" x14ac:dyDescent="0.25">
      <c r="A4572" s="287"/>
    </row>
    <row r="4573" spans="1:1" x14ac:dyDescent="0.25">
      <c r="A4573" s="287"/>
    </row>
    <row r="4574" spans="1:1" x14ac:dyDescent="0.25">
      <c r="A4574" s="287"/>
    </row>
    <row r="4575" spans="1:1" x14ac:dyDescent="0.25">
      <c r="A4575" s="287"/>
    </row>
    <row r="4576" spans="1:1" x14ac:dyDescent="0.25">
      <c r="A4576" s="287"/>
    </row>
    <row r="4577" spans="1:1" x14ac:dyDescent="0.25">
      <c r="A4577" s="287"/>
    </row>
    <row r="4578" spans="1:1" x14ac:dyDescent="0.25">
      <c r="A4578" s="287"/>
    </row>
    <row r="4579" spans="1:1" x14ac:dyDescent="0.25">
      <c r="A4579" s="287"/>
    </row>
    <row r="4580" spans="1:1" x14ac:dyDescent="0.25">
      <c r="A4580" s="287"/>
    </row>
    <row r="4581" spans="1:1" x14ac:dyDescent="0.25">
      <c r="A4581" s="287"/>
    </row>
    <row r="4582" spans="1:1" x14ac:dyDescent="0.25">
      <c r="A4582" s="287"/>
    </row>
    <row r="4583" spans="1:1" x14ac:dyDescent="0.25">
      <c r="A4583" s="287"/>
    </row>
    <row r="4584" spans="1:1" x14ac:dyDescent="0.25">
      <c r="A4584" s="287"/>
    </row>
    <row r="4585" spans="1:1" x14ac:dyDescent="0.25">
      <c r="A4585" s="287"/>
    </row>
    <row r="4586" spans="1:1" x14ac:dyDescent="0.25">
      <c r="A4586" s="287"/>
    </row>
    <row r="4587" spans="1:1" x14ac:dyDescent="0.25">
      <c r="A4587" s="287"/>
    </row>
    <row r="4588" spans="1:1" x14ac:dyDescent="0.25">
      <c r="A4588" s="287"/>
    </row>
    <row r="4589" spans="1:1" x14ac:dyDescent="0.25">
      <c r="A4589" s="287"/>
    </row>
    <row r="4590" spans="1:1" x14ac:dyDescent="0.25">
      <c r="A4590" s="287"/>
    </row>
    <row r="4591" spans="1:1" x14ac:dyDescent="0.25">
      <c r="A4591" s="287"/>
    </row>
    <row r="4592" spans="1:1" x14ac:dyDescent="0.25">
      <c r="A4592" s="287"/>
    </row>
    <row r="4593" spans="1:1" x14ac:dyDescent="0.25">
      <c r="A4593" s="287"/>
    </row>
    <row r="4594" spans="1:1" x14ac:dyDescent="0.25">
      <c r="A4594" s="287"/>
    </row>
    <row r="4595" spans="1:1" x14ac:dyDescent="0.25">
      <c r="A4595" s="287"/>
    </row>
    <row r="4596" spans="1:1" x14ac:dyDescent="0.25">
      <c r="A4596" s="287"/>
    </row>
    <row r="4597" spans="1:1" x14ac:dyDescent="0.25">
      <c r="A4597" s="287"/>
    </row>
    <row r="4598" spans="1:1" x14ac:dyDescent="0.25">
      <c r="A4598" s="287"/>
    </row>
    <row r="4599" spans="1:1" x14ac:dyDescent="0.25">
      <c r="A4599" s="287"/>
    </row>
    <row r="4600" spans="1:1" x14ac:dyDescent="0.25">
      <c r="A4600" s="287"/>
    </row>
    <row r="4601" spans="1:1" x14ac:dyDescent="0.25">
      <c r="A4601" s="287"/>
    </row>
    <row r="4602" spans="1:1" x14ac:dyDescent="0.25">
      <c r="A4602" s="287"/>
    </row>
    <row r="4603" spans="1:1" x14ac:dyDescent="0.25">
      <c r="A4603" s="287"/>
    </row>
    <row r="4604" spans="1:1" x14ac:dyDescent="0.25">
      <c r="A4604" s="287"/>
    </row>
    <row r="4605" spans="1:1" x14ac:dyDescent="0.25">
      <c r="A4605" s="287"/>
    </row>
    <row r="4606" spans="1:1" x14ac:dyDescent="0.25">
      <c r="A4606" s="287"/>
    </row>
    <row r="4607" spans="1:1" x14ac:dyDescent="0.25">
      <c r="A4607" s="287"/>
    </row>
    <row r="4608" spans="1:1" x14ac:dyDescent="0.25">
      <c r="A4608" s="287"/>
    </row>
    <row r="4609" spans="1:1" x14ac:dyDescent="0.25">
      <c r="A4609" s="287"/>
    </row>
    <row r="4610" spans="1:1" x14ac:dyDescent="0.25">
      <c r="A4610" s="287"/>
    </row>
    <row r="4611" spans="1:1" x14ac:dyDescent="0.25">
      <c r="A4611" s="287"/>
    </row>
    <row r="4612" spans="1:1" x14ac:dyDescent="0.25">
      <c r="A4612" s="287"/>
    </row>
    <row r="4613" spans="1:1" x14ac:dyDescent="0.25">
      <c r="A4613" s="287"/>
    </row>
    <row r="4614" spans="1:1" x14ac:dyDescent="0.25">
      <c r="A4614" s="287"/>
    </row>
    <row r="4615" spans="1:1" x14ac:dyDescent="0.25">
      <c r="A4615" s="287"/>
    </row>
    <row r="4616" spans="1:1" x14ac:dyDescent="0.25">
      <c r="A4616" s="287"/>
    </row>
    <row r="4617" spans="1:1" x14ac:dyDescent="0.25">
      <c r="A4617" s="287"/>
    </row>
    <row r="4618" spans="1:1" x14ac:dyDescent="0.25">
      <c r="A4618" s="287"/>
    </row>
    <row r="4619" spans="1:1" x14ac:dyDescent="0.25">
      <c r="A4619" s="287"/>
    </row>
    <row r="4620" spans="1:1" x14ac:dyDescent="0.25">
      <c r="A4620" s="287"/>
    </row>
    <row r="4621" spans="1:1" x14ac:dyDescent="0.25">
      <c r="A4621" s="287"/>
    </row>
    <row r="4622" spans="1:1" x14ac:dyDescent="0.25">
      <c r="A4622" s="287"/>
    </row>
    <row r="4623" spans="1:1" x14ac:dyDescent="0.25">
      <c r="A4623" s="287"/>
    </row>
    <row r="4624" spans="1:1" x14ac:dyDescent="0.25">
      <c r="A4624" s="287"/>
    </row>
    <row r="4625" spans="1:1" x14ac:dyDescent="0.25">
      <c r="A4625" s="287"/>
    </row>
    <row r="4626" spans="1:1" x14ac:dyDescent="0.25">
      <c r="A4626" s="287"/>
    </row>
    <row r="4627" spans="1:1" x14ac:dyDescent="0.25">
      <c r="A4627" s="287"/>
    </row>
    <row r="4628" spans="1:1" x14ac:dyDescent="0.25">
      <c r="A4628" s="287"/>
    </row>
    <row r="4629" spans="1:1" x14ac:dyDescent="0.25">
      <c r="A4629" s="287"/>
    </row>
    <row r="4630" spans="1:1" x14ac:dyDescent="0.25">
      <c r="A4630" s="287"/>
    </row>
    <row r="4631" spans="1:1" x14ac:dyDescent="0.25">
      <c r="A4631" s="287"/>
    </row>
    <row r="4632" spans="1:1" x14ac:dyDescent="0.25">
      <c r="A4632" s="287"/>
    </row>
    <row r="4633" spans="1:1" x14ac:dyDescent="0.25">
      <c r="A4633" s="287"/>
    </row>
    <row r="4634" spans="1:1" x14ac:dyDescent="0.25">
      <c r="A4634" s="287"/>
    </row>
    <row r="4635" spans="1:1" x14ac:dyDescent="0.25">
      <c r="A4635" s="287"/>
    </row>
    <row r="4636" spans="1:1" x14ac:dyDescent="0.25">
      <c r="A4636" s="287"/>
    </row>
    <row r="4637" spans="1:1" x14ac:dyDescent="0.25">
      <c r="A4637" s="287"/>
    </row>
    <row r="4638" spans="1:1" x14ac:dyDescent="0.25">
      <c r="A4638" s="287"/>
    </row>
    <row r="4639" spans="1:1" x14ac:dyDescent="0.25">
      <c r="A4639" s="287"/>
    </row>
    <row r="4640" spans="1:1" x14ac:dyDescent="0.25">
      <c r="A4640" s="287"/>
    </row>
    <row r="4641" spans="1:1" x14ac:dyDescent="0.25">
      <c r="A4641" s="287"/>
    </row>
    <row r="4642" spans="1:1" x14ac:dyDescent="0.25">
      <c r="A4642" s="287"/>
    </row>
    <row r="4643" spans="1:1" x14ac:dyDescent="0.25">
      <c r="A4643" s="287"/>
    </row>
    <row r="4644" spans="1:1" x14ac:dyDescent="0.25">
      <c r="A4644" s="287"/>
    </row>
    <row r="4645" spans="1:1" x14ac:dyDescent="0.25">
      <c r="A4645" s="287"/>
    </row>
    <row r="4646" spans="1:1" x14ac:dyDescent="0.25">
      <c r="A4646" s="287"/>
    </row>
    <row r="4647" spans="1:1" x14ac:dyDescent="0.25">
      <c r="A4647" s="287"/>
    </row>
    <row r="4648" spans="1:1" x14ac:dyDescent="0.25">
      <c r="A4648" s="287"/>
    </row>
    <row r="4649" spans="1:1" x14ac:dyDescent="0.25">
      <c r="A4649" s="287"/>
    </row>
    <row r="4650" spans="1:1" x14ac:dyDescent="0.25">
      <c r="A4650" s="287"/>
    </row>
    <row r="4651" spans="1:1" x14ac:dyDescent="0.25">
      <c r="A4651" s="287"/>
    </row>
    <row r="4652" spans="1:1" x14ac:dyDescent="0.25">
      <c r="A4652" s="287"/>
    </row>
    <row r="4653" spans="1:1" x14ac:dyDescent="0.25">
      <c r="A4653" s="287"/>
    </row>
    <row r="4654" spans="1:1" x14ac:dyDescent="0.25">
      <c r="A4654" s="287"/>
    </row>
    <row r="4655" spans="1:1" x14ac:dyDescent="0.25">
      <c r="A4655" s="287"/>
    </row>
    <row r="4656" spans="1:1" x14ac:dyDescent="0.25">
      <c r="A4656" s="287"/>
    </row>
    <row r="4657" spans="1:1" x14ac:dyDescent="0.25">
      <c r="A4657" s="287"/>
    </row>
    <row r="4658" spans="1:1" x14ac:dyDescent="0.25">
      <c r="A4658" s="287"/>
    </row>
    <row r="4659" spans="1:1" x14ac:dyDescent="0.25">
      <c r="A4659" s="287"/>
    </row>
    <row r="4660" spans="1:1" x14ac:dyDescent="0.25">
      <c r="A4660" s="287"/>
    </row>
    <row r="4661" spans="1:1" x14ac:dyDescent="0.25">
      <c r="A4661" s="287"/>
    </row>
    <row r="4662" spans="1:1" x14ac:dyDescent="0.25">
      <c r="A4662" s="287"/>
    </row>
    <row r="4663" spans="1:1" x14ac:dyDescent="0.25">
      <c r="A4663" s="287"/>
    </row>
    <row r="4664" spans="1:1" x14ac:dyDescent="0.25">
      <c r="A4664" s="287"/>
    </row>
    <row r="4665" spans="1:1" x14ac:dyDescent="0.25">
      <c r="A4665" s="287"/>
    </row>
    <row r="4666" spans="1:1" x14ac:dyDescent="0.25">
      <c r="A4666" s="287"/>
    </row>
    <row r="4667" spans="1:1" x14ac:dyDescent="0.25">
      <c r="A4667" s="287"/>
    </row>
    <row r="4668" spans="1:1" x14ac:dyDescent="0.25">
      <c r="A4668" s="287"/>
    </row>
    <row r="4669" spans="1:1" x14ac:dyDescent="0.25">
      <c r="A4669" s="287"/>
    </row>
    <row r="4670" spans="1:1" x14ac:dyDescent="0.25">
      <c r="A4670" s="287"/>
    </row>
    <row r="4671" spans="1:1" x14ac:dyDescent="0.25">
      <c r="A4671" s="287"/>
    </row>
    <row r="4672" spans="1:1" x14ac:dyDescent="0.25">
      <c r="A4672" s="287"/>
    </row>
    <row r="4673" spans="1:1" x14ac:dyDescent="0.25">
      <c r="A4673" s="287"/>
    </row>
    <row r="4674" spans="1:1" x14ac:dyDescent="0.25">
      <c r="A4674" s="287"/>
    </row>
    <row r="4675" spans="1:1" x14ac:dyDescent="0.25">
      <c r="A4675" s="287"/>
    </row>
    <row r="4676" spans="1:1" x14ac:dyDescent="0.25">
      <c r="A4676" s="287"/>
    </row>
    <row r="4677" spans="1:1" x14ac:dyDescent="0.25">
      <c r="A4677" s="287"/>
    </row>
    <row r="4678" spans="1:1" x14ac:dyDescent="0.25">
      <c r="A4678" s="287"/>
    </row>
    <row r="4679" spans="1:1" x14ac:dyDescent="0.25">
      <c r="A4679" s="287"/>
    </row>
    <row r="4680" spans="1:1" x14ac:dyDescent="0.25">
      <c r="A4680" s="287"/>
    </row>
    <row r="4681" spans="1:1" x14ac:dyDescent="0.25">
      <c r="A4681" s="287"/>
    </row>
    <row r="4682" spans="1:1" x14ac:dyDescent="0.25">
      <c r="A4682" s="287"/>
    </row>
    <row r="4683" spans="1:1" x14ac:dyDescent="0.25">
      <c r="A4683" s="287"/>
    </row>
    <row r="4684" spans="1:1" x14ac:dyDescent="0.25">
      <c r="A4684" s="287"/>
    </row>
    <row r="4685" spans="1:1" x14ac:dyDescent="0.25">
      <c r="A4685" s="287"/>
    </row>
    <row r="4686" spans="1:1" x14ac:dyDescent="0.25">
      <c r="A4686" s="287"/>
    </row>
    <row r="4687" spans="1:1" x14ac:dyDescent="0.25">
      <c r="A4687" s="287"/>
    </row>
    <row r="4688" spans="1:1" x14ac:dyDescent="0.25">
      <c r="A4688" s="287"/>
    </row>
    <row r="4689" spans="1:1" x14ac:dyDescent="0.25">
      <c r="A4689" s="287"/>
    </row>
    <row r="4690" spans="1:1" x14ac:dyDescent="0.25">
      <c r="A4690" s="287"/>
    </row>
    <row r="4691" spans="1:1" x14ac:dyDescent="0.25">
      <c r="A4691" s="287"/>
    </row>
    <row r="4692" spans="1:1" x14ac:dyDescent="0.25">
      <c r="A4692" s="287"/>
    </row>
    <row r="4693" spans="1:1" x14ac:dyDescent="0.25">
      <c r="A4693" s="287"/>
    </row>
    <row r="4694" spans="1:1" x14ac:dyDescent="0.25">
      <c r="A4694" s="287"/>
    </row>
    <row r="4695" spans="1:1" x14ac:dyDescent="0.25">
      <c r="A4695" s="287"/>
    </row>
    <row r="4696" spans="1:1" x14ac:dyDescent="0.25">
      <c r="A4696" s="287"/>
    </row>
    <row r="4697" spans="1:1" x14ac:dyDescent="0.25">
      <c r="A4697" s="287"/>
    </row>
    <row r="4698" spans="1:1" x14ac:dyDescent="0.25">
      <c r="A4698" s="287"/>
    </row>
    <row r="4699" spans="1:1" x14ac:dyDescent="0.25">
      <c r="A4699" s="287"/>
    </row>
    <row r="4700" spans="1:1" x14ac:dyDescent="0.25">
      <c r="A4700" s="287"/>
    </row>
    <row r="4701" spans="1:1" x14ac:dyDescent="0.25">
      <c r="A4701" s="287"/>
    </row>
    <row r="4702" spans="1:1" x14ac:dyDescent="0.25">
      <c r="A4702" s="287"/>
    </row>
    <row r="4703" spans="1:1" x14ac:dyDescent="0.25">
      <c r="A4703" s="287"/>
    </row>
    <row r="4704" spans="1:1" x14ac:dyDescent="0.25">
      <c r="A4704" s="287"/>
    </row>
    <row r="4705" spans="1:1" x14ac:dyDescent="0.25">
      <c r="A4705" s="287"/>
    </row>
    <row r="4706" spans="1:1" x14ac:dyDescent="0.25">
      <c r="A4706" s="287"/>
    </row>
    <row r="4707" spans="1:1" x14ac:dyDescent="0.25">
      <c r="A4707" s="287"/>
    </row>
    <row r="4708" spans="1:1" x14ac:dyDescent="0.25">
      <c r="A4708" s="287"/>
    </row>
    <row r="4709" spans="1:1" x14ac:dyDescent="0.25">
      <c r="A4709" s="287"/>
    </row>
    <row r="4710" spans="1:1" x14ac:dyDescent="0.25">
      <c r="A4710" s="287"/>
    </row>
    <row r="4711" spans="1:1" x14ac:dyDescent="0.25">
      <c r="A4711" s="287"/>
    </row>
    <row r="4712" spans="1:1" x14ac:dyDescent="0.25">
      <c r="A4712" s="287"/>
    </row>
    <row r="4713" spans="1:1" x14ac:dyDescent="0.25">
      <c r="A4713" s="287"/>
    </row>
    <row r="4714" spans="1:1" x14ac:dyDescent="0.25">
      <c r="A4714" s="287"/>
    </row>
    <row r="4715" spans="1:1" x14ac:dyDescent="0.25">
      <c r="A4715" s="287"/>
    </row>
    <row r="4716" spans="1:1" x14ac:dyDescent="0.25">
      <c r="A4716" s="287"/>
    </row>
    <row r="4717" spans="1:1" x14ac:dyDescent="0.25">
      <c r="A4717" s="287"/>
    </row>
    <row r="4718" spans="1:1" x14ac:dyDescent="0.25">
      <c r="A4718" s="287"/>
    </row>
    <row r="4719" spans="1:1" x14ac:dyDescent="0.25">
      <c r="A4719" s="287"/>
    </row>
    <row r="4720" spans="1:1" x14ac:dyDescent="0.25">
      <c r="A4720" s="287"/>
    </row>
    <row r="4721" spans="1:1" x14ac:dyDescent="0.25">
      <c r="A4721" s="287"/>
    </row>
    <row r="4722" spans="1:1" x14ac:dyDescent="0.25">
      <c r="A4722" s="287"/>
    </row>
    <row r="4723" spans="1:1" x14ac:dyDescent="0.25">
      <c r="A4723" s="287"/>
    </row>
    <row r="4724" spans="1:1" x14ac:dyDescent="0.25">
      <c r="A4724" s="287"/>
    </row>
    <row r="4725" spans="1:1" x14ac:dyDescent="0.25">
      <c r="A4725" s="287"/>
    </row>
    <row r="4726" spans="1:1" x14ac:dyDescent="0.25">
      <c r="A4726" s="287"/>
    </row>
    <row r="4727" spans="1:1" x14ac:dyDescent="0.25">
      <c r="A4727" s="287"/>
    </row>
    <row r="4728" spans="1:1" x14ac:dyDescent="0.25">
      <c r="A4728" s="287"/>
    </row>
    <row r="4729" spans="1:1" x14ac:dyDescent="0.25">
      <c r="A4729" s="287"/>
    </row>
    <row r="4730" spans="1:1" x14ac:dyDescent="0.25">
      <c r="A4730" s="287"/>
    </row>
    <row r="4731" spans="1:1" x14ac:dyDescent="0.25">
      <c r="A4731" s="287"/>
    </row>
    <row r="4732" spans="1:1" x14ac:dyDescent="0.25">
      <c r="A4732" s="287"/>
    </row>
    <row r="4733" spans="1:1" x14ac:dyDescent="0.25">
      <c r="A4733" s="287"/>
    </row>
    <row r="4734" spans="1:1" x14ac:dyDescent="0.25">
      <c r="A4734" s="287"/>
    </row>
    <row r="4735" spans="1:1" x14ac:dyDescent="0.25">
      <c r="A4735" s="287"/>
    </row>
    <row r="4736" spans="1:1" x14ac:dyDescent="0.25">
      <c r="A4736" s="287"/>
    </row>
    <row r="4737" spans="1:1" x14ac:dyDescent="0.25">
      <c r="A4737" s="287"/>
    </row>
    <row r="4738" spans="1:1" x14ac:dyDescent="0.25">
      <c r="A4738" s="287"/>
    </row>
    <row r="4739" spans="1:1" x14ac:dyDescent="0.25">
      <c r="A4739" s="287"/>
    </row>
    <row r="4740" spans="1:1" x14ac:dyDescent="0.25">
      <c r="A4740" s="287"/>
    </row>
    <row r="4741" spans="1:1" x14ac:dyDescent="0.25">
      <c r="A4741" s="287"/>
    </row>
    <row r="4742" spans="1:1" x14ac:dyDescent="0.25">
      <c r="A4742" s="287"/>
    </row>
    <row r="4743" spans="1:1" x14ac:dyDescent="0.25">
      <c r="A4743" s="287"/>
    </row>
    <row r="4744" spans="1:1" x14ac:dyDescent="0.25">
      <c r="A4744" s="287"/>
    </row>
    <row r="4745" spans="1:1" x14ac:dyDescent="0.25">
      <c r="A4745" s="287"/>
    </row>
    <row r="4746" spans="1:1" x14ac:dyDescent="0.25">
      <c r="A4746" s="287"/>
    </row>
    <row r="4747" spans="1:1" x14ac:dyDescent="0.25">
      <c r="A4747" s="287"/>
    </row>
    <row r="4748" spans="1:1" x14ac:dyDescent="0.25">
      <c r="A4748" s="287"/>
    </row>
    <row r="4749" spans="1:1" x14ac:dyDescent="0.25">
      <c r="A4749" s="287"/>
    </row>
    <row r="4750" spans="1:1" x14ac:dyDescent="0.25">
      <c r="A4750" s="287"/>
    </row>
    <row r="4751" spans="1:1" x14ac:dyDescent="0.25">
      <c r="A4751" s="287"/>
    </row>
    <row r="4752" spans="1:1" x14ac:dyDescent="0.25">
      <c r="A4752" s="287"/>
    </row>
    <row r="4753" spans="1:1" x14ac:dyDescent="0.25">
      <c r="A4753" s="287"/>
    </row>
    <row r="4754" spans="1:1" x14ac:dyDescent="0.25">
      <c r="A4754" s="287"/>
    </row>
    <row r="4755" spans="1:1" x14ac:dyDescent="0.25">
      <c r="A4755" s="287"/>
    </row>
    <row r="4756" spans="1:1" x14ac:dyDescent="0.25">
      <c r="A4756" s="287"/>
    </row>
    <row r="4757" spans="1:1" x14ac:dyDescent="0.25">
      <c r="A4757" s="287"/>
    </row>
    <row r="4758" spans="1:1" x14ac:dyDescent="0.25">
      <c r="A4758" s="287"/>
    </row>
    <row r="4759" spans="1:1" x14ac:dyDescent="0.25">
      <c r="A4759" s="287"/>
    </row>
    <row r="4760" spans="1:1" x14ac:dyDescent="0.25">
      <c r="A4760" s="287"/>
    </row>
    <row r="4761" spans="1:1" x14ac:dyDescent="0.25">
      <c r="A4761" s="287"/>
    </row>
    <row r="4762" spans="1:1" x14ac:dyDescent="0.25">
      <c r="A4762" s="287"/>
    </row>
    <row r="4763" spans="1:1" x14ac:dyDescent="0.25">
      <c r="A4763" s="287"/>
    </row>
    <row r="4764" spans="1:1" x14ac:dyDescent="0.25">
      <c r="A4764" s="287"/>
    </row>
    <row r="4765" spans="1:1" x14ac:dyDescent="0.25">
      <c r="A4765" s="287"/>
    </row>
    <row r="4766" spans="1:1" x14ac:dyDescent="0.25">
      <c r="A4766" s="287"/>
    </row>
    <row r="4767" spans="1:1" x14ac:dyDescent="0.25">
      <c r="A4767" s="287"/>
    </row>
    <row r="4768" spans="1:1" x14ac:dyDescent="0.25">
      <c r="A4768" s="287"/>
    </row>
    <row r="4769" spans="1:1" x14ac:dyDescent="0.25">
      <c r="A4769" s="287"/>
    </row>
    <row r="4770" spans="1:1" x14ac:dyDescent="0.25">
      <c r="A4770" s="287"/>
    </row>
    <row r="4771" spans="1:1" x14ac:dyDescent="0.25">
      <c r="A4771" s="287"/>
    </row>
    <row r="4772" spans="1:1" x14ac:dyDescent="0.25">
      <c r="A4772" s="287"/>
    </row>
    <row r="4773" spans="1:1" x14ac:dyDescent="0.25">
      <c r="A4773" s="287"/>
    </row>
    <row r="4774" spans="1:1" x14ac:dyDescent="0.25">
      <c r="A4774" s="287"/>
    </row>
    <row r="4775" spans="1:1" x14ac:dyDescent="0.25">
      <c r="A4775" s="287"/>
    </row>
    <row r="4776" spans="1:1" x14ac:dyDescent="0.25">
      <c r="A4776" s="287"/>
    </row>
    <row r="4777" spans="1:1" x14ac:dyDescent="0.25">
      <c r="A4777" s="287"/>
    </row>
    <row r="4778" spans="1:1" x14ac:dyDescent="0.25">
      <c r="A4778" s="287"/>
    </row>
    <row r="4779" spans="1:1" x14ac:dyDescent="0.25">
      <c r="A4779" s="287"/>
    </row>
    <row r="4780" spans="1:1" x14ac:dyDescent="0.25">
      <c r="A4780" s="287"/>
    </row>
    <row r="4781" spans="1:1" x14ac:dyDescent="0.25">
      <c r="A4781" s="287"/>
    </row>
    <row r="4782" spans="1:1" x14ac:dyDescent="0.25">
      <c r="A4782" s="287"/>
    </row>
    <row r="4783" spans="1:1" x14ac:dyDescent="0.25">
      <c r="A4783" s="287"/>
    </row>
    <row r="4784" spans="1:1" x14ac:dyDescent="0.25">
      <c r="A4784" s="287"/>
    </row>
    <row r="4785" spans="1:1" x14ac:dyDescent="0.25">
      <c r="A4785" s="287"/>
    </row>
    <row r="4786" spans="1:1" x14ac:dyDescent="0.25">
      <c r="A4786" s="287"/>
    </row>
    <row r="4787" spans="1:1" x14ac:dyDescent="0.25">
      <c r="A4787" s="287"/>
    </row>
    <row r="4788" spans="1:1" x14ac:dyDescent="0.25">
      <c r="A4788" s="287"/>
    </row>
    <row r="4789" spans="1:1" x14ac:dyDescent="0.25">
      <c r="A4789" s="287"/>
    </row>
    <row r="4790" spans="1:1" x14ac:dyDescent="0.25">
      <c r="A4790" s="287"/>
    </row>
    <row r="4791" spans="1:1" x14ac:dyDescent="0.25">
      <c r="A4791" s="287"/>
    </row>
    <row r="4792" spans="1:1" x14ac:dyDescent="0.25">
      <c r="A4792" s="287"/>
    </row>
    <row r="4793" spans="1:1" x14ac:dyDescent="0.25">
      <c r="A4793" s="287"/>
    </row>
    <row r="4794" spans="1:1" x14ac:dyDescent="0.25">
      <c r="A4794" s="287"/>
    </row>
    <row r="4795" spans="1:1" x14ac:dyDescent="0.25">
      <c r="A4795" s="287"/>
    </row>
    <row r="4796" spans="1:1" x14ac:dyDescent="0.25">
      <c r="A4796" s="287"/>
    </row>
    <row r="4797" spans="1:1" x14ac:dyDescent="0.25">
      <c r="A4797" s="287"/>
    </row>
    <row r="4798" spans="1:1" x14ac:dyDescent="0.25">
      <c r="A4798" s="287"/>
    </row>
    <row r="4799" spans="1:1" x14ac:dyDescent="0.25">
      <c r="A4799" s="287"/>
    </row>
    <row r="4800" spans="1:1" x14ac:dyDescent="0.25">
      <c r="A4800" s="287"/>
    </row>
    <row r="4801" spans="1:1" x14ac:dyDescent="0.25">
      <c r="A4801" s="287"/>
    </row>
    <row r="4802" spans="1:1" x14ac:dyDescent="0.25">
      <c r="A4802" s="287"/>
    </row>
    <row r="4803" spans="1:1" x14ac:dyDescent="0.25">
      <c r="A4803" s="287"/>
    </row>
    <row r="4804" spans="1:1" x14ac:dyDescent="0.25">
      <c r="A4804" s="287"/>
    </row>
    <row r="4805" spans="1:1" x14ac:dyDescent="0.25">
      <c r="A4805" s="287"/>
    </row>
    <row r="4806" spans="1:1" x14ac:dyDescent="0.25">
      <c r="A4806" s="287"/>
    </row>
    <row r="4807" spans="1:1" x14ac:dyDescent="0.25">
      <c r="A4807" s="287"/>
    </row>
    <row r="4808" spans="1:1" x14ac:dyDescent="0.25">
      <c r="A4808" s="287"/>
    </row>
    <row r="4809" spans="1:1" x14ac:dyDescent="0.25">
      <c r="A4809" s="287"/>
    </row>
    <row r="4810" spans="1:1" x14ac:dyDescent="0.25">
      <c r="A4810" s="287"/>
    </row>
    <row r="4811" spans="1:1" x14ac:dyDescent="0.25">
      <c r="A4811" s="287"/>
    </row>
    <row r="4812" spans="1:1" x14ac:dyDescent="0.25">
      <c r="A4812" s="287"/>
    </row>
    <row r="4813" spans="1:1" x14ac:dyDescent="0.25">
      <c r="A4813" s="287"/>
    </row>
    <row r="4814" spans="1:1" x14ac:dyDescent="0.25">
      <c r="A4814" s="287"/>
    </row>
    <row r="4815" spans="1:1" x14ac:dyDescent="0.25">
      <c r="A4815" s="287"/>
    </row>
    <row r="4816" spans="1:1" x14ac:dyDescent="0.25">
      <c r="A4816" s="287"/>
    </row>
    <row r="4817" spans="1:1" x14ac:dyDescent="0.25">
      <c r="A4817" s="287"/>
    </row>
    <row r="4818" spans="1:1" x14ac:dyDescent="0.25">
      <c r="A4818" s="287"/>
    </row>
    <row r="4819" spans="1:1" x14ac:dyDescent="0.25">
      <c r="A4819" s="287"/>
    </row>
    <row r="4820" spans="1:1" x14ac:dyDescent="0.25">
      <c r="A4820" s="287"/>
    </row>
    <row r="4821" spans="1:1" x14ac:dyDescent="0.25">
      <c r="A4821" s="287"/>
    </row>
    <row r="4822" spans="1:1" x14ac:dyDescent="0.25">
      <c r="A4822" s="287"/>
    </row>
    <row r="4823" spans="1:1" x14ac:dyDescent="0.25">
      <c r="A4823" s="287"/>
    </row>
    <row r="4824" spans="1:1" x14ac:dyDescent="0.25">
      <c r="A4824" s="287"/>
    </row>
    <row r="4825" spans="1:1" x14ac:dyDescent="0.25">
      <c r="A4825" s="287"/>
    </row>
    <row r="4826" spans="1:1" x14ac:dyDescent="0.25">
      <c r="A4826" s="287"/>
    </row>
    <row r="4827" spans="1:1" x14ac:dyDescent="0.25">
      <c r="A4827" s="287"/>
    </row>
    <row r="4828" spans="1:1" x14ac:dyDescent="0.25">
      <c r="A4828" s="287"/>
    </row>
    <row r="4829" spans="1:1" x14ac:dyDescent="0.25">
      <c r="A4829" s="287"/>
    </row>
    <row r="4830" spans="1:1" x14ac:dyDescent="0.25">
      <c r="A4830" s="287"/>
    </row>
    <row r="4831" spans="1:1" x14ac:dyDescent="0.25">
      <c r="A4831" s="287"/>
    </row>
    <row r="4832" spans="1:1" x14ac:dyDescent="0.25">
      <c r="A4832" s="287"/>
    </row>
    <row r="4833" spans="1:1" x14ac:dyDescent="0.25">
      <c r="A4833" s="287"/>
    </row>
    <row r="4834" spans="1:1" x14ac:dyDescent="0.25">
      <c r="A4834" s="287"/>
    </row>
    <row r="4835" spans="1:1" x14ac:dyDescent="0.25">
      <c r="A4835" s="287"/>
    </row>
    <row r="4836" spans="1:1" x14ac:dyDescent="0.25">
      <c r="A4836" s="287"/>
    </row>
    <row r="4837" spans="1:1" x14ac:dyDescent="0.25">
      <c r="A4837" s="287"/>
    </row>
    <row r="4838" spans="1:1" x14ac:dyDescent="0.25">
      <c r="A4838" s="287"/>
    </row>
    <row r="4839" spans="1:1" x14ac:dyDescent="0.25">
      <c r="A4839" s="287"/>
    </row>
    <row r="4840" spans="1:1" x14ac:dyDescent="0.25">
      <c r="A4840" s="287"/>
    </row>
    <row r="4841" spans="1:1" x14ac:dyDescent="0.25">
      <c r="A4841" s="287"/>
    </row>
    <row r="4842" spans="1:1" x14ac:dyDescent="0.25">
      <c r="A4842" s="287"/>
    </row>
    <row r="4843" spans="1:1" x14ac:dyDescent="0.25">
      <c r="A4843" s="287"/>
    </row>
    <row r="4844" spans="1:1" x14ac:dyDescent="0.25">
      <c r="A4844" s="287"/>
    </row>
    <row r="4845" spans="1:1" x14ac:dyDescent="0.25">
      <c r="A4845" s="287"/>
    </row>
    <row r="4846" spans="1:1" x14ac:dyDescent="0.25">
      <c r="A4846" s="287"/>
    </row>
    <row r="4847" spans="1:1" x14ac:dyDescent="0.25">
      <c r="A4847" s="287"/>
    </row>
    <row r="4848" spans="1:1" x14ac:dyDescent="0.25">
      <c r="A4848" s="287"/>
    </row>
    <row r="4849" spans="1:1" x14ac:dyDescent="0.25">
      <c r="A4849" s="287"/>
    </row>
    <row r="4850" spans="1:1" x14ac:dyDescent="0.25">
      <c r="A4850" s="287"/>
    </row>
    <row r="4851" spans="1:1" x14ac:dyDescent="0.25">
      <c r="A4851" s="287"/>
    </row>
    <row r="4852" spans="1:1" x14ac:dyDescent="0.25">
      <c r="A4852" s="287"/>
    </row>
    <row r="4853" spans="1:1" x14ac:dyDescent="0.25">
      <c r="A4853" s="287"/>
    </row>
    <row r="4854" spans="1:1" x14ac:dyDescent="0.25">
      <c r="A4854" s="287"/>
    </row>
    <row r="4855" spans="1:1" x14ac:dyDescent="0.25">
      <c r="A4855" s="287"/>
    </row>
    <row r="4856" spans="1:1" x14ac:dyDescent="0.25">
      <c r="A4856" s="287"/>
    </row>
    <row r="4857" spans="1:1" x14ac:dyDescent="0.25">
      <c r="A4857" s="287"/>
    </row>
    <row r="4858" spans="1:1" x14ac:dyDescent="0.25">
      <c r="A4858" s="287"/>
    </row>
    <row r="4859" spans="1:1" x14ac:dyDescent="0.25">
      <c r="A4859" s="287"/>
    </row>
    <row r="4860" spans="1:1" x14ac:dyDescent="0.25">
      <c r="A4860" s="287"/>
    </row>
    <row r="4861" spans="1:1" x14ac:dyDescent="0.25">
      <c r="A4861" s="287"/>
    </row>
    <row r="4862" spans="1:1" x14ac:dyDescent="0.25">
      <c r="A4862" s="287"/>
    </row>
    <row r="4863" spans="1:1" x14ac:dyDescent="0.25">
      <c r="A4863" s="287"/>
    </row>
    <row r="4864" spans="1:1" x14ac:dyDescent="0.25">
      <c r="A4864" s="287"/>
    </row>
    <row r="4865" spans="1:1" x14ac:dyDescent="0.25">
      <c r="A4865" s="287"/>
    </row>
    <row r="4866" spans="1:1" x14ac:dyDescent="0.25">
      <c r="A4866" s="287"/>
    </row>
    <row r="4867" spans="1:1" x14ac:dyDescent="0.25">
      <c r="A4867" s="287"/>
    </row>
    <row r="4868" spans="1:1" x14ac:dyDescent="0.25">
      <c r="A4868" s="287"/>
    </row>
    <row r="4869" spans="1:1" x14ac:dyDescent="0.25">
      <c r="A4869" s="287"/>
    </row>
    <row r="4870" spans="1:1" x14ac:dyDescent="0.25">
      <c r="A4870" s="287"/>
    </row>
    <row r="4871" spans="1:1" x14ac:dyDescent="0.25">
      <c r="A4871" s="287"/>
    </row>
    <row r="4872" spans="1:1" x14ac:dyDescent="0.25">
      <c r="A4872" s="287"/>
    </row>
    <row r="4873" spans="1:1" x14ac:dyDescent="0.25">
      <c r="A4873" s="287"/>
    </row>
    <row r="4874" spans="1:1" x14ac:dyDescent="0.25">
      <c r="A4874" s="287"/>
    </row>
    <row r="4875" spans="1:1" x14ac:dyDescent="0.25">
      <c r="A4875" s="287"/>
    </row>
    <row r="4876" spans="1:1" x14ac:dyDescent="0.25">
      <c r="A4876" s="287"/>
    </row>
    <row r="4877" spans="1:1" x14ac:dyDescent="0.25">
      <c r="A4877" s="287"/>
    </row>
    <row r="4878" spans="1:1" x14ac:dyDescent="0.25">
      <c r="A4878" s="287"/>
    </row>
    <row r="4879" spans="1:1" x14ac:dyDescent="0.25">
      <c r="A4879" s="287"/>
    </row>
    <row r="4880" spans="1:1" x14ac:dyDescent="0.25">
      <c r="A4880" s="287"/>
    </row>
    <row r="4881" spans="1:1" x14ac:dyDescent="0.25">
      <c r="A4881" s="287"/>
    </row>
    <row r="4882" spans="1:1" x14ac:dyDescent="0.25">
      <c r="A4882" s="287"/>
    </row>
    <row r="4883" spans="1:1" x14ac:dyDescent="0.25">
      <c r="A4883" s="287"/>
    </row>
    <row r="4884" spans="1:1" x14ac:dyDescent="0.25">
      <c r="A4884" s="287"/>
    </row>
    <row r="4885" spans="1:1" x14ac:dyDescent="0.25">
      <c r="A4885" s="287"/>
    </row>
    <row r="4886" spans="1:1" x14ac:dyDescent="0.25">
      <c r="A4886" s="287"/>
    </row>
    <row r="4887" spans="1:1" x14ac:dyDescent="0.25">
      <c r="A4887" s="287"/>
    </row>
    <row r="4888" spans="1:1" x14ac:dyDescent="0.25">
      <c r="A4888" s="287"/>
    </row>
    <row r="4889" spans="1:1" x14ac:dyDescent="0.25">
      <c r="A4889" s="287"/>
    </row>
    <row r="4890" spans="1:1" x14ac:dyDescent="0.25">
      <c r="A4890" s="287"/>
    </row>
    <row r="4891" spans="1:1" x14ac:dyDescent="0.25">
      <c r="A4891" s="287"/>
    </row>
    <row r="4892" spans="1:1" x14ac:dyDescent="0.25">
      <c r="A4892" s="287"/>
    </row>
    <row r="4893" spans="1:1" x14ac:dyDescent="0.25">
      <c r="A4893" s="287"/>
    </row>
    <row r="4894" spans="1:1" x14ac:dyDescent="0.25">
      <c r="A4894" s="287"/>
    </row>
    <row r="4895" spans="1:1" x14ac:dyDescent="0.25">
      <c r="A4895" s="287"/>
    </row>
    <row r="4896" spans="1:1" x14ac:dyDescent="0.25">
      <c r="A4896" s="287"/>
    </row>
    <row r="4897" spans="1:1" x14ac:dyDescent="0.25">
      <c r="A4897" s="287"/>
    </row>
    <row r="4898" spans="1:1" x14ac:dyDescent="0.25">
      <c r="A4898" s="287"/>
    </row>
    <row r="4899" spans="1:1" x14ac:dyDescent="0.25">
      <c r="A4899" s="287"/>
    </row>
    <row r="4900" spans="1:1" x14ac:dyDescent="0.25">
      <c r="A4900" s="287"/>
    </row>
    <row r="4901" spans="1:1" x14ac:dyDescent="0.25">
      <c r="A4901" s="287"/>
    </row>
    <row r="4902" spans="1:1" x14ac:dyDescent="0.25">
      <c r="A4902" s="287"/>
    </row>
    <row r="4903" spans="1:1" x14ac:dyDescent="0.25">
      <c r="A4903" s="287"/>
    </row>
    <row r="4904" spans="1:1" x14ac:dyDescent="0.25">
      <c r="A4904" s="287"/>
    </row>
    <row r="4905" spans="1:1" x14ac:dyDescent="0.25">
      <c r="A4905" s="287"/>
    </row>
    <row r="4906" spans="1:1" x14ac:dyDescent="0.25">
      <c r="A4906" s="287"/>
    </row>
    <row r="4907" spans="1:1" x14ac:dyDescent="0.25">
      <c r="A4907" s="287"/>
    </row>
    <row r="4908" spans="1:1" x14ac:dyDescent="0.25">
      <c r="A4908" s="287"/>
    </row>
    <row r="4909" spans="1:1" x14ac:dyDescent="0.25">
      <c r="A4909" s="287"/>
    </row>
    <row r="4910" spans="1:1" x14ac:dyDescent="0.25">
      <c r="A4910" s="287"/>
    </row>
    <row r="4911" spans="1:1" x14ac:dyDescent="0.25">
      <c r="A4911" s="287"/>
    </row>
    <row r="4912" spans="1:1" x14ac:dyDescent="0.25">
      <c r="A4912" s="287"/>
    </row>
    <row r="4913" spans="1:1" x14ac:dyDescent="0.25">
      <c r="A4913" s="287"/>
    </row>
    <row r="4914" spans="1:1" x14ac:dyDescent="0.25">
      <c r="A4914" s="287"/>
    </row>
    <row r="4915" spans="1:1" x14ac:dyDescent="0.25">
      <c r="A4915" s="287"/>
    </row>
    <row r="4916" spans="1:1" x14ac:dyDescent="0.25">
      <c r="A4916" s="287"/>
    </row>
    <row r="4917" spans="1:1" x14ac:dyDescent="0.25">
      <c r="A4917" s="287"/>
    </row>
    <row r="4918" spans="1:1" x14ac:dyDescent="0.25">
      <c r="A4918" s="287"/>
    </row>
    <row r="4919" spans="1:1" x14ac:dyDescent="0.25">
      <c r="A4919" s="287"/>
    </row>
    <row r="4920" spans="1:1" x14ac:dyDescent="0.25">
      <c r="A4920" s="287"/>
    </row>
    <row r="4921" spans="1:1" x14ac:dyDescent="0.25">
      <c r="A4921" s="287"/>
    </row>
    <row r="4922" spans="1:1" x14ac:dyDescent="0.25">
      <c r="A4922" s="287"/>
    </row>
    <row r="4923" spans="1:1" x14ac:dyDescent="0.25">
      <c r="A4923" s="287"/>
    </row>
    <row r="4924" spans="1:1" x14ac:dyDescent="0.25">
      <c r="A4924" s="287"/>
    </row>
    <row r="4925" spans="1:1" x14ac:dyDescent="0.25">
      <c r="A4925" s="287"/>
    </row>
    <row r="4926" spans="1:1" x14ac:dyDescent="0.25">
      <c r="A4926" s="287"/>
    </row>
    <row r="4927" spans="1:1" x14ac:dyDescent="0.25">
      <c r="A4927" s="287"/>
    </row>
    <row r="4928" spans="1:1" x14ac:dyDescent="0.25">
      <c r="A4928" s="287"/>
    </row>
    <row r="4929" spans="1:1" x14ac:dyDescent="0.25">
      <c r="A4929" s="287"/>
    </row>
    <row r="4930" spans="1:1" x14ac:dyDescent="0.25">
      <c r="A4930" s="287"/>
    </row>
    <row r="4931" spans="1:1" x14ac:dyDescent="0.25">
      <c r="A4931" s="287"/>
    </row>
    <row r="4932" spans="1:1" x14ac:dyDescent="0.25">
      <c r="A4932" s="287"/>
    </row>
    <row r="4933" spans="1:1" x14ac:dyDescent="0.25">
      <c r="A4933" s="287"/>
    </row>
    <row r="4934" spans="1:1" x14ac:dyDescent="0.25">
      <c r="A4934" s="287"/>
    </row>
    <row r="4935" spans="1:1" x14ac:dyDescent="0.25">
      <c r="A4935" s="287"/>
    </row>
    <row r="4936" spans="1:1" x14ac:dyDescent="0.25">
      <c r="A4936" s="287"/>
    </row>
    <row r="4937" spans="1:1" x14ac:dyDescent="0.25">
      <c r="A4937" s="287"/>
    </row>
    <row r="4938" spans="1:1" x14ac:dyDescent="0.25">
      <c r="A4938" s="287"/>
    </row>
    <row r="4939" spans="1:1" x14ac:dyDescent="0.25">
      <c r="A4939" s="287"/>
    </row>
    <row r="4940" spans="1:1" x14ac:dyDescent="0.25">
      <c r="A4940" s="287"/>
    </row>
    <row r="4941" spans="1:1" x14ac:dyDescent="0.25">
      <c r="A4941" s="287"/>
    </row>
    <row r="4942" spans="1:1" x14ac:dyDescent="0.25">
      <c r="A4942" s="287"/>
    </row>
    <row r="4943" spans="1:1" x14ac:dyDescent="0.25">
      <c r="A4943" s="287"/>
    </row>
    <row r="4944" spans="1:1" x14ac:dyDescent="0.25">
      <c r="A4944" s="287"/>
    </row>
    <row r="4945" spans="1:1" x14ac:dyDescent="0.25">
      <c r="A4945" s="287"/>
    </row>
    <row r="4946" spans="1:1" x14ac:dyDescent="0.25">
      <c r="A4946" s="287"/>
    </row>
    <row r="4947" spans="1:1" x14ac:dyDescent="0.25">
      <c r="A4947" s="287"/>
    </row>
    <row r="4948" spans="1:1" x14ac:dyDescent="0.25">
      <c r="A4948" s="287"/>
    </row>
    <row r="4949" spans="1:1" x14ac:dyDescent="0.25">
      <c r="A4949" s="287"/>
    </row>
    <row r="4950" spans="1:1" x14ac:dyDescent="0.25">
      <c r="A4950" s="287"/>
    </row>
    <row r="4951" spans="1:1" x14ac:dyDescent="0.25">
      <c r="A4951" s="287"/>
    </row>
    <row r="4952" spans="1:1" x14ac:dyDescent="0.25">
      <c r="A4952" s="287"/>
    </row>
    <row r="4953" spans="1:1" x14ac:dyDescent="0.25">
      <c r="A4953" s="287"/>
    </row>
    <row r="4954" spans="1:1" x14ac:dyDescent="0.25">
      <c r="A4954" s="287"/>
    </row>
    <row r="4955" spans="1:1" x14ac:dyDescent="0.25">
      <c r="A4955" s="287"/>
    </row>
    <row r="4956" spans="1:1" x14ac:dyDescent="0.25">
      <c r="A4956" s="287"/>
    </row>
    <row r="4957" spans="1:1" x14ac:dyDescent="0.25">
      <c r="A4957" s="287"/>
    </row>
    <row r="4958" spans="1:1" x14ac:dyDescent="0.25">
      <c r="A4958" s="287"/>
    </row>
    <row r="4959" spans="1:1" x14ac:dyDescent="0.25">
      <c r="A4959" s="287"/>
    </row>
    <row r="4960" spans="1:1" x14ac:dyDescent="0.25">
      <c r="A4960" s="287"/>
    </row>
    <row r="4961" spans="1:1" x14ac:dyDescent="0.25">
      <c r="A4961" s="287"/>
    </row>
    <row r="4962" spans="1:1" x14ac:dyDescent="0.25">
      <c r="A4962" s="287"/>
    </row>
    <row r="4963" spans="1:1" x14ac:dyDescent="0.25">
      <c r="A4963" s="287"/>
    </row>
    <row r="4964" spans="1:1" x14ac:dyDescent="0.25">
      <c r="A4964" s="287"/>
    </row>
    <row r="4965" spans="1:1" x14ac:dyDescent="0.25">
      <c r="A4965" s="287"/>
    </row>
    <row r="4966" spans="1:1" x14ac:dyDescent="0.25">
      <c r="A4966" s="287"/>
    </row>
    <row r="4967" spans="1:1" x14ac:dyDescent="0.25">
      <c r="A4967" s="287"/>
    </row>
    <row r="4968" spans="1:1" x14ac:dyDescent="0.25">
      <c r="A4968" s="287"/>
    </row>
    <row r="4969" spans="1:1" x14ac:dyDescent="0.25">
      <c r="A4969" s="287"/>
    </row>
    <row r="4970" spans="1:1" x14ac:dyDescent="0.25">
      <c r="A4970" s="287"/>
    </row>
    <row r="4971" spans="1:1" x14ac:dyDescent="0.25">
      <c r="A4971" s="287"/>
    </row>
    <row r="4972" spans="1:1" x14ac:dyDescent="0.25">
      <c r="A4972" s="287"/>
    </row>
    <row r="4973" spans="1:1" x14ac:dyDescent="0.25">
      <c r="A4973" s="287"/>
    </row>
    <row r="4974" spans="1:1" x14ac:dyDescent="0.25">
      <c r="A4974" s="287"/>
    </row>
    <row r="4975" spans="1:1" x14ac:dyDescent="0.25">
      <c r="A4975" s="287"/>
    </row>
    <row r="4976" spans="1:1" x14ac:dyDescent="0.25">
      <c r="A4976" s="287"/>
    </row>
    <row r="4977" spans="1:1" x14ac:dyDescent="0.25">
      <c r="A4977" s="287"/>
    </row>
    <row r="4978" spans="1:1" x14ac:dyDescent="0.25">
      <c r="A4978" s="287"/>
    </row>
    <row r="4979" spans="1:1" x14ac:dyDescent="0.25">
      <c r="A4979" s="287"/>
    </row>
    <row r="4980" spans="1:1" x14ac:dyDescent="0.25">
      <c r="A4980" s="287"/>
    </row>
    <row r="4981" spans="1:1" x14ac:dyDescent="0.25">
      <c r="A4981" s="287"/>
    </row>
    <row r="4982" spans="1:1" x14ac:dyDescent="0.25">
      <c r="A4982" s="287"/>
    </row>
    <row r="4983" spans="1:1" x14ac:dyDescent="0.25">
      <c r="A4983" s="287"/>
    </row>
    <row r="4984" spans="1:1" x14ac:dyDescent="0.25">
      <c r="A4984" s="287"/>
    </row>
    <row r="4985" spans="1:1" x14ac:dyDescent="0.25">
      <c r="A4985" s="287"/>
    </row>
    <row r="4986" spans="1:1" x14ac:dyDescent="0.25">
      <c r="A4986" s="287"/>
    </row>
    <row r="4987" spans="1:1" x14ac:dyDescent="0.25">
      <c r="A4987" s="287"/>
    </row>
    <row r="4988" spans="1:1" x14ac:dyDescent="0.25">
      <c r="A4988" s="287"/>
    </row>
    <row r="4989" spans="1:1" x14ac:dyDescent="0.25">
      <c r="A4989" s="287"/>
    </row>
    <row r="4990" spans="1:1" x14ac:dyDescent="0.25">
      <c r="A4990" s="287"/>
    </row>
    <row r="4991" spans="1:1" x14ac:dyDescent="0.25">
      <c r="A4991" s="287"/>
    </row>
    <row r="4992" spans="1:1" x14ac:dyDescent="0.25">
      <c r="A4992" s="287"/>
    </row>
    <row r="4993" spans="1:1" x14ac:dyDescent="0.25">
      <c r="A4993" s="287"/>
    </row>
    <row r="4994" spans="1:1" x14ac:dyDescent="0.25">
      <c r="A4994" s="287"/>
    </row>
    <row r="4995" spans="1:1" x14ac:dyDescent="0.25">
      <c r="A4995" s="287"/>
    </row>
    <row r="4996" spans="1:1" x14ac:dyDescent="0.25">
      <c r="A4996" s="287"/>
    </row>
    <row r="4997" spans="1:1" x14ac:dyDescent="0.25">
      <c r="A4997" s="287"/>
    </row>
    <row r="4998" spans="1:1" x14ac:dyDescent="0.25">
      <c r="A4998" s="287"/>
    </row>
    <row r="4999" spans="1:1" x14ac:dyDescent="0.25">
      <c r="A4999" s="287"/>
    </row>
    <row r="5000" spans="1:1" x14ac:dyDescent="0.25">
      <c r="A5000" s="287"/>
    </row>
    <row r="5001" spans="1:1" x14ac:dyDescent="0.25">
      <c r="A5001" s="287"/>
    </row>
    <row r="5002" spans="1:1" x14ac:dyDescent="0.25">
      <c r="A5002" s="287"/>
    </row>
    <row r="5003" spans="1:1" x14ac:dyDescent="0.25">
      <c r="A5003" s="287"/>
    </row>
    <row r="5004" spans="1:1" x14ac:dyDescent="0.25">
      <c r="A5004" s="287"/>
    </row>
    <row r="5005" spans="1:1" x14ac:dyDescent="0.25">
      <c r="A5005" s="287"/>
    </row>
    <row r="5006" spans="1:1" x14ac:dyDescent="0.25">
      <c r="A5006" s="287"/>
    </row>
    <row r="5007" spans="1:1" x14ac:dyDescent="0.25">
      <c r="A5007" s="287"/>
    </row>
    <row r="5008" spans="1:1" x14ac:dyDescent="0.25">
      <c r="A5008" s="287"/>
    </row>
    <row r="5009" spans="1:1" x14ac:dyDescent="0.25">
      <c r="A5009" s="287"/>
    </row>
    <row r="5010" spans="1:1" x14ac:dyDescent="0.25">
      <c r="A5010" s="287"/>
    </row>
    <row r="5011" spans="1:1" x14ac:dyDescent="0.25">
      <c r="A5011" s="287"/>
    </row>
    <row r="5012" spans="1:1" x14ac:dyDescent="0.25">
      <c r="A5012" s="287"/>
    </row>
    <row r="5013" spans="1:1" x14ac:dyDescent="0.25">
      <c r="A5013" s="287"/>
    </row>
    <row r="5014" spans="1:1" x14ac:dyDescent="0.25">
      <c r="A5014" s="287"/>
    </row>
    <row r="5015" spans="1:1" x14ac:dyDescent="0.25">
      <c r="A5015" s="287"/>
    </row>
    <row r="5016" spans="1:1" x14ac:dyDescent="0.25">
      <c r="A5016" s="287"/>
    </row>
    <row r="5017" spans="1:1" x14ac:dyDescent="0.25">
      <c r="A5017" s="287"/>
    </row>
    <row r="5018" spans="1:1" x14ac:dyDescent="0.25">
      <c r="A5018" s="287"/>
    </row>
    <row r="5019" spans="1:1" x14ac:dyDescent="0.25">
      <c r="A5019" s="287"/>
    </row>
    <row r="5020" spans="1:1" x14ac:dyDescent="0.25">
      <c r="A5020" s="287"/>
    </row>
    <row r="5021" spans="1:1" x14ac:dyDescent="0.25">
      <c r="A5021" s="287"/>
    </row>
    <row r="5022" spans="1:1" x14ac:dyDescent="0.25">
      <c r="A5022" s="287"/>
    </row>
    <row r="5023" spans="1:1" x14ac:dyDescent="0.25">
      <c r="A5023" s="287"/>
    </row>
    <row r="5024" spans="1:1" x14ac:dyDescent="0.25">
      <c r="A5024" s="287"/>
    </row>
    <row r="5025" spans="1:1" x14ac:dyDescent="0.25">
      <c r="A5025" s="287"/>
    </row>
    <row r="5026" spans="1:1" x14ac:dyDescent="0.25">
      <c r="A5026" s="287"/>
    </row>
    <row r="5027" spans="1:1" x14ac:dyDescent="0.25">
      <c r="A5027" s="287"/>
    </row>
    <row r="5028" spans="1:1" x14ac:dyDescent="0.25">
      <c r="A5028" s="287"/>
    </row>
    <row r="5029" spans="1:1" x14ac:dyDescent="0.25">
      <c r="A5029" s="287"/>
    </row>
    <row r="5030" spans="1:1" x14ac:dyDescent="0.25">
      <c r="A5030" s="287"/>
    </row>
    <row r="5031" spans="1:1" x14ac:dyDescent="0.25">
      <c r="A5031" s="287"/>
    </row>
    <row r="5032" spans="1:1" x14ac:dyDescent="0.25">
      <c r="A5032" s="287"/>
    </row>
    <row r="5033" spans="1:1" x14ac:dyDescent="0.25">
      <c r="A5033" s="287"/>
    </row>
    <row r="5034" spans="1:1" x14ac:dyDescent="0.25">
      <c r="A5034" s="287"/>
    </row>
    <row r="5035" spans="1:1" x14ac:dyDescent="0.25">
      <c r="A5035" s="287"/>
    </row>
    <row r="5036" spans="1:1" x14ac:dyDescent="0.25">
      <c r="A5036" s="287"/>
    </row>
    <row r="5037" spans="1:1" x14ac:dyDescent="0.25">
      <c r="A5037" s="287"/>
    </row>
    <row r="5038" spans="1:1" x14ac:dyDescent="0.25">
      <c r="A5038" s="287"/>
    </row>
    <row r="5039" spans="1:1" x14ac:dyDescent="0.25">
      <c r="A5039" s="287"/>
    </row>
    <row r="5040" spans="1:1" x14ac:dyDescent="0.25">
      <c r="A5040" s="287"/>
    </row>
    <row r="5041" spans="1:1" x14ac:dyDescent="0.25">
      <c r="A5041" s="287"/>
    </row>
    <row r="5042" spans="1:1" x14ac:dyDescent="0.25">
      <c r="A5042" s="287"/>
    </row>
    <row r="5043" spans="1:1" x14ac:dyDescent="0.25">
      <c r="A5043" s="287"/>
    </row>
    <row r="5044" spans="1:1" x14ac:dyDescent="0.25">
      <c r="A5044" s="287"/>
    </row>
    <row r="5045" spans="1:1" x14ac:dyDescent="0.25">
      <c r="A5045" s="287"/>
    </row>
    <row r="5046" spans="1:1" x14ac:dyDescent="0.25">
      <c r="A5046" s="287"/>
    </row>
    <row r="5047" spans="1:1" x14ac:dyDescent="0.25">
      <c r="A5047" s="287"/>
    </row>
    <row r="5048" spans="1:1" x14ac:dyDescent="0.25">
      <c r="A5048" s="287"/>
    </row>
    <row r="5049" spans="1:1" x14ac:dyDescent="0.25">
      <c r="A5049" s="287"/>
    </row>
    <row r="5050" spans="1:1" x14ac:dyDescent="0.25">
      <c r="A5050" s="287"/>
    </row>
    <row r="5051" spans="1:1" x14ac:dyDescent="0.25">
      <c r="A5051" s="287"/>
    </row>
    <row r="5052" spans="1:1" x14ac:dyDescent="0.25">
      <c r="A5052" s="287"/>
    </row>
    <row r="5053" spans="1:1" x14ac:dyDescent="0.25">
      <c r="A5053" s="287"/>
    </row>
    <row r="5054" spans="1:1" x14ac:dyDescent="0.25">
      <c r="A5054" s="287"/>
    </row>
    <row r="5055" spans="1:1" x14ac:dyDescent="0.25">
      <c r="A5055" s="287"/>
    </row>
    <row r="5056" spans="1:1" x14ac:dyDescent="0.25">
      <c r="A5056" s="287"/>
    </row>
    <row r="5057" spans="1:1" x14ac:dyDescent="0.25">
      <c r="A5057" s="287"/>
    </row>
    <row r="5058" spans="1:1" x14ac:dyDescent="0.25">
      <c r="A5058" s="287"/>
    </row>
    <row r="5059" spans="1:1" x14ac:dyDescent="0.25">
      <c r="A5059" s="287"/>
    </row>
    <row r="5060" spans="1:1" x14ac:dyDescent="0.25">
      <c r="A5060" s="287"/>
    </row>
    <row r="5061" spans="1:1" x14ac:dyDescent="0.25">
      <c r="A5061" s="287"/>
    </row>
    <row r="5062" spans="1:1" x14ac:dyDescent="0.25">
      <c r="A5062" s="287"/>
    </row>
    <row r="5063" spans="1:1" x14ac:dyDescent="0.25">
      <c r="A5063" s="287"/>
    </row>
    <row r="5064" spans="1:1" x14ac:dyDescent="0.25">
      <c r="A5064" s="287"/>
    </row>
    <row r="5065" spans="1:1" x14ac:dyDescent="0.25">
      <c r="A5065" s="287"/>
    </row>
    <row r="5066" spans="1:1" x14ac:dyDescent="0.25">
      <c r="A5066" s="287"/>
    </row>
    <row r="5067" spans="1:1" x14ac:dyDescent="0.25">
      <c r="A5067" s="287"/>
    </row>
    <row r="5068" spans="1:1" x14ac:dyDescent="0.25">
      <c r="A5068" s="287"/>
    </row>
    <row r="5069" spans="1:1" x14ac:dyDescent="0.25">
      <c r="A5069" s="287"/>
    </row>
    <row r="5070" spans="1:1" x14ac:dyDescent="0.25">
      <c r="A5070" s="287"/>
    </row>
    <row r="5071" spans="1:1" x14ac:dyDescent="0.25">
      <c r="A5071" s="287"/>
    </row>
    <row r="5072" spans="1:1" x14ac:dyDescent="0.25">
      <c r="A5072" s="287"/>
    </row>
    <row r="5073" spans="1:1" x14ac:dyDescent="0.25">
      <c r="A5073" s="287"/>
    </row>
    <row r="5074" spans="1:1" x14ac:dyDescent="0.25">
      <c r="A5074" s="287"/>
    </row>
    <row r="5075" spans="1:1" x14ac:dyDescent="0.25">
      <c r="A5075" s="287"/>
    </row>
    <row r="5076" spans="1:1" x14ac:dyDescent="0.25">
      <c r="A5076" s="287"/>
    </row>
    <row r="5077" spans="1:1" x14ac:dyDescent="0.25">
      <c r="A5077" s="287"/>
    </row>
    <row r="5078" spans="1:1" x14ac:dyDescent="0.25">
      <c r="A5078" s="287"/>
    </row>
    <row r="5079" spans="1:1" x14ac:dyDescent="0.25">
      <c r="A5079" s="287"/>
    </row>
    <row r="5080" spans="1:1" x14ac:dyDescent="0.25">
      <c r="A5080" s="287"/>
    </row>
    <row r="5081" spans="1:1" x14ac:dyDescent="0.25">
      <c r="A5081" s="287"/>
    </row>
    <row r="5082" spans="1:1" x14ac:dyDescent="0.25">
      <c r="A5082" s="287"/>
    </row>
    <row r="5083" spans="1:1" x14ac:dyDescent="0.25">
      <c r="A5083" s="287"/>
    </row>
    <row r="5084" spans="1:1" x14ac:dyDescent="0.25">
      <c r="A5084" s="287"/>
    </row>
    <row r="5085" spans="1:1" x14ac:dyDescent="0.25">
      <c r="A5085" s="287"/>
    </row>
    <row r="5086" spans="1:1" x14ac:dyDescent="0.25">
      <c r="A5086" s="287"/>
    </row>
    <row r="5087" spans="1:1" x14ac:dyDescent="0.25">
      <c r="A5087" s="287"/>
    </row>
    <row r="5088" spans="1:1" x14ac:dyDescent="0.25">
      <c r="A5088" s="287"/>
    </row>
    <row r="5089" spans="1:1" x14ac:dyDescent="0.25">
      <c r="A5089" s="287"/>
    </row>
    <row r="5090" spans="1:1" x14ac:dyDescent="0.25">
      <c r="A5090" s="287"/>
    </row>
    <row r="5091" spans="1:1" x14ac:dyDescent="0.25">
      <c r="A5091" s="287"/>
    </row>
    <row r="5092" spans="1:1" x14ac:dyDescent="0.25">
      <c r="A5092" s="287"/>
    </row>
    <row r="5093" spans="1:1" x14ac:dyDescent="0.25">
      <c r="A5093" s="287"/>
    </row>
    <row r="5094" spans="1:1" x14ac:dyDescent="0.25">
      <c r="A5094" s="287"/>
    </row>
    <row r="5095" spans="1:1" x14ac:dyDescent="0.25">
      <c r="A5095" s="287"/>
    </row>
    <row r="5096" spans="1:1" x14ac:dyDescent="0.25">
      <c r="A5096" s="287"/>
    </row>
    <row r="5097" spans="1:1" x14ac:dyDescent="0.25">
      <c r="A5097" s="287"/>
    </row>
    <row r="5098" spans="1:1" x14ac:dyDescent="0.25">
      <c r="A5098" s="287"/>
    </row>
    <row r="5099" spans="1:1" x14ac:dyDescent="0.25">
      <c r="A5099" s="287"/>
    </row>
    <row r="5100" spans="1:1" x14ac:dyDescent="0.25">
      <c r="A5100" s="287"/>
    </row>
    <row r="5101" spans="1:1" x14ac:dyDescent="0.25">
      <c r="A5101" s="287"/>
    </row>
    <row r="5102" spans="1:1" x14ac:dyDescent="0.25">
      <c r="A5102" s="287"/>
    </row>
    <row r="5103" spans="1:1" x14ac:dyDescent="0.25">
      <c r="A5103" s="287"/>
    </row>
    <row r="5104" spans="1:1" x14ac:dyDescent="0.25">
      <c r="A5104" s="287"/>
    </row>
    <row r="5105" spans="1:1" x14ac:dyDescent="0.25">
      <c r="A5105" s="287"/>
    </row>
    <row r="5106" spans="1:1" x14ac:dyDescent="0.25">
      <c r="A5106" s="287"/>
    </row>
    <row r="5107" spans="1:1" x14ac:dyDescent="0.25">
      <c r="A5107" s="287"/>
    </row>
    <row r="5108" spans="1:1" x14ac:dyDescent="0.25">
      <c r="A5108" s="287"/>
    </row>
    <row r="5109" spans="1:1" x14ac:dyDescent="0.25">
      <c r="A5109" s="287"/>
    </row>
    <row r="5110" spans="1:1" x14ac:dyDescent="0.25">
      <c r="A5110" s="287"/>
    </row>
    <row r="5111" spans="1:1" x14ac:dyDescent="0.25">
      <c r="A5111" s="287"/>
    </row>
    <row r="5112" spans="1:1" x14ac:dyDescent="0.25">
      <c r="A5112" s="287"/>
    </row>
    <row r="5113" spans="1:1" x14ac:dyDescent="0.25">
      <c r="A5113" s="287"/>
    </row>
    <row r="5114" spans="1:1" x14ac:dyDescent="0.25">
      <c r="A5114" s="287"/>
    </row>
    <row r="5115" spans="1:1" x14ac:dyDescent="0.25">
      <c r="A5115" s="287"/>
    </row>
    <row r="5116" spans="1:1" x14ac:dyDescent="0.25">
      <c r="A5116" s="287"/>
    </row>
    <row r="5117" spans="1:1" x14ac:dyDescent="0.25">
      <c r="A5117" s="287"/>
    </row>
    <row r="5118" spans="1:1" x14ac:dyDescent="0.25">
      <c r="A5118" s="287"/>
    </row>
    <row r="5119" spans="1:1" x14ac:dyDescent="0.25">
      <c r="A5119" s="287"/>
    </row>
    <row r="5120" spans="1:1" x14ac:dyDescent="0.25">
      <c r="A5120" s="287"/>
    </row>
    <row r="5121" spans="1:1" x14ac:dyDescent="0.25">
      <c r="A5121" s="287"/>
    </row>
    <row r="5122" spans="1:1" x14ac:dyDescent="0.25">
      <c r="A5122" s="287"/>
    </row>
    <row r="5123" spans="1:1" x14ac:dyDescent="0.25">
      <c r="A5123" s="287"/>
    </row>
    <row r="5124" spans="1:1" x14ac:dyDescent="0.25">
      <c r="A5124" s="287"/>
    </row>
    <row r="5125" spans="1:1" x14ac:dyDescent="0.25">
      <c r="A5125" s="287"/>
    </row>
    <row r="5126" spans="1:1" x14ac:dyDescent="0.25">
      <c r="A5126" s="287"/>
    </row>
    <row r="5127" spans="1:1" x14ac:dyDescent="0.25">
      <c r="A5127" s="287"/>
    </row>
    <row r="5128" spans="1:1" x14ac:dyDescent="0.25">
      <c r="A5128" s="287"/>
    </row>
    <row r="5129" spans="1:1" x14ac:dyDescent="0.25">
      <c r="A5129" s="287"/>
    </row>
    <row r="5130" spans="1:1" x14ac:dyDescent="0.25">
      <c r="A5130" s="287"/>
    </row>
    <row r="5131" spans="1:1" x14ac:dyDescent="0.25">
      <c r="A5131" s="287"/>
    </row>
    <row r="5132" spans="1:1" x14ac:dyDescent="0.25">
      <c r="A5132" s="287"/>
    </row>
    <row r="5133" spans="1:1" x14ac:dyDescent="0.25">
      <c r="A5133" s="287"/>
    </row>
    <row r="5134" spans="1:1" x14ac:dyDescent="0.25">
      <c r="A5134" s="287"/>
    </row>
    <row r="5135" spans="1:1" x14ac:dyDescent="0.25">
      <c r="A5135" s="287"/>
    </row>
    <row r="5136" spans="1:1" x14ac:dyDescent="0.25">
      <c r="A5136" s="287"/>
    </row>
    <row r="5137" spans="1:1" x14ac:dyDescent="0.25">
      <c r="A5137" s="287"/>
    </row>
    <row r="5138" spans="1:1" x14ac:dyDescent="0.25">
      <c r="A5138" s="287"/>
    </row>
    <row r="5139" spans="1:1" x14ac:dyDescent="0.25">
      <c r="A5139" s="287"/>
    </row>
    <row r="5140" spans="1:1" x14ac:dyDescent="0.25">
      <c r="A5140" s="287"/>
    </row>
    <row r="5141" spans="1:1" x14ac:dyDescent="0.25">
      <c r="A5141" s="287"/>
    </row>
    <row r="5142" spans="1:1" x14ac:dyDescent="0.25">
      <c r="A5142" s="287"/>
    </row>
    <row r="5143" spans="1:1" x14ac:dyDescent="0.25">
      <c r="A5143" s="287"/>
    </row>
    <row r="5144" spans="1:1" x14ac:dyDescent="0.25">
      <c r="A5144" s="287"/>
    </row>
    <row r="5145" spans="1:1" x14ac:dyDescent="0.25">
      <c r="A5145" s="287"/>
    </row>
    <row r="5146" spans="1:1" x14ac:dyDescent="0.25">
      <c r="A5146" s="287"/>
    </row>
    <row r="5147" spans="1:1" x14ac:dyDescent="0.25">
      <c r="A5147" s="287"/>
    </row>
    <row r="5148" spans="1:1" x14ac:dyDescent="0.25">
      <c r="A5148" s="287"/>
    </row>
    <row r="5149" spans="1:1" x14ac:dyDescent="0.25">
      <c r="A5149" s="287"/>
    </row>
    <row r="5150" spans="1:1" x14ac:dyDescent="0.25">
      <c r="A5150" s="287"/>
    </row>
    <row r="5151" spans="1:1" x14ac:dyDescent="0.25">
      <c r="A5151" s="287"/>
    </row>
    <row r="5152" spans="1:1" x14ac:dyDescent="0.25">
      <c r="A5152" s="287"/>
    </row>
    <row r="5153" spans="1:1" x14ac:dyDescent="0.25">
      <c r="A5153" s="287"/>
    </row>
    <row r="5154" spans="1:1" x14ac:dyDescent="0.25">
      <c r="A5154" s="287"/>
    </row>
    <row r="5155" spans="1:1" x14ac:dyDescent="0.25">
      <c r="A5155" s="287"/>
    </row>
    <row r="5156" spans="1:1" x14ac:dyDescent="0.25">
      <c r="A5156" s="287"/>
    </row>
    <row r="5157" spans="1:1" x14ac:dyDescent="0.25">
      <c r="A5157" s="287"/>
    </row>
    <row r="5158" spans="1:1" x14ac:dyDescent="0.25">
      <c r="A5158" s="287"/>
    </row>
    <row r="5159" spans="1:1" x14ac:dyDescent="0.25">
      <c r="A5159" s="287"/>
    </row>
    <row r="5160" spans="1:1" x14ac:dyDescent="0.25">
      <c r="A5160" s="287"/>
    </row>
    <row r="5161" spans="1:1" x14ac:dyDescent="0.25">
      <c r="A5161" s="287"/>
    </row>
    <row r="5162" spans="1:1" x14ac:dyDescent="0.25">
      <c r="A5162" s="287"/>
    </row>
    <row r="5163" spans="1:1" x14ac:dyDescent="0.25">
      <c r="A5163" s="287"/>
    </row>
    <row r="5164" spans="1:1" x14ac:dyDescent="0.25">
      <c r="A5164" s="287"/>
    </row>
    <row r="5165" spans="1:1" x14ac:dyDescent="0.25">
      <c r="A5165" s="287"/>
    </row>
    <row r="5166" spans="1:1" x14ac:dyDescent="0.25">
      <c r="A5166" s="287"/>
    </row>
    <row r="5167" spans="1:1" x14ac:dyDescent="0.25">
      <c r="A5167" s="287"/>
    </row>
    <row r="5168" spans="1:1" x14ac:dyDescent="0.25">
      <c r="A5168" s="287"/>
    </row>
    <row r="5169" spans="1:1" x14ac:dyDescent="0.25">
      <c r="A5169" s="287"/>
    </row>
    <row r="5170" spans="1:1" x14ac:dyDescent="0.25">
      <c r="A5170" s="287"/>
    </row>
    <row r="5171" spans="1:1" x14ac:dyDescent="0.25">
      <c r="A5171" s="287"/>
    </row>
    <row r="5172" spans="1:1" x14ac:dyDescent="0.25">
      <c r="A5172" s="287"/>
    </row>
    <row r="5173" spans="1:1" x14ac:dyDescent="0.25">
      <c r="A5173" s="287"/>
    </row>
    <row r="5174" spans="1:1" x14ac:dyDescent="0.25">
      <c r="A5174" s="287"/>
    </row>
    <row r="5175" spans="1:1" x14ac:dyDescent="0.25">
      <c r="A5175" s="287"/>
    </row>
    <row r="5176" spans="1:1" x14ac:dyDescent="0.25">
      <c r="A5176" s="287"/>
    </row>
    <row r="5177" spans="1:1" x14ac:dyDescent="0.25">
      <c r="A5177" s="287"/>
    </row>
    <row r="5178" spans="1:1" x14ac:dyDescent="0.25">
      <c r="A5178" s="287"/>
    </row>
    <row r="5179" spans="1:1" x14ac:dyDescent="0.25">
      <c r="A5179" s="287"/>
    </row>
    <row r="5180" spans="1:1" x14ac:dyDescent="0.25">
      <c r="A5180" s="287"/>
    </row>
    <row r="5181" spans="1:1" x14ac:dyDescent="0.25">
      <c r="A5181" s="287"/>
    </row>
    <row r="5182" spans="1:1" x14ac:dyDescent="0.25">
      <c r="A5182" s="287"/>
    </row>
    <row r="5183" spans="1:1" x14ac:dyDescent="0.25">
      <c r="A5183" s="287"/>
    </row>
    <row r="5184" spans="1:1" x14ac:dyDescent="0.25">
      <c r="A5184" s="287"/>
    </row>
    <row r="5185" spans="1:1" x14ac:dyDescent="0.25">
      <c r="A5185" s="287"/>
    </row>
    <row r="5186" spans="1:1" x14ac:dyDescent="0.25">
      <c r="A5186" s="287"/>
    </row>
    <row r="5187" spans="1:1" x14ac:dyDescent="0.25">
      <c r="A5187" s="287"/>
    </row>
    <row r="5188" spans="1:1" x14ac:dyDescent="0.25">
      <c r="A5188" s="287"/>
    </row>
    <row r="5189" spans="1:1" x14ac:dyDescent="0.25">
      <c r="A5189" s="287"/>
    </row>
    <row r="5190" spans="1:1" x14ac:dyDescent="0.25">
      <c r="A5190" s="287"/>
    </row>
    <row r="5191" spans="1:1" x14ac:dyDescent="0.25">
      <c r="A5191" s="287"/>
    </row>
    <row r="5192" spans="1:1" x14ac:dyDescent="0.25">
      <c r="A5192" s="287"/>
    </row>
    <row r="5193" spans="1:1" x14ac:dyDescent="0.25">
      <c r="A5193" s="287"/>
    </row>
    <row r="5194" spans="1:1" x14ac:dyDescent="0.25">
      <c r="A5194" s="287"/>
    </row>
    <row r="5195" spans="1:1" x14ac:dyDescent="0.25">
      <c r="A5195" s="287"/>
    </row>
    <row r="5196" spans="1:1" x14ac:dyDescent="0.25">
      <c r="A5196" s="287"/>
    </row>
    <row r="5197" spans="1:1" x14ac:dyDescent="0.25">
      <c r="A5197" s="287"/>
    </row>
    <row r="5198" spans="1:1" x14ac:dyDescent="0.25">
      <c r="A5198" s="287"/>
    </row>
    <row r="5199" spans="1:1" x14ac:dyDescent="0.25">
      <c r="A5199" s="287"/>
    </row>
    <row r="5200" spans="1:1" x14ac:dyDescent="0.25">
      <c r="A5200" s="287"/>
    </row>
    <row r="5201" spans="1:1" x14ac:dyDescent="0.25">
      <c r="A5201" s="287"/>
    </row>
    <row r="5202" spans="1:1" x14ac:dyDescent="0.25">
      <c r="A5202" s="287"/>
    </row>
    <row r="5203" spans="1:1" x14ac:dyDescent="0.25">
      <c r="A5203" s="287"/>
    </row>
    <row r="5204" spans="1:1" x14ac:dyDescent="0.25">
      <c r="A5204" s="287"/>
    </row>
    <row r="5205" spans="1:1" x14ac:dyDescent="0.25">
      <c r="A5205" s="287"/>
    </row>
    <row r="5206" spans="1:1" x14ac:dyDescent="0.25">
      <c r="A5206" s="287"/>
    </row>
    <row r="5207" spans="1:1" x14ac:dyDescent="0.25">
      <c r="A5207" s="287"/>
    </row>
    <row r="5208" spans="1:1" x14ac:dyDescent="0.25">
      <c r="A5208" s="287"/>
    </row>
    <row r="5209" spans="1:1" x14ac:dyDescent="0.25">
      <c r="A5209" s="287"/>
    </row>
    <row r="5210" spans="1:1" x14ac:dyDescent="0.25">
      <c r="A5210" s="287"/>
    </row>
    <row r="5211" spans="1:1" x14ac:dyDescent="0.25">
      <c r="A5211" s="287"/>
    </row>
    <row r="5212" spans="1:1" x14ac:dyDescent="0.25">
      <c r="A5212" s="287"/>
    </row>
    <row r="5213" spans="1:1" x14ac:dyDescent="0.25">
      <c r="A5213" s="287"/>
    </row>
    <row r="5214" spans="1:1" x14ac:dyDescent="0.25">
      <c r="A5214" s="287"/>
    </row>
    <row r="5215" spans="1:1" x14ac:dyDescent="0.25">
      <c r="A5215" s="287"/>
    </row>
    <row r="5216" spans="1:1" x14ac:dyDescent="0.25">
      <c r="A5216" s="287"/>
    </row>
    <row r="5217" spans="1:1" x14ac:dyDescent="0.25">
      <c r="A5217" s="287"/>
    </row>
    <row r="5218" spans="1:1" x14ac:dyDescent="0.25">
      <c r="A5218" s="287"/>
    </row>
    <row r="5219" spans="1:1" x14ac:dyDescent="0.25">
      <c r="A5219" s="287"/>
    </row>
    <row r="5220" spans="1:1" x14ac:dyDescent="0.25">
      <c r="A5220" s="287"/>
    </row>
    <row r="5221" spans="1:1" x14ac:dyDescent="0.25">
      <c r="A5221" s="287"/>
    </row>
    <row r="5222" spans="1:1" x14ac:dyDescent="0.25">
      <c r="A5222" s="287"/>
    </row>
    <row r="5223" spans="1:1" x14ac:dyDescent="0.25">
      <c r="A5223" s="287"/>
    </row>
    <row r="5224" spans="1:1" x14ac:dyDescent="0.25">
      <c r="A5224" s="287"/>
    </row>
    <row r="5225" spans="1:1" x14ac:dyDescent="0.25">
      <c r="A5225" s="287"/>
    </row>
    <row r="5226" spans="1:1" x14ac:dyDescent="0.25">
      <c r="A5226" s="287"/>
    </row>
    <row r="5227" spans="1:1" x14ac:dyDescent="0.25">
      <c r="A5227" s="287"/>
    </row>
    <row r="5228" spans="1:1" x14ac:dyDescent="0.25">
      <c r="A5228" s="287"/>
    </row>
    <row r="5229" spans="1:1" x14ac:dyDescent="0.25">
      <c r="A5229" s="287"/>
    </row>
    <row r="5230" spans="1:1" x14ac:dyDescent="0.25">
      <c r="A5230" s="287"/>
    </row>
    <row r="5231" spans="1:1" x14ac:dyDescent="0.25">
      <c r="A5231" s="287"/>
    </row>
    <row r="5232" spans="1:1" x14ac:dyDescent="0.25">
      <c r="A5232" s="287"/>
    </row>
    <row r="5233" spans="1:1" x14ac:dyDescent="0.25">
      <c r="A5233" s="287"/>
    </row>
    <row r="5234" spans="1:1" x14ac:dyDescent="0.25">
      <c r="A5234" s="287"/>
    </row>
    <row r="5235" spans="1:1" x14ac:dyDescent="0.25">
      <c r="A5235" s="287"/>
    </row>
    <row r="5236" spans="1:1" x14ac:dyDescent="0.25">
      <c r="A5236" s="287"/>
    </row>
    <row r="5237" spans="1:1" x14ac:dyDescent="0.25">
      <c r="A5237" s="287"/>
    </row>
    <row r="5238" spans="1:1" x14ac:dyDescent="0.25">
      <c r="A5238" s="287"/>
    </row>
    <row r="5239" spans="1:1" x14ac:dyDescent="0.25">
      <c r="A5239" s="287"/>
    </row>
    <row r="5240" spans="1:1" x14ac:dyDescent="0.25">
      <c r="A5240" s="287"/>
    </row>
    <row r="5241" spans="1:1" x14ac:dyDescent="0.25">
      <c r="A5241" s="287"/>
    </row>
    <row r="5242" spans="1:1" x14ac:dyDescent="0.25">
      <c r="A5242" s="287"/>
    </row>
    <row r="5243" spans="1:1" x14ac:dyDescent="0.25">
      <c r="A5243" s="287"/>
    </row>
    <row r="5244" spans="1:1" x14ac:dyDescent="0.25">
      <c r="A5244" s="287"/>
    </row>
    <row r="5245" spans="1:1" x14ac:dyDescent="0.25">
      <c r="A5245" s="287"/>
    </row>
    <row r="5246" spans="1:1" x14ac:dyDescent="0.25">
      <c r="A5246" s="287"/>
    </row>
    <row r="5247" spans="1:1" x14ac:dyDescent="0.25">
      <c r="A5247" s="287"/>
    </row>
    <row r="5248" spans="1:1" x14ac:dyDescent="0.25">
      <c r="A5248" s="287"/>
    </row>
    <row r="5249" spans="1:1" x14ac:dyDescent="0.25">
      <c r="A5249" s="287"/>
    </row>
    <row r="5250" spans="1:1" x14ac:dyDescent="0.25">
      <c r="A5250" s="287"/>
    </row>
    <row r="5251" spans="1:1" x14ac:dyDescent="0.25">
      <c r="A5251" s="287"/>
    </row>
    <row r="5252" spans="1:1" x14ac:dyDescent="0.25">
      <c r="A5252" s="287"/>
    </row>
    <row r="5253" spans="1:1" x14ac:dyDescent="0.25">
      <c r="A5253" s="287"/>
    </row>
    <row r="5254" spans="1:1" x14ac:dyDescent="0.25">
      <c r="A5254" s="287"/>
    </row>
    <row r="5255" spans="1:1" x14ac:dyDescent="0.25">
      <c r="A5255" s="287"/>
    </row>
    <row r="5256" spans="1:1" x14ac:dyDescent="0.25">
      <c r="A5256" s="287"/>
    </row>
    <row r="5257" spans="1:1" x14ac:dyDescent="0.25">
      <c r="A5257" s="287"/>
    </row>
    <row r="5258" spans="1:1" x14ac:dyDescent="0.25">
      <c r="A5258" s="287"/>
    </row>
    <row r="5259" spans="1:1" x14ac:dyDescent="0.25">
      <c r="A5259" s="287"/>
    </row>
    <row r="5260" spans="1:1" x14ac:dyDescent="0.25">
      <c r="A5260" s="287"/>
    </row>
    <row r="5261" spans="1:1" x14ac:dyDescent="0.25">
      <c r="A5261" s="287"/>
    </row>
    <row r="5262" spans="1:1" x14ac:dyDescent="0.25">
      <c r="A5262" s="287"/>
    </row>
    <row r="5263" spans="1:1" x14ac:dyDescent="0.25">
      <c r="A5263" s="287"/>
    </row>
    <row r="5264" spans="1:1" x14ac:dyDescent="0.25">
      <c r="A5264" s="287"/>
    </row>
    <row r="5265" spans="1:1" x14ac:dyDescent="0.25">
      <c r="A5265" s="287"/>
    </row>
    <row r="5266" spans="1:1" x14ac:dyDescent="0.25">
      <c r="A5266" s="287"/>
    </row>
    <row r="5267" spans="1:1" x14ac:dyDescent="0.25">
      <c r="A5267" s="287"/>
    </row>
    <row r="5268" spans="1:1" x14ac:dyDescent="0.25">
      <c r="A5268" s="287"/>
    </row>
    <row r="5269" spans="1:1" x14ac:dyDescent="0.25">
      <c r="A5269" s="287"/>
    </row>
    <row r="5270" spans="1:1" x14ac:dyDescent="0.25">
      <c r="A5270" s="287"/>
    </row>
    <row r="5271" spans="1:1" x14ac:dyDescent="0.25">
      <c r="A5271" s="287"/>
    </row>
    <row r="5272" spans="1:1" x14ac:dyDescent="0.25">
      <c r="A5272" s="287"/>
    </row>
    <row r="5273" spans="1:1" x14ac:dyDescent="0.25">
      <c r="A5273" s="287"/>
    </row>
    <row r="5274" spans="1:1" x14ac:dyDescent="0.25">
      <c r="A5274" s="287"/>
    </row>
    <row r="5275" spans="1:1" x14ac:dyDescent="0.25">
      <c r="A5275" s="287"/>
    </row>
    <row r="5276" spans="1:1" x14ac:dyDescent="0.25">
      <c r="A5276" s="287"/>
    </row>
    <row r="5277" spans="1:1" x14ac:dyDescent="0.25">
      <c r="A5277" s="287"/>
    </row>
    <row r="5278" spans="1:1" x14ac:dyDescent="0.25">
      <c r="A5278" s="287"/>
    </row>
    <row r="5279" spans="1:1" x14ac:dyDescent="0.25">
      <c r="A5279" s="287"/>
    </row>
    <row r="5280" spans="1:1" x14ac:dyDescent="0.25">
      <c r="A5280" s="287"/>
    </row>
    <row r="5281" spans="1:1" x14ac:dyDescent="0.25">
      <c r="A5281" s="287"/>
    </row>
    <row r="5282" spans="1:1" x14ac:dyDescent="0.25">
      <c r="A5282" s="287"/>
    </row>
    <row r="5283" spans="1:1" x14ac:dyDescent="0.25">
      <c r="A5283" s="287"/>
    </row>
    <row r="5284" spans="1:1" x14ac:dyDescent="0.25">
      <c r="A5284" s="287"/>
    </row>
    <row r="5285" spans="1:1" x14ac:dyDescent="0.25">
      <c r="A5285" s="287"/>
    </row>
    <row r="5286" spans="1:1" x14ac:dyDescent="0.25">
      <c r="A5286" s="287"/>
    </row>
    <row r="5287" spans="1:1" x14ac:dyDescent="0.25">
      <c r="A5287" s="287"/>
    </row>
    <row r="5288" spans="1:1" x14ac:dyDescent="0.25">
      <c r="A5288" s="287"/>
    </row>
    <row r="5289" spans="1:1" x14ac:dyDescent="0.25">
      <c r="A5289" s="287"/>
    </row>
    <row r="5290" spans="1:1" x14ac:dyDescent="0.25">
      <c r="A5290" s="287"/>
    </row>
    <row r="5291" spans="1:1" x14ac:dyDescent="0.25">
      <c r="A5291" s="287"/>
    </row>
    <row r="5292" spans="1:1" x14ac:dyDescent="0.25">
      <c r="A5292" s="287"/>
    </row>
    <row r="5293" spans="1:1" x14ac:dyDescent="0.25">
      <c r="A5293" s="287"/>
    </row>
    <row r="5294" spans="1:1" x14ac:dyDescent="0.25">
      <c r="A5294" s="287"/>
    </row>
    <row r="5295" spans="1:1" x14ac:dyDescent="0.25">
      <c r="A5295" s="287"/>
    </row>
    <row r="5296" spans="1:1" x14ac:dyDescent="0.25">
      <c r="A5296" s="287"/>
    </row>
    <row r="5297" spans="1:1" x14ac:dyDescent="0.25">
      <c r="A5297" s="287"/>
    </row>
    <row r="5298" spans="1:1" x14ac:dyDescent="0.25">
      <c r="A5298" s="287"/>
    </row>
    <row r="5299" spans="1:1" x14ac:dyDescent="0.25">
      <c r="A5299" s="287"/>
    </row>
    <row r="5300" spans="1:1" x14ac:dyDescent="0.25">
      <c r="A5300" s="287"/>
    </row>
    <row r="5301" spans="1:1" x14ac:dyDescent="0.25">
      <c r="A5301" s="287"/>
    </row>
    <row r="5302" spans="1:1" x14ac:dyDescent="0.25">
      <c r="A5302" s="287"/>
    </row>
    <row r="5303" spans="1:1" x14ac:dyDescent="0.25">
      <c r="A5303" s="287"/>
    </row>
    <row r="5304" spans="1:1" x14ac:dyDescent="0.25">
      <c r="A5304" s="287"/>
    </row>
    <row r="5305" spans="1:1" x14ac:dyDescent="0.25">
      <c r="A5305" s="287"/>
    </row>
    <row r="5306" spans="1:1" x14ac:dyDescent="0.25">
      <c r="A5306" s="287"/>
    </row>
    <row r="5307" spans="1:1" x14ac:dyDescent="0.25">
      <c r="A5307" s="287"/>
    </row>
    <row r="5308" spans="1:1" x14ac:dyDescent="0.25">
      <c r="A5308" s="287"/>
    </row>
    <row r="5309" spans="1:1" x14ac:dyDescent="0.25">
      <c r="A5309" s="287"/>
    </row>
    <row r="5310" spans="1:1" x14ac:dyDescent="0.25">
      <c r="A5310" s="287"/>
    </row>
    <row r="5311" spans="1:1" x14ac:dyDescent="0.25">
      <c r="A5311" s="287"/>
    </row>
    <row r="5312" spans="1:1" x14ac:dyDescent="0.25">
      <c r="A5312" s="287"/>
    </row>
    <row r="5313" spans="1:1" x14ac:dyDescent="0.25">
      <c r="A5313" s="287"/>
    </row>
    <row r="5314" spans="1:1" x14ac:dyDescent="0.25">
      <c r="A5314" s="287"/>
    </row>
    <row r="5315" spans="1:1" x14ac:dyDescent="0.25">
      <c r="A5315" s="287"/>
    </row>
    <row r="5316" spans="1:1" x14ac:dyDescent="0.25">
      <c r="A5316" s="287"/>
    </row>
    <row r="5317" spans="1:1" x14ac:dyDescent="0.25">
      <c r="A5317" s="287"/>
    </row>
    <row r="5318" spans="1:1" x14ac:dyDescent="0.25">
      <c r="A5318" s="287"/>
    </row>
    <row r="5319" spans="1:1" x14ac:dyDescent="0.25">
      <c r="A5319" s="287"/>
    </row>
    <row r="5320" spans="1:1" x14ac:dyDescent="0.25">
      <c r="A5320" s="287"/>
    </row>
    <row r="5321" spans="1:1" x14ac:dyDescent="0.25">
      <c r="A5321" s="287"/>
    </row>
    <row r="5322" spans="1:1" x14ac:dyDescent="0.25">
      <c r="A5322" s="287"/>
    </row>
    <row r="5323" spans="1:1" x14ac:dyDescent="0.25">
      <c r="A5323" s="287"/>
    </row>
    <row r="5324" spans="1:1" x14ac:dyDescent="0.25">
      <c r="A5324" s="287"/>
    </row>
    <row r="5325" spans="1:1" x14ac:dyDescent="0.25">
      <c r="A5325" s="287"/>
    </row>
    <row r="5326" spans="1:1" x14ac:dyDescent="0.25">
      <c r="A5326" s="287"/>
    </row>
    <row r="5327" spans="1:1" x14ac:dyDescent="0.25">
      <c r="A5327" s="287"/>
    </row>
    <row r="5328" spans="1:1" x14ac:dyDescent="0.25">
      <c r="A5328" s="287"/>
    </row>
    <row r="5329" spans="1:1" x14ac:dyDescent="0.25">
      <c r="A5329" s="287"/>
    </row>
    <row r="5330" spans="1:1" x14ac:dyDescent="0.25">
      <c r="A5330" s="287"/>
    </row>
    <row r="5331" spans="1:1" x14ac:dyDescent="0.25">
      <c r="A5331" s="287"/>
    </row>
    <row r="5332" spans="1:1" x14ac:dyDescent="0.25">
      <c r="A5332" s="287"/>
    </row>
    <row r="5333" spans="1:1" x14ac:dyDescent="0.25">
      <c r="A5333" s="287"/>
    </row>
    <row r="5334" spans="1:1" x14ac:dyDescent="0.25">
      <c r="A5334" s="287"/>
    </row>
    <row r="5335" spans="1:1" x14ac:dyDescent="0.25">
      <c r="A5335" s="287"/>
    </row>
    <row r="5336" spans="1:1" x14ac:dyDescent="0.25">
      <c r="A5336" s="287"/>
    </row>
    <row r="5337" spans="1:1" x14ac:dyDescent="0.25">
      <c r="A5337" s="287"/>
    </row>
    <row r="5338" spans="1:1" x14ac:dyDescent="0.25">
      <c r="A5338" s="287"/>
    </row>
    <row r="5339" spans="1:1" x14ac:dyDescent="0.25">
      <c r="A5339" s="287"/>
    </row>
    <row r="5340" spans="1:1" x14ac:dyDescent="0.25">
      <c r="A5340" s="287"/>
    </row>
    <row r="5341" spans="1:1" x14ac:dyDescent="0.25">
      <c r="A5341" s="287"/>
    </row>
    <row r="5342" spans="1:1" x14ac:dyDescent="0.25">
      <c r="A5342" s="287"/>
    </row>
    <row r="5343" spans="1:1" x14ac:dyDescent="0.25">
      <c r="A5343" s="287"/>
    </row>
    <row r="5344" spans="1:1" x14ac:dyDescent="0.25">
      <c r="A5344" s="287"/>
    </row>
    <row r="5345" spans="1:1" x14ac:dyDescent="0.25">
      <c r="A5345" s="287"/>
    </row>
    <row r="5346" spans="1:1" x14ac:dyDescent="0.25">
      <c r="A5346" s="287"/>
    </row>
    <row r="5347" spans="1:1" x14ac:dyDescent="0.25">
      <c r="A5347" s="287"/>
    </row>
    <row r="5348" spans="1:1" x14ac:dyDescent="0.25">
      <c r="A5348" s="287"/>
    </row>
    <row r="5349" spans="1:1" x14ac:dyDescent="0.25">
      <c r="A5349" s="287"/>
    </row>
    <row r="5350" spans="1:1" x14ac:dyDescent="0.25">
      <c r="A5350" s="287"/>
    </row>
    <row r="5351" spans="1:1" x14ac:dyDescent="0.25">
      <c r="A5351" s="287"/>
    </row>
    <row r="5352" spans="1:1" x14ac:dyDescent="0.25">
      <c r="A5352" s="287"/>
    </row>
    <row r="5353" spans="1:1" x14ac:dyDescent="0.25">
      <c r="A5353" s="287"/>
    </row>
    <row r="5354" spans="1:1" x14ac:dyDescent="0.25">
      <c r="A5354" s="287"/>
    </row>
    <row r="5355" spans="1:1" x14ac:dyDescent="0.25">
      <c r="A5355" s="287"/>
    </row>
    <row r="5356" spans="1:1" x14ac:dyDescent="0.25">
      <c r="A5356" s="287"/>
    </row>
    <row r="5357" spans="1:1" x14ac:dyDescent="0.25">
      <c r="A5357" s="287"/>
    </row>
    <row r="5358" spans="1:1" x14ac:dyDescent="0.25">
      <c r="A5358" s="287"/>
    </row>
    <row r="5359" spans="1:1" x14ac:dyDescent="0.25">
      <c r="A5359" s="287"/>
    </row>
    <row r="5360" spans="1:1" x14ac:dyDescent="0.25">
      <c r="A5360" s="287"/>
    </row>
    <row r="5361" spans="1:1" x14ac:dyDescent="0.25">
      <c r="A5361" s="287"/>
    </row>
    <row r="5362" spans="1:1" x14ac:dyDescent="0.25">
      <c r="A5362" s="287"/>
    </row>
    <row r="5363" spans="1:1" x14ac:dyDescent="0.25">
      <c r="A5363" s="287"/>
    </row>
    <row r="5364" spans="1:1" x14ac:dyDescent="0.25">
      <c r="A5364" s="287"/>
    </row>
    <row r="5365" spans="1:1" x14ac:dyDescent="0.25">
      <c r="A5365" s="287"/>
    </row>
    <row r="5366" spans="1:1" x14ac:dyDescent="0.25">
      <c r="A5366" s="287"/>
    </row>
    <row r="5367" spans="1:1" x14ac:dyDescent="0.25">
      <c r="A5367" s="287"/>
    </row>
    <row r="5368" spans="1:1" x14ac:dyDescent="0.25">
      <c r="A5368" s="287"/>
    </row>
    <row r="5369" spans="1:1" x14ac:dyDescent="0.25">
      <c r="A5369" s="287"/>
    </row>
    <row r="5370" spans="1:1" x14ac:dyDescent="0.25">
      <c r="A5370" s="287"/>
    </row>
    <row r="5371" spans="1:1" x14ac:dyDescent="0.25">
      <c r="A5371" s="287"/>
    </row>
    <row r="5372" spans="1:1" x14ac:dyDescent="0.25">
      <c r="A5372" s="287"/>
    </row>
    <row r="5373" spans="1:1" x14ac:dyDescent="0.25">
      <c r="A5373" s="287"/>
    </row>
    <row r="5374" spans="1:1" x14ac:dyDescent="0.25">
      <c r="A5374" s="287"/>
    </row>
    <row r="5375" spans="1:1" x14ac:dyDescent="0.25">
      <c r="A5375" s="287"/>
    </row>
    <row r="5376" spans="1:1" x14ac:dyDescent="0.25">
      <c r="A5376" s="287"/>
    </row>
    <row r="5377" spans="1:1" x14ac:dyDescent="0.25">
      <c r="A5377" s="287"/>
    </row>
    <row r="5378" spans="1:1" x14ac:dyDescent="0.25">
      <c r="A5378" s="287"/>
    </row>
    <row r="5379" spans="1:1" x14ac:dyDescent="0.25">
      <c r="A5379" s="287"/>
    </row>
    <row r="5380" spans="1:1" x14ac:dyDescent="0.25">
      <c r="A5380" s="287"/>
    </row>
    <row r="5381" spans="1:1" x14ac:dyDescent="0.25">
      <c r="A5381" s="287"/>
    </row>
    <row r="5382" spans="1:1" x14ac:dyDescent="0.25">
      <c r="A5382" s="287"/>
    </row>
    <row r="5383" spans="1:1" x14ac:dyDescent="0.25">
      <c r="A5383" s="287"/>
    </row>
    <row r="5384" spans="1:1" x14ac:dyDescent="0.25">
      <c r="A5384" s="287"/>
    </row>
    <row r="5385" spans="1:1" x14ac:dyDescent="0.25">
      <c r="A5385" s="287"/>
    </row>
    <row r="5386" spans="1:1" x14ac:dyDescent="0.25">
      <c r="A5386" s="287"/>
    </row>
    <row r="5387" spans="1:1" x14ac:dyDescent="0.25">
      <c r="A5387" s="287"/>
    </row>
    <row r="5388" spans="1:1" x14ac:dyDescent="0.25">
      <c r="A5388" s="287"/>
    </row>
    <row r="5389" spans="1:1" x14ac:dyDescent="0.25">
      <c r="A5389" s="287"/>
    </row>
    <row r="5390" spans="1:1" x14ac:dyDescent="0.25">
      <c r="A5390" s="287"/>
    </row>
    <row r="5391" spans="1:1" x14ac:dyDescent="0.25">
      <c r="A5391" s="287"/>
    </row>
    <row r="5392" spans="1:1" x14ac:dyDescent="0.25">
      <c r="A5392" s="287"/>
    </row>
    <row r="5393" spans="1:1" x14ac:dyDescent="0.25">
      <c r="A5393" s="287"/>
    </row>
    <row r="5394" spans="1:1" x14ac:dyDescent="0.25">
      <c r="A5394" s="287"/>
    </row>
    <row r="5395" spans="1:1" x14ac:dyDescent="0.25">
      <c r="A5395" s="287"/>
    </row>
    <row r="5396" spans="1:1" x14ac:dyDescent="0.25">
      <c r="A5396" s="287"/>
    </row>
    <row r="5397" spans="1:1" x14ac:dyDescent="0.25">
      <c r="A5397" s="287"/>
    </row>
    <row r="5398" spans="1:1" x14ac:dyDescent="0.25">
      <c r="A5398" s="287"/>
    </row>
    <row r="5399" spans="1:1" x14ac:dyDescent="0.25">
      <c r="A5399" s="287"/>
    </row>
    <row r="5400" spans="1:1" x14ac:dyDescent="0.25">
      <c r="A5400" s="287"/>
    </row>
    <row r="5401" spans="1:1" x14ac:dyDescent="0.25">
      <c r="A5401" s="287"/>
    </row>
    <row r="5402" spans="1:1" x14ac:dyDescent="0.25">
      <c r="A5402" s="287"/>
    </row>
    <row r="5403" spans="1:1" x14ac:dyDescent="0.25">
      <c r="A5403" s="287"/>
    </row>
    <row r="5404" spans="1:1" x14ac:dyDescent="0.25">
      <c r="A5404" s="287"/>
    </row>
    <row r="5405" spans="1:1" x14ac:dyDescent="0.25">
      <c r="A5405" s="287"/>
    </row>
    <row r="5406" spans="1:1" x14ac:dyDescent="0.25">
      <c r="A5406" s="287"/>
    </row>
    <row r="5407" spans="1:1" x14ac:dyDescent="0.25">
      <c r="A5407" s="287"/>
    </row>
    <row r="5408" spans="1:1" x14ac:dyDescent="0.25">
      <c r="A5408" s="287"/>
    </row>
    <row r="5409" spans="1:1" x14ac:dyDescent="0.25">
      <c r="A5409" s="287"/>
    </row>
    <row r="5410" spans="1:1" x14ac:dyDescent="0.25">
      <c r="A5410" s="287"/>
    </row>
    <row r="5411" spans="1:1" x14ac:dyDescent="0.25">
      <c r="A5411" s="287"/>
    </row>
    <row r="5412" spans="1:1" x14ac:dyDescent="0.25">
      <c r="A5412" s="287"/>
    </row>
    <row r="5413" spans="1:1" x14ac:dyDescent="0.25">
      <c r="A5413" s="287"/>
    </row>
    <row r="5414" spans="1:1" x14ac:dyDescent="0.25">
      <c r="A5414" s="287"/>
    </row>
    <row r="5415" spans="1:1" x14ac:dyDescent="0.25">
      <c r="A5415" s="287"/>
    </row>
    <row r="5416" spans="1:1" x14ac:dyDescent="0.25">
      <c r="A5416" s="287"/>
    </row>
    <row r="5417" spans="1:1" x14ac:dyDescent="0.25">
      <c r="A5417" s="287"/>
    </row>
    <row r="5418" spans="1:1" x14ac:dyDescent="0.25">
      <c r="A5418" s="287"/>
    </row>
    <row r="5419" spans="1:1" x14ac:dyDescent="0.25">
      <c r="A5419" s="287"/>
    </row>
    <row r="5420" spans="1:1" x14ac:dyDescent="0.25">
      <c r="A5420" s="287"/>
    </row>
    <row r="5421" spans="1:1" x14ac:dyDescent="0.25">
      <c r="A5421" s="287"/>
    </row>
    <row r="5422" spans="1:1" x14ac:dyDescent="0.25">
      <c r="A5422" s="287"/>
    </row>
    <row r="5423" spans="1:1" x14ac:dyDescent="0.25">
      <c r="A5423" s="287"/>
    </row>
    <row r="5424" spans="1:1" x14ac:dyDescent="0.25">
      <c r="A5424" s="287"/>
    </row>
    <row r="5425" spans="1:1" x14ac:dyDescent="0.25">
      <c r="A5425" s="287"/>
    </row>
    <row r="5426" spans="1:1" x14ac:dyDescent="0.25">
      <c r="A5426" s="287"/>
    </row>
    <row r="5427" spans="1:1" x14ac:dyDescent="0.25">
      <c r="A5427" s="287"/>
    </row>
    <row r="5428" spans="1:1" x14ac:dyDescent="0.25">
      <c r="A5428" s="287"/>
    </row>
    <row r="5429" spans="1:1" x14ac:dyDescent="0.25">
      <c r="A5429" s="287"/>
    </row>
    <row r="5430" spans="1:1" x14ac:dyDescent="0.25">
      <c r="A5430" s="287"/>
    </row>
    <row r="5431" spans="1:1" x14ac:dyDescent="0.25">
      <c r="A5431" s="287"/>
    </row>
    <row r="5432" spans="1:1" x14ac:dyDescent="0.25">
      <c r="A5432" s="287"/>
    </row>
    <row r="5433" spans="1:1" x14ac:dyDescent="0.25">
      <c r="A5433" s="287"/>
    </row>
    <row r="5434" spans="1:1" x14ac:dyDescent="0.25">
      <c r="A5434" s="287"/>
    </row>
    <row r="5435" spans="1:1" x14ac:dyDescent="0.25">
      <c r="A5435" s="287"/>
    </row>
    <row r="5436" spans="1:1" x14ac:dyDescent="0.25">
      <c r="A5436" s="287"/>
    </row>
    <row r="5437" spans="1:1" x14ac:dyDescent="0.25">
      <c r="A5437" s="287"/>
    </row>
    <row r="5438" spans="1:1" x14ac:dyDescent="0.25">
      <c r="A5438" s="287"/>
    </row>
    <row r="5439" spans="1:1" x14ac:dyDescent="0.25">
      <c r="A5439" s="287"/>
    </row>
    <row r="5440" spans="1:1" x14ac:dyDescent="0.25">
      <c r="A5440" s="287"/>
    </row>
    <row r="5441" spans="1:1" x14ac:dyDescent="0.25">
      <c r="A5441" s="287"/>
    </row>
    <row r="5442" spans="1:1" x14ac:dyDescent="0.25">
      <c r="A5442" s="287"/>
    </row>
    <row r="5443" spans="1:1" x14ac:dyDescent="0.25">
      <c r="A5443" s="287"/>
    </row>
    <row r="5444" spans="1:1" x14ac:dyDescent="0.25">
      <c r="A5444" s="287"/>
    </row>
    <row r="5445" spans="1:1" x14ac:dyDescent="0.25">
      <c r="A5445" s="287"/>
    </row>
    <row r="5446" spans="1:1" x14ac:dyDescent="0.25">
      <c r="A5446" s="287"/>
    </row>
    <row r="5447" spans="1:1" x14ac:dyDescent="0.25">
      <c r="A5447" s="287"/>
    </row>
    <row r="5448" spans="1:1" x14ac:dyDescent="0.25">
      <c r="A5448" s="287"/>
    </row>
    <row r="5449" spans="1:1" x14ac:dyDescent="0.25">
      <c r="A5449" s="287"/>
    </row>
    <row r="5450" spans="1:1" x14ac:dyDescent="0.25">
      <c r="A5450" s="287"/>
    </row>
    <row r="5451" spans="1:1" x14ac:dyDescent="0.25">
      <c r="A5451" s="287"/>
    </row>
    <row r="5452" spans="1:1" x14ac:dyDescent="0.25">
      <c r="A5452" s="287"/>
    </row>
    <row r="5453" spans="1:1" x14ac:dyDescent="0.25">
      <c r="A5453" s="287"/>
    </row>
    <row r="5454" spans="1:1" x14ac:dyDescent="0.25">
      <c r="A5454" s="287"/>
    </row>
    <row r="5455" spans="1:1" x14ac:dyDescent="0.25">
      <c r="A5455" s="287"/>
    </row>
    <row r="5456" spans="1:1" x14ac:dyDescent="0.25">
      <c r="A5456" s="287"/>
    </row>
    <row r="5457" spans="1:1" x14ac:dyDescent="0.25">
      <c r="A5457" s="287"/>
    </row>
    <row r="5458" spans="1:1" x14ac:dyDescent="0.25">
      <c r="A5458" s="287"/>
    </row>
    <row r="5459" spans="1:1" x14ac:dyDescent="0.25">
      <c r="A5459" s="287"/>
    </row>
    <row r="5460" spans="1:1" x14ac:dyDescent="0.25">
      <c r="A5460" s="287"/>
    </row>
    <row r="5461" spans="1:1" x14ac:dyDescent="0.25">
      <c r="A5461" s="287"/>
    </row>
    <row r="5462" spans="1:1" x14ac:dyDescent="0.25">
      <c r="A5462" s="287"/>
    </row>
    <row r="5463" spans="1:1" x14ac:dyDescent="0.25">
      <c r="A5463" s="287"/>
    </row>
    <row r="5464" spans="1:1" x14ac:dyDescent="0.25">
      <c r="A5464" s="287"/>
    </row>
    <row r="5465" spans="1:1" x14ac:dyDescent="0.25">
      <c r="A5465" s="287"/>
    </row>
    <row r="5466" spans="1:1" x14ac:dyDescent="0.25">
      <c r="A5466" s="287"/>
    </row>
    <row r="5467" spans="1:1" x14ac:dyDescent="0.25">
      <c r="A5467" s="287"/>
    </row>
    <row r="5468" spans="1:1" x14ac:dyDescent="0.25">
      <c r="A5468" s="287"/>
    </row>
    <row r="5469" spans="1:1" x14ac:dyDescent="0.25">
      <c r="A5469" s="287"/>
    </row>
    <row r="5470" spans="1:1" x14ac:dyDescent="0.25">
      <c r="A5470" s="287"/>
    </row>
    <row r="5471" spans="1:1" x14ac:dyDescent="0.25">
      <c r="A5471" s="287"/>
    </row>
    <row r="5472" spans="1:1" x14ac:dyDescent="0.25">
      <c r="A5472" s="287"/>
    </row>
    <row r="5473" spans="1:1" x14ac:dyDescent="0.25">
      <c r="A5473" s="287"/>
    </row>
    <row r="5474" spans="1:1" x14ac:dyDescent="0.25">
      <c r="A5474" s="287"/>
    </row>
    <row r="5475" spans="1:1" x14ac:dyDescent="0.25">
      <c r="A5475" s="287"/>
    </row>
    <row r="5476" spans="1:1" x14ac:dyDescent="0.25">
      <c r="A5476" s="287"/>
    </row>
    <row r="5477" spans="1:1" x14ac:dyDescent="0.25">
      <c r="A5477" s="287"/>
    </row>
    <row r="5478" spans="1:1" x14ac:dyDescent="0.25">
      <c r="A5478" s="287"/>
    </row>
    <row r="5479" spans="1:1" x14ac:dyDescent="0.25">
      <c r="A5479" s="287"/>
    </row>
    <row r="5480" spans="1:1" x14ac:dyDescent="0.25">
      <c r="A5480" s="287"/>
    </row>
    <row r="5481" spans="1:1" x14ac:dyDescent="0.25">
      <c r="A5481" s="287"/>
    </row>
    <row r="5482" spans="1:1" x14ac:dyDescent="0.25">
      <c r="A5482" s="287"/>
    </row>
    <row r="5483" spans="1:1" x14ac:dyDescent="0.25">
      <c r="A5483" s="287"/>
    </row>
    <row r="5484" spans="1:1" x14ac:dyDescent="0.25">
      <c r="A5484" s="287"/>
    </row>
    <row r="5485" spans="1:1" x14ac:dyDescent="0.25">
      <c r="A5485" s="287"/>
    </row>
    <row r="5486" spans="1:1" x14ac:dyDescent="0.25">
      <c r="A5486" s="287"/>
    </row>
    <row r="5487" spans="1:1" x14ac:dyDescent="0.25">
      <c r="A5487" s="287"/>
    </row>
    <row r="5488" spans="1:1" x14ac:dyDescent="0.25">
      <c r="A5488" s="287"/>
    </row>
    <row r="5489" spans="1:1" x14ac:dyDescent="0.25">
      <c r="A5489" s="287"/>
    </row>
    <row r="5490" spans="1:1" x14ac:dyDescent="0.25">
      <c r="A5490" s="287"/>
    </row>
    <row r="5491" spans="1:1" x14ac:dyDescent="0.25">
      <c r="A5491" s="287"/>
    </row>
    <row r="5492" spans="1:1" x14ac:dyDescent="0.25">
      <c r="A5492" s="287"/>
    </row>
    <row r="5493" spans="1:1" x14ac:dyDescent="0.25">
      <c r="A5493" s="287"/>
    </row>
    <row r="5494" spans="1:1" x14ac:dyDescent="0.25">
      <c r="A5494" s="287"/>
    </row>
    <row r="5495" spans="1:1" x14ac:dyDescent="0.25">
      <c r="A5495" s="287"/>
    </row>
    <row r="5496" spans="1:1" x14ac:dyDescent="0.25">
      <c r="A5496" s="287"/>
    </row>
    <row r="5497" spans="1:1" x14ac:dyDescent="0.25">
      <c r="A5497" s="287"/>
    </row>
    <row r="5498" spans="1:1" x14ac:dyDescent="0.25">
      <c r="A5498" s="287"/>
    </row>
    <row r="5499" spans="1:1" x14ac:dyDescent="0.25">
      <c r="A5499" s="287"/>
    </row>
    <row r="5500" spans="1:1" x14ac:dyDescent="0.25">
      <c r="A5500" s="287"/>
    </row>
    <row r="5501" spans="1:1" x14ac:dyDescent="0.25">
      <c r="A5501" s="287"/>
    </row>
    <row r="5502" spans="1:1" x14ac:dyDescent="0.25">
      <c r="A5502" s="287"/>
    </row>
    <row r="5503" spans="1:1" x14ac:dyDescent="0.25">
      <c r="A5503" s="287"/>
    </row>
    <row r="5504" spans="1:1" x14ac:dyDescent="0.25">
      <c r="A5504" s="287"/>
    </row>
    <row r="5505" spans="1:1" x14ac:dyDescent="0.25">
      <c r="A5505" s="287"/>
    </row>
    <row r="5506" spans="1:1" x14ac:dyDescent="0.25">
      <c r="A5506" s="287"/>
    </row>
    <row r="5507" spans="1:1" x14ac:dyDescent="0.25">
      <c r="A5507" s="287"/>
    </row>
    <row r="5508" spans="1:1" x14ac:dyDescent="0.25">
      <c r="A5508" s="287"/>
    </row>
    <row r="5509" spans="1:1" x14ac:dyDescent="0.25">
      <c r="A5509" s="287"/>
    </row>
    <row r="5510" spans="1:1" x14ac:dyDescent="0.25">
      <c r="A5510" s="287"/>
    </row>
    <row r="5511" spans="1:1" x14ac:dyDescent="0.25">
      <c r="A5511" s="287"/>
    </row>
    <row r="5512" spans="1:1" x14ac:dyDescent="0.25">
      <c r="A5512" s="287"/>
    </row>
    <row r="5513" spans="1:1" x14ac:dyDescent="0.25">
      <c r="A5513" s="287"/>
    </row>
    <row r="5514" spans="1:1" x14ac:dyDescent="0.25">
      <c r="A5514" s="287"/>
    </row>
    <row r="5515" spans="1:1" x14ac:dyDescent="0.25">
      <c r="A5515" s="287"/>
    </row>
    <row r="5516" spans="1:1" x14ac:dyDescent="0.25">
      <c r="A5516" s="287"/>
    </row>
    <row r="5517" spans="1:1" x14ac:dyDescent="0.25">
      <c r="A5517" s="287"/>
    </row>
    <row r="5518" spans="1:1" x14ac:dyDescent="0.25">
      <c r="A5518" s="287"/>
    </row>
    <row r="5519" spans="1:1" x14ac:dyDescent="0.25">
      <c r="A5519" s="287"/>
    </row>
    <row r="5520" spans="1:1" x14ac:dyDescent="0.25">
      <c r="A5520" s="287"/>
    </row>
    <row r="5521" spans="1:1" x14ac:dyDescent="0.25">
      <c r="A5521" s="287"/>
    </row>
    <row r="5522" spans="1:1" x14ac:dyDescent="0.25">
      <c r="A5522" s="287"/>
    </row>
    <row r="5523" spans="1:1" x14ac:dyDescent="0.25">
      <c r="A5523" s="287"/>
    </row>
    <row r="5524" spans="1:1" x14ac:dyDescent="0.25">
      <c r="A5524" s="287"/>
    </row>
    <row r="5525" spans="1:1" x14ac:dyDescent="0.25">
      <c r="A5525" s="287"/>
    </row>
    <row r="5526" spans="1:1" x14ac:dyDescent="0.25">
      <c r="A5526" s="287"/>
    </row>
    <row r="5527" spans="1:1" x14ac:dyDescent="0.25">
      <c r="A5527" s="287"/>
    </row>
    <row r="5528" spans="1:1" x14ac:dyDescent="0.25">
      <c r="A5528" s="287"/>
    </row>
    <row r="5529" spans="1:1" x14ac:dyDescent="0.25">
      <c r="A5529" s="287"/>
    </row>
    <row r="5530" spans="1:1" x14ac:dyDescent="0.25">
      <c r="A5530" s="287"/>
    </row>
    <row r="5531" spans="1:1" x14ac:dyDescent="0.25">
      <c r="A5531" s="287"/>
    </row>
    <row r="5532" spans="1:1" x14ac:dyDescent="0.25">
      <c r="A5532" s="287"/>
    </row>
    <row r="5533" spans="1:1" x14ac:dyDescent="0.25">
      <c r="A5533" s="287"/>
    </row>
    <row r="5534" spans="1:1" x14ac:dyDescent="0.25">
      <c r="A5534" s="287"/>
    </row>
    <row r="5535" spans="1:1" x14ac:dyDescent="0.25">
      <c r="A5535" s="287"/>
    </row>
    <row r="5536" spans="1:1" x14ac:dyDescent="0.25">
      <c r="A5536" s="287"/>
    </row>
    <row r="5537" spans="1:1" x14ac:dyDescent="0.25">
      <c r="A5537" s="287"/>
    </row>
    <row r="5538" spans="1:1" x14ac:dyDescent="0.25">
      <c r="A5538" s="287"/>
    </row>
    <row r="5539" spans="1:1" x14ac:dyDescent="0.25">
      <c r="A5539" s="287"/>
    </row>
    <row r="5540" spans="1:1" x14ac:dyDescent="0.25">
      <c r="A5540" s="287"/>
    </row>
    <row r="5541" spans="1:1" x14ac:dyDescent="0.25">
      <c r="A5541" s="287"/>
    </row>
    <row r="5542" spans="1:1" x14ac:dyDescent="0.25">
      <c r="A5542" s="287"/>
    </row>
    <row r="5543" spans="1:1" x14ac:dyDescent="0.25">
      <c r="A5543" s="287"/>
    </row>
    <row r="5544" spans="1:1" x14ac:dyDescent="0.25">
      <c r="A5544" s="287"/>
    </row>
    <row r="5545" spans="1:1" x14ac:dyDescent="0.25">
      <c r="A5545" s="287"/>
    </row>
    <row r="5546" spans="1:1" x14ac:dyDescent="0.25">
      <c r="A5546" s="287"/>
    </row>
    <row r="5547" spans="1:1" x14ac:dyDescent="0.25">
      <c r="A5547" s="287"/>
    </row>
    <row r="5548" spans="1:1" x14ac:dyDescent="0.25">
      <c r="A5548" s="287"/>
    </row>
    <row r="5549" spans="1:1" x14ac:dyDescent="0.25">
      <c r="A5549" s="287"/>
    </row>
    <row r="5550" spans="1:1" x14ac:dyDescent="0.25">
      <c r="A5550" s="287"/>
    </row>
    <row r="5551" spans="1:1" x14ac:dyDescent="0.25">
      <c r="A5551" s="287"/>
    </row>
    <row r="5552" spans="1:1" x14ac:dyDescent="0.25">
      <c r="A5552" s="287"/>
    </row>
    <row r="5553" spans="1:1" x14ac:dyDescent="0.25">
      <c r="A5553" s="287"/>
    </row>
    <row r="5554" spans="1:1" x14ac:dyDescent="0.25">
      <c r="A5554" s="287"/>
    </row>
    <row r="5555" spans="1:1" x14ac:dyDescent="0.25">
      <c r="A5555" s="287"/>
    </row>
    <row r="5556" spans="1:1" x14ac:dyDescent="0.25">
      <c r="A5556" s="287"/>
    </row>
    <row r="5557" spans="1:1" x14ac:dyDescent="0.25">
      <c r="A5557" s="287"/>
    </row>
    <row r="5558" spans="1:1" x14ac:dyDescent="0.25">
      <c r="A5558" s="287"/>
    </row>
    <row r="5559" spans="1:1" x14ac:dyDescent="0.25">
      <c r="A5559" s="287"/>
    </row>
    <row r="5560" spans="1:1" x14ac:dyDescent="0.25">
      <c r="A5560" s="287"/>
    </row>
    <row r="5561" spans="1:1" x14ac:dyDescent="0.25">
      <c r="A5561" s="287"/>
    </row>
    <row r="5562" spans="1:1" x14ac:dyDescent="0.25">
      <c r="A5562" s="287"/>
    </row>
    <row r="5563" spans="1:1" x14ac:dyDescent="0.25">
      <c r="A5563" s="287"/>
    </row>
    <row r="5564" spans="1:1" x14ac:dyDescent="0.25">
      <c r="A5564" s="287"/>
    </row>
    <row r="5565" spans="1:1" x14ac:dyDescent="0.25">
      <c r="A5565" s="287"/>
    </row>
    <row r="5566" spans="1:1" x14ac:dyDescent="0.25">
      <c r="A5566" s="287"/>
    </row>
    <row r="5567" spans="1:1" x14ac:dyDescent="0.25">
      <c r="A5567" s="287"/>
    </row>
    <row r="5568" spans="1:1" x14ac:dyDescent="0.25">
      <c r="A5568" s="287"/>
    </row>
    <row r="5569" spans="1:1" x14ac:dyDescent="0.25">
      <c r="A5569" s="287"/>
    </row>
    <row r="5570" spans="1:1" x14ac:dyDescent="0.25">
      <c r="A5570" s="287"/>
    </row>
    <row r="5571" spans="1:1" x14ac:dyDescent="0.25">
      <c r="A5571" s="287"/>
    </row>
    <row r="5572" spans="1:1" x14ac:dyDescent="0.25">
      <c r="A5572" s="287"/>
    </row>
    <row r="5573" spans="1:1" x14ac:dyDescent="0.25">
      <c r="A5573" s="287"/>
    </row>
    <row r="5574" spans="1:1" x14ac:dyDescent="0.25">
      <c r="A5574" s="287"/>
    </row>
    <row r="5575" spans="1:1" x14ac:dyDescent="0.25">
      <c r="A5575" s="287"/>
    </row>
    <row r="5576" spans="1:1" x14ac:dyDescent="0.25">
      <c r="A5576" s="287"/>
    </row>
    <row r="5577" spans="1:1" x14ac:dyDescent="0.25">
      <c r="A5577" s="287"/>
    </row>
    <row r="5578" spans="1:1" x14ac:dyDescent="0.25">
      <c r="A5578" s="287"/>
    </row>
    <row r="5579" spans="1:1" x14ac:dyDescent="0.25">
      <c r="A5579" s="287"/>
    </row>
    <row r="5580" spans="1:1" x14ac:dyDescent="0.25">
      <c r="A5580" s="287"/>
    </row>
    <row r="5581" spans="1:1" x14ac:dyDescent="0.25">
      <c r="A5581" s="287"/>
    </row>
    <row r="5582" spans="1:1" x14ac:dyDescent="0.25">
      <c r="A5582" s="287"/>
    </row>
    <row r="5583" spans="1:1" x14ac:dyDescent="0.25">
      <c r="A5583" s="287"/>
    </row>
    <row r="5584" spans="1:1" x14ac:dyDescent="0.25">
      <c r="A5584" s="287"/>
    </row>
    <row r="5585" spans="1:1" x14ac:dyDescent="0.25">
      <c r="A5585" s="287"/>
    </row>
    <row r="5586" spans="1:1" x14ac:dyDescent="0.25">
      <c r="A5586" s="287"/>
    </row>
    <row r="5587" spans="1:1" x14ac:dyDescent="0.25">
      <c r="A5587" s="287"/>
    </row>
    <row r="5588" spans="1:1" x14ac:dyDescent="0.25">
      <c r="A5588" s="287"/>
    </row>
    <row r="5589" spans="1:1" x14ac:dyDescent="0.25">
      <c r="A5589" s="287"/>
    </row>
    <row r="5590" spans="1:1" x14ac:dyDescent="0.25">
      <c r="A5590" s="287"/>
    </row>
    <row r="5591" spans="1:1" x14ac:dyDescent="0.25">
      <c r="A5591" s="287"/>
    </row>
    <row r="5592" spans="1:1" x14ac:dyDescent="0.25">
      <c r="A5592" s="287"/>
    </row>
    <row r="5593" spans="1:1" x14ac:dyDescent="0.25">
      <c r="A5593" s="287"/>
    </row>
    <row r="5594" spans="1:1" x14ac:dyDescent="0.25">
      <c r="A5594" s="287"/>
    </row>
    <row r="5595" spans="1:1" x14ac:dyDescent="0.25">
      <c r="A5595" s="287"/>
    </row>
    <row r="5596" spans="1:1" x14ac:dyDescent="0.25">
      <c r="A5596" s="287"/>
    </row>
    <row r="5597" spans="1:1" x14ac:dyDescent="0.25">
      <c r="A5597" s="287"/>
    </row>
    <row r="5598" spans="1:1" x14ac:dyDescent="0.25">
      <c r="A5598" s="287"/>
    </row>
    <row r="5599" spans="1:1" x14ac:dyDescent="0.25">
      <c r="A5599" s="287"/>
    </row>
    <row r="5600" spans="1:1" x14ac:dyDescent="0.25">
      <c r="A5600" s="287"/>
    </row>
    <row r="5601" spans="1:1" x14ac:dyDescent="0.25">
      <c r="A5601" s="287"/>
    </row>
    <row r="5602" spans="1:1" x14ac:dyDescent="0.25">
      <c r="A5602" s="287"/>
    </row>
    <row r="5603" spans="1:1" x14ac:dyDescent="0.25">
      <c r="A5603" s="287"/>
    </row>
    <row r="5604" spans="1:1" x14ac:dyDescent="0.25">
      <c r="A5604" s="287"/>
    </row>
    <row r="5605" spans="1:1" x14ac:dyDescent="0.25">
      <c r="A5605" s="287"/>
    </row>
    <row r="5606" spans="1:1" x14ac:dyDescent="0.25">
      <c r="A5606" s="287"/>
    </row>
    <row r="5607" spans="1:1" x14ac:dyDescent="0.25">
      <c r="A5607" s="287"/>
    </row>
    <row r="5608" spans="1:1" x14ac:dyDescent="0.25">
      <c r="A5608" s="287"/>
    </row>
    <row r="5609" spans="1:1" x14ac:dyDescent="0.25">
      <c r="A5609" s="287"/>
    </row>
    <row r="5610" spans="1:1" x14ac:dyDescent="0.25">
      <c r="A5610" s="287"/>
    </row>
    <row r="5611" spans="1:1" x14ac:dyDescent="0.25">
      <c r="A5611" s="287"/>
    </row>
    <row r="5612" spans="1:1" x14ac:dyDescent="0.25">
      <c r="A5612" s="287"/>
    </row>
    <row r="5613" spans="1:1" x14ac:dyDescent="0.25">
      <c r="A5613" s="287"/>
    </row>
    <row r="5614" spans="1:1" x14ac:dyDescent="0.25">
      <c r="A5614" s="287"/>
    </row>
    <row r="5615" spans="1:1" x14ac:dyDescent="0.25">
      <c r="A5615" s="287"/>
    </row>
    <row r="5616" spans="1:1" x14ac:dyDescent="0.25">
      <c r="A5616" s="287"/>
    </row>
    <row r="5617" spans="1:1" x14ac:dyDescent="0.25">
      <c r="A5617" s="287"/>
    </row>
    <row r="5618" spans="1:1" x14ac:dyDescent="0.25">
      <c r="A5618" s="287"/>
    </row>
    <row r="5619" spans="1:1" x14ac:dyDescent="0.25">
      <c r="A5619" s="287"/>
    </row>
    <row r="5620" spans="1:1" x14ac:dyDescent="0.25">
      <c r="A5620" s="287"/>
    </row>
    <row r="5621" spans="1:1" x14ac:dyDescent="0.25">
      <c r="A5621" s="287"/>
    </row>
    <row r="5622" spans="1:1" x14ac:dyDescent="0.25">
      <c r="A5622" s="287"/>
    </row>
    <row r="5623" spans="1:1" x14ac:dyDescent="0.25">
      <c r="A5623" s="287"/>
    </row>
    <row r="5624" spans="1:1" x14ac:dyDescent="0.25">
      <c r="A5624" s="287"/>
    </row>
    <row r="5625" spans="1:1" x14ac:dyDescent="0.25">
      <c r="A5625" s="287"/>
    </row>
    <row r="5626" spans="1:1" x14ac:dyDescent="0.25">
      <c r="A5626" s="287"/>
    </row>
    <row r="5627" spans="1:1" x14ac:dyDescent="0.25">
      <c r="A5627" s="287"/>
    </row>
    <row r="5628" spans="1:1" x14ac:dyDescent="0.25">
      <c r="A5628" s="287"/>
    </row>
    <row r="5629" spans="1:1" x14ac:dyDescent="0.25">
      <c r="A5629" s="287"/>
    </row>
    <row r="5630" spans="1:1" x14ac:dyDescent="0.25">
      <c r="A5630" s="287"/>
    </row>
    <row r="5631" spans="1:1" x14ac:dyDescent="0.25">
      <c r="A5631" s="287"/>
    </row>
    <row r="5632" spans="1:1" x14ac:dyDescent="0.25">
      <c r="A5632" s="287"/>
    </row>
    <row r="5633" spans="1:1" x14ac:dyDescent="0.25">
      <c r="A5633" s="287"/>
    </row>
    <row r="5634" spans="1:1" x14ac:dyDescent="0.25">
      <c r="A5634" s="287"/>
    </row>
    <row r="5635" spans="1:1" x14ac:dyDescent="0.25">
      <c r="A5635" s="287"/>
    </row>
    <row r="5636" spans="1:1" x14ac:dyDescent="0.25">
      <c r="A5636" s="287"/>
    </row>
    <row r="5637" spans="1:1" x14ac:dyDescent="0.25">
      <c r="A5637" s="287"/>
    </row>
    <row r="5638" spans="1:1" x14ac:dyDescent="0.25">
      <c r="A5638" s="287"/>
    </row>
    <row r="5639" spans="1:1" x14ac:dyDescent="0.25">
      <c r="A5639" s="287"/>
    </row>
    <row r="5640" spans="1:1" x14ac:dyDescent="0.25">
      <c r="A5640" s="287"/>
    </row>
    <row r="5641" spans="1:1" x14ac:dyDescent="0.25">
      <c r="A5641" s="287"/>
    </row>
    <row r="5642" spans="1:1" x14ac:dyDescent="0.25">
      <c r="A5642" s="287"/>
    </row>
    <row r="5643" spans="1:1" x14ac:dyDescent="0.25">
      <c r="A5643" s="287"/>
    </row>
    <row r="5644" spans="1:1" x14ac:dyDescent="0.25">
      <c r="A5644" s="287"/>
    </row>
    <row r="5645" spans="1:1" x14ac:dyDescent="0.25">
      <c r="A5645" s="287"/>
    </row>
    <row r="5646" spans="1:1" x14ac:dyDescent="0.25">
      <c r="A5646" s="287"/>
    </row>
    <row r="5647" spans="1:1" x14ac:dyDescent="0.25">
      <c r="A5647" s="287"/>
    </row>
    <row r="5648" spans="1:1" x14ac:dyDescent="0.25">
      <c r="A5648" s="287"/>
    </row>
    <row r="5649" spans="1:1" x14ac:dyDescent="0.25">
      <c r="A5649" s="287"/>
    </row>
    <row r="5650" spans="1:1" x14ac:dyDescent="0.25">
      <c r="A5650" s="287"/>
    </row>
    <row r="5651" spans="1:1" x14ac:dyDescent="0.25">
      <c r="A5651" s="287"/>
    </row>
    <row r="5652" spans="1:1" x14ac:dyDescent="0.25">
      <c r="A5652" s="287"/>
    </row>
    <row r="5653" spans="1:1" x14ac:dyDescent="0.25">
      <c r="A5653" s="287"/>
    </row>
    <row r="5654" spans="1:1" x14ac:dyDescent="0.25">
      <c r="A5654" s="287"/>
    </row>
    <row r="5655" spans="1:1" x14ac:dyDescent="0.25">
      <c r="A5655" s="287"/>
    </row>
    <row r="5656" spans="1:1" x14ac:dyDescent="0.25">
      <c r="A5656" s="287"/>
    </row>
    <row r="5657" spans="1:1" x14ac:dyDescent="0.25">
      <c r="A5657" s="287"/>
    </row>
    <row r="5658" spans="1:1" x14ac:dyDescent="0.25">
      <c r="A5658" s="287"/>
    </row>
    <row r="5659" spans="1:1" x14ac:dyDescent="0.25">
      <c r="A5659" s="287"/>
    </row>
    <row r="5660" spans="1:1" x14ac:dyDescent="0.25">
      <c r="A5660" s="287"/>
    </row>
    <row r="5661" spans="1:1" x14ac:dyDescent="0.25">
      <c r="A5661" s="287"/>
    </row>
    <row r="5662" spans="1:1" x14ac:dyDescent="0.25">
      <c r="A5662" s="287"/>
    </row>
    <row r="5663" spans="1:1" x14ac:dyDescent="0.25">
      <c r="A5663" s="287"/>
    </row>
    <row r="5664" spans="1:1" x14ac:dyDescent="0.25">
      <c r="A5664" s="287"/>
    </row>
    <row r="5665" spans="1:1" x14ac:dyDescent="0.25">
      <c r="A5665" s="287"/>
    </row>
    <row r="5666" spans="1:1" x14ac:dyDescent="0.25">
      <c r="A5666" s="287"/>
    </row>
    <row r="5667" spans="1:1" x14ac:dyDescent="0.25">
      <c r="A5667" s="287"/>
    </row>
    <row r="5668" spans="1:1" x14ac:dyDescent="0.25">
      <c r="A5668" s="287"/>
    </row>
    <row r="5669" spans="1:1" x14ac:dyDescent="0.25">
      <c r="A5669" s="287"/>
    </row>
    <row r="5670" spans="1:1" x14ac:dyDescent="0.25">
      <c r="A5670" s="287"/>
    </row>
    <row r="5671" spans="1:1" x14ac:dyDescent="0.25">
      <c r="A5671" s="287"/>
    </row>
    <row r="5672" spans="1:1" x14ac:dyDescent="0.25">
      <c r="A5672" s="287"/>
    </row>
    <row r="5673" spans="1:1" x14ac:dyDescent="0.25">
      <c r="A5673" s="287"/>
    </row>
    <row r="5674" spans="1:1" x14ac:dyDescent="0.25">
      <c r="A5674" s="287"/>
    </row>
    <row r="5675" spans="1:1" x14ac:dyDescent="0.25">
      <c r="A5675" s="287"/>
    </row>
    <row r="5676" spans="1:1" x14ac:dyDescent="0.25">
      <c r="A5676" s="287"/>
    </row>
    <row r="5677" spans="1:1" x14ac:dyDescent="0.25">
      <c r="A5677" s="287"/>
    </row>
    <row r="5678" spans="1:1" x14ac:dyDescent="0.25">
      <c r="A5678" s="287"/>
    </row>
    <row r="5679" spans="1:1" x14ac:dyDescent="0.25">
      <c r="A5679" s="287"/>
    </row>
    <row r="5680" spans="1:1" x14ac:dyDescent="0.25">
      <c r="A5680" s="287"/>
    </row>
    <row r="5681" spans="1:1" x14ac:dyDescent="0.25">
      <c r="A5681" s="287"/>
    </row>
    <row r="5682" spans="1:1" x14ac:dyDescent="0.25">
      <c r="A5682" s="287"/>
    </row>
    <row r="5683" spans="1:1" x14ac:dyDescent="0.25">
      <c r="A5683" s="287"/>
    </row>
    <row r="5684" spans="1:1" x14ac:dyDescent="0.25">
      <c r="A5684" s="287"/>
    </row>
    <row r="5685" spans="1:1" x14ac:dyDescent="0.25">
      <c r="A5685" s="287"/>
    </row>
    <row r="5686" spans="1:1" x14ac:dyDescent="0.25">
      <c r="A5686" s="287"/>
    </row>
    <row r="5687" spans="1:1" x14ac:dyDescent="0.25">
      <c r="A5687" s="287"/>
    </row>
    <row r="5688" spans="1:1" x14ac:dyDescent="0.25">
      <c r="A5688" s="287"/>
    </row>
    <row r="5689" spans="1:1" x14ac:dyDescent="0.25">
      <c r="A5689" s="287"/>
    </row>
    <row r="5690" spans="1:1" x14ac:dyDescent="0.25">
      <c r="A5690" s="287"/>
    </row>
    <row r="5691" spans="1:1" x14ac:dyDescent="0.25">
      <c r="A5691" s="287"/>
    </row>
    <row r="5692" spans="1:1" x14ac:dyDescent="0.25">
      <c r="A5692" s="287"/>
    </row>
    <row r="5693" spans="1:1" x14ac:dyDescent="0.25">
      <c r="A5693" s="287"/>
    </row>
    <row r="5694" spans="1:1" x14ac:dyDescent="0.25">
      <c r="A5694" s="287"/>
    </row>
    <row r="5695" spans="1:1" x14ac:dyDescent="0.25">
      <c r="A5695" s="287"/>
    </row>
    <row r="5696" spans="1:1" x14ac:dyDescent="0.25">
      <c r="A5696" s="287"/>
    </row>
    <row r="5697" spans="1:1" x14ac:dyDescent="0.25">
      <c r="A5697" s="287"/>
    </row>
    <row r="5698" spans="1:1" x14ac:dyDescent="0.25">
      <c r="A5698" s="287"/>
    </row>
    <row r="5699" spans="1:1" x14ac:dyDescent="0.25">
      <c r="A5699" s="287"/>
    </row>
    <row r="5700" spans="1:1" x14ac:dyDescent="0.25">
      <c r="A5700" s="287"/>
    </row>
    <row r="5701" spans="1:1" x14ac:dyDescent="0.25">
      <c r="A5701" s="287"/>
    </row>
    <row r="5702" spans="1:1" x14ac:dyDescent="0.25">
      <c r="A5702" s="287"/>
    </row>
    <row r="5703" spans="1:1" x14ac:dyDescent="0.25">
      <c r="A5703" s="287"/>
    </row>
    <row r="5704" spans="1:1" x14ac:dyDescent="0.25">
      <c r="A5704" s="287"/>
    </row>
    <row r="5705" spans="1:1" x14ac:dyDescent="0.25">
      <c r="A5705" s="287"/>
    </row>
    <row r="5706" spans="1:1" x14ac:dyDescent="0.25">
      <c r="A5706" s="287"/>
    </row>
    <row r="5707" spans="1:1" x14ac:dyDescent="0.25">
      <c r="A5707" s="287"/>
    </row>
    <row r="5708" spans="1:1" x14ac:dyDescent="0.25">
      <c r="A5708" s="287"/>
    </row>
    <row r="5709" spans="1:1" x14ac:dyDescent="0.25">
      <c r="A5709" s="287"/>
    </row>
    <row r="5710" spans="1:1" x14ac:dyDescent="0.25">
      <c r="A5710" s="287"/>
    </row>
    <row r="5711" spans="1:1" x14ac:dyDescent="0.25">
      <c r="A5711" s="287"/>
    </row>
    <row r="5712" spans="1:1" x14ac:dyDescent="0.25">
      <c r="A5712" s="287"/>
    </row>
    <row r="5713" spans="1:1" x14ac:dyDescent="0.25">
      <c r="A5713" s="287"/>
    </row>
    <row r="5714" spans="1:1" x14ac:dyDescent="0.25">
      <c r="A5714" s="287"/>
    </row>
    <row r="5715" spans="1:1" x14ac:dyDescent="0.25">
      <c r="A5715" s="287"/>
    </row>
    <row r="5716" spans="1:1" x14ac:dyDescent="0.25">
      <c r="A5716" s="287"/>
    </row>
    <row r="5717" spans="1:1" x14ac:dyDescent="0.25">
      <c r="A5717" s="287"/>
    </row>
    <row r="5718" spans="1:1" x14ac:dyDescent="0.25">
      <c r="A5718" s="287"/>
    </row>
    <row r="5719" spans="1:1" x14ac:dyDescent="0.25">
      <c r="A5719" s="287"/>
    </row>
    <row r="5720" spans="1:1" x14ac:dyDescent="0.25">
      <c r="A5720" s="287"/>
    </row>
    <row r="5721" spans="1:1" x14ac:dyDescent="0.25">
      <c r="A5721" s="287"/>
    </row>
    <row r="5722" spans="1:1" x14ac:dyDescent="0.25">
      <c r="A5722" s="287"/>
    </row>
    <row r="5723" spans="1:1" x14ac:dyDescent="0.25">
      <c r="A5723" s="287"/>
    </row>
    <row r="5724" spans="1:1" x14ac:dyDescent="0.25">
      <c r="A5724" s="287"/>
    </row>
    <row r="5725" spans="1:1" x14ac:dyDescent="0.25">
      <c r="A5725" s="287"/>
    </row>
    <row r="5726" spans="1:1" x14ac:dyDescent="0.25">
      <c r="A5726" s="287"/>
    </row>
    <row r="5727" spans="1:1" x14ac:dyDescent="0.25">
      <c r="A5727" s="287"/>
    </row>
    <row r="5728" spans="1:1" x14ac:dyDescent="0.25">
      <c r="A5728" s="287"/>
    </row>
    <row r="5729" spans="1:1" x14ac:dyDescent="0.25">
      <c r="A5729" s="287"/>
    </row>
    <row r="5730" spans="1:1" x14ac:dyDescent="0.25">
      <c r="A5730" s="287"/>
    </row>
    <row r="5731" spans="1:1" x14ac:dyDescent="0.25">
      <c r="A5731" s="287"/>
    </row>
    <row r="5732" spans="1:1" x14ac:dyDescent="0.25">
      <c r="A5732" s="287"/>
    </row>
    <row r="5733" spans="1:1" x14ac:dyDescent="0.25">
      <c r="A5733" s="287"/>
    </row>
    <row r="5734" spans="1:1" x14ac:dyDescent="0.25">
      <c r="A5734" s="287"/>
    </row>
    <row r="5735" spans="1:1" x14ac:dyDescent="0.25">
      <c r="A5735" s="287"/>
    </row>
    <row r="5736" spans="1:1" x14ac:dyDescent="0.25">
      <c r="A5736" s="287"/>
    </row>
    <row r="5737" spans="1:1" x14ac:dyDescent="0.25">
      <c r="A5737" s="287"/>
    </row>
    <row r="5738" spans="1:1" x14ac:dyDescent="0.25">
      <c r="A5738" s="287"/>
    </row>
    <row r="5739" spans="1:1" x14ac:dyDescent="0.25">
      <c r="A5739" s="287"/>
    </row>
    <row r="5740" spans="1:1" x14ac:dyDescent="0.25">
      <c r="A5740" s="287"/>
    </row>
    <row r="5741" spans="1:1" x14ac:dyDescent="0.25">
      <c r="A5741" s="287"/>
    </row>
    <row r="5742" spans="1:1" x14ac:dyDescent="0.25">
      <c r="A5742" s="287"/>
    </row>
    <row r="5743" spans="1:1" x14ac:dyDescent="0.25">
      <c r="A5743" s="287"/>
    </row>
    <row r="5744" spans="1:1" x14ac:dyDescent="0.25">
      <c r="A5744" s="287"/>
    </row>
    <row r="5745" spans="1:1" x14ac:dyDescent="0.25">
      <c r="A5745" s="287"/>
    </row>
    <row r="5746" spans="1:1" x14ac:dyDescent="0.25">
      <c r="A5746" s="287"/>
    </row>
    <row r="5747" spans="1:1" x14ac:dyDescent="0.25">
      <c r="A5747" s="287"/>
    </row>
    <row r="5748" spans="1:1" x14ac:dyDescent="0.25">
      <c r="A5748" s="287"/>
    </row>
    <row r="5749" spans="1:1" x14ac:dyDescent="0.25">
      <c r="A5749" s="287"/>
    </row>
    <row r="5750" spans="1:1" x14ac:dyDescent="0.25">
      <c r="A5750" s="287"/>
    </row>
    <row r="5751" spans="1:1" x14ac:dyDescent="0.25">
      <c r="A5751" s="287"/>
    </row>
    <row r="5752" spans="1:1" x14ac:dyDescent="0.25">
      <c r="A5752" s="287"/>
    </row>
    <row r="5753" spans="1:1" x14ac:dyDescent="0.25">
      <c r="A5753" s="287"/>
    </row>
    <row r="5754" spans="1:1" x14ac:dyDescent="0.25">
      <c r="A5754" s="287"/>
    </row>
    <row r="5755" spans="1:1" x14ac:dyDescent="0.25">
      <c r="A5755" s="287"/>
    </row>
    <row r="5756" spans="1:1" x14ac:dyDescent="0.25">
      <c r="A5756" s="287"/>
    </row>
    <row r="5757" spans="1:1" x14ac:dyDescent="0.25">
      <c r="A5757" s="287"/>
    </row>
    <row r="5758" spans="1:1" x14ac:dyDescent="0.25">
      <c r="A5758" s="287"/>
    </row>
    <row r="5759" spans="1:1" x14ac:dyDescent="0.25">
      <c r="A5759" s="287"/>
    </row>
    <row r="5760" spans="1:1" x14ac:dyDescent="0.25">
      <c r="A5760" s="287"/>
    </row>
    <row r="5761" spans="1:1" x14ac:dyDescent="0.25">
      <c r="A5761" s="287"/>
    </row>
    <row r="5762" spans="1:1" x14ac:dyDescent="0.25">
      <c r="A5762" s="287"/>
    </row>
    <row r="5763" spans="1:1" x14ac:dyDescent="0.25">
      <c r="A5763" s="287"/>
    </row>
    <row r="5764" spans="1:1" x14ac:dyDescent="0.25">
      <c r="A5764" s="287"/>
    </row>
    <row r="5765" spans="1:1" x14ac:dyDescent="0.25">
      <c r="A5765" s="287"/>
    </row>
    <row r="5766" spans="1:1" x14ac:dyDescent="0.25">
      <c r="A5766" s="287"/>
    </row>
    <row r="5767" spans="1:1" x14ac:dyDescent="0.25">
      <c r="A5767" s="287"/>
    </row>
    <row r="5768" spans="1:1" x14ac:dyDescent="0.25">
      <c r="A5768" s="287"/>
    </row>
    <row r="5769" spans="1:1" x14ac:dyDescent="0.25">
      <c r="A5769" s="287"/>
    </row>
    <row r="5770" spans="1:1" x14ac:dyDescent="0.25">
      <c r="A5770" s="287"/>
    </row>
    <row r="5771" spans="1:1" x14ac:dyDescent="0.25">
      <c r="A5771" s="287"/>
    </row>
    <row r="5772" spans="1:1" x14ac:dyDescent="0.25">
      <c r="A5772" s="287"/>
    </row>
    <row r="5773" spans="1:1" x14ac:dyDescent="0.25">
      <c r="A5773" s="287"/>
    </row>
    <row r="5774" spans="1:1" x14ac:dyDescent="0.25">
      <c r="A5774" s="287"/>
    </row>
    <row r="5775" spans="1:1" x14ac:dyDescent="0.25">
      <c r="A5775" s="287"/>
    </row>
    <row r="5776" spans="1:1" x14ac:dyDescent="0.25">
      <c r="A5776" s="287"/>
    </row>
    <row r="5777" spans="1:1" x14ac:dyDescent="0.25">
      <c r="A5777" s="287"/>
    </row>
    <row r="5778" spans="1:1" x14ac:dyDescent="0.25">
      <c r="A5778" s="287"/>
    </row>
    <row r="5779" spans="1:1" x14ac:dyDescent="0.25">
      <c r="A5779" s="287"/>
    </row>
    <row r="5780" spans="1:1" x14ac:dyDescent="0.25">
      <c r="A5780" s="287"/>
    </row>
    <row r="5781" spans="1:1" x14ac:dyDescent="0.25">
      <c r="A5781" s="287"/>
    </row>
    <row r="5782" spans="1:1" x14ac:dyDescent="0.25">
      <c r="A5782" s="287"/>
    </row>
    <row r="5783" spans="1:1" x14ac:dyDescent="0.25">
      <c r="A5783" s="287"/>
    </row>
    <row r="5784" spans="1:1" x14ac:dyDescent="0.25">
      <c r="A5784" s="287"/>
    </row>
    <row r="5785" spans="1:1" x14ac:dyDescent="0.25">
      <c r="A5785" s="287"/>
    </row>
    <row r="5786" spans="1:1" x14ac:dyDescent="0.25">
      <c r="A5786" s="287"/>
    </row>
    <row r="5787" spans="1:1" x14ac:dyDescent="0.25">
      <c r="A5787" s="287"/>
    </row>
    <row r="5788" spans="1:1" x14ac:dyDescent="0.25">
      <c r="A5788" s="287"/>
    </row>
    <row r="5789" spans="1:1" x14ac:dyDescent="0.25">
      <c r="A5789" s="287"/>
    </row>
    <row r="5790" spans="1:1" x14ac:dyDescent="0.25">
      <c r="A5790" s="287"/>
    </row>
    <row r="5791" spans="1:1" x14ac:dyDescent="0.25">
      <c r="A5791" s="287"/>
    </row>
    <row r="5792" spans="1:1" x14ac:dyDescent="0.25">
      <c r="A5792" s="287"/>
    </row>
    <row r="5793" spans="1:1" x14ac:dyDescent="0.25">
      <c r="A5793" s="287"/>
    </row>
    <row r="5794" spans="1:1" x14ac:dyDescent="0.25">
      <c r="A5794" s="287"/>
    </row>
    <row r="5795" spans="1:1" x14ac:dyDescent="0.25">
      <c r="A5795" s="287"/>
    </row>
    <row r="5796" spans="1:1" x14ac:dyDescent="0.25">
      <c r="A5796" s="287"/>
    </row>
    <row r="5797" spans="1:1" x14ac:dyDescent="0.25">
      <c r="A5797" s="287"/>
    </row>
    <row r="5798" spans="1:1" x14ac:dyDescent="0.25">
      <c r="A5798" s="287"/>
    </row>
    <row r="5799" spans="1:1" x14ac:dyDescent="0.25">
      <c r="A5799" s="287"/>
    </row>
    <row r="5800" spans="1:1" x14ac:dyDescent="0.25">
      <c r="A5800" s="287"/>
    </row>
    <row r="5801" spans="1:1" x14ac:dyDescent="0.25">
      <c r="A5801" s="287"/>
    </row>
    <row r="5802" spans="1:1" x14ac:dyDescent="0.25">
      <c r="A5802" s="287"/>
    </row>
    <row r="5803" spans="1:1" x14ac:dyDescent="0.25">
      <c r="A5803" s="287"/>
    </row>
    <row r="5804" spans="1:1" x14ac:dyDescent="0.25">
      <c r="A5804" s="287"/>
    </row>
    <row r="5805" spans="1:1" x14ac:dyDescent="0.25">
      <c r="A5805" s="287"/>
    </row>
    <row r="5806" spans="1:1" x14ac:dyDescent="0.25">
      <c r="A5806" s="287"/>
    </row>
    <row r="5807" spans="1:1" x14ac:dyDescent="0.25">
      <c r="A5807" s="287"/>
    </row>
    <row r="5808" spans="1:1" x14ac:dyDescent="0.25">
      <c r="A5808" s="287"/>
    </row>
    <row r="5809" spans="1:1" x14ac:dyDescent="0.25">
      <c r="A5809" s="287"/>
    </row>
    <row r="5810" spans="1:1" x14ac:dyDescent="0.25">
      <c r="A5810" s="287"/>
    </row>
    <row r="5811" spans="1:1" x14ac:dyDescent="0.25">
      <c r="A5811" s="287"/>
    </row>
    <row r="5812" spans="1:1" x14ac:dyDescent="0.25">
      <c r="A5812" s="287"/>
    </row>
    <row r="5813" spans="1:1" x14ac:dyDescent="0.25">
      <c r="A5813" s="287"/>
    </row>
    <row r="5814" spans="1:1" x14ac:dyDescent="0.25">
      <c r="A5814" s="287"/>
    </row>
    <row r="5815" spans="1:1" x14ac:dyDescent="0.25">
      <c r="A5815" s="287"/>
    </row>
    <row r="5816" spans="1:1" x14ac:dyDescent="0.25">
      <c r="A5816" s="287"/>
    </row>
    <row r="5817" spans="1:1" x14ac:dyDescent="0.25">
      <c r="A5817" s="287"/>
    </row>
    <row r="5818" spans="1:1" x14ac:dyDescent="0.25">
      <c r="A5818" s="287"/>
    </row>
    <row r="5819" spans="1:1" x14ac:dyDescent="0.25">
      <c r="A5819" s="287"/>
    </row>
    <row r="5820" spans="1:1" x14ac:dyDescent="0.25">
      <c r="A5820" s="287"/>
    </row>
    <row r="5821" spans="1:1" x14ac:dyDescent="0.25">
      <c r="A5821" s="287"/>
    </row>
    <row r="5822" spans="1:1" x14ac:dyDescent="0.25">
      <c r="A5822" s="287"/>
    </row>
    <row r="5823" spans="1:1" x14ac:dyDescent="0.25">
      <c r="A5823" s="287"/>
    </row>
    <row r="5824" spans="1:1" x14ac:dyDescent="0.25">
      <c r="A5824" s="287"/>
    </row>
    <row r="5825" spans="1:1" x14ac:dyDescent="0.25">
      <c r="A5825" s="287"/>
    </row>
    <row r="5826" spans="1:1" x14ac:dyDescent="0.25">
      <c r="A5826" s="287"/>
    </row>
    <row r="5827" spans="1:1" x14ac:dyDescent="0.25">
      <c r="A5827" s="287"/>
    </row>
    <row r="5828" spans="1:1" x14ac:dyDescent="0.25">
      <c r="A5828" s="287"/>
    </row>
    <row r="5829" spans="1:1" x14ac:dyDescent="0.25">
      <c r="A5829" s="287"/>
    </row>
    <row r="5830" spans="1:1" x14ac:dyDescent="0.25">
      <c r="A5830" s="287"/>
    </row>
    <row r="5831" spans="1:1" x14ac:dyDescent="0.25">
      <c r="A5831" s="287"/>
    </row>
    <row r="5832" spans="1:1" x14ac:dyDescent="0.25">
      <c r="A5832" s="287"/>
    </row>
    <row r="5833" spans="1:1" x14ac:dyDescent="0.25">
      <c r="A5833" s="287"/>
    </row>
    <row r="5834" spans="1:1" x14ac:dyDescent="0.25">
      <c r="A5834" s="287"/>
    </row>
    <row r="5835" spans="1:1" x14ac:dyDescent="0.25">
      <c r="A5835" s="287"/>
    </row>
    <row r="5836" spans="1:1" x14ac:dyDescent="0.25">
      <c r="A5836" s="287"/>
    </row>
    <row r="5837" spans="1:1" x14ac:dyDescent="0.25">
      <c r="A5837" s="287"/>
    </row>
    <row r="5838" spans="1:1" x14ac:dyDescent="0.25">
      <c r="A5838" s="287"/>
    </row>
    <row r="5839" spans="1:1" x14ac:dyDescent="0.25">
      <c r="A5839" s="287"/>
    </row>
    <row r="5840" spans="1:1" x14ac:dyDescent="0.25">
      <c r="A5840" s="287"/>
    </row>
    <row r="5841" spans="1:1" x14ac:dyDescent="0.25">
      <c r="A5841" s="287"/>
    </row>
    <row r="5842" spans="1:1" x14ac:dyDescent="0.25">
      <c r="A5842" s="287"/>
    </row>
    <row r="5843" spans="1:1" x14ac:dyDescent="0.25">
      <c r="A5843" s="287"/>
    </row>
    <row r="5844" spans="1:1" x14ac:dyDescent="0.25">
      <c r="A5844" s="287"/>
    </row>
    <row r="5845" spans="1:1" x14ac:dyDescent="0.25">
      <c r="A5845" s="287"/>
    </row>
    <row r="5846" spans="1:1" x14ac:dyDescent="0.25">
      <c r="A5846" s="287"/>
    </row>
    <row r="5847" spans="1:1" x14ac:dyDescent="0.25">
      <c r="A5847" s="287"/>
    </row>
    <row r="5848" spans="1:1" x14ac:dyDescent="0.25">
      <c r="A5848" s="287"/>
    </row>
    <row r="5849" spans="1:1" x14ac:dyDescent="0.25">
      <c r="A5849" s="287"/>
    </row>
    <row r="5850" spans="1:1" x14ac:dyDescent="0.25">
      <c r="A5850" s="287"/>
    </row>
    <row r="5851" spans="1:1" x14ac:dyDescent="0.25">
      <c r="A5851" s="287"/>
    </row>
    <row r="5852" spans="1:1" x14ac:dyDescent="0.25">
      <c r="A5852" s="287"/>
    </row>
    <row r="5853" spans="1:1" x14ac:dyDescent="0.25">
      <c r="A5853" s="287"/>
    </row>
    <row r="5854" spans="1:1" x14ac:dyDescent="0.25">
      <c r="A5854" s="287"/>
    </row>
    <row r="5855" spans="1:1" x14ac:dyDescent="0.25">
      <c r="A5855" s="287"/>
    </row>
    <row r="5856" spans="1:1" x14ac:dyDescent="0.25">
      <c r="A5856" s="287"/>
    </row>
    <row r="5857" spans="1:1" x14ac:dyDescent="0.25">
      <c r="A5857" s="287"/>
    </row>
    <row r="5858" spans="1:1" x14ac:dyDescent="0.25">
      <c r="A5858" s="287"/>
    </row>
    <row r="5859" spans="1:1" x14ac:dyDescent="0.25">
      <c r="A5859" s="287"/>
    </row>
    <row r="5860" spans="1:1" x14ac:dyDescent="0.25">
      <c r="A5860" s="287"/>
    </row>
    <row r="5861" spans="1:1" x14ac:dyDescent="0.25">
      <c r="A5861" s="287"/>
    </row>
    <row r="5862" spans="1:1" x14ac:dyDescent="0.25">
      <c r="A5862" s="287"/>
    </row>
    <row r="5863" spans="1:1" x14ac:dyDescent="0.25">
      <c r="A5863" s="287"/>
    </row>
    <row r="5864" spans="1:1" x14ac:dyDescent="0.25">
      <c r="A5864" s="287"/>
    </row>
    <row r="5865" spans="1:1" x14ac:dyDescent="0.25">
      <c r="A5865" s="287"/>
    </row>
    <row r="5866" spans="1:1" x14ac:dyDescent="0.25">
      <c r="A5866" s="287"/>
    </row>
    <row r="5867" spans="1:1" x14ac:dyDescent="0.25">
      <c r="A5867" s="287"/>
    </row>
    <row r="5868" spans="1:1" x14ac:dyDescent="0.25">
      <c r="A5868" s="287"/>
    </row>
    <row r="5869" spans="1:1" x14ac:dyDescent="0.25">
      <c r="A5869" s="287"/>
    </row>
    <row r="5870" spans="1:1" x14ac:dyDescent="0.25">
      <c r="A5870" s="287"/>
    </row>
    <row r="5871" spans="1:1" x14ac:dyDescent="0.25">
      <c r="A5871" s="287"/>
    </row>
    <row r="5872" spans="1:1" x14ac:dyDescent="0.25">
      <c r="A5872" s="287"/>
    </row>
    <row r="5873" spans="1:1" x14ac:dyDescent="0.25">
      <c r="A5873" s="287"/>
    </row>
    <row r="5874" spans="1:1" x14ac:dyDescent="0.25">
      <c r="A5874" s="287"/>
    </row>
    <row r="5875" spans="1:1" x14ac:dyDescent="0.25">
      <c r="A5875" s="287"/>
    </row>
    <row r="5876" spans="1:1" x14ac:dyDescent="0.25">
      <c r="A5876" s="287"/>
    </row>
    <row r="5877" spans="1:1" x14ac:dyDescent="0.25">
      <c r="A5877" s="287"/>
    </row>
    <row r="5878" spans="1:1" x14ac:dyDescent="0.25">
      <c r="A5878" s="287"/>
    </row>
    <row r="5879" spans="1:1" x14ac:dyDescent="0.25">
      <c r="A5879" s="287"/>
    </row>
    <row r="5880" spans="1:1" x14ac:dyDescent="0.25">
      <c r="A5880" s="287"/>
    </row>
    <row r="5881" spans="1:1" x14ac:dyDescent="0.25">
      <c r="A5881" s="287"/>
    </row>
    <row r="5882" spans="1:1" x14ac:dyDescent="0.25">
      <c r="A5882" s="287"/>
    </row>
    <row r="5883" spans="1:1" x14ac:dyDescent="0.25">
      <c r="A5883" s="287"/>
    </row>
    <row r="5884" spans="1:1" x14ac:dyDescent="0.25">
      <c r="A5884" s="287"/>
    </row>
    <row r="5885" spans="1:1" x14ac:dyDescent="0.25">
      <c r="A5885" s="287"/>
    </row>
    <row r="5886" spans="1:1" x14ac:dyDescent="0.25">
      <c r="A5886" s="287"/>
    </row>
    <row r="5887" spans="1:1" x14ac:dyDescent="0.25">
      <c r="A5887" s="287"/>
    </row>
    <row r="5888" spans="1:1" x14ac:dyDescent="0.25">
      <c r="A5888" s="287"/>
    </row>
    <row r="5889" spans="1:1" x14ac:dyDescent="0.25">
      <c r="A5889" s="287"/>
    </row>
    <row r="5890" spans="1:1" x14ac:dyDescent="0.25">
      <c r="A5890" s="287"/>
    </row>
    <row r="5891" spans="1:1" x14ac:dyDescent="0.25">
      <c r="A5891" s="287"/>
    </row>
    <row r="5892" spans="1:1" x14ac:dyDescent="0.25">
      <c r="A5892" s="287"/>
    </row>
    <row r="5893" spans="1:1" x14ac:dyDescent="0.25">
      <c r="A5893" s="287"/>
    </row>
    <row r="5894" spans="1:1" x14ac:dyDescent="0.25">
      <c r="A5894" s="287"/>
    </row>
    <row r="5895" spans="1:1" x14ac:dyDescent="0.25">
      <c r="A5895" s="287"/>
    </row>
    <row r="5896" spans="1:1" x14ac:dyDescent="0.25">
      <c r="A5896" s="287"/>
    </row>
    <row r="5897" spans="1:1" x14ac:dyDescent="0.25">
      <c r="A5897" s="287"/>
    </row>
    <row r="5898" spans="1:1" x14ac:dyDescent="0.25">
      <c r="A5898" s="287"/>
    </row>
    <row r="5899" spans="1:1" x14ac:dyDescent="0.25">
      <c r="A5899" s="287"/>
    </row>
    <row r="5900" spans="1:1" x14ac:dyDescent="0.25">
      <c r="A5900" s="287"/>
    </row>
    <row r="5901" spans="1:1" x14ac:dyDescent="0.25">
      <c r="A5901" s="287"/>
    </row>
    <row r="5902" spans="1:1" x14ac:dyDescent="0.25">
      <c r="A5902" s="287"/>
    </row>
    <row r="5903" spans="1:1" x14ac:dyDescent="0.25">
      <c r="A5903" s="287"/>
    </row>
    <row r="5904" spans="1:1" x14ac:dyDescent="0.25">
      <c r="A5904" s="287"/>
    </row>
    <row r="5905" spans="1:1" x14ac:dyDescent="0.25">
      <c r="A5905" s="287"/>
    </row>
    <row r="5906" spans="1:1" x14ac:dyDescent="0.25">
      <c r="A5906" s="287"/>
    </row>
    <row r="5907" spans="1:1" x14ac:dyDescent="0.25">
      <c r="A5907" s="287"/>
    </row>
    <row r="5908" spans="1:1" x14ac:dyDescent="0.25">
      <c r="A5908" s="287"/>
    </row>
    <row r="5909" spans="1:1" x14ac:dyDescent="0.25">
      <c r="A5909" s="287"/>
    </row>
    <row r="5910" spans="1:1" x14ac:dyDescent="0.25">
      <c r="A5910" s="287"/>
    </row>
    <row r="5911" spans="1:1" x14ac:dyDescent="0.25">
      <c r="A5911" s="287"/>
    </row>
    <row r="5912" spans="1:1" x14ac:dyDescent="0.25">
      <c r="A5912" s="287"/>
    </row>
    <row r="5913" spans="1:1" x14ac:dyDescent="0.25">
      <c r="A5913" s="287"/>
    </row>
    <row r="5914" spans="1:1" x14ac:dyDescent="0.25">
      <c r="A5914" s="287"/>
    </row>
    <row r="5915" spans="1:1" x14ac:dyDescent="0.25">
      <c r="A5915" s="287"/>
    </row>
    <row r="5916" spans="1:1" x14ac:dyDescent="0.25">
      <c r="A5916" s="287"/>
    </row>
    <row r="5917" spans="1:1" x14ac:dyDescent="0.25">
      <c r="A5917" s="287"/>
    </row>
    <row r="5918" spans="1:1" x14ac:dyDescent="0.25">
      <c r="A5918" s="287"/>
    </row>
    <row r="5919" spans="1:1" x14ac:dyDescent="0.25">
      <c r="A5919" s="287"/>
    </row>
    <row r="5920" spans="1:1" x14ac:dyDescent="0.25">
      <c r="A5920" s="287"/>
    </row>
    <row r="5921" spans="1:1" x14ac:dyDescent="0.25">
      <c r="A5921" s="287"/>
    </row>
    <row r="5922" spans="1:1" x14ac:dyDescent="0.25">
      <c r="A5922" s="287"/>
    </row>
    <row r="5923" spans="1:1" x14ac:dyDescent="0.25">
      <c r="A5923" s="287"/>
    </row>
    <row r="5924" spans="1:1" x14ac:dyDescent="0.25">
      <c r="A5924" s="287"/>
    </row>
    <row r="5925" spans="1:1" x14ac:dyDescent="0.25">
      <c r="A5925" s="287"/>
    </row>
    <row r="5926" spans="1:1" x14ac:dyDescent="0.25">
      <c r="A5926" s="287"/>
    </row>
    <row r="5927" spans="1:1" x14ac:dyDescent="0.25">
      <c r="A5927" s="287"/>
    </row>
    <row r="5928" spans="1:1" x14ac:dyDescent="0.25">
      <c r="A5928" s="287"/>
    </row>
    <row r="5929" spans="1:1" x14ac:dyDescent="0.25">
      <c r="A5929" s="287"/>
    </row>
    <row r="5930" spans="1:1" x14ac:dyDescent="0.25">
      <c r="A5930" s="287"/>
    </row>
    <row r="5931" spans="1:1" x14ac:dyDescent="0.25">
      <c r="A5931" s="287"/>
    </row>
    <row r="5932" spans="1:1" x14ac:dyDescent="0.25">
      <c r="A5932" s="287"/>
    </row>
    <row r="5933" spans="1:1" x14ac:dyDescent="0.25">
      <c r="A5933" s="287"/>
    </row>
    <row r="5934" spans="1:1" x14ac:dyDescent="0.25">
      <c r="A5934" s="287"/>
    </row>
    <row r="5935" spans="1:1" x14ac:dyDescent="0.25">
      <c r="A5935" s="287"/>
    </row>
    <row r="5936" spans="1:1" x14ac:dyDescent="0.25">
      <c r="A5936" s="287"/>
    </row>
    <row r="5937" spans="1:1" x14ac:dyDescent="0.25">
      <c r="A5937" s="287"/>
    </row>
    <row r="5938" spans="1:1" x14ac:dyDescent="0.25">
      <c r="A5938" s="287"/>
    </row>
    <row r="5939" spans="1:1" x14ac:dyDescent="0.25">
      <c r="A5939" s="287"/>
    </row>
    <row r="5940" spans="1:1" x14ac:dyDescent="0.25">
      <c r="A5940" s="287"/>
    </row>
    <row r="5941" spans="1:1" x14ac:dyDescent="0.25">
      <c r="A5941" s="287"/>
    </row>
    <row r="5942" spans="1:1" x14ac:dyDescent="0.25">
      <c r="A5942" s="287"/>
    </row>
    <row r="5943" spans="1:1" x14ac:dyDescent="0.25">
      <c r="A5943" s="287"/>
    </row>
    <row r="5944" spans="1:1" x14ac:dyDescent="0.25">
      <c r="A5944" s="287"/>
    </row>
    <row r="5945" spans="1:1" x14ac:dyDescent="0.25">
      <c r="A5945" s="287"/>
    </row>
    <row r="5946" spans="1:1" x14ac:dyDescent="0.25">
      <c r="A5946" s="287"/>
    </row>
    <row r="5947" spans="1:1" x14ac:dyDescent="0.25">
      <c r="A5947" s="287"/>
    </row>
    <row r="5948" spans="1:1" x14ac:dyDescent="0.25">
      <c r="A5948" s="287"/>
    </row>
    <row r="5949" spans="1:1" x14ac:dyDescent="0.25">
      <c r="A5949" s="287"/>
    </row>
    <row r="5950" spans="1:1" x14ac:dyDescent="0.25">
      <c r="A5950" s="287"/>
    </row>
    <row r="5951" spans="1:1" x14ac:dyDescent="0.25">
      <c r="A5951" s="287"/>
    </row>
    <row r="5952" spans="1:1" x14ac:dyDescent="0.25">
      <c r="A5952" s="287"/>
    </row>
    <row r="5953" spans="1:1" x14ac:dyDescent="0.25">
      <c r="A5953" s="287"/>
    </row>
    <row r="5954" spans="1:1" x14ac:dyDescent="0.25">
      <c r="A5954" s="287"/>
    </row>
    <row r="5955" spans="1:1" x14ac:dyDescent="0.25">
      <c r="A5955" s="287"/>
    </row>
    <row r="5956" spans="1:1" x14ac:dyDescent="0.25">
      <c r="A5956" s="287"/>
    </row>
    <row r="5957" spans="1:1" x14ac:dyDescent="0.25">
      <c r="A5957" s="287"/>
    </row>
    <row r="5958" spans="1:1" x14ac:dyDescent="0.25">
      <c r="A5958" s="287"/>
    </row>
    <row r="5959" spans="1:1" x14ac:dyDescent="0.25">
      <c r="A5959" s="287"/>
    </row>
    <row r="5960" spans="1:1" x14ac:dyDescent="0.25">
      <c r="A5960" s="287"/>
    </row>
    <row r="5961" spans="1:1" x14ac:dyDescent="0.25">
      <c r="A5961" s="287"/>
    </row>
    <row r="5962" spans="1:1" x14ac:dyDescent="0.25">
      <c r="A5962" s="287"/>
    </row>
    <row r="5963" spans="1:1" x14ac:dyDescent="0.25">
      <c r="A5963" s="287"/>
    </row>
    <row r="5964" spans="1:1" x14ac:dyDescent="0.25">
      <c r="A5964" s="287"/>
    </row>
    <row r="5965" spans="1:1" x14ac:dyDescent="0.25">
      <c r="A5965" s="287"/>
    </row>
    <row r="5966" spans="1:1" x14ac:dyDescent="0.25">
      <c r="A5966" s="287"/>
    </row>
    <row r="5967" spans="1:1" x14ac:dyDescent="0.25">
      <c r="A5967" s="287"/>
    </row>
    <row r="5968" spans="1:1" x14ac:dyDescent="0.25">
      <c r="A5968" s="287"/>
    </row>
    <row r="5969" spans="1:1" x14ac:dyDescent="0.25">
      <c r="A5969" s="287"/>
    </row>
    <row r="5970" spans="1:1" x14ac:dyDescent="0.25">
      <c r="A5970" s="287"/>
    </row>
    <row r="5971" spans="1:1" x14ac:dyDescent="0.25">
      <c r="A5971" s="287"/>
    </row>
    <row r="5972" spans="1:1" x14ac:dyDescent="0.25">
      <c r="A5972" s="287"/>
    </row>
    <row r="5973" spans="1:1" x14ac:dyDescent="0.25">
      <c r="A5973" s="287"/>
    </row>
    <row r="5974" spans="1:1" x14ac:dyDescent="0.25">
      <c r="A5974" s="287"/>
    </row>
    <row r="5975" spans="1:1" x14ac:dyDescent="0.25">
      <c r="A5975" s="287"/>
    </row>
    <row r="5976" spans="1:1" x14ac:dyDescent="0.25">
      <c r="A5976" s="287"/>
    </row>
    <row r="5977" spans="1:1" x14ac:dyDescent="0.25">
      <c r="A5977" s="287"/>
    </row>
    <row r="5978" spans="1:1" x14ac:dyDescent="0.25">
      <c r="A5978" s="287"/>
    </row>
    <row r="5979" spans="1:1" x14ac:dyDescent="0.25">
      <c r="A5979" s="287"/>
    </row>
    <row r="5980" spans="1:1" x14ac:dyDescent="0.25">
      <c r="A5980" s="287"/>
    </row>
    <row r="5981" spans="1:1" x14ac:dyDescent="0.25">
      <c r="A5981" s="287"/>
    </row>
    <row r="5982" spans="1:1" x14ac:dyDescent="0.25">
      <c r="A5982" s="287"/>
    </row>
    <row r="5983" spans="1:1" x14ac:dyDescent="0.25">
      <c r="A5983" s="287"/>
    </row>
    <row r="5984" spans="1:1" x14ac:dyDescent="0.25">
      <c r="A5984" s="287"/>
    </row>
    <row r="5985" spans="1:1" x14ac:dyDescent="0.25">
      <c r="A5985" s="287"/>
    </row>
    <row r="5986" spans="1:1" x14ac:dyDescent="0.25">
      <c r="A5986" s="287"/>
    </row>
    <row r="5987" spans="1:1" x14ac:dyDescent="0.25">
      <c r="A5987" s="287"/>
    </row>
    <row r="5988" spans="1:1" x14ac:dyDescent="0.25">
      <c r="A5988" s="287"/>
    </row>
    <row r="5989" spans="1:1" x14ac:dyDescent="0.25">
      <c r="A5989" s="287"/>
    </row>
    <row r="5990" spans="1:1" x14ac:dyDescent="0.25">
      <c r="A5990" s="287"/>
    </row>
    <row r="5991" spans="1:1" x14ac:dyDescent="0.25">
      <c r="A5991" s="287"/>
    </row>
    <row r="5992" spans="1:1" x14ac:dyDescent="0.25">
      <c r="A5992" s="287"/>
    </row>
    <row r="5993" spans="1:1" x14ac:dyDescent="0.25">
      <c r="A5993" s="287"/>
    </row>
    <row r="5994" spans="1:1" x14ac:dyDescent="0.25">
      <c r="A5994" s="287"/>
    </row>
    <row r="5995" spans="1:1" x14ac:dyDescent="0.25">
      <c r="A5995" s="287"/>
    </row>
    <row r="5996" spans="1:1" x14ac:dyDescent="0.25">
      <c r="A5996" s="287"/>
    </row>
    <row r="5997" spans="1:1" x14ac:dyDescent="0.25">
      <c r="A5997" s="287"/>
    </row>
    <row r="5998" spans="1:1" x14ac:dyDescent="0.25">
      <c r="A5998" s="287"/>
    </row>
    <row r="5999" spans="1:1" x14ac:dyDescent="0.25">
      <c r="A5999" s="287"/>
    </row>
    <row r="6000" spans="1:1" x14ac:dyDescent="0.25">
      <c r="A6000" s="287"/>
    </row>
    <row r="6001" spans="1:1" x14ac:dyDescent="0.25">
      <c r="A6001" s="287"/>
    </row>
    <row r="6002" spans="1:1" x14ac:dyDescent="0.25">
      <c r="A6002" s="287"/>
    </row>
    <row r="6003" spans="1:1" x14ac:dyDescent="0.25">
      <c r="A6003" s="287"/>
    </row>
    <row r="6004" spans="1:1" x14ac:dyDescent="0.25">
      <c r="A6004" s="287"/>
    </row>
    <row r="6005" spans="1:1" x14ac:dyDescent="0.25">
      <c r="A6005" s="287"/>
    </row>
    <row r="6006" spans="1:1" x14ac:dyDescent="0.25">
      <c r="A6006" s="287"/>
    </row>
    <row r="6007" spans="1:1" x14ac:dyDescent="0.25">
      <c r="A6007" s="287"/>
    </row>
    <row r="6008" spans="1:1" x14ac:dyDescent="0.25">
      <c r="A6008" s="287"/>
    </row>
    <row r="6009" spans="1:1" x14ac:dyDescent="0.25">
      <c r="A6009" s="287"/>
    </row>
    <row r="6010" spans="1:1" x14ac:dyDescent="0.25">
      <c r="A6010" s="287"/>
    </row>
    <row r="6011" spans="1:1" x14ac:dyDescent="0.25">
      <c r="A6011" s="287"/>
    </row>
    <row r="6012" spans="1:1" x14ac:dyDescent="0.25">
      <c r="A6012" s="287"/>
    </row>
    <row r="6013" spans="1:1" x14ac:dyDescent="0.25">
      <c r="A6013" s="287"/>
    </row>
    <row r="6014" spans="1:1" x14ac:dyDescent="0.25">
      <c r="A6014" s="287"/>
    </row>
    <row r="6015" spans="1:1" x14ac:dyDescent="0.25">
      <c r="A6015" s="287"/>
    </row>
    <row r="6016" spans="1:1" x14ac:dyDescent="0.25">
      <c r="A6016" s="287"/>
    </row>
    <row r="6017" spans="1:1" x14ac:dyDescent="0.25">
      <c r="A6017" s="287"/>
    </row>
    <row r="6018" spans="1:1" x14ac:dyDescent="0.25">
      <c r="A6018" s="287"/>
    </row>
    <row r="6019" spans="1:1" x14ac:dyDescent="0.25">
      <c r="A6019" s="287"/>
    </row>
    <row r="6020" spans="1:1" x14ac:dyDescent="0.25">
      <c r="A6020" s="287"/>
    </row>
    <row r="6021" spans="1:1" x14ac:dyDescent="0.25">
      <c r="A6021" s="287"/>
    </row>
    <row r="6022" spans="1:1" x14ac:dyDescent="0.25">
      <c r="A6022" s="287"/>
    </row>
    <row r="6023" spans="1:1" x14ac:dyDescent="0.25">
      <c r="A6023" s="287"/>
    </row>
    <row r="6024" spans="1:1" x14ac:dyDescent="0.25">
      <c r="A6024" s="287"/>
    </row>
    <row r="6025" spans="1:1" x14ac:dyDescent="0.25">
      <c r="A6025" s="287"/>
    </row>
    <row r="6026" spans="1:1" x14ac:dyDescent="0.25">
      <c r="A6026" s="287"/>
    </row>
    <row r="6027" spans="1:1" x14ac:dyDescent="0.25">
      <c r="A6027" s="287"/>
    </row>
    <row r="6028" spans="1:1" x14ac:dyDescent="0.25">
      <c r="A6028" s="287"/>
    </row>
    <row r="6029" spans="1:1" x14ac:dyDescent="0.25">
      <c r="A6029" s="287"/>
    </row>
    <row r="6030" spans="1:1" x14ac:dyDescent="0.25">
      <c r="A6030" s="287"/>
    </row>
    <row r="6031" spans="1:1" x14ac:dyDescent="0.25">
      <c r="A6031" s="287"/>
    </row>
    <row r="6032" spans="1:1" x14ac:dyDescent="0.25">
      <c r="A6032" s="287"/>
    </row>
    <row r="6033" spans="1:1" x14ac:dyDescent="0.25">
      <c r="A6033" s="287"/>
    </row>
    <row r="6034" spans="1:1" x14ac:dyDescent="0.25">
      <c r="A6034" s="287"/>
    </row>
    <row r="6035" spans="1:1" x14ac:dyDescent="0.25">
      <c r="A6035" s="287"/>
    </row>
    <row r="6036" spans="1:1" x14ac:dyDescent="0.25">
      <c r="A6036" s="287"/>
    </row>
    <row r="6037" spans="1:1" x14ac:dyDescent="0.25">
      <c r="A6037" s="287"/>
    </row>
    <row r="6038" spans="1:1" x14ac:dyDescent="0.25">
      <c r="A6038" s="287"/>
    </row>
    <row r="6039" spans="1:1" x14ac:dyDescent="0.25">
      <c r="A6039" s="287"/>
    </row>
    <row r="6040" spans="1:1" x14ac:dyDescent="0.25">
      <c r="A6040" s="287"/>
    </row>
    <row r="6041" spans="1:1" x14ac:dyDescent="0.25">
      <c r="A6041" s="287"/>
    </row>
    <row r="6042" spans="1:1" x14ac:dyDescent="0.25">
      <c r="A6042" s="287"/>
    </row>
    <row r="6043" spans="1:1" x14ac:dyDescent="0.25">
      <c r="A6043" s="287"/>
    </row>
    <row r="6044" spans="1:1" x14ac:dyDescent="0.25">
      <c r="A6044" s="287"/>
    </row>
    <row r="6045" spans="1:1" x14ac:dyDescent="0.25">
      <c r="A6045" s="287"/>
    </row>
    <row r="6046" spans="1:1" x14ac:dyDescent="0.25">
      <c r="A6046" s="287"/>
    </row>
    <row r="6047" spans="1:1" x14ac:dyDescent="0.25">
      <c r="A6047" s="287"/>
    </row>
    <row r="6048" spans="1:1" x14ac:dyDescent="0.25">
      <c r="A6048" s="287"/>
    </row>
    <row r="6049" spans="1:1" x14ac:dyDescent="0.25">
      <c r="A6049" s="287"/>
    </row>
    <row r="6050" spans="1:1" x14ac:dyDescent="0.25">
      <c r="A6050" s="287"/>
    </row>
    <row r="6051" spans="1:1" x14ac:dyDescent="0.25">
      <c r="A6051" s="287"/>
    </row>
    <row r="6052" spans="1:1" x14ac:dyDescent="0.25">
      <c r="A6052" s="287"/>
    </row>
    <row r="6053" spans="1:1" x14ac:dyDescent="0.25">
      <c r="A6053" s="287"/>
    </row>
    <row r="6054" spans="1:1" x14ac:dyDescent="0.25">
      <c r="A6054" s="287"/>
    </row>
    <row r="6055" spans="1:1" x14ac:dyDescent="0.25">
      <c r="A6055" s="287"/>
    </row>
    <row r="6056" spans="1:1" x14ac:dyDescent="0.25">
      <c r="A6056" s="287"/>
    </row>
    <row r="6057" spans="1:1" x14ac:dyDescent="0.25">
      <c r="A6057" s="287"/>
    </row>
    <row r="6058" spans="1:1" x14ac:dyDescent="0.25">
      <c r="A6058" s="287"/>
    </row>
    <row r="6059" spans="1:1" x14ac:dyDescent="0.25">
      <c r="A6059" s="287"/>
    </row>
    <row r="6060" spans="1:1" x14ac:dyDescent="0.25">
      <c r="A6060" s="287"/>
    </row>
    <row r="6061" spans="1:1" x14ac:dyDescent="0.25">
      <c r="A6061" s="287"/>
    </row>
    <row r="6062" spans="1:1" x14ac:dyDescent="0.25">
      <c r="A6062" s="287"/>
    </row>
    <row r="6063" spans="1:1" x14ac:dyDescent="0.25">
      <c r="A6063" s="287"/>
    </row>
    <row r="6064" spans="1:1" x14ac:dyDescent="0.25">
      <c r="A6064" s="287"/>
    </row>
    <row r="6065" spans="1:1" x14ac:dyDescent="0.25">
      <c r="A6065" s="287"/>
    </row>
    <row r="6066" spans="1:1" x14ac:dyDescent="0.25">
      <c r="A6066" s="287"/>
    </row>
    <row r="6067" spans="1:1" x14ac:dyDescent="0.25">
      <c r="A6067" s="287"/>
    </row>
    <row r="6068" spans="1:1" x14ac:dyDescent="0.25">
      <c r="A6068" s="287"/>
    </row>
    <row r="6069" spans="1:1" x14ac:dyDescent="0.25">
      <c r="A6069" s="287"/>
    </row>
    <row r="6070" spans="1:1" x14ac:dyDescent="0.25">
      <c r="A6070" s="287"/>
    </row>
    <row r="6071" spans="1:1" x14ac:dyDescent="0.25">
      <c r="A6071" s="287"/>
    </row>
    <row r="6072" spans="1:1" x14ac:dyDescent="0.25">
      <c r="A6072" s="287"/>
    </row>
    <row r="6073" spans="1:1" x14ac:dyDescent="0.25">
      <c r="A6073" s="287"/>
    </row>
    <row r="6074" spans="1:1" x14ac:dyDescent="0.25">
      <c r="A6074" s="287"/>
    </row>
    <row r="6075" spans="1:1" x14ac:dyDescent="0.25">
      <c r="A6075" s="287"/>
    </row>
    <row r="6076" spans="1:1" x14ac:dyDescent="0.25">
      <c r="A6076" s="287"/>
    </row>
    <row r="6077" spans="1:1" x14ac:dyDescent="0.25">
      <c r="A6077" s="287"/>
    </row>
    <row r="6078" spans="1:1" x14ac:dyDescent="0.25">
      <c r="A6078" s="287"/>
    </row>
    <row r="6079" spans="1:1" x14ac:dyDescent="0.25">
      <c r="A6079" s="287"/>
    </row>
    <row r="6080" spans="1:1" x14ac:dyDescent="0.25">
      <c r="A6080" s="287"/>
    </row>
    <row r="6081" spans="1:1" x14ac:dyDescent="0.25">
      <c r="A6081" s="287"/>
    </row>
    <row r="6082" spans="1:1" x14ac:dyDescent="0.25">
      <c r="A6082" s="287"/>
    </row>
    <row r="6083" spans="1:1" x14ac:dyDescent="0.25">
      <c r="A6083" s="287"/>
    </row>
    <row r="6084" spans="1:1" x14ac:dyDescent="0.25">
      <c r="A6084" s="287"/>
    </row>
    <row r="6085" spans="1:1" x14ac:dyDescent="0.25">
      <c r="A6085" s="287"/>
    </row>
    <row r="6086" spans="1:1" x14ac:dyDescent="0.25">
      <c r="A6086" s="287"/>
    </row>
    <row r="6087" spans="1:1" x14ac:dyDescent="0.25">
      <c r="A6087" s="287"/>
    </row>
    <row r="6088" spans="1:1" x14ac:dyDescent="0.25">
      <c r="A6088" s="287"/>
    </row>
    <row r="6089" spans="1:1" x14ac:dyDescent="0.25">
      <c r="A6089" s="287"/>
    </row>
    <row r="6090" spans="1:1" x14ac:dyDescent="0.25">
      <c r="A6090" s="287"/>
    </row>
    <row r="6091" spans="1:1" x14ac:dyDescent="0.25">
      <c r="A6091" s="287"/>
    </row>
    <row r="6092" spans="1:1" x14ac:dyDescent="0.25">
      <c r="A6092" s="287"/>
    </row>
    <row r="6093" spans="1:1" x14ac:dyDescent="0.25">
      <c r="A6093" s="287"/>
    </row>
    <row r="6094" spans="1:1" x14ac:dyDescent="0.25">
      <c r="A6094" s="287"/>
    </row>
    <row r="6095" spans="1:1" x14ac:dyDescent="0.25">
      <c r="A6095" s="287"/>
    </row>
    <row r="6096" spans="1:1" x14ac:dyDescent="0.25">
      <c r="A6096" s="287"/>
    </row>
    <row r="6097" spans="1:1" x14ac:dyDescent="0.25">
      <c r="A6097" s="287"/>
    </row>
    <row r="6098" spans="1:1" x14ac:dyDescent="0.25">
      <c r="A6098" s="287"/>
    </row>
    <row r="6099" spans="1:1" x14ac:dyDescent="0.25">
      <c r="A6099" s="287"/>
    </row>
    <row r="6100" spans="1:1" x14ac:dyDescent="0.25">
      <c r="A6100" s="287"/>
    </row>
    <row r="6101" spans="1:1" x14ac:dyDescent="0.25">
      <c r="A6101" s="287"/>
    </row>
    <row r="6102" spans="1:1" x14ac:dyDescent="0.25">
      <c r="A6102" s="287"/>
    </row>
    <row r="6103" spans="1:1" x14ac:dyDescent="0.25">
      <c r="A6103" s="287"/>
    </row>
    <row r="6104" spans="1:1" x14ac:dyDescent="0.25">
      <c r="A6104" s="287"/>
    </row>
    <row r="6105" spans="1:1" x14ac:dyDescent="0.25">
      <c r="A6105" s="287"/>
    </row>
    <row r="6106" spans="1:1" x14ac:dyDescent="0.25">
      <c r="A6106" s="287"/>
    </row>
    <row r="6107" spans="1:1" x14ac:dyDescent="0.25">
      <c r="A6107" s="287"/>
    </row>
    <row r="6108" spans="1:1" x14ac:dyDescent="0.25">
      <c r="A6108" s="287"/>
    </row>
    <row r="6109" spans="1:1" x14ac:dyDescent="0.25">
      <c r="A6109" s="287"/>
    </row>
    <row r="6110" spans="1:1" x14ac:dyDescent="0.25">
      <c r="A6110" s="287"/>
    </row>
    <row r="6111" spans="1:1" x14ac:dyDescent="0.25">
      <c r="A6111" s="287"/>
    </row>
    <row r="6112" spans="1:1" x14ac:dyDescent="0.25">
      <c r="A6112" s="287"/>
    </row>
    <row r="6113" spans="1:1" x14ac:dyDescent="0.25">
      <c r="A6113" s="287"/>
    </row>
    <row r="6114" spans="1:1" x14ac:dyDescent="0.25">
      <c r="A6114" s="287"/>
    </row>
    <row r="6115" spans="1:1" x14ac:dyDescent="0.25">
      <c r="A6115" s="287"/>
    </row>
    <row r="6116" spans="1:1" x14ac:dyDescent="0.25">
      <c r="A6116" s="287"/>
    </row>
    <row r="6117" spans="1:1" x14ac:dyDescent="0.25">
      <c r="A6117" s="287"/>
    </row>
    <row r="6118" spans="1:1" x14ac:dyDescent="0.25">
      <c r="A6118" s="287"/>
    </row>
    <row r="6119" spans="1:1" x14ac:dyDescent="0.25">
      <c r="A6119" s="287"/>
    </row>
    <row r="6120" spans="1:1" x14ac:dyDescent="0.25">
      <c r="A6120" s="287"/>
    </row>
    <row r="6121" spans="1:1" x14ac:dyDescent="0.25">
      <c r="A6121" s="287"/>
    </row>
    <row r="6122" spans="1:1" x14ac:dyDescent="0.25">
      <c r="A6122" s="287"/>
    </row>
    <row r="6123" spans="1:1" x14ac:dyDescent="0.25">
      <c r="A6123" s="287"/>
    </row>
    <row r="6124" spans="1:1" x14ac:dyDescent="0.25">
      <c r="A6124" s="287"/>
    </row>
    <row r="6125" spans="1:1" x14ac:dyDescent="0.25">
      <c r="A6125" s="287"/>
    </row>
    <row r="6126" spans="1:1" x14ac:dyDescent="0.25">
      <c r="A6126" s="287"/>
    </row>
    <row r="6127" spans="1:1" x14ac:dyDescent="0.25">
      <c r="A6127" s="287"/>
    </row>
    <row r="6128" spans="1:1" x14ac:dyDescent="0.25">
      <c r="A6128" s="287"/>
    </row>
    <row r="6129" spans="1:1" x14ac:dyDescent="0.25">
      <c r="A6129" s="287"/>
    </row>
    <row r="6130" spans="1:1" x14ac:dyDescent="0.25">
      <c r="A6130" s="287"/>
    </row>
    <row r="6131" spans="1:1" x14ac:dyDescent="0.25">
      <c r="A6131" s="287"/>
    </row>
    <row r="6132" spans="1:1" x14ac:dyDescent="0.25">
      <c r="A6132" s="287"/>
    </row>
    <row r="6133" spans="1:1" x14ac:dyDescent="0.25">
      <c r="A6133" s="287"/>
    </row>
    <row r="6134" spans="1:1" x14ac:dyDescent="0.25">
      <c r="A6134" s="287"/>
    </row>
    <row r="6135" spans="1:1" x14ac:dyDescent="0.25">
      <c r="A6135" s="287"/>
    </row>
    <row r="6136" spans="1:1" x14ac:dyDescent="0.25">
      <c r="A6136" s="287"/>
    </row>
    <row r="6137" spans="1:1" x14ac:dyDescent="0.25">
      <c r="A6137" s="287"/>
    </row>
    <row r="6138" spans="1:1" x14ac:dyDescent="0.25">
      <c r="A6138" s="287"/>
    </row>
    <row r="6139" spans="1:1" x14ac:dyDescent="0.25">
      <c r="A6139" s="287"/>
    </row>
    <row r="6140" spans="1:1" x14ac:dyDescent="0.25">
      <c r="A6140" s="287"/>
    </row>
    <row r="6141" spans="1:1" x14ac:dyDescent="0.25">
      <c r="A6141" s="287"/>
    </row>
    <row r="6142" spans="1:1" x14ac:dyDescent="0.25">
      <c r="A6142" s="287"/>
    </row>
    <row r="6143" spans="1:1" x14ac:dyDescent="0.25">
      <c r="A6143" s="287"/>
    </row>
    <row r="6144" spans="1:1" x14ac:dyDescent="0.25">
      <c r="A6144" s="287"/>
    </row>
    <row r="6145" spans="1:1" x14ac:dyDescent="0.25">
      <c r="A6145" s="287"/>
    </row>
    <row r="6146" spans="1:1" x14ac:dyDescent="0.25">
      <c r="A6146" s="287"/>
    </row>
    <row r="6147" spans="1:1" x14ac:dyDescent="0.25">
      <c r="A6147" s="287"/>
    </row>
    <row r="6148" spans="1:1" x14ac:dyDescent="0.25">
      <c r="A6148" s="287"/>
    </row>
    <row r="6149" spans="1:1" x14ac:dyDescent="0.25">
      <c r="A6149" s="287"/>
    </row>
    <row r="6150" spans="1:1" x14ac:dyDescent="0.25">
      <c r="A6150" s="287"/>
    </row>
    <row r="6151" spans="1:1" x14ac:dyDescent="0.25">
      <c r="A6151" s="287"/>
    </row>
    <row r="6152" spans="1:1" x14ac:dyDescent="0.25">
      <c r="A6152" s="287"/>
    </row>
    <row r="6153" spans="1:1" x14ac:dyDescent="0.25">
      <c r="A6153" s="287"/>
    </row>
    <row r="6154" spans="1:1" x14ac:dyDescent="0.25">
      <c r="A6154" s="287"/>
    </row>
    <row r="6155" spans="1:1" x14ac:dyDescent="0.25">
      <c r="A6155" s="287"/>
    </row>
    <row r="6156" spans="1:1" x14ac:dyDescent="0.25">
      <c r="A6156" s="287"/>
    </row>
    <row r="6157" spans="1:1" x14ac:dyDescent="0.25">
      <c r="A6157" s="287"/>
    </row>
    <row r="6158" spans="1:1" x14ac:dyDescent="0.25">
      <c r="A6158" s="287"/>
    </row>
    <row r="6159" spans="1:1" x14ac:dyDescent="0.25">
      <c r="A6159" s="287"/>
    </row>
    <row r="6160" spans="1:1" x14ac:dyDescent="0.25">
      <c r="A6160" s="287"/>
    </row>
    <row r="6161" spans="1:1" x14ac:dyDescent="0.25">
      <c r="A6161" s="287"/>
    </row>
    <row r="6162" spans="1:1" x14ac:dyDescent="0.25">
      <c r="A6162" s="287"/>
    </row>
    <row r="6163" spans="1:1" x14ac:dyDescent="0.25">
      <c r="A6163" s="287"/>
    </row>
    <row r="6164" spans="1:1" x14ac:dyDescent="0.25">
      <c r="A6164" s="287"/>
    </row>
    <row r="6165" spans="1:1" x14ac:dyDescent="0.25">
      <c r="A6165" s="287"/>
    </row>
    <row r="6166" spans="1:1" x14ac:dyDescent="0.25">
      <c r="A6166" s="287"/>
    </row>
    <row r="6167" spans="1:1" x14ac:dyDescent="0.25">
      <c r="A6167" s="287"/>
    </row>
    <row r="6168" spans="1:1" x14ac:dyDescent="0.25">
      <c r="A6168" s="287"/>
    </row>
    <row r="6169" spans="1:1" x14ac:dyDescent="0.25">
      <c r="A6169" s="287"/>
    </row>
    <row r="6170" spans="1:1" x14ac:dyDescent="0.25">
      <c r="A6170" s="287"/>
    </row>
    <row r="6171" spans="1:1" x14ac:dyDescent="0.25">
      <c r="A6171" s="287"/>
    </row>
    <row r="6172" spans="1:1" x14ac:dyDescent="0.25">
      <c r="A6172" s="287"/>
    </row>
    <row r="6173" spans="1:1" x14ac:dyDescent="0.25">
      <c r="A6173" s="287"/>
    </row>
    <row r="6174" spans="1:1" x14ac:dyDescent="0.25">
      <c r="A6174" s="287"/>
    </row>
    <row r="6175" spans="1:1" x14ac:dyDescent="0.25">
      <c r="A6175" s="287"/>
    </row>
    <row r="6176" spans="1:1" x14ac:dyDescent="0.25">
      <c r="A6176" s="287"/>
    </row>
    <row r="6177" spans="1:1" x14ac:dyDescent="0.25">
      <c r="A6177" s="287"/>
    </row>
    <row r="6178" spans="1:1" x14ac:dyDescent="0.25">
      <c r="A6178" s="287"/>
    </row>
    <row r="6179" spans="1:1" x14ac:dyDescent="0.25">
      <c r="A6179" s="287"/>
    </row>
    <row r="6180" spans="1:1" x14ac:dyDescent="0.25">
      <c r="A6180" s="287"/>
    </row>
    <row r="6181" spans="1:1" x14ac:dyDescent="0.25">
      <c r="A6181" s="287"/>
    </row>
    <row r="6182" spans="1:1" x14ac:dyDescent="0.25">
      <c r="A6182" s="287"/>
    </row>
    <row r="6183" spans="1:1" x14ac:dyDescent="0.25">
      <c r="A6183" s="287"/>
    </row>
    <row r="6184" spans="1:1" x14ac:dyDescent="0.25">
      <c r="A6184" s="287"/>
    </row>
    <row r="6185" spans="1:1" x14ac:dyDescent="0.25">
      <c r="A6185" s="287"/>
    </row>
    <row r="6186" spans="1:1" x14ac:dyDescent="0.25">
      <c r="A6186" s="287"/>
    </row>
    <row r="6187" spans="1:1" x14ac:dyDescent="0.25">
      <c r="A6187" s="287"/>
    </row>
    <row r="6188" spans="1:1" x14ac:dyDescent="0.25">
      <c r="A6188" s="287"/>
    </row>
    <row r="6189" spans="1:1" x14ac:dyDescent="0.25">
      <c r="A6189" s="287"/>
    </row>
    <row r="6190" spans="1:1" x14ac:dyDescent="0.25">
      <c r="A6190" s="287"/>
    </row>
    <row r="6191" spans="1:1" x14ac:dyDescent="0.25">
      <c r="A6191" s="287"/>
    </row>
    <row r="6192" spans="1:1" x14ac:dyDescent="0.25">
      <c r="A6192" s="287"/>
    </row>
    <row r="6193" spans="1:1" x14ac:dyDescent="0.25">
      <c r="A6193" s="287"/>
    </row>
    <row r="6194" spans="1:1" x14ac:dyDescent="0.25">
      <c r="A6194" s="287"/>
    </row>
    <row r="6195" spans="1:1" x14ac:dyDescent="0.25">
      <c r="A6195" s="287"/>
    </row>
    <row r="6196" spans="1:1" x14ac:dyDescent="0.25">
      <c r="A6196" s="287"/>
    </row>
    <row r="6197" spans="1:1" x14ac:dyDescent="0.25">
      <c r="A6197" s="287"/>
    </row>
    <row r="6198" spans="1:1" x14ac:dyDescent="0.25">
      <c r="A6198" s="287"/>
    </row>
    <row r="6199" spans="1:1" x14ac:dyDescent="0.25">
      <c r="A6199" s="287"/>
    </row>
    <row r="6200" spans="1:1" x14ac:dyDescent="0.25">
      <c r="A6200" s="287"/>
    </row>
    <row r="6201" spans="1:1" x14ac:dyDescent="0.25">
      <c r="A6201" s="287"/>
    </row>
    <row r="6202" spans="1:1" x14ac:dyDescent="0.25">
      <c r="A6202" s="287"/>
    </row>
    <row r="6203" spans="1:1" x14ac:dyDescent="0.25">
      <c r="A6203" s="287"/>
    </row>
    <row r="6204" spans="1:1" x14ac:dyDescent="0.25">
      <c r="A6204" s="287"/>
    </row>
    <row r="6205" spans="1:1" x14ac:dyDescent="0.25">
      <c r="A6205" s="287"/>
    </row>
    <row r="6206" spans="1:1" x14ac:dyDescent="0.25">
      <c r="A6206" s="287"/>
    </row>
    <row r="6207" spans="1:1" x14ac:dyDescent="0.25">
      <c r="A6207" s="287"/>
    </row>
    <row r="6208" spans="1:1" x14ac:dyDescent="0.25">
      <c r="A6208" s="287"/>
    </row>
    <row r="6209" spans="1:1" x14ac:dyDescent="0.25">
      <c r="A6209" s="287"/>
    </row>
    <row r="6210" spans="1:1" x14ac:dyDescent="0.25">
      <c r="A6210" s="287"/>
    </row>
    <row r="6211" spans="1:1" x14ac:dyDescent="0.25">
      <c r="A6211" s="287"/>
    </row>
    <row r="6212" spans="1:1" x14ac:dyDescent="0.25">
      <c r="A6212" s="287"/>
    </row>
    <row r="6213" spans="1:1" x14ac:dyDescent="0.25">
      <c r="A6213" s="287"/>
    </row>
    <row r="6214" spans="1:1" x14ac:dyDescent="0.25">
      <c r="A6214" s="287"/>
    </row>
    <row r="6215" spans="1:1" x14ac:dyDescent="0.25">
      <c r="A6215" s="287"/>
    </row>
    <row r="6216" spans="1:1" x14ac:dyDescent="0.25">
      <c r="A6216" s="287"/>
    </row>
    <row r="6217" spans="1:1" x14ac:dyDescent="0.25">
      <c r="A6217" s="287"/>
    </row>
    <row r="6218" spans="1:1" x14ac:dyDescent="0.25">
      <c r="A6218" s="287"/>
    </row>
    <row r="6219" spans="1:1" x14ac:dyDescent="0.25">
      <c r="A6219" s="287"/>
    </row>
    <row r="6220" spans="1:1" x14ac:dyDescent="0.25">
      <c r="A6220" s="287"/>
    </row>
    <row r="6221" spans="1:1" x14ac:dyDescent="0.25">
      <c r="A6221" s="287"/>
    </row>
    <row r="6222" spans="1:1" x14ac:dyDescent="0.25">
      <c r="A6222" s="287"/>
    </row>
    <row r="6223" spans="1:1" x14ac:dyDescent="0.25">
      <c r="A6223" s="287"/>
    </row>
    <row r="6224" spans="1:1" x14ac:dyDescent="0.25">
      <c r="A6224" s="287"/>
    </row>
    <row r="6225" spans="1:1" x14ac:dyDescent="0.25">
      <c r="A6225" s="287"/>
    </row>
    <row r="6226" spans="1:1" x14ac:dyDescent="0.25">
      <c r="A6226" s="287"/>
    </row>
    <row r="6227" spans="1:1" x14ac:dyDescent="0.25">
      <c r="A6227" s="287"/>
    </row>
    <row r="6228" spans="1:1" x14ac:dyDescent="0.25">
      <c r="A6228" s="287"/>
    </row>
    <row r="6229" spans="1:1" x14ac:dyDescent="0.25">
      <c r="A6229" s="287"/>
    </row>
    <row r="6230" spans="1:1" x14ac:dyDescent="0.25">
      <c r="A6230" s="287"/>
    </row>
    <row r="6231" spans="1:1" x14ac:dyDescent="0.25">
      <c r="A6231" s="287"/>
    </row>
    <row r="6232" spans="1:1" x14ac:dyDescent="0.25">
      <c r="A6232" s="287"/>
    </row>
    <row r="6233" spans="1:1" x14ac:dyDescent="0.25">
      <c r="A6233" s="287"/>
    </row>
    <row r="6234" spans="1:1" x14ac:dyDescent="0.25">
      <c r="A6234" s="287"/>
    </row>
    <row r="6235" spans="1:1" x14ac:dyDescent="0.25">
      <c r="A6235" s="287"/>
    </row>
    <row r="6236" spans="1:1" x14ac:dyDescent="0.25">
      <c r="A6236" s="287"/>
    </row>
    <row r="6237" spans="1:1" x14ac:dyDescent="0.25">
      <c r="A6237" s="287"/>
    </row>
    <row r="6238" spans="1:1" x14ac:dyDescent="0.25">
      <c r="A6238" s="287"/>
    </row>
    <row r="6239" spans="1:1" x14ac:dyDescent="0.25">
      <c r="A6239" s="287"/>
    </row>
    <row r="6240" spans="1:1" x14ac:dyDescent="0.25">
      <c r="A6240" s="287"/>
    </row>
    <row r="6241" spans="1:1" x14ac:dyDescent="0.25">
      <c r="A6241" s="287"/>
    </row>
    <row r="6242" spans="1:1" x14ac:dyDescent="0.25">
      <c r="A6242" s="287"/>
    </row>
    <row r="6243" spans="1:1" x14ac:dyDescent="0.25">
      <c r="A6243" s="287"/>
    </row>
    <row r="6244" spans="1:1" x14ac:dyDescent="0.25">
      <c r="A6244" s="287"/>
    </row>
    <row r="6245" spans="1:1" x14ac:dyDescent="0.25">
      <c r="A6245" s="287"/>
    </row>
    <row r="6246" spans="1:1" x14ac:dyDescent="0.25">
      <c r="A6246" s="287"/>
    </row>
    <row r="6247" spans="1:1" x14ac:dyDescent="0.25">
      <c r="A6247" s="287"/>
    </row>
    <row r="6248" spans="1:1" x14ac:dyDescent="0.25">
      <c r="A6248" s="287"/>
    </row>
    <row r="6249" spans="1:1" x14ac:dyDescent="0.25">
      <c r="A6249" s="287"/>
    </row>
    <row r="6250" spans="1:1" x14ac:dyDescent="0.25">
      <c r="A6250" s="287"/>
    </row>
    <row r="6251" spans="1:1" x14ac:dyDescent="0.25">
      <c r="A6251" s="287"/>
    </row>
    <row r="6252" spans="1:1" x14ac:dyDescent="0.25">
      <c r="A6252" s="287"/>
    </row>
    <row r="6253" spans="1:1" x14ac:dyDescent="0.25">
      <c r="A6253" s="287"/>
    </row>
    <row r="6254" spans="1:1" x14ac:dyDescent="0.25">
      <c r="A6254" s="287"/>
    </row>
    <row r="6255" spans="1:1" x14ac:dyDescent="0.25">
      <c r="A6255" s="287"/>
    </row>
    <row r="6256" spans="1:1" x14ac:dyDescent="0.25">
      <c r="A6256" s="287"/>
    </row>
    <row r="6257" spans="1:1" x14ac:dyDescent="0.25">
      <c r="A6257" s="287"/>
    </row>
    <row r="6258" spans="1:1" x14ac:dyDescent="0.25">
      <c r="A6258" s="287"/>
    </row>
    <row r="6259" spans="1:1" x14ac:dyDescent="0.25">
      <c r="A6259" s="287"/>
    </row>
    <row r="6260" spans="1:1" x14ac:dyDescent="0.25">
      <c r="A6260" s="287"/>
    </row>
    <row r="6261" spans="1:1" x14ac:dyDescent="0.25">
      <c r="A6261" s="287"/>
    </row>
    <row r="6262" spans="1:1" x14ac:dyDescent="0.25">
      <c r="A6262" s="287"/>
    </row>
    <row r="6263" spans="1:1" x14ac:dyDescent="0.25">
      <c r="A6263" s="287"/>
    </row>
    <row r="6264" spans="1:1" x14ac:dyDescent="0.25">
      <c r="A6264" s="287"/>
    </row>
    <row r="6265" spans="1:1" x14ac:dyDescent="0.25">
      <c r="A6265" s="287"/>
    </row>
    <row r="6266" spans="1:1" x14ac:dyDescent="0.25">
      <c r="A6266" s="287"/>
    </row>
    <row r="6267" spans="1:1" x14ac:dyDescent="0.25">
      <c r="A6267" s="287"/>
    </row>
    <row r="6268" spans="1:1" x14ac:dyDescent="0.25">
      <c r="A6268" s="287"/>
    </row>
    <row r="6269" spans="1:1" x14ac:dyDescent="0.25">
      <c r="A6269" s="287"/>
    </row>
    <row r="6270" spans="1:1" x14ac:dyDescent="0.25">
      <c r="A6270" s="287"/>
    </row>
    <row r="6271" spans="1:1" x14ac:dyDescent="0.25">
      <c r="A6271" s="287"/>
    </row>
    <row r="6272" spans="1:1" x14ac:dyDescent="0.25">
      <c r="A6272" s="287"/>
    </row>
    <row r="6273" spans="1:1" x14ac:dyDescent="0.25">
      <c r="A6273" s="287"/>
    </row>
    <row r="6274" spans="1:1" x14ac:dyDescent="0.25">
      <c r="A6274" s="287"/>
    </row>
    <row r="6275" spans="1:1" x14ac:dyDescent="0.25">
      <c r="A6275" s="287"/>
    </row>
    <row r="6276" spans="1:1" x14ac:dyDescent="0.25">
      <c r="A6276" s="287"/>
    </row>
    <row r="6277" spans="1:1" x14ac:dyDescent="0.25">
      <c r="A6277" s="287"/>
    </row>
    <row r="6278" spans="1:1" x14ac:dyDescent="0.25">
      <c r="A6278" s="287"/>
    </row>
    <row r="6279" spans="1:1" x14ac:dyDescent="0.25">
      <c r="A6279" s="287"/>
    </row>
    <row r="6280" spans="1:1" x14ac:dyDescent="0.25">
      <c r="A6280" s="287"/>
    </row>
    <row r="6281" spans="1:1" x14ac:dyDescent="0.25">
      <c r="A6281" s="287"/>
    </row>
    <row r="6282" spans="1:1" x14ac:dyDescent="0.25">
      <c r="A6282" s="287"/>
    </row>
    <row r="6283" spans="1:1" x14ac:dyDescent="0.25">
      <c r="A6283" s="287"/>
    </row>
    <row r="6284" spans="1:1" x14ac:dyDescent="0.25">
      <c r="A6284" s="287"/>
    </row>
    <row r="6285" spans="1:1" x14ac:dyDescent="0.25">
      <c r="A6285" s="287"/>
    </row>
    <row r="6286" spans="1:1" x14ac:dyDescent="0.25">
      <c r="A6286" s="287"/>
    </row>
    <row r="6287" spans="1:1" x14ac:dyDescent="0.25">
      <c r="A6287" s="287"/>
    </row>
    <row r="6288" spans="1:1" x14ac:dyDescent="0.25">
      <c r="A6288" s="287"/>
    </row>
    <row r="6289" spans="1:1" x14ac:dyDescent="0.25">
      <c r="A6289" s="287"/>
    </row>
    <row r="6290" spans="1:1" x14ac:dyDescent="0.25">
      <c r="A6290" s="287"/>
    </row>
    <row r="6291" spans="1:1" x14ac:dyDescent="0.25">
      <c r="A6291" s="287"/>
    </row>
    <row r="6292" spans="1:1" x14ac:dyDescent="0.25">
      <c r="A6292" s="287"/>
    </row>
    <row r="6293" spans="1:1" x14ac:dyDescent="0.25">
      <c r="A6293" s="287"/>
    </row>
    <row r="6294" spans="1:1" x14ac:dyDescent="0.25">
      <c r="A6294" s="287"/>
    </row>
    <row r="6295" spans="1:1" x14ac:dyDescent="0.25">
      <c r="A6295" s="287"/>
    </row>
    <row r="6296" spans="1:1" x14ac:dyDescent="0.25">
      <c r="A6296" s="287"/>
    </row>
    <row r="6297" spans="1:1" x14ac:dyDescent="0.25">
      <c r="A6297" s="287"/>
    </row>
    <row r="6298" spans="1:1" x14ac:dyDescent="0.25">
      <c r="A6298" s="287"/>
    </row>
    <row r="6299" spans="1:1" x14ac:dyDescent="0.25">
      <c r="A6299" s="287"/>
    </row>
    <row r="6300" spans="1:1" x14ac:dyDescent="0.25">
      <c r="A6300" s="287"/>
    </row>
    <row r="6301" spans="1:1" x14ac:dyDescent="0.25">
      <c r="A6301" s="287"/>
    </row>
    <row r="6302" spans="1:1" x14ac:dyDescent="0.25">
      <c r="A6302" s="287"/>
    </row>
    <row r="6303" spans="1:1" x14ac:dyDescent="0.25">
      <c r="A6303" s="287"/>
    </row>
    <row r="6304" spans="1:1" x14ac:dyDescent="0.25">
      <c r="A6304" s="287"/>
    </row>
    <row r="6305" spans="1:1" x14ac:dyDescent="0.25">
      <c r="A6305" s="287"/>
    </row>
    <row r="6306" spans="1:1" x14ac:dyDescent="0.25">
      <c r="A6306" s="287"/>
    </row>
    <row r="6307" spans="1:1" x14ac:dyDescent="0.25">
      <c r="A6307" s="287"/>
    </row>
    <row r="6308" spans="1:1" x14ac:dyDescent="0.25">
      <c r="A6308" s="287"/>
    </row>
    <row r="6309" spans="1:1" x14ac:dyDescent="0.25">
      <c r="A6309" s="287"/>
    </row>
    <row r="6310" spans="1:1" x14ac:dyDescent="0.25">
      <c r="A6310" s="287"/>
    </row>
    <row r="6311" spans="1:1" x14ac:dyDescent="0.25">
      <c r="A6311" s="287"/>
    </row>
    <row r="6312" spans="1:1" x14ac:dyDescent="0.25">
      <c r="A6312" s="287"/>
    </row>
    <row r="6313" spans="1:1" x14ac:dyDescent="0.25">
      <c r="A6313" s="287"/>
    </row>
    <row r="6314" spans="1:1" x14ac:dyDescent="0.25">
      <c r="A6314" s="287"/>
    </row>
    <row r="6315" spans="1:1" x14ac:dyDescent="0.25">
      <c r="A6315" s="287"/>
    </row>
    <row r="6316" spans="1:1" x14ac:dyDescent="0.25">
      <c r="A6316" s="287"/>
    </row>
    <row r="6317" spans="1:1" x14ac:dyDescent="0.25">
      <c r="A6317" s="287"/>
    </row>
    <row r="6318" spans="1:1" x14ac:dyDescent="0.25">
      <c r="A6318" s="287"/>
    </row>
    <row r="6319" spans="1:1" x14ac:dyDescent="0.25">
      <c r="A6319" s="287"/>
    </row>
    <row r="6320" spans="1:1" x14ac:dyDescent="0.25">
      <c r="A6320" s="287"/>
    </row>
    <row r="6321" spans="1:1" x14ac:dyDescent="0.25">
      <c r="A6321" s="287"/>
    </row>
    <row r="6322" spans="1:1" x14ac:dyDescent="0.25">
      <c r="A6322" s="287"/>
    </row>
    <row r="6323" spans="1:1" x14ac:dyDescent="0.25">
      <c r="A6323" s="287"/>
    </row>
    <row r="6324" spans="1:1" x14ac:dyDescent="0.25">
      <c r="A6324" s="287"/>
    </row>
    <row r="6325" spans="1:1" x14ac:dyDescent="0.25">
      <c r="A6325" s="287"/>
    </row>
    <row r="6326" spans="1:1" x14ac:dyDescent="0.25">
      <c r="A6326" s="287"/>
    </row>
    <row r="6327" spans="1:1" x14ac:dyDescent="0.25">
      <c r="A6327" s="287"/>
    </row>
    <row r="6328" spans="1:1" x14ac:dyDescent="0.25">
      <c r="A6328" s="287"/>
    </row>
    <row r="6329" spans="1:1" x14ac:dyDescent="0.25">
      <c r="A6329" s="287"/>
    </row>
    <row r="6330" spans="1:1" x14ac:dyDescent="0.25">
      <c r="A6330" s="287"/>
    </row>
    <row r="6331" spans="1:1" x14ac:dyDescent="0.25">
      <c r="A6331" s="287"/>
    </row>
    <row r="6332" spans="1:1" x14ac:dyDescent="0.25">
      <c r="A6332" s="287"/>
    </row>
    <row r="6333" spans="1:1" x14ac:dyDescent="0.25">
      <c r="A6333" s="287"/>
    </row>
    <row r="6334" spans="1:1" x14ac:dyDescent="0.25">
      <c r="A6334" s="287"/>
    </row>
    <row r="6335" spans="1:1" x14ac:dyDescent="0.25">
      <c r="A6335" s="287"/>
    </row>
    <row r="6336" spans="1:1" x14ac:dyDescent="0.25">
      <c r="A6336" s="287"/>
    </row>
    <row r="6337" spans="1:1" x14ac:dyDescent="0.25">
      <c r="A6337" s="287"/>
    </row>
    <row r="6338" spans="1:1" x14ac:dyDescent="0.25">
      <c r="A6338" s="287"/>
    </row>
    <row r="6339" spans="1:1" x14ac:dyDescent="0.25">
      <c r="A6339" s="287"/>
    </row>
    <row r="6340" spans="1:1" x14ac:dyDescent="0.25">
      <c r="A6340" s="287"/>
    </row>
    <row r="6341" spans="1:1" x14ac:dyDescent="0.25">
      <c r="A6341" s="287"/>
    </row>
    <row r="6342" spans="1:1" x14ac:dyDescent="0.25">
      <c r="A6342" s="287"/>
    </row>
    <row r="6343" spans="1:1" x14ac:dyDescent="0.25">
      <c r="A6343" s="287"/>
    </row>
    <row r="6344" spans="1:1" x14ac:dyDescent="0.25">
      <c r="A6344" s="287"/>
    </row>
    <row r="6345" spans="1:1" x14ac:dyDescent="0.25">
      <c r="A6345" s="287"/>
    </row>
    <row r="6346" spans="1:1" x14ac:dyDescent="0.25">
      <c r="A6346" s="287"/>
    </row>
    <row r="6347" spans="1:1" x14ac:dyDescent="0.25">
      <c r="A6347" s="287"/>
    </row>
    <row r="6348" spans="1:1" x14ac:dyDescent="0.25">
      <c r="A6348" s="287"/>
    </row>
    <row r="6349" spans="1:1" x14ac:dyDescent="0.25">
      <c r="A6349" s="287"/>
    </row>
    <row r="6350" spans="1:1" x14ac:dyDescent="0.25">
      <c r="A6350" s="287"/>
    </row>
    <row r="6351" spans="1:1" x14ac:dyDescent="0.25">
      <c r="A6351" s="287"/>
    </row>
    <row r="6352" spans="1:1" x14ac:dyDescent="0.25">
      <c r="A6352" s="287"/>
    </row>
    <row r="6353" spans="1:1" x14ac:dyDescent="0.25">
      <c r="A6353" s="287"/>
    </row>
    <row r="6354" spans="1:1" x14ac:dyDescent="0.25">
      <c r="A6354" s="287"/>
    </row>
    <row r="6355" spans="1:1" x14ac:dyDescent="0.25">
      <c r="A6355" s="287"/>
    </row>
    <row r="6356" spans="1:1" x14ac:dyDescent="0.25">
      <c r="A6356" s="287"/>
    </row>
    <row r="6357" spans="1:1" x14ac:dyDescent="0.25">
      <c r="A6357" s="287"/>
    </row>
    <row r="6358" spans="1:1" x14ac:dyDescent="0.25">
      <c r="A6358" s="287"/>
    </row>
    <row r="6359" spans="1:1" x14ac:dyDescent="0.25">
      <c r="A6359" s="287"/>
    </row>
    <row r="6360" spans="1:1" x14ac:dyDescent="0.25">
      <c r="A6360" s="287"/>
    </row>
    <row r="6361" spans="1:1" x14ac:dyDescent="0.25">
      <c r="A6361" s="287"/>
    </row>
    <row r="6362" spans="1:1" x14ac:dyDescent="0.25">
      <c r="A6362" s="287"/>
    </row>
    <row r="6363" spans="1:1" x14ac:dyDescent="0.25">
      <c r="A6363" s="287"/>
    </row>
    <row r="6364" spans="1:1" x14ac:dyDescent="0.25">
      <c r="A6364" s="287"/>
    </row>
    <row r="6365" spans="1:1" x14ac:dyDescent="0.25">
      <c r="A6365" s="287"/>
    </row>
    <row r="6366" spans="1:1" x14ac:dyDescent="0.25">
      <c r="A6366" s="287"/>
    </row>
    <row r="6367" spans="1:1" x14ac:dyDescent="0.25">
      <c r="A6367" s="287"/>
    </row>
    <row r="6368" spans="1:1" x14ac:dyDescent="0.25">
      <c r="A6368" s="287"/>
    </row>
    <row r="6369" spans="1:1" x14ac:dyDescent="0.25">
      <c r="A6369" s="287"/>
    </row>
    <row r="6370" spans="1:1" x14ac:dyDescent="0.25">
      <c r="A6370" s="287"/>
    </row>
    <row r="6371" spans="1:1" x14ac:dyDescent="0.25">
      <c r="A6371" s="287"/>
    </row>
    <row r="6372" spans="1:1" x14ac:dyDescent="0.25">
      <c r="A6372" s="287"/>
    </row>
    <row r="6373" spans="1:1" x14ac:dyDescent="0.25">
      <c r="A6373" s="287"/>
    </row>
    <row r="6374" spans="1:1" x14ac:dyDescent="0.25">
      <c r="A6374" s="287"/>
    </row>
    <row r="6375" spans="1:1" x14ac:dyDescent="0.25">
      <c r="A6375" s="287"/>
    </row>
    <row r="6376" spans="1:1" x14ac:dyDescent="0.25">
      <c r="A6376" s="287"/>
    </row>
    <row r="6377" spans="1:1" x14ac:dyDescent="0.25">
      <c r="A6377" s="287"/>
    </row>
    <row r="6378" spans="1:1" x14ac:dyDescent="0.25">
      <c r="A6378" s="287"/>
    </row>
    <row r="6379" spans="1:1" x14ac:dyDescent="0.25">
      <c r="A6379" s="287"/>
    </row>
    <row r="6380" spans="1:1" x14ac:dyDescent="0.25">
      <c r="A6380" s="287"/>
    </row>
    <row r="6381" spans="1:1" x14ac:dyDescent="0.25">
      <c r="A6381" s="287"/>
    </row>
    <row r="6382" spans="1:1" x14ac:dyDescent="0.25">
      <c r="A6382" s="287"/>
    </row>
    <row r="6383" spans="1:1" x14ac:dyDescent="0.25">
      <c r="A6383" s="287"/>
    </row>
    <row r="6384" spans="1:1" x14ac:dyDescent="0.25">
      <c r="A6384" s="287"/>
    </row>
    <row r="6385" spans="1:1" x14ac:dyDescent="0.25">
      <c r="A6385" s="287"/>
    </row>
    <row r="6386" spans="1:1" x14ac:dyDescent="0.25">
      <c r="A6386" s="287"/>
    </row>
    <row r="6387" spans="1:1" x14ac:dyDescent="0.25">
      <c r="A6387" s="287"/>
    </row>
    <row r="6388" spans="1:1" x14ac:dyDescent="0.25">
      <c r="A6388" s="287"/>
    </row>
    <row r="6389" spans="1:1" x14ac:dyDescent="0.25">
      <c r="A6389" s="287"/>
    </row>
    <row r="6390" spans="1:1" x14ac:dyDescent="0.25">
      <c r="A6390" s="287"/>
    </row>
    <row r="6391" spans="1:1" x14ac:dyDescent="0.25">
      <c r="A6391" s="287"/>
    </row>
    <row r="6392" spans="1:1" x14ac:dyDescent="0.25">
      <c r="A6392" s="287"/>
    </row>
    <row r="6393" spans="1:1" x14ac:dyDescent="0.25">
      <c r="A6393" s="287"/>
    </row>
    <row r="6394" spans="1:1" x14ac:dyDescent="0.25">
      <c r="A6394" s="287"/>
    </row>
    <row r="6395" spans="1:1" x14ac:dyDescent="0.25">
      <c r="A6395" s="287"/>
    </row>
    <row r="6396" spans="1:1" x14ac:dyDescent="0.25">
      <c r="A6396" s="287"/>
    </row>
    <row r="6397" spans="1:1" x14ac:dyDescent="0.25">
      <c r="A6397" s="287"/>
    </row>
    <row r="6398" spans="1:1" x14ac:dyDescent="0.25">
      <c r="A6398" s="287"/>
    </row>
    <row r="6399" spans="1:1" x14ac:dyDescent="0.25">
      <c r="A6399" s="287"/>
    </row>
    <row r="6400" spans="1:1" x14ac:dyDescent="0.25">
      <c r="A6400" s="287"/>
    </row>
    <row r="6401" spans="1:1" x14ac:dyDescent="0.25">
      <c r="A6401" s="287"/>
    </row>
    <row r="6402" spans="1:1" x14ac:dyDescent="0.25">
      <c r="A6402" s="287"/>
    </row>
    <row r="6403" spans="1:1" x14ac:dyDescent="0.25">
      <c r="A6403" s="287"/>
    </row>
    <row r="6404" spans="1:1" x14ac:dyDescent="0.25">
      <c r="A6404" s="287"/>
    </row>
    <row r="6405" spans="1:1" x14ac:dyDescent="0.25">
      <c r="A6405" s="287"/>
    </row>
    <row r="6406" spans="1:1" x14ac:dyDescent="0.25">
      <c r="A6406" s="287"/>
    </row>
    <row r="6407" spans="1:1" x14ac:dyDescent="0.25">
      <c r="A6407" s="287"/>
    </row>
    <row r="6408" spans="1:1" x14ac:dyDescent="0.25">
      <c r="A6408" s="287"/>
    </row>
    <row r="6409" spans="1:1" x14ac:dyDescent="0.25">
      <c r="A6409" s="287"/>
    </row>
    <row r="6410" spans="1:1" x14ac:dyDescent="0.25">
      <c r="A6410" s="287"/>
    </row>
    <row r="6411" spans="1:1" x14ac:dyDescent="0.25">
      <c r="A6411" s="287"/>
    </row>
    <row r="6412" spans="1:1" x14ac:dyDescent="0.25">
      <c r="A6412" s="287"/>
    </row>
    <row r="6413" spans="1:1" x14ac:dyDescent="0.25">
      <c r="A6413" s="287"/>
    </row>
    <row r="6414" spans="1:1" x14ac:dyDescent="0.25">
      <c r="A6414" s="287"/>
    </row>
    <row r="6415" spans="1:1" x14ac:dyDescent="0.25">
      <c r="A6415" s="287"/>
    </row>
    <row r="6416" spans="1:1" x14ac:dyDescent="0.25">
      <c r="A6416" s="287"/>
    </row>
    <row r="6417" spans="1:1" x14ac:dyDescent="0.25">
      <c r="A6417" s="287"/>
    </row>
    <row r="6418" spans="1:1" x14ac:dyDescent="0.25">
      <c r="A6418" s="287"/>
    </row>
    <row r="6419" spans="1:1" x14ac:dyDescent="0.25">
      <c r="A6419" s="287"/>
    </row>
    <row r="6420" spans="1:1" x14ac:dyDescent="0.25">
      <c r="A6420" s="287"/>
    </row>
    <row r="6421" spans="1:1" x14ac:dyDescent="0.25">
      <c r="A6421" s="287"/>
    </row>
    <row r="6422" spans="1:1" x14ac:dyDescent="0.25">
      <c r="A6422" s="287"/>
    </row>
    <row r="6423" spans="1:1" x14ac:dyDescent="0.25">
      <c r="A6423" s="287"/>
    </row>
    <row r="6424" spans="1:1" x14ac:dyDescent="0.25">
      <c r="A6424" s="287"/>
    </row>
    <row r="6425" spans="1:1" x14ac:dyDescent="0.25">
      <c r="A6425" s="287"/>
    </row>
    <row r="6426" spans="1:1" x14ac:dyDescent="0.25">
      <c r="A6426" s="287"/>
    </row>
    <row r="6427" spans="1:1" x14ac:dyDescent="0.25">
      <c r="A6427" s="287"/>
    </row>
    <row r="6428" spans="1:1" x14ac:dyDescent="0.25">
      <c r="A6428" s="287"/>
    </row>
    <row r="6429" spans="1:1" x14ac:dyDescent="0.25">
      <c r="A6429" s="287"/>
    </row>
    <row r="6430" spans="1:1" x14ac:dyDescent="0.25">
      <c r="A6430" s="287"/>
    </row>
    <row r="6431" spans="1:1" x14ac:dyDescent="0.25">
      <c r="A6431" s="287"/>
    </row>
    <row r="6432" spans="1:1" x14ac:dyDescent="0.25">
      <c r="A6432" s="287"/>
    </row>
    <row r="6433" spans="1:1" x14ac:dyDescent="0.25">
      <c r="A6433" s="287"/>
    </row>
    <row r="6434" spans="1:1" x14ac:dyDescent="0.25">
      <c r="A6434" s="287"/>
    </row>
    <row r="6435" spans="1:1" x14ac:dyDescent="0.25">
      <c r="A6435" s="287"/>
    </row>
    <row r="6436" spans="1:1" x14ac:dyDescent="0.25">
      <c r="A6436" s="287"/>
    </row>
    <row r="6437" spans="1:1" x14ac:dyDescent="0.25">
      <c r="A6437" s="287"/>
    </row>
    <row r="6438" spans="1:1" x14ac:dyDescent="0.25">
      <c r="A6438" s="287"/>
    </row>
    <row r="6439" spans="1:1" x14ac:dyDescent="0.25">
      <c r="A6439" s="287"/>
    </row>
    <row r="6440" spans="1:1" x14ac:dyDescent="0.25">
      <c r="A6440" s="287"/>
    </row>
    <row r="6441" spans="1:1" x14ac:dyDescent="0.25">
      <c r="A6441" s="287"/>
    </row>
    <row r="6442" spans="1:1" x14ac:dyDescent="0.25">
      <c r="A6442" s="287"/>
    </row>
    <row r="6443" spans="1:1" x14ac:dyDescent="0.25">
      <c r="A6443" s="287"/>
    </row>
    <row r="6444" spans="1:1" x14ac:dyDescent="0.25">
      <c r="A6444" s="287"/>
    </row>
    <row r="6445" spans="1:1" x14ac:dyDescent="0.25">
      <c r="A6445" s="287"/>
    </row>
    <row r="6446" spans="1:1" x14ac:dyDescent="0.25">
      <c r="A6446" s="287"/>
    </row>
    <row r="6447" spans="1:1" x14ac:dyDescent="0.25">
      <c r="A6447" s="287"/>
    </row>
    <row r="6448" spans="1:1" x14ac:dyDescent="0.25">
      <c r="A6448" s="287"/>
    </row>
    <row r="6449" spans="1:1" x14ac:dyDescent="0.25">
      <c r="A6449" s="287"/>
    </row>
    <row r="6450" spans="1:1" x14ac:dyDescent="0.25">
      <c r="A6450" s="287"/>
    </row>
    <row r="6451" spans="1:1" x14ac:dyDescent="0.25">
      <c r="A6451" s="287"/>
    </row>
    <row r="6452" spans="1:1" x14ac:dyDescent="0.25">
      <c r="A6452" s="287"/>
    </row>
    <row r="6453" spans="1:1" x14ac:dyDescent="0.25">
      <c r="A6453" s="287"/>
    </row>
    <row r="6454" spans="1:1" x14ac:dyDescent="0.25">
      <c r="A6454" s="287"/>
    </row>
    <row r="6455" spans="1:1" x14ac:dyDescent="0.25">
      <c r="A6455" s="287"/>
    </row>
    <row r="6456" spans="1:1" x14ac:dyDescent="0.25">
      <c r="A6456" s="287"/>
    </row>
    <row r="6457" spans="1:1" x14ac:dyDescent="0.25">
      <c r="A6457" s="287"/>
    </row>
    <row r="6458" spans="1:1" x14ac:dyDescent="0.25">
      <c r="A6458" s="287"/>
    </row>
    <row r="6459" spans="1:1" x14ac:dyDescent="0.25">
      <c r="A6459" s="287"/>
    </row>
    <row r="6460" spans="1:1" x14ac:dyDescent="0.25">
      <c r="A6460" s="287"/>
    </row>
    <row r="6461" spans="1:1" x14ac:dyDescent="0.25">
      <c r="A6461" s="287"/>
    </row>
    <row r="6462" spans="1:1" x14ac:dyDescent="0.25">
      <c r="A6462" s="287"/>
    </row>
    <row r="6463" spans="1:1" x14ac:dyDescent="0.25">
      <c r="A6463" s="287"/>
    </row>
    <row r="6464" spans="1:1" x14ac:dyDescent="0.25">
      <c r="A6464" s="287"/>
    </row>
    <row r="6465" spans="1:1" x14ac:dyDescent="0.25">
      <c r="A6465" s="287"/>
    </row>
    <row r="6466" spans="1:1" x14ac:dyDescent="0.25">
      <c r="A6466" s="287"/>
    </row>
    <row r="6467" spans="1:1" x14ac:dyDescent="0.25">
      <c r="A6467" s="287"/>
    </row>
    <row r="6468" spans="1:1" x14ac:dyDescent="0.25">
      <c r="A6468" s="287"/>
    </row>
    <row r="6469" spans="1:1" x14ac:dyDescent="0.25">
      <c r="A6469" s="287"/>
    </row>
    <row r="6470" spans="1:1" x14ac:dyDescent="0.25">
      <c r="A6470" s="287"/>
    </row>
    <row r="6471" spans="1:1" x14ac:dyDescent="0.25">
      <c r="A6471" s="287"/>
    </row>
    <row r="6472" spans="1:1" x14ac:dyDescent="0.25">
      <c r="A6472" s="287"/>
    </row>
    <row r="6473" spans="1:1" x14ac:dyDescent="0.25">
      <c r="A6473" s="287"/>
    </row>
    <row r="6474" spans="1:1" x14ac:dyDescent="0.25">
      <c r="A6474" s="287"/>
    </row>
    <row r="6475" spans="1:1" x14ac:dyDescent="0.25">
      <c r="A6475" s="287"/>
    </row>
    <row r="6476" spans="1:1" x14ac:dyDescent="0.25">
      <c r="A6476" s="287"/>
    </row>
    <row r="6477" spans="1:1" x14ac:dyDescent="0.25">
      <c r="A6477" s="287"/>
    </row>
    <row r="6478" spans="1:1" x14ac:dyDescent="0.25">
      <c r="A6478" s="287"/>
    </row>
    <row r="6479" spans="1:1" x14ac:dyDescent="0.25">
      <c r="A6479" s="287"/>
    </row>
    <row r="6480" spans="1:1" x14ac:dyDescent="0.25">
      <c r="A6480" s="287"/>
    </row>
    <row r="6481" spans="1:1" x14ac:dyDescent="0.25">
      <c r="A6481" s="287"/>
    </row>
    <row r="6482" spans="1:1" x14ac:dyDescent="0.25">
      <c r="A6482" s="287"/>
    </row>
    <row r="6483" spans="1:1" x14ac:dyDescent="0.25">
      <c r="A6483" s="287"/>
    </row>
    <row r="6484" spans="1:1" x14ac:dyDescent="0.25">
      <c r="A6484" s="287"/>
    </row>
    <row r="6485" spans="1:1" x14ac:dyDescent="0.25">
      <c r="A6485" s="287"/>
    </row>
    <row r="6486" spans="1:1" x14ac:dyDescent="0.25">
      <c r="A6486" s="287"/>
    </row>
    <row r="6487" spans="1:1" x14ac:dyDescent="0.25">
      <c r="A6487" s="287"/>
    </row>
    <row r="6488" spans="1:1" x14ac:dyDescent="0.25">
      <c r="A6488" s="287"/>
    </row>
    <row r="6489" spans="1:1" x14ac:dyDescent="0.25">
      <c r="A6489" s="287"/>
    </row>
    <row r="6490" spans="1:1" x14ac:dyDescent="0.25">
      <c r="A6490" s="287"/>
    </row>
    <row r="6491" spans="1:1" x14ac:dyDescent="0.25">
      <c r="A6491" s="287"/>
    </row>
    <row r="6492" spans="1:1" x14ac:dyDescent="0.25">
      <c r="A6492" s="287"/>
    </row>
    <row r="6493" spans="1:1" x14ac:dyDescent="0.25">
      <c r="A6493" s="287"/>
    </row>
    <row r="6494" spans="1:1" x14ac:dyDescent="0.25">
      <c r="A6494" s="287"/>
    </row>
    <row r="6495" spans="1:1" x14ac:dyDescent="0.25">
      <c r="A6495" s="287"/>
    </row>
    <row r="6496" spans="1:1" x14ac:dyDescent="0.25">
      <c r="A6496" s="287"/>
    </row>
    <row r="6497" spans="1:1" x14ac:dyDescent="0.25">
      <c r="A6497" s="287"/>
    </row>
    <row r="6498" spans="1:1" x14ac:dyDescent="0.25">
      <c r="A6498" s="287"/>
    </row>
    <row r="6499" spans="1:1" x14ac:dyDescent="0.25">
      <c r="A6499" s="287"/>
    </row>
    <row r="6500" spans="1:1" x14ac:dyDescent="0.25">
      <c r="A6500" s="287"/>
    </row>
    <row r="6501" spans="1:1" x14ac:dyDescent="0.25">
      <c r="A6501" s="287"/>
    </row>
    <row r="6502" spans="1:1" x14ac:dyDescent="0.25">
      <c r="A6502" s="287"/>
    </row>
    <row r="6503" spans="1:1" x14ac:dyDescent="0.25">
      <c r="A6503" s="287"/>
    </row>
    <row r="6504" spans="1:1" x14ac:dyDescent="0.25">
      <c r="A6504" s="287"/>
    </row>
    <row r="6505" spans="1:1" x14ac:dyDescent="0.25">
      <c r="A6505" s="287"/>
    </row>
    <row r="6506" spans="1:1" x14ac:dyDescent="0.25">
      <c r="A6506" s="287"/>
    </row>
    <row r="6507" spans="1:1" x14ac:dyDescent="0.25">
      <c r="A6507" s="287"/>
    </row>
    <row r="6508" spans="1:1" x14ac:dyDescent="0.25">
      <c r="A6508" s="287"/>
    </row>
    <row r="6509" spans="1:1" x14ac:dyDescent="0.25">
      <c r="A6509" s="287"/>
    </row>
    <row r="6510" spans="1:1" x14ac:dyDescent="0.25">
      <c r="A6510" s="287"/>
    </row>
    <row r="6511" spans="1:1" x14ac:dyDescent="0.25">
      <c r="A6511" s="287"/>
    </row>
    <row r="6512" spans="1:1" x14ac:dyDescent="0.25">
      <c r="A6512" s="287"/>
    </row>
    <row r="6513" spans="1:1" x14ac:dyDescent="0.25">
      <c r="A6513" s="287"/>
    </row>
    <row r="6514" spans="1:1" x14ac:dyDescent="0.25">
      <c r="A6514" s="287"/>
    </row>
    <row r="6515" spans="1:1" x14ac:dyDescent="0.25">
      <c r="A6515" s="287"/>
    </row>
    <row r="6516" spans="1:1" x14ac:dyDescent="0.25">
      <c r="A6516" s="287"/>
    </row>
    <row r="6517" spans="1:1" x14ac:dyDescent="0.25">
      <c r="A6517" s="287"/>
    </row>
    <row r="6518" spans="1:1" x14ac:dyDescent="0.25">
      <c r="A6518" s="287"/>
    </row>
    <row r="6519" spans="1:1" x14ac:dyDescent="0.25">
      <c r="A6519" s="287"/>
    </row>
    <row r="6520" spans="1:1" x14ac:dyDescent="0.25">
      <c r="A6520" s="287"/>
    </row>
    <row r="6521" spans="1:1" x14ac:dyDescent="0.25">
      <c r="A6521" s="287"/>
    </row>
    <row r="6522" spans="1:1" x14ac:dyDescent="0.25">
      <c r="A6522" s="287"/>
    </row>
    <row r="6523" spans="1:1" x14ac:dyDescent="0.25">
      <c r="A6523" s="287"/>
    </row>
    <row r="6524" spans="1:1" x14ac:dyDescent="0.25">
      <c r="A6524" s="287"/>
    </row>
    <row r="6525" spans="1:1" x14ac:dyDescent="0.25">
      <c r="A6525" s="287"/>
    </row>
    <row r="6526" spans="1:1" x14ac:dyDescent="0.25">
      <c r="A6526" s="287"/>
    </row>
    <row r="6527" spans="1:1" x14ac:dyDescent="0.25">
      <c r="A6527" s="287"/>
    </row>
    <row r="6528" spans="1:1" x14ac:dyDescent="0.25">
      <c r="A6528" s="287"/>
    </row>
    <row r="6529" spans="1:1" x14ac:dyDescent="0.25">
      <c r="A6529" s="287"/>
    </row>
    <row r="6530" spans="1:1" x14ac:dyDescent="0.25">
      <c r="A6530" s="287"/>
    </row>
    <row r="6531" spans="1:1" x14ac:dyDescent="0.25">
      <c r="A6531" s="287"/>
    </row>
    <row r="6532" spans="1:1" x14ac:dyDescent="0.25">
      <c r="A6532" s="287"/>
    </row>
    <row r="6533" spans="1:1" x14ac:dyDescent="0.25">
      <c r="A6533" s="287"/>
    </row>
    <row r="6534" spans="1:1" x14ac:dyDescent="0.25">
      <c r="A6534" s="287"/>
    </row>
    <row r="6535" spans="1:1" x14ac:dyDescent="0.25">
      <c r="A6535" s="287"/>
    </row>
    <row r="6536" spans="1:1" x14ac:dyDescent="0.25">
      <c r="A6536" s="287"/>
    </row>
    <row r="6537" spans="1:1" x14ac:dyDescent="0.25">
      <c r="A6537" s="287"/>
    </row>
    <row r="6538" spans="1:1" x14ac:dyDescent="0.25">
      <c r="A6538" s="287"/>
    </row>
    <row r="6539" spans="1:1" x14ac:dyDescent="0.25">
      <c r="A6539" s="287"/>
    </row>
    <row r="6540" spans="1:1" x14ac:dyDescent="0.25">
      <c r="A6540" s="287"/>
    </row>
    <row r="6541" spans="1:1" x14ac:dyDescent="0.25">
      <c r="A6541" s="287"/>
    </row>
    <row r="6542" spans="1:1" x14ac:dyDescent="0.25">
      <c r="A6542" s="287"/>
    </row>
    <row r="6543" spans="1:1" x14ac:dyDescent="0.25">
      <c r="A6543" s="287"/>
    </row>
    <row r="6544" spans="1:1" x14ac:dyDescent="0.25">
      <c r="A6544" s="287"/>
    </row>
    <row r="6545" spans="1:1" x14ac:dyDescent="0.25">
      <c r="A6545" s="287"/>
    </row>
    <row r="6546" spans="1:1" x14ac:dyDescent="0.25">
      <c r="A6546" s="287"/>
    </row>
    <row r="6547" spans="1:1" x14ac:dyDescent="0.25">
      <c r="A6547" s="287"/>
    </row>
    <row r="6548" spans="1:1" x14ac:dyDescent="0.25">
      <c r="A6548" s="287"/>
    </row>
    <row r="6549" spans="1:1" x14ac:dyDescent="0.25">
      <c r="A6549" s="287"/>
    </row>
    <row r="6550" spans="1:1" x14ac:dyDescent="0.25">
      <c r="A6550" s="287"/>
    </row>
    <row r="6551" spans="1:1" x14ac:dyDescent="0.25">
      <c r="A6551" s="287"/>
    </row>
    <row r="6552" spans="1:1" x14ac:dyDescent="0.25">
      <c r="A6552" s="287"/>
    </row>
    <row r="6553" spans="1:1" x14ac:dyDescent="0.25">
      <c r="A6553" s="287"/>
    </row>
    <row r="6554" spans="1:1" x14ac:dyDescent="0.25">
      <c r="A6554" s="287"/>
    </row>
    <row r="6555" spans="1:1" x14ac:dyDescent="0.25">
      <c r="A6555" s="287"/>
    </row>
    <row r="6556" spans="1:1" x14ac:dyDescent="0.25">
      <c r="A6556" s="287"/>
    </row>
    <row r="6557" spans="1:1" x14ac:dyDescent="0.25">
      <c r="A6557" s="287"/>
    </row>
    <row r="6558" spans="1:1" x14ac:dyDescent="0.25">
      <c r="A6558" s="287"/>
    </row>
    <row r="6559" spans="1:1" x14ac:dyDescent="0.25">
      <c r="A6559" s="287"/>
    </row>
    <row r="6560" spans="1:1" x14ac:dyDescent="0.25">
      <c r="A6560" s="287"/>
    </row>
    <row r="6561" spans="1:1" x14ac:dyDescent="0.25">
      <c r="A6561" s="287"/>
    </row>
    <row r="6562" spans="1:1" x14ac:dyDescent="0.25">
      <c r="A6562" s="287"/>
    </row>
    <row r="6563" spans="1:1" x14ac:dyDescent="0.25">
      <c r="A6563" s="287"/>
    </row>
    <row r="6564" spans="1:1" x14ac:dyDescent="0.25">
      <c r="A6564" s="287"/>
    </row>
    <row r="6565" spans="1:1" x14ac:dyDescent="0.25">
      <c r="A6565" s="287"/>
    </row>
    <row r="6566" spans="1:1" x14ac:dyDescent="0.25">
      <c r="A6566" s="287"/>
    </row>
    <row r="6567" spans="1:1" x14ac:dyDescent="0.25">
      <c r="A6567" s="287"/>
    </row>
    <row r="6568" spans="1:1" x14ac:dyDescent="0.25">
      <c r="A6568" s="287"/>
    </row>
    <row r="6569" spans="1:1" x14ac:dyDescent="0.25">
      <c r="A6569" s="287"/>
    </row>
    <row r="6570" spans="1:1" x14ac:dyDescent="0.25">
      <c r="A6570" s="287"/>
    </row>
    <row r="6571" spans="1:1" x14ac:dyDescent="0.25">
      <c r="A6571" s="287"/>
    </row>
    <row r="6572" spans="1:1" x14ac:dyDescent="0.25">
      <c r="A6572" s="287"/>
    </row>
    <row r="6573" spans="1:1" x14ac:dyDescent="0.25">
      <c r="A6573" s="287"/>
    </row>
    <row r="6574" spans="1:1" x14ac:dyDescent="0.25">
      <c r="A6574" s="287"/>
    </row>
    <row r="6575" spans="1:1" x14ac:dyDescent="0.25">
      <c r="A6575" s="287"/>
    </row>
    <row r="6576" spans="1:1" x14ac:dyDescent="0.25">
      <c r="A6576" s="287"/>
    </row>
    <row r="6577" spans="1:1" x14ac:dyDescent="0.25">
      <c r="A6577" s="287"/>
    </row>
    <row r="6578" spans="1:1" x14ac:dyDescent="0.25">
      <c r="A6578" s="287"/>
    </row>
    <row r="6579" spans="1:1" x14ac:dyDescent="0.25">
      <c r="A6579" s="287"/>
    </row>
    <row r="6580" spans="1:1" x14ac:dyDescent="0.25">
      <c r="A6580" s="287"/>
    </row>
    <row r="6581" spans="1:1" x14ac:dyDescent="0.25">
      <c r="A6581" s="287"/>
    </row>
    <row r="6582" spans="1:1" x14ac:dyDescent="0.25">
      <c r="A6582" s="287"/>
    </row>
    <row r="6583" spans="1:1" x14ac:dyDescent="0.25">
      <c r="A6583" s="287"/>
    </row>
    <row r="6584" spans="1:1" x14ac:dyDescent="0.25">
      <c r="A6584" s="287"/>
    </row>
    <row r="6585" spans="1:1" x14ac:dyDescent="0.25">
      <c r="A6585" s="287"/>
    </row>
    <row r="6586" spans="1:1" x14ac:dyDescent="0.25">
      <c r="A6586" s="287"/>
    </row>
    <row r="6587" spans="1:1" x14ac:dyDescent="0.25">
      <c r="A6587" s="287"/>
    </row>
    <row r="6588" spans="1:1" x14ac:dyDescent="0.25">
      <c r="A6588" s="287"/>
    </row>
    <row r="6589" spans="1:1" x14ac:dyDescent="0.25">
      <c r="A6589" s="287"/>
    </row>
    <row r="6590" spans="1:1" x14ac:dyDescent="0.25">
      <c r="A6590" s="287"/>
    </row>
    <row r="6591" spans="1:1" x14ac:dyDescent="0.25">
      <c r="A6591" s="287"/>
    </row>
    <row r="6592" spans="1:1" x14ac:dyDescent="0.25">
      <c r="A6592" s="287"/>
    </row>
    <row r="6593" spans="1:1" x14ac:dyDescent="0.25">
      <c r="A6593" s="287"/>
    </row>
    <row r="6594" spans="1:1" x14ac:dyDescent="0.25">
      <c r="A6594" s="287"/>
    </row>
    <row r="6595" spans="1:1" x14ac:dyDescent="0.25">
      <c r="A6595" s="287"/>
    </row>
    <row r="6596" spans="1:1" x14ac:dyDescent="0.25">
      <c r="A6596" s="287"/>
    </row>
    <row r="6597" spans="1:1" x14ac:dyDescent="0.25">
      <c r="A6597" s="287"/>
    </row>
    <row r="6598" spans="1:1" x14ac:dyDescent="0.25">
      <c r="A6598" s="287"/>
    </row>
    <row r="6599" spans="1:1" x14ac:dyDescent="0.25">
      <c r="A6599" s="287"/>
    </row>
    <row r="6600" spans="1:1" x14ac:dyDescent="0.25">
      <c r="A6600" s="287"/>
    </row>
    <row r="6601" spans="1:1" x14ac:dyDescent="0.25">
      <c r="A6601" s="287"/>
    </row>
    <row r="6602" spans="1:1" x14ac:dyDescent="0.25">
      <c r="A6602" s="287"/>
    </row>
    <row r="6603" spans="1:1" x14ac:dyDescent="0.25">
      <c r="A6603" s="287"/>
    </row>
    <row r="6604" spans="1:1" x14ac:dyDescent="0.25">
      <c r="A6604" s="287"/>
    </row>
    <row r="6605" spans="1:1" x14ac:dyDescent="0.25">
      <c r="A6605" s="287"/>
    </row>
    <row r="6606" spans="1:1" x14ac:dyDescent="0.25">
      <c r="A6606" s="287"/>
    </row>
    <row r="6607" spans="1:1" x14ac:dyDescent="0.25">
      <c r="A6607" s="287"/>
    </row>
    <row r="6608" spans="1:1" x14ac:dyDescent="0.25">
      <c r="A6608" s="287"/>
    </row>
    <row r="6609" spans="1:1" x14ac:dyDescent="0.25">
      <c r="A6609" s="287"/>
    </row>
    <row r="6610" spans="1:1" x14ac:dyDescent="0.25">
      <c r="A6610" s="287"/>
    </row>
    <row r="6611" spans="1:1" x14ac:dyDescent="0.25">
      <c r="A6611" s="287"/>
    </row>
    <row r="6612" spans="1:1" x14ac:dyDescent="0.25">
      <c r="A6612" s="287"/>
    </row>
    <row r="6613" spans="1:1" x14ac:dyDescent="0.25">
      <c r="A6613" s="287"/>
    </row>
    <row r="6614" spans="1:1" x14ac:dyDescent="0.25">
      <c r="A6614" s="287"/>
    </row>
    <row r="6615" spans="1:1" x14ac:dyDescent="0.25">
      <c r="A6615" s="287"/>
    </row>
    <row r="6616" spans="1:1" x14ac:dyDescent="0.25">
      <c r="A6616" s="287"/>
    </row>
    <row r="6617" spans="1:1" x14ac:dyDescent="0.25">
      <c r="A6617" s="287"/>
    </row>
    <row r="6618" spans="1:1" x14ac:dyDescent="0.25">
      <c r="A6618" s="287"/>
    </row>
    <row r="6619" spans="1:1" x14ac:dyDescent="0.25">
      <c r="A6619" s="287"/>
    </row>
    <row r="6620" spans="1:1" x14ac:dyDescent="0.25">
      <c r="A6620" s="287"/>
    </row>
    <row r="6621" spans="1:1" x14ac:dyDescent="0.25">
      <c r="A6621" s="287"/>
    </row>
    <row r="6622" spans="1:1" x14ac:dyDescent="0.25">
      <c r="A6622" s="287"/>
    </row>
    <row r="6623" spans="1:1" x14ac:dyDescent="0.25">
      <c r="A6623" s="287"/>
    </row>
    <row r="6624" spans="1:1" x14ac:dyDescent="0.25">
      <c r="A6624" s="287"/>
    </row>
    <row r="6625" spans="1:1" x14ac:dyDescent="0.25">
      <c r="A6625" s="287"/>
    </row>
    <row r="6626" spans="1:1" x14ac:dyDescent="0.25">
      <c r="A6626" s="287"/>
    </row>
    <row r="6627" spans="1:1" x14ac:dyDescent="0.25">
      <c r="A6627" s="287"/>
    </row>
    <row r="6628" spans="1:1" x14ac:dyDescent="0.25">
      <c r="A6628" s="287"/>
    </row>
    <row r="6629" spans="1:1" x14ac:dyDescent="0.25">
      <c r="A6629" s="287"/>
    </row>
    <row r="6630" spans="1:1" x14ac:dyDescent="0.25">
      <c r="A6630" s="287"/>
    </row>
    <row r="6631" spans="1:1" x14ac:dyDescent="0.25">
      <c r="A6631" s="287"/>
    </row>
    <row r="6632" spans="1:1" x14ac:dyDescent="0.25">
      <c r="A6632" s="287"/>
    </row>
    <row r="6633" spans="1:1" x14ac:dyDescent="0.25">
      <c r="A6633" s="287"/>
    </row>
    <row r="6634" spans="1:1" x14ac:dyDescent="0.25">
      <c r="A6634" s="287"/>
    </row>
    <row r="6635" spans="1:1" x14ac:dyDescent="0.25">
      <c r="A6635" s="287"/>
    </row>
    <row r="6636" spans="1:1" x14ac:dyDescent="0.25">
      <c r="A6636" s="287"/>
    </row>
    <row r="6637" spans="1:1" x14ac:dyDescent="0.25">
      <c r="A6637" s="287"/>
    </row>
    <row r="6638" spans="1:1" x14ac:dyDescent="0.25">
      <c r="A6638" s="287"/>
    </row>
    <row r="6639" spans="1:1" x14ac:dyDescent="0.25">
      <c r="A6639" s="287"/>
    </row>
    <row r="6640" spans="1:1" x14ac:dyDescent="0.25">
      <c r="A6640" s="287"/>
    </row>
    <row r="6641" spans="1:1" x14ac:dyDescent="0.25">
      <c r="A6641" s="287"/>
    </row>
    <row r="6642" spans="1:1" x14ac:dyDescent="0.25">
      <c r="A6642" s="287"/>
    </row>
    <row r="6643" spans="1:1" x14ac:dyDescent="0.25">
      <c r="A6643" s="287"/>
    </row>
    <row r="6644" spans="1:1" x14ac:dyDescent="0.25">
      <c r="A6644" s="287"/>
    </row>
    <row r="6645" spans="1:1" x14ac:dyDescent="0.25">
      <c r="A6645" s="287"/>
    </row>
    <row r="6646" spans="1:1" x14ac:dyDescent="0.25">
      <c r="A6646" s="287"/>
    </row>
    <row r="6647" spans="1:1" x14ac:dyDescent="0.25">
      <c r="A6647" s="287"/>
    </row>
    <row r="6648" spans="1:1" x14ac:dyDescent="0.25">
      <c r="A6648" s="287"/>
    </row>
    <row r="6649" spans="1:1" x14ac:dyDescent="0.25">
      <c r="A6649" s="287"/>
    </row>
    <row r="6650" spans="1:1" x14ac:dyDescent="0.25">
      <c r="A6650" s="287"/>
    </row>
    <row r="6651" spans="1:1" x14ac:dyDescent="0.25">
      <c r="A6651" s="287"/>
    </row>
    <row r="6652" spans="1:1" x14ac:dyDescent="0.25">
      <c r="A6652" s="287"/>
    </row>
    <row r="6653" spans="1:1" x14ac:dyDescent="0.25">
      <c r="A6653" s="287"/>
    </row>
    <row r="6654" spans="1:1" x14ac:dyDescent="0.25">
      <c r="A6654" s="287"/>
    </row>
    <row r="6655" spans="1:1" x14ac:dyDescent="0.25">
      <c r="A6655" s="287"/>
    </row>
    <row r="6656" spans="1:1" x14ac:dyDescent="0.25">
      <c r="A6656" s="287"/>
    </row>
    <row r="6657" spans="1:1" x14ac:dyDescent="0.25">
      <c r="A6657" s="287"/>
    </row>
    <row r="6658" spans="1:1" x14ac:dyDescent="0.25">
      <c r="A6658" s="287"/>
    </row>
    <row r="6659" spans="1:1" x14ac:dyDescent="0.25">
      <c r="A6659" s="287"/>
    </row>
    <row r="6660" spans="1:1" x14ac:dyDescent="0.25">
      <c r="A6660" s="287"/>
    </row>
    <row r="6661" spans="1:1" x14ac:dyDescent="0.25">
      <c r="A6661" s="287"/>
    </row>
    <row r="6662" spans="1:1" x14ac:dyDescent="0.25">
      <c r="A6662" s="287"/>
    </row>
    <row r="6663" spans="1:1" x14ac:dyDescent="0.25">
      <c r="A6663" s="287"/>
    </row>
    <row r="6664" spans="1:1" x14ac:dyDescent="0.25">
      <c r="A6664" s="287"/>
    </row>
    <row r="6665" spans="1:1" x14ac:dyDescent="0.25">
      <c r="A6665" s="287"/>
    </row>
    <row r="6666" spans="1:1" x14ac:dyDescent="0.25">
      <c r="A6666" s="287"/>
    </row>
    <row r="6667" spans="1:1" x14ac:dyDescent="0.25">
      <c r="A6667" s="287"/>
    </row>
    <row r="6668" spans="1:1" x14ac:dyDescent="0.25">
      <c r="A6668" s="287"/>
    </row>
    <row r="6669" spans="1:1" x14ac:dyDescent="0.25">
      <c r="A6669" s="287"/>
    </row>
    <row r="6670" spans="1:1" x14ac:dyDescent="0.25">
      <c r="A6670" s="287"/>
    </row>
    <row r="6671" spans="1:1" x14ac:dyDescent="0.25">
      <c r="A6671" s="287"/>
    </row>
    <row r="6672" spans="1:1" x14ac:dyDescent="0.25">
      <c r="A6672" s="287"/>
    </row>
    <row r="6673" spans="1:1" x14ac:dyDescent="0.25">
      <c r="A6673" s="287"/>
    </row>
    <row r="6674" spans="1:1" x14ac:dyDescent="0.25">
      <c r="A6674" s="287"/>
    </row>
    <row r="6675" spans="1:1" x14ac:dyDescent="0.25">
      <c r="A6675" s="287"/>
    </row>
    <row r="6676" spans="1:1" x14ac:dyDescent="0.25">
      <c r="A6676" s="287"/>
    </row>
    <row r="6677" spans="1:1" x14ac:dyDescent="0.25">
      <c r="A6677" s="287"/>
    </row>
    <row r="6678" spans="1:1" x14ac:dyDescent="0.25">
      <c r="A6678" s="287"/>
    </row>
    <row r="6679" spans="1:1" x14ac:dyDescent="0.25">
      <c r="A6679" s="287"/>
    </row>
    <row r="6680" spans="1:1" x14ac:dyDescent="0.25">
      <c r="A6680" s="287"/>
    </row>
    <row r="6681" spans="1:1" x14ac:dyDescent="0.25">
      <c r="A6681" s="287"/>
    </row>
    <row r="6682" spans="1:1" x14ac:dyDescent="0.25">
      <c r="A6682" s="287"/>
    </row>
    <row r="6683" spans="1:1" x14ac:dyDescent="0.25">
      <c r="A6683" s="287"/>
    </row>
    <row r="6684" spans="1:1" x14ac:dyDescent="0.25">
      <c r="A6684" s="287"/>
    </row>
    <row r="6685" spans="1:1" x14ac:dyDescent="0.25">
      <c r="A6685" s="287"/>
    </row>
    <row r="6686" spans="1:1" x14ac:dyDescent="0.25">
      <c r="A6686" s="287"/>
    </row>
    <row r="6687" spans="1:1" x14ac:dyDescent="0.25">
      <c r="A6687" s="287"/>
    </row>
    <row r="6688" spans="1:1" x14ac:dyDescent="0.25">
      <c r="A6688" s="287"/>
    </row>
    <row r="6689" spans="1:1" x14ac:dyDescent="0.25">
      <c r="A6689" s="287"/>
    </row>
    <row r="6690" spans="1:1" x14ac:dyDescent="0.25">
      <c r="A6690" s="287"/>
    </row>
    <row r="6691" spans="1:1" x14ac:dyDescent="0.25">
      <c r="A6691" s="287"/>
    </row>
    <row r="6692" spans="1:1" x14ac:dyDescent="0.25">
      <c r="A6692" s="287"/>
    </row>
    <row r="6693" spans="1:1" x14ac:dyDescent="0.25">
      <c r="A6693" s="287"/>
    </row>
    <row r="6694" spans="1:1" x14ac:dyDescent="0.25">
      <c r="A6694" s="287"/>
    </row>
    <row r="6695" spans="1:1" x14ac:dyDescent="0.25">
      <c r="A6695" s="287"/>
    </row>
    <row r="6696" spans="1:1" x14ac:dyDescent="0.25">
      <c r="A6696" s="287"/>
    </row>
    <row r="6697" spans="1:1" x14ac:dyDescent="0.25">
      <c r="A6697" s="287"/>
    </row>
    <row r="6698" spans="1:1" x14ac:dyDescent="0.25">
      <c r="A6698" s="287"/>
    </row>
    <row r="6699" spans="1:1" x14ac:dyDescent="0.25">
      <c r="A6699" s="287"/>
    </row>
    <row r="6700" spans="1:1" x14ac:dyDescent="0.25">
      <c r="A6700" s="287"/>
    </row>
    <row r="6701" spans="1:1" x14ac:dyDescent="0.25">
      <c r="A6701" s="287"/>
    </row>
    <row r="6702" spans="1:1" x14ac:dyDescent="0.25">
      <c r="A6702" s="287"/>
    </row>
    <row r="6703" spans="1:1" x14ac:dyDescent="0.25">
      <c r="A6703" s="287"/>
    </row>
    <row r="6704" spans="1:1" x14ac:dyDescent="0.25">
      <c r="A6704" s="287"/>
    </row>
    <row r="6705" spans="1:1" x14ac:dyDescent="0.25">
      <c r="A6705" s="287"/>
    </row>
    <row r="6706" spans="1:1" x14ac:dyDescent="0.25">
      <c r="A6706" s="287"/>
    </row>
    <row r="6707" spans="1:1" x14ac:dyDescent="0.25">
      <c r="A6707" s="287"/>
    </row>
    <row r="6708" spans="1:1" x14ac:dyDescent="0.25">
      <c r="A6708" s="287"/>
    </row>
    <row r="6709" spans="1:1" x14ac:dyDescent="0.25">
      <c r="A6709" s="287"/>
    </row>
    <row r="6710" spans="1:1" x14ac:dyDescent="0.25">
      <c r="A6710" s="287"/>
    </row>
    <row r="6711" spans="1:1" x14ac:dyDescent="0.25">
      <c r="A6711" s="287"/>
    </row>
    <row r="6712" spans="1:1" x14ac:dyDescent="0.25">
      <c r="A6712" s="287"/>
    </row>
    <row r="6713" spans="1:1" x14ac:dyDescent="0.25">
      <c r="A6713" s="287"/>
    </row>
    <row r="6714" spans="1:1" x14ac:dyDescent="0.25">
      <c r="A6714" s="287"/>
    </row>
    <row r="6715" spans="1:1" x14ac:dyDescent="0.25">
      <c r="A6715" s="287"/>
    </row>
    <row r="6716" spans="1:1" x14ac:dyDescent="0.25">
      <c r="A6716" s="287"/>
    </row>
    <row r="6717" spans="1:1" x14ac:dyDescent="0.25">
      <c r="A6717" s="287"/>
    </row>
    <row r="6718" spans="1:1" x14ac:dyDescent="0.25">
      <c r="A6718" s="287"/>
    </row>
    <row r="6719" spans="1:1" x14ac:dyDescent="0.25">
      <c r="A6719" s="287"/>
    </row>
    <row r="6720" spans="1:1" x14ac:dyDescent="0.25">
      <c r="A6720" s="287"/>
    </row>
    <row r="6721" spans="1:1" x14ac:dyDescent="0.25">
      <c r="A6721" s="287"/>
    </row>
    <row r="6722" spans="1:1" x14ac:dyDescent="0.25">
      <c r="A6722" s="287"/>
    </row>
    <row r="6723" spans="1:1" x14ac:dyDescent="0.25">
      <c r="A6723" s="287"/>
    </row>
    <row r="6724" spans="1:1" x14ac:dyDescent="0.25">
      <c r="A6724" s="287"/>
    </row>
    <row r="6725" spans="1:1" x14ac:dyDescent="0.25">
      <c r="A6725" s="287"/>
    </row>
    <row r="6726" spans="1:1" x14ac:dyDescent="0.25">
      <c r="A6726" s="287"/>
    </row>
    <row r="6727" spans="1:1" x14ac:dyDescent="0.25">
      <c r="A6727" s="287"/>
    </row>
    <row r="6728" spans="1:1" x14ac:dyDescent="0.25">
      <c r="A6728" s="287"/>
    </row>
    <row r="6729" spans="1:1" x14ac:dyDescent="0.25">
      <c r="A6729" s="287"/>
    </row>
    <row r="6730" spans="1:1" x14ac:dyDescent="0.25">
      <c r="A6730" s="287"/>
    </row>
    <row r="6731" spans="1:1" x14ac:dyDescent="0.25">
      <c r="A6731" s="287"/>
    </row>
    <row r="6732" spans="1:1" x14ac:dyDescent="0.25">
      <c r="A6732" s="287"/>
    </row>
    <row r="6733" spans="1:1" x14ac:dyDescent="0.25">
      <c r="A6733" s="287"/>
    </row>
    <row r="6734" spans="1:1" x14ac:dyDescent="0.25">
      <c r="A6734" s="287"/>
    </row>
    <row r="6735" spans="1:1" x14ac:dyDescent="0.25">
      <c r="A6735" s="287"/>
    </row>
    <row r="6736" spans="1:1" x14ac:dyDescent="0.25">
      <c r="A6736" s="287"/>
    </row>
    <row r="6737" spans="1:1" x14ac:dyDescent="0.25">
      <c r="A6737" s="287"/>
    </row>
    <row r="6738" spans="1:1" x14ac:dyDescent="0.25">
      <c r="A6738" s="287"/>
    </row>
    <row r="6739" spans="1:1" x14ac:dyDescent="0.25">
      <c r="A6739" s="287"/>
    </row>
    <row r="6740" spans="1:1" x14ac:dyDescent="0.25">
      <c r="A6740" s="287"/>
    </row>
    <row r="6741" spans="1:1" x14ac:dyDescent="0.25">
      <c r="A6741" s="287"/>
    </row>
    <row r="6742" spans="1:1" x14ac:dyDescent="0.25">
      <c r="A6742" s="287"/>
    </row>
    <row r="6743" spans="1:1" x14ac:dyDescent="0.25">
      <c r="A6743" s="287"/>
    </row>
    <row r="6744" spans="1:1" x14ac:dyDescent="0.25">
      <c r="A6744" s="287"/>
    </row>
    <row r="6745" spans="1:1" x14ac:dyDescent="0.25">
      <c r="A6745" s="287"/>
    </row>
    <row r="6746" spans="1:1" x14ac:dyDescent="0.25">
      <c r="A6746" s="287"/>
    </row>
    <row r="6747" spans="1:1" x14ac:dyDescent="0.25">
      <c r="A6747" s="287"/>
    </row>
    <row r="6748" spans="1:1" x14ac:dyDescent="0.25">
      <c r="A6748" s="287"/>
    </row>
    <row r="6749" spans="1:1" x14ac:dyDescent="0.25">
      <c r="A6749" s="287"/>
    </row>
    <row r="6750" spans="1:1" x14ac:dyDescent="0.25">
      <c r="A6750" s="287"/>
    </row>
    <row r="6751" spans="1:1" x14ac:dyDescent="0.25">
      <c r="A6751" s="287"/>
    </row>
    <row r="6752" spans="1:1" x14ac:dyDescent="0.25">
      <c r="A6752" s="287"/>
    </row>
    <row r="6753" spans="1:1" x14ac:dyDescent="0.25">
      <c r="A6753" s="287"/>
    </row>
    <row r="6754" spans="1:1" x14ac:dyDescent="0.25">
      <c r="A6754" s="287"/>
    </row>
    <row r="6755" spans="1:1" x14ac:dyDescent="0.25">
      <c r="A6755" s="287"/>
    </row>
    <row r="6756" spans="1:1" x14ac:dyDescent="0.25">
      <c r="A6756" s="287"/>
    </row>
    <row r="6757" spans="1:1" x14ac:dyDescent="0.25">
      <c r="A6757" s="287"/>
    </row>
    <row r="6758" spans="1:1" x14ac:dyDescent="0.25">
      <c r="A6758" s="287"/>
    </row>
    <row r="6759" spans="1:1" x14ac:dyDescent="0.25">
      <c r="A6759" s="287"/>
    </row>
    <row r="6760" spans="1:1" x14ac:dyDescent="0.25">
      <c r="A6760" s="287"/>
    </row>
    <row r="6761" spans="1:1" x14ac:dyDescent="0.25">
      <c r="A6761" s="287"/>
    </row>
    <row r="6762" spans="1:1" x14ac:dyDescent="0.25">
      <c r="A6762" s="287"/>
    </row>
    <row r="6763" spans="1:1" x14ac:dyDescent="0.25">
      <c r="A6763" s="287"/>
    </row>
    <row r="6764" spans="1:1" x14ac:dyDescent="0.25">
      <c r="A6764" s="287"/>
    </row>
    <row r="6765" spans="1:1" x14ac:dyDescent="0.25">
      <c r="A6765" s="287"/>
    </row>
    <row r="6766" spans="1:1" x14ac:dyDescent="0.25">
      <c r="A6766" s="287"/>
    </row>
    <row r="6767" spans="1:1" x14ac:dyDescent="0.25">
      <c r="A6767" s="287"/>
    </row>
    <row r="6768" spans="1:1" x14ac:dyDescent="0.25">
      <c r="A6768" s="287"/>
    </row>
    <row r="6769" spans="1:1" x14ac:dyDescent="0.25">
      <c r="A6769" s="287"/>
    </row>
    <row r="6770" spans="1:1" x14ac:dyDescent="0.25">
      <c r="A6770" s="287"/>
    </row>
    <row r="6771" spans="1:1" x14ac:dyDescent="0.25">
      <c r="A6771" s="287"/>
    </row>
    <row r="6772" spans="1:1" x14ac:dyDescent="0.25">
      <c r="A6772" s="287"/>
    </row>
    <row r="6773" spans="1:1" x14ac:dyDescent="0.25">
      <c r="A6773" s="287"/>
    </row>
    <row r="6774" spans="1:1" x14ac:dyDescent="0.25">
      <c r="A6774" s="287"/>
    </row>
    <row r="6775" spans="1:1" x14ac:dyDescent="0.25">
      <c r="A6775" s="287"/>
    </row>
    <row r="6776" spans="1:1" x14ac:dyDescent="0.25">
      <c r="A6776" s="287"/>
    </row>
    <row r="6777" spans="1:1" x14ac:dyDescent="0.25">
      <c r="A6777" s="287"/>
    </row>
    <row r="6778" spans="1:1" x14ac:dyDescent="0.25">
      <c r="A6778" s="287"/>
    </row>
    <row r="6779" spans="1:1" x14ac:dyDescent="0.25">
      <c r="A6779" s="287"/>
    </row>
    <row r="6780" spans="1:1" x14ac:dyDescent="0.25">
      <c r="A6780" s="287"/>
    </row>
    <row r="6781" spans="1:1" x14ac:dyDescent="0.25">
      <c r="A6781" s="287"/>
    </row>
    <row r="6782" spans="1:1" x14ac:dyDescent="0.25">
      <c r="A6782" s="287"/>
    </row>
    <row r="6783" spans="1:1" x14ac:dyDescent="0.25">
      <c r="A6783" s="287"/>
    </row>
    <row r="6784" spans="1:1" x14ac:dyDescent="0.25">
      <c r="A6784" s="287"/>
    </row>
    <row r="6785" spans="1:1" x14ac:dyDescent="0.25">
      <c r="A6785" s="287"/>
    </row>
    <row r="6786" spans="1:1" x14ac:dyDescent="0.25">
      <c r="A6786" s="287"/>
    </row>
    <row r="6787" spans="1:1" x14ac:dyDescent="0.25">
      <c r="A6787" s="287"/>
    </row>
    <row r="6788" spans="1:1" x14ac:dyDescent="0.25">
      <c r="A6788" s="287"/>
    </row>
    <row r="6789" spans="1:1" x14ac:dyDescent="0.25">
      <c r="A6789" s="287"/>
    </row>
    <row r="6790" spans="1:1" x14ac:dyDescent="0.25">
      <c r="A6790" s="287"/>
    </row>
    <row r="6791" spans="1:1" x14ac:dyDescent="0.25">
      <c r="A6791" s="287"/>
    </row>
    <row r="6792" spans="1:1" x14ac:dyDescent="0.25">
      <c r="A6792" s="287"/>
    </row>
    <row r="6793" spans="1:1" x14ac:dyDescent="0.25">
      <c r="A6793" s="287"/>
    </row>
    <row r="6794" spans="1:1" x14ac:dyDescent="0.25">
      <c r="A6794" s="287"/>
    </row>
    <row r="6795" spans="1:1" x14ac:dyDescent="0.25">
      <c r="A6795" s="287"/>
    </row>
    <row r="6796" spans="1:1" x14ac:dyDescent="0.25">
      <c r="A6796" s="287"/>
    </row>
    <row r="6797" spans="1:1" x14ac:dyDescent="0.25">
      <c r="A6797" s="287"/>
    </row>
    <row r="6798" spans="1:1" x14ac:dyDescent="0.25">
      <c r="A6798" s="287"/>
    </row>
    <row r="6799" spans="1:1" x14ac:dyDescent="0.25">
      <c r="A6799" s="287"/>
    </row>
    <row r="6800" spans="1:1" x14ac:dyDescent="0.25">
      <c r="A6800" s="287"/>
    </row>
    <row r="6801" spans="1:1" x14ac:dyDescent="0.25">
      <c r="A6801" s="287"/>
    </row>
    <row r="6802" spans="1:1" x14ac:dyDescent="0.25">
      <c r="A6802" s="287"/>
    </row>
    <row r="6803" spans="1:1" x14ac:dyDescent="0.25">
      <c r="A6803" s="287"/>
    </row>
    <row r="6804" spans="1:1" x14ac:dyDescent="0.25">
      <c r="A6804" s="287"/>
    </row>
    <row r="6805" spans="1:1" x14ac:dyDescent="0.25">
      <c r="A6805" s="287"/>
    </row>
    <row r="6806" spans="1:1" x14ac:dyDescent="0.25">
      <c r="A6806" s="287"/>
    </row>
    <row r="6807" spans="1:1" x14ac:dyDescent="0.25">
      <c r="A6807" s="287"/>
    </row>
    <row r="6808" spans="1:1" x14ac:dyDescent="0.25">
      <c r="A6808" s="287"/>
    </row>
    <row r="6809" spans="1:1" x14ac:dyDescent="0.25">
      <c r="A6809" s="287"/>
    </row>
    <row r="6810" spans="1:1" x14ac:dyDescent="0.25">
      <c r="A6810" s="287"/>
    </row>
    <row r="6811" spans="1:1" x14ac:dyDescent="0.25">
      <c r="A6811" s="287"/>
    </row>
    <row r="6812" spans="1:1" x14ac:dyDescent="0.25">
      <c r="A6812" s="287"/>
    </row>
    <row r="6813" spans="1:1" x14ac:dyDescent="0.25">
      <c r="A6813" s="287"/>
    </row>
    <row r="6814" spans="1:1" x14ac:dyDescent="0.25">
      <c r="A6814" s="287"/>
    </row>
    <row r="6815" spans="1:1" x14ac:dyDescent="0.25">
      <c r="A6815" s="287"/>
    </row>
    <row r="6816" spans="1:1" x14ac:dyDescent="0.25">
      <c r="A6816" s="287"/>
    </row>
    <row r="6817" spans="1:1" x14ac:dyDescent="0.25">
      <c r="A6817" s="287"/>
    </row>
    <row r="6818" spans="1:1" x14ac:dyDescent="0.25">
      <c r="A6818" s="287"/>
    </row>
    <row r="6819" spans="1:1" x14ac:dyDescent="0.25">
      <c r="A6819" s="287"/>
    </row>
    <row r="6820" spans="1:1" x14ac:dyDescent="0.25">
      <c r="A6820" s="287"/>
    </row>
    <row r="6821" spans="1:1" x14ac:dyDescent="0.25">
      <c r="A6821" s="287"/>
    </row>
    <row r="6822" spans="1:1" x14ac:dyDescent="0.25">
      <c r="A6822" s="287"/>
    </row>
    <row r="6823" spans="1:1" x14ac:dyDescent="0.25">
      <c r="A6823" s="287"/>
    </row>
    <row r="6824" spans="1:1" x14ac:dyDescent="0.25">
      <c r="A6824" s="287"/>
    </row>
    <row r="6825" spans="1:1" x14ac:dyDescent="0.25">
      <c r="A6825" s="287"/>
    </row>
    <row r="6826" spans="1:1" x14ac:dyDescent="0.25">
      <c r="A6826" s="287"/>
    </row>
    <row r="6827" spans="1:1" x14ac:dyDescent="0.25">
      <c r="A6827" s="287"/>
    </row>
    <row r="6828" spans="1:1" x14ac:dyDescent="0.25">
      <c r="A6828" s="287"/>
    </row>
    <row r="6829" spans="1:1" x14ac:dyDescent="0.25">
      <c r="A6829" s="287"/>
    </row>
    <row r="6830" spans="1:1" x14ac:dyDescent="0.25">
      <c r="A6830" s="287"/>
    </row>
    <row r="6831" spans="1:1" x14ac:dyDescent="0.25">
      <c r="A6831" s="287"/>
    </row>
    <row r="6832" spans="1:1" x14ac:dyDescent="0.25">
      <c r="A6832" s="287"/>
    </row>
    <row r="6833" spans="1:1" x14ac:dyDescent="0.25">
      <c r="A6833" s="287"/>
    </row>
    <row r="6834" spans="1:1" x14ac:dyDescent="0.25">
      <c r="A6834" s="287"/>
    </row>
    <row r="6835" spans="1:1" x14ac:dyDescent="0.25">
      <c r="A6835" s="287"/>
    </row>
    <row r="6836" spans="1:1" x14ac:dyDescent="0.25">
      <c r="A6836" s="287"/>
    </row>
    <row r="6837" spans="1:1" x14ac:dyDescent="0.25">
      <c r="A6837" s="287"/>
    </row>
    <row r="6838" spans="1:1" x14ac:dyDescent="0.25">
      <c r="A6838" s="287"/>
    </row>
    <row r="6839" spans="1:1" x14ac:dyDescent="0.25">
      <c r="A6839" s="287"/>
    </row>
    <row r="6840" spans="1:1" x14ac:dyDescent="0.25">
      <c r="A6840" s="287"/>
    </row>
    <row r="6841" spans="1:1" x14ac:dyDescent="0.25">
      <c r="A6841" s="287"/>
    </row>
    <row r="6842" spans="1:1" x14ac:dyDescent="0.25">
      <c r="A6842" s="287"/>
    </row>
    <row r="6843" spans="1:1" x14ac:dyDescent="0.25">
      <c r="A6843" s="287"/>
    </row>
    <row r="6844" spans="1:1" x14ac:dyDescent="0.25">
      <c r="A6844" s="287"/>
    </row>
    <row r="6845" spans="1:1" x14ac:dyDescent="0.25">
      <c r="A6845" s="287"/>
    </row>
    <row r="6846" spans="1:1" x14ac:dyDescent="0.25">
      <c r="A6846" s="287"/>
    </row>
    <row r="6847" spans="1:1" x14ac:dyDescent="0.25">
      <c r="A6847" s="287"/>
    </row>
    <row r="6848" spans="1:1" x14ac:dyDescent="0.25">
      <c r="A6848" s="287"/>
    </row>
    <row r="6849" spans="1:1" x14ac:dyDescent="0.25">
      <c r="A6849" s="287"/>
    </row>
    <row r="6850" spans="1:1" x14ac:dyDescent="0.25">
      <c r="A6850" s="287"/>
    </row>
    <row r="6851" spans="1:1" x14ac:dyDescent="0.25">
      <c r="A6851" s="287"/>
    </row>
    <row r="6852" spans="1:1" x14ac:dyDescent="0.25">
      <c r="A6852" s="287"/>
    </row>
    <row r="6853" spans="1:1" x14ac:dyDescent="0.25">
      <c r="A6853" s="287"/>
    </row>
    <row r="6854" spans="1:1" x14ac:dyDescent="0.25">
      <c r="A6854" s="287"/>
    </row>
    <row r="6855" spans="1:1" x14ac:dyDescent="0.25">
      <c r="A6855" s="287"/>
    </row>
    <row r="6856" spans="1:1" x14ac:dyDescent="0.25">
      <c r="A6856" s="287"/>
    </row>
    <row r="6857" spans="1:1" x14ac:dyDescent="0.25">
      <c r="A6857" s="287"/>
    </row>
    <row r="6858" spans="1:1" x14ac:dyDescent="0.25">
      <c r="A6858" s="287"/>
    </row>
    <row r="6859" spans="1:1" x14ac:dyDescent="0.25">
      <c r="A6859" s="287"/>
    </row>
    <row r="6860" spans="1:1" x14ac:dyDescent="0.25">
      <c r="A6860" s="287"/>
    </row>
    <row r="6861" spans="1:1" x14ac:dyDescent="0.25">
      <c r="A6861" s="287"/>
    </row>
    <row r="6862" spans="1:1" x14ac:dyDescent="0.25">
      <c r="A6862" s="287"/>
    </row>
    <row r="6863" spans="1:1" x14ac:dyDescent="0.25">
      <c r="A6863" s="287"/>
    </row>
    <row r="6864" spans="1:1" x14ac:dyDescent="0.25">
      <c r="A6864" s="287"/>
    </row>
    <row r="6865" spans="1:1" x14ac:dyDescent="0.25">
      <c r="A6865" s="287"/>
    </row>
    <row r="6866" spans="1:1" x14ac:dyDescent="0.25">
      <c r="A6866" s="287"/>
    </row>
    <row r="6867" spans="1:1" x14ac:dyDescent="0.25">
      <c r="A6867" s="287"/>
    </row>
    <row r="6868" spans="1:1" x14ac:dyDescent="0.25">
      <c r="A6868" s="287"/>
    </row>
    <row r="6869" spans="1:1" x14ac:dyDescent="0.25">
      <c r="A6869" s="287"/>
    </row>
    <row r="6870" spans="1:1" x14ac:dyDescent="0.25">
      <c r="A6870" s="287"/>
    </row>
    <row r="6871" spans="1:1" x14ac:dyDescent="0.25">
      <c r="A6871" s="287"/>
    </row>
    <row r="6872" spans="1:1" x14ac:dyDescent="0.25">
      <c r="A6872" s="287"/>
    </row>
    <row r="6873" spans="1:1" x14ac:dyDescent="0.25">
      <c r="A6873" s="287"/>
    </row>
    <row r="6874" spans="1:1" x14ac:dyDescent="0.25">
      <c r="A6874" s="287"/>
    </row>
    <row r="6875" spans="1:1" x14ac:dyDescent="0.25">
      <c r="A6875" s="287"/>
    </row>
    <row r="6876" spans="1:1" x14ac:dyDescent="0.25">
      <c r="A6876" s="287"/>
    </row>
    <row r="6877" spans="1:1" x14ac:dyDescent="0.25">
      <c r="A6877" s="287"/>
    </row>
    <row r="6878" spans="1:1" x14ac:dyDescent="0.25">
      <c r="A6878" s="287"/>
    </row>
    <row r="6879" spans="1:1" x14ac:dyDescent="0.25">
      <c r="A6879" s="287"/>
    </row>
    <row r="6880" spans="1:1" x14ac:dyDescent="0.25">
      <c r="A6880" s="287"/>
    </row>
    <row r="6881" spans="1:1" x14ac:dyDescent="0.25">
      <c r="A6881" s="287"/>
    </row>
    <row r="6882" spans="1:1" x14ac:dyDescent="0.25">
      <c r="A6882" s="287"/>
    </row>
    <row r="6883" spans="1:1" x14ac:dyDescent="0.25">
      <c r="A6883" s="287"/>
    </row>
    <row r="6884" spans="1:1" x14ac:dyDescent="0.25">
      <c r="A6884" s="287"/>
    </row>
    <row r="6885" spans="1:1" x14ac:dyDescent="0.25">
      <c r="A6885" s="287"/>
    </row>
    <row r="6886" spans="1:1" x14ac:dyDescent="0.25">
      <c r="A6886" s="287"/>
    </row>
    <row r="6887" spans="1:1" x14ac:dyDescent="0.25">
      <c r="A6887" s="287"/>
    </row>
    <row r="6888" spans="1:1" x14ac:dyDescent="0.25">
      <c r="A6888" s="287"/>
    </row>
    <row r="6889" spans="1:1" x14ac:dyDescent="0.25">
      <c r="A6889" s="287"/>
    </row>
    <row r="6890" spans="1:1" x14ac:dyDescent="0.25">
      <c r="A6890" s="287"/>
    </row>
    <row r="6891" spans="1:1" x14ac:dyDescent="0.25">
      <c r="A6891" s="287"/>
    </row>
    <row r="6892" spans="1:1" x14ac:dyDescent="0.25">
      <c r="A6892" s="287"/>
    </row>
    <row r="6893" spans="1:1" x14ac:dyDescent="0.25">
      <c r="A6893" s="287"/>
    </row>
    <row r="6894" spans="1:1" x14ac:dyDescent="0.25">
      <c r="A6894" s="287"/>
    </row>
    <row r="6895" spans="1:1" x14ac:dyDescent="0.25">
      <c r="A6895" s="287"/>
    </row>
    <row r="6896" spans="1:1" x14ac:dyDescent="0.25">
      <c r="A6896" s="287"/>
    </row>
    <row r="6897" spans="1:1" x14ac:dyDescent="0.25">
      <c r="A6897" s="287"/>
    </row>
    <row r="6898" spans="1:1" x14ac:dyDescent="0.25">
      <c r="A6898" s="287"/>
    </row>
    <row r="6899" spans="1:1" x14ac:dyDescent="0.25">
      <c r="A6899" s="287"/>
    </row>
    <row r="6900" spans="1:1" x14ac:dyDescent="0.25">
      <c r="A6900" s="287"/>
    </row>
    <row r="6901" spans="1:1" x14ac:dyDescent="0.25">
      <c r="A6901" s="287"/>
    </row>
    <row r="6902" spans="1:1" x14ac:dyDescent="0.25">
      <c r="A6902" s="287"/>
    </row>
    <row r="6903" spans="1:1" x14ac:dyDescent="0.25">
      <c r="A6903" s="287"/>
    </row>
    <row r="6904" spans="1:1" x14ac:dyDescent="0.25">
      <c r="A6904" s="287"/>
    </row>
    <row r="6905" spans="1:1" x14ac:dyDescent="0.25">
      <c r="A6905" s="287"/>
    </row>
    <row r="6906" spans="1:1" x14ac:dyDescent="0.25">
      <c r="A6906" s="287"/>
    </row>
    <row r="6907" spans="1:1" x14ac:dyDescent="0.25">
      <c r="A6907" s="287"/>
    </row>
    <row r="6908" spans="1:1" x14ac:dyDescent="0.25">
      <c r="A6908" s="287"/>
    </row>
    <row r="6909" spans="1:1" x14ac:dyDescent="0.25">
      <c r="A6909" s="287"/>
    </row>
    <row r="6910" spans="1:1" x14ac:dyDescent="0.25">
      <c r="A6910" s="287"/>
    </row>
    <row r="6911" spans="1:1" x14ac:dyDescent="0.25">
      <c r="A6911" s="287"/>
    </row>
    <row r="6912" spans="1:1" x14ac:dyDescent="0.25">
      <c r="A6912" s="287"/>
    </row>
    <row r="6913" spans="1:1" x14ac:dyDescent="0.25">
      <c r="A6913" s="287"/>
    </row>
    <row r="6914" spans="1:1" x14ac:dyDescent="0.25">
      <c r="A6914" s="287"/>
    </row>
    <row r="6915" spans="1:1" x14ac:dyDescent="0.25">
      <c r="A6915" s="287"/>
    </row>
    <row r="6916" spans="1:1" x14ac:dyDescent="0.25">
      <c r="A6916" s="287"/>
    </row>
    <row r="6917" spans="1:1" x14ac:dyDescent="0.25">
      <c r="A6917" s="287"/>
    </row>
    <row r="6918" spans="1:1" x14ac:dyDescent="0.25">
      <c r="A6918" s="287"/>
    </row>
    <row r="6919" spans="1:1" x14ac:dyDescent="0.25">
      <c r="A6919" s="287"/>
    </row>
    <row r="6920" spans="1:1" x14ac:dyDescent="0.25">
      <c r="A6920" s="287"/>
    </row>
    <row r="6921" spans="1:1" x14ac:dyDescent="0.25">
      <c r="A6921" s="287"/>
    </row>
    <row r="6922" spans="1:1" x14ac:dyDescent="0.25">
      <c r="A6922" s="287"/>
    </row>
    <row r="6923" spans="1:1" x14ac:dyDescent="0.25">
      <c r="A6923" s="287"/>
    </row>
    <row r="6924" spans="1:1" x14ac:dyDescent="0.25">
      <c r="A6924" s="287"/>
    </row>
    <row r="6925" spans="1:1" x14ac:dyDescent="0.25">
      <c r="A6925" s="287"/>
    </row>
    <row r="6926" spans="1:1" x14ac:dyDescent="0.25">
      <c r="A6926" s="287"/>
    </row>
    <row r="6927" spans="1:1" x14ac:dyDescent="0.25">
      <c r="A6927" s="287"/>
    </row>
    <row r="6928" spans="1:1" x14ac:dyDescent="0.25">
      <c r="A6928" s="287"/>
    </row>
    <row r="6929" spans="1:1" x14ac:dyDescent="0.25">
      <c r="A6929" s="287"/>
    </row>
    <row r="6930" spans="1:1" x14ac:dyDescent="0.25">
      <c r="A6930" s="287"/>
    </row>
    <row r="6931" spans="1:1" x14ac:dyDescent="0.25">
      <c r="A6931" s="287"/>
    </row>
    <row r="6932" spans="1:1" x14ac:dyDescent="0.25">
      <c r="A6932" s="287"/>
    </row>
    <row r="6933" spans="1:1" x14ac:dyDescent="0.25">
      <c r="A6933" s="287"/>
    </row>
    <row r="6934" spans="1:1" x14ac:dyDescent="0.25">
      <c r="A6934" s="287"/>
    </row>
    <row r="6935" spans="1:1" x14ac:dyDescent="0.25">
      <c r="A6935" s="287"/>
    </row>
    <row r="6936" spans="1:1" x14ac:dyDescent="0.25">
      <c r="A6936" s="287"/>
    </row>
    <row r="6937" spans="1:1" x14ac:dyDescent="0.25">
      <c r="A6937" s="287"/>
    </row>
    <row r="6938" spans="1:1" x14ac:dyDescent="0.25">
      <c r="A6938" s="287"/>
    </row>
    <row r="6939" spans="1:1" x14ac:dyDescent="0.25">
      <c r="A6939" s="287"/>
    </row>
    <row r="6940" spans="1:1" x14ac:dyDescent="0.25">
      <c r="A6940" s="287"/>
    </row>
    <row r="6941" spans="1:1" x14ac:dyDescent="0.25">
      <c r="A6941" s="287"/>
    </row>
    <row r="6942" spans="1:1" x14ac:dyDescent="0.25">
      <c r="A6942" s="287"/>
    </row>
    <row r="6943" spans="1:1" x14ac:dyDescent="0.25">
      <c r="A6943" s="287"/>
    </row>
    <row r="6944" spans="1:1" x14ac:dyDescent="0.25">
      <c r="A6944" s="287"/>
    </row>
    <row r="6945" spans="1:1" x14ac:dyDescent="0.25">
      <c r="A6945" s="287"/>
    </row>
    <row r="6946" spans="1:1" x14ac:dyDescent="0.25">
      <c r="A6946" s="287"/>
    </row>
    <row r="6947" spans="1:1" x14ac:dyDescent="0.25">
      <c r="A6947" s="287"/>
    </row>
    <row r="6948" spans="1:1" x14ac:dyDescent="0.25">
      <c r="A6948" s="287"/>
    </row>
    <row r="6949" spans="1:1" x14ac:dyDescent="0.25">
      <c r="A6949" s="287"/>
    </row>
    <row r="6950" spans="1:1" x14ac:dyDescent="0.25">
      <c r="A6950" s="287"/>
    </row>
    <row r="6951" spans="1:1" x14ac:dyDescent="0.25">
      <c r="A6951" s="287"/>
    </row>
    <row r="6952" spans="1:1" x14ac:dyDescent="0.25">
      <c r="A6952" s="287"/>
    </row>
    <row r="6953" spans="1:1" x14ac:dyDescent="0.25">
      <c r="A6953" s="287"/>
    </row>
    <row r="6954" spans="1:1" x14ac:dyDescent="0.25">
      <c r="A6954" s="287"/>
    </row>
    <row r="6955" spans="1:1" x14ac:dyDescent="0.25">
      <c r="A6955" s="287"/>
    </row>
    <row r="6956" spans="1:1" x14ac:dyDescent="0.25">
      <c r="A6956" s="287"/>
    </row>
    <row r="6957" spans="1:1" x14ac:dyDescent="0.25">
      <c r="A6957" s="287"/>
    </row>
    <row r="6958" spans="1:1" x14ac:dyDescent="0.25">
      <c r="A6958" s="287"/>
    </row>
    <row r="6959" spans="1:1" x14ac:dyDescent="0.25">
      <c r="A6959" s="287"/>
    </row>
    <row r="6960" spans="1:1" x14ac:dyDescent="0.25">
      <c r="A6960" s="287"/>
    </row>
    <row r="6961" spans="1:1" x14ac:dyDescent="0.25">
      <c r="A6961" s="287"/>
    </row>
    <row r="6962" spans="1:1" x14ac:dyDescent="0.25">
      <c r="A6962" s="287"/>
    </row>
    <row r="6963" spans="1:1" x14ac:dyDescent="0.25">
      <c r="A6963" s="287"/>
    </row>
    <row r="6964" spans="1:1" x14ac:dyDescent="0.25">
      <c r="A6964" s="287"/>
    </row>
    <row r="6965" spans="1:1" x14ac:dyDescent="0.25">
      <c r="A6965" s="287"/>
    </row>
    <row r="6966" spans="1:1" x14ac:dyDescent="0.25">
      <c r="A6966" s="287"/>
    </row>
    <row r="6967" spans="1:1" x14ac:dyDescent="0.25">
      <c r="A6967" s="287"/>
    </row>
    <row r="6968" spans="1:1" x14ac:dyDescent="0.25">
      <c r="A6968" s="287"/>
    </row>
    <row r="6969" spans="1:1" x14ac:dyDescent="0.25">
      <c r="A6969" s="287"/>
    </row>
    <row r="6970" spans="1:1" x14ac:dyDescent="0.25">
      <c r="A6970" s="287"/>
    </row>
    <row r="6971" spans="1:1" x14ac:dyDescent="0.25">
      <c r="A6971" s="287"/>
    </row>
    <row r="6972" spans="1:1" x14ac:dyDescent="0.25">
      <c r="A6972" s="287"/>
    </row>
    <row r="6973" spans="1:1" x14ac:dyDescent="0.25">
      <c r="A6973" s="287"/>
    </row>
    <row r="6974" spans="1:1" x14ac:dyDescent="0.25">
      <c r="A6974" s="287"/>
    </row>
    <row r="6975" spans="1:1" x14ac:dyDescent="0.25">
      <c r="A6975" s="287"/>
    </row>
    <row r="6976" spans="1:1" x14ac:dyDescent="0.25">
      <c r="A6976" s="287"/>
    </row>
    <row r="6977" spans="1:1" x14ac:dyDescent="0.25">
      <c r="A6977" s="287"/>
    </row>
    <row r="6978" spans="1:1" x14ac:dyDescent="0.25">
      <c r="A6978" s="287"/>
    </row>
    <row r="6979" spans="1:1" x14ac:dyDescent="0.25">
      <c r="A6979" s="287"/>
    </row>
    <row r="6980" spans="1:1" x14ac:dyDescent="0.25">
      <c r="A6980" s="287"/>
    </row>
    <row r="6981" spans="1:1" x14ac:dyDescent="0.25">
      <c r="A6981" s="287"/>
    </row>
    <row r="6982" spans="1:1" x14ac:dyDescent="0.25">
      <c r="A6982" s="287"/>
    </row>
    <row r="6983" spans="1:1" x14ac:dyDescent="0.25">
      <c r="A6983" s="287"/>
    </row>
    <row r="6984" spans="1:1" x14ac:dyDescent="0.25">
      <c r="A6984" s="287"/>
    </row>
    <row r="6985" spans="1:1" x14ac:dyDescent="0.25">
      <c r="A6985" s="287"/>
    </row>
    <row r="6986" spans="1:1" x14ac:dyDescent="0.25">
      <c r="A6986" s="287"/>
    </row>
    <row r="6987" spans="1:1" x14ac:dyDescent="0.25">
      <c r="A6987" s="287"/>
    </row>
    <row r="6988" spans="1:1" x14ac:dyDescent="0.25">
      <c r="A6988" s="287"/>
    </row>
    <row r="6989" spans="1:1" x14ac:dyDescent="0.25">
      <c r="A6989" s="287"/>
    </row>
    <row r="6990" spans="1:1" x14ac:dyDescent="0.25">
      <c r="A6990" s="287"/>
    </row>
    <row r="6991" spans="1:1" x14ac:dyDescent="0.25">
      <c r="A6991" s="287"/>
    </row>
    <row r="6992" spans="1:1" x14ac:dyDescent="0.25">
      <c r="A6992" s="287"/>
    </row>
    <row r="6993" spans="1:1" x14ac:dyDescent="0.25">
      <c r="A6993" s="287"/>
    </row>
    <row r="6994" spans="1:1" x14ac:dyDescent="0.25">
      <c r="A6994" s="287"/>
    </row>
    <row r="6995" spans="1:1" x14ac:dyDescent="0.25">
      <c r="A6995" s="287"/>
    </row>
    <row r="6996" spans="1:1" x14ac:dyDescent="0.25">
      <c r="A6996" s="287"/>
    </row>
    <row r="6997" spans="1:1" x14ac:dyDescent="0.25">
      <c r="A6997" s="287"/>
    </row>
    <row r="6998" spans="1:1" x14ac:dyDescent="0.25">
      <c r="A6998" s="287"/>
    </row>
    <row r="6999" spans="1:1" x14ac:dyDescent="0.25">
      <c r="A6999" s="287"/>
    </row>
    <row r="7000" spans="1:1" x14ac:dyDescent="0.25">
      <c r="A7000" s="287"/>
    </row>
    <row r="7001" spans="1:1" x14ac:dyDescent="0.25">
      <c r="A7001" s="287"/>
    </row>
    <row r="7002" spans="1:1" x14ac:dyDescent="0.25">
      <c r="A7002" s="287"/>
    </row>
    <row r="7003" spans="1:1" x14ac:dyDescent="0.25">
      <c r="A7003" s="287"/>
    </row>
    <row r="7004" spans="1:1" x14ac:dyDescent="0.25">
      <c r="A7004" s="287"/>
    </row>
    <row r="7005" spans="1:1" x14ac:dyDescent="0.25">
      <c r="A7005" s="287"/>
    </row>
    <row r="7006" spans="1:1" x14ac:dyDescent="0.25">
      <c r="A7006" s="287"/>
    </row>
    <row r="7007" spans="1:1" x14ac:dyDescent="0.25">
      <c r="A7007" s="287"/>
    </row>
    <row r="7008" spans="1:1" x14ac:dyDescent="0.25">
      <c r="A7008" s="287"/>
    </row>
    <row r="7009" spans="1:1" x14ac:dyDescent="0.25">
      <c r="A7009" s="287"/>
    </row>
    <row r="7010" spans="1:1" x14ac:dyDescent="0.25">
      <c r="A7010" s="287"/>
    </row>
    <row r="7011" spans="1:1" x14ac:dyDescent="0.25">
      <c r="A7011" s="287"/>
    </row>
    <row r="7012" spans="1:1" x14ac:dyDescent="0.25">
      <c r="A7012" s="287"/>
    </row>
    <row r="7013" spans="1:1" x14ac:dyDescent="0.25">
      <c r="A7013" s="287"/>
    </row>
    <row r="7014" spans="1:1" x14ac:dyDescent="0.25">
      <c r="A7014" s="287"/>
    </row>
    <row r="7015" spans="1:1" x14ac:dyDescent="0.25">
      <c r="A7015" s="287"/>
    </row>
    <row r="7016" spans="1:1" x14ac:dyDescent="0.25">
      <c r="A7016" s="287"/>
    </row>
    <row r="7017" spans="1:1" x14ac:dyDescent="0.25">
      <c r="A7017" s="287"/>
    </row>
    <row r="7018" spans="1:1" x14ac:dyDescent="0.25">
      <c r="A7018" s="287"/>
    </row>
    <row r="7019" spans="1:1" x14ac:dyDescent="0.25">
      <c r="A7019" s="287"/>
    </row>
    <row r="7020" spans="1:1" x14ac:dyDescent="0.25">
      <c r="A7020" s="287"/>
    </row>
    <row r="7021" spans="1:1" x14ac:dyDescent="0.25">
      <c r="A7021" s="287"/>
    </row>
    <row r="7022" spans="1:1" x14ac:dyDescent="0.25">
      <c r="A7022" s="287"/>
    </row>
    <row r="7023" spans="1:1" x14ac:dyDescent="0.25">
      <c r="A7023" s="287"/>
    </row>
    <row r="7024" spans="1:1" x14ac:dyDescent="0.25">
      <c r="A7024" s="287"/>
    </row>
    <row r="7025" spans="1:1" x14ac:dyDescent="0.25">
      <c r="A7025" s="287"/>
    </row>
    <row r="7026" spans="1:1" x14ac:dyDescent="0.25">
      <c r="A7026" s="287"/>
    </row>
    <row r="7027" spans="1:1" x14ac:dyDescent="0.25">
      <c r="A7027" s="287"/>
    </row>
    <row r="7028" spans="1:1" x14ac:dyDescent="0.25">
      <c r="A7028" s="287"/>
    </row>
    <row r="7029" spans="1:1" x14ac:dyDescent="0.25">
      <c r="A7029" s="287"/>
    </row>
    <row r="7030" spans="1:1" x14ac:dyDescent="0.25">
      <c r="A7030" s="287"/>
    </row>
    <row r="7031" spans="1:1" x14ac:dyDescent="0.25">
      <c r="A7031" s="287"/>
    </row>
    <row r="7032" spans="1:1" x14ac:dyDescent="0.25">
      <c r="A7032" s="287"/>
    </row>
    <row r="7033" spans="1:1" x14ac:dyDescent="0.25">
      <c r="A7033" s="287"/>
    </row>
    <row r="7034" spans="1:1" x14ac:dyDescent="0.25">
      <c r="A7034" s="287"/>
    </row>
    <row r="7035" spans="1:1" x14ac:dyDescent="0.25">
      <c r="A7035" s="287"/>
    </row>
    <row r="7036" spans="1:1" x14ac:dyDescent="0.25">
      <c r="A7036" s="287"/>
    </row>
    <row r="7037" spans="1:1" x14ac:dyDescent="0.25">
      <c r="A7037" s="287"/>
    </row>
    <row r="7038" spans="1:1" x14ac:dyDescent="0.25">
      <c r="A7038" s="287"/>
    </row>
    <row r="7039" spans="1:1" x14ac:dyDescent="0.25">
      <c r="A7039" s="287"/>
    </row>
    <row r="7040" spans="1:1" x14ac:dyDescent="0.25">
      <c r="A7040" s="287"/>
    </row>
    <row r="7041" spans="1:1" x14ac:dyDescent="0.25">
      <c r="A7041" s="287"/>
    </row>
    <row r="7042" spans="1:1" x14ac:dyDescent="0.25">
      <c r="A7042" s="287"/>
    </row>
    <row r="7043" spans="1:1" x14ac:dyDescent="0.25">
      <c r="A7043" s="287"/>
    </row>
    <row r="7044" spans="1:1" x14ac:dyDescent="0.25">
      <c r="A7044" s="287"/>
    </row>
    <row r="7045" spans="1:1" x14ac:dyDescent="0.25">
      <c r="A7045" s="287"/>
    </row>
    <row r="7046" spans="1:1" x14ac:dyDescent="0.25">
      <c r="A7046" s="287"/>
    </row>
    <row r="7047" spans="1:1" x14ac:dyDescent="0.25">
      <c r="A7047" s="287"/>
    </row>
    <row r="7048" spans="1:1" x14ac:dyDescent="0.25">
      <c r="A7048" s="287"/>
    </row>
    <row r="7049" spans="1:1" x14ac:dyDescent="0.25">
      <c r="A7049" s="287"/>
    </row>
    <row r="7050" spans="1:1" x14ac:dyDescent="0.25">
      <c r="A7050" s="287"/>
    </row>
    <row r="7051" spans="1:1" x14ac:dyDescent="0.25">
      <c r="A7051" s="287"/>
    </row>
    <row r="7052" spans="1:1" x14ac:dyDescent="0.25">
      <c r="A7052" s="287"/>
    </row>
    <row r="7053" spans="1:1" x14ac:dyDescent="0.25">
      <c r="A7053" s="287"/>
    </row>
    <row r="7054" spans="1:1" x14ac:dyDescent="0.25">
      <c r="A7054" s="287"/>
    </row>
    <row r="7055" spans="1:1" x14ac:dyDescent="0.25">
      <c r="A7055" s="287"/>
    </row>
    <row r="7056" spans="1:1" x14ac:dyDescent="0.25">
      <c r="A7056" s="287"/>
    </row>
    <row r="7057" spans="1:1" x14ac:dyDescent="0.25">
      <c r="A7057" s="287"/>
    </row>
    <row r="7058" spans="1:1" x14ac:dyDescent="0.25">
      <c r="A7058" s="287"/>
    </row>
    <row r="7059" spans="1:1" x14ac:dyDescent="0.25">
      <c r="A7059" s="287"/>
    </row>
    <row r="7060" spans="1:1" x14ac:dyDescent="0.25">
      <c r="A7060" s="287"/>
    </row>
    <row r="7061" spans="1:1" x14ac:dyDescent="0.25">
      <c r="A7061" s="287"/>
    </row>
    <row r="7062" spans="1:1" x14ac:dyDescent="0.25">
      <c r="A7062" s="287"/>
    </row>
    <row r="7063" spans="1:1" x14ac:dyDescent="0.25">
      <c r="A7063" s="287"/>
    </row>
    <row r="7064" spans="1:1" x14ac:dyDescent="0.25">
      <c r="A7064" s="287"/>
    </row>
    <row r="7065" spans="1:1" x14ac:dyDescent="0.25">
      <c r="A7065" s="287"/>
    </row>
    <row r="7066" spans="1:1" x14ac:dyDescent="0.25">
      <c r="A7066" s="287"/>
    </row>
    <row r="7067" spans="1:1" x14ac:dyDescent="0.25">
      <c r="A7067" s="287"/>
    </row>
    <row r="7068" spans="1:1" x14ac:dyDescent="0.25">
      <c r="A7068" s="287"/>
    </row>
    <row r="7069" spans="1:1" x14ac:dyDescent="0.25">
      <c r="A7069" s="287"/>
    </row>
    <row r="7070" spans="1:1" x14ac:dyDescent="0.25">
      <c r="A7070" s="287"/>
    </row>
    <row r="7071" spans="1:1" x14ac:dyDescent="0.25">
      <c r="A7071" s="287"/>
    </row>
    <row r="7072" spans="1:1" x14ac:dyDescent="0.25">
      <c r="A7072" s="287"/>
    </row>
    <row r="7073" spans="1:1" x14ac:dyDescent="0.25">
      <c r="A7073" s="287"/>
    </row>
    <row r="7074" spans="1:1" x14ac:dyDescent="0.25">
      <c r="A7074" s="287"/>
    </row>
    <row r="7075" spans="1:1" x14ac:dyDescent="0.25">
      <c r="A7075" s="287"/>
    </row>
    <row r="7076" spans="1:1" x14ac:dyDescent="0.25">
      <c r="A7076" s="287"/>
    </row>
    <row r="7077" spans="1:1" x14ac:dyDescent="0.25">
      <c r="A7077" s="287"/>
    </row>
    <row r="7078" spans="1:1" x14ac:dyDescent="0.25">
      <c r="A7078" s="287"/>
    </row>
    <row r="7079" spans="1:1" x14ac:dyDescent="0.25">
      <c r="A7079" s="287"/>
    </row>
    <row r="7080" spans="1:1" x14ac:dyDescent="0.25">
      <c r="A7080" s="287"/>
    </row>
    <row r="7081" spans="1:1" x14ac:dyDescent="0.25">
      <c r="A7081" s="287"/>
    </row>
    <row r="7082" spans="1:1" x14ac:dyDescent="0.25">
      <c r="A7082" s="287"/>
    </row>
    <row r="7083" spans="1:1" x14ac:dyDescent="0.25">
      <c r="A7083" s="287"/>
    </row>
    <row r="7084" spans="1:1" x14ac:dyDescent="0.25">
      <c r="A7084" s="287"/>
    </row>
    <row r="7085" spans="1:1" x14ac:dyDescent="0.25">
      <c r="A7085" s="287"/>
    </row>
    <row r="7086" spans="1:1" x14ac:dyDescent="0.25">
      <c r="A7086" s="287"/>
    </row>
    <row r="7087" spans="1:1" x14ac:dyDescent="0.25">
      <c r="A7087" s="287"/>
    </row>
    <row r="7088" spans="1:1" x14ac:dyDescent="0.25">
      <c r="A7088" s="287"/>
    </row>
    <row r="7089" spans="1:1" x14ac:dyDescent="0.25">
      <c r="A7089" s="287"/>
    </row>
    <row r="7090" spans="1:1" x14ac:dyDescent="0.25">
      <c r="A7090" s="287"/>
    </row>
    <row r="7091" spans="1:1" x14ac:dyDescent="0.25">
      <c r="A7091" s="287"/>
    </row>
    <row r="7092" spans="1:1" x14ac:dyDescent="0.25">
      <c r="A7092" s="287"/>
    </row>
    <row r="7093" spans="1:1" x14ac:dyDescent="0.25">
      <c r="A7093" s="287"/>
    </row>
    <row r="7094" spans="1:1" x14ac:dyDescent="0.25">
      <c r="A7094" s="287"/>
    </row>
    <row r="7095" spans="1:1" x14ac:dyDescent="0.25">
      <c r="A7095" s="287"/>
    </row>
    <row r="7096" spans="1:1" x14ac:dyDescent="0.25">
      <c r="A7096" s="287"/>
    </row>
    <row r="7097" spans="1:1" x14ac:dyDescent="0.25">
      <c r="A7097" s="287"/>
    </row>
    <row r="7098" spans="1:1" x14ac:dyDescent="0.25">
      <c r="A7098" s="287"/>
    </row>
    <row r="7099" spans="1:1" x14ac:dyDescent="0.25">
      <c r="A7099" s="287"/>
    </row>
    <row r="7100" spans="1:1" x14ac:dyDescent="0.25">
      <c r="A7100" s="287"/>
    </row>
    <row r="7101" spans="1:1" x14ac:dyDescent="0.25">
      <c r="A7101" s="287"/>
    </row>
    <row r="7102" spans="1:1" x14ac:dyDescent="0.25">
      <c r="A7102" s="287"/>
    </row>
    <row r="7103" spans="1:1" x14ac:dyDescent="0.25">
      <c r="A7103" s="287"/>
    </row>
    <row r="7104" spans="1:1" x14ac:dyDescent="0.25">
      <c r="A7104" s="287"/>
    </row>
    <row r="7105" spans="1:1" x14ac:dyDescent="0.25">
      <c r="A7105" s="287"/>
    </row>
    <row r="7106" spans="1:1" x14ac:dyDescent="0.25">
      <c r="A7106" s="287"/>
    </row>
    <row r="7107" spans="1:1" x14ac:dyDescent="0.25">
      <c r="A7107" s="287"/>
    </row>
    <row r="7108" spans="1:1" x14ac:dyDescent="0.25">
      <c r="A7108" s="287"/>
    </row>
    <row r="7109" spans="1:1" x14ac:dyDescent="0.25">
      <c r="A7109" s="287"/>
    </row>
    <row r="7110" spans="1:1" x14ac:dyDescent="0.25">
      <c r="A7110" s="287"/>
    </row>
    <row r="7111" spans="1:1" x14ac:dyDescent="0.25">
      <c r="A7111" s="287"/>
    </row>
    <row r="7112" spans="1:1" x14ac:dyDescent="0.25">
      <c r="A7112" s="287"/>
    </row>
    <row r="7113" spans="1:1" x14ac:dyDescent="0.25">
      <c r="A7113" s="287"/>
    </row>
    <row r="7114" spans="1:1" x14ac:dyDescent="0.25">
      <c r="A7114" s="287"/>
    </row>
    <row r="7115" spans="1:1" x14ac:dyDescent="0.25">
      <c r="A7115" s="287"/>
    </row>
    <row r="7116" spans="1:1" x14ac:dyDescent="0.25">
      <c r="A7116" s="287"/>
    </row>
    <row r="7117" spans="1:1" x14ac:dyDescent="0.25">
      <c r="A7117" s="287"/>
    </row>
    <row r="7118" spans="1:1" x14ac:dyDescent="0.25">
      <c r="A7118" s="287"/>
    </row>
    <row r="7119" spans="1:1" x14ac:dyDescent="0.25">
      <c r="A7119" s="287"/>
    </row>
    <row r="7120" spans="1:1" x14ac:dyDescent="0.25">
      <c r="A7120" s="287"/>
    </row>
    <row r="7121" spans="1:1" x14ac:dyDescent="0.25">
      <c r="A7121" s="287"/>
    </row>
    <row r="7122" spans="1:1" x14ac:dyDescent="0.25">
      <c r="A7122" s="287"/>
    </row>
    <row r="7123" spans="1:1" x14ac:dyDescent="0.25">
      <c r="A7123" s="287"/>
    </row>
    <row r="7124" spans="1:1" x14ac:dyDescent="0.25">
      <c r="A7124" s="287"/>
    </row>
    <row r="7125" spans="1:1" x14ac:dyDescent="0.25">
      <c r="A7125" s="287"/>
    </row>
    <row r="7126" spans="1:1" x14ac:dyDescent="0.25">
      <c r="A7126" s="287"/>
    </row>
    <row r="7127" spans="1:1" x14ac:dyDescent="0.25">
      <c r="A7127" s="287"/>
    </row>
    <row r="7128" spans="1:1" x14ac:dyDescent="0.25">
      <c r="A7128" s="287"/>
    </row>
    <row r="7129" spans="1:1" x14ac:dyDescent="0.25">
      <c r="A7129" s="287"/>
    </row>
    <row r="7130" spans="1:1" x14ac:dyDescent="0.25">
      <c r="A7130" s="287"/>
    </row>
    <row r="7131" spans="1:1" x14ac:dyDescent="0.25">
      <c r="A7131" s="287"/>
    </row>
    <row r="7132" spans="1:1" x14ac:dyDescent="0.25">
      <c r="A7132" s="287"/>
    </row>
    <row r="7133" spans="1:1" x14ac:dyDescent="0.25">
      <c r="A7133" s="287"/>
    </row>
    <row r="7134" spans="1:1" x14ac:dyDescent="0.25">
      <c r="A7134" s="287"/>
    </row>
    <row r="7135" spans="1:1" x14ac:dyDescent="0.25">
      <c r="A7135" s="287"/>
    </row>
    <row r="7136" spans="1:1" x14ac:dyDescent="0.25">
      <c r="A7136" s="287"/>
    </row>
    <row r="7137" spans="1:1" x14ac:dyDescent="0.25">
      <c r="A7137" s="287"/>
    </row>
    <row r="7138" spans="1:1" x14ac:dyDescent="0.25">
      <c r="A7138" s="287"/>
    </row>
    <row r="7139" spans="1:1" x14ac:dyDescent="0.25">
      <c r="A7139" s="287"/>
    </row>
    <row r="7140" spans="1:1" x14ac:dyDescent="0.25">
      <c r="A7140" s="287"/>
    </row>
    <row r="7141" spans="1:1" x14ac:dyDescent="0.25">
      <c r="A7141" s="287"/>
    </row>
    <row r="7142" spans="1:1" x14ac:dyDescent="0.25">
      <c r="A7142" s="287"/>
    </row>
    <row r="7143" spans="1:1" x14ac:dyDescent="0.25">
      <c r="A7143" s="287"/>
    </row>
    <row r="7144" spans="1:1" x14ac:dyDescent="0.25">
      <c r="A7144" s="287"/>
    </row>
    <row r="7145" spans="1:1" x14ac:dyDescent="0.25">
      <c r="A7145" s="287"/>
    </row>
    <row r="7146" spans="1:1" x14ac:dyDescent="0.25">
      <c r="A7146" s="287"/>
    </row>
    <row r="7147" spans="1:1" x14ac:dyDescent="0.25">
      <c r="A7147" s="287"/>
    </row>
    <row r="7148" spans="1:1" x14ac:dyDescent="0.25">
      <c r="A7148" s="287"/>
    </row>
    <row r="7149" spans="1:1" x14ac:dyDescent="0.25">
      <c r="A7149" s="287"/>
    </row>
    <row r="7150" spans="1:1" x14ac:dyDescent="0.25">
      <c r="A7150" s="287"/>
    </row>
    <row r="7151" spans="1:1" x14ac:dyDescent="0.25">
      <c r="A7151" s="287"/>
    </row>
    <row r="7152" spans="1:1" x14ac:dyDescent="0.25">
      <c r="A7152" s="287"/>
    </row>
    <row r="7153" spans="1:1" x14ac:dyDescent="0.25">
      <c r="A7153" s="287"/>
    </row>
    <row r="7154" spans="1:1" x14ac:dyDescent="0.25">
      <c r="A7154" s="287"/>
    </row>
    <row r="7155" spans="1:1" x14ac:dyDescent="0.25">
      <c r="A7155" s="287"/>
    </row>
    <row r="7156" spans="1:1" x14ac:dyDescent="0.25">
      <c r="A7156" s="287"/>
    </row>
    <row r="7157" spans="1:1" x14ac:dyDescent="0.25">
      <c r="A7157" s="287"/>
    </row>
    <row r="7158" spans="1:1" x14ac:dyDescent="0.25">
      <c r="A7158" s="287"/>
    </row>
    <row r="7159" spans="1:1" x14ac:dyDescent="0.25">
      <c r="A7159" s="287"/>
    </row>
    <row r="7160" spans="1:1" x14ac:dyDescent="0.25">
      <c r="A7160" s="287"/>
    </row>
    <row r="7161" spans="1:1" x14ac:dyDescent="0.25">
      <c r="A7161" s="287"/>
    </row>
    <row r="7162" spans="1:1" x14ac:dyDescent="0.25">
      <c r="A7162" s="287"/>
    </row>
    <row r="7163" spans="1:1" x14ac:dyDescent="0.25">
      <c r="A7163" s="287"/>
    </row>
    <row r="7164" spans="1:1" x14ac:dyDescent="0.25">
      <c r="A7164" s="287"/>
    </row>
    <row r="7165" spans="1:1" x14ac:dyDescent="0.25">
      <c r="A7165" s="287"/>
    </row>
    <row r="7166" spans="1:1" x14ac:dyDescent="0.25">
      <c r="A7166" s="287"/>
    </row>
    <row r="7167" spans="1:1" x14ac:dyDescent="0.25">
      <c r="A7167" s="287"/>
    </row>
    <row r="7168" spans="1:1" x14ac:dyDescent="0.25">
      <c r="A7168" s="287"/>
    </row>
    <row r="7169" spans="1:1" x14ac:dyDescent="0.25">
      <c r="A7169" s="287"/>
    </row>
    <row r="7170" spans="1:1" x14ac:dyDescent="0.25">
      <c r="A7170" s="287"/>
    </row>
    <row r="7171" spans="1:1" x14ac:dyDescent="0.25">
      <c r="A7171" s="287"/>
    </row>
    <row r="7172" spans="1:1" x14ac:dyDescent="0.25">
      <c r="A7172" s="287"/>
    </row>
    <row r="7173" spans="1:1" x14ac:dyDescent="0.25">
      <c r="A7173" s="287"/>
    </row>
    <row r="7174" spans="1:1" x14ac:dyDescent="0.25">
      <c r="A7174" s="287"/>
    </row>
    <row r="7175" spans="1:1" x14ac:dyDescent="0.25">
      <c r="A7175" s="287"/>
    </row>
    <row r="7176" spans="1:1" x14ac:dyDescent="0.25">
      <c r="A7176" s="287"/>
    </row>
    <row r="7177" spans="1:1" x14ac:dyDescent="0.25">
      <c r="A7177" s="287"/>
    </row>
    <row r="7178" spans="1:1" x14ac:dyDescent="0.25">
      <c r="A7178" s="287"/>
    </row>
    <row r="7179" spans="1:1" x14ac:dyDescent="0.25">
      <c r="A7179" s="287"/>
    </row>
    <row r="7180" spans="1:1" x14ac:dyDescent="0.25">
      <c r="A7180" s="287"/>
    </row>
    <row r="7181" spans="1:1" x14ac:dyDescent="0.25">
      <c r="A7181" s="287"/>
    </row>
    <row r="7182" spans="1:1" x14ac:dyDescent="0.25">
      <c r="A7182" s="287"/>
    </row>
    <row r="7183" spans="1:1" x14ac:dyDescent="0.25">
      <c r="A7183" s="287"/>
    </row>
    <row r="7184" spans="1:1" x14ac:dyDescent="0.25">
      <c r="A7184" s="287"/>
    </row>
    <row r="7185" spans="1:1" x14ac:dyDescent="0.25">
      <c r="A7185" s="287"/>
    </row>
    <row r="7186" spans="1:1" x14ac:dyDescent="0.25">
      <c r="A7186" s="287"/>
    </row>
    <row r="7187" spans="1:1" x14ac:dyDescent="0.25">
      <c r="A7187" s="287"/>
    </row>
    <row r="7188" spans="1:1" x14ac:dyDescent="0.25">
      <c r="A7188" s="287"/>
    </row>
    <row r="7189" spans="1:1" x14ac:dyDescent="0.25">
      <c r="A7189" s="287"/>
    </row>
    <row r="7190" spans="1:1" x14ac:dyDescent="0.25">
      <c r="A7190" s="287"/>
    </row>
    <row r="7191" spans="1:1" x14ac:dyDescent="0.25">
      <c r="A7191" s="287"/>
    </row>
    <row r="7192" spans="1:1" x14ac:dyDescent="0.25">
      <c r="A7192" s="287"/>
    </row>
    <row r="7193" spans="1:1" x14ac:dyDescent="0.25">
      <c r="A7193" s="287"/>
    </row>
    <row r="7194" spans="1:1" x14ac:dyDescent="0.25">
      <c r="A7194" s="287"/>
    </row>
    <row r="7195" spans="1:1" x14ac:dyDescent="0.25">
      <c r="A7195" s="287"/>
    </row>
    <row r="7196" spans="1:1" x14ac:dyDescent="0.25">
      <c r="A7196" s="287"/>
    </row>
    <row r="7197" spans="1:1" x14ac:dyDescent="0.25">
      <c r="A7197" s="287"/>
    </row>
    <row r="7198" spans="1:1" x14ac:dyDescent="0.25">
      <c r="A7198" s="287"/>
    </row>
    <row r="7199" spans="1:1" x14ac:dyDescent="0.25">
      <c r="A7199" s="287"/>
    </row>
    <row r="7200" spans="1:1" x14ac:dyDescent="0.25">
      <c r="A7200" s="287"/>
    </row>
    <row r="7201" spans="1:1" x14ac:dyDescent="0.25">
      <c r="A7201" s="287"/>
    </row>
    <row r="7202" spans="1:1" x14ac:dyDescent="0.25">
      <c r="A7202" s="287"/>
    </row>
    <row r="7203" spans="1:1" x14ac:dyDescent="0.25">
      <c r="A7203" s="287"/>
    </row>
    <row r="7204" spans="1:1" x14ac:dyDescent="0.25">
      <c r="A7204" s="287"/>
    </row>
    <row r="7205" spans="1:1" x14ac:dyDescent="0.25">
      <c r="A7205" s="287"/>
    </row>
    <row r="7206" spans="1:1" x14ac:dyDescent="0.25">
      <c r="A7206" s="287"/>
    </row>
    <row r="7207" spans="1:1" x14ac:dyDescent="0.25">
      <c r="A7207" s="287"/>
    </row>
    <row r="7208" spans="1:1" x14ac:dyDescent="0.25">
      <c r="A7208" s="287"/>
    </row>
    <row r="7209" spans="1:1" x14ac:dyDescent="0.25">
      <c r="A7209" s="287"/>
    </row>
    <row r="7210" spans="1:1" x14ac:dyDescent="0.25">
      <c r="A7210" s="287"/>
    </row>
    <row r="7211" spans="1:1" x14ac:dyDescent="0.25">
      <c r="A7211" s="287"/>
    </row>
    <row r="7212" spans="1:1" x14ac:dyDescent="0.25">
      <c r="A7212" s="287"/>
    </row>
    <row r="7213" spans="1:1" x14ac:dyDescent="0.25">
      <c r="A7213" s="287"/>
    </row>
    <row r="7214" spans="1:1" x14ac:dyDescent="0.25">
      <c r="A7214" s="287"/>
    </row>
    <row r="7215" spans="1:1" x14ac:dyDescent="0.25">
      <c r="A7215" s="287"/>
    </row>
    <row r="7216" spans="1:1" x14ac:dyDescent="0.25">
      <c r="A7216" s="287"/>
    </row>
    <row r="7217" spans="1:1" x14ac:dyDescent="0.25">
      <c r="A7217" s="287"/>
    </row>
    <row r="7218" spans="1:1" x14ac:dyDescent="0.25">
      <c r="A7218" s="287"/>
    </row>
    <row r="7219" spans="1:1" x14ac:dyDescent="0.25">
      <c r="A7219" s="287"/>
    </row>
    <row r="7220" spans="1:1" x14ac:dyDescent="0.25">
      <c r="A7220" s="287"/>
    </row>
    <row r="7221" spans="1:1" x14ac:dyDescent="0.25">
      <c r="A7221" s="287"/>
    </row>
    <row r="7222" spans="1:1" x14ac:dyDescent="0.25">
      <c r="A7222" s="287"/>
    </row>
    <row r="7223" spans="1:1" x14ac:dyDescent="0.25">
      <c r="A7223" s="287"/>
    </row>
    <row r="7224" spans="1:1" x14ac:dyDescent="0.25">
      <c r="A7224" s="287"/>
    </row>
    <row r="7225" spans="1:1" x14ac:dyDescent="0.25">
      <c r="A7225" s="287"/>
    </row>
    <row r="7226" spans="1:1" x14ac:dyDescent="0.25">
      <c r="A7226" s="287"/>
    </row>
    <row r="7227" spans="1:1" x14ac:dyDescent="0.25">
      <c r="A7227" s="287"/>
    </row>
    <row r="7228" spans="1:1" x14ac:dyDescent="0.25">
      <c r="A7228" s="287"/>
    </row>
    <row r="7229" spans="1:1" x14ac:dyDescent="0.25">
      <c r="A7229" s="287"/>
    </row>
    <row r="7230" spans="1:1" x14ac:dyDescent="0.25">
      <c r="A7230" s="287"/>
    </row>
    <row r="7231" spans="1:1" x14ac:dyDescent="0.25">
      <c r="A7231" s="287"/>
    </row>
    <row r="7232" spans="1:1" x14ac:dyDescent="0.25">
      <c r="A7232" s="287"/>
    </row>
    <row r="7233" spans="1:1" x14ac:dyDescent="0.25">
      <c r="A7233" s="287"/>
    </row>
    <row r="7234" spans="1:1" x14ac:dyDescent="0.25">
      <c r="A7234" s="287"/>
    </row>
    <row r="7235" spans="1:1" x14ac:dyDescent="0.25">
      <c r="A7235" s="287"/>
    </row>
    <row r="7236" spans="1:1" x14ac:dyDescent="0.25">
      <c r="A7236" s="287"/>
    </row>
    <row r="7237" spans="1:1" x14ac:dyDescent="0.25">
      <c r="A7237" s="287"/>
    </row>
    <row r="7238" spans="1:1" x14ac:dyDescent="0.25">
      <c r="A7238" s="287"/>
    </row>
    <row r="7239" spans="1:1" x14ac:dyDescent="0.25">
      <c r="A7239" s="287"/>
    </row>
    <row r="7240" spans="1:1" x14ac:dyDescent="0.25">
      <c r="A7240" s="287"/>
    </row>
    <row r="7241" spans="1:1" x14ac:dyDescent="0.25">
      <c r="A7241" s="287"/>
    </row>
    <row r="7242" spans="1:1" x14ac:dyDescent="0.25">
      <c r="A7242" s="287"/>
    </row>
    <row r="7243" spans="1:1" x14ac:dyDescent="0.25">
      <c r="A7243" s="287"/>
    </row>
    <row r="7244" spans="1:1" x14ac:dyDescent="0.25">
      <c r="A7244" s="287"/>
    </row>
    <row r="7245" spans="1:1" x14ac:dyDescent="0.25">
      <c r="A7245" s="287"/>
    </row>
    <row r="7246" spans="1:1" x14ac:dyDescent="0.25">
      <c r="A7246" s="287"/>
    </row>
    <row r="7247" spans="1:1" x14ac:dyDescent="0.25">
      <c r="A7247" s="287"/>
    </row>
    <row r="7248" spans="1:1" x14ac:dyDescent="0.25">
      <c r="A7248" s="287"/>
    </row>
    <row r="7249" spans="1:1" x14ac:dyDescent="0.25">
      <c r="A7249" s="287"/>
    </row>
    <row r="7250" spans="1:1" x14ac:dyDescent="0.25">
      <c r="A7250" s="287"/>
    </row>
    <row r="7251" spans="1:1" x14ac:dyDescent="0.25">
      <c r="A7251" s="287"/>
    </row>
    <row r="7252" spans="1:1" x14ac:dyDescent="0.25">
      <c r="A7252" s="287"/>
    </row>
    <row r="7253" spans="1:1" x14ac:dyDescent="0.25">
      <c r="A7253" s="287"/>
    </row>
    <row r="7254" spans="1:1" x14ac:dyDescent="0.25">
      <c r="A7254" s="287"/>
    </row>
    <row r="7255" spans="1:1" x14ac:dyDescent="0.25">
      <c r="A7255" s="287"/>
    </row>
    <row r="7256" spans="1:1" x14ac:dyDescent="0.25">
      <c r="A7256" s="287"/>
    </row>
    <row r="7257" spans="1:1" x14ac:dyDescent="0.25">
      <c r="A7257" s="287"/>
    </row>
    <row r="7258" spans="1:1" x14ac:dyDescent="0.25">
      <c r="A7258" s="287"/>
    </row>
    <row r="7259" spans="1:1" x14ac:dyDescent="0.25">
      <c r="A7259" s="287"/>
    </row>
    <row r="7260" spans="1:1" x14ac:dyDescent="0.25">
      <c r="A7260" s="287"/>
    </row>
    <row r="7261" spans="1:1" x14ac:dyDescent="0.25">
      <c r="A7261" s="287"/>
    </row>
    <row r="7262" spans="1:1" x14ac:dyDescent="0.25">
      <c r="A7262" s="287"/>
    </row>
    <row r="7263" spans="1:1" x14ac:dyDescent="0.25">
      <c r="A7263" s="287"/>
    </row>
    <row r="7264" spans="1:1" x14ac:dyDescent="0.25">
      <c r="A7264" s="287"/>
    </row>
    <row r="7265" spans="1:1" x14ac:dyDescent="0.25">
      <c r="A7265" s="287"/>
    </row>
    <row r="7266" spans="1:1" x14ac:dyDescent="0.25">
      <c r="A7266" s="287"/>
    </row>
    <row r="7267" spans="1:1" x14ac:dyDescent="0.25">
      <c r="A7267" s="287"/>
    </row>
    <row r="7268" spans="1:1" x14ac:dyDescent="0.25">
      <c r="A7268" s="287"/>
    </row>
    <row r="7269" spans="1:1" x14ac:dyDescent="0.25">
      <c r="A7269" s="287"/>
    </row>
    <row r="7270" spans="1:1" x14ac:dyDescent="0.25">
      <c r="A7270" s="287"/>
    </row>
    <row r="7271" spans="1:1" x14ac:dyDescent="0.25">
      <c r="A7271" s="287"/>
    </row>
    <row r="7272" spans="1:1" x14ac:dyDescent="0.25">
      <c r="A7272" s="287"/>
    </row>
    <row r="7273" spans="1:1" x14ac:dyDescent="0.25">
      <c r="A7273" s="287"/>
    </row>
    <row r="7274" spans="1:1" x14ac:dyDescent="0.25">
      <c r="A7274" s="287"/>
    </row>
    <row r="7275" spans="1:1" x14ac:dyDescent="0.25">
      <c r="A7275" s="287"/>
    </row>
    <row r="7276" spans="1:1" x14ac:dyDescent="0.25">
      <c r="A7276" s="287"/>
    </row>
    <row r="7277" spans="1:1" x14ac:dyDescent="0.25">
      <c r="A7277" s="287"/>
    </row>
    <row r="7278" spans="1:1" x14ac:dyDescent="0.25">
      <c r="A7278" s="287"/>
    </row>
    <row r="7279" spans="1:1" x14ac:dyDescent="0.25">
      <c r="A7279" s="287"/>
    </row>
    <row r="7280" spans="1:1" x14ac:dyDescent="0.25">
      <c r="A7280" s="287"/>
    </row>
    <row r="7281" spans="1:1" x14ac:dyDescent="0.25">
      <c r="A7281" s="287"/>
    </row>
    <row r="7282" spans="1:1" x14ac:dyDescent="0.25">
      <c r="A7282" s="287"/>
    </row>
    <row r="7283" spans="1:1" x14ac:dyDescent="0.25">
      <c r="A7283" s="287"/>
    </row>
    <row r="7284" spans="1:1" x14ac:dyDescent="0.25">
      <c r="A7284" s="287"/>
    </row>
    <row r="7285" spans="1:1" x14ac:dyDescent="0.25">
      <c r="A7285" s="287"/>
    </row>
    <row r="7286" spans="1:1" x14ac:dyDescent="0.25">
      <c r="A7286" s="287"/>
    </row>
    <row r="7287" spans="1:1" x14ac:dyDescent="0.25">
      <c r="A7287" s="287"/>
    </row>
    <row r="7288" spans="1:1" x14ac:dyDescent="0.25">
      <c r="A7288" s="287"/>
    </row>
    <row r="7289" spans="1:1" x14ac:dyDescent="0.25">
      <c r="A7289" s="287"/>
    </row>
    <row r="7290" spans="1:1" x14ac:dyDescent="0.25">
      <c r="A7290" s="287"/>
    </row>
    <row r="7291" spans="1:1" x14ac:dyDescent="0.25">
      <c r="A7291" s="287"/>
    </row>
    <row r="7292" spans="1:1" x14ac:dyDescent="0.25">
      <c r="A7292" s="287"/>
    </row>
    <row r="7293" spans="1:1" x14ac:dyDescent="0.25">
      <c r="A7293" s="287"/>
    </row>
    <row r="7294" spans="1:1" x14ac:dyDescent="0.25">
      <c r="A7294" s="287"/>
    </row>
    <row r="7295" spans="1:1" x14ac:dyDescent="0.25">
      <c r="A7295" s="287"/>
    </row>
    <row r="7296" spans="1:1" x14ac:dyDescent="0.25">
      <c r="A7296" s="287"/>
    </row>
    <row r="7297" spans="1:1" x14ac:dyDescent="0.25">
      <c r="A7297" s="287"/>
    </row>
    <row r="7298" spans="1:1" x14ac:dyDescent="0.25">
      <c r="A7298" s="287"/>
    </row>
    <row r="7299" spans="1:1" x14ac:dyDescent="0.25">
      <c r="A7299" s="287"/>
    </row>
    <row r="7300" spans="1:1" x14ac:dyDescent="0.25">
      <c r="A7300" s="287"/>
    </row>
    <row r="7301" spans="1:1" x14ac:dyDescent="0.25">
      <c r="A7301" s="287"/>
    </row>
    <row r="7302" spans="1:1" x14ac:dyDescent="0.25">
      <c r="A7302" s="287"/>
    </row>
    <row r="7303" spans="1:1" x14ac:dyDescent="0.25">
      <c r="A7303" s="287"/>
    </row>
    <row r="7304" spans="1:1" x14ac:dyDescent="0.25">
      <c r="A7304" s="287"/>
    </row>
    <row r="7305" spans="1:1" x14ac:dyDescent="0.25">
      <c r="A7305" s="287"/>
    </row>
    <row r="7306" spans="1:1" x14ac:dyDescent="0.25">
      <c r="A7306" s="287"/>
    </row>
    <row r="7307" spans="1:1" x14ac:dyDescent="0.25">
      <c r="A7307" s="287"/>
    </row>
    <row r="7308" spans="1:1" x14ac:dyDescent="0.25">
      <c r="A7308" s="287"/>
    </row>
    <row r="7309" spans="1:1" x14ac:dyDescent="0.25">
      <c r="A7309" s="287"/>
    </row>
    <row r="7310" spans="1:1" x14ac:dyDescent="0.25">
      <c r="A7310" s="287"/>
    </row>
    <row r="7311" spans="1:1" x14ac:dyDescent="0.25">
      <c r="A7311" s="287"/>
    </row>
    <row r="7312" spans="1:1" x14ac:dyDescent="0.25">
      <c r="A7312" s="287"/>
    </row>
    <row r="7313" spans="1:1" x14ac:dyDescent="0.25">
      <c r="A7313" s="287"/>
    </row>
    <row r="7314" spans="1:1" x14ac:dyDescent="0.25">
      <c r="A7314" s="287"/>
    </row>
    <row r="7315" spans="1:1" x14ac:dyDescent="0.25">
      <c r="A7315" s="287"/>
    </row>
    <row r="7316" spans="1:1" x14ac:dyDescent="0.25">
      <c r="A7316" s="287"/>
    </row>
    <row r="7317" spans="1:1" x14ac:dyDescent="0.25">
      <c r="A7317" s="287"/>
    </row>
    <row r="7318" spans="1:1" x14ac:dyDescent="0.25">
      <c r="A7318" s="287"/>
    </row>
    <row r="7319" spans="1:1" x14ac:dyDescent="0.25">
      <c r="A7319" s="287"/>
    </row>
    <row r="7320" spans="1:1" x14ac:dyDescent="0.25">
      <c r="A7320" s="287"/>
    </row>
    <row r="7321" spans="1:1" x14ac:dyDescent="0.25">
      <c r="A7321" s="287"/>
    </row>
    <row r="7322" spans="1:1" x14ac:dyDescent="0.25">
      <c r="A7322" s="287"/>
    </row>
    <row r="7323" spans="1:1" x14ac:dyDescent="0.25">
      <c r="A7323" s="287"/>
    </row>
    <row r="7324" spans="1:1" x14ac:dyDescent="0.25">
      <c r="A7324" s="287"/>
    </row>
    <row r="7325" spans="1:1" x14ac:dyDescent="0.25">
      <c r="A7325" s="287"/>
    </row>
    <row r="7326" spans="1:1" x14ac:dyDescent="0.25">
      <c r="A7326" s="287"/>
    </row>
    <row r="7327" spans="1:1" x14ac:dyDescent="0.25">
      <c r="A7327" s="287"/>
    </row>
    <row r="7328" spans="1:1" x14ac:dyDescent="0.25">
      <c r="A7328" s="287"/>
    </row>
    <row r="7329" spans="1:1" x14ac:dyDescent="0.25">
      <c r="A7329" s="287"/>
    </row>
    <row r="7330" spans="1:1" x14ac:dyDescent="0.25">
      <c r="A7330" s="287"/>
    </row>
    <row r="7331" spans="1:1" x14ac:dyDescent="0.25">
      <c r="A7331" s="287"/>
    </row>
    <row r="7332" spans="1:1" x14ac:dyDescent="0.25">
      <c r="A7332" s="287"/>
    </row>
    <row r="7333" spans="1:1" x14ac:dyDescent="0.25">
      <c r="A7333" s="287"/>
    </row>
    <row r="7334" spans="1:1" x14ac:dyDescent="0.25">
      <c r="A7334" s="287"/>
    </row>
    <row r="7335" spans="1:1" x14ac:dyDescent="0.25">
      <c r="A7335" s="287"/>
    </row>
    <row r="7336" spans="1:1" x14ac:dyDescent="0.25">
      <c r="A7336" s="287"/>
    </row>
    <row r="7337" spans="1:1" x14ac:dyDescent="0.25">
      <c r="A7337" s="287"/>
    </row>
    <row r="7338" spans="1:1" x14ac:dyDescent="0.25">
      <c r="A7338" s="287"/>
    </row>
    <row r="7339" spans="1:1" x14ac:dyDescent="0.25">
      <c r="A7339" s="287"/>
    </row>
    <row r="7340" spans="1:1" x14ac:dyDescent="0.25">
      <c r="A7340" s="287"/>
    </row>
    <row r="7341" spans="1:1" x14ac:dyDescent="0.25">
      <c r="A7341" s="287"/>
    </row>
    <row r="7342" spans="1:1" x14ac:dyDescent="0.25">
      <c r="A7342" s="287"/>
    </row>
    <row r="7343" spans="1:1" x14ac:dyDescent="0.25">
      <c r="A7343" s="287"/>
    </row>
    <row r="7344" spans="1:1" x14ac:dyDescent="0.25">
      <c r="A7344" s="287"/>
    </row>
    <row r="7345" spans="1:1" x14ac:dyDescent="0.25">
      <c r="A7345" s="287"/>
    </row>
    <row r="7346" spans="1:1" x14ac:dyDescent="0.25">
      <c r="A7346" s="287"/>
    </row>
    <row r="7347" spans="1:1" x14ac:dyDescent="0.25">
      <c r="A7347" s="287"/>
    </row>
    <row r="7348" spans="1:1" x14ac:dyDescent="0.25">
      <c r="A7348" s="287"/>
    </row>
    <row r="7349" spans="1:1" x14ac:dyDescent="0.25">
      <c r="A7349" s="287"/>
    </row>
    <row r="7350" spans="1:1" x14ac:dyDescent="0.25">
      <c r="A7350" s="287"/>
    </row>
    <row r="7351" spans="1:1" x14ac:dyDescent="0.25">
      <c r="A7351" s="287"/>
    </row>
    <row r="7352" spans="1:1" x14ac:dyDescent="0.25">
      <c r="A7352" s="287"/>
    </row>
    <row r="7353" spans="1:1" x14ac:dyDescent="0.25">
      <c r="A7353" s="287"/>
    </row>
    <row r="7354" spans="1:1" x14ac:dyDescent="0.25">
      <c r="A7354" s="287"/>
    </row>
    <row r="7355" spans="1:1" x14ac:dyDescent="0.25">
      <c r="A7355" s="287"/>
    </row>
    <row r="7356" spans="1:1" x14ac:dyDescent="0.25">
      <c r="A7356" s="287"/>
    </row>
    <row r="7357" spans="1:1" x14ac:dyDescent="0.25">
      <c r="A7357" s="287"/>
    </row>
    <row r="7358" spans="1:1" x14ac:dyDescent="0.25">
      <c r="A7358" s="287"/>
    </row>
    <row r="7359" spans="1:1" x14ac:dyDescent="0.25">
      <c r="A7359" s="287"/>
    </row>
    <row r="7360" spans="1:1" x14ac:dyDescent="0.25">
      <c r="A7360" s="287"/>
    </row>
    <row r="7361" spans="1:1" x14ac:dyDescent="0.25">
      <c r="A7361" s="287"/>
    </row>
    <row r="7362" spans="1:1" x14ac:dyDescent="0.25">
      <c r="A7362" s="287"/>
    </row>
    <row r="7363" spans="1:1" x14ac:dyDescent="0.25">
      <c r="A7363" s="287"/>
    </row>
    <row r="7364" spans="1:1" x14ac:dyDescent="0.25">
      <c r="A7364" s="287"/>
    </row>
    <row r="7365" spans="1:1" x14ac:dyDescent="0.25">
      <c r="A7365" s="287"/>
    </row>
    <row r="7366" spans="1:1" x14ac:dyDescent="0.25">
      <c r="A7366" s="287"/>
    </row>
    <row r="7367" spans="1:1" x14ac:dyDescent="0.25">
      <c r="A7367" s="287"/>
    </row>
    <row r="7368" spans="1:1" x14ac:dyDescent="0.25">
      <c r="A7368" s="287"/>
    </row>
    <row r="7369" spans="1:1" x14ac:dyDescent="0.25">
      <c r="A7369" s="287"/>
    </row>
    <row r="7370" spans="1:1" x14ac:dyDescent="0.25">
      <c r="A7370" s="287"/>
    </row>
    <row r="7371" spans="1:1" x14ac:dyDescent="0.25">
      <c r="A7371" s="287"/>
    </row>
    <row r="7372" spans="1:1" x14ac:dyDescent="0.25">
      <c r="A7372" s="287"/>
    </row>
    <row r="7373" spans="1:1" x14ac:dyDescent="0.25">
      <c r="A7373" s="287"/>
    </row>
    <row r="7374" spans="1:1" x14ac:dyDescent="0.25">
      <c r="A7374" s="287"/>
    </row>
    <row r="7375" spans="1:1" x14ac:dyDescent="0.25">
      <c r="A7375" s="287"/>
    </row>
    <row r="7376" spans="1:1" x14ac:dyDescent="0.25">
      <c r="A7376" s="287"/>
    </row>
    <row r="7377" spans="1:1" x14ac:dyDescent="0.25">
      <c r="A7377" s="287"/>
    </row>
    <row r="7378" spans="1:1" x14ac:dyDescent="0.25">
      <c r="A7378" s="287"/>
    </row>
    <row r="7379" spans="1:1" x14ac:dyDescent="0.25">
      <c r="A7379" s="287"/>
    </row>
    <row r="7380" spans="1:1" x14ac:dyDescent="0.25">
      <c r="A7380" s="287"/>
    </row>
    <row r="7381" spans="1:1" x14ac:dyDescent="0.25">
      <c r="A7381" s="287"/>
    </row>
    <row r="7382" spans="1:1" x14ac:dyDescent="0.25">
      <c r="A7382" s="287"/>
    </row>
    <row r="7383" spans="1:1" x14ac:dyDescent="0.25">
      <c r="A7383" s="287"/>
    </row>
    <row r="7384" spans="1:1" x14ac:dyDescent="0.25">
      <c r="A7384" s="287"/>
    </row>
    <row r="7385" spans="1:1" x14ac:dyDescent="0.25">
      <c r="A7385" s="287"/>
    </row>
    <row r="7386" spans="1:1" x14ac:dyDescent="0.25">
      <c r="A7386" s="287"/>
    </row>
    <row r="7387" spans="1:1" x14ac:dyDescent="0.25">
      <c r="A7387" s="287"/>
    </row>
    <row r="7388" spans="1:1" x14ac:dyDescent="0.25">
      <c r="A7388" s="287"/>
    </row>
    <row r="7389" spans="1:1" x14ac:dyDescent="0.25">
      <c r="A7389" s="287"/>
    </row>
    <row r="7390" spans="1:1" x14ac:dyDescent="0.25">
      <c r="A7390" s="287"/>
    </row>
    <row r="7391" spans="1:1" x14ac:dyDescent="0.25">
      <c r="A7391" s="287"/>
    </row>
    <row r="7392" spans="1:1" x14ac:dyDescent="0.25">
      <c r="A7392" s="287"/>
    </row>
    <row r="7393" spans="1:1" x14ac:dyDescent="0.25">
      <c r="A7393" s="287"/>
    </row>
    <row r="7394" spans="1:1" x14ac:dyDescent="0.25">
      <c r="A7394" s="287"/>
    </row>
    <row r="7395" spans="1:1" x14ac:dyDescent="0.25">
      <c r="A7395" s="287"/>
    </row>
    <row r="7396" spans="1:1" x14ac:dyDescent="0.25">
      <c r="A7396" s="287"/>
    </row>
    <row r="7397" spans="1:1" x14ac:dyDescent="0.25">
      <c r="A7397" s="287"/>
    </row>
    <row r="7398" spans="1:1" x14ac:dyDescent="0.25">
      <c r="A7398" s="287"/>
    </row>
    <row r="7399" spans="1:1" x14ac:dyDescent="0.25">
      <c r="A7399" s="287"/>
    </row>
    <row r="7400" spans="1:1" x14ac:dyDescent="0.25">
      <c r="A7400" s="287"/>
    </row>
    <row r="7401" spans="1:1" x14ac:dyDescent="0.25">
      <c r="A7401" s="287"/>
    </row>
    <row r="7402" spans="1:1" x14ac:dyDescent="0.25">
      <c r="A7402" s="287"/>
    </row>
    <row r="7403" spans="1:1" x14ac:dyDescent="0.25">
      <c r="A7403" s="287"/>
    </row>
    <row r="7404" spans="1:1" x14ac:dyDescent="0.25">
      <c r="A7404" s="287"/>
    </row>
    <row r="7405" spans="1:1" x14ac:dyDescent="0.25">
      <c r="A7405" s="287"/>
    </row>
    <row r="7406" spans="1:1" x14ac:dyDescent="0.25">
      <c r="A7406" s="287"/>
    </row>
    <row r="7407" spans="1:1" x14ac:dyDescent="0.25">
      <c r="A7407" s="287"/>
    </row>
    <row r="7408" spans="1:1" x14ac:dyDescent="0.25">
      <c r="A7408" s="287"/>
    </row>
    <row r="7409" spans="1:1" x14ac:dyDescent="0.25">
      <c r="A7409" s="287"/>
    </row>
    <row r="7410" spans="1:1" x14ac:dyDescent="0.25">
      <c r="A7410" s="287"/>
    </row>
    <row r="7411" spans="1:1" x14ac:dyDescent="0.25">
      <c r="A7411" s="287"/>
    </row>
    <row r="7412" spans="1:1" x14ac:dyDescent="0.25">
      <c r="A7412" s="287"/>
    </row>
    <row r="7413" spans="1:1" x14ac:dyDescent="0.25">
      <c r="A7413" s="287"/>
    </row>
    <row r="7414" spans="1:1" x14ac:dyDescent="0.25">
      <c r="A7414" s="287"/>
    </row>
    <row r="7415" spans="1:1" x14ac:dyDescent="0.25">
      <c r="A7415" s="287"/>
    </row>
    <row r="7416" spans="1:1" x14ac:dyDescent="0.25">
      <c r="A7416" s="287"/>
    </row>
    <row r="7417" spans="1:1" x14ac:dyDescent="0.25">
      <c r="A7417" s="287"/>
    </row>
    <row r="7418" spans="1:1" x14ac:dyDescent="0.25">
      <c r="A7418" s="287"/>
    </row>
    <row r="7419" spans="1:1" x14ac:dyDescent="0.25">
      <c r="A7419" s="287"/>
    </row>
    <row r="7420" spans="1:1" x14ac:dyDescent="0.25">
      <c r="A7420" s="287"/>
    </row>
    <row r="7421" spans="1:1" x14ac:dyDescent="0.25">
      <c r="A7421" s="287"/>
    </row>
    <row r="7422" spans="1:1" x14ac:dyDescent="0.25">
      <c r="A7422" s="287"/>
    </row>
    <row r="7423" spans="1:1" x14ac:dyDescent="0.25">
      <c r="A7423" s="287"/>
    </row>
    <row r="7424" spans="1:1" x14ac:dyDescent="0.25">
      <c r="A7424" s="287"/>
    </row>
    <row r="7425" spans="1:1" x14ac:dyDescent="0.25">
      <c r="A7425" s="287"/>
    </row>
    <row r="7426" spans="1:1" x14ac:dyDescent="0.25">
      <c r="A7426" s="287"/>
    </row>
    <row r="7427" spans="1:1" x14ac:dyDescent="0.25">
      <c r="A7427" s="287"/>
    </row>
    <row r="7428" spans="1:1" x14ac:dyDescent="0.25">
      <c r="A7428" s="287"/>
    </row>
    <row r="7429" spans="1:1" x14ac:dyDescent="0.25">
      <c r="A7429" s="287"/>
    </row>
    <row r="7430" spans="1:1" x14ac:dyDescent="0.25">
      <c r="A7430" s="287"/>
    </row>
    <row r="7431" spans="1:1" x14ac:dyDescent="0.25">
      <c r="A7431" s="287"/>
    </row>
    <row r="7432" spans="1:1" x14ac:dyDescent="0.25">
      <c r="A7432" s="287"/>
    </row>
    <row r="7433" spans="1:1" x14ac:dyDescent="0.25">
      <c r="A7433" s="287"/>
    </row>
    <row r="7434" spans="1:1" x14ac:dyDescent="0.25">
      <c r="A7434" s="287"/>
    </row>
    <row r="7435" spans="1:1" x14ac:dyDescent="0.25">
      <c r="A7435" s="287"/>
    </row>
    <row r="7436" spans="1:1" x14ac:dyDescent="0.25">
      <c r="A7436" s="287"/>
    </row>
    <row r="7437" spans="1:1" x14ac:dyDescent="0.25">
      <c r="A7437" s="287"/>
    </row>
    <row r="7438" spans="1:1" x14ac:dyDescent="0.25">
      <c r="A7438" s="287"/>
    </row>
    <row r="7439" spans="1:1" x14ac:dyDescent="0.25">
      <c r="A7439" s="287"/>
    </row>
    <row r="7440" spans="1:1" x14ac:dyDescent="0.25">
      <c r="A7440" s="287"/>
    </row>
    <row r="7441" spans="1:1" x14ac:dyDescent="0.25">
      <c r="A7441" s="287"/>
    </row>
    <row r="7442" spans="1:1" x14ac:dyDescent="0.25">
      <c r="A7442" s="287"/>
    </row>
    <row r="7443" spans="1:1" x14ac:dyDescent="0.25">
      <c r="A7443" s="287"/>
    </row>
    <row r="7444" spans="1:1" x14ac:dyDescent="0.25">
      <c r="A7444" s="287"/>
    </row>
    <row r="7445" spans="1:1" x14ac:dyDescent="0.25">
      <c r="A7445" s="287"/>
    </row>
    <row r="7446" spans="1:1" x14ac:dyDescent="0.25">
      <c r="A7446" s="287"/>
    </row>
    <row r="7447" spans="1:1" x14ac:dyDescent="0.25">
      <c r="A7447" s="287"/>
    </row>
    <row r="7448" spans="1:1" x14ac:dyDescent="0.25">
      <c r="A7448" s="287"/>
    </row>
    <row r="7449" spans="1:1" x14ac:dyDescent="0.25">
      <c r="A7449" s="287"/>
    </row>
    <row r="7450" spans="1:1" x14ac:dyDescent="0.25">
      <c r="A7450" s="287"/>
    </row>
    <row r="7451" spans="1:1" x14ac:dyDescent="0.25">
      <c r="A7451" s="287"/>
    </row>
    <row r="7452" spans="1:1" x14ac:dyDescent="0.25">
      <c r="A7452" s="287"/>
    </row>
    <row r="7453" spans="1:1" x14ac:dyDescent="0.25">
      <c r="A7453" s="287"/>
    </row>
    <row r="7454" spans="1:1" x14ac:dyDescent="0.25">
      <c r="A7454" s="287"/>
    </row>
    <row r="7455" spans="1:1" x14ac:dyDescent="0.25">
      <c r="A7455" s="287"/>
    </row>
    <row r="7456" spans="1:1" x14ac:dyDescent="0.25">
      <c r="A7456" s="287"/>
    </row>
    <row r="7457" spans="1:1" x14ac:dyDescent="0.25">
      <c r="A7457" s="287"/>
    </row>
    <row r="7458" spans="1:1" x14ac:dyDescent="0.25">
      <c r="A7458" s="287"/>
    </row>
    <row r="7459" spans="1:1" x14ac:dyDescent="0.25">
      <c r="A7459" s="287"/>
    </row>
    <row r="7460" spans="1:1" x14ac:dyDescent="0.25">
      <c r="A7460" s="287"/>
    </row>
    <row r="7461" spans="1:1" x14ac:dyDescent="0.25">
      <c r="A7461" s="287"/>
    </row>
    <row r="7462" spans="1:1" x14ac:dyDescent="0.25">
      <c r="A7462" s="287"/>
    </row>
    <row r="7463" spans="1:1" x14ac:dyDescent="0.25">
      <c r="A7463" s="287"/>
    </row>
    <row r="7464" spans="1:1" x14ac:dyDescent="0.25">
      <c r="A7464" s="287"/>
    </row>
    <row r="7465" spans="1:1" x14ac:dyDescent="0.25">
      <c r="A7465" s="287"/>
    </row>
    <row r="7466" spans="1:1" x14ac:dyDescent="0.25">
      <c r="A7466" s="287"/>
    </row>
    <row r="7467" spans="1:1" x14ac:dyDescent="0.25">
      <c r="A7467" s="287"/>
    </row>
    <row r="7468" spans="1:1" x14ac:dyDescent="0.25">
      <c r="A7468" s="287"/>
    </row>
    <row r="7469" spans="1:1" x14ac:dyDescent="0.25">
      <c r="A7469" s="287"/>
    </row>
    <row r="7470" spans="1:1" x14ac:dyDescent="0.25">
      <c r="A7470" s="287"/>
    </row>
    <row r="7471" spans="1:1" x14ac:dyDescent="0.25">
      <c r="A7471" s="287"/>
    </row>
    <row r="7472" spans="1:1" x14ac:dyDescent="0.25">
      <c r="A7472" s="287"/>
    </row>
    <row r="7473" spans="1:1" x14ac:dyDescent="0.25">
      <c r="A7473" s="287"/>
    </row>
    <row r="7474" spans="1:1" x14ac:dyDescent="0.25">
      <c r="A7474" s="287"/>
    </row>
    <row r="7475" spans="1:1" x14ac:dyDescent="0.25">
      <c r="A7475" s="287"/>
    </row>
    <row r="7476" spans="1:1" x14ac:dyDescent="0.25">
      <c r="A7476" s="287"/>
    </row>
    <row r="7477" spans="1:1" x14ac:dyDescent="0.25">
      <c r="A7477" s="287"/>
    </row>
    <row r="7478" spans="1:1" x14ac:dyDescent="0.25">
      <c r="A7478" s="287"/>
    </row>
    <row r="7479" spans="1:1" x14ac:dyDescent="0.25">
      <c r="A7479" s="287"/>
    </row>
    <row r="7480" spans="1:1" x14ac:dyDescent="0.25">
      <c r="A7480" s="287"/>
    </row>
    <row r="7481" spans="1:1" x14ac:dyDescent="0.25">
      <c r="A7481" s="287"/>
    </row>
    <row r="7482" spans="1:1" x14ac:dyDescent="0.25">
      <c r="A7482" s="287"/>
    </row>
    <row r="7483" spans="1:1" x14ac:dyDescent="0.25">
      <c r="A7483" s="287"/>
    </row>
    <row r="7484" spans="1:1" x14ac:dyDescent="0.25">
      <c r="A7484" s="287"/>
    </row>
    <row r="7485" spans="1:1" x14ac:dyDescent="0.25">
      <c r="A7485" s="287"/>
    </row>
    <row r="7486" spans="1:1" x14ac:dyDescent="0.25">
      <c r="A7486" s="287"/>
    </row>
    <row r="7487" spans="1:1" x14ac:dyDescent="0.25">
      <c r="A7487" s="287"/>
    </row>
    <row r="7488" spans="1:1" x14ac:dyDescent="0.25">
      <c r="A7488" s="287"/>
    </row>
    <row r="7489" spans="1:1" x14ac:dyDescent="0.25">
      <c r="A7489" s="287"/>
    </row>
    <row r="7490" spans="1:1" x14ac:dyDescent="0.25">
      <c r="A7490" s="287"/>
    </row>
    <row r="7491" spans="1:1" x14ac:dyDescent="0.25">
      <c r="A7491" s="287"/>
    </row>
    <row r="7492" spans="1:1" x14ac:dyDescent="0.25">
      <c r="A7492" s="287"/>
    </row>
    <row r="7493" spans="1:1" x14ac:dyDescent="0.25">
      <c r="A7493" s="287"/>
    </row>
    <row r="7494" spans="1:1" x14ac:dyDescent="0.25">
      <c r="A7494" s="287"/>
    </row>
    <row r="7495" spans="1:1" x14ac:dyDescent="0.25">
      <c r="A7495" s="287"/>
    </row>
    <row r="7496" spans="1:1" x14ac:dyDescent="0.25">
      <c r="A7496" s="287"/>
    </row>
    <row r="7497" spans="1:1" x14ac:dyDescent="0.25">
      <c r="A7497" s="287"/>
    </row>
    <row r="7498" spans="1:1" x14ac:dyDescent="0.25">
      <c r="A7498" s="287"/>
    </row>
    <row r="7499" spans="1:1" x14ac:dyDescent="0.25">
      <c r="A7499" s="287"/>
    </row>
    <row r="7500" spans="1:1" x14ac:dyDescent="0.25">
      <c r="A7500" s="287"/>
    </row>
    <row r="7501" spans="1:1" x14ac:dyDescent="0.25">
      <c r="A7501" s="287"/>
    </row>
    <row r="7502" spans="1:1" x14ac:dyDescent="0.25">
      <c r="A7502" s="287"/>
    </row>
    <row r="7503" spans="1:1" x14ac:dyDescent="0.25">
      <c r="A7503" s="287"/>
    </row>
    <row r="7504" spans="1:1" x14ac:dyDescent="0.25">
      <c r="A7504" s="287"/>
    </row>
    <row r="7505" spans="1:1" x14ac:dyDescent="0.25">
      <c r="A7505" s="287"/>
    </row>
    <row r="7506" spans="1:1" x14ac:dyDescent="0.25">
      <c r="A7506" s="287"/>
    </row>
    <row r="7507" spans="1:1" x14ac:dyDescent="0.25">
      <c r="A7507" s="287"/>
    </row>
    <row r="7508" spans="1:1" x14ac:dyDescent="0.25">
      <c r="A7508" s="287"/>
    </row>
    <row r="7509" spans="1:1" x14ac:dyDescent="0.25">
      <c r="A7509" s="287"/>
    </row>
    <row r="7510" spans="1:1" x14ac:dyDescent="0.25">
      <c r="A7510" s="287"/>
    </row>
    <row r="7511" spans="1:1" x14ac:dyDescent="0.25">
      <c r="A7511" s="287"/>
    </row>
    <row r="7512" spans="1:1" x14ac:dyDescent="0.25">
      <c r="A7512" s="287"/>
    </row>
    <row r="7513" spans="1:1" x14ac:dyDescent="0.25">
      <c r="A7513" s="287"/>
    </row>
    <row r="7514" spans="1:1" x14ac:dyDescent="0.25">
      <c r="A7514" s="287"/>
    </row>
    <row r="7515" spans="1:1" x14ac:dyDescent="0.25">
      <c r="A7515" s="287"/>
    </row>
    <row r="7516" spans="1:1" x14ac:dyDescent="0.25">
      <c r="A7516" s="287"/>
    </row>
    <row r="7517" spans="1:1" x14ac:dyDescent="0.25">
      <c r="A7517" s="287"/>
    </row>
    <row r="7518" spans="1:1" x14ac:dyDescent="0.25">
      <c r="A7518" s="287"/>
    </row>
    <row r="7519" spans="1:1" x14ac:dyDescent="0.25">
      <c r="A7519" s="287"/>
    </row>
    <row r="7520" spans="1:1" x14ac:dyDescent="0.25">
      <c r="A7520" s="287"/>
    </row>
    <row r="7521" spans="1:1" x14ac:dyDescent="0.25">
      <c r="A7521" s="287"/>
    </row>
    <row r="7522" spans="1:1" x14ac:dyDescent="0.25">
      <c r="A7522" s="287"/>
    </row>
    <row r="7523" spans="1:1" x14ac:dyDescent="0.25">
      <c r="A7523" s="287"/>
    </row>
    <row r="7524" spans="1:1" x14ac:dyDescent="0.25">
      <c r="A7524" s="287"/>
    </row>
    <row r="7525" spans="1:1" x14ac:dyDescent="0.25">
      <c r="A7525" s="287"/>
    </row>
    <row r="7526" spans="1:1" x14ac:dyDescent="0.25">
      <c r="A7526" s="287"/>
    </row>
    <row r="7527" spans="1:1" x14ac:dyDescent="0.25">
      <c r="A7527" s="287"/>
    </row>
    <row r="7528" spans="1:1" x14ac:dyDescent="0.25">
      <c r="A7528" s="287"/>
    </row>
    <row r="7529" spans="1:1" x14ac:dyDescent="0.25">
      <c r="A7529" s="287"/>
    </row>
    <row r="7530" spans="1:1" x14ac:dyDescent="0.25">
      <c r="A7530" s="287"/>
    </row>
    <row r="7531" spans="1:1" x14ac:dyDescent="0.25">
      <c r="A7531" s="287"/>
    </row>
    <row r="7532" spans="1:1" x14ac:dyDescent="0.25">
      <c r="A7532" s="287"/>
    </row>
    <row r="7533" spans="1:1" x14ac:dyDescent="0.25">
      <c r="A7533" s="287"/>
    </row>
    <row r="7534" spans="1:1" x14ac:dyDescent="0.25">
      <c r="A7534" s="287"/>
    </row>
    <row r="7535" spans="1:1" x14ac:dyDescent="0.25">
      <c r="A7535" s="287"/>
    </row>
    <row r="7536" spans="1:1" x14ac:dyDescent="0.25">
      <c r="A7536" s="287"/>
    </row>
    <row r="7537" spans="1:1" x14ac:dyDescent="0.25">
      <c r="A7537" s="287"/>
    </row>
    <row r="7538" spans="1:1" x14ac:dyDescent="0.25">
      <c r="A7538" s="287"/>
    </row>
    <row r="7539" spans="1:1" x14ac:dyDescent="0.25">
      <c r="A7539" s="287"/>
    </row>
    <row r="7540" spans="1:1" x14ac:dyDescent="0.25">
      <c r="A7540" s="287"/>
    </row>
    <row r="7541" spans="1:1" x14ac:dyDescent="0.25">
      <c r="A7541" s="287"/>
    </row>
    <row r="7542" spans="1:1" x14ac:dyDescent="0.25">
      <c r="A7542" s="287"/>
    </row>
    <row r="7543" spans="1:1" x14ac:dyDescent="0.25">
      <c r="A7543" s="287"/>
    </row>
    <row r="7544" spans="1:1" x14ac:dyDescent="0.25">
      <c r="A7544" s="287"/>
    </row>
    <row r="7545" spans="1:1" x14ac:dyDescent="0.25">
      <c r="A7545" s="287"/>
    </row>
    <row r="7546" spans="1:1" x14ac:dyDescent="0.25">
      <c r="A7546" s="287"/>
    </row>
    <row r="7547" spans="1:1" x14ac:dyDescent="0.25">
      <c r="A7547" s="287"/>
    </row>
    <row r="7548" spans="1:1" x14ac:dyDescent="0.25">
      <c r="A7548" s="287"/>
    </row>
    <row r="7549" spans="1:1" x14ac:dyDescent="0.25">
      <c r="A7549" s="287"/>
    </row>
    <row r="7550" spans="1:1" x14ac:dyDescent="0.25">
      <c r="A7550" s="287"/>
    </row>
    <row r="7551" spans="1:1" x14ac:dyDescent="0.25">
      <c r="A7551" s="287"/>
    </row>
    <row r="7552" spans="1:1" x14ac:dyDescent="0.25">
      <c r="A7552" s="287"/>
    </row>
    <row r="7553" spans="1:1" x14ac:dyDescent="0.25">
      <c r="A7553" s="287"/>
    </row>
    <row r="7554" spans="1:1" x14ac:dyDescent="0.25">
      <c r="A7554" s="287"/>
    </row>
    <row r="7555" spans="1:1" x14ac:dyDescent="0.25">
      <c r="A7555" s="287"/>
    </row>
    <row r="7556" spans="1:1" x14ac:dyDescent="0.25">
      <c r="A7556" s="287"/>
    </row>
    <row r="7557" spans="1:1" x14ac:dyDescent="0.25">
      <c r="A7557" s="287"/>
    </row>
    <row r="7558" spans="1:1" x14ac:dyDescent="0.25">
      <c r="A7558" s="287"/>
    </row>
    <row r="7559" spans="1:1" x14ac:dyDescent="0.25">
      <c r="A7559" s="287"/>
    </row>
    <row r="7560" spans="1:1" x14ac:dyDescent="0.25">
      <c r="A7560" s="287"/>
    </row>
    <row r="7561" spans="1:1" x14ac:dyDescent="0.25">
      <c r="A7561" s="287"/>
    </row>
    <row r="7562" spans="1:1" x14ac:dyDescent="0.25">
      <c r="A7562" s="287"/>
    </row>
    <row r="7563" spans="1:1" x14ac:dyDescent="0.25">
      <c r="A7563" s="287"/>
    </row>
    <row r="7564" spans="1:1" x14ac:dyDescent="0.25">
      <c r="A7564" s="287"/>
    </row>
    <row r="7565" spans="1:1" x14ac:dyDescent="0.25">
      <c r="A7565" s="287"/>
    </row>
    <row r="7566" spans="1:1" x14ac:dyDescent="0.25">
      <c r="A7566" s="287"/>
    </row>
    <row r="7567" spans="1:1" x14ac:dyDescent="0.25">
      <c r="A7567" s="287"/>
    </row>
    <row r="7568" spans="1:1" x14ac:dyDescent="0.25">
      <c r="A7568" s="287"/>
    </row>
    <row r="7569" spans="1:1" x14ac:dyDescent="0.25">
      <c r="A7569" s="287"/>
    </row>
    <row r="7570" spans="1:1" x14ac:dyDescent="0.25">
      <c r="A7570" s="287"/>
    </row>
    <row r="7571" spans="1:1" x14ac:dyDescent="0.25">
      <c r="A7571" s="287"/>
    </row>
    <row r="7572" spans="1:1" x14ac:dyDescent="0.25">
      <c r="A7572" s="287"/>
    </row>
    <row r="7573" spans="1:1" x14ac:dyDescent="0.25">
      <c r="A7573" s="287"/>
    </row>
    <row r="7574" spans="1:1" x14ac:dyDescent="0.25">
      <c r="A7574" s="287"/>
    </row>
    <row r="7575" spans="1:1" x14ac:dyDescent="0.25">
      <c r="A7575" s="287"/>
    </row>
    <row r="7576" spans="1:1" x14ac:dyDescent="0.25">
      <c r="A7576" s="287"/>
    </row>
    <row r="7577" spans="1:1" x14ac:dyDescent="0.25">
      <c r="A7577" s="287"/>
    </row>
    <row r="7578" spans="1:1" x14ac:dyDescent="0.25">
      <c r="A7578" s="287"/>
    </row>
    <row r="7579" spans="1:1" x14ac:dyDescent="0.25">
      <c r="A7579" s="287"/>
    </row>
    <row r="7580" spans="1:1" x14ac:dyDescent="0.25">
      <c r="A7580" s="287"/>
    </row>
    <row r="7581" spans="1:1" x14ac:dyDescent="0.25">
      <c r="A7581" s="287"/>
    </row>
    <row r="7582" spans="1:1" x14ac:dyDescent="0.25">
      <c r="A7582" s="287"/>
    </row>
    <row r="7583" spans="1:1" x14ac:dyDescent="0.25">
      <c r="A7583" s="287"/>
    </row>
    <row r="7584" spans="1:1" x14ac:dyDescent="0.25">
      <c r="A7584" s="287"/>
    </row>
    <row r="7585" spans="1:1" x14ac:dyDescent="0.25">
      <c r="A7585" s="287"/>
    </row>
    <row r="7586" spans="1:1" x14ac:dyDescent="0.25">
      <c r="A7586" s="287"/>
    </row>
    <row r="7587" spans="1:1" x14ac:dyDescent="0.25">
      <c r="A7587" s="287"/>
    </row>
    <row r="7588" spans="1:1" x14ac:dyDescent="0.25">
      <c r="A7588" s="287"/>
    </row>
    <row r="7589" spans="1:1" x14ac:dyDescent="0.25">
      <c r="A7589" s="287"/>
    </row>
    <row r="7590" spans="1:1" x14ac:dyDescent="0.25">
      <c r="A7590" s="287"/>
    </row>
    <row r="7591" spans="1:1" x14ac:dyDescent="0.25">
      <c r="A7591" s="287"/>
    </row>
    <row r="7592" spans="1:1" x14ac:dyDescent="0.25">
      <c r="A7592" s="287"/>
    </row>
    <row r="7593" spans="1:1" x14ac:dyDescent="0.25">
      <c r="A7593" s="287"/>
    </row>
    <row r="7594" spans="1:1" x14ac:dyDescent="0.25">
      <c r="A7594" s="287"/>
    </row>
    <row r="7595" spans="1:1" x14ac:dyDescent="0.25">
      <c r="A7595" s="287"/>
    </row>
    <row r="7596" spans="1:1" x14ac:dyDescent="0.25">
      <c r="A7596" s="287"/>
    </row>
    <row r="7597" spans="1:1" x14ac:dyDescent="0.25">
      <c r="A7597" s="287"/>
    </row>
    <row r="7598" spans="1:1" x14ac:dyDescent="0.25">
      <c r="A7598" s="287"/>
    </row>
    <row r="7599" spans="1:1" x14ac:dyDescent="0.25">
      <c r="A7599" s="287"/>
    </row>
    <row r="7600" spans="1:1" x14ac:dyDescent="0.25">
      <c r="A7600" s="287"/>
    </row>
    <row r="7601" spans="1:1" x14ac:dyDescent="0.25">
      <c r="A7601" s="287"/>
    </row>
    <row r="7602" spans="1:1" x14ac:dyDescent="0.25">
      <c r="A7602" s="287"/>
    </row>
    <row r="7603" spans="1:1" x14ac:dyDescent="0.25">
      <c r="A7603" s="287"/>
    </row>
    <row r="7604" spans="1:1" x14ac:dyDescent="0.25">
      <c r="A7604" s="287"/>
    </row>
    <row r="7605" spans="1:1" x14ac:dyDescent="0.25">
      <c r="A7605" s="287"/>
    </row>
    <row r="7606" spans="1:1" x14ac:dyDescent="0.25">
      <c r="A7606" s="287"/>
    </row>
    <row r="7607" spans="1:1" x14ac:dyDescent="0.25">
      <c r="A7607" s="287"/>
    </row>
    <row r="7608" spans="1:1" x14ac:dyDescent="0.25">
      <c r="A7608" s="287"/>
    </row>
    <row r="7609" spans="1:1" x14ac:dyDescent="0.25">
      <c r="A7609" s="287"/>
    </row>
    <row r="7610" spans="1:1" x14ac:dyDescent="0.25">
      <c r="A7610" s="287"/>
    </row>
    <row r="7611" spans="1:1" x14ac:dyDescent="0.25">
      <c r="A7611" s="287"/>
    </row>
    <row r="7612" spans="1:1" x14ac:dyDescent="0.25">
      <c r="A7612" s="287"/>
    </row>
    <row r="7613" spans="1:1" x14ac:dyDescent="0.25">
      <c r="A7613" s="287"/>
    </row>
    <row r="7614" spans="1:1" x14ac:dyDescent="0.25">
      <c r="A7614" s="287"/>
    </row>
    <row r="7615" spans="1:1" x14ac:dyDescent="0.25">
      <c r="A7615" s="287"/>
    </row>
    <row r="7616" spans="1:1" x14ac:dyDescent="0.25">
      <c r="A7616" s="287"/>
    </row>
    <row r="7617" spans="1:1" x14ac:dyDescent="0.25">
      <c r="A7617" s="287"/>
    </row>
    <row r="7618" spans="1:1" x14ac:dyDescent="0.25">
      <c r="A7618" s="287"/>
    </row>
    <row r="7619" spans="1:1" x14ac:dyDescent="0.25">
      <c r="A7619" s="287"/>
    </row>
    <row r="7620" spans="1:1" x14ac:dyDescent="0.25">
      <c r="A7620" s="287"/>
    </row>
    <row r="7621" spans="1:1" x14ac:dyDescent="0.25">
      <c r="A7621" s="287"/>
    </row>
    <row r="7622" spans="1:1" x14ac:dyDescent="0.25">
      <c r="A7622" s="287"/>
    </row>
    <row r="7623" spans="1:1" x14ac:dyDescent="0.25">
      <c r="A7623" s="287"/>
    </row>
    <row r="7624" spans="1:1" x14ac:dyDescent="0.25">
      <c r="A7624" s="287"/>
    </row>
    <row r="7625" spans="1:1" x14ac:dyDescent="0.25">
      <c r="A7625" s="287"/>
    </row>
    <row r="7626" spans="1:1" x14ac:dyDescent="0.25">
      <c r="A7626" s="287"/>
    </row>
    <row r="7627" spans="1:1" x14ac:dyDescent="0.25">
      <c r="A7627" s="287"/>
    </row>
    <row r="7628" spans="1:1" x14ac:dyDescent="0.25">
      <c r="A7628" s="287"/>
    </row>
    <row r="7629" spans="1:1" x14ac:dyDescent="0.25">
      <c r="A7629" s="287"/>
    </row>
    <row r="7630" spans="1:1" x14ac:dyDescent="0.25">
      <c r="A7630" s="287"/>
    </row>
    <row r="7631" spans="1:1" x14ac:dyDescent="0.25">
      <c r="A7631" s="287"/>
    </row>
    <row r="7632" spans="1:1" x14ac:dyDescent="0.25">
      <c r="A7632" s="287"/>
    </row>
    <row r="7633" spans="1:1" x14ac:dyDescent="0.25">
      <c r="A7633" s="287"/>
    </row>
    <row r="7634" spans="1:1" x14ac:dyDescent="0.25">
      <c r="A7634" s="287"/>
    </row>
    <row r="7635" spans="1:1" x14ac:dyDescent="0.25">
      <c r="A7635" s="287"/>
    </row>
    <row r="7636" spans="1:1" x14ac:dyDescent="0.25">
      <c r="A7636" s="287"/>
    </row>
    <row r="7637" spans="1:1" x14ac:dyDescent="0.25">
      <c r="A7637" s="287"/>
    </row>
    <row r="7638" spans="1:1" x14ac:dyDescent="0.25">
      <c r="A7638" s="287"/>
    </row>
    <row r="7639" spans="1:1" x14ac:dyDescent="0.25">
      <c r="A7639" s="287"/>
    </row>
    <row r="7640" spans="1:1" x14ac:dyDescent="0.25">
      <c r="A7640" s="287"/>
    </row>
    <row r="7641" spans="1:1" x14ac:dyDescent="0.25">
      <c r="A7641" s="287"/>
    </row>
    <row r="7642" spans="1:1" x14ac:dyDescent="0.25">
      <c r="A7642" s="287"/>
    </row>
    <row r="7643" spans="1:1" x14ac:dyDescent="0.25">
      <c r="A7643" s="287"/>
    </row>
    <row r="7644" spans="1:1" x14ac:dyDescent="0.25">
      <c r="A7644" s="287"/>
    </row>
    <row r="7645" spans="1:1" x14ac:dyDescent="0.25">
      <c r="A7645" s="287"/>
    </row>
    <row r="7646" spans="1:1" x14ac:dyDescent="0.25">
      <c r="A7646" s="287"/>
    </row>
    <row r="7647" spans="1:1" x14ac:dyDescent="0.25">
      <c r="A7647" s="287"/>
    </row>
    <row r="7648" spans="1:1" x14ac:dyDescent="0.25">
      <c r="A7648" s="287"/>
    </row>
    <row r="7649" spans="1:1" x14ac:dyDescent="0.25">
      <c r="A7649" s="287"/>
    </row>
    <row r="7650" spans="1:1" x14ac:dyDescent="0.25">
      <c r="A7650" s="287"/>
    </row>
    <row r="7651" spans="1:1" x14ac:dyDescent="0.25">
      <c r="A7651" s="287"/>
    </row>
    <row r="7652" spans="1:1" x14ac:dyDescent="0.25">
      <c r="A7652" s="287"/>
    </row>
    <row r="7653" spans="1:1" x14ac:dyDescent="0.25">
      <c r="A7653" s="287"/>
    </row>
    <row r="7654" spans="1:1" x14ac:dyDescent="0.25">
      <c r="A7654" s="287"/>
    </row>
    <row r="7655" spans="1:1" x14ac:dyDescent="0.25">
      <c r="A7655" s="287"/>
    </row>
    <row r="7656" spans="1:1" x14ac:dyDescent="0.25">
      <c r="A7656" s="287"/>
    </row>
    <row r="7657" spans="1:1" x14ac:dyDescent="0.25">
      <c r="A7657" s="287"/>
    </row>
    <row r="7658" spans="1:1" x14ac:dyDescent="0.25">
      <c r="A7658" s="287"/>
    </row>
    <row r="7659" spans="1:1" x14ac:dyDescent="0.25">
      <c r="A7659" s="287"/>
    </row>
    <row r="7660" spans="1:1" x14ac:dyDescent="0.25">
      <c r="A7660" s="287"/>
    </row>
    <row r="7661" spans="1:1" x14ac:dyDescent="0.25">
      <c r="A7661" s="287"/>
    </row>
    <row r="7662" spans="1:1" x14ac:dyDescent="0.25">
      <c r="A7662" s="287"/>
    </row>
    <row r="7663" spans="1:1" x14ac:dyDescent="0.25">
      <c r="A7663" s="287"/>
    </row>
    <row r="7664" spans="1:1" x14ac:dyDescent="0.25">
      <c r="A7664" s="287"/>
    </row>
    <row r="7665" spans="1:1" x14ac:dyDescent="0.25">
      <c r="A7665" s="287"/>
    </row>
    <row r="7666" spans="1:1" x14ac:dyDescent="0.25">
      <c r="A7666" s="287"/>
    </row>
    <row r="7667" spans="1:1" x14ac:dyDescent="0.25">
      <c r="A7667" s="287"/>
    </row>
    <row r="7668" spans="1:1" x14ac:dyDescent="0.25">
      <c r="A7668" s="287"/>
    </row>
    <row r="7669" spans="1:1" x14ac:dyDescent="0.25">
      <c r="A7669" s="287"/>
    </row>
    <row r="7670" spans="1:1" x14ac:dyDescent="0.25">
      <c r="A7670" s="287"/>
    </row>
    <row r="7671" spans="1:1" x14ac:dyDescent="0.25">
      <c r="A7671" s="287"/>
    </row>
    <row r="7672" spans="1:1" x14ac:dyDescent="0.25">
      <c r="A7672" s="287"/>
    </row>
    <row r="7673" spans="1:1" x14ac:dyDescent="0.25">
      <c r="A7673" s="287"/>
    </row>
    <row r="7674" spans="1:1" x14ac:dyDescent="0.25">
      <c r="A7674" s="287"/>
    </row>
    <row r="7675" spans="1:1" x14ac:dyDescent="0.25">
      <c r="A7675" s="287"/>
    </row>
    <row r="7676" spans="1:1" x14ac:dyDescent="0.25">
      <c r="A7676" s="287"/>
    </row>
    <row r="7677" spans="1:1" x14ac:dyDescent="0.25">
      <c r="A7677" s="287"/>
    </row>
    <row r="7678" spans="1:1" x14ac:dyDescent="0.25">
      <c r="A7678" s="287"/>
    </row>
    <row r="7679" spans="1:1" x14ac:dyDescent="0.25">
      <c r="A7679" s="287"/>
    </row>
    <row r="7680" spans="1:1" x14ac:dyDescent="0.25">
      <c r="A7680" s="287"/>
    </row>
    <row r="7681" spans="1:1" x14ac:dyDescent="0.25">
      <c r="A7681" s="287"/>
    </row>
    <row r="7682" spans="1:1" x14ac:dyDescent="0.25">
      <c r="A7682" s="287"/>
    </row>
    <row r="7683" spans="1:1" x14ac:dyDescent="0.25">
      <c r="A7683" s="287"/>
    </row>
    <row r="7684" spans="1:1" x14ac:dyDescent="0.25">
      <c r="A7684" s="287"/>
    </row>
    <row r="7685" spans="1:1" x14ac:dyDescent="0.25">
      <c r="A7685" s="287"/>
    </row>
    <row r="7686" spans="1:1" x14ac:dyDescent="0.25">
      <c r="A7686" s="287"/>
    </row>
    <row r="7687" spans="1:1" x14ac:dyDescent="0.25">
      <c r="A7687" s="287"/>
    </row>
    <row r="7688" spans="1:1" x14ac:dyDescent="0.25">
      <c r="A7688" s="287"/>
    </row>
    <row r="7689" spans="1:1" x14ac:dyDescent="0.25">
      <c r="A7689" s="287"/>
    </row>
    <row r="7690" spans="1:1" x14ac:dyDescent="0.25">
      <c r="A7690" s="287"/>
    </row>
    <row r="7691" spans="1:1" x14ac:dyDescent="0.25">
      <c r="A7691" s="287"/>
    </row>
    <row r="7692" spans="1:1" x14ac:dyDescent="0.25">
      <c r="A7692" s="287"/>
    </row>
    <row r="7693" spans="1:1" x14ac:dyDescent="0.25">
      <c r="A7693" s="287"/>
    </row>
    <row r="7694" spans="1:1" x14ac:dyDescent="0.25">
      <c r="A7694" s="287"/>
    </row>
    <row r="7695" spans="1:1" x14ac:dyDescent="0.25">
      <c r="A7695" s="287"/>
    </row>
    <row r="7696" spans="1:1" x14ac:dyDescent="0.25">
      <c r="A7696" s="287"/>
    </row>
    <row r="7697" spans="1:1" x14ac:dyDescent="0.25">
      <c r="A7697" s="287"/>
    </row>
    <row r="7698" spans="1:1" x14ac:dyDescent="0.25">
      <c r="A7698" s="287"/>
    </row>
    <row r="7699" spans="1:1" x14ac:dyDescent="0.25">
      <c r="A7699" s="287"/>
    </row>
    <row r="7700" spans="1:1" x14ac:dyDescent="0.25">
      <c r="A7700" s="287"/>
    </row>
    <row r="7701" spans="1:1" x14ac:dyDescent="0.25">
      <c r="A7701" s="287"/>
    </row>
    <row r="7702" spans="1:1" x14ac:dyDescent="0.25">
      <c r="A7702" s="287"/>
    </row>
    <row r="7703" spans="1:1" x14ac:dyDescent="0.25">
      <c r="A7703" s="287"/>
    </row>
    <row r="7704" spans="1:1" x14ac:dyDescent="0.25">
      <c r="A7704" s="287"/>
    </row>
    <row r="7705" spans="1:1" x14ac:dyDescent="0.25">
      <c r="A7705" s="287"/>
    </row>
    <row r="7706" spans="1:1" x14ac:dyDescent="0.25">
      <c r="A7706" s="287"/>
    </row>
    <row r="7707" spans="1:1" x14ac:dyDescent="0.25">
      <c r="A7707" s="287"/>
    </row>
    <row r="7708" spans="1:1" x14ac:dyDescent="0.25">
      <c r="A7708" s="287"/>
    </row>
    <row r="7709" spans="1:1" x14ac:dyDescent="0.25">
      <c r="A7709" s="287"/>
    </row>
    <row r="7710" spans="1:1" x14ac:dyDescent="0.25">
      <c r="A7710" s="287"/>
    </row>
    <row r="7711" spans="1:1" x14ac:dyDescent="0.25">
      <c r="A7711" s="287"/>
    </row>
    <row r="7712" spans="1:1" x14ac:dyDescent="0.25">
      <c r="A7712" s="287"/>
    </row>
    <row r="7713" spans="1:1" x14ac:dyDescent="0.25">
      <c r="A7713" s="287"/>
    </row>
    <row r="7714" spans="1:1" x14ac:dyDescent="0.25">
      <c r="A7714" s="287"/>
    </row>
    <row r="7715" spans="1:1" x14ac:dyDescent="0.25">
      <c r="A7715" s="287"/>
    </row>
    <row r="7716" spans="1:1" x14ac:dyDescent="0.25">
      <c r="A7716" s="287"/>
    </row>
    <row r="7717" spans="1:1" x14ac:dyDescent="0.25">
      <c r="A7717" s="287"/>
    </row>
    <row r="7718" spans="1:1" x14ac:dyDescent="0.25">
      <c r="A7718" s="287"/>
    </row>
    <row r="7719" spans="1:1" x14ac:dyDescent="0.25">
      <c r="A7719" s="287"/>
    </row>
    <row r="7720" spans="1:1" x14ac:dyDescent="0.25">
      <c r="A7720" s="287"/>
    </row>
    <row r="7721" spans="1:1" x14ac:dyDescent="0.25">
      <c r="A7721" s="287"/>
    </row>
    <row r="7722" spans="1:1" x14ac:dyDescent="0.25">
      <c r="A7722" s="287"/>
    </row>
    <row r="7723" spans="1:1" x14ac:dyDescent="0.25">
      <c r="A7723" s="287"/>
    </row>
    <row r="7724" spans="1:1" x14ac:dyDescent="0.25">
      <c r="A7724" s="287"/>
    </row>
    <row r="7725" spans="1:1" x14ac:dyDescent="0.25">
      <c r="A7725" s="287"/>
    </row>
    <row r="7726" spans="1:1" x14ac:dyDescent="0.25">
      <c r="A7726" s="287"/>
    </row>
    <row r="7727" spans="1:1" x14ac:dyDescent="0.25">
      <c r="A7727" s="287"/>
    </row>
    <row r="7728" spans="1:1" x14ac:dyDescent="0.25">
      <c r="A7728" s="287"/>
    </row>
    <row r="7729" spans="1:1" x14ac:dyDescent="0.25">
      <c r="A7729" s="287"/>
    </row>
    <row r="7730" spans="1:1" x14ac:dyDescent="0.25">
      <c r="A7730" s="287"/>
    </row>
    <row r="7731" spans="1:1" x14ac:dyDescent="0.25">
      <c r="A7731" s="287"/>
    </row>
    <row r="7732" spans="1:1" x14ac:dyDescent="0.25">
      <c r="A7732" s="287"/>
    </row>
    <row r="7733" spans="1:1" x14ac:dyDescent="0.25">
      <c r="A7733" s="287"/>
    </row>
    <row r="7734" spans="1:1" x14ac:dyDescent="0.25">
      <c r="A7734" s="287"/>
    </row>
    <row r="7735" spans="1:1" x14ac:dyDescent="0.25">
      <c r="A7735" s="287"/>
    </row>
    <row r="7736" spans="1:1" x14ac:dyDescent="0.25">
      <c r="A7736" s="287"/>
    </row>
    <row r="7737" spans="1:1" x14ac:dyDescent="0.25">
      <c r="A7737" s="287"/>
    </row>
    <row r="7738" spans="1:1" x14ac:dyDescent="0.25">
      <c r="A7738" s="287"/>
    </row>
    <row r="7739" spans="1:1" x14ac:dyDescent="0.25">
      <c r="A7739" s="287"/>
    </row>
    <row r="7740" spans="1:1" x14ac:dyDescent="0.25">
      <c r="A7740" s="287"/>
    </row>
    <row r="7741" spans="1:1" x14ac:dyDescent="0.25">
      <c r="A7741" s="287"/>
    </row>
    <row r="7742" spans="1:1" x14ac:dyDescent="0.25">
      <c r="A7742" s="287"/>
    </row>
    <row r="7743" spans="1:1" x14ac:dyDescent="0.25">
      <c r="A7743" s="287"/>
    </row>
    <row r="7744" spans="1:1" x14ac:dyDescent="0.25">
      <c r="A7744" s="287"/>
    </row>
    <row r="7745" spans="1:1" x14ac:dyDescent="0.25">
      <c r="A7745" s="287"/>
    </row>
    <row r="7746" spans="1:1" x14ac:dyDescent="0.25">
      <c r="A7746" s="287"/>
    </row>
    <row r="7747" spans="1:1" x14ac:dyDescent="0.25">
      <c r="A7747" s="287"/>
    </row>
    <row r="7748" spans="1:1" x14ac:dyDescent="0.25">
      <c r="A7748" s="287"/>
    </row>
    <row r="7749" spans="1:1" x14ac:dyDescent="0.25">
      <c r="A7749" s="287"/>
    </row>
    <row r="7750" spans="1:1" x14ac:dyDescent="0.25">
      <c r="A7750" s="287"/>
    </row>
    <row r="7751" spans="1:1" x14ac:dyDescent="0.25">
      <c r="A7751" s="287"/>
    </row>
    <row r="7752" spans="1:1" x14ac:dyDescent="0.25">
      <c r="A7752" s="287"/>
    </row>
    <row r="7753" spans="1:1" x14ac:dyDescent="0.25">
      <c r="A7753" s="287"/>
    </row>
    <row r="7754" spans="1:1" x14ac:dyDescent="0.25">
      <c r="A7754" s="287"/>
    </row>
    <row r="7755" spans="1:1" x14ac:dyDescent="0.25">
      <c r="A7755" s="287"/>
    </row>
    <row r="7756" spans="1:1" x14ac:dyDescent="0.25">
      <c r="A7756" s="287"/>
    </row>
    <row r="7757" spans="1:1" x14ac:dyDescent="0.25">
      <c r="A7757" s="287"/>
    </row>
    <row r="7758" spans="1:1" x14ac:dyDescent="0.25">
      <c r="A7758" s="287"/>
    </row>
    <row r="7759" spans="1:1" x14ac:dyDescent="0.25">
      <c r="A7759" s="287"/>
    </row>
    <row r="7760" spans="1:1" x14ac:dyDescent="0.25">
      <c r="A7760" s="287"/>
    </row>
    <row r="7761" spans="1:1" x14ac:dyDescent="0.25">
      <c r="A7761" s="287"/>
    </row>
    <row r="7762" spans="1:1" x14ac:dyDescent="0.25">
      <c r="A7762" s="287"/>
    </row>
    <row r="7763" spans="1:1" x14ac:dyDescent="0.25">
      <c r="A7763" s="287"/>
    </row>
    <row r="7764" spans="1:1" x14ac:dyDescent="0.25">
      <c r="A7764" s="287"/>
    </row>
    <row r="7765" spans="1:1" x14ac:dyDescent="0.25">
      <c r="A7765" s="287"/>
    </row>
    <row r="7766" spans="1:1" x14ac:dyDescent="0.25">
      <c r="A7766" s="287"/>
    </row>
    <row r="7767" spans="1:1" x14ac:dyDescent="0.25">
      <c r="A7767" s="287"/>
    </row>
    <row r="7768" spans="1:1" x14ac:dyDescent="0.25">
      <c r="A7768" s="287"/>
    </row>
    <row r="7769" spans="1:1" x14ac:dyDescent="0.25">
      <c r="A7769" s="287"/>
    </row>
    <row r="7770" spans="1:1" x14ac:dyDescent="0.25">
      <c r="A7770" s="287"/>
    </row>
    <row r="7771" spans="1:1" x14ac:dyDescent="0.25">
      <c r="A7771" s="287"/>
    </row>
    <row r="7772" spans="1:1" x14ac:dyDescent="0.25">
      <c r="A7772" s="287"/>
    </row>
    <row r="7773" spans="1:1" x14ac:dyDescent="0.25">
      <c r="A7773" s="287"/>
    </row>
    <row r="7774" spans="1:1" x14ac:dyDescent="0.25">
      <c r="A7774" s="287"/>
    </row>
    <row r="7775" spans="1:1" x14ac:dyDescent="0.25">
      <c r="A7775" s="287"/>
    </row>
    <row r="7776" spans="1:1" x14ac:dyDescent="0.25">
      <c r="A7776" s="287"/>
    </row>
    <row r="7777" spans="1:1" x14ac:dyDescent="0.25">
      <c r="A7777" s="287"/>
    </row>
    <row r="7778" spans="1:1" x14ac:dyDescent="0.25">
      <c r="A7778" s="287"/>
    </row>
    <row r="7779" spans="1:1" x14ac:dyDescent="0.25">
      <c r="A7779" s="287"/>
    </row>
    <row r="7780" spans="1:1" x14ac:dyDescent="0.25">
      <c r="A7780" s="287"/>
    </row>
    <row r="7781" spans="1:1" x14ac:dyDescent="0.25">
      <c r="A7781" s="287"/>
    </row>
    <row r="7782" spans="1:1" x14ac:dyDescent="0.25">
      <c r="A7782" s="287"/>
    </row>
    <row r="7783" spans="1:1" x14ac:dyDescent="0.25">
      <c r="A7783" s="287"/>
    </row>
    <row r="7784" spans="1:1" x14ac:dyDescent="0.25">
      <c r="A7784" s="287"/>
    </row>
    <row r="7785" spans="1:1" x14ac:dyDescent="0.25">
      <c r="A7785" s="287"/>
    </row>
    <row r="7786" spans="1:1" x14ac:dyDescent="0.25">
      <c r="A7786" s="287"/>
    </row>
    <row r="7787" spans="1:1" x14ac:dyDescent="0.25">
      <c r="A7787" s="287"/>
    </row>
    <row r="7788" spans="1:1" x14ac:dyDescent="0.25">
      <c r="A7788" s="287"/>
    </row>
    <row r="7789" spans="1:1" x14ac:dyDescent="0.25">
      <c r="A7789" s="287"/>
    </row>
    <row r="7790" spans="1:1" x14ac:dyDescent="0.25">
      <c r="A7790" s="287"/>
    </row>
    <row r="7791" spans="1:1" x14ac:dyDescent="0.25">
      <c r="A7791" s="287"/>
    </row>
    <row r="7792" spans="1:1" x14ac:dyDescent="0.25">
      <c r="A7792" s="287"/>
    </row>
    <row r="7793" spans="1:1" x14ac:dyDescent="0.25">
      <c r="A7793" s="287"/>
    </row>
    <row r="7794" spans="1:1" x14ac:dyDescent="0.25">
      <c r="A7794" s="287"/>
    </row>
    <row r="7795" spans="1:1" x14ac:dyDescent="0.25">
      <c r="A7795" s="287"/>
    </row>
    <row r="7796" spans="1:1" x14ac:dyDescent="0.25">
      <c r="A7796" s="287"/>
    </row>
    <row r="7797" spans="1:1" x14ac:dyDescent="0.25">
      <c r="A7797" s="287"/>
    </row>
    <row r="7798" spans="1:1" x14ac:dyDescent="0.25">
      <c r="A7798" s="287"/>
    </row>
    <row r="7799" spans="1:1" x14ac:dyDescent="0.25">
      <c r="A7799" s="287"/>
    </row>
    <row r="7800" spans="1:1" x14ac:dyDescent="0.25">
      <c r="A7800" s="287"/>
    </row>
    <row r="7801" spans="1:1" x14ac:dyDescent="0.25">
      <c r="A7801" s="287"/>
    </row>
    <row r="7802" spans="1:1" x14ac:dyDescent="0.25">
      <c r="A7802" s="287"/>
    </row>
    <row r="7803" spans="1:1" x14ac:dyDescent="0.25">
      <c r="A7803" s="287"/>
    </row>
    <row r="7804" spans="1:1" x14ac:dyDescent="0.25">
      <c r="A7804" s="287"/>
    </row>
    <row r="7805" spans="1:1" x14ac:dyDescent="0.25">
      <c r="A7805" s="287"/>
    </row>
    <row r="7806" spans="1:1" x14ac:dyDescent="0.25">
      <c r="A7806" s="287"/>
    </row>
    <row r="7807" spans="1:1" x14ac:dyDescent="0.25">
      <c r="A7807" s="287"/>
    </row>
    <row r="7808" spans="1:1" x14ac:dyDescent="0.25">
      <c r="A7808" s="287"/>
    </row>
    <row r="7809" spans="1:1" x14ac:dyDescent="0.25">
      <c r="A7809" s="287"/>
    </row>
    <row r="7810" spans="1:1" x14ac:dyDescent="0.25">
      <c r="A7810" s="287"/>
    </row>
    <row r="7811" spans="1:1" x14ac:dyDescent="0.25">
      <c r="A7811" s="287"/>
    </row>
    <row r="7812" spans="1:1" x14ac:dyDescent="0.25">
      <c r="A7812" s="287"/>
    </row>
    <row r="7813" spans="1:1" x14ac:dyDescent="0.25">
      <c r="A7813" s="287"/>
    </row>
    <row r="7814" spans="1:1" x14ac:dyDescent="0.25">
      <c r="A7814" s="287"/>
    </row>
    <row r="7815" spans="1:1" x14ac:dyDescent="0.25">
      <c r="A7815" s="287"/>
    </row>
    <row r="7816" spans="1:1" x14ac:dyDescent="0.25">
      <c r="A7816" s="287"/>
    </row>
    <row r="7817" spans="1:1" x14ac:dyDescent="0.25">
      <c r="A7817" s="287"/>
    </row>
    <row r="7818" spans="1:1" x14ac:dyDescent="0.25">
      <c r="A7818" s="287"/>
    </row>
    <row r="7819" spans="1:1" x14ac:dyDescent="0.25">
      <c r="A7819" s="287"/>
    </row>
    <row r="7820" spans="1:1" x14ac:dyDescent="0.25">
      <c r="A7820" s="287"/>
    </row>
    <row r="7821" spans="1:1" x14ac:dyDescent="0.25">
      <c r="A7821" s="287"/>
    </row>
    <row r="7822" spans="1:1" x14ac:dyDescent="0.25">
      <c r="A7822" s="287"/>
    </row>
    <row r="7823" spans="1:1" x14ac:dyDescent="0.25">
      <c r="A7823" s="287"/>
    </row>
    <row r="7824" spans="1:1" x14ac:dyDescent="0.25">
      <c r="A7824" s="287"/>
    </row>
    <row r="7825" spans="1:1" x14ac:dyDescent="0.25">
      <c r="A7825" s="287"/>
    </row>
    <row r="7826" spans="1:1" x14ac:dyDescent="0.25">
      <c r="A7826" s="287"/>
    </row>
    <row r="7827" spans="1:1" x14ac:dyDescent="0.25">
      <c r="A7827" s="287"/>
    </row>
    <row r="7828" spans="1:1" x14ac:dyDescent="0.25">
      <c r="A7828" s="287"/>
    </row>
    <row r="7829" spans="1:1" x14ac:dyDescent="0.25">
      <c r="A7829" s="287"/>
    </row>
    <row r="7830" spans="1:1" x14ac:dyDescent="0.25">
      <c r="A7830" s="287"/>
    </row>
    <row r="7831" spans="1:1" x14ac:dyDescent="0.25">
      <c r="A7831" s="287"/>
    </row>
    <row r="7832" spans="1:1" x14ac:dyDescent="0.25">
      <c r="A7832" s="287"/>
    </row>
    <row r="7833" spans="1:1" x14ac:dyDescent="0.25">
      <c r="A7833" s="287"/>
    </row>
    <row r="7834" spans="1:1" x14ac:dyDescent="0.25">
      <c r="A7834" s="287"/>
    </row>
    <row r="7835" spans="1:1" x14ac:dyDescent="0.25">
      <c r="A7835" s="287"/>
    </row>
    <row r="7836" spans="1:1" x14ac:dyDescent="0.25">
      <c r="A7836" s="287"/>
    </row>
    <row r="7837" spans="1:1" x14ac:dyDescent="0.25">
      <c r="A7837" s="287"/>
    </row>
    <row r="7838" spans="1:1" x14ac:dyDescent="0.25">
      <c r="A7838" s="287"/>
    </row>
    <row r="7839" spans="1:1" x14ac:dyDescent="0.25">
      <c r="A7839" s="287"/>
    </row>
    <row r="7840" spans="1:1" x14ac:dyDescent="0.25">
      <c r="A7840" s="287"/>
    </row>
    <row r="7841" spans="1:1" x14ac:dyDescent="0.25">
      <c r="A7841" s="287"/>
    </row>
    <row r="7842" spans="1:1" x14ac:dyDescent="0.25">
      <c r="A7842" s="287"/>
    </row>
    <row r="7843" spans="1:1" x14ac:dyDescent="0.25">
      <c r="A7843" s="287"/>
    </row>
    <row r="7844" spans="1:1" x14ac:dyDescent="0.25">
      <c r="A7844" s="287"/>
    </row>
    <row r="7845" spans="1:1" x14ac:dyDescent="0.25">
      <c r="A7845" s="287"/>
    </row>
    <row r="7846" spans="1:1" x14ac:dyDescent="0.25">
      <c r="A7846" s="287"/>
    </row>
    <row r="7847" spans="1:1" x14ac:dyDescent="0.25">
      <c r="A7847" s="287"/>
    </row>
    <row r="7848" spans="1:1" x14ac:dyDescent="0.25">
      <c r="A7848" s="287"/>
    </row>
    <row r="7849" spans="1:1" x14ac:dyDescent="0.25">
      <c r="A7849" s="287"/>
    </row>
    <row r="7850" spans="1:1" x14ac:dyDescent="0.25">
      <c r="A7850" s="287"/>
    </row>
    <row r="7851" spans="1:1" x14ac:dyDescent="0.25">
      <c r="A7851" s="287"/>
    </row>
    <row r="7852" spans="1:1" x14ac:dyDescent="0.25">
      <c r="A7852" s="287"/>
    </row>
    <row r="7853" spans="1:1" x14ac:dyDescent="0.25">
      <c r="A7853" s="287"/>
    </row>
    <row r="7854" spans="1:1" x14ac:dyDescent="0.25">
      <c r="A7854" s="287"/>
    </row>
    <row r="7855" spans="1:1" x14ac:dyDescent="0.25">
      <c r="A7855" s="287"/>
    </row>
    <row r="7856" spans="1:1" x14ac:dyDescent="0.25">
      <c r="A7856" s="287"/>
    </row>
    <row r="7857" spans="1:1" x14ac:dyDescent="0.25">
      <c r="A7857" s="287"/>
    </row>
    <row r="7858" spans="1:1" x14ac:dyDescent="0.25">
      <c r="A7858" s="287"/>
    </row>
    <row r="7859" spans="1:1" x14ac:dyDescent="0.25">
      <c r="A7859" s="287"/>
    </row>
    <row r="7860" spans="1:1" x14ac:dyDescent="0.25">
      <c r="A7860" s="287"/>
    </row>
    <row r="7861" spans="1:1" x14ac:dyDescent="0.25">
      <c r="A7861" s="287"/>
    </row>
    <row r="7862" spans="1:1" x14ac:dyDescent="0.25">
      <c r="A7862" s="287"/>
    </row>
    <row r="7863" spans="1:1" x14ac:dyDescent="0.25">
      <c r="A7863" s="287"/>
    </row>
    <row r="7864" spans="1:1" x14ac:dyDescent="0.25">
      <c r="A7864" s="287"/>
    </row>
    <row r="7865" spans="1:1" x14ac:dyDescent="0.25">
      <c r="A7865" s="287"/>
    </row>
    <row r="7866" spans="1:1" x14ac:dyDescent="0.25">
      <c r="A7866" s="287"/>
    </row>
    <row r="7867" spans="1:1" x14ac:dyDescent="0.25">
      <c r="A7867" s="287"/>
    </row>
    <row r="7868" spans="1:1" x14ac:dyDescent="0.25">
      <c r="A7868" s="287"/>
    </row>
    <row r="7869" spans="1:1" x14ac:dyDescent="0.25">
      <c r="A7869" s="287"/>
    </row>
    <row r="7870" spans="1:1" x14ac:dyDescent="0.25">
      <c r="A7870" s="287"/>
    </row>
    <row r="7871" spans="1:1" x14ac:dyDescent="0.25">
      <c r="A7871" s="287"/>
    </row>
    <row r="7872" spans="1:1" x14ac:dyDescent="0.25">
      <c r="A7872" s="287"/>
    </row>
    <row r="7873" spans="1:1" x14ac:dyDescent="0.25">
      <c r="A7873" s="287"/>
    </row>
    <row r="7874" spans="1:1" x14ac:dyDescent="0.25">
      <c r="A7874" s="287"/>
    </row>
    <row r="7875" spans="1:1" x14ac:dyDescent="0.25">
      <c r="A7875" s="287"/>
    </row>
    <row r="7876" spans="1:1" x14ac:dyDescent="0.25">
      <c r="A7876" s="287"/>
    </row>
    <row r="7877" spans="1:1" x14ac:dyDescent="0.25">
      <c r="A7877" s="287"/>
    </row>
    <row r="7878" spans="1:1" x14ac:dyDescent="0.25">
      <c r="A7878" s="287"/>
    </row>
    <row r="7879" spans="1:1" x14ac:dyDescent="0.25">
      <c r="A7879" s="287"/>
    </row>
    <row r="7880" spans="1:1" x14ac:dyDescent="0.25">
      <c r="A7880" s="287"/>
    </row>
    <row r="7881" spans="1:1" x14ac:dyDescent="0.25">
      <c r="A7881" s="287"/>
    </row>
    <row r="7882" spans="1:1" x14ac:dyDescent="0.25">
      <c r="A7882" s="287"/>
    </row>
    <row r="7883" spans="1:1" x14ac:dyDescent="0.25">
      <c r="A7883" s="287"/>
    </row>
    <row r="7884" spans="1:1" x14ac:dyDescent="0.25">
      <c r="A7884" s="287"/>
    </row>
    <row r="7885" spans="1:1" x14ac:dyDescent="0.25">
      <c r="A7885" s="287"/>
    </row>
    <row r="7886" spans="1:1" x14ac:dyDescent="0.25">
      <c r="A7886" s="287"/>
    </row>
    <row r="7887" spans="1:1" x14ac:dyDescent="0.25">
      <c r="A7887" s="287"/>
    </row>
    <row r="7888" spans="1:1" x14ac:dyDescent="0.25">
      <c r="A7888" s="287"/>
    </row>
    <row r="7889" spans="1:1" x14ac:dyDescent="0.25">
      <c r="A7889" s="287"/>
    </row>
    <row r="7890" spans="1:1" x14ac:dyDescent="0.25">
      <c r="A7890" s="287"/>
    </row>
    <row r="7891" spans="1:1" x14ac:dyDescent="0.25">
      <c r="A7891" s="287"/>
    </row>
    <row r="7892" spans="1:1" x14ac:dyDescent="0.25">
      <c r="A7892" s="287"/>
    </row>
    <row r="7893" spans="1:1" x14ac:dyDescent="0.25">
      <c r="A7893" s="287"/>
    </row>
    <row r="7894" spans="1:1" x14ac:dyDescent="0.25">
      <c r="A7894" s="287"/>
    </row>
    <row r="7895" spans="1:1" x14ac:dyDescent="0.25">
      <c r="A7895" s="287"/>
    </row>
    <row r="7896" spans="1:1" x14ac:dyDescent="0.25">
      <c r="A7896" s="287"/>
    </row>
    <row r="7897" spans="1:1" x14ac:dyDescent="0.25">
      <c r="A7897" s="287"/>
    </row>
    <row r="7898" spans="1:1" x14ac:dyDescent="0.25">
      <c r="A7898" s="287"/>
    </row>
    <row r="7899" spans="1:1" x14ac:dyDescent="0.25">
      <c r="A7899" s="287"/>
    </row>
    <row r="7900" spans="1:1" x14ac:dyDescent="0.25">
      <c r="A7900" s="287"/>
    </row>
    <row r="7901" spans="1:1" x14ac:dyDescent="0.25">
      <c r="A7901" s="287"/>
    </row>
    <row r="7902" spans="1:1" x14ac:dyDescent="0.25">
      <c r="A7902" s="287"/>
    </row>
    <row r="7903" spans="1:1" x14ac:dyDescent="0.25">
      <c r="A7903" s="287"/>
    </row>
    <row r="7904" spans="1:1" x14ac:dyDescent="0.25">
      <c r="A7904" s="287"/>
    </row>
    <row r="7905" spans="1:1" x14ac:dyDescent="0.25">
      <c r="A7905" s="287"/>
    </row>
    <row r="7906" spans="1:1" x14ac:dyDescent="0.25">
      <c r="A7906" s="287"/>
    </row>
    <row r="7907" spans="1:1" x14ac:dyDescent="0.25">
      <c r="A7907" s="287"/>
    </row>
    <row r="7908" spans="1:1" x14ac:dyDescent="0.25">
      <c r="A7908" s="287"/>
    </row>
    <row r="7909" spans="1:1" x14ac:dyDescent="0.25">
      <c r="A7909" s="287"/>
    </row>
    <row r="7910" spans="1:1" x14ac:dyDescent="0.25">
      <c r="A7910" s="287"/>
    </row>
    <row r="7911" spans="1:1" x14ac:dyDescent="0.25">
      <c r="A7911" s="287"/>
    </row>
    <row r="7912" spans="1:1" x14ac:dyDescent="0.25">
      <c r="A7912" s="287"/>
    </row>
    <row r="7913" spans="1:1" x14ac:dyDescent="0.25">
      <c r="A7913" s="287"/>
    </row>
    <row r="7914" spans="1:1" x14ac:dyDescent="0.25">
      <c r="A7914" s="287"/>
    </row>
    <row r="7915" spans="1:1" x14ac:dyDescent="0.25">
      <c r="A7915" s="287"/>
    </row>
    <row r="7916" spans="1:1" x14ac:dyDescent="0.25">
      <c r="A7916" s="287"/>
    </row>
    <row r="7917" spans="1:1" x14ac:dyDescent="0.25">
      <c r="A7917" s="287"/>
    </row>
    <row r="7918" spans="1:1" x14ac:dyDescent="0.25">
      <c r="A7918" s="287"/>
    </row>
    <row r="7919" spans="1:1" x14ac:dyDescent="0.25">
      <c r="A7919" s="287"/>
    </row>
    <row r="7920" spans="1:1" x14ac:dyDescent="0.25">
      <c r="A7920" s="287"/>
    </row>
    <row r="7921" spans="1:1" x14ac:dyDescent="0.25">
      <c r="A7921" s="287"/>
    </row>
    <row r="7922" spans="1:1" x14ac:dyDescent="0.25">
      <c r="A7922" s="287"/>
    </row>
    <row r="7923" spans="1:1" x14ac:dyDescent="0.25">
      <c r="A7923" s="287"/>
    </row>
    <row r="7924" spans="1:1" x14ac:dyDescent="0.25">
      <c r="A7924" s="287"/>
    </row>
    <row r="7925" spans="1:1" x14ac:dyDescent="0.25">
      <c r="A7925" s="287"/>
    </row>
    <row r="7926" spans="1:1" x14ac:dyDescent="0.25">
      <c r="A7926" s="287"/>
    </row>
    <row r="7927" spans="1:1" x14ac:dyDescent="0.25">
      <c r="A7927" s="287"/>
    </row>
    <row r="7928" spans="1:1" x14ac:dyDescent="0.25">
      <c r="A7928" s="287"/>
    </row>
    <row r="7929" spans="1:1" x14ac:dyDescent="0.25">
      <c r="A7929" s="287"/>
    </row>
    <row r="7930" spans="1:1" x14ac:dyDescent="0.25">
      <c r="A7930" s="287"/>
    </row>
    <row r="7931" spans="1:1" x14ac:dyDescent="0.25">
      <c r="A7931" s="287"/>
    </row>
    <row r="7932" spans="1:1" x14ac:dyDescent="0.25">
      <c r="A7932" s="287"/>
    </row>
    <row r="7933" spans="1:1" x14ac:dyDescent="0.25">
      <c r="A7933" s="287"/>
    </row>
    <row r="7934" spans="1:1" x14ac:dyDescent="0.25">
      <c r="A7934" s="287"/>
    </row>
    <row r="7935" spans="1:1" x14ac:dyDescent="0.25">
      <c r="A7935" s="287"/>
    </row>
    <row r="7936" spans="1:1" x14ac:dyDescent="0.25">
      <c r="A7936" s="287"/>
    </row>
    <row r="7937" spans="1:1" x14ac:dyDescent="0.25">
      <c r="A7937" s="287"/>
    </row>
    <row r="7938" spans="1:1" x14ac:dyDescent="0.25">
      <c r="A7938" s="287"/>
    </row>
    <row r="7939" spans="1:1" x14ac:dyDescent="0.25">
      <c r="A7939" s="287"/>
    </row>
    <row r="7940" spans="1:1" x14ac:dyDescent="0.25">
      <c r="A7940" s="287"/>
    </row>
    <row r="7941" spans="1:1" x14ac:dyDescent="0.25">
      <c r="A7941" s="287"/>
    </row>
    <row r="7942" spans="1:1" x14ac:dyDescent="0.25">
      <c r="A7942" s="287"/>
    </row>
    <row r="7943" spans="1:1" x14ac:dyDescent="0.25">
      <c r="A7943" s="287"/>
    </row>
    <row r="7944" spans="1:1" x14ac:dyDescent="0.25">
      <c r="A7944" s="287"/>
    </row>
    <row r="7945" spans="1:1" x14ac:dyDescent="0.25">
      <c r="A7945" s="287"/>
    </row>
    <row r="7946" spans="1:1" x14ac:dyDescent="0.25">
      <c r="A7946" s="287"/>
    </row>
    <row r="7947" spans="1:1" x14ac:dyDescent="0.25">
      <c r="A7947" s="287"/>
    </row>
    <row r="7948" spans="1:1" x14ac:dyDescent="0.25">
      <c r="A7948" s="287"/>
    </row>
    <row r="7949" spans="1:1" x14ac:dyDescent="0.25">
      <c r="A7949" s="287"/>
    </row>
    <row r="7950" spans="1:1" x14ac:dyDescent="0.25">
      <c r="A7950" s="287"/>
    </row>
    <row r="7951" spans="1:1" x14ac:dyDescent="0.25">
      <c r="A7951" s="287"/>
    </row>
    <row r="7952" spans="1:1" x14ac:dyDescent="0.25">
      <c r="A7952" s="287"/>
    </row>
    <row r="7953" spans="1:1" x14ac:dyDescent="0.25">
      <c r="A7953" s="287"/>
    </row>
    <row r="7954" spans="1:1" x14ac:dyDescent="0.25">
      <c r="A7954" s="287"/>
    </row>
    <row r="7955" spans="1:1" x14ac:dyDescent="0.25">
      <c r="A7955" s="287"/>
    </row>
    <row r="7956" spans="1:1" x14ac:dyDescent="0.25">
      <c r="A7956" s="287"/>
    </row>
    <row r="7957" spans="1:1" x14ac:dyDescent="0.25">
      <c r="A7957" s="287"/>
    </row>
    <row r="7958" spans="1:1" x14ac:dyDescent="0.25">
      <c r="A7958" s="287"/>
    </row>
    <row r="7959" spans="1:1" x14ac:dyDescent="0.25">
      <c r="A7959" s="287"/>
    </row>
    <row r="7960" spans="1:1" x14ac:dyDescent="0.25">
      <c r="A7960" s="287"/>
    </row>
    <row r="7961" spans="1:1" x14ac:dyDescent="0.25">
      <c r="A7961" s="287"/>
    </row>
    <row r="7962" spans="1:1" x14ac:dyDescent="0.25">
      <c r="A7962" s="287"/>
    </row>
    <row r="7963" spans="1:1" x14ac:dyDescent="0.25">
      <c r="A7963" s="287"/>
    </row>
    <row r="7964" spans="1:1" x14ac:dyDescent="0.25">
      <c r="A7964" s="287"/>
    </row>
    <row r="7965" spans="1:1" x14ac:dyDescent="0.25">
      <c r="A7965" s="287"/>
    </row>
    <row r="7966" spans="1:1" x14ac:dyDescent="0.25">
      <c r="A7966" s="287"/>
    </row>
    <row r="7967" spans="1:1" x14ac:dyDescent="0.25">
      <c r="A7967" s="287"/>
    </row>
    <row r="7968" spans="1:1" x14ac:dyDescent="0.25">
      <c r="A7968" s="287"/>
    </row>
    <row r="7969" spans="1:1" x14ac:dyDescent="0.25">
      <c r="A7969" s="287"/>
    </row>
    <row r="7970" spans="1:1" x14ac:dyDescent="0.25">
      <c r="A7970" s="287"/>
    </row>
    <row r="7971" spans="1:1" x14ac:dyDescent="0.25">
      <c r="A7971" s="287"/>
    </row>
    <row r="7972" spans="1:1" x14ac:dyDescent="0.25">
      <c r="A7972" s="287"/>
    </row>
    <row r="7973" spans="1:1" x14ac:dyDescent="0.25">
      <c r="A7973" s="287"/>
    </row>
    <row r="7974" spans="1:1" x14ac:dyDescent="0.25">
      <c r="A7974" s="287"/>
    </row>
    <row r="7975" spans="1:1" x14ac:dyDescent="0.25">
      <c r="A7975" s="287"/>
    </row>
    <row r="7976" spans="1:1" x14ac:dyDescent="0.25">
      <c r="A7976" s="287"/>
    </row>
    <row r="7977" spans="1:1" x14ac:dyDescent="0.25">
      <c r="A7977" s="287"/>
    </row>
    <row r="7978" spans="1:1" x14ac:dyDescent="0.25">
      <c r="A7978" s="287"/>
    </row>
    <row r="7979" spans="1:1" x14ac:dyDescent="0.25">
      <c r="A7979" s="287"/>
    </row>
    <row r="7980" spans="1:1" x14ac:dyDescent="0.25">
      <c r="A7980" s="287"/>
    </row>
    <row r="7981" spans="1:1" x14ac:dyDescent="0.25">
      <c r="A7981" s="287"/>
    </row>
    <row r="7982" spans="1:1" x14ac:dyDescent="0.25">
      <c r="A7982" s="287"/>
    </row>
    <row r="7983" spans="1:1" x14ac:dyDescent="0.25">
      <c r="A7983" s="287"/>
    </row>
    <row r="7984" spans="1:1" x14ac:dyDescent="0.25">
      <c r="A7984" s="287"/>
    </row>
    <row r="7985" spans="1:1" x14ac:dyDescent="0.25">
      <c r="A7985" s="287"/>
    </row>
    <row r="7986" spans="1:1" x14ac:dyDescent="0.25">
      <c r="A7986" s="287"/>
    </row>
    <row r="7987" spans="1:1" x14ac:dyDescent="0.25">
      <c r="A7987" s="287"/>
    </row>
    <row r="7988" spans="1:1" x14ac:dyDescent="0.25">
      <c r="A7988" s="287"/>
    </row>
    <row r="7989" spans="1:1" x14ac:dyDescent="0.25">
      <c r="A7989" s="287"/>
    </row>
    <row r="7990" spans="1:1" x14ac:dyDescent="0.25">
      <c r="A7990" s="287"/>
    </row>
    <row r="7991" spans="1:1" x14ac:dyDescent="0.25">
      <c r="A7991" s="287"/>
    </row>
    <row r="7992" spans="1:1" x14ac:dyDescent="0.25">
      <c r="A7992" s="287"/>
    </row>
    <row r="7993" spans="1:1" x14ac:dyDescent="0.25">
      <c r="A7993" s="287"/>
    </row>
    <row r="7994" spans="1:1" x14ac:dyDescent="0.25">
      <c r="A7994" s="287"/>
    </row>
    <row r="7995" spans="1:1" x14ac:dyDescent="0.25">
      <c r="A7995" s="287"/>
    </row>
    <row r="7996" spans="1:1" x14ac:dyDescent="0.25">
      <c r="A7996" s="287"/>
    </row>
    <row r="7997" spans="1:1" x14ac:dyDescent="0.25">
      <c r="A7997" s="287"/>
    </row>
    <row r="7998" spans="1:1" x14ac:dyDescent="0.25">
      <c r="A7998" s="287"/>
    </row>
    <row r="7999" spans="1:1" x14ac:dyDescent="0.25">
      <c r="A7999" s="287"/>
    </row>
    <row r="8000" spans="1:1" x14ac:dyDescent="0.25">
      <c r="A8000" s="287"/>
    </row>
    <row r="8001" spans="1:1" x14ac:dyDescent="0.25">
      <c r="A8001" s="287"/>
    </row>
    <row r="8002" spans="1:1" x14ac:dyDescent="0.25">
      <c r="A8002" s="287"/>
    </row>
    <row r="8003" spans="1:1" x14ac:dyDescent="0.25">
      <c r="A8003" s="287"/>
    </row>
    <row r="8004" spans="1:1" x14ac:dyDescent="0.25">
      <c r="A8004" s="287"/>
    </row>
    <row r="8005" spans="1:1" x14ac:dyDescent="0.25">
      <c r="A8005" s="287"/>
    </row>
    <row r="8006" spans="1:1" x14ac:dyDescent="0.25">
      <c r="A8006" s="287"/>
    </row>
    <row r="8007" spans="1:1" x14ac:dyDescent="0.25">
      <c r="A8007" s="287"/>
    </row>
    <row r="8008" spans="1:1" x14ac:dyDescent="0.25">
      <c r="A8008" s="287"/>
    </row>
    <row r="8009" spans="1:1" x14ac:dyDescent="0.25">
      <c r="A8009" s="287"/>
    </row>
    <row r="8010" spans="1:1" x14ac:dyDescent="0.25">
      <c r="A8010" s="287"/>
    </row>
    <row r="8011" spans="1:1" x14ac:dyDescent="0.25">
      <c r="A8011" s="287"/>
    </row>
    <row r="8012" spans="1:1" x14ac:dyDescent="0.25">
      <c r="A8012" s="287"/>
    </row>
    <row r="8013" spans="1:1" x14ac:dyDescent="0.25">
      <c r="A8013" s="287"/>
    </row>
    <row r="8014" spans="1:1" x14ac:dyDescent="0.25">
      <c r="A8014" s="287"/>
    </row>
    <row r="8015" spans="1:1" x14ac:dyDescent="0.25">
      <c r="A8015" s="287"/>
    </row>
    <row r="8016" spans="1:1" x14ac:dyDescent="0.25">
      <c r="A8016" s="287"/>
    </row>
    <row r="8017" spans="1:1" x14ac:dyDescent="0.25">
      <c r="A8017" s="287"/>
    </row>
    <row r="8018" spans="1:1" x14ac:dyDescent="0.25">
      <c r="A8018" s="287"/>
    </row>
    <row r="8019" spans="1:1" x14ac:dyDescent="0.25">
      <c r="A8019" s="287"/>
    </row>
    <row r="8020" spans="1:1" x14ac:dyDescent="0.25">
      <c r="A8020" s="287"/>
    </row>
    <row r="8021" spans="1:1" x14ac:dyDescent="0.25">
      <c r="A8021" s="287"/>
    </row>
    <row r="8022" spans="1:1" x14ac:dyDescent="0.25">
      <c r="A8022" s="287"/>
    </row>
    <row r="8023" spans="1:1" x14ac:dyDescent="0.25">
      <c r="A8023" s="287"/>
    </row>
    <row r="8024" spans="1:1" x14ac:dyDescent="0.25">
      <c r="A8024" s="287"/>
    </row>
    <row r="8025" spans="1:1" x14ac:dyDescent="0.25">
      <c r="A8025" s="287"/>
    </row>
    <row r="8026" spans="1:1" x14ac:dyDescent="0.25">
      <c r="A8026" s="287"/>
    </row>
    <row r="8027" spans="1:1" x14ac:dyDescent="0.25">
      <c r="A8027" s="287"/>
    </row>
    <row r="8028" spans="1:1" x14ac:dyDescent="0.25">
      <c r="A8028" s="287"/>
    </row>
    <row r="8029" spans="1:1" x14ac:dyDescent="0.25">
      <c r="A8029" s="287"/>
    </row>
    <row r="8030" spans="1:1" x14ac:dyDescent="0.25">
      <c r="A8030" s="287"/>
    </row>
    <row r="8031" spans="1:1" x14ac:dyDescent="0.25">
      <c r="A8031" s="287"/>
    </row>
    <row r="8032" spans="1:1" x14ac:dyDescent="0.25">
      <c r="A8032" s="287"/>
    </row>
    <row r="8033" spans="1:1" x14ac:dyDescent="0.25">
      <c r="A8033" s="287"/>
    </row>
    <row r="8034" spans="1:1" x14ac:dyDescent="0.25">
      <c r="A8034" s="287"/>
    </row>
    <row r="8035" spans="1:1" x14ac:dyDescent="0.25">
      <c r="A8035" s="287"/>
    </row>
    <row r="8036" spans="1:1" x14ac:dyDescent="0.25">
      <c r="A8036" s="287"/>
    </row>
    <row r="8037" spans="1:1" x14ac:dyDescent="0.25">
      <c r="A8037" s="287"/>
    </row>
    <row r="8038" spans="1:1" x14ac:dyDescent="0.25">
      <c r="A8038" s="287"/>
    </row>
    <row r="8039" spans="1:1" x14ac:dyDescent="0.25">
      <c r="A8039" s="287"/>
    </row>
    <row r="8040" spans="1:1" x14ac:dyDescent="0.25">
      <c r="A8040" s="287"/>
    </row>
    <row r="8041" spans="1:1" x14ac:dyDescent="0.25">
      <c r="A8041" s="287"/>
    </row>
    <row r="8042" spans="1:1" x14ac:dyDescent="0.25">
      <c r="A8042" s="287"/>
    </row>
    <row r="8043" spans="1:1" x14ac:dyDescent="0.25">
      <c r="A8043" s="287"/>
    </row>
    <row r="8044" spans="1:1" x14ac:dyDescent="0.25">
      <c r="A8044" s="287"/>
    </row>
    <row r="8045" spans="1:1" x14ac:dyDescent="0.25">
      <c r="A8045" s="287"/>
    </row>
    <row r="8046" spans="1:1" x14ac:dyDescent="0.25">
      <c r="A8046" s="287"/>
    </row>
    <row r="8047" spans="1:1" x14ac:dyDescent="0.25">
      <c r="A8047" s="287"/>
    </row>
    <row r="8048" spans="1:1" x14ac:dyDescent="0.25">
      <c r="A8048" s="287"/>
    </row>
    <row r="8049" spans="1:1" x14ac:dyDescent="0.25">
      <c r="A8049" s="287"/>
    </row>
    <row r="8050" spans="1:1" x14ac:dyDescent="0.25">
      <c r="A8050" s="287"/>
    </row>
    <row r="8051" spans="1:1" x14ac:dyDescent="0.25">
      <c r="A8051" s="287"/>
    </row>
    <row r="8052" spans="1:1" x14ac:dyDescent="0.25">
      <c r="A8052" s="287"/>
    </row>
    <row r="8053" spans="1:1" x14ac:dyDescent="0.25">
      <c r="A8053" s="287"/>
    </row>
    <row r="8054" spans="1:1" x14ac:dyDescent="0.25">
      <c r="A8054" s="287"/>
    </row>
    <row r="8055" spans="1:1" x14ac:dyDescent="0.25">
      <c r="A8055" s="287"/>
    </row>
    <row r="8056" spans="1:1" x14ac:dyDescent="0.25">
      <c r="A8056" s="287"/>
    </row>
    <row r="8057" spans="1:1" x14ac:dyDescent="0.25">
      <c r="A8057" s="287"/>
    </row>
    <row r="8058" spans="1:1" x14ac:dyDescent="0.25">
      <c r="A8058" s="287"/>
    </row>
    <row r="8059" spans="1:1" x14ac:dyDescent="0.25">
      <c r="A8059" s="287"/>
    </row>
    <row r="8060" spans="1:1" x14ac:dyDescent="0.25">
      <c r="A8060" s="287"/>
    </row>
    <row r="8061" spans="1:1" x14ac:dyDescent="0.25">
      <c r="A8061" s="287"/>
    </row>
    <row r="8062" spans="1:1" x14ac:dyDescent="0.25">
      <c r="A8062" s="287"/>
    </row>
    <row r="8063" spans="1:1" x14ac:dyDescent="0.25">
      <c r="A8063" s="287"/>
    </row>
    <row r="8064" spans="1:1" x14ac:dyDescent="0.25">
      <c r="A8064" s="287"/>
    </row>
    <row r="8065" spans="1:1" x14ac:dyDescent="0.25">
      <c r="A8065" s="287"/>
    </row>
    <row r="8066" spans="1:1" x14ac:dyDescent="0.25">
      <c r="A8066" s="287"/>
    </row>
    <row r="8067" spans="1:1" x14ac:dyDescent="0.25">
      <c r="A8067" s="287"/>
    </row>
    <row r="8068" spans="1:1" x14ac:dyDescent="0.25">
      <c r="A8068" s="287"/>
    </row>
    <row r="8069" spans="1:1" x14ac:dyDescent="0.25">
      <c r="A8069" s="287"/>
    </row>
    <row r="8070" spans="1:1" x14ac:dyDescent="0.25">
      <c r="A8070" s="287"/>
    </row>
    <row r="8071" spans="1:1" x14ac:dyDescent="0.25">
      <c r="A8071" s="287"/>
    </row>
    <row r="8072" spans="1:1" x14ac:dyDescent="0.25">
      <c r="A8072" s="287"/>
    </row>
    <row r="8073" spans="1:1" x14ac:dyDescent="0.25">
      <c r="A8073" s="287"/>
    </row>
    <row r="8074" spans="1:1" x14ac:dyDescent="0.25">
      <c r="A8074" s="287"/>
    </row>
    <row r="8075" spans="1:1" x14ac:dyDescent="0.25">
      <c r="A8075" s="287"/>
    </row>
    <row r="8076" spans="1:1" x14ac:dyDescent="0.25">
      <c r="A8076" s="287"/>
    </row>
    <row r="8077" spans="1:1" x14ac:dyDescent="0.25">
      <c r="A8077" s="287"/>
    </row>
    <row r="8078" spans="1:1" x14ac:dyDescent="0.25">
      <c r="A8078" s="287"/>
    </row>
    <row r="8079" spans="1:1" x14ac:dyDescent="0.25">
      <c r="A8079" s="287"/>
    </row>
    <row r="8080" spans="1:1" x14ac:dyDescent="0.25">
      <c r="A8080" s="287"/>
    </row>
    <row r="8081" spans="1:1" x14ac:dyDescent="0.25">
      <c r="A8081" s="287"/>
    </row>
    <row r="8082" spans="1:1" x14ac:dyDescent="0.25">
      <c r="A8082" s="287"/>
    </row>
    <row r="8083" spans="1:1" x14ac:dyDescent="0.25">
      <c r="A8083" s="287"/>
    </row>
    <row r="8084" spans="1:1" x14ac:dyDescent="0.25">
      <c r="A8084" s="287"/>
    </row>
    <row r="8085" spans="1:1" x14ac:dyDescent="0.25">
      <c r="A8085" s="287"/>
    </row>
    <row r="8086" spans="1:1" x14ac:dyDescent="0.25">
      <c r="A8086" s="287"/>
    </row>
    <row r="8087" spans="1:1" x14ac:dyDescent="0.25">
      <c r="A8087" s="287"/>
    </row>
    <row r="8088" spans="1:1" x14ac:dyDescent="0.25">
      <c r="A8088" s="287"/>
    </row>
    <row r="8089" spans="1:1" x14ac:dyDescent="0.25">
      <c r="A8089" s="287"/>
    </row>
    <row r="8090" spans="1:1" x14ac:dyDescent="0.25">
      <c r="A8090" s="287"/>
    </row>
    <row r="8091" spans="1:1" x14ac:dyDescent="0.25">
      <c r="A8091" s="287"/>
    </row>
    <row r="8092" spans="1:1" x14ac:dyDescent="0.25">
      <c r="A8092" s="287"/>
    </row>
    <row r="8093" spans="1:1" x14ac:dyDescent="0.25">
      <c r="A8093" s="287"/>
    </row>
    <row r="8094" spans="1:1" x14ac:dyDescent="0.25">
      <c r="A8094" s="287"/>
    </row>
    <row r="8095" spans="1:1" x14ac:dyDescent="0.25">
      <c r="A8095" s="287"/>
    </row>
    <row r="8096" spans="1:1" x14ac:dyDescent="0.25">
      <c r="A8096" s="287"/>
    </row>
    <row r="8097" spans="1:1" x14ac:dyDescent="0.25">
      <c r="A8097" s="287"/>
    </row>
    <row r="8098" spans="1:1" x14ac:dyDescent="0.25">
      <c r="A8098" s="287"/>
    </row>
    <row r="8099" spans="1:1" x14ac:dyDescent="0.25">
      <c r="A8099" s="287"/>
    </row>
    <row r="8100" spans="1:1" x14ac:dyDescent="0.25">
      <c r="A8100" s="287"/>
    </row>
    <row r="8101" spans="1:1" x14ac:dyDescent="0.25">
      <c r="A8101" s="287"/>
    </row>
    <row r="8102" spans="1:1" x14ac:dyDescent="0.25">
      <c r="A8102" s="287"/>
    </row>
    <row r="8103" spans="1:1" x14ac:dyDescent="0.25">
      <c r="A8103" s="287"/>
    </row>
    <row r="8104" spans="1:1" x14ac:dyDescent="0.25">
      <c r="A8104" s="287"/>
    </row>
    <row r="8105" spans="1:1" x14ac:dyDescent="0.25">
      <c r="A8105" s="287"/>
    </row>
    <row r="8106" spans="1:1" x14ac:dyDescent="0.25">
      <c r="A8106" s="287"/>
    </row>
    <row r="8107" spans="1:1" x14ac:dyDescent="0.25">
      <c r="A8107" s="287"/>
    </row>
    <row r="8108" spans="1:1" x14ac:dyDescent="0.25">
      <c r="A8108" s="287"/>
    </row>
    <row r="8109" spans="1:1" x14ac:dyDescent="0.25">
      <c r="A8109" s="287"/>
    </row>
    <row r="8110" spans="1:1" x14ac:dyDescent="0.25">
      <c r="A8110" s="287"/>
    </row>
    <row r="8111" spans="1:1" x14ac:dyDescent="0.25">
      <c r="A8111" s="287"/>
    </row>
    <row r="8112" spans="1:1" x14ac:dyDescent="0.25">
      <c r="A8112" s="287"/>
    </row>
    <row r="8113" spans="1:1" x14ac:dyDescent="0.25">
      <c r="A8113" s="287"/>
    </row>
    <row r="8114" spans="1:1" x14ac:dyDescent="0.25">
      <c r="A8114" s="287"/>
    </row>
    <row r="8115" spans="1:1" x14ac:dyDescent="0.25">
      <c r="A8115" s="287"/>
    </row>
    <row r="8116" spans="1:1" x14ac:dyDescent="0.25">
      <c r="A8116" s="287"/>
    </row>
    <row r="8117" spans="1:1" x14ac:dyDescent="0.25">
      <c r="A8117" s="287"/>
    </row>
    <row r="8118" spans="1:1" x14ac:dyDescent="0.25">
      <c r="A8118" s="287"/>
    </row>
    <row r="8119" spans="1:1" x14ac:dyDescent="0.25">
      <c r="A8119" s="287"/>
    </row>
    <row r="8120" spans="1:1" x14ac:dyDescent="0.25">
      <c r="A8120" s="287"/>
    </row>
    <row r="8121" spans="1:1" x14ac:dyDescent="0.25">
      <c r="A8121" s="287"/>
    </row>
    <row r="8122" spans="1:1" x14ac:dyDescent="0.25">
      <c r="A8122" s="287"/>
    </row>
    <row r="8123" spans="1:1" x14ac:dyDescent="0.25">
      <c r="A8123" s="287"/>
    </row>
    <row r="8124" spans="1:1" x14ac:dyDescent="0.25">
      <c r="A8124" s="287"/>
    </row>
    <row r="8125" spans="1:1" x14ac:dyDescent="0.25">
      <c r="A8125" s="287"/>
    </row>
    <row r="8126" spans="1:1" x14ac:dyDescent="0.25">
      <c r="A8126" s="287"/>
    </row>
    <row r="8127" spans="1:1" x14ac:dyDescent="0.25">
      <c r="A8127" s="287"/>
    </row>
    <row r="8128" spans="1:1" x14ac:dyDescent="0.25">
      <c r="A8128" s="287"/>
    </row>
    <row r="8129" spans="1:1" x14ac:dyDescent="0.25">
      <c r="A8129" s="287"/>
    </row>
    <row r="8130" spans="1:1" x14ac:dyDescent="0.25">
      <c r="A8130" s="287"/>
    </row>
    <row r="8131" spans="1:1" x14ac:dyDescent="0.25">
      <c r="A8131" s="287"/>
    </row>
    <row r="8132" spans="1:1" x14ac:dyDescent="0.25">
      <c r="A8132" s="287"/>
    </row>
    <row r="8133" spans="1:1" x14ac:dyDescent="0.25">
      <c r="A8133" s="287"/>
    </row>
    <row r="8134" spans="1:1" x14ac:dyDescent="0.25">
      <c r="A8134" s="287"/>
    </row>
    <row r="8135" spans="1:1" x14ac:dyDescent="0.25">
      <c r="A8135" s="287"/>
    </row>
    <row r="8136" spans="1:1" x14ac:dyDescent="0.25">
      <c r="A8136" s="287"/>
    </row>
    <row r="8137" spans="1:1" x14ac:dyDescent="0.25">
      <c r="A8137" s="287"/>
    </row>
    <row r="8138" spans="1:1" x14ac:dyDescent="0.25">
      <c r="A8138" s="287"/>
    </row>
    <row r="8139" spans="1:1" x14ac:dyDescent="0.25">
      <c r="A8139" s="287"/>
    </row>
    <row r="8140" spans="1:1" x14ac:dyDescent="0.25">
      <c r="A8140" s="287"/>
    </row>
    <row r="8141" spans="1:1" x14ac:dyDescent="0.25">
      <c r="A8141" s="287"/>
    </row>
    <row r="8142" spans="1:1" x14ac:dyDescent="0.25">
      <c r="A8142" s="287"/>
    </row>
    <row r="8143" spans="1:1" x14ac:dyDescent="0.25">
      <c r="A8143" s="287"/>
    </row>
    <row r="8144" spans="1:1" x14ac:dyDescent="0.25">
      <c r="A8144" s="287"/>
    </row>
    <row r="8145" spans="1:1" x14ac:dyDescent="0.25">
      <c r="A8145" s="287"/>
    </row>
    <row r="8146" spans="1:1" x14ac:dyDescent="0.25">
      <c r="A8146" s="287"/>
    </row>
    <row r="8147" spans="1:1" x14ac:dyDescent="0.25">
      <c r="A8147" s="287"/>
    </row>
    <row r="8148" spans="1:1" x14ac:dyDescent="0.25">
      <c r="A8148" s="287"/>
    </row>
    <row r="8149" spans="1:1" x14ac:dyDescent="0.25">
      <c r="A8149" s="287"/>
    </row>
    <row r="8150" spans="1:1" x14ac:dyDescent="0.25">
      <c r="A8150" s="287"/>
    </row>
    <row r="8151" spans="1:1" x14ac:dyDescent="0.25">
      <c r="A8151" s="287"/>
    </row>
    <row r="8152" spans="1:1" x14ac:dyDescent="0.25">
      <c r="A8152" s="287"/>
    </row>
    <row r="8153" spans="1:1" x14ac:dyDescent="0.25">
      <c r="A8153" s="287"/>
    </row>
    <row r="8154" spans="1:1" x14ac:dyDescent="0.25">
      <c r="A8154" s="287"/>
    </row>
    <row r="8155" spans="1:1" x14ac:dyDescent="0.25">
      <c r="A8155" s="287"/>
    </row>
    <row r="8156" spans="1:1" x14ac:dyDescent="0.25">
      <c r="A8156" s="287"/>
    </row>
    <row r="8157" spans="1:1" x14ac:dyDescent="0.25">
      <c r="A8157" s="287"/>
    </row>
    <row r="8158" spans="1:1" x14ac:dyDescent="0.25">
      <c r="A8158" s="287"/>
    </row>
    <row r="8159" spans="1:1" x14ac:dyDescent="0.25">
      <c r="A8159" s="287"/>
    </row>
    <row r="8160" spans="1:1" x14ac:dyDescent="0.25">
      <c r="A8160" s="287"/>
    </row>
    <row r="8161" spans="1:1" x14ac:dyDescent="0.25">
      <c r="A8161" s="287"/>
    </row>
    <row r="8162" spans="1:1" x14ac:dyDescent="0.25">
      <c r="A8162" s="287"/>
    </row>
    <row r="8163" spans="1:1" x14ac:dyDescent="0.25">
      <c r="A8163" s="287"/>
    </row>
    <row r="8164" spans="1:1" x14ac:dyDescent="0.25">
      <c r="A8164" s="287"/>
    </row>
    <row r="8165" spans="1:1" x14ac:dyDescent="0.25">
      <c r="A8165" s="287"/>
    </row>
    <row r="8166" spans="1:1" x14ac:dyDescent="0.25">
      <c r="A8166" s="287"/>
    </row>
    <row r="8167" spans="1:1" x14ac:dyDescent="0.25">
      <c r="A8167" s="287"/>
    </row>
    <row r="8168" spans="1:1" x14ac:dyDescent="0.25">
      <c r="A8168" s="287"/>
    </row>
    <row r="8169" spans="1:1" x14ac:dyDescent="0.25">
      <c r="A8169" s="287"/>
    </row>
    <row r="8170" spans="1:1" x14ac:dyDescent="0.25">
      <c r="A8170" s="287"/>
    </row>
    <row r="8171" spans="1:1" x14ac:dyDescent="0.25">
      <c r="A8171" s="287"/>
    </row>
    <row r="8172" spans="1:1" x14ac:dyDescent="0.25">
      <c r="A8172" s="287"/>
    </row>
    <row r="8173" spans="1:1" x14ac:dyDescent="0.25">
      <c r="A8173" s="287"/>
    </row>
    <row r="8174" spans="1:1" x14ac:dyDescent="0.25">
      <c r="A8174" s="287"/>
    </row>
    <row r="8175" spans="1:1" x14ac:dyDescent="0.25">
      <c r="A8175" s="287"/>
    </row>
    <row r="8176" spans="1:1" x14ac:dyDescent="0.25">
      <c r="A8176" s="287"/>
    </row>
    <row r="8177" spans="1:1" x14ac:dyDescent="0.25">
      <c r="A8177" s="287"/>
    </row>
    <row r="8178" spans="1:1" x14ac:dyDescent="0.25">
      <c r="A8178" s="287"/>
    </row>
    <row r="8179" spans="1:1" x14ac:dyDescent="0.25">
      <c r="A8179" s="287"/>
    </row>
    <row r="8180" spans="1:1" x14ac:dyDescent="0.25">
      <c r="A8180" s="287"/>
    </row>
    <row r="8181" spans="1:1" x14ac:dyDescent="0.25">
      <c r="A8181" s="287"/>
    </row>
    <row r="8182" spans="1:1" x14ac:dyDescent="0.25">
      <c r="A8182" s="287"/>
    </row>
    <row r="8183" spans="1:1" x14ac:dyDescent="0.25">
      <c r="A8183" s="287"/>
    </row>
    <row r="8184" spans="1:1" x14ac:dyDescent="0.25">
      <c r="A8184" s="287"/>
    </row>
    <row r="8185" spans="1:1" x14ac:dyDescent="0.25">
      <c r="A8185" s="287"/>
    </row>
    <row r="8186" spans="1:1" x14ac:dyDescent="0.25">
      <c r="A8186" s="287"/>
    </row>
    <row r="8187" spans="1:1" x14ac:dyDescent="0.25">
      <c r="A8187" s="287"/>
    </row>
    <row r="8188" spans="1:1" x14ac:dyDescent="0.25">
      <c r="A8188" s="287"/>
    </row>
    <row r="8189" spans="1:1" x14ac:dyDescent="0.25">
      <c r="A8189" s="287"/>
    </row>
    <row r="8190" spans="1:1" x14ac:dyDescent="0.25">
      <c r="A8190" s="287"/>
    </row>
    <row r="8191" spans="1:1" x14ac:dyDescent="0.25">
      <c r="A8191" s="287"/>
    </row>
    <row r="8192" spans="1:1" x14ac:dyDescent="0.25">
      <c r="A8192" s="287"/>
    </row>
    <row r="8193" spans="1:1" x14ac:dyDescent="0.25">
      <c r="A8193" s="287"/>
    </row>
    <row r="8194" spans="1:1" x14ac:dyDescent="0.25">
      <c r="A8194" s="287"/>
    </row>
    <row r="8195" spans="1:1" x14ac:dyDescent="0.25">
      <c r="A8195" s="287"/>
    </row>
    <row r="8196" spans="1:1" x14ac:dyDescent="0.25">
      <c r="A8196" s="287"/>
    </row>
    <row r="8197" spans="1:1" x14ac:dyDescent="0.25">
      <c r="A8197" s="287"/>
    </row>
    <row r="8198" spans="1:1" x14ac:dyDescent="0.25">
      <c r="A8198" s="287"/>
    </row>
    <row r="8199" spans="1:1" x14ac:dyDescent="0.25">
      <c r="A8199" s="287"/>
    </row>
    <row r="8200" spans="1:1" x14ac:dyDescent="0.25">
      <c r="A8200" s="287"/>
    </row>
    <row r="8201" spans="1:1" x14ac:dyDescent="0.25">
      <c r="A8201" s="287"/>
    </row>
    <row r="8202" spans="1:1" x14ac:dyDescent="0.25">
      <c r="A8202" s="287"/>
    </row>
    <row r="8203" spans="1:1" x14ac:dyDescent="0.25">
      <c r="A8203" s="287"/>
    </row>
    <row r="8204" spans="1:1" x14ac:dyDescent="0.25">
      <c r="A8204" s="287"/>
    </row>
    <row r="8205" spans="1:1" x14ac:dyDescent="0.25">
      <c r="A8205" s="287"/>
    </row>
    <row r="8206" spans="1:1" x14ac:dyDescent="0.25">
      <c r="A8206" s="287"/>
    </row>
    <row r="8207" spans="1:1" x14ac:dyDescent="0.25">
      <c r="A8207" s="287"/>
    </row>
    <row r="8208" spans="1:1" x14ac:dyDescent="0.25">
      <c r="A8208" s="287"/>
    </row>
    <row r="8209" spans="1:1" x14ac:dyDescent="0.25">
      <c r="A8209" s="287"/>
    </row>
    <row r="8210" spans="1:1" x14ac:dyDescent="0.25">
      <c r="A8210" s="287"/>
    </row>
    <row r="8211" spans="1:1" x14ac:dyDescent="0.25">
      <c r="A8211" s="287"/>
    </row>
    <row r="8212" spans="1:1" x14ac:dyDescent="0.25">
      <c r="A8212" s="287"/>
    </row>
    <row r="8213" spans="1:1" x14ac:dyDescent="0.25">
      <c r="A8213" s="287"/>
    </row>
    <row r="8214" spans="1:1" x14ac:dyDescent="0.25">
      <c r="A8214" s="287"/>
    </row>
    <row r="8215" spans="1:1" x14ac:dyDescent="0.25">
      <c r="A8215" s="287"/>
    </row>
    <row r="8216" spans="1:1" x14ac:dyDescent="0.25">
      <c r="A8216" s="287"/>
    </row>
    <row r="8217" spans="1:1" x14ac:dyDescent="0.25">
      <c r="A8217" s="287"/>
    </row>
    <row r="8218" spans="1:1" x14ac:dyDescent="0.25">
      <c r="A8218" s="287"/>
    </row>
    <row r="8219" spans="1:1" x14ac:dyDescent="0.25">
      <c r="A8219" s="287"/>
    </row>
    <row r="8220" spans="1:1" x14ac:dyDescent="0.25">
      <c r="A8220" s="287"/>
    </row>
    <row r="8221" spans="1:1" x14ac:dyDescent="0.25">
      <c r="A8221" s="287"/>
    </row>
    <row r="8222" spans="1:1" x14ac:dyDescent="0.25">
      <c r="A8222" s="287"/>
    </row>
    <row r="8223" spans="1:1" x14ac:dyDescent="0.25">
      <c r="A8223" s="287"/>
    </row>
    <row r="8224" spans="1:1" x14ac:dyDescent="0.25">
      <c r="A8224" s="287"/>
    </row>
    <row r="8225" spans="1:1" x14ac:dyDescent="0.25">
      <c r="A8225" s="287"/>
    </row>
    <row r="8226" spans="1:1" x14ac:dyDescent="0.25">
      <c r="A8226" s="287"/>
    </row>
    <row r="8227" spans="1:1" x14ac:dyDescent="0.25">
      <c r="A8227" s="287"/>
    </row>
    <row r="8228" spans="1:1" x14ac:dyDescent="0.25">
      <c r="A8228" s="287"/>
    </row>
    <row r="8229" spans="1:1" x14ac:dyDescent="0.25">
      <c r="A8229" s="287"/>
    </row>
    <row r="8230" spans="1:1" x14ac:dyDescent="0.25">
      <c r="A8230" s="287"/>
    </row>
    <row r="8231" spans="1:1" x14ac:dyDescent="0.25">
      <c r="A8231" s="287"/>
    </row>
    <row r="8232" spans="1:1" x14ac:dyDescent="0.25">
      <c r="A8232" s="287"/>
    </row>
    <row r="8233" spans="1:1" x14ac:dyDescent="0.25">
      <c r="A8233" s="287"/>
    </row>
    <row r="8234" spans="1:1" x14ac:dyDescent="0.25">
      <c r="A8234" s="287"/>
    </row>
    <row r="8235" spans="1:1" x14ac:dyDescent="0.25">
      <c r="A8235" s="287"/>
    </row>
    <row r="8236" spans="1:1" x14ac:dyDescent="0.25">
      <c r="A8236" s="287"/>
    </row>
    <row r="8237" spans="1:1" x14ac:dyDescent="0.25">
      <c r="A8237" s="287"/>
    </row>
    <row r="8238" spans="1:1" x14ac:dyDescent="0.25">
      <c r="A8238" s="287"/>
    </row>
    <row r="8239" spans="1:1" x14ac:dyDescent="0.25">
      <c r="A8239" s="287"/>
    </row>
    <row r="8240" spans="1:1" x14ac:dyDescent="0.25">
      <c r="A8240" s="287"/>
    </row>
    <row r="8241" spans="1:1" x14ac:dyDescent="0.25">
      <c r="A8241" s="287"/>
    </row>
    <row r="8242" spans="1:1" x14ac:dyDescent="0.25">
      <c r="A8242" s="287"/>
    </row>
    <row r="8243" spans="1:1" x14ac:dyDescent="0.25">
      <c r="A8243" s="287"/>
    </row>
    <row r="8244" spans="1:1" x14ac:dyDescent="0.25">
      <c r="A8244" s="287"/>
    </row>
    <row r="8245" spans="1:1" x14ac:dyDescent="0.25">
      <c r="A8245" s="287"/>
    </row>
    <row r="8246" spans="1:1" x14ac:dyDescent="0.25">
      <c r="A8246" s="287"/>
    </row>
    <row r="8247" spans="1:1" x14ac:dyDescent="0.25">
      <c r="A8247" s="287"/>
    </row>
    <row r="8248" spans="1:1" x14ac:dyDescent="0.25">
      <c r="A8248" s="287"/>
    </row>
    <row r="8249" spans="1:1" x14ac:dyDescent="0.25">
      <c r="A8249" s="287"/>
    </row>
    <row r="8250" spans="1:1" x14ac:dyDescent="0.25">
      <c r="A8250" s="287"/>
    </row>
    <row r="8251" spans="1:1" x14ac:dyDescent="0.25">
      <c r="A8251" s="287"/>
    </row>
    <row r="8252" spans="1:1" x14ac:dyDescent="0.25">
      <c r="A8252" s="287"/>
    </row>
    <row r="8253" spans="1:1" x14ac:dyDescent="0.25">
      <c r="A8253" s="287"/>
    </row>
    <row r="8254" spans="1:1" x14ac:dyDescent="0.25">
      <c r="A8254" s="287"/>
    </row>
    <row r="8255" spans="1:1" x14ac:dyDescent="0.25">
      <c r="A8255" s="287"/>
    </row>
    <row r="8256" spans="1:1" x14ac:dyDescent="0.25">
      <c r="A8256" s="287"/>
    </row>
    <row r="8257" spans="1:1" x14ac:dyDescent="0.25">
      <c r="A8257" s="287"/>
    </row>
    <row r="8258" spans="1:1" x14ac:dyDescent="0.25">
      <c r="A8258" s="287"/>
    </row>
    <row r="8259" spans="1:1" x14ac:dyDescent="0.25">
      <c r="A8259" s="287"/>
    </row>
    <row r="8260" spans="1:1" x14ac:dyDescent="0.25">
      <c r="A8260" s="287"/>
    </row>
    <row r="8261" spans="1:1" x14ac:dyDescent="0.25">
      <c r="A8261" s="287"/>
    </row>
    <row r="8262" spans="1:1" x14ac:dyDescent="0.25">
      <c r="A8262" s="287"/>
    </row>
    <row r="8263" spans="1:1" x14ac:dyDescent="0.25">
      <c r="A8263" s="287"/>
    </row>
    <row r="8264" spans="1:1" x14ac:dyDescent="0.25">
      <c r="A8264" s="287"/>
    </row>
    <row r="8265" spans="1:1" x14ac:dyDescent="0.25">
      <c r="A8265" s="287"/>
    </row>
    <row r="8266" spans="1:1" x14ac:dyDescent="0.25">
      <c r="A8266" s="287"/>
    </row>
    <row r="8267" spans="1:1" x14ac:dyDescent="0.25">
      <c r="A8267" s="287"/>
    </row>
    <row r="8268" spans="1:1" x14ac:dyDescent="0.25">
      <c r="A8268" s="287"/>
    </row>
    <row r="8269" spans="1:1" x14ac:dyDescent="0.25">
      <c r="A8269" s="287"/>
    </row>
    <row r="8270" spans="1:1" x14ac:dyDescent="0.25">
      <c r="A8270" s="287"/>
    </row>
    <row r="8271" spans="1:1" x14ac:dyDescent="0.25">
      <c r="A8271" s="287"/>
    </row>
    <row r="8272" spans="1:1" x14ac:dyDescent="0.25">
      <c r="A8272" s="287"/>
    </row>
    <row r="8273" spans="1:1" x14ac:dyDescent="0.25">
      <c r="A8273" s="287"/>
    </row>
    <row r="8274" spans="1:1" x14ac:dyDescent="0.25">
      <c r="A8274" s="287"/>
    </row>
    <row r="8275" spans="1:1" x14ac:dyDescent="0.25">
      <c r="A8275" s="287"/>
    </row>
    <row r="8276" spans="1:1" x14ac:dyDescent="0.25">
      <c r="A8276" s="287"/>
    </row>
    <row r="8277" spans="1:1" x14ac:dyDescent="0.25">
      <c r="A8277" s="287"/>
    </row>
    <row r="8278" spans="1:1" x14ac:dyDescent="0.25">
      <c r="A8278" s="287"/>
    </row>
    <row r="8279" spans="1:1" x14ac:dyDescent="0.25">
      <c r="A8279" s="287"/>
    </row>
    <row r="8280" spans="1:1" x14ac:dyDescent="0.25">
      <c r="A8280" s="287"/>
    </row>
    <row r="8281" spans="1:1" x14ac:dyDescent="0.25">
      <c r="A8281" s="287"/>
    </row>
    <row r="8282" spans="1:1" x14ac:dyDescent="0.25">
      <c r="A8282" s="287"/>
    </row>
    <row r="8283" spans="1:1" x14ac:dyDescent="0.25">
      <c r="A8283" s="287"/>
    </row>
    <row r="8284" spans="1:1" x14ac:dyDescent="0.25">
      <c r="A8284" s="287"/>
    </row>
    <row r="8285" spans="1:1" x14ac:dyDescent="0.25">
      <c r="A8285" s="287"/>
    </row>
    <row r="8286" spans="1:1" x14ac:dyDescent="0.25">
      <c r="A8286" s="287"/>
    </row>
    <row r="8287" spans="1:1" x14ac:dyDescent="0.25">
      <c r="A8287" s="287"/>
    </row>
    <row r="8288" spans="1:1" x14ac:dyDescent="0.25">
      <c r="A8288" s="287"/>
    </row>
    <row r="8289" spans="1:1" x14ac:dyDescent="0.25">
      <c r="A8289" s="287"/>
    </row>
    <row r="8290" spans="1:1" x14ac:dyDescent="0.25">
      <c r="A8290" s="287"/>
    </row>
    <row r="8291" spans="1:1" x14ac:dyDescent="0.25">
      <c r="A8291" s="287"/>
    </row>
    <row r="8292" spans="1:1" x14ac:dyDescent="0.25">
      <c r="A8292" s="287"/>
    </row>
    <row r="8293" spans="1:1" x14ac:dyDescent="0.25">
      <c r="A8293" s="287"/>
    </row>
    <row r="8294" spans="1:1" x14ac:dyDescent="0.25">
      <c r="A8294" s="287"/>
    </row>
    <row r="8295" spans="1:1" x14ac:dyDescent="0.25">
      <c r="A8295" s="287"/>
    </row>
    <row r="8296" spans="1:1" x14ac:dyDescent="0.25">
      <c r="A8296" s="287"/>
    </row>
    <row r="8297" spans="1:1" x14ac:dyDescent="0.25">
      <c r="A8297" s="287"/>
    </row>
    <row r="8298" spans="1:1" x14ac:dyDescent="0.25">
      <c r="A8298" s="287"/>
    </row>
    <row r="8299" spans="1:1" x14ac:dyDescent="0.25">
      <c r="A8299" s="287"/>
    </row>
    <row r="8300" spans="1:1" x14ac:dyDescent="0.25">
      <c r="A8300" s="287"/>
    </row>
    <row r="8301" spans="1:1" x14ac:dyDescent="0.25">
      <c r="A8301" s="287"/>
    </row>
    <row r="8302" spans="1:1" x14ac:dyDescent="0.25">
      <c r="A8302" s="287"/>
    </row>
    <row r="8303" spans="1:1" x14ac:dyDescent="0.25">
      <c r="A8303" s="287"/>
    </row>
    <row r="8304" spans="1:1" x14ac:dyDescent="0.25">
      <c r="A8304" s="287"/>
    </row>
    <row r="8305" spans="1:1" x14ac:dyDescent="0.25">
      <c r="A8305" s="287"/>
    </row>
    <row r="8306" spans="1:1" x14ac:dyDescent="0.25">
      <c r="A8306" s="287"/>
    </row>
    <row r="8307" spans="1:1" x14ac:dyDescent="0.25">
      <c r="A8307" s="287"/>
    </row>
    <row r="8308" spans="1:1" x14ac:dyDescent="0.25">
      <c r="A8308" s="287"/>
    </row>
    <row r="8309" spans="1:1" x14ac:dyDescent="0.25">
      <c r="A8309" s="287"/>
    </row>
    <row r="8310" spans="1:1" x14ac:dyDescent="0.25">
      <c r="A8310" s="287"/>
    </row>
    <row r="8311" spans="1:1" x14ac:dyDescent="0.25">
      <c r="A8311" s="287"/>
    </row>
    <row r="8312" spans="1:1" x14ac:dyDescent="0.25">
      <c r="A8312" s="287"/>
    </row>
    <row r="8313" spans="1:1" x14ac:dyDescent="0.25">
      <c r="A8313" s="287"/>
    </row>
    <row r="8314" spans="1:1" x14ac:dyDescent="0.25">
      <c r="A8314" s="287"/>
    </row>
    <row r="8315" spans="1:1" x14ac:dyDescent="0.25">
      <c r="A8315" s="287"/>
    </row>
    <row r="8316" spans="1:1" x14ac:dyDescent="0.25">
      <c r="A8316" s="287"/>
    </row>
    <row r="8317" spans="1:1" x14ac:dyDescent="0.25">
      <c r="A8317" s="287"/>
    </row>
    <row r="8318" spans="1:1" x14ac:dyDescent="0.25">
      <c r="A8318" s="287"/>
    </row>
    <row r="8319" spans="1:1" x14ac:dyDescent="0.25">
      <c r="A8319" s="287"/>
    </row>
    <row r="8320" spans="1:1" x14ac:dyDescent="0.25">
      <c r="A8320" s="287"/>
    </row>
    <row r="8321" spans="1:1" x14ac:dyDescent="0.25">
      <c r="A8321" s="287"/>
    </row>
    <row r="8322" spans="1:1" x14ac:dyDescent="0.25">
      <c r="A8322" s="287"/>
    </row>
    <row r="8323" spans="1:1" x14ac:dyDescent="0.25">
      <c r="A8323" s="287"/>
    </row>
    <row r="8324" spans="1:1" x14ac:dyDescent="0.25">
      <c r="A8324" s="287"/>
    </row>
    <row r="8325" spans="1:1" x14ac:dyDescent="0.25">
      <c r="A8325" s="287"/>
    </row>
    <row r="8326" spans="1:1" x14ac:dyDescent="0.25">
      <c r="A8326" s="287"/>
    </row>
    <row r="8327" spans="1:1" x14ac:dyDescent="0.25">
      <c r="A8327" s="287"/>
    </row>
    <row r="8328" spans="1:1" x14ac:dyDescent="0.25">
      <c r="A8328" s="287"/>
    </row>
    <row r="8329" spans="1:1" x14ac:dyDescent="0.25">
      <c r="A8329" s="287"/>
    </row>
    <row r="8330" spans="1:1" x14ac:dyDescent="0.25">
      <c r="A8330" s="287"/>
    </row>
    <row r="8331" spans="1:1" x14ac:dyDescent="0.25">
      <c r="A8331" s="287"/>
    </row>
    <row r="8332" spans="1:1" x14ac:dyDescent="0.25">
      <c r="A8332" s="287"/>
    </row>
    <row r="8333" spans="1:1" x14ac:dyDescent="0.25">
      <c r="A8333" s="287"/>
    </row>
    <row r="8334" spans="1:1" x14ac:dyDescent="0.25">
      <c r="A8334" s="287"/>
    </row>
    <row r="8335" spans="1:1" x14ac:dyDescent="0.25">
      <c r="A8335" s="287"/>
    </row>
    <row r="8336" spans="1:1" x14ac:dyDescent="0.25">
      <c r="A8336" s="287"/>
    </row>
    <row r="8337" spans="1:1" x14ac:dyDescent="0.25">
      <c r="A8337" s="287"/>
    </row>
    <row r="8338" spans="1:1" x14ac:dyDescent="0.25">
      <c r="A8338" s="287"/>
    </row>
    <row r="8339" spans="1:1" x14ac:dyDescent="0.25">
      <c r="A8339" s="287"/>
    </row>
    <row r="8340" spans="1:1" x14ac:dyDescent="0.25">
      <c r="A8340" s="287"/>
    </row>
    <row r="8341" spans="1:1" x14ac:dyDescent="0.25">
      <c r="A8341" s="287"/>
    </row>
    <row r="8342" spans="1:1" x14ac:dyDescent="0.25">
      <c r="A8342" s="287"/>
    </row>
    <row r="8343" spans="1:1" x14ac:dyDescent="0.25">
      <c r="A8343" s="287"/>
    </row>
    <row r="8344" spans="1:1" x14ac:dyDescent="0.25">
      <c r="A8344" s="287"/>
    </row>
    <row r="8345" spans="1:1" x14ac:dyDescent="0.25">
      <c r="A8345" s="287"/>
    </row>
    <row r="8346" spans="1:1" x14ac:dyDescent="0.25">
      <c r="A8346" s="287"/>
    </row>
    <row r="8347" spans="1:1" x14ac:dyDescent="0.25">
      <c r="A8347" s="287"/>
    </row>
    <row r="8348" spans="1:1" x14ac:dyDescent="0.25">
      <c r="A8348" s="287"/>
    </row>
    <row r="8349" spans="1:1" x14ac:dyDescent="0.25">
      <c r="A8349" s="287"/>
    </row>
    <row r="8350" spans="1:1" x14ac:dyDescent="0.25">
      <c r="A8350" s="287"/>
    </row>
    <row r="8351" spans="1:1" x14ac:dyDescent="0.25">
      <c r="A8351" s="287"/>
    </row>
    <row r="8352" spans="1:1" x14ac:dyDescent="0.25">
      <c r="A8352" s="287"/>
    </row>
    <row r="8353" spans="1:1" x14ac:dyDescent="0.25">
      <c r="A8353" s="287"/>
    </row>
    <row r="8354" spans="1:1" x14ac:dyDescent="0.25">
      <c r="A8354" s="287"/>
    </row>
    <row r="8355" spans="1:1" x14ac:dyDescent="0.25">
      <c r="A8355" s="287"/>
    </row>
    <row r="8356" spans="1:1" x14ac:dyDescent="0.25">
      <c r="A8356" s="287"/>
    </row>
    <row r="8357" spans="1:1" x14ac:dyDescent="0.25">
      <c r="A8357" s="287"/>
    </row>
    <row r="8358" spans="1:1" x14ac:dyDescent="0.25">
      <c r="A8358" s="287"/>
    </row>
    <row r="8359" spans="1:1" x14ac:dyDescent="0.25">
      <c r="A8359" s="287"/>
    </row>
    <row r="8360" spans="1:1" x14ac:dyDescent="0.25">
      <c r="A8360" s="287"/>
    </row>
    <row r="8361" spans="1:1" x14ac:dyDescent="0.25">
      <c r="A8361" s="287"/>
    </row>
    <row r="8362" spans="1:1" x14ac:dyDescent="0.25">
      <c r="A8362" s="287"/>
    </row>
    <row r="8363" spans="1:1" x14ac:dyDescent="0.25">
      <c r="A8363" s="287"/>
    </row>
    <row r="8364" spans="1:1" x14ac:dyDescent="0.25">
      <c r="A8364" s="287"/>
    </row>
    <row r="8365" spans="1:1" x14ac:dyDescent="0.25">
      <c r="A8365" s="287"/>
    </row>
    <row r="8366" spans="1:1" x14ac:dyDescent="0.25">
      <c r="A8366" s="287"/>
    </row>
    <row r="8367" spans="1:1" x14ac:dyDescent="0.25">
      <c r="A8367" s="287"/>
    </row>
    <row r="8368" spans="1:1" x14ac:dyDescent="0.25">
      <c r="A8368" s="287"/>
    </row>
    <row r="8369" spans="1:1" x14ac:dyDescent="0.25">
      <c r="A8369" s="287"/>
    </row>
    <row r="8370" spans="1:1" x14ac:dyDescent="0.25">
      <c r="A8370" s="287"/>
    </row>
    <row r="8371" spans="1:1" x14ac:dyDescent="0.25">
      <c r="A8371" s="287"/>
    </row>
    <row r="8372" spans="1:1" x14ac:dyDescent="0.25">
      <c r="A8372" s="287"/>
    </row>
    <row r="8373" spans="1:1" x14ac:dyDescent="0.25">
      <c r="A8373" s="287"/>
    </row>
    <row r="8374" spans="1:1" x14ac:dyDescent="0.25">
      <c r="A8374" s="287"/>
    </row>
    <row r="8375" spans="1:1" x14ac:dyDescent="0.25">
      <c r="A8375" s="287"/>
    </row>
    <row r="8376" spans="1:1" x14ac:dyDescent="0.25">
      <c r="A8376" s="287"/>
    </row>
    <row r="8377" spans="1:1" x14ac:dyDescent="0.25">
      <c r="A8377" s="287"/>
    </row>
    <row r="8378" spans="1:1" x14ac:dyDescent="0.25">
      <c r="A8378" s="287"/>
    </row>
    <row r="8379" spans="1:1" x14ac:dyDescent="0.25">
      <c r="A8379" s="287"/>
    </row>
    <row r="8380" spans="1:1" x14ac:dyDescent="0.25">
      <c r="A8380" s="287"/>
    </row>
    <row r="8381" spans="1:1" x14ac:dyDescent="0.25">
      <c r="A8381" s="287"/>
    </row>
    <row r="8382" spans="1:1" x14ac:dyDescent="0.25">
      <c r="A8382" s="287"/>
    </row>
    <row r="8383" spans="1:1" x14ac:dyDescent="0.25">
      <c r="A8383" s="287"/>
    </row>
    <row r="8384" spans="1:1" x14ac:dyDescent="0.25">
      <c r="A8384" s="287"/>
    </row>
    <row r="8385" spans="1:1" x14ac:dyDescent="0.25">
      <c r="A8385" s="287"/>
    </row>
    <row r="8386" spans="1:1" x14ac:dyDescent="0.25">
      <c r="A8386" s="287"/>
    </row>
    <row r="8387" spans="1:1" x14ac:dyDescent="0.25">
      <c r="A8387" s="287"/>
    </row>
    <row r="8388" spans="1:1" x14ac:dyDescent="0.25">
      <c r="A8388" s="287"/>
    </row>
    <row r="8389" spans="1:1" x14ac:dyDescent="0.25">
      <c r="A8389" s="287"/>
    </row>
    <row r="8390" spans="1:1" x14ac:dyDescent="0.25">
      <c r="A8390" s="287"/>
    </row>
    <row r="8391" spans="1:1" x14ac:dyDescent="0.25">
      <c r="A8391" s="287"/>
    </row>
    <row r="8392" spans="1:1" x14ac:dyDescent="0.25">
      <c r="A8392" s="287"/>
    </row>
    <row r="8393" spans="1:1" x14ac:dyDescent="0.25">
      <c r="A8393" s="287"/>
    </row>
    <row r="8394" spans="1:1" x14ac:dyDescent="0.25">
      <c r="A8394" s="287"/>
    </row>
    <row r="8395" spans="1:1" x14ac:dyDescent="0.25">
      <c r="A8395" s="287"/>
    </row>
    <row r="8396" spans="1:1" x14ac:dyDescent="0.25">
      <c r="A8396" s="287"/>
    </row>
    <row r="8397" spans="1:1" x14ac:dyDescent="0.25">
      <c r="A8397" s="287"/>
    </row>
    <row r="8398" spans="1:1" x14ac:dyDescent="0.25">
      <c r="A8398" s="287"/>
    </row>
    <row r="8399" spans="1:1" x14ac:dyDescent="0.25">
      <c r="A8399" s="287"/>
    </row>
    <row r="8400" spans="1:1" x14ac:dyDescent="0.25">
      <c r="A8400" s="287"/>
    </row>
    <row r="8401" spans="1:1" x14ac:dyDescent="0.25">
      <c r="A8401" s="287"/>
    </row>
    <row r="8402" spans="1:1" x14ac:dyDescent="0.25">
      <c r="A8402" s="287"/>
    </row>
    <row r="8403" spans="1:1" x14ac:dyDescent="0.25">
      <c r="A8403" s="287"/>
    </row>
    <row r="8404" spans="1:1" x14ac:dyDescent="0.25">
      <c r="A8404" s="287"/>
    </row>
    <row r="8405" spans="1:1" x14ac:dyDescent="0.25">
      <c r="A8405" s="287"/>
    </row>
    <row r="8406" spans="1:1" x14ac:dyDescent="0.25">
      <c r="A8406" s="287"/>
    </row>
    <row r="8407" spans="1:1" x14ac:dyDescent="0.25">
      <c r="A8407" s="287"/>
    </row>
    <row r="8408" spans="1:1" x14ac:dyDescent="0.25">
      <c r="A8408" s="287"/>
    </row>
    <row r="8409" spans="1:1" x14ac:dyDescent="0.25">
      <c r="A8409" s="287"/>
    </row>
    <row r="8410" spans="1:1" x14ac:dyDescent="0.25">
      <c r="A8410" s="287"/>
    </row>
    <row r="8411" spans="1:1" x14ac:dyDescent="0.25">
      <c r="A8411" s="287"/>
    </row>
    <row r="8412" spans="1:1" x14ac:dyDescent="0.25">
      <c r="A8412" s="287"/>
    </row>
    <row r="8413" spans="1:1" x14ac:dyDescent="0.25">
      <c r="A8413" s="287"/>
    </row>
    <row r="8414" spans="1:1" x14ac:dyDescent="0.25">
      <c r="A8414" s="287"/>
    </row>
    <row r="8415" spans="1:1" x14ac:dyDescent="0.25">
      <c r="A8415" s="287"/>
    </row>
    <row r="8416" spans="1:1" x14ac:dyDescent="0.25">
      <c r="A8416" s="287"/>
    </row>
    <row r="8417" spans="1:1" x14ac:dyDescent="0.25">
      <c r="A8417" s="287"/>
    </row>
    <row r="8418" spans="1:1" x14ac:dyDescent="0.25">
      <c r="A8418" s="287"/>
    </row>
    <row r="8419" spans="1:1" x14ac:dyDescent="0.25">
      <c r="A8419" s="287"/>
    </row>
    <row r="8420" spans="1:1" x14ac:dyDescent="0.25">
      <c r="A8420" s="287"/>
    </row>
    <row r="8421" spans="1:1" x14ac:dyDescent="0.25">
      <c r="A8421" s="287"/>
    </row>
    <row r="8422" spans="1:1" x14ac:dyDescent="0.25">
      <c r="A8422" s="287"/>
    </row>
    <row r="8423" spans="1:1" x14ac:dyDescent="0.25">
      <c r="A8423" s="287"/>
    </row>
    <row r="8424" spans="1:1" x14ac:dyDescent="0.25">
      <c r="A8424" s="287"/>
    </row>
    <row r="8425" spans="1:1" x14ac:dyDescent="0.25">
      <c r="A8425" s="287"/>
    </row>
    <row r="8426" spans="1:1" x14ac:dyDescent="0.25">
      <c r="A8426" s="287"/>
    </row>
    <row r="8427" spans="1:1" x14ac:dyDescent="0.25">
      <c r="A8427" s="287"/>
    </row>
    <row r="8428" spans="1:1" x14ac:dyDescent="0.25">
      <c r="A8428" s="287"/>
    </row>
    <row r="8429" spans="1:1" x14ac:dyDescent="0.25">
      <c r="A8429" s="287"/>
    </row>
    <row r="8430" spans="1:1" x14ac:dyDescent="0.25">
      <c r="A8430" s="287"/>
    </row>
    <row r="8431" spans="1:1" x14ac:dyDescent="0.25">
      <c r="A8431" s="287"/>
    </row>
    <row r="8432" spans="1:1" x14ac:dyDescent="0.25">
      <c r="A8432" s="287"/>
    </row>
    <row r="8433" spans="1:1" x14ac:dyDescent="0.25">
      <c r="A8433" s="287"/>
    </row>
    <row r="8434" spans="1:1" x14ac:dyDescent="0.25">
      <c r="A8434" s="287"/>
    </row>
    <row r="8435" spans="1:1" x14ac:dyDescent="0.25">
      <c r="A8435" s="287"/>
    </row>
    <row r="8436" spans="1:1" x14ac:dyDescent="0.25">
      <c r="A8436" s="287"/>
    </row>
    <row r="8437" spans="1:1" x14ac:dyDescent="0.25">
      <c r="A8437" s="287"/>
    </row>
    <row r="8438" spans="1:1" x14ac:dyDescent="0.25">
      <c r="A8438" s="287"/>
    </row>
    <row r="8439" spans="1:1" x14ac:dyDescent="0.25">
      <c r="A8439" s="287"/>
    </row>
    <row r="8440" spans="1:1" x14ac:dyDescent="0.25">
      <c r="A8440" s="287"/>
    </row>
    <row r="8441" spans="1:1" x14ac:dyDescent="0.25">
      <c r="A8441" s="287"/>
    </row>
    <row r="8442" spans="1:1" x14ac:dyDescent="0.25">
      <c r="A8442" s="287"/>
    </row>
    <row r="8443" spans="1:1" x14ac:dyDescent="0.25">
      <c r="A8443" s="287"/>
    </row>
    <row r="8444" spans="1:1" x14ac:dyDescent="0.25">
      <c r="A8444" s="287"/>
    </row>
    <row r="8445" spans="1:1" x14ac:dyDescent="0.25">
      <c r="A8445" s="287"/>
    </row>
    <row r="8446" spans="1:1" x14ac:dyDescent="0.25">
      <c r="A8446" s="287"/>
    </row>
    <row r="8447" spans="1:1" x14ac:dyDescent="0.25">
      <c r="A8447" s="287"/>
    </row>
    <row r="8448" spans="1:1" x14ac:dyDescent="0.25">
      <c r="A8448" s="287"/>
    </row>
    <row r="8449" spans="1:1" x14ac:dyDescent="0.25">
      <c r="A8449" s="287"/>
    </row>
    <row r="8450" spans="1:1" x14ac:dyDescent="0.25">
      <c r="A8450" s="287"/>
    </row>
    <row r="8451" spans="1:1" x14ac:dyDescent="0.25">
      <c r="A8451" s="287"/>
    </row>
    <row r="8452" spans="1:1" x14ac:dyDescent="0.25">
      <c r="A8452" s="287"/>
    </row>
    <row r="8453" spans="1:1" x14ac:dyDescent="0.25">
      <c r="A8453" s="287"/>
    </row>
    <row r="8454" spans="1:1" x14ac:dyDescent="0.25">
      <c r="A8454" s="287"/>
    </row>
    <row r="8455" spans="1:1" x14ac:dyDescent="0.25">
      <c r="A8455" s="287"/>
    </row>
    <row r="8456" spans="1:1" x14ac:dyDescent="0.25">
      <c r="A8456" s="287"/>
    </row>
    <row r="8457" spans="1:1" x14ac:dyDescent="0.25">
      <c r="A8457" s="287"/>
    </row>
    <row r="8458" spans="1:1" x14ac:dyDescent="0.25">
      <c r="A8458" s="287"/>
    </row>
    <row r="8459" spans="1:1" x14ac:dyDescent="0.25">
      <c r="A8459" s="287"/>
    </row>
    <row r="8460" spans="1:1" x14ac:dyDescent="0.25">
      <c r="A8460" s="287"/>
    </row>
    <row r="8461" spans="1:1" x14ac:dyDescent="0.25">
      <c r="A8461" s="287"/>
    </row>
    <row r="8462" spans="1:1" x14ac:dyDescent="0.25">
      <c r="A8462" s="287"/>
    </row>
    <row r="8463" spans="1:1" x14ac:dyDescent="0.25">
      <c r="A8463" s="287"/>
    </row>
    <row r="8464" spans="1:1" x14ac:dyDescent="0.25">
      <c r="A8464" s="287"/>
    </row>
    <row r="8465" spans="1:1" x14ac:dyDescent="0.25">
      <c r="A8465" s="287"/>
    </row>
    <row r="8466" spans="1:1" x14ac:dyDescent="0.25">
      <c r="A8466" s="287"/>
    </row>
    <row r="8467" spans="1:1" x14ac:dyDescent="0.25">
      <c r="A8467" s="287"/>
    </row>
    <row r="8468" spans="1:1" x14ac:dyDescent="0.25">
      <c r="A8468" s="287"/>
    </row>
    <row r="8469" spans="1:1" x14ac:dyDescent="0.25">
      <c r="A8469" s="287"/>
    </row>
    <row r="8470" spans="1:1" x14ac:dyDescent="0.25">
      <c r="A8470" s="287"/>
    </row>
    <row r="8471" spans="1:1" x14ac:dyDescent="0.25">
      <c r="A8471" s="287"/>
    </row>
    <row r="8472" spans="1:1" x14ac:dyDescent="0.25">
      <c r="A8472" s="287"/>
    </row>
    <row r="8473" spans="1:1" x14ac:dyDescent="0.25">
      <c r="A8473" s="287"/>
    </row>
    <row r="8474" spans="1:1" x14ac:dyDescent="0.25">
      <c r="A8474" s="287"/>
    </row>
    <row r="8475" spans="1:1" x14ac:dyDescent="0.25">
      <c r="A8475" s="287"/>
    </row>
    <row r="8476" spans="1:1" x14ac:dyDescent="0.25">
      <c r="A8476" s="287"/>
    </row>
    <row r="8477" spans="1:1" x14ac:dyDescent="0.25">
      <c r="A8477" s="287"/>
    </row>
    <row r="8478" spans="1:1" x14ac:dyDescent="0.25">
      <c r="A8478" s="287"/>
    </row>
    <row r="8479" spans="1:1" x14ac:dyDescent="0.25">
      <c r="A8479" s="287"/>
    </row>
    <row r="8480" spans="1:1" x14ac:dyDescent="0.25">
      <c r="A8480" s="287"/>
    </row>
    <row r="8481" spans="1:1" x14ac:dyDescent="0.25">
      <c r="A8481" s="287"/>
    </row>
    <row r="8482" spans="1:1" x14ac:dyDescent="0.25">
      <c r="A8482" s="287"/>
    </row>
    <row r="8483" spans="1:1" x14ac:dyDescent="0.25">
      <c r="A8483" s="287"/>
    </row>
    <row r="8484" spans="1:1" x14ac:dyDescent="0.25">
      <c r="A8484" s="287"/>
    </row>
    <row r="8485" spans="1:1" x14ac:dyDescent="0.25">
      <c r="A8485" s="287"/>
    </row>
    <row r="8486" spans="1:1" x14ac:dyDescent="0.25">
      <c r="A8486" s="287"/>
    </row>
    <row r="8487" spans="1:1" x14ac:dyDescent="0.25">
      <c r="A8487" s="287"/>
    </row>
    <row r="8488" spans="1:1" x14ac:dyDescent="0.25">
      <c r="A8488" s="287"/>
    </row>
    <row r="8489" spans="1:1" x14ac:dyDescent="0.25">
      <c r="A8489" s="287"/>
    </row>
    <row r="8490" spans="1:1" x14ac:dyDescent="0.25">
      <c r="A8490" s="287"/>
    </row>
    <row r="8491" spans="1:1" x14ac:dyDescent="0.25">
      <c r="A8491" s="287"/>
    </row>
    <row r="8492" spans="1:1" x14ac:dyDescent="0.25">
      <c r="A8492" s="287"/>
    </row>
    <row r="8493" spans="1:1" x14ac:dyDescent="0.25">
      <c r="A8493" s="287"/>
    </row>
    <row r="8494" spans="1:1" x14ac:dyDescent="0.25">
      <c r="A8494" s="287"/>
    </row>
    <row r="8495" spans="1:1" x14ac:dyDescent="0.25">
      <c r="A8495" s="287"/>
    </row>
    <row r="8496" spans="1:1" x14ac:dyDescent="0.25">
      <c r="A8496" s="287"/>
    </row>
    <row r="8497" spans="1:1" x14ac:dyDescent="0.25">
      <c r="A8497" s="287"/>
    </row>
    <row r="8498" spans="1:1" x14ac:dyDescent="0.25">
      <c r="A8498" s="287"/>
    </row>
    <row r="8499" spans="1:1" x14ac:dyDescent="0.25">
      <c r="A8499" s="287"/>
    </row>
    <row r="8500" spans="1:1" x14ac:dyDescent="0.25">
      <c r="A8500" s="287"/>
    </row>
    <row r="8501" spans="1:1" x14ac:dyDescent="0.25">
      <c r="A8501" s="287"/>
    </row>
    <row r="8502" spans="1:1" x14ac:dyDescent="0.25">
      <c r="A8502" s="287"/>
    </row>
    <row r="8503" spans="1:1" x14ac:dyDescent="0.25">
      <c r="A8503" s="287"/>
    </row>
    <row r="8504" spans="1:1" x14ac:dyDescent="0.25">
      <c r="A8504" s="287"/>
    </row>
    <row r="8505" spans="1:1" x14ac:dyDescent="0.25">
      <c r="A8505" s="287"/>
    </row>
    <row r="8506" spans="1:1" x14ac:dyDescent="0.25">
      <c r="A8506" s="287"/>
    </row>
    <row r="8507" spans="1:1" x14ac:dyDescent="0.25">
      <c r="A8507" s="287"/>
    </row>
    <row r="8508" spans="1:1" x14ac:dyDescent="0.25">
      <c r="A8508" s="287"/>
    </row>
    <row r="8509" spans="1:1" x14ac:dyDescent="0.25">
      <c r="A8509" s="287"/>
    </row>
    <row r="8510" spans="1:1" x14ac:dyDescent="0.25">
      <c r="A8510" s="287"/>
    </row>
    <row r="8511" spans="1:1" x14ac:dyDescent="0.25">
      <c r="A8511" s="287"/>
    </row>
    <row r="8512" spans="1:1" x14ac:dyDescent="0.25">
      <c r="A8512" s="287"/>
    </row>
    <row r="8513" spans="1:1" x14ac:dyDescent="0.25">
      <c r="A8513" s="287"/>
    </row>
    <row r="8514" spans="1:1" x14ac:dyDescent="0.25">
      <c r="A8514" s="287"/>
    </row>
    <row r="8515" spans="1:1" x14ac:dyDescent="0.25">
      <c r="A8515" s="287"/>
    </row>
    <row r="8516" spans="1:1" x14ac:dyDescent="0.25">
      <c r="A8516" s="287"/>
    </row>
    <row r="8517" spans="1:1" x14ac:dyDescent="0.25">
      <c r="A8517" s="287"/>
    </row>
    <row r="8518" spans="1:1" x14ac:dyDescent="0.25">
      <c r="A8518" s="287"/>
    </row>
    <row r="8519" spans="1:1" x14ac:dyDescent="0.25">
      <c r="A8519" s="287"/>
    </row>
    <row r="8520" spans="1:1" x14ac:dyDescent="0.25">
      <c r="A8520" s="287"/>
    </row>
    <row r="8521" spans="1:1" x14ac:dyDescent="0.25">
      <c r="A8521" s="287"/>
    </row>
    <row r="8522" spans="1:1" x14ac:dyDescent="0.25">
      <c r="A8522" s="287"/>
    </row>
    <row r="8523" spans="1:1" x14ac:dyDescent="0.25">
      <c r="A8523" s="287"/>
    </row>
    <row r="8524" spans="1:1" x14ac:dyDescent="0.25">
      <c r="A8524" s="287"/>
    </row>
    <row r="8525" spans="1:1" x14ac:dyDescent="0.25">
      <c r="A8525" s="287"/>
    </row>
    <row r="8526" spans="1:1" x14ac:dyDescent="0.25">
      <c r="A8526" s="287"/>
    </row>
    <row r="8527" spans="1:1" x14ac:dyDescent="0.25">
      <c r="A8527" s="287"/>
    </row>
    <row r="8528" spans="1:1" x14ac:dyDescent="0.25">
      <c r="A8528" s="287"/>
    </row>
    <row r="8529" spans="1:1" x14ac:dyDescent="0.25">
      <c r="A8529" s="287"/>
    </row>
    <row r="8530" spans="1:1" x14ac:dyDescent="0.25">
      <c r="A8530" s="287"/>
    </row>
    <row r="8531" spans="1:1" x14ac:dyDescent="0.25">
      <c r="A8531" s="287"/>
    </row>
    <row r="8532" spans="1:1" x14ac:dyDescent="0.25">
      <c r="A8532" s="287"/>
    </row>
    <row r="8533" spans="1:1" x14ac:dyDescent="0.25">
      <c r="A8533" s="287"/>
    </row>
    <row r="8534" spans="1:1" x14ac:dyDescent="0.25">
      <c r="A8534" s="287"/>
    </row>
    <row r="8535" spans="1:1" x14ac:dyDescent="0.25">
      <c r="A8535" s="287"/>
    </row>
    <row r="8536" spans="1:1" x14ac:dyDescent="0.25">
      <c r="A8536" s="287"/>
    </row>
    <row r="8537" spans="1:1" x14ac:dyDescent="0.25">
      <c r="A8537" s="287"/>
    </row>
    <row r="8538" spans="1:1" x14ac:dyDescent="0.25">
      <c r="A8538" s="287"/>
    </row>
    <row r="8539" spans="1:1" x14ac:dyDescent="0.25">
      <c r="A8539" s="287"/>
    </row>
    <row r="8540" spans="1:1" x14ac:dyDescent="0.25">
      <c r="A8540" s="287"/>
    </row>
    <row r="8541" spans="1:1" x14ac:dyDescent="0.25">
      <c r="A8541" s="287"/>
    </row>
    <row r="8542" spans="1:1" x14ac:dyDescent="0.25">
      <c r="A8542" s="287"/>
    </row>
    <row r="8543" spans="1:1" x14ac:dyDescent="0.25">
      <c r="A8543" s="287"/>
    </row>
    <row r="8544" spans="1:1" x14ac:dyDescent="0.25">
      <c r="A8544" s="287"/>
    </row>
    <row r="8545" spans="1:1" x14ac:dyDescent="0.25">
      <c r="A8545" s="287"/>
    </row>
    <row r="8546" spans="1:1" x14ac:dyDescent="0.25">
      <c r="A8546" s="287"/>
    </row>
    <row r="8547" spans="1:1" x14ac:dyDescent="0.25">
      <c r="A8547" s="287"/>
    </row>
    <row r="8548" spans="1:1" x14ac:dyDescent="0.25">
      <c r="A8548" s="287"/>
    </row>
    <row r="8549" spans="1:1" x14ac:dyDescent="0.25">
      <c r="A8549" s="287"/>
    </row>
    <row r="8550" spans="1:1" x14ac:dyDescent="0.25">
      <c r="A8550" s="287"/>
    </row>
    <row r="8551" spans="1:1" x14ac:dyDescent="0.25">
      <c r="A8551" s="287"/>
    </row>
    <row r="8552" spans="1:1" x14ac:dyDescent="0.25">
      <c r="A8552" s="287"/>
    </row>
    <row r="8553" spans="1:1" x14ac:dyDescent="0.25">
      <c r="A8553" s="287"/>
    </row>
    <row r="8554" spans="1:1" x14ac:dyDescent="0.25">
      <c r="A8554" s="287"/>
    </row>
    <row r="8555" spans="1:1" x14ac:dyDescent="0.25">
      <c r="A8555" s="287"/>
    </row>
    <row r="8556" spans="1:1" x14ac:dyDescent="0.25">
      <c r="A8556" s="287"/>
    </row>
    <row r="8557" spans="1:1" x14ac:dyDescent="0.25">
      <c r="A8557" s="287"/>
    </row>
    <row r="8558" spans="1:1" x14ac:dyDescent="0.25">
      <c r="A8558" s="287"/>
    </row>
    <row r="8559" spans="1:1" x14ac:dyDescent="0.25">
      <c r="A8559" s="287"/>
    </row>
    <row r="8560" spans="1:1" x14ac:dyDescent="0.25">
      <c r="A8560" s="287"/>
    </row>
    <row r="8561" spans="1:1" x14ac:dyDescent="0.25">
      <c r="A8561" s="287"/>
    </row>
    <row r="8562" spans="1:1" x14ac:dyDescent="0.25">
      <c r="A8562" s="287"/>
    </row>
    <row r="8563" spans="1:1" x14ac:dyDescent="0.25">
      <c r="A8563" s="287"/>
    </row>
    <row r="8564" spans="1:1" x14ac:dyDescent="0.25">
      <c r="A8564" s="287"/>
    </row>
    <row r="8565" spans="1:1" x14ac:dyDescent="0.25">
      <c r="A8565" s="287"/>
    </row>
    <row r="8566" spans="1:1" x14ac:dyDescent="0.25">
      <c r="A8566" s="287"/>
    </row>
    <row r="8567" spans="1:1" x14ac:dyDescent="0.25">
      <c r="A8567" s="287"/>
    </row>
    <row r="8568" spans="1:1" x14ac:dyDescent="0.25">
      <c r="A8568" s="287"/>
    </row>
    <row r="8569" spans="1:1" x14ac:dyDescent="0.25">
      <c r="A8569" s="287"/>
    </row>
    <row r="8570" spans="1:1" x14ac:dyDescent="0.25">
      <c r="A8570" s="287"/>
    </row>
    <row r="8571" spans="1:1" x14ac:dyDescent="0.25">
      <c r="A8571" s="287"/>
    </row>
    <row r="8572" spans="1:1" x14ac:dyDescent="0.25">
      <c r="A8572" s="287"/>
    </row>
    <row r="8573" spans="1:1" x14ac:dyDescent="0.25">
      <c r="A8573" s="287"/>
    </row>
    <row r="8574" spans="1:1" x14ac:dyDescent="0.25">
      <c r="A8574" s="287"/>
    </row>
    <row r="8575" spans="1:1" x14ac:dyDescent="0.25">
      <c r="A8575" s="287"/>
    </row>
    <row r="8576" spans="1:1" x14ac:dyDescent="0.25">
      <c r="A8576" s="287"/>
    </row>
    <row r="8577" spans="1:1" x14ac:dyDescent="0.25">
      <c r="A8577" s="287"/>
    </row>
    <row r="8578" spans="1:1" x14ac:dyDescent="0.25">
      <c r="A8578" s="287"/>
    </row>
    <row r="8579" spans="1:1" x14ac:dyDescent="0.25">
      <c r="A8579" s="287"/>
    </row>
    <row r="8580" spans="1:1" x14ac:dyDescent="0.25">
      <c r="A8580" s="287"/>
    </row>
    <row r="8581" spans="1:1" x14ac:dyDescent="0.25">
      <c r="A8581" s="287"/>
    </row>
    <row r="8582" spans="1:1" x14ac:dyDescent="0.25">
      <c r="A8582" s="287"/>
    </row>
    <row r="8583" spans="1:1" x14ac:dyDescent="0.25">
      <c r="A8583" s="287"/>
    </row>
    <row r="8584" spans="1:1" x14ac:dyDescent="0.25">
      <c r="A8584" s="287"/>
    </row>
    <row r="8585" spans="1:1" x14ac:dyDescent="0.25">
      <c r="A8585" s="287"/>
    </row>
    <row r="8586" spans="1:1" x14ac:dyDescent="0.25">
      <c r="A8586" s="287"/>
    </row>
    <row r="8587" spans="1:1" x14ac:dyDescent="0.25">
      <c r="A8587" s="287"/>
    </row>
    <row r="8588" spans="1:1" x14ac:dyDescent="0.25">
      <c r="A8588" s="287"/>
    </row>
    <row r="8589" spans="1:1" x14ac:dyDescent="0.25">
      <c r="A8589" s="287"/>
    </row>
    <row r="8590" spans="1:1" x14ac:dyDescent="0.25">
      <c r="A8590" s="287"/>
    </row>
    <row r="8591" spans="1:1" x14ac:dyDescent="0.25">
      <c r="A8591" s="287"/>
    </row>
    <row r="8592" spans="1:1" x14ac:dyDescent="0.25">
      <c r="A8592" s="287"/>
    </row>
    <row r="8593" spans="1:1" x14ac:dyDescent="0.25">
      <c r="A8593" s="287"/>
    </row>
    <row r="8594" spans="1:1" x14ac:dyDescent="0.25">
      <c r="A8594" s="287"/>
    </row>
    <row r="8595" spans="1:1" x14ac:dyDescent="0.25">
      <c r="A8595" s="287"/>
    </row>
    <row r="8596" spans="1:1" x14ac:dyDescent="0.25">
      <c r="A8596" s="287"/>
    </row>
    <row r="8597" spans="1:1" x14ac:dyDescent="0.25">
      <c r="A8597" s="287"/>
    </row>
    <row r="8598" spans="1:1" x14ac:dyDescent="0.25">
      <c r="A8598" s="287"/>
    </row>
    <row r="8599" spans="1:1" x14ac:dyDescent="0.25">
      <c r="A8599" s="287"/>
    </row>
    <row r="8600" spans="1:1" x14ac:dyDescent="0.25">
      <c r="A8600" s="287"/>
    </row>
    <row r="8601" spans="1:1" x14ac:dyDescent="0.25">
      <c r="A8601" s="287"/>
    </row>
    <row r="8602" spans="1:1" x14ac:dyDescent="0.25">
      <c r="A8602" s="287"/>
    </row>
    <row r="8603" spans="1:1" x14ac:dyDescent="0.25">
      <c r="A8603" s="287"/>
    </row>
    <row r="8604" spans="1:1" x14ac:dyDescent="0.25">
      <c r="A8604" s="287"/>
    </row>
    <row r="8605" spans="1:1" x14ac:dyDescent="0.25">
      <c r="A8605" s="287"/>
    </row>
    <row r="8606" spans="1:1" x14ac:dyDescent="0.25">
      <c r="A8606" s="287"/>
    </row>
    <row r="8607" spans="1:1" x14ac:dyDescent="0.25">
      <c r="A8607" s="287"/>
    </row>
    <row r="8608" spans="1:1" x14ac:dyDescent="0.25">
      <c r="A8608" s="287"/>
    </row>
    <row r="8609" spans="1:1" x14ac:dyDescent="0.25">
      <c r="A8609" s="287"/>
    </row>
    <row r="8610" spans="1:1" x14ac:dyDescent="0.25">
      <c r="A8610" s="287"/>
    </row>
    <row r="8611" spans="1:1" x14ac:dyDescent="0.25">
      <c r="A8611" s="287"/>
    </row>
    <row r="8612" spans="1:1" x14ac:dyDescent="0.25">
      <c r="A8612" s="287"/>
    </row>
    <row r="8613" spans="1:1" x14ac:dyDescent="0.25">
      <c r="A8613" s="287"/>
    </row>
    <row r="8614" spans="1:1" x14ac:dyDescent="0.25">
      <c r="A8614" s="287"/>
    </row>
    <row r="8615" spans="1:1" x14ac:dyDescent="0.25">
      <c r="A8615" s="287"/>
    </row>
    <row r="8616" spans="1:1" x14ac:dyDescent="0.25">
      <c r="A8616" s="287"/>
    </row>
    <row r="8617" spans="1:1" x14ac:dyDescent="0.25">
      <c r="A8617" s="287"/>
    </row>
    <row r="8618" spans="1:1" x14ac:dyDescent="0.25">
      <c r="A8618" s="287"/>
    </row>
    <row r="8619" spans="1:1" x14ac:dyDescent="0.25">
      <c r="A8619" s="287"/>
    </row>
    <row r="8620" spans="1:1" x14ac:dyDescent="0.25">
      <c r="A8620" s="287"/>
    </row>
    <row r="8621" spans="1:1" x14ac:dyDescent="0.25">
      <c r="A8621" s="287"/>
    </row>
    <row r="8622" spans="1:1" x14ac:dyDescent="0.25">
      <c r="A8622" s="287"/>
    </row>
    <row r="8623" spans="1:1" x14ac:dyDescent="0.25">
      <c r="A8623" s="287"/>
    </row>
    <row r="8624" spans="1:1" x14ac:dyDescent="0.25">
      <c r="A8624" s="287"/>
    </row>
    <row r="8625" spans="1:1" x14ac:dyDescent="0.25">
      <c r="A8625" s="287"/>
    </row>
    <row r="8626" spans="1:1" x14ac:dyDescent="0.25">
      <c r="A8626" s="287"/>
    </row>
    <row r="8627" spans="1:1" x14ac:dyDescent="0.25">
      <c r="A8627" s="287"/>
    </row>
    <row r="8628" spans="1:1" x14ac:dyDescent="0.25">
      <c r="A8628" s="287"/>
    </row>
    <row r="8629" spans="1:1" x14ac:dyDescent="0.25">
      <c r="A8629" s="287"/>
    </row>
    <row r="8630" spans="1:1" x14ac:dyDescent="0.25">
      <c r="A8630" s="287"/>
    </row>
    <row r="8631" spans="1:1" x14ac:dyDescent="0.25">
      <c r="A8631" s="287"/>
    </row>
    <row r="8632" spans="1:1" x14ac:dyDescent="0.25">
      <c r="A8632" s="287"/>
    </row>
    <row r="8633" spans="1:1" x14ac:dyDescent="0.25">
      <c r="A8633" s="287"/>
    </row>
    <row r="8634" spans="1:1" x14ac:dyDescent="0.25">
      <c r="A8634" s="287"/>
    </row>
    <row r="8635" spans="1:1" x14ac:dyDescent="0.25">
      <c r="A8635" s="287"/>
    </row>
    <row r="8636" spans="1:1" x14ac:dyDescent="0.25">
      <c r="A8636" s="287"/>
    </row>
    <row r="8637" spans="1:1" x14ac:dyDescent="0.25">
      <c r="A8637" s="287"/>
    </row>
    <row r="8638" spans="1:1" x14ac:dyDescent="0.25">
      <c r="A8638" s="287"/>
    </row>
    <row r="8639" spans="1:1" x14ac:dyDescent="0.25">
      <c r="A8639" s="287"/>
    </row>
    <row r="8640" spans="1:1" x14ac:dyDescent="0.25">
      <c r="A8640" s="287"/>
    </row>
    <row r="8641" spans="1:1" x14ac:dyDescent="0.25">
      <c r="A8641" s="287"/>
    </row>
    <row r="8642" spans="1:1" x14ac:dyDescent="0.25">
      <c r="A8642" s="287"/>
    </row>
    <row r="8643" spans="1:1" x14ac:dyDescent="0.25">
      <c r="A8643" s="287"/>
    </row>
    <row r="8644" spans="1:1" x14ac:dyDescent="0.25">
      <c r="A8644" s="287"/>
    </row>
    <row r="8645" spans="1:1" x14ac:dyDescent="0.25">
      <c r="A8645" s="287"/>
    </row>
    <row r="8646" spans="1:1" x14ac:dyDescent="0.25">
      <c r="A8646" s="287"/>
    </row>
    <row r="8647" spans="1:1" x14ac:dyDescent="0.25">
      <c r="A8647" s="287"/>
    </row>
    <row r="8648" spans="1:1" x14ac:dyDescent="0.25">
      <c r="A8648" s="287"/>
    </row>
    <row r="8649" spans="1:1" x14ac:dyDescent="0.25">
      <c r="A8649" s="287"/>
    </row>
    <row r="8650" spans="1:1" x14ac:dyDescent="0.25">
      <c r="A8650" s="287"/>
    </row>
    <row r="8651" spans="1:1" x14ac:dyDescent="0.25">
      <c r="A8651" s="287"/>
    </row>
    <row r="8652" spans="1:1" x14ac:dyDescent="0.25">
      <c r="A8652" s="287"/>
    </row>
    <row r="8653" spans="1:1" x14ac:dyDescent="0.25">
      <c r="A8653" s="287"/>
    </row>
    <row r="8654" spans="1:1" x14ac:dyDescent="0.25">
      <c r="A8654" s="287"/>
    </row>
    <row r="8655" spans="1:1" x14ac:dyDescent="0.25">
      <c r="A8655" s="287"/>
    </row>
    <row r="8656" spans="1:1" x14ac:dyDescent="0.25">
      <c r="A8656" s="287"/>
    </row>
    <row r="8657" spans="1:1" x14ac:dyDescent="0.25">
      <c r="A8657" s="287"/>
    </row>
    <row r="8658" spans="1:1" x14ac:dyDescent="0.25">
      <c r="A8658" s="287"/>
    </row>
    <row r="8659" spans="1:1" x14ac:dyDescent="0.25">
      <c r="A8659" s="287"/>
    </row>
    <row r="8660" spans="1:1" x14ac:dyDescent="0.25">
      <c r="A8660" s="287"/>
    </row>
    <row r="8661" spans="1:1" x14ac:dyDescent="0.25">
      <c r="A8661" s="287"/>
    </row>
    <row r="8662" spans="1:1" x14ac:dyDescent="0.25">
      <c r="A8662" s="287"/>
    </row>
    <row r="8663" spans="1:1" x14ac:dyDescent="0.25">
      <c r="A8663" s="287"/>
    </row>
    <row r="8664" spans="1:1" x14ac:dyDescent="0.25">
      <c r="A8664" s="287"/>
    </row>
    <row r="8665" spans="1:1" x14ac:dyDescent="0.25">
      <c r="A8665" s="287"/>
    </row>
    <row r="8666" spans="1:1" x14ac:dyDescent="0.25">
      <c r="A8666" s="287"/>
    </row>
    <row r="8667" spans="1:1" x14ac:dyDescent="0.25">
      <c r="A8667" s="287"/>
    </row>
    <row r="8668" spans="1:1" x14ac:dyDescent="0.25">
      <c r="A8668" s="287"/>
    </row>
    <row r="8669" spans="1:1" x14ac:dyDescent="0.25">
      <c r="A8669" s="287"/>
    </row>
    <row r="8670" spans="1:1" x14ac:dyDescent="0.25">
      <c r="A8670" s="287"/>
    </row>
    <row r="8671" spans="1:1" x14ac:dyDescent="0.25">
      <c r="A8671" s="287"/>
    </row>
    <row r="8672" spans="1:1" x14ac:dyDescent="0.25">
      <c r="A8672" s="287"/>
    </row>
    <row r="8673" spans="1:1" x14ac:dyDescent="0.25">
      <c r="A8673" s="287"/>
    </row>
    <row r="8674" spans="1:1" x14ac:dyDescent="0.25">
      <c r="A8674" s="287"/>
    </row>
    <row r="8675" spans="1:1" x14ac:dyDescent="0.25">
      <c r="A8675" s="287"/>
    </row>
    <row r="8676" spans="1:1" x14ac:dyDescent="0.25">
      <c r="A8676" s="287"/>
    </row>
    <row r="8677" spans="1:1" x14ac:dyDescent="0.25">
      <c r="A8677" s="287"/>
    </row>
    <row r="8678" spans="1:1" x14ac:dyDescent="0.25">
      <c r="A8678" s="287"/>
    </row>
    <row r="8679" spans="1:1" x14ac:dyDescent="0.25">
      <c r="A8679" s="287"/>
    </row>
    <row r="8680" spans="1:1" x14ac:dyDescent="0.25">
      <c r="A8680" s="287"/>
    </row>
    <row r="8681" spans="1:1" x14ac:dyDescent="0.25">
      <c r="A8681" s="287"/>
    </row>
    <row r="8682" spans="1:1" x14ac:dyDescent="0.25">
      <c r="A8682" s="287"/>
    </row>
    <row r="8683" spans="1:1" x14ac:dyDescent="0.25">
      <c r="A8683" s="287"/>
    </row>
    <row r="8684" spans="1:1" x14ac:dyDescent="0.25">
      <c r="A8684" s="287"/>
    </row>
    <row r="8685" spans="1:1" x14ac:dyDescent="0.25">
      <c r="A8685" s="287"/>
    </row>
    <row r="8686" spans="1:1" x14ac:dyDescent="0.25">
      <c r="A8686" s="287"/>
    </row>
    <row r="8687" spans="1:1" x14ac:dyDescent="0.25">
      <c r="A8687" s="287"/>
    </row>
    <row r="8688" spans="1:1" x14ac:dyDescent="0.25">
      <c r="A8688" s="287"/>
    </row>
    <row r="8689" spans="1:1" x14ac:dyDescent="0.25">
      <c r="A8689" s="287"/>
    </row>
    <row r="8690" spans="1:1" x14ac:dyDescent="0.25">
      <c r="A8690" s="287"/>
    </row>
    <row r="8691" spans="1:1" x14ac:dyDescent="0.25">
      <c r="A8691" s="287"/>
    </row>
    <row r="8692" spans="1:1" x14ac:dyDescent="0.25">
      <c r="A8692" s="287"/>
    </row>
    <row r="8693" spans="1:1" x14ac:dyDescent="0.25">
      <c r="A8693" s="287"/>
    </row>
    <row r="8694" spans="1:1" x14ac:dyDescent="0.25">
      <c r="A8694" s="287"/>
    </row>
    <row r="8695" spans="1:1" x14ac:dyDescent="0.25">
      <c r="A8695" s="287"/>
    </row>
    <row r="8696" spans="1:1" x14ac:dyDescent="0.25">
      <c r="A8696" s="287"/>
    </row>
    <row r="8697" spans="1:1" x14ac:dyDescent="0.25">
      <c r="A8697" s="287"/>
    </row>
    <row r="8698" spans="1:1" x14ac:dyDescent="0.25">
      <c r="A8698" s="287"/>
    </row>
    <row r="8699" spans="1:1" x14ac:dyDescent="0.25">
      <c r="A8699" s="287"/>
    </row>
    <row r="8700" spans="1:1" x14ac:dyDescent="0.25">
      <c r="A8700" s="287"/>
    </row>
    <row r="8701" spans="1:1" x14ac:dyDescent="0.25">
      <c r="A8701" s="287"/>
    </row>
    <row r="8702" spans="1:1" x14ac:dyDescent="0.25">
      <c r="A8702" s="287"/>
    </row>
    <row r="8703" spans="1:1" x14ac:dyDescent="0.25">
      <c r="A8703" s="287"/>
    </row>
    <row r="8704" spans="1:1" x14ac:dyDescent="0.25">
      <c r="A8704" s="287"/>
    </row>
    <row r="8705" spans="1:1" x14ac:dyDescent="0.25">
      <c r="A8705" s="287"/>
    </row>
    <row r="8706" spans="1:1" x14ac:dyDescent="0.25">
      <c r="A8706" s="287"/>
    </row>
    <row r="8707" spans="1:1" x14ac:dyDescent="0.25">
      <c r="A8707" s="287"/>
    </row>
    <row r="8708" spans="1:1" x14ac:dyDescent="0.25">
      <c r="A8708" s="287"/>
    </row>
    <row r="8709" spans="1:1" x14ac:dyDescent="0.25">
      <c r="A8709" s="287"/>
    </row>
    <row r="8710" spans="1:1" x14ac:dyDescent="0.25">
      <c r="A8710" s="287"/>
    </row>
    <row r="8711" spans="1:1" x14ac:dyDescent="0.25">
      <c r="A8711" s="287"/>
    </row>
    <row r="8712" spans="1:1" x14ac:dyDescent="0.25">
      <c r="A8712" s="287"/>
    </row>
    <row r="8713" spans="1:1" x14ac:dyDescent="0.25">
      <c r="A8713" s="287"/>
    </row>
    <row r="8714" spans="1:1" x14ac:dyDescent="0.25">
      <c r="A8714" s="287"/>
    </row>
    <row r="8715" spans="1:1" x14ac:dyDescent="0.25">
      <c r="A8715" s="287"/>
    </row>
    <row r="8716" spans="1:1" x14ac:dyDescent="0.25">
      <c r="A8716" s="287"/>
    </row>
    <row r="8717" spans="1:1" x14ac:dyDescent="0.25">
      <c r="A8717" s="287"/>
    </row>
    <row r="8718" spans="1:1" x14ac:dyDescent="0.25">
      <c r="A8718" s="287"/>
    </row>
    <row r="8719" spans="1:1" x14ac:dyDescent="0.25">
      <c r="A8719" s="287"/>
    </row>
    <row r="8720" spans="1:1" x14ac:dyDescent="0.25">
      <c r="A8720" s="287"/>
    </row>
    <row r="8721" spans="1:1" x14ac:dyDescent="0.25">
      <c r="A8721" s="287"/>
    </row>
    <row r="8722" spans="1:1" x14ac:dyDescent="0.25">
      <c r="A8722" s="287"/>
    </row>
    <row r="8723" spans="1:1" x14ac:dyDescent="0.25">
      <c r="A8723" s="287"/>
    </row>
    <row r="8724" spans="1:1" x14ac:dyDescent="0.25">
      <c r="A8724" s="287"/>
    </row>
    <row r="8725" spans="1:1" x14ac:dyDescent="0.25">
      <c r="A8725" s="287"/>
    </row>
    <row r="8726" spans="1:1" x14ac:dyDescent="0.25">
      <c r="A8726" s="287"/>
    </row>
    <row r="8727" spans="1:1" x14ac:dyDescent="0.25">
      <c r="A8727" s="287"/>
    </row>
    <row r="8728" spans="1:1" x14ac:dyDescent="0.25">
      <c r="A8728" s="287"/>
    </row>
    <row r="8729" spans="1:1" x14ac:dyDescent="0.25">
      <c r="A8729" s="287"/>
    </row>
    <row r="8730" spans="1:1" x14ac:dyDescent="0.25">
      <c r="A8730" s="287"/>
    </row>
    <row r="8731" spans="1:1" x14ac:dyDescent="0.25">
      <c r="A8731" s="287"/>
    </row>
    <row r="8732" spans="1:1" x14ac:dyDescent="0.25">
      <c r="A8732" s="287"/>
    </row>
    <row r="8733" spans="1:1" x14ac:dyDescent="0.25">
      <c r="A8733" s="287"/>
    </row>
    <row r="8734" spans="1:1" x14ac:dyDescent="0.25">
      <c r="A8734" s="287"/>
    </row>
    <row r="8735" spans="1:1" x14ac:dyDescent="0.25">
      <c r="A8735" s="287"/>
    </row>
    <row r="8736" spans="1:1" x14ac:dyDescent="0.25">
      <c r="A8736" s="287"/>
    </row>
    <row r="8737" spans="1:1" x14ac:dyDescent="0.25">
      <c r="A8737" s="287"/>
    </row>
    <row r="8738" spans="1:1" x14ac:dyDescent="0.25">
      <c r="A8738" s="287"/>
    </row>
    <row r="8739" spans="1:1" x14ac:dyDescent="0.25">
      <c r="A8739" s="287"/>
    </row>
    <row r="8740" spans="1:1" x14ac:dyDescent="0.25">
      <c r="A8740" s="287"/>
    </row>
    <row r="8741" spans="1:1" x14ac:dyDescent="0.25">
      <c r="A8741" s="287"/>
    </row>
    <row r="8742" spans="1:1" x14ac:dyDescent="0.25">
      <c r="A8742" s="287"/>
    </row>
    <row r="8743" spans="1:1" x14ac:dyDescent="0.25">
      <c r="A8743" s="287"/>
    </row>
    <row r="8744" spans="1:1" x14ac:dyDescent="0.25">
      <c r="A8744" s="287"/>
    </row>
    <row r="8745" spans="1:1" x14ac:dyDescent="0.25">
      <c r="A8745" s="287"/>
    </row>
    <row r="8746" spans="1:1" x14ac:dyDescent="0.25">
      <c r="A8746" s="287"/>
    </row>
    <row r="8747" spans="1:1" x14ac:dyDescent="0.25">
      <c r="A8747" s="287"/>
    </row>
    <row r="8748" spans="1:1" x14ac:dyDescent="0.25">
      <c r="A8748" s="287"/>
    </row>
    <row r="8749" spans="1:1" x14ac:dyDescent="0.25">
      <c r="A8749" s="287"/>
    </row>
    <row r="8750" spans="1:1" x14ac:dyDescent="0.25">
      <c r="A8750" s="287"/>
    </row>
    <row r="8751" spans="1:1" x14ac:dyDescent="0.25">
      <c r="A8751" s="287"/>
    </row>
    <row r="8752" spans="1:1" x14ac:dyDescent="0.25">
      <c r="A8752" s="287"/>
    </row>
    <row r="8753" spans="1:1" x14ac:dyDescent="0.25">
      <c r="A8753" s="287"/>
    </row>
    <row r="8754" spans="1:1" x14ac:dyDescent="0.25">
      <c r="A8754" s="287"/>
    </row>
    <row r="8755" spans="1:1" x14ac:dyDescent="0.25">
      <c r="A8755" s="287"/>
    </row>
    <row r="8756" spans="1:1" x14ac:dyDescent="0.25">
      <c r="A8756" s="287"/>
    </row>
    <row r="8757" spans="1:1" x14ac:dyDescent="0.25">
      <c r="A8757" s="287"/>
    </row>
    <row r="8758" spans="1:1" x14ac:dyDescent="0.25">
      <c r="A8758" s="287"/>
    </row>
    <row r="8759" spans="1:1" x14ac:dyDescent="0.25">
      <c r="A8759" s="287"/>
    </row>
    <row r="8760" spans="1:1" x14ac:dyDescent="0.25">
      <c r="A8760" s="287"/>
    </row>
    <row r="8761" spans="1:1" x14ac:dyDescent="0.25">
      <c r="A8761" s="287"/>
    </row>
    <row r="8762" spans="1:1" x14ac:dyDescent="0.25">
      <c r="A8762" s="287"/>
    </row>
    <row r="8763" spans="1:1" x14ac:dyDescent="0.25">
      <c r="A8763" s="287"/>
    </row>
    <row r="8764" spans="1:1" x14ac:dyDescent="0.25">
      <c r="A8764" s="287"/>
    </row>
    <row r="8765" spans="1:1" x14ac:dyDescent="0.25">
      <c r="A8765" s="287"/>
    </row>
    <row r="8766" spans="1:1" x14ac:dyDescent="0.25">
      <c r="A8766" s="287"/>
    </row>
    <row r="8767" spans="1:1" x14ac:dyDescent="0.25">
      <c r="A8767" s="287"/>
    </row>
    <row r="8768" spans="1:1" x14ac:dyDescent="0.25">
      <c r="A8768" s="287"/>
    </row>
    <row r="8769" spans="1:1" x14ac:dyDescent="0.25">
      <c r="A8769" s="287"/>
    </row>
    <row r="8770" spans="1:1" x14ac:dyDescent="0.25">
      <c r="A8770" s="287"/>
    </row>
    <row r="8771" spans="1:1" x14ac:dyDescent="0.25">
      <c r="A8771" s="287"/>
    </row>
    <row r="8772" spans="1:1" x14ac:dyDescent="0.25">
      <c r="A8772" s="287"/>
    </row>
    <row r="8773" spans="1:1" x14ac:dyDescent="0.25">
      <c r="A8773" s="287"/>
    </row>
    <row r="8774" spans="1:1" x14ac:dyDescent="0.25">
      <c r="A8774" s="287"/>
    </row>
    <row r="8775" spans="1:1" x14ac:dyDescent="0.25">
      <c r="A8775" s="287"/>
    </row>
    <row r="8776" spans="1:1" x14ac:dyDescent="0.25">
      <c r="A8776" s="287"/>
    </row>
    <row r="8777" spans="1:1" x14ac:dyDescent="0.25">
      <c r="A8777" s="287"/>
    </row>
    <row r="8778" spans="1:1" x14ac:dyDescent="0.25">
      <c r="A8778" s="287"/>
    </row>
    <row r="8779" spans="1:1" x14ac:dyDescent="0.25">
      <c r="A8779" s="287"/>
    </row>
    <row r="8780" spans="1:1" x14ac:dyDescent="0.25">
      <c r="A8780" s="287"/>
    </row>
    <row r="8781" spans="1:1" x14ac:dyDescent="0.25">
      <c r="A8781" s="287"/>
    </row>
    <row r="8782" spans="1:1" x14ac:dyDescent="0.25">
      <c r="A8782" s="287"/>
    </row>
    <row r="8783" spans="1:1" x14ac:dyDescent="0.25">
      <c r="A8783" s="287"/>
    </row>
    <row r="8784" spans="1:1" x14ac:dyDescent="0.25">
      <c r="A8784" s="287"/>
    </row>
    <row r="8785" spans="1:1" x14ac:dyDescent="0.25">
      <c r="A8785" s="287"/>
    </row>
    <row r="8786" spans="1:1" x14ac:dyDescent="0.25">
      <c r="A8786" s="287"/>
    </row>
    <row r="8787" spans="1:1" x14ac:dyDescent="0.25">
      <c r="A8787" s="287"/>
    </row>
    <row r="8788" spans="1:1" x14ac:dyDescent="0.25">
      <c r="A8788" s="287"/>
    </row>
    <row r="8789" spans="1:1" x14ac:dyDescent="0.25">
      <c r="A8789" s="287"/>
    </row>
    <row r="8790" spans="1:1" x14ac:dyDescent="0.25">
      <c r="A8790" s="287"/>
    </row>
    <row r="8791" spans="1:1" x14ac:dyDescent="0.25">
      <c r="A8791" s="287"/>
    </row>
    <row r="8792" spans="1:1" x14ac:dyDescent="0.25">
      <c r="A8792" s="287"/>
    </row>
    <row r="8793" spans="1:1" x14ac:dyDescent="0.25">
      <c r="A8793" s="287"/>
    </row>
    <row r="8794" spans="1:1" x14ac:dyDescent="0.25">
      <c r="A8794" s="287"/>
    </row>
    <row r="8795" spans="1:1" x14ac:dyDescent="0.25">
      <c r="A8795" s="287"/>
    </row>
    <row r="8796" spans="1:1" x14ac:dyDescent="0.25">
      <c r="A8796" s="287"/>
    </row>
    <row r="8797" spans="1:1" x14ac:dyDescent="0.25">
      <c r="A8797" s="287"/>
    </row>
    <row r="8798" spans="1:1" x14ac:dyDescent="0.25">
      <c r="A8798" s="287"/>
    </row>
    <row r="8799" spans="1:1" x14ac:dyDescent="0.25">
      <c r="A8799" s="287"/>
    </row>
    <row r="8800" spans="1:1" x14ac:dyDescent="0.25">
      <c r="A8800" s="287"/>
    </row>
    <row r="8801" spans="1:1" x14ac:dyDescent="0.25">
      <c r="A8801" s="287"/>
    </row>
    <row r="8802" spans="1:1" x14ac:dyDescent="0.25">
      <c r="A8802" s="287"/>
    </row>
    <row r="8803" spans="1:1" x14ac:dyDescent="0.25">
      <c r="A8803" s="287"/>
    </row>
    <row r="8804" spans="1:1" x14ac:dyDescent="0.25">
      <c r="A8804" s="287"/>
    </row>
    <row r="8805" spans="1:1" x14ac:dyDescent="0.25">
      <c r="A8805" s="287"/>
    </row>
    <row r="8806" spans="1:1" x14ac:dyDescent="0.25">
      <c r="A8806" s="287"/>
    </row>
    <row r="8807" spans="1:1" x14ac:dyDescent="0.25">
      <c r="A8807" s="287"/>
    </row>
    <row r="8808" spans="1:1" x14ac:dyDescent="0.25">
      <c r="A8808" s="287"/>
    </row>
    <row r="8809" spans="1:1" x14ac:dyDescent="0.25">
      <c r="A8809" s="287"/>
    </row>
    <row r="8810" spans="1:1" x14ac:dyDescent="0.25">
      <c r="A8810" s="287"/>
    </row>
    <row r="8811" spans="1:1" x14ac:dyDescent="0.25">
      <c r="A8811" s="287"/>
    </row>
    <row r="8812" spans="1:1" x14ac:dyDescent="0.25">
      <c r="A8812" s="287"/>
    </row>
    <row r="8813" spans="1:1" x14ac:dyDescent="0.25">
      <c r="A8813" s="287"/>
    </row>
    <row r="8814" spans="1:1" x14ac:dyDescent="0.25">
      <c r="A8814" s="287"/>
    </row>
    <row r="8815" spans="1:1" x14ac:dyDescent="0.25">
      <c r="A8815" s="287"/>
    </row>
    <row r="8816" spans="1:1" x14ac:dyDescent="0.25">
      <c r="A8816" s="287"/>
    </row>
    <row r="8817" spans="1:1" x14ac:dyDescent="0.25">
      <c r="A8817" s="287"/>
    </row>
    <row r="8818" spans="1:1" x14ac:dyDescent="0.25">
      <c r="A8818" s="287"/>
    </row>
    <row r="8819" spans="1:1" x14ac:dyDescent="0.25">
      <c r="A8819" s="287"/>
    </row>
    <row r="8820" spans="1:1" x14ac:dyDescent="0.25">
      <c r="A8820" s="287"/>
    </row>
    <row r="8821" spans="1:1" x14ac:dyDescent="0.25">
      <c r="A8821" s="287"/>
    </row>
    <row r="8822" spans="1:1" x14ac:dyDescent="0.25">
      <c r="A8822" s="287"/>
    </row>
    <row r="8823" spans="1:1" x14ac:dyDescent="0.25">
      <c r="A8823" s="287"/>
    </row>
    <row r="8824" spans="1:1" x14ac:dyDescent="0.25">
      <c r="A8824" s="287"/>
    </row>
    <row r="8825" spans="1:1" x14ac:dyDescent="0.25">
      <c r="A8825" s="287"/>
    </row>
    <row r="8826" spans="1:1" x14ac:dyDescent="0.25">
      <c r="A8826" s="287"/>
    </row>
    <row r="8827" spans="1:1" x14ac:dyDescent="0.25">
      <c r="A8827" s="287"/>
    </row>
    <row r="8828" spans="1:1" x14ac:dyDescent="0.25">
      <c r="A8828" s="287"/>
    </row>
    <row r="8829" spans="1:1" x14ac:dyDescent="0.25">
      <c r="A8829" s="287"/>
    </row>
    <row r="8830" spans="1:1" x14ac:dyDescent="0.25">
      <c r="A8830" s="287"/>
    </row>
    <row r="8831" spans="1:1" x14ac:dyDescent="0.25">
      <c r="A8831" s="287"/>
    </row>
    <row r="8832" spans="1:1" x14ac:dyDescent="0.25">
      <c r="A8832" s="287"/>
    </row>
    <row r="8833" spans="1:1" x14ac:dyDescent="0.25">
      <c r="A8833" s="287"/>
    </row>
    <row r="8834" spans="1:1" x14ac:dyDescent="0.25">
      <c r="A8834" s="287"/>
    </row>
    <row r="8835" spans="1:1" x14ac:dyDescent="0.25">
      <c r="A8835" s="287"/>
    </row>
    <row r="8836" spans="1:1" x14ac:dyDescent="0.25">
      <c r="A8836" s="287"/>
    </row>
    <row r="8837" spans="1:1" x14ac:dyDescent="0.25">
      <c r="A8837" s="287"/>
    </row>
    <row r="8838" spans="1:1" x14ac:dyDescent="0.25">
      <c r="A8838" s="287"/>
    </row>
    <row r="8839" spans="1:1" x14ac:dyDescent="0.25">
      <c r="A8839" s="287"/>
    </row>
    <row r="8840" spans="1:1" x14ac:dyDescent="0.25">
      <c r="A8840" s="287"/>
    </row>
    <row r="8841" spans="1:1" x14ac:dyDescent="0.25">
      <c r="A8841" s="287"/>
    </row>
    <row r="8842" spans="1:1" x14ac:dyDescent="0.25">
      <c r="A8842" s="287"/>
    </row>
    <row r="8843" spans="1:1" x14ac:dyDescent="0.25">
      <c r="A8843" s="287"/>
    </row>
    <row r="8844" spans="1:1" x14ac:dyDescent="0.25">
      <c r="A8844" s="287"/>
    </row>
    <row r="8845" spans="1:1" x14ac:dyDescent="0.25">
      <c r="A8845" s="287"/>
    </row>
    <row r="8846" spans="1:1" x14ac:dyDescent="0.25">
      <c r="A8846" s="287"/>
    </row>
    <row r="8847" spans="1:1" x14ac:dyDescent="0.25">
      <c r="A8847" s="287"/>
    </row>
    <row r="8848" spans="1:1" x14ac:dyDescent="0.25">
      <c r="A8848" s="287"/>
    </row>
    <row r="8849" spans="1:1" x14ac:dyDescent="0.25">
      <c r="A8849" s="287"/>
    </row>
    <row r="8850" spans="1:1" x14ac:dyDescent="0.25">
      <c r="A8850" s="287"/>
    </row>
    <row r="8851" spans="1:1" x14ac:dyDescent="0.25">
      <c r="A8851" s="287"/>
    </row>
    <row r="8852" spans="1:1" x14ac:dyDescent="0.25">
      <c r="A8852" s="287"/>
    </row>
    <row r="8853" spans="1:1" x14ac:dyDescent="0.25">
      <c r="A8853" s="287"/>
    </row>
    <row r="8854" spans="1:1" x14ac:dyDescent="0.25">
      <c r="A8854" s="287"/>
    </row>
    <row r="8855" spans="1:1" x14ac:dyDescent="0.25">
      <c r="A8855" s="287"/>
    </row>
    <row r="8856" spans="1:1" x14ac:dyDescent="0.25">
      <c r="A8856" s="287"/>
    </row>
    <row r="8857" spans="1:1" x14ac:dyDescent="0.25">
      <c r="A8857" s="287"/>
    </row>
    <row r="8858" spans="1:1" x14ac:dyDescent="0.25">
      <c r="A8858" s="287"/>
    </row>
    <row r="8859" spans="1:1" x14ac:dyDescent="0.25">
      <c r="A8859" s="287"/>
    </row>
    <row r="8860" spans="1:1" x14ac:dyDescent="0.25">
      <c r="A8860" s="287"/>
    </row>
    <row r="8861" spans="1:1" x14ac:dyDescent="0.25">
      <c r="A8861" s="287"/>
    </row>
    <row r="8862" spans="1:1" x14ac:dyDescent="0.25">
      <c r="A8862" s="287"/>
    </row>
    <row r="8863" spans="1:1" x14ac:dyDescent="0.25">
      <c r="A8863" s="287"/>
    </row>
    <row r="8864" spans="1:1" x14ac:dyDescent="0.25">
      <c r="A8864" s="287"/>
    </row>
    <row r="8865" spans="1:1" x14ac:dyDescent="0.25">
      <c r="A8865" s="287"/>
    </row>
    <row r="8866" spans="1:1" x14ac:dyDescent="0.25">
      <c r="A8866" s="287"/>
    </row>
    <row r="8867" spans="1:1" x14ac:dyDescent="0.25">
      <c r="A8867" s="287"/>
    </row>
    <row r="8868" spans="1:1" x14ac:dyDescent="0.25">
      <c r="A8868" s="287"/>
    </row>
    <row r="8869" spans="1:1" x14ac:dyDescent="0.25">
      <c r="A8869" s="287"/>
    </row>
    <row r="8870" spans="1:1" x14ac:dyDescent="0.25">
      <c r="A8870" s="287"/>
    </row>
    <row r="8871" spans="1:1" x14ac:dyDescent="0.25">
      <c r="A8871" s="287"/>
    </row>
    <row r="8872" spans="1:1" x14ac:dyDescent="0.25">
      <c r="A8872" s="287"/>
    </row>
    <row r="8873" spans="1:1" x14ac:dyDescent="0.25">
      <c r="A8873" s="287"/>
    </row>
    <row r="8874" spans="1:1" x14ac:dyDescent="0.25">
      <c r="A8874" s="287"/>
    </row>
    <row r="8875" spans="1:1" x14ac:dyDescent="0.25">
      <c r="A8875" s="287"/>
    </row>
    <row r="8876" spans="1:1" x14ac:dyDescent="0.25">
      <c r="A8876" s="287"/>
    </row>
    <row r="8877" spans="1:1" x14ac:dyDescent="0.25">
      <c r="A8877" s="287"/>
    </row>
    <row r="8878" spans="1:1" x14ac:dyDescent="0.25">
      <c r="A8878" s="287"/>
    </row>
    <row r="8879" spans="1:1" x14ac:dyDescent="0.25">
      <c r="A8879" s="287"/>
    </row>
    <row r="8880" spans="1:1" x14ac:dyDescent="0.25">
      <c r="A8880" s="287"/>
    </row>
    <row r="8881" spans="1:1" x14ac:dyDescent="0.25">
      <c r="A8881" s="287"/>
    </row>
    <row r="8882" spans="1:1" x14ac:dyDescent="0.25">
      <c r="A8882" s="287"/>
    </row>
    <row r="8883" spans="1:1" x14ac:dyDescent="0.25">
      <c r="A8883" s="287"/>
    </row>
    <row r="8884" spans="1:1" x14ac:dyDescent="0.25">
      <c r="A8884" s="287"/>
    </row>
    <row r="8885" spans="1:1" x14ac:dyDescent="0.25">
      <c r="A8885" s="287"/>
    </row>
    <row r="8886" spans="1:1" x14ac:dyDescent="0.25">
      <c r="A8886" s="287"/>
    </row>
    <row r="8887" spans="1:1" x14ac:dyDescent="0.25">
      <c r="A8887" s="287"/>
    </row>
    <row r="8888" spans="1:1" x14ac:dyDescent="0.25">
      <c r="A8888" s="287"/>
    </row>
    <row r="8889" spans="1:1" x14ac:dyDescent="0.25">
      <c r="A8889" s="287"/>
    </row>
    <row r="8890" spans="1:1" x14ac:dyDescent="0.25">
      <c r="A8890" s="287"/>
    </row>
    <row r="8891" spans="1:1" x14ac:dyDescent="0.25">
      <c r="A8891" s="287"/>
    </row>
    <row r="8892" spans="1:1" x14ac:dyDescent="0.25">
      <c r="A8892" s="287"/>
    </row>
    <row r="8893" spans="1:1" x14ac:dyDescent="0.25">
      <c r="A8893" s="287"/>
    </row>
    <row r="8894" spans="1:1" x14ac:dyDescent="0.25">
      <c r="A8894" s="287"/>
    </row>
    <row r="8895" spans="1:1" x14ac:dyDescent="0.25">
      <c r="A8895" s="287"/>
    </row>
    <row r="8896" spans="1:1" x14ac:dyDescent="0.25">
      <c r="A8896" s="287"/>
    </row>
    <row r="8897" spans="1:1" x14ac:dyDescent="0.25">
      <c r="A8897" s="287"/>
    </row>
    <row r="8898" spans="1:1" x14ac:dyDescent="0.25">
      <c r="A8898" s="287"/>
    </row>
    <row r="8899" spans="1:1" x14ac:dyDescent="0.25">
      <c r="A8899" s="287"/>
    </row>
    <row r="8900" spans="1:1" x14ac:dyDescent="0.25">
      <c r="A8900" s="287"/>
    </row>
    <row r="8901" spans="1:1" x14ac:dyDescent="0.25">
      <c r="A8901" s="287"/>
    </row>
    <row r="8902" spans="1:1" x14ac:dyDescent="0.25">
      <c r="A8902" s="287"/>
    </row>
    <row r="8903" spans="1:1" x14ac:dyDescent="0.25">
      <c r="A8903" s="287"/>
    </row>
    <row r="8904" spans="1:1" x14ac:dyDescent="0.25">
      <c r="A8904" s="287"/>
    </row>
    <row r="8905" spans="1:1" x14ac:dyDescent="0.25">
      <c r="A8905" s="287"/>
    </row>
    <row r="8906" spans="1:1" x14ac:dyDescent="0.25">
      <c r="A8906" s="287"/>
    </row>
    <row r="8907" spans="1:1" x14ac:dyDescent="0.25">
      <c r="A8907" s="287"/>
    </row>
    <row r="8908" spans="1:1" x14ac:dyDescent="0.25">
      <c r="A8908" s="287"/>
    </row>
    <row r="8909" spans="1:1" x14ac:dyDescent="0.25">
      <c r="A8909" s="287"/>
    </row>
    <row r="8910" spans="1:1" x14ac:dyDescent="0.25">
      <c r="A8910" s="287"/>
    </row>
    <row r="8911" spans="1:1" x14ac:dyDescent="0.25">
      <c r="A8911" s="287"/>
    </row>
    <row r="8912" spans="1:1" x14ac:dyDescent="0.25">
      <c r="A8912" s="287"/>
    </row>
    <row r="8913" spans="1:1" x14ac:dyDescent="0.25">
      <c r="A8913" s="287"/>
    </row>
    <row r="8914" spans="1:1" x14ac:dyDescent="0.25">
      <c r="A8914" s="287"/>
    </row>
    <row r="8915" spans="1:1" x14ac:dyDescent="0.25">
      <c r="A8915" s="287"/>
    </row>
    <row r="8916" spans="1:1" x14ac:dyDescent="0.25">
      <c r="A8916" s="287"/>
    </row>
    <row r="8917" spans="1:1" x14ac:dyDescent="0.25">
      <c r="A8917" s="287"/>
    </row>
    <row r="8918" spans="1:1" x14ac:dyDescent="0.25">
      <c r="A8918" s="287"/>
    </row>
    <row r="8919" spans="1:1" x14ac:dyDescent="0.25">
      <c r="A8919" s="287"/>
    </row>
    <row r="8920" spans="1:1" x14ac:dyDescent="0.25">
      <c r="A8920" s="287"/>
    </row>
    <row r="8921" spans="1:1" x14ac:dyDescent="0.25">
      <c r="A8921" s="287"/>
    </row>
    <row r="8922" spans="1:1" x14ac:dyDescent="0.25">
      <c r="A8922" s="287"/>
    </row>
    <row r="8923" spans="1:1" x14ac:dyDescent="0.25">
      <c r="A8923" s="287"/>
    </row>
    <row r="8924" spans="1:1" x14ac:dyDescent="0.25">
      <c r="A8924" s="287"/>
    </row>
    <row r="8925" spans="1:1" x14ac:dyDescent="0.25">
      <c r="A8925" s="287"/>
    </row>
    <row r="8926" spans="1:1" x14ac:dyDescent="0.25">
      <c r="A8926" s="287"/>
    </row>
    <row r="8927" spans="1:1" x14ac:dyDescent="0.25">
      <c r="A8927" s="287"/>
    </row>
    <row r="8928" spans="1:1" x14ac:dyDescent="0.25">
      <c r="A8928" s="287"/>
    </row>
    <row r="8929" spans="1:1" x14ac:dyDescent="0.25">
      <c r="A8929" s="287"/>
    </row>
    <row r="8930" spans="1:1" x14ac:dyDescent="0.25">
      <c r="A8930" s="287"/>
    </row>
    <row r="8931" spans="1:1" x14ac:dyDescent="0.25">
      <c r="A8931" s="287"/>
    </row>
    <row r="8932" spans="1:1" x14ac:dyDescent="0.25">
      <c r="A8932" s="287"/>
    </row>
    <row r="8933" spans="1:1" x14ac:dyDescent="0.25">
      <c r="A8933" s="287"/>
    </row>
    <row r="8934" spans="1:1" x14ac:dyDescent="0.25">
      <c r="A8934" s="287"/>
    </row>
    <row r="8935" spans="1:1" x14ac:dyDescent="0.25">
      <c r="A8935" s="287"/>
    </row>
    <row r="8936" spans="1:1" x14ac:dyDescent="0.25">
      <c r="A8936" s="287"/>
    </row>
    <row r="8937" spans="1:1" x14ac:dyDescent="0.25">
      <c r="A8937" s="287"/>
    </row>
    <row r="8938" spans="1:1" x14ac:dyDescent="0.25">
      <c r="A8938" s="287"/>
    </row>
    <row r="8939" spans="1:1" x14ac:dyDescent="0.25">
      <c r="A8939" s="287"/>
    </row>
    <row r="8940" spans="1:1" x14ac:dyDescent="0.25">
      <c r="A8940" s="287"/>
    </row>
    <row r="8941" spans="1:1" x14ac:dyDescent="0.25">
      <c r="A8941" s="287"/>
    </row>
    <row r="8942" spans="1:1" x14ac:dyDescent="0.25">
      <c r="A8942" s="287"/>
    </row>
    <row r="8943" spans="1:1" x14ac:dyDescent="0.25">
      <c r="A8943" s="287"/>
    </row>
    <row r="8944" spans="1:1" x14ac:dyDescent="0.25">
      <c r="A8944" s="287"/>
    </row>
    <row r="8945" spans="1:1" x14ac:dyDescent="0.25">
      <c r="A8945" s="287"/>
    </row>
    <row r="8946" spans="1:1" x14ac:dyDescent="0.25">
      <c r="A8946" s="287"/>
    </row>
    <row r="8947" spans="1:1" x14ac:dyDescent="0.25">
      <c r="A8947" s="287"/>
    </row>
    <row r="8948" spans="1:1" x14ac:dyDescent="0.25">
      <c r="A8948" s="287"/>
    </row>
    <row r="8949" spans="1:1" x14ac:dyDescent="0.25">
      <c r="A8949" s="287"/>
    </row>
    <row r="8950" spans="1:1" x14ac:dyDescent="0.25">
      <c r="A8950" s="287"/>
    </row>
    <row r="8951" spans="1:1" x14ac:dyDescent="0.25">
      <c r="A8951" s="287"/>
    </row>
    <row r="8952" spans="1:1" x14ac:dyDescent="0.25">
      <c r="A8952" s="287"/>
    </row>
    <row r="8953" spans="1:1" x14ac:dyDescent="0.25">
      <c r="A8953" s="287"/>
    </row>
    <row r="8954" spans="1:1" x14ac:dyDescent="0.25">
      <c r="A8954" s="287"/>
    </row>
    <row r="8955" spans="1:1" x14ac:dyDescent="0.25">
      <c r="A8955" s="287"/>
    </row>
    <row r="8956" spans="1:1" x14ac:dyDescent="0.25">
      <c r="A8956" s="287"/>
    </row>
    <row r="8957" spans="1:1" x14ac:dyDescent="0.25">
      <c r="A8957" s="287"/>
    </row>
    <row r="8958" spans="1:1" x14ac:dyDescent="0.25">
      <c r="A8958" s="287"/>
    </row>
    <row r="8959" spans="1:1" x14ac:dyDescent="0.25">
      <c r="A8959" s="287"/>
    </row>
    <row r="8960" spans="1:1" x14ac:dyDescent="0.25">
      <c r="A8960" s="287"/>
    </row>
    <row r="8961" spans="1:1" x14ac:dyDescent="0.25">
      <c r="A8961" s="287"/>
    </row>
    <row r="8962" spans="1:1" x14ac:dyDescent="0.25">
      <c r="A8962" s="287"/>
    </row>
    <row r="8963" spans="1:1" x14ac:dyDescent="0.25">
      <c r="A8963" s="287"/>
    </row>
    <row r="8964" spans="1:1" x14ac:dyDescent="0.25">
      <c r="A8964" s="287"/>
    </row>
    <row r="8965" spans="1:1" x14ac:dyDescent="0.25">
      <c r="A8965" s="287"/>
    </row>
    <row r="8966" spans="1:1" x14ac:dyDescent="0.25">
      <c r="A8966" s="287"/>
    </row>
    <row r="8967" spans="1:1" x14ac:dyDescent="0.25">
      <c r="A8967" s="287"/>
    </row>
    <row r="8968" spans="1:1" x14ac:dyDescent="0.25">
      <c r="A8968" s="287"/>
    </row>
    <row r="8969" spans="1:1" x14ac:dyDescent="0.25">
      <c r="A8969" s="287"/>
    </row>
    <row r="8970" spans="1:1" x14ac:dyDescent="0.25">
      <c r="A8970" s="287"/>
    </row>
    <row r="8971" spans="1:1" x14ac:dyDescent="0.25">
      <c r="A8971" s="287"/>
    </row>
    <row r="8972" spans="1:1" x14ac:dyDescent="0.25">
      <c r="A8972" s="287"/>
    </row>
    <row r="8973" spans="1:1" x14ac:dyDescent="0.25">
      <c r="A8973" s="287"/>
    </row>
    <row r="8974" spans="1:1" x14ac:dyDescent="0.25">
      <c r="A8974" s="287"/>
    </row>
    <row r="8975" spans="1:1" x14ac:dyDescent="0.25">
      <c r="A8975" s="287"/>
    </row>
    <row r="8976" spans="1:1" x14ac:dyDescent="0.25">
      <c r="A8976" s="287"/>
    </row>
    <row r="8977" spans="1:1" x14ac:dyDescent="0.25">
      <c r="A8977" s="287"/>
    </row>
    <row r="8978" spans="1:1" x14ac:dyDescent="0.25">
      <c r="A8978" s="287"/>
    </row>
    <row r="8979" spans="1:1" x14ac:dyDescent="0.25">
      <c r="A8979" s="287"/>
    </row>
    <row r="8980" spans="1:1" x14ac:dyDescent="0.25">
      <c r="A8980" s="287"/>
    </row>
    <row r="8981" spans="1:1" x14ac:dyDescent="0.25">
      <c r="A8981" s="287"/>
    </row>
    <row r="8982" spans="1:1" x14ac:dyDescent="0.25">
      <c r="A8982" s="287"/>
    </row>
    <row r="8983" spans="1:1" x14ac:dyDescent="0.25">
      <c r="A8983" s="287"/>
    </row>
    <row r="8984" spans="1:1" x14ac:dyDescent="0.25">
      <c r="A8984" s="287"/>
    </row>
    <row r="8985" spans="1:1" x14ac:dyDescent="0.25">
      <c r="A8985" s="287"/>
    </row>
    <row r="8986" spans="1:1" x14ac:dyDescent="0.25">
      <c r="A8986" s="287"/>
    </row>
    <row r="8987" spans="1:1" x14ac:dyDescent="0.25">
      <c r="A8987" s="287"/>
    </row>
    <row r="8988" spans="1:1" x14ac:dyDescent="0.25">
      <c r="A8988" s="287"/>
    </row>
    <row r="8989" spans="1:1" x14ac:dyDescent="0.25">
      <c r="A8989" s="287"/>
    </row>
    <row r="8990" spans="1:1" x14ac:dyDescent="0.25">
      <c r="A8990" s="287"/>
    </row>
    <row r="8991" spans="1:1" x14ac:dyDescent="0.25">
      <c r="A8991" s="287"/>
    </row>
    <row r="8992" spans="1:1" x14ac:dyDescent="0.25">
      <c r="A8992" s="287"/>
    </row>
    <row r="8993" spans="1:1" x14ac:dyDescent="0.25">
      <c r="A8993" s="287"/>
    </row>
    <row r="8994" spans="1:1" x14ac:dyDescent="0.25">
      <c r="A8994" s="287"/>
    </row>
    <row r="8995" spans="1:1" x14ac:dyDescent="0.25">
      <c r="A8995" s="287"/>
    </row>
    <row r="8996" spans="1:1" x14ac:dyDescent="0.25">
      <c r="A8996" s="287"/>
    </row>
    <row r="8997" spans="1:1" x14ac:dyDescent="0.25">
      <c r="A8997" s="287"/>
    </row>
    <row r="8998" spans="1:1" x14ac:dyDescent="0.25">
      <c r="A8998" s="287"/>
    </row>
    <row r="8999" spans="1:1" x14ac:dyDescent="0.25">
      <c r="A8999" s="287"/>
    </row>
    <row r="9000" spans="1:1" x14ac:dyDescent="0.25">
      <c r="A9000" s="287"/>
    </row>
    <row r="9001" spans="1:1" x14ac:dyDescent="0.25">
      <c r="A9001" s="287"/>
    </row>
    <row r="9002" spans="1:1" x14ac:dyDescent="0.25">
      <c r="A9002" s="287"/>
    </row>
    <row r="9003" spans="1:1" x14ac:dyDescent="0.25">
      <c r="A9003" s="287"/>
    </row>
    <row r="9004" spans="1:1" x14ac:dyDescent="0.25">
      <c r="A9004" s="287"/>
    </row>
    <row r="9005" spans="1:1" x14ac:dyDescent="0.25">
      <c r="A9005" s="287"/>
    </row>
    <row r="9006" spans="1:1" x14ac:dyDescent="0.25">
      <c r="A9006" s="287"/>
    </row>
    <row r="9007" spans="1:1" x14ac:dyDescent="0.25">
      <c r="A9007" s="287"/>
    </row>
    <row r="9008" spans="1:1" x14ac:dyDescent="0.25">
      <c r="A9008" s="287"/>
    </row>
    <row r="9009" spans="1:1" x14ac:dyDescent="0.25">
      <c r="A9009" s="287"/>
    </row>
    <row r="9010" spans="1:1" x14ac:dyDescent="0.25">
      <c r="A9010" s="287"/>
    </row>
    <row r="9011" spans="1:1" x14ac:dyDescent="0.25">
      <c r="A9011" s="287"/>
    </row>
    <row r="9012" spans="1:1" x14ac:dyDescent="0.25">
      <c r="A9012" s="287"/>
    </row>
    <row r="9013" spans="1:1" x14ac:dyDescent="0.25">
      <c r="A9013" s="287"/>
    </row>
    <row r="9014" spans="1:1" x14ac:dyDescent="0.25">
      <c r="A9014" s="287"/>
    </row>
    <row r="9015" spans="1:1" x14ac:dyDescent="0.25">
      <c r="A9015" s="287"/>
    </row>
    <row r="9016" spans="1:1" x14ac:dyDescent="0.25">
      <c r="A9016" s="287"/>
    </row>
    <row r="9017" spans="1:1" x14ac:dyDescent="0.25">
      <c r="A9017" s="287"/>
    </row>
    <row r="9018" spans="1:1" x14ac:dyDescent="0.25">
      <c r="A9018" s="287"/>
    </row>
    <row r="9019" spans="1:1" x14ac:dyDescent="0.25">
      <c r="A9019" s="287"/>
    </row>
    <row r="9020" spans="1:1" x14ac:dyDescent="0.25">
      <c r="A9020" s="287"/>
    </row>
    <row r="9021" spans="1:1" x14ac:dyDescent="0.25">
      <c r="A9021" s="287"/>
    </row>
    <row r="9022" spans="1:1" x14ac:dyDescent="0.25">
      <c r="A9022" s="287"/>
    </row>
    <row r="9023" spans="1:1" x14ac:dyDescent="0.25">
      <c r="A9023" s="287"/>
    </row>
    <row r="9024" spans="1:1" x14ac:dyDescent="0.25">
      <c r="A9024" s="287"/>
    </row>
    <row r="9025" spans="1:1" x14ac:dyDescent="0.25">
      <c r="A9025" s="287"/>
    </row>
    <row r="9026" spans="1:1" x14ac:dyDescent="0.25">
      <c r="A9026" s="287"/>
    </row>
    <row r="9027" spans="1:1" x14ac:dyDescent="0.25">
      <c r="A9027" s="287"/>
    </row>
    <row r="9028" spans="1:1" x14ac:dyDescent="0.25">
      <c r="A9028" s="287"/>
    </row>
    <row r="9029" spans="1:1" x14ac:dyDescent="0.25">
      <c r="A9029" s="287"/>
    </row>
    <row r="9030" spans="1:1" x14ac:dyDescent="0.25">
      <c r="A9030" s="287"/>
    </row>
    <row r="9031" spans="1:1" x14ac:dyDescent="0.25">
      <c r="A9031" s="287"/>
    </row>
    <row r="9032" spans="1:1" x14ac:dyDescent="0.25">
      <c r="A9032" s="287"/>
    </row>
    <row r="9033" spans="1:1" x14ac:dyDescent="0.25">
      <c r="A9033" s="287"/>
    </row>
    <row r="9034" spans="1:1" x14ac:dyDescent="0.25">
      <c r="A9034" s="287"/>
    </row>
    <row r="9035" spans="1:1" x14ac:dyDescent="0.25">
      <c r="A9035" s="287"/>
    </row>
    <row r="9036" spans="1:1" x14ac:dyDescent="0.25">
      <c r="A9036" s="287"/>
    </row>
    <row r="9037" spans="1:1" x14ac:dyDescent="0.25">
      <c r="A9037" s="287"/>
    </row>
    <row r="9038" spans="1:1" x14ac:dyDescent="0.25">
      <c r="A9038" s="287"/>
    </row>
    <row r="9039" spans="1:1" x14ac:dyDescent="0.25">
      <c r="A9039" s="287"/>
    </row>
    <row r="9040" spans="1:1" x14ac:dyDescent="0.25">
      <c r="A9040" s="287"/>
    </row>
    <row r="9041" spans="1:1" x14ac:dyDescent="0.25">
      <c r="A9041" s="287"/>
    </row>
    <row r="9042" spans="1:1" x14ac:dyDescent="0.25">
      <c r="A9042" s="287"/>
    </row>
    <row r="9043" spans="1:1" x14ac:dyDescent="0.25">
      <c r="A9043" s="287"/>
    </row>
    <row r="9044" spans="1:1" x14ac:dyDescent="0.25">
      <c r="A9044" s="287"/>
    </row>
    <row r="9045" spans="1:1" x14ac:dyDescent="0.25">
      <c r="A9045" s="287"/>
    </row>
    <row r="9046" spans="1:1" x14ac:dyDescent="0.25">
      <c r="A9046" s="287"/>
    </row>
    <row r="9047" spans="1:1" x14ac:dyDescent="0.25">
      <c r="A9047" s="287"/>
    </row>
    <row r="9048" spans="1:1" x14ac:dyDescent="0.25">
      <c r="A9048" s="287"/>
    </row>
    <row r="9049" spans="1:1" x14ac:dyDescent="0.25">
      <c r="A9049" s="287"/>
    </row>
    <row r="9050" spans="1:1" x14ac:dyDescent="0.25">
      <c r="A9050" s="287"/>
    </row>
    <row r="9051" spans="1:1" x14ac:dyDescent="0.25">
      <c r="A9051" s="287"/>
    </row>
    <row r="9052" spans="1:1" x14ac:dyDescent="0.25">
      <c r="A9052" s="287"/>
    </row>
    <row r="9053" spans="1:1" x14ac:dyDescent="0.25">
      <c r="A9053" s="287"/>
    </row>
    <row r="9054" spans="1:1" x14ac:dyDescent="0.25">
      <c r="A9054" s="287"/>
    </row>
    <row r="9055" spans="1:1" x14ac:dyDescent="0.25">
      <c r="A9055" s="287"/>
    </row>
    <row r="9056" spans="1:1" x14ac:dyDescent="0.25">
      <c r="A9056" s="287"/>
    </row>
    <row r="9057" spans="1:1" x14ac:dyDescent="0.25">
      <c r="A9057" s="287"/>
    </row>
    <row r="9058" spans="1:1" x14ac:dyDescent="0.25">
      <c r="A9058" s="287"/>
    </row>
    <row r="9059" spans="1:1" x14ac:dyDescent="0.25">
      <c r="A9059" s="287"/>
    </row>
    <row r="9060" spans="1:1" x14ac:dyDescent="0.25">
      <c r="A9060" s="287"/>
    </row>
    <row r="9061" spans="1:1" x14ac:dyDescent="0.25">
      <c r="A9061" s="287"/>
    </row>
    <row r="9062" spans="1:1" x14ac:dyDescent="0.25">
      <c r="A9062" s="287"/>
    </row>
    <row r="9063" spans="1:1" x14ac:dyDescent="0.25">
      <c r="A9063" s="287"/>
    </row>
    <row r="9064" spans="1:1" x14ac:dyDescent="0.25">
      <c r="A9064" s="287"/>
    </row>
    <row r="9065" spans="1:1" x14ac:dyDescent="0.25">
      <c r="A9065" s="287"/>
    </row>
    <row r="9066" spans="1:1" x14ac:dyDescent="0.25">
      <c r="A9066" s="287"/>
    </row>
    <row r="9067" spans="1:1" x14ac:dyDescent="0.25">
      <c r="A9067" s="287"/>
    </row>
    <row r="9068" spans="1:1" x14ac:dyDescent="0.25">
      <c r="A9068" s="287"/>
    </row>
    <row r="9069" spans="1:1" x14ac:dyDescent="0.25">
      <c r="A9069" s="287"/>
    </row>
    <row r="9070" spans="1:1" x14ac:dyDescent="0.25">
      <c r="A9070" s="287"/>
    </row>
    <row r="9071" spans="1:1" x14ac:dyDescent="0.25">
      <c r="A9071" s="287"/>
    </row>
    <row r="9072" spans="1:1" x14ac:dyDescent="0.25">
      <c r="A9072" s="287"/>
    </row>
    <row r="9073" spans="1:1" x14ac:dyDescent="0.25">
      <c r="A9073" s="287"/>
    </row>
    <row r="9074" spans="1:1" x14ac:dyDescent="0.25">
      <c r="A9074" s="287"/>
    </row>
    <row r="9075" spans="1:1" x14ac:dyDescent="0.25">
      <c r="A9075" s="287"/>
    </row>
    <row r="9076" spans="1:1" x14ac:dyDescent="0.25">
      <c r="A9076" s="287"/>
    </row>
    <row r="9077" spans="1:1" x14ac:dyDescent="0.25">
      <c r="A9077" s="287"/>
    </row>
    <row r="9078" spans="1:1" x14ac:dyDescent="0.25">
      <c r="A9078" s="287"/>
    </row>
    <row r="9079" spans="1:1" x14ac:dyDescent="0.25">
      <c r="A9079" s="287"/>
    </row>
    <row r="9080" spans="1:1" x14ac:dyDescent="0.25">
      <c r="A9080" s="287"/>
    </row>
    <row r="9081" spans="1:1" x14ac:dyDescent="0.25">
      <c r="A9081" s="287"/>
    </row>
    <row r="9082" spans="1:1" x14ac:dyDescent="0.25">
      <c r="A9082" s="287"/>
    </row>
    <row r="9083" spans="1:1" x14ac:dyDescent="0.25">
      <c r="A9083" s="287"/>
    </row>
    <row r="9084" spans="1:1" x14ac:dyDescent="0.25">
      <c r="A9084" s="287"/>
    </row>
    <row r="9085" spans="1:1" x14ac:dyDescent="0.25">
      <c r="A9085" s="287"/>
    </row>
    <row r="9086" spans="1:1" x14ac:dyDescent="0.25">
      <c r="A9086" s="287"/>
    </row>
    <row r="9087" spans="1:1" x14ac:dyDescent="0.25">
      <c r="A9087" s="287"/>
    </row>
    <row r="9088" spans="1:1" x14ac:dyDescent="0.25">
      <c r="A9088" s="287"/>
    </row>
    <row r="9089" spans="1:1" x14ac:dyDescent="0.25">
      <c r="A9089" s="287"/>
    </row>
    <row r="9090" spans="1:1" x14ac:dyDescent="0.25">
      <c r="A9090" s="287"/>
    </row>
    <row r="9091" spans="1:1" x14ac:dyDescent="0.25">
      <c r="A9091" s="287"/>
    </row>
    <row r="9092" spans="1:1" x14ac:dyDescent="0.25">
      <c r="A9092" s="287"/>
    </row>
    <row r="9093" spans="1:1" x14ac:dyDescent="0.25">
      <c r="A9093" s="287"/>
    </row>
    <row r="9094" spans="1:1" x14ac:dyDescent="0.25">
      <c r="A9094" s="287"/>
    </row>
    <row r="9095" spans="1:1" x14ac:dyDescent="0.25">
      <c r="A9095" s="287"/>
    </row>
    <row r="9096" spans="1:1" x14ac:dyDescent="0.25">
      <c r="A9096" s="287"/>
    </row>
    <row r="9097" spans="1:1" x14ac:dyDescent="0.25">
      <c r="A9097" s="287"/>
    </row>
    <row r="9098" spans="1:1" x14ac:dyDescent="0.25">
      <c r="A9098" s="287"/>
    </row>
    <row r="9099" spans="1:1" x14ac:dyDescent="0.25">
      <c r="A9099" s="287"/>
    </row>
    <row r="9100" spans="1:1" x14ac:dyDescent="0.25">
      <c r="A9100" s="287"/>
    </row>
    <row r="9101" spans="1:1" x14ac:dyDescent="0.25">
      <c r="A9101" s="287"/>
    </row>
    <row r="9102" spans="1:1" x14ac:dyDescent="0.25">
      <c r="A9102" s="287"/>
    </row>
    <row r="9103" spans="1:1" x14ac:dyDescent="0.25">
      <c r="A9103" s="287"/>
    </row>
    <row r="9104" spans="1:1" x14ac:dyDescent="0.25">
      <c r="A9104" s="287"/>
    </row>
    <row r="9105" spans="1:1" x14ac:dyDescent="0.25">
      <c r="A9105" s="287"/>
    </row>
    <row r="9106" spans="1:1" x14ac:dyDescent="0.25">
      <c r="A9106" s="287"/>
    </row>
    <row r="9107" spans="1:1" x14ac:dyDescent="0.25">
      <c r="A9107" s="287"/>
    </row>
    <row r="9108" spans="1:1" x14ac:dyDescent="0.25">
      <c r="A9108" s="287"/>
    </row>
    <row r="9109" spans="1:1" x14ac:dyDescent="0.25">
      <c r="A9109" s="287"/>
    </row>
    <row r="9110" spans="1:1" x14ac:dyDescent="0.25">
      <c r="A9110" s="287"/>
    </row>
    <row r="9111" spans="1:1" x14ac:dyDescent="0.25">
      <c r="A9111" s="287"/>
    </row>
    <row r="9112" spans="1:1" x14ac:dyDescent="0.25">
      <c r="A9112" s="287"/>
    </row>
    <row r="9113" spans="1:1" x14ac:dyDescent="0.25">
      <c r="A9113" s="287"/>
    </row>
    <row r="9114" spans="1:1" x14ac:dyDescent="0.25">
      <c r="A9114" s="287"/>
    </row>
    <row r="9115" spans="1:1" x14ac:dyDescent="0.25">
      <c r="A9115" s="287"/>
    </row>
    <row r="9116" spans="1:1" x14ac:dyDescent="0.25">
      <c r="A9116" s="287"/>
    </row>
    <row r="9117" spans="1:1" x14ac:dyDescent="0.25">
      <c r="A9117" s="287"/>
    </row>
    <row r="9118" spans="1:1" x14ac:dyDescent="0.25">
      <c r="A9118" s="287"/>
    </row>
    <row r="9119" spans="1:1" x14ac:dyDescent="0.25">
      <c r="A9119" s="287"/>
    </row>
    <row r="9120" spans="1:1" x14ac:dyDescent="0.25">
      <c r="A9120" s="287"/>
    </row>
    <row r="9121" spans="1:1" x14ac:dyDescent="0.25">
      <c r="A9121" s="287"/>
    </row>
    <row r="9122" spans="1:1" x14ac:dyDescent="0.25">
      <c r="A9122" s="287"/>
    </row>
    <row r="9123" spans="1:1" x14ac:dyDescent="0.25">
      <c r="A9123" s="287"/>
    </row>
    <row r="9124" spans="1:1" x14ac:dyDescent="0.25">
      <c r="A9124" s="287"/>
    </row>
    <row r="9125" spans="1:1" x14ac:dyDescent="0.25">
      <c r="A9125" s="287"/>
    </row>
    <row r="9126" spans="1:1" x14ac:dyDescent="0.25">
      <c r="A9126" s="287"/>
    </row>
    <row r="9127" spans="1:1" x14ac:dyDescent="0.25">
      <c r="A9127" s="287"/>
    </row>
    <row r="9128" spans="1:1" x14ac:dyDescent="0.25">
      <c r="A9128" s="287"/>
    </row>
    <row r="9129" spans="1:1" x14ac:dyDescent="0.25">
      <c r="A9129" s="287"/>
    </row>
    <row r="9130" spans="1:1" x14ac:dyDescent="0.25">
      <c r="A9130" s="287"/>
    </row>
    <row r="9131" spans="1:1" x14ac:dyDescent="0.25">
      <c r="A9131" s="287"/>
    </row>
    <row r="9132" spans="1:1" x14ac:dyDescent="0.25">
      <c r="A9132" s="287"/>
    </row>
    <row r="9133" spans="1:1" x14ac:dyDescent="0.25">
      <c r="A9133" s="287"/>
    </row>
    <row r="9134" spans="1:1" x14ac:dyDescent="0.25">
      <c r="A9134" s="287"/>
    </row>
    <row r="9135" spans="1:1" x14ac:dyDescent="0.25">
      <c r="A9135" s="287"/>
    </row>
    <row r="9136" spans="1:1" x14ac:dyDescent="0.25">
      <c r="A9136" s="287"/>
    </row>
    <row r="9137" spans="1:1" x14ac:dyDescent="0.25">
      <c r="A9137" s="287"/>
    </row>
    <row r="9138" spans="1:1" x14ac:dyDescent="0.25">
      <c r="A9138" s="287"/>
    </row>
    <row r="9139" spans="1:1" x14ac:dyDescent="0.25">
      <c r="A9139" s="287"/>
    </row>
    <row r="9140" spans="1:1" x14ac:dyDescent="0.25">
      <c r="A9140" s="287"/>
    </row>
    <row r="9141" spans="1:1" x14ac:dyDescent="0.25">
      <c r="A9141" s="287"/>
    </row>
    <row r="9142" spans="1:1" x14ac:dyDescent="0.25">
      <c r="A9142" s="287"/>
    </row>
    <row r="9143" spans="1:1" x14ac:dyDescent="0.25">
      <c r="A9143" s="287"/>
    </row>
    <row r="9144" spans="1:1" x14ac:dyDescent="0.25">
      <c r="A9144" s="287"/>
    </row>
    <row r="9145" spans="1:1" x14ac:dyDescent="0.25">
      <c r="A9145" s="287"/>
    </row>
    <row r="9146" spans="1:1" x14ac:dyDescent="0.25">
      <c r="A9146" s="287"/>
    </row>
    <row r="9147" spans="1:1" x14ac:dyDescent="0.25">
      <c r="A9147" s="287"/>
    </row>
    <row r="9148" spans="1:1" x14ac:dyDescent="0.25">
      <c r="A9148" s="287"/>
    </row>
    <row r="9149" spans="1:1" x14ac:dyDescent="0.25">
      <c r="A9149" s="287"/>
    </row>
    <row r="9150" spans="1:1" x14ac:dyDescent="0.25">
      <c r="A9150" s="287"/>
    </row>
    <row r="9151" spans="1:1" x14ac:dyDescent="0.25">
      <c r="A9151" s="287"/>
    </row>
    <row r="9152" spans="1:1" x14ac:dyDescent="0.25">
      <c r="A9152" s="287"/>
    </row>
    <row r="9153" spans="1:1" x14ac:dyDescent="0.25">
      <c r="A9153" s="287"/>
    </row>
    <row r="9154" spans="1:1" x14ac:dyDescent="0.25">
      <c r="A9154" s="287"/>
    </row>
    <row r="9155" spans="1:1" x14ac:dyDescent="0.25">
      <c r="A9155" s="287"/>
    </row>
    <row r="9156" spans="1:1" x14ac:dyDescent="0.25">
      <c r="A9156" s="287"/>
    </row>
    <row r="9157" spans="1:1" x14ac:dyDescent="0.25">
      <c r="A9157" s="287"/>
    </row>
    <row r="9158" spans="1:1" x14ac:dyDescent="0.25">
      <c r="A9158" s="287"/>
    </row>
    <row r="9159" spans="1:1" x14ac:dyDescent="0.25">
      <c r="A9159" s="287"/>
    </row>
    <row r="9160" spans="1:1" x14ac:dyDescent="0.25">
      <c r="A9160" s="287"/>
    </row>
    <row r="9161" spans="1:1" x14ac:dyDescent="0.25">
      <c r="A9161" s="287"/>
    </row>
    <row r="9162" spans="1:1" x14ac:dyDescent="0.25">
      <c r="A9162" s="287"/>
    </row>
    <row r="9163" spans="1:1" x14ac:dyDescent="0.25">
      <c r="A9163" s="287"/>
    </row>
    <row r="9164" spans="1:1" x14ac:dyDescent="0.25">
      <c r="A9164" s="287"/>
    </row>
    <row r="9165" spans="1:1" x14ac:dyDescent="0.25">
      <c r="A9165" s="287"/>
    </row>
    <row r="9166" spans="1:1" x14ac:dyDescent="0.25">
      <c r="A9166" s="287"/>
    </row>
    <row r="9167" spans="1:1" x14ac:dyDescent="0.25">
      <c r="A9167" s="287"/>
    </row>
    <row r="9168" spans="1:1" x14ac:dyDescent="0.25">
      <c r="A9168" s="287"/>
    </row>
    <row r="9169" spans="1:1" x14ac:dyDescent="0.25">
      <c r="A9169" s="287"/>
    </row>
    <row r="9170" spans="1:1" x14ac:dyDescent="0.25">
      <c r="A9170" s="287"/>
    </row>
    <row r="9171" spans="1:1" x14ac:dyDescent="0.25">
      <c r="A9171" s="287"/>
    </row>
    <row r="9172" spans="1:1" x14ac:dyDescent="0.25">
      <c r="A9172" s="287"/>
    </row>
    <row r="9173" spans="1:1" x14ac:dyDescent="0.25">
      <c r="A9173" s="287"/>
    </row>
    <row r="9174" spans="1:1" x14ac:dyDescent="0.25">
      <c r="A9174" s="287"/>
    </row>
    <row r="9175" spans="1:1" x14ac:dyDescent="0.25">
      <c r="A9175" s="287"/>
    </row>
    <row r="9176" spans="1:1" x14ac:dyDescent="0.25">
      <c r="A9176" s="287"/>
    </row>
    <row r="9177" spans="1:1" x14ac:dyDescent="0.25">
      <c r="A9177" s="287"/>
    </row>
    <row r="9178" spans="1:1" x14ac:dyDescent="0.25">
      <c r="A9178" s="287"/>
    </row>
    <row r="9179" spans="1:1" x14ac:dyDescent="0.25">
      <c r="A9179" s="287"/>
    </row>
    <row r="9180" spans="1:1" x14ac:dyDescent="0.25">
      <c r="A9180" s="287"/>
    </row>
    <row r="9181" spans="1:1" x14ac:dyDescent="0.25">
      <c r="A9181" s="287"/>
    </row>
    <row r="9182" spans="1:1" x14ac:dyDescent="0.25">
      <c r="A9182" s="287"/>
    </row>
    <row r="9183" spans="1:1" x14ac:dyDescent="0.25">
      <c r="A9183" s="287"/>
    </row>
    <row r="9184" spans="1:1" x14ac:dyDescent="0.25">
      <c r="A9184" s="287"/>
    </row>
    <row r="9185" spans="1:1" x14ac:dyDescent="0.25">
      <c r="A9185" s="287"/>
    </row>
    <row r="9186" spans="1:1" x14ac:dyDescent="0.25">
      <c r="A9186" s="287"/>
    </row>
    <row r="9187" spans="1:1" x14ac:dyDescent="0.25">
      <c r="A9187" s="287"/>
    </row>
    <row r="9188" spans="1:1" x14ac:dyDescent="0.25">
      <c r="A9188" s="287"/>
    </row>
    <row r="9189" spans="1:1" x14ac:dyDescent="0.25">
      <c r="A9189" s="287"/>
    </row>
    <row r="9190" spans="1:1" x14ac:dyDescent="0.25">
      <c r="A9190" s="287"/>
    </row>
    <row r="9191" spans="1:1" x14ac:dyDescent="0.25">
      <c r="A9191" s="287"/>
    </row>
    <row r="9192" spans="1:1" x14ac:dyDescent="0.25">
      <c r="A9192" s="287"/>
    </row>
    <row r="9193" spans="1:1" x14ac:dyDescent="0.25">
      <c r="A9193" s="287"/>
    </row>
    <row r="9194" spans="1:1" x14ac:dyDescent="0.25">
      <c r="A9194" s="287"/>
    </row>
    <row r="9195" spans="1:1" x14ac:dyDescent="0.25">
      <c r="A9195" s="287"/>
    </row>
    <row r="9196" spans="1:1" x14ac:dyDescent="0.25">
      <c r="A9196" s="287"/>
    </row>
    <row r="9197" spans="1:1" x14ac:dyDescent="0.25">
      <c r="A9197" s="287"/>
    </row>
    <row r="9198" spans="1:1" x14ac:dyDescent="0.25">
      <c r="A9198" s="287"/>
    </row>
    <row r="9199" spans="1:1" x14ac:dyDescent="0.25">
      <c r="A9199" s="287"/>
    </row>
    <row r="9200" spans="1:1" x14ac:dyDescent="0.25">
      <c r="A9200" s="287"/>
    </row>
    <row r="9201" spans="1:1" x14ac:dyDescent="0.25">
      <c r="A9201" s="287"/>
    </row>
    <row r="9202" spans="1:1" x14ac:dyDescent="0.25">
      <c r="A9202" s="287"/>
    </row>
    <row r="9203" spans="1:1" x14ac:dyDescent="0.25">
      <c r="A9203" s="287"/>
    </row>
    <row r="9204" spans="1:1" x14ac:dyDescent="0.25">
      <c r="A9204" s="287"/>
    </row>
    <row r="9205" spans="1:1" x14ac:dyDescent="0.25">
      <c r="A9205" s="287"/>
    </row>
    <row r="9206" spans="1:1" x14ac:dyDescent="0.25">
      <c r="A9206" s="287"/>
    </row>
    <row r="9207" spans="1:1" x14ac:dyDescent="0.25">
      <c r="A9207" s="287"/>
    </row>
    <row r="9208" spans="1:1" x14ac:dyDescent="0.25">
      <c r="A9208" s="287"/>
    </row>
    <row r="9209" spans="1:1" x14ac:dyDescent="0.25">
      <c r="A9209" s="287"/>
    </row>
    <row r="9210" spans="1:1" x14ac:dyDescent="0.25">
      <c r="A9210" s="287"/>
    </row>
    <row r="9211" spans="1:1" x14ac:dyDescent="0.25">
      <c r="A9211" s="287"/>
    </row>
    <row r="9212" spans="1:1" x14ac:dyDescent="0.25">
      <c r="A9212" s="287"/>
    </row>
    <row r="9213" spans="1:1" x14ac:dyDescent="0.25">
      <c r="A9213" s="287"/>
    </row>
    <row r="9214" spans="1:1" x14ac:dyDescent="0.25">
      <c r="A9214" s="287"/>
    </row>
    <row r="9215" spans="1:1" x14ac:dyDescent="0.25">
      <c r="A9215" s="287"/>
    </row>
    <row r="9216" spans="1:1" x14ac:dyDescent="0.25">
      <c r="A9216" s="287"/>
    </row>
    <row r="9217" spans="1:1" x14ac:dyDescent="0.25">
      <c r="A9217" s="287"/>
    </row>
    <row r="9218" spans="1:1" x14ac:dyDescent="0.25">
      <c r="A9218" s="287"/>
    </row>
    <row r="9219" spans="1:1" x14ac:dyDescent="0.25">
      <c r="A9219" s="287"/>
    </row>
    <row r="9220" spans="1:1" x14ac:dyDescent="0.25">
      <c r="A9220" s="287"/>
    </row>
    <row r="9221" spans="1:1" x14ac:dyDescent="0.25">
      <c r="A9221" s="287"/>
    </row>
    <row r="9222" spans="1:1" x14ac:dyDescent="0.25">
      <c r="A9222" s="287"/>
    </row>
    <row r="9223" spans="1:1" x14ac:dyDescent="0.25">
      <c r="A9223" s="287"/>
    </row>
    <row r="9224" spans="1:1" x14ac:dyDescent="0.25">
      <c r="A9224" s="287"/>
    </row>
    <row r="9225" spans="1:1" x14ac:dyDescent="0.25">
      <c r="A9225" s="287"/>
    </row>
    <row r="9226" spans="1:1" x14ac:dyDescent="0.25">
      <c r="A9226" s="287"/>
    </row>
    <row r="9227" spans="1:1" x14ac:dyDescent="0.25">
      <c r="A9227" s="287"/>
    </row>
    <row r="9228" spans="1:1" x14ac:dyDescent="0.25">
      <c r="A9228" s="287"/>
    </row>
    <row r="9229" spans="1:1" x14ac:dyDescent="0.25">
      <c r="A9229" s="287"/>
    </row>
    <row r="9230" spans="1:1" x14ac:dyDescent="0.25">
      <c r="A9230" s="287"/>
    </row>
    <row r="9231" spans="1:1" x14ac:dyDescent="0.25">
      <c r="A9231" s="287"/>
    </row>
    <row r="9232" spans="1:1" x14ac:dyDescent="0.25">
      <c r="A9232" s="287"/>
    </row>
    <row r="9233" spans="1:1" x14ac:dyDescent="0.25">
      <c r="A9233" s="287"/>
    </row>
    <row r="9234" spans="1:1" x14ac:dyDescent="0.25">
      <c r="A9234" s="287"/>
    </row>
    <row r="9235" spans="1:1" x14ac:dyDescent="0.25">
      <c r="A9235" s="287"/>
    </row>
    <row r="9236" spans="1:1" x14ac:dyDescent="0.25">
      <c r="A9236" s="287"/>
    </row>
    <row r="9237" spans="1:1" x14ac:dyDescent="0.25">
      <c r="A9237" s="287"/>
    </row>
    <row r="9238" spans="1:1" x14ac:dyDescent="0.25">
      <c r="A9238" s="287"/>
    </row>
    <row r="9239" spans="1:1" x14ac:dyDescent="0.25">
      <c r="A9239" s="287"/>
    </row>
    <row r="9240" spans="1:1" x14ac:dyDescent="0.25">
      <c r="A9240" s="287"/>
    </row>
    <row r="9241" spans="1:1" x14ac:dyDescent="0.25">
      <c r="A9241" s="287"/>
    </row>
    <row r="9242" spans="1:1" x14ac:dyDescent="0.25">
      <c r="A9242" s="287"/>
    </row>
    <row r="9243" spans="1:1" x14ac:dyDescent="0.25">
      <c r="A9243" s="287"/>
    </row>
    <row r="9244" spans="1:1" x14ac:dyDescent="0.25">
      <c r="A9244" s="287"/>
    </row>
    <row r="9245" spans="1:1" x14ac:dyDescent="0.25">
      <c r="A9245" s="287"/>
    </row>
    <row r="9246" spans="1:1" x14ac:dyDescent="0.25">
      <c r="A9246" s="287"/>
    </row>
    <row r="9247" spans="1:1" x14ac:dyDescent="0.25">
      <c r="A9247" s="287"/>
    </row>
    <row r="9248" spans="1:1" x14ac:dyDescent="0.25">
      <c r="A9248" s="287"/>
    </row>
    <row r="9249" spans="1:1" x14ac:dyDescent="0.25">
      <c r="A9249" s="287"/>
    </row>
    <row r="9250" spans="1:1" x14ac:dyDescent="0.25">
      <c r="A9250" s="287"/>
    </row>
    <row r="9251" spans="1:1" x14ac:dyDescent="0.25">
      <c r="A9251" s="287"/>
    </row>
    <row r="9252" spans="1:1" x14ac:dyDescent="0.25">
      <c r="A9252" s="287"/>
    </row>
    <row r="9253" spans="1:1" x14ac:dyDescent="0.25">
      <c r="A9253" s="287"/>
    </row>
    <row r="9254" spans="1:1" x14ac:dyDescent="0.25">
      <c r="A9254" s="287"/>
    </row>
    <row r="9255" spans="1:1" x14ac:dyDescent="0.25">
      <c r="A9255" s="287"/>
    </row>
    <row r="9256" spans="1:1" x14ac:dyDescent="0.25">
      <c r="A9256" s="287"/>
    </row>
    <row r="9257" spans="1:1" x14ac:dyDescent="0.25">
      <c r="A9257" s="287"/>
    </row>
    <row r="9258" spans="1:1" x14ac:dyDescent="0.25">
      <c r="A9258" s="287"/>
    </row>
    <row r="9259" spans="1:1" x14ac:dyDescent="0.25">
      <c r="A9259" s="287"/>
    </row>
    <row r="9260" spans="1:1" x14ac:dyDescent="0.25">
      <c r="A9260" s="287"/>
    </row>
    <row r="9261" spans="1:1" x14ac:dyDescent="0.25">
      <c r="A9261" s="287"/>
    </row>
    <row r="9262" spans="1:1" x14ac:dyDescent="0.25">
      <c r="A9262" s="287"/>
    </row>
    <row r="9263" spans="1:1" x14ac:dyDescent="0.25">
      <c r="A9263" s="287"/>
    </row>
    <row r="9264" spans="1:1" x14ac:dyDescent="0.25">
      <c r="A9264" s="287"/>
    </row>
    <row r="9265" spans="1:1" x14ac:dyDescent="0.25">
      <c r="A9265" s="287"/>
    </row>
    <row r="9266" spans="1:1" x14ac:dyDescent="0.25">
      <c r="A9266" s="287"/>
    </row>
    <row r="9267" spans="1:1" x14ac:dyDescent="0.25">
      <c r="A9267" s="287"/>
    </row>
    <row r="9268" spans="1:1" x14ac:dyDescent="0.25">
      <c r="A9268" s="287"/>
    </row>
    <row r="9269" spans="1:1" x14ac:dyDescent="0.25">
      <c r="A9269" s="287"/>
    </row>
    <row r="9270" spans="1:1" x14ac:dyDescent="0.25">
      <c r="A9270" s="287"/>
    </row>
    <row r="9271" spans="1:1" x14ac:dyDescent="0.25">
      <c r="A9271" s="287"/>
    </row>
    <row r="9272" spans="1:1" x14ac:dyDescent="0.25">
      <c r="A9272" s="287"/>
    </row>
    <row r="9273" spans="1:1" x14ac:dyDescent="0.25">
      <c r="A9273" s="287"/>
    </row>
    <row r="9274" spans="1:1" x14ac:dyDescent="0.25">
      <c r="A9274" s="287"/>
    </row>
    <row r="9275" spans="1:1" x14ac:dyDescent="0.25">
      <c r="A9275" s="287"/>
    </row>
    <row r="9276" spans="1:1" x14ac:dyDescent="0.25">
      <c r="A9276" s="287"/>
    </row>
    <row r="9277" spans="1:1" x14ac:dyDescent="0.25">
      <c r="A9277" s="287"/>
    </row>
    <row r="9278" spans="1:1" x14ac:dyDescent="0.25">
      <c r="A9278" s="287"/>
    </row>
    <row r="9279" spans="1:1" x14ac:dyDescent="0.25">
      <c r="A9279" s="287"/>
    </row>
    <row r="9280" spans="1:1" x14ac:dyDescent="0.25">
      <c r="A9280" s="287"/>
    </row>
    <row r="9281" spans="1:1" x14ac:dyDescent="0.25">
      <c r="A9281" s="287"/>
    </row>
    <row r="9282" spans="1:1" x14ac:dyDescent="0.25">
      <c r="A9282" s="287"/>
    </row>
    <row r="9283" spans="1:1" x14ac:dyDescent="0.25">
      <c r="A9283" s="287"/>
    </row>
    <row r="9284" spans="1:1" x14ac:dyDescent="0.25">
      <c r="A9284" s="287"/>
    </row>
    <row r="9285" spans="1:1" x14ac:dyDescent="0.25">
      <c r="A9285" s="287"/>
    </row>
    <row r="9286" spans="1:1" x14ac:dyDescent="0.25">
      <c r="A9286" s="287"/>
    </row>
    <row r="9287" spans="1:1" x14ac:dyDescent="0.25">
      <c r="A9287" s="287"/>
    </row>
    <row r="9288" spans="1:1" x14ac:dyDescent="0.25">
      <c r="A9288" s="287"/>
    </row>
    <row r="9289" spans="1:1" x14ac:dyDescent="0.25">
      <c r="A9289" s="287"/>
    </row>
    <row r="9290" spans="1:1" x14ac:dyDescent="0.25">
      <c r="A9290" s="287"/>
    </row>
    <row r="9291" spans="1:1" x14ac:dyDescent="0.25">
      <c r="A9291" s="287"/>
    </row>
    <row r="9292" spans="1:1" x14ac:dyDescent="0.25">
      <c r="A9292" s="287"/>
    </row>
    <row r="9293" spans="1:1" x14ac:dyDescent="0.25">
      <c r="A9293" s="287"/>
    </row>
    <row r="9294" spans="1:1" x14ac:dyDescent="0.25">
      <c r="A9294" s="287"/>
    </row>
    <row r="9295" spans="1:1" x14ac:dyDescent="0.25">
      <c r="A9295" s="287"/>
    </row>
    <row r="9296" spans="1:1" x14ac:dyDescent="0.25">
      <c r="A9296" s="287"/>
    </row>
    <row r="9297" spans="1:1" x14ac:dyDescent="0.25">
      <c r="A9297" s="287"/>
    </row>
    <row r="9298" spans="1:1" x14ac:dyDescent="0.25">
      <c r="A9298" s="287"/>
    </row>
    <row r="9299" spans="1:1" x14ac:dyDescent="0.25">
      <c r="A9299" s="287"/>
    </row>
    <row r="9300" spans="1:1" x14ac:dyDescent="0.25">
      <c r="A9300" s="287"/>
    </row>
    <row r="9301" spans="1:1" x14ac:dyDescent="0.25">
      <c r="A9301" s="287"/>
    </row>
    <row r="9302" spans="1:1" x14ac:dyDescent="0.25">
      <c r="A9302" s="287"/>
    </row>
    <row r="9303" spans="1:1" x14ac:dyDescent="0.25">
      <c r="A9303" s="287"/>
    </row>
    <row r="9304" spans="1:1" x14ac:dyDescent="0.25">
      <c r="A9304" s="287"/>
    </row>
    <row r="9305" spans="1:1" x14ac:dyDescent="0.25">
      <c r="A9305" s="287"/>
    </row>
    <row r="9306" spans="1:1" x14ac:dyDescent="0.25">
      <c r="A9306" s="287"/>
    </row>
    <row r="9307" spans="1:1" x14ac:dyDescent="0.25">
      <c r="A9307" s="287"/>
    </row>
    <row r="9308" spans="1:1" x14ac:dyDescent="0.25">
      <c r="A9308" s="287"/>
    </row>
    <row r="9309" spans="1:1" x14ac:dyDescent="0.25">
      <c r="A9309" s="287"/>
    </row>
    <row r="9310" spans="1:1" x14ac:dyDescent="0.25">
      <c r="A9310" s="287"/>
    </row>
    <row r="9311" spans="1:1" x14ac:dyDescent="0.25">
      <c r="A9311" s="287"/>
    </row>
    <row r="9312" spans="1:1" x14ac:dyDescent="0.25">
      <c r="A9312" s="287"/>
    </row>
    <row r="9313" spans="1:1" x14ac:dyDescent="0.25">
      <c r="A9313" s="287"/>
    </row>
    <row r="9314" spans="1:1" x14ac:dyDescent="0.25">
      <c r="A9314" s="287"/>
    </row>
    <row r="9315" spans="1:1" x14ac:dyDescent="0.25">
      <c r="A9315" s="287"/>
    </row>
    <row r="9316" spans="1:1" x14ac:dyDescent="0.25">
      <c r="A9316" s="287"/>
    </row>
    <row r="9317" spans="1:1" x14ac:dyDescent="0.25">
      <c r="A9317" s="287"/>
    </row>
    <row r="9318" spans="1:1" x14ac:dyDescent="0.25">
      <c r="A9318" s="287"/>
    </row>
    <row r="9319" spans="1:1" x14ac:dyDescent="0.25">
      <c r="A9319" s="287"/>
    </row>
    <row r="9320" spans="1:1" x14ac:dyDescent="0.25">
      <c r="A9320" s="287"/>
    </row>
    <row r="9321" spans="1:1" x14ac:dyDescent="0.25">
      <c r="A9321" s="287"/>
    </row>
    <row r="9322" spans="1:1" x14ac:dyDescent="0.25">
      <c r="A9322" s="287"/>
    </row>
    <row r="9323" spans="1:1" x14ac:dyDescent="0.25">
      <c r="A9323" s="287"/>
    </row>
    <row r="9324" spans="1:1" x14ac:dyDescent="0.25">
      <c r="A9324" s="287"/>
    </row>
    <row r="9325" spans="1:1" x14ac:dyDescent="0.25">
      <c r="A9325" s="287"/>
    </row>
    <row r="9326" spans="1:1" x14ac:dyDescent="0.25">
      <c r="A9326" s="287"/>
    </row>
    <row r="9327" spans="1:1" x14ac:dyDescent="0.25">
      <c r="A9327" s="287"/>
    </row>
    <row r="9328" spans="1:1" x14ac:dyDescent="0.25">
      <c r="A9328" s="287"/>
    </row>
    <row r="9329" spans="1:1" x14ac:dyDescent="0.25">
      <c r="A9329" s="287"/>
    </row>
    <row r="9330" spans="1:1" x14ac:dyDescent="0.25">
      <c r="A9330" s="287"/>
    </row>
    <row r="9331" spans="1:1" x14ac:dyDescent="0.25">
      <c r="A9331" s="287"/>
    </row>
    <row r="9332" spans="1:1" x14ac:dyDescent="0.25">
      <c r="A9332" s="287"/>
    </row>
    <row r="9333" spans="1:1" x14ac:dyDescent="0.25">
      <c r="A9333" s="287"/>
    </row>
    <row r="9334" spans="1:1" x14ac:dyDescent="0.25">
      <c r="A9334" s="287"/>
    </row>
    <row r="9335" spans="1:1" x14ac:dyDescent="0.25">
      <c r="A9335" s="287"/>
    </row>
    <row r="9336" spans="1:1" x14ac:dyDescent="0.25">
      <c r="A9336" s="287"/>
    </row>
    <row r="9337" spans="1:1" x14ac:dyDescent="0.25">
      <c r="A9337" s="287"/>
    </row>
    <row r="9338" spans="1:1" x14ac:dyDescent="0.25">
      <c r="A9338" s="287"/>
    </row>
    <row r="9339" spans="1:1" x14ac:dyDescent="0.25">
      <c r="A9339" s="287"/>
    </row>
    <row r="9340" spans="1:1" x14ac:dyDescent="0.25">
      <c r="A9340" s="287"/>
    </row>
    <row r="9341" spans="1:1" x14ac:dyDescent="0.25">
      <c r="A9341" s="287"/>
    </row>
    <row r="9342" spans="1:1" x14ac:dyDescent="0.25">
      <c r="A9342" s="287"/>
    </row>
    <row r="9343" spans="1:1" x14ac:dyDescent="0.25">
      <c r="A9343" s="287"/>
    </row>
    <row r="9344" spans="1:1" x14ac:dyDescent="0.25">
      <c r="A9344" s="287"/>
    </row>
    <row r="9345" spans="1:1" x14ac:dyDescent="0.25">
      <c r="A9345" s="287"/>
    </row>
    <row r="9346" spans="1:1" x14ac:dyDescent="0.25">
      <c r="A9346" s="287"/>
    </row>
    <row r="9347" spans="1:1" x14ac:dyDescent="0.25">
      <c r="A9347" s="287"/>
    </row>
    <row r="9348" spans="1:1" x14ac:dyDescent="0.25">
      <c r="A9348" s="287"/>
    </row>
    <row r="9349" spans="1:1" x14ac:dyDescent="0.25">
      <c r="A9349" s="287"/>
    </row>
    <row r="9350" spans="1:1" x14ac:dyDescent="0.25">
      <c r="A9350" s="287"/>
    </row>
    <row r="9351" spans="1:1" x14ac:dyDescent="0.25">
      <c r="A9351" s="287"/>
    </row>
    <row r="9352" spans="1:1" x14ac:dyDescent="0.25">
      <c r="A9352" s="287"/>
    </row>
    <row r="9353" spans="1:1" x14ac:dyDescent="0.25">
      <c r="A9353" s="287"/>
    </row>
    <row r="9354" spans="1:1" x14ac:dyDescent="0.25">
      <c r="A9354" s="287"/>
    </row>
    <row r="9355" spans="1:1" x14ac:dyDescent="0.25">
      <c r="A9355" s="287"/>
    </row>
    <row r="9356" spans="1:1" x14ac:dyDescent="0.25">
      <c r="A9356" s="287"/>
    </row>
    <row r="9357" spans="1:1" x14ac:dyDescent="0.25">
      <c r="A9357" s="287"/>
    </row>
    <row r="9358" spans="1:1" x14ac:dyDescent="0.25">
      <c r="A9358" s="287"/>
    </row>
    <row r="9359" spans="1:1" x14ac:dyDescent="0.25">
      <c r="A9359" s="287"/>
    </row>
    <row r="9360" spans="1:1" x14ac:dyDescent="0.25">
      <c r="A9360" s="287"/>
    </row>
    <row r="9361" spans="1:1" x14ac:dyDescent="0.25">
      <c r="A9361" s="287"/>
    </row>
    <row r="9362" spans="1:1" x14ac:dyDescent="0.25">
      <c r="A9362" s="287"/>
    </row>
    <row r="9363" spans="1:1" x14ac:dyDescent="0.25">
      <c r="A9363" s="287"/>
    </row>
    <row r="9364" spans="1:1" x14ac:dyDescent="0.25">
      <c r="A9364" s="287"/>
    </row>
    <row r="9365" spans="1:1" x14ac:dyDescent="0.25">
      <c r="A9365" s="287"/>
    </row>
    <row r="9366" spans="1:1" x14ac:dyDescent="0.25">
      <c r="A9366" s="287"/>
    </row>
    <row r="9367" spans="1:1" x14ac:dyDescent="0.25">
      <c r="A9367" s="287"/>
    </row>
    <row r="9368" spans="1:1" x14ac:dyDescent="0.25">
      <c r="A9368" s="287"/>
    </row>
    <row r="9369" spans="1:1" x14ac:dyDescent="0.25">
      <c r="A9369" s="287"/>
    </row>
    <row r="9370" spans="1:1" x14ac:dyDescent="0.25">
      <c r="A9370" s="287"/>
    </row>
    <row r="9371" spans="1:1" x14ac:dyDescent="0.25">
      <c r="A9371" s="287"/>
    </row>
    <row r="9372" spans="1:1" x14ac:dyDescent="0.25">
      <c r="A9372" s="287"/>
    </row>
    <row r="9373" spans="1:1" x14ac:dyDescent="0.25">
      <c r="A9373" s="287"/>
    </row>
    <row r="9374" spans="1:1" x14ac:dyDescent="0.25">
      <c r="A9374" s="287"/>
    </row>
    <row r="9375" spans="1:1" x14ac:dyDescent="0.25">
      <c r="A9375" s="287"/>
    </row>
    <row r="9376" spans="1:1" x14ac:dyDescent="0.25">
      <c r="A9376" s="287"/>
    </row>
    <row r="9377" spans="1:1" x14ac:dyDescent="0.25">
      <c r="A9377" s="287"/>
    </row>
    <row r="9378" spans="1:1" x14ac:dyDescent="0.25">
      <c r="A9378" s="287"/>
    </row>
    <row r="9379" spans="1:1" x14ac:dyDescent="0.25">
      <c r="A9379" s="287"/>
    </row>
    <row r="9380" spans="1:1" x14ac:dyDescent="0.25">
      <c r="A9380" s="287"/>
    </row>
    <row r="9381" spans="1:1" x14ac:dyDescent="0.25">
      <c r="A9381" s="287"/>
    </row>
    <row r="9382" spans="1:1" x14ac:dyDescent="0.25">
      <c r="A9382" s="287"/>
    </row>
    <row r="9383" spans="1:1" x14ac:dyDescent="0.25">
      <c r="A9383" s="287"/>
    </row>
    <row r="9384" spans="1:1" x14ac:dyDescent="0.25">
      <c r="A9384" s="287"/>
    </row>
    <row r="9385" spans="1:1" x14ac:dyDescent="0.25">
      <c r="A9385" s="287"/>
    </row>
    <row r="9386" spans="1:1" x14ac:dyDescent="0.25">
      <c r="A9386" s="287"/>
    </row>
    <row r="9387" spans="1:1" x14ac:dyDescent="0.25">
      <c r="A9387" s="287"/>
    </row>
    <row r="9388" spans="1:1" x14ac:dyDescent="0.25">
      <c r="A9388" s="287"/>
    </row>
    <row r="9389" spans="1:1" x14ac:dyDescent="0.25">
      <c r="A9389" s="287"/>
    </row>
    <row r="9390" spans="1:1" x14ac:dyDescent="0.25">
      <c r="A9390" s="287"/>
    </row>
    <row r="9391" spans="1:1" x14ac:dyDescent="0.25">
      <c r="A9391" s="287"/>
    </row>
    <row r="9392" spans="1:1" x14ac:dyDescent="0.25">
      <c r="A9392" s="287"/>
    </row>
    <row r="9393" spans="1:1" x14ac:dyDescent="0.25">
      <c r="A9393" s="287"/>
    </row>
    <row r="9394" spans="1:1" x14ac:dyDescent="0.25">
      <c r="A9394" s="287"/>
    </row>
    <row r="9395" spans="1:1" x14ac:dyDescent="0.25">
      <c r="A9395" s="287"/>
    </row>
    <row r="9396" spans="1:1" x14ac:dyDescent="0.25">
      <c r="A9396" s="287"/>
    </row>
    <row r="9397" spans="1:1" x14ac:dyDescent="0.25">
      <c r="A9397" s="287"/>
    </row>
    <row r="9398" spans="1:1" x14ac:dyDescent="0.25">
      <c r="A9398" s="287"/>
    </row>
    <row r="9399" spans="1:1" x14ac:dyDescent="0.25">
      <c r="A9399" s="287"/>
    </row>
    <row r="9400" spans="1:1" x14ac:dyDescent="0.25">
      <c r="A9400" s="287"/>
    </row>
    <row r="9401" spans="1:1" x14ac:dyDescent="0.25">
      <c r="A9401" s="287"/>
    </row>
    <row r="9402" spans="1:1" x14ac:dyDescent="0.25">
      <c r="A9402" s="287"/>
    </row>
    <row r="9403" spans="1:1" x14ac:dyDescent="0.25">
      <c r="A9403" s="287"/>
    </row>
    <row r="9404" spans="1:1" x14ac:dyDescent="0.25">
      <c r="A9404" s="287"/>
    </row>
    <row r="9405" spans="1:1" x14ac:dyDescent="0.25">
      <c r="A9405" s="287"/>
    </row>
    <row r="9406" spans="1:1" x14ac:dyDescent="0.25">
      <c r="A9406" s="287"/>
    </row>
    <row r="9407" spans="1:1" x14ac:dyDescent="0.25">
      <c r="A9407" s="287"/>
    </row>
    <row r="9408" spans="1:1" x14ac:dyDescent="0.25">
      <c r="A9408" s="287"/>
    </row>
    <row r="9409" spans="1:1" x14ac:dyDescent="0.25">
      <c r="A9409" s="287"/>
    </row>
    <row r="9410" spans="1:1" x14ac:dyDescent="0.25">
      <c r="A9410" s="287"/>
    </row>
    <row r="9411" spans="1:1" x14ac:dyDescent="0.25">
      <c r="A9411" s="287"/>
    </row>
    <row r="9412" spans="1:1" x14ac:dyDescent="0.25">
      <c r="A9412" s="287"/>
    </row>
    <row r="9413" spans="1:1" x14ac:dyDescent="0.25">
      <c r="A9413" s="287"/>
    </row>
    <row r="9414" spans="1:1" x14ac:dyDescent="0.25">
      <c r="A9414" s="287"/>
    </row>
    <row r="9415" spans="1:1" x14ac:dyDescent="0.25">
      <c r="A9415" s="287"/>
    </row>
    <row r="9416" spans="1:1" x14ac:dyDescent="0.25">
      <c r="A9416" s="287"/>
    </row>
    <row r="9417" spans="1:1" x14ac:dyDescent="0.25">
      <c r="A9417" s="287"/>
    </row>
    <row r="9418" spans="1:1" x14ac:dyDescent="0.25">
      <c r="A9418" s="287"/>
    </row>
    <row r="9419" spans="1:1" x14ac:dyDescent="0.25">
      <c r="A9419" s="287"/>
    </row>
    <row r="9420" spans="1:1" x14ac:dyDescent="0.25">
      <c r="A9420" s="287"/>
    </row>
    <row r="9421" spans="1:1" x14ac:dyDescent="0.25">
      <c r="A9421" s="287"/>
    </row>
    <row r="9422" spans="1:1" x14ac:dyDescent="0.25">
      <c r="A9422" s="287"/>
    </row>
    <row r="9423" spans="1:1" x14ac:dyDescent="0.25">
      <c r="A9423" s="287"/>
    </row>
    <row r="9424" spans="1:1" x14ac:dyDescent="0.25">
      <c r="A9424" s="287"/>
    </row>
    <row r="9425" spans="1:1" x14ac:dyDescent="0.25">
      <c r="A9425" s="287"/>
    </row>
    <row r="9426" spans="1:1" x14ac:dyDescent="0.25">
      <c r="A9426" s="287"/>
    </row>
    <row r="9427" spans="1:1" x14ac:dyDescent="0.25">
      <c r="A9427" s="287"/>
    </row>
    <row r="9428" spans="1:1" x14ac:dyDescent="0.25">
      <c r="A9428" s="287"/>
    </row>
    <row r="9429" spans="1:1" x14ac:dyDescent="0.25">
      <c r="A9429" s="287"/>
    </row>
    <row r="9430" spans="1:1" x14ac:dyDescent="0.25">
      <c r="A9430" s="287"/>
    </row>
    <row r="9431" spans="1:1" x14ac:dyDescent="0.25">
      <c r="A9431" s="287"/>
    </row>
    <row r="9432" spans="1:1" x14ac:dyDescent="0.25">
      <c r="A9432" s="287"/>
    </row>
    <row r="9433" spans="1:1" x14ac:dyDescent="0.25">
      <c r="A9433" s="287"/>
    </row>
    <row r="9434" spans="1:1" x14ac:dyDescent="0.25">
      <c r="A9434" s="287"/>
    </row>
    <row r="9435" spans="1:1" x14ac:dyDescent="0.25">
      <c r="A9435" s="287"/>
    </row>
    <row r="9436" spans="1:1" x14ac:dyDescent="0.25">
      <c r="A9436" s="287"/>
    </row>
    <row r="9437" spans="1:1" x14ac:dyDescent="0.25">
      <c r="A9437" s="287"/>
    </row>
    <row r="9438" spans="1:1" x14ac:dyDescent="0.25">
      <c r="A9438" s="287"/>
    </row>
    <row r="9439" spans="1:1" x14ac:dyDescent="0.25">
      <c r="A9439" s="287"/>
    </row>
    <row r="9440" spans="1:1" x14ac:dyDescent="0.25">
      <c r="A9440" s="287"/>
    </row>
    <row r="9441" spans="1:1" x14ac:dyDescent="0.25">
      <c r="A9441" s="287"/>
    </row>
    <row r="9442" spans="1:1" x14ac:dyDescent="0.25">
      <c r="A9442" s="287"/>
    </row>
    <row r="9443" spans="1:1" x14ac:dyDescent="0.25">
      <c r="A9443" s="287"/>
    </row>
    <row r="9444" spans="1:1" x14ac:dyDescent="0.25">
      <c r="A9444" s="287"/>
    </row>
    <row r="9445" spans="1:1" x14ac:dyDescent="0.25">
      <c r="A9445" s="287"/>
    </row>
    <row r="9446" spans="1:1" x14ac:dyDescent="0.25">
      <c r="A9446" s="287"/>
    </row>
    <row r="9447" spans="1:1" x14ac:dyDescent="0.25">
      <c r="A9447" s="287"/>
    </row>
    <row r="9448" spans="1:1" x14ac:dyDescent="0.25">
      <c r="A9448" s="287"/>
    </row>
    <row r="9449" spans="1:1" x14ac:dyDescent="0.25">
      <c r="A9449" s="287"/>
    </row>
    <row r="9450" spans="1:1" x14ac:dyDescent="0.25">
      <c r="A9450" s="287"/>
    </row>
    <row r="9451" spans="1:1" x14ac:dyDescent="0.25">
      <c r="A9451" s="287"/>
    </row>
    <row r="9452" spans="1:1" x14ac:dyDescent="0.25">
      <c r="A9452" s="287"/>
    </row>
    <row r="9453" spans="1:1" x14ac:dyDescent="0.25">
      <c r="A9453" s="287"/>
    </row>
    <row r="9454" spans="1:1" x14ac:dyDescent="0.25">
      <c r="A9454" s="287"/>
    </row>
    <row r="9455" spans="1:1" x14ac:dyDescent="0.25">
      <c r="A9455" s="287"/>
    </row>
    <row r="9456" spans="1:1" x14ac:dyDescent="0.25">
      <c r="A9456" s="287"/>
    </row>
    <row r="9457" spans="1:1" x14ac:dyDescent="0.25">
      <c r="A9457" s="287"/>
    </row>
    <row r="9458" spans="1:1" x14ac:dyDescent="0.25">
      <c r="A9458" s="287"/>
    </row>
    <row r="9459" spans="1:1" x14ac:dyDescent="0.25">
      <c r="A9459" s="287"/>
    </row>
    <row r="9460" spans="1:1" x14ac:dyDescent="0.25">
      <c r="A9460" s="287"/>
    </row>
    <row r="9461" spans="1:1" x14ac:dyDescent="0.25">
      <c r="A9461" s="287"/>
    </row>
    <row r="9462" spans="1:1" x14ac:dyDescent="0.25">
      <c r="A9462" s="287"/>
    </row>
    <row r="9463" spans="1:1" x14ac:dyDescent="0.25">
      <c r="A9463" s="287"/>
    </row>
    <row r="9464" spans="1:1" x14ac:dyDescent="0.25">
      <c r="A9464" s="287"/>
    </row>
    <row r="9465" spans="1:1" x14ac:dyDescent="0.25">
      <c r="A9465" s="287"/>
    </row>
    <row r="9466" spans="1:1" x14ac:dyDescent="0.25">
      <c r="A9466" s="287"/>
    </row>
    <row r="9467" spans="1:1" x14ac:dyDescent="0.25">
      <c r="A9467" s="287"/>
    </row>
    <row r="9468" spans="1:1" x14ac:dyDescent="0.25">
      <c r="A9468" s="287"/>
    </row>
    <row r="9469" spans="1:1" x14ac:dyDescent="0.25">
      <c r="A9469" s="287"/>
    </row>
    <row r="9470" spans="1:1" x14ac:dyDescent="0.25">
      <c r="A9470" s="287"/>
    </row>
    <row r="9471" spans="1:1" x14ac:dyDescent="0.25">
      <c r="A9471" s="287"/>
    </row>
    <row r="9472" spans="1:1" x14ac:dyDescent="0.25">
      <c r="A9472" s="287"/>
    </row>
    <row r="9473" spans="1:1" x14ac:dyDescent="0.25">
      <c r="A9473" s="287"/>
    </row>
    <row r="9474" spans="1:1" x14ac:dyDescent="0.25">
      <c r="A9474" s="287"/>
    </row>
    <row r="9475" spans="1:1" x14ac:dyDescent="0.25">
      <c r="A9475" s="287"/>
    </row>
    <row r="9476" spans="1:1" x14ac:dyDescent="0.25">
      <c r="A9476" s="287"/>
    </row>
    <row r="9477" spans="1:1" x14ac:dyDescent="0.25">
      <c r="A9477" s="287"/>
    </row>
    <row r="9478" spans="1:1" x14ac:dyDescent="0.25">
      <c r="A9478" s="287"/>
    </row>
    <row r="9479" spans="1:1" x14ac:dyDescent="0.25">
      <c r="A9479" s="287"/>
    </row>
    <row r="9480" spans="1:1" x14ac:dyDescent="0.25">
      <c r="A9480" s="287"/>
    </row>
    <row r="9481" spans="1:1" x14ac:dyDescent="0.25">
      <c r="A9481" s="287"/>
    </row>
    <row r="9482" spans="1:1" x14ac:dyDescent="0.25">
      <c r="A9482" s="287"/>
    </row>
    <row r="9483" spans="1:1" x14ac:dyDescent="0.25">
      <c r="A9483" s="287"/>
    </row>
    <row r="9484" spans="1:1" x14ac:dyDescent="0.25">
      <c r="A9484" s="287"/>
    </row>
    <row r="9485" spans="1:1" x14ac:dyDescent="0.25">
      <c r="A9485" s="287"/>
    </row>
    <row r="9486" spans="1:1" x14ac:dyDescent="0.25">
      <c r="A9486" s="287"/>
    </row>
    <row r="9487" spans="1:1" x14ac:dyDescent="0.25">
      <c r="A9487" s="287"/>
    </row>
    <row r="9488" spans="1:1" x14ac:dyDescent="0.25">
      <c r="A9488" s="287"/>
    </row>
    <row r="9489" spans="1:1" x14ac:dyDescent="0.25">
      <c r="A9489" s="287"/>
    </row>
    <row r="9490" spans="1:1" x14ac:dyDescent="0.25">
      <c r="A9490" s="287"/>
    </row>
    <row r="9491" spans="1:1" x14ac:dyDescent="0.25">
      <c r="A9491" s="287"/>
    </row>
    <row r="9492" spans="1:1" x14ac:dyDescent="0.25">
      <c r="A9492" s="287"/>
    </row>
    <row r="9493" spans="1:1" x14ac:dyDescent="0.25">
      <c r="A9493" s="287"/>
    </row>
    <row r="9494" spans="1:1" x14ac:dyDescent="0.25">
      <c r="A9494" s="287"/>
    </row>
    <row r="9495" spans="1:1" x14ac:dyDescent="0.25">
      <c r="A9495" s="287"/>
    </row>
    <row r="9496" spans="1:1" x14ac:dyDescent="0.25">
      <c r="A9496" s="287"/>
    </row>
    <row r="9497" spans="1:1" x14ac:dyDescent="0.25">
      <c r="A9497" s="287"/>
    </row>
    <row r="9498" spans="1:1" x14ac:dyDescent="0.25">
      <c r="A9498" s="287"/>
    </row>
    <row r="9499" spans="1:1" x14ac:dyDescent="0.25">
      <c r="A9499" s="287"/>
    </row>
    <row r="9500" spans="1:1" x14ac:dyDescent="0.25">
      <c r="A9500" s="287"/>
    </row>
    <row r="9501" spans="1:1" x14ac:dyDescent="0.25">
      <c r="A9501" s="287"/>
    </row>
    <row r="9502" spans="1:1" x14ac:dyDescent="0.25">
      <c r="A9502" s="287"/>
    </row>
    <row r="9503" spans="1:1" x14ac:dyDescent="0.25">
      <c r="A9503" s="287"/>
    </row>
    <row r="9504" spans="1:1" x14ac:dyDescent="0.25">
      <c r="A9504" s="287"/>
    </row>
    <row r="9505" spans="1:1" x14ac:dyDescent="0.25">
      <c r="A9505" s="287"/>
    </row>
    <row r="9506" spans="1:1" x14ac:dyDescent="0.25">
      <c r="A9506" s="287"/>
    </row>
    <row r="9507" spans="1:1" x14ac:dyDescent="0.25">
      <c r="A9507" s="287"/>
    </row>
    <row r="9508" spans="1:1" x14ac:dyDescent="0.25">
      <c r="A9508" s="287"/>
    </row>
    <row r="9509" spans="1:1" x14ac:dyDescent="0.25">
      <c r="A9509" s="287"/>
    </row>
    <row r="9510" spans="1:1" x14ac:dyDescent="0.25">
      <c r="A9510" s="287"/>
    </row>
    <row r="9511" spans="1:1" x14ac:dyDescent="0.25">
      <c r="A9511" s="287"/>
    </row>
    <row r="9512" spans="1:1" x14ac:dyDescent="0.25">
      <c r="A9512" s="287"/>
    </row>
    <row r="9513" spans="1:1" x14ac:dyDescent="0.25">
      <c r="A9513" s="287"/>
    </row>
    <row r="9514" spans="1:1" x14ac:dyDescent="0.25">
      <c r="A9514" s="287"/>
    </row>
    <row r="9515" spans="1:1" x14ac:dyDescent="0.25">
      <c r="A9515" s="287"/>
    </row>
    <row r="9516" spans="1:1" x14ac:dyDescent="0.25">
      <c r="A9516" s="287"/>
    </row>
    <row r="9517" spans="1:1" x14ac:dyDescent="0.25">
      <c r="A9517" s="287"/>
    </row>
    <row r="9518" spans="1:1" x14ac:dyDescent="0.25">
      <c r="A9518" s="287"/>
    </row>
    <row r="9519" spans="1:1" x14ac:dyDescent="0.25">
      <c r="A9519" s="287"/>
    </row>
    <row r="9520" spans="1:1" x14ac:dyDescent="0.25">
      <c r="A9520" s="287"/>
    </row>
    <row r="9521" spans="1:1" x14ac:dyDescent="0.25">
      <c r="A9521" s="287"/>
    </row>
    <row r="9522" spans="1:1" x14ac:dyDescent="0.25">
      <c r="A9522" s="287"/>
    </row>
    <row r="9523" spans="1:1" x14ac:dyDescent="0.25">
      <c r="A9523" s="287"/>
    </row>
    <row r="9524" spans="1:1" x14ac:dyDescent="0.25">
      <c r="A9524" s="287"/>
    </row>
    <row r="9525" spans="1:1" x14ac:dyDescent="0.25">
      <c r="A9525" s="287"/>
    </row>
    <row r="9526" spans="1:1" x14ac:dyDescent="0.25">
      <c r="A9526" s="287"/>
    </row>
    <row r="9527" spans="1:1" x14ac:dyDescent="0.25">
      <c r="A9527" s="287"/>
    </row>
    <row r="9528" spans="1:1" x14ac:dyDescent="0.25">
      <c r="A9528" s="287"/>
    </row>
    <row r="9529" spans="1:1" x14ac:dyDescent="0.25">
      <c r="A9529" s="287"/>
    </row>
    <row r="9530" spans="1:1" x14ac:dyDescent="0.25">
      <c r="A9530" s="287"/>
    </row>
    <row r="9531" spans="1:1" x14ac:dyDescent="0.25">
      <c r="A9531" s="287"/>
    </row>
    <row r="9532" spans="1:1" x14ac:dyDescent="0.25">
      <c r="A9532" s="287"/>
    </row>
    <row r="9533" spans="1:1" x14ac:dyDescent="0.25">
      <c r="A9533" s="287"/>
    </row>
    <row r="9534" spans="1:1" x14ac:dyDescent="0.25">
      <c r="A9534" s="287"/>
    </row>
    <row r="9535" spans="1:1" x14ac:dyDescent="0.25">
      <c r="A9535" s="287"/>
    </row>
    <row r="9536" spans="1:1" x14ac:dyDescent="0.25">
      <c r="A9536" s="287"/>
    </row>
    <row r="9537" spans="1:1" x14ac:dyDescent="0.25">
      <c r="A9537" s="287"/>
    </row>
    <row r="9538" spans="1:1" x14ac:dyDescent="0.25">
      <c r="A9538" s="287"/>
    </row>
    <row r="9539" spans="1:1" x14ac:dyDescent="0.25">
      <c r="A9539" s="287"/>
    </row>
    <row r="9540" spans="1:1" x14ac:dyDescent="0.25">
      <c r="A9540" s="287"/>
    </row>
    <row r="9541" spans="1:1" x14ac:dyDescent="0.25">
      <c r="A9541" s="287"/>
    </row>
    <row r="9542" spans="1:1" x14ac:dyDescent="0.25">
      <c r="A9542" s="287"/>
    </row>
    <row r="9543" spans="1:1" x14ac:dyDescent="0.25">
      <c r="A9543" s="287"/>
    </row>
    <row r="9544" spans="1:1" x14ac:dyDescent="0.25">
      <c r="A9544" s="287"/>
    </row>
    <row r="9545" spans="1:1" x14ac:dyDescent="0.25">
      <c r="A9545" s="287"/>
    </row>
    <row r="9546" spans="1:1" x14ac:dyDescent="0.25">
      <c r="A9546" s="287"/>
    </row>
    <row r="9547" spans="1:1" x14ac:dyDescent="0.25">
      <c r="A9547" s="287"/>
    </row>
    <row r="9548" spans="1:1" x14ac:dyDescent="0.25">
      <c r="A9548" s="287"/>
    </row>
    <row r="9549" spans="1:1" x14ac:dyDescent="0.25">
      <c r="A9549" s="287"/>
    </row>
    <row r="9550" spans="1:1" x14ac:dyDescent="0.25">
      <c r="A9550" s="287"/>
    </row>
    <row r="9551" spans="1:1" x14ac:dyDescent="0.25">
      <c r="A9551" s="287"/>
    </row>
    <row r="9552" spans="1:1" x14ac:dyDescent="0.25">
      <c r="A9552" s="287"/>
    </row>
    <row r="9553" spans="1:1" x14ac:dyDescent="0.25">
      <c r="A9553" s="287"/>
    </row>
    <row r="9554" spans="1:1" x14ac:dyDescent="0.25">
      <c r="A9554" s="287"/>
    </row>
    <row r="9555" spans="1:1" x14ac:dyDescent="0.25">
      <c r="A9555" s="287"/>
    </row>
    <row r="9556" spans="1:1" x14ac:dyDescent="0.25">
      <c r="A9556" s="287"/>
    </row>
    <row r="9557" spans="1:1" x14ac:dyDescent="0.25">
      <c r="A9557" s="287"/>
    </row>
    <row r="9558" spans="1:1" x14ac:dyDescent="0.25">
      <c r="A9558" s="287"/>
    </row>
    <row r="9559" spans="1:1" x14ac:dyDescent="0.25">
      <c r="A9559" s="287"/>
    </row>
    <row r="9560" spans="1:1" x14ac:dyDescent="0.25">
      <c r="A9560" s="287"/>
    </row>
    <row r="9561" spans="1:1" x14ac:dyDescent="0.25">
      <c r="A9561" s="287"/>
    </row>
    <row r="9562" spans="1:1" x14ac:dyDescent="0.25">
      <c r="A9562" s="287"/>
    </row>
    <row r="9563" spans="1:1" x14ac:dyDescent="0.25">
      <c r="A9563" s="287"/>
    </row>
    <row r="9564" spans="1:1" x14ac:dyDescent="0.25">
      <c r="A9564" s="287"/>
    </row>
    <row r="9565" spans="1:1" x14ac:dyDescent="0.25">
      <c r="A9565" s="287"/>
    </row>
    <row r="9566" spans="1:1" x14ac:dyDescent="0.25">
      <c r="A9566" s="287"/>
    </row>
    <row r="9567" spans="1:1" x14ac:dyDescent="0.25">
      <c r="A9567" s="287"/>
    </row>
    <row r="9568" spans="1:1" x14ac:dyDescent="0.25">
      <c r="A9568" s="287"/>
    </row>
    <row r="9569" spans="1:1" x14ac:dyDescent="0.25">
      <c r="A9569" s="287"/>
    </row>
    <row r="9570" spans="1:1" x14ac:dyDescent="0.25">
      <c r="A9570" s="287"/>
    </row>
    <row r="9571" spans="1:1" x14ac:dyDescent="0.25">
      <c r="A9571" s="287"/>
    </row>
    <row r="9572" spans="1:1" x14ac:dyDescent="0.25">
      <c r="A9572" s="287"/>
    </row>
    <row r="9573" spans="1:1" x14ac:dyDescent="0.25">
      <c r="A9573" s="287"/>
    </row>
    <row r="9574" spans="1:1" x14ac:dyDescent="0.25">
      <c r="A9574" s="287"/>
    </row>
    <row r="9575" spans="1:1" x14ac:dyDescent="0.25">
      <c r="A9575" s="287"/>
    </row>
    <row r="9576" spans="1:1" x14ac:dyDescent="0.25">
      <c r="A9576" s="287"/>
    </row>
    <row r="9577" spans="1:1" x14ac:dyDescent="0.25">
      <c r="A9577" s="287"/>
    </row>
    <row r="9578" spans="1:1" x14ac:dyDescent="0.25">
      <c r="A9578" s="287"/>
    </row>
    <row r="9579" spans="1:1" x14ac:dyDescent="0.25">
      <c r="A9579" s="287"/>
    </row>
    <row r="9580" spans="1:1" x14ac:dyDescent="0.25">
      <c r="A9580" s="287"/>
    </row>
    <row r="9581" spans="1:1" x14ac:dyDescent="0.25">
      <c r="A9581" s="287"/>
    </row>
    <row r="9582" spans="1:1" x14ac:dyDescent="0.25">
      <c r="A9582" s="287"/>
    </row>
    <row r="9583" spans="1:1" x14ac:dyDescent="0.25">
      <c r="A9583" s="287"/>
    </row>
    <row r="9584" spans="1:1" x14ac:dyDescent="0.25">
      <c r="A9584" s="287"/>
    </row>
    <row r="9585" spans="1:1" x14ac:dyDescent="0.25">
      <c r="A9585" s="287"/>
    </row>
    <row r="9586" spans="1:1" x14ac:dyDescent="0.25">
      <c r="A9586" s="287"/>
    </row>
    <row r="9587" spans="1:1" x14ac:dyDescent="0.25">
      <c r="A9587" s="287"/>
    </row>
    <row r="9588" spans="1:1" x14ac:dyDescent="0.25">
      <c r="A9588" s="287"/>
    </row>
    <row r="9589" spans="1:1" x14ac:dyDescent="0.25">
      <c r="A9589" s="287"/>
    </row>
    <row r="9590" spans="1:1" x14ac:dyDescent="0.25">
      <c r="A9590" s="287"/>
    </row>
    <row r="9591" spans="1:1" x14ac:dyDescent="0.25">
      <c r="A9591" s="287"/>
    </row>
    <row r="9592" spans="1:1" x14ac:dyDescent="0.25">
      <c r="A9592" s="287"/>
    </row>
    <row r="9593" spans="1:1" x14ac:dyDescent="0.25">
      <c r="A9593" s="287"/>
    </row>
    <row r="9594" spans="1:1" x14ac:dyDescent="0.25">
      <c r="A9594" s="287"/>
    </row>
    <row r="9595" spans="1:1" x14ac:dyDescent="0.25">
      <c r="A9595" s="287"/>
    </row>
    <row r="9596" spans="1:1" x14ac:dyDescent="0.25">
      <c r="A9596" s="287"/>
    </row>
    <row r="9597" spans="1:1" x14ac:dyDescent="0.25">
      <c r="A9597" s="287"/>
    </row>
    <row r="9598" spans="1:1" x14ac:dyDescent="0.25">
      <c r="A9598" s="287"/>
    </row>
    <row r="9599" spans="1:1" x14ac:dyDescent="0.25">
      <c r="A9599" s="287"/>
    </row>
    <row r="9600" spans="1:1" x14ac:dyDescent="0.25">
      <c r="A9600" s="287"/>
    </row>
    <row r="9601" spans="1:1" x14ac:dyDescent="0.25">
      <c r="A9601" s="287"/>
    </row>
    <row r="9602" spans="1:1" x14ac:dyDescent="0.25">
      <c r="A9602" s="287"/>
    </row>
    <row r="9603" spans="1:1" x14ac:dyDescent="0.25">
      <c r="A9603" s="287"/>
    </row>
    <row r="9604" spans="1:1" x14ac:dyDescent="0.25">
      <c r="A9604" s="287"/>
    </row>
    <row r="9605" spans="1:1" x14ac:dyDescent="0.25">
      <c r="A9605" s="287"/>
    </row>
    <row r="9606" spans="1:1" x14ac:dyDescent="0.25">
      <c r="A9606" s="287"/>
    </row>
    <row r="9607" spans="1:1" x14ac:dyDescent="0.25">
      <c r="A9607" s="287"/>
    </row>
    <row r="9608" spans="1:1" x14ac:dyDescent="0.25">
      <c r="A9608" s="287"/>
    </row>
    <row r="9609" spans="1:1" x14ac:dyDescent="0.25">
      <c r="A9609" s="287"/>
    </row>
    <row r="9610" spans="1:1" x14ac:dyDescent="0.25">
      <c r="A9610" s="287"/>
    </row>
    <row r="9611" spans="1:1" x14ac:dyDescent="0.25">
      <c r="A9611" s="287"/>
    </row>
    <row r="9612" spans="1:1" x14ac:dyDescent="0.25">
      <c r="A9612" s="287"/>
    </row>
    <row r="9613" spans="1:1" x14ac:dyDescent="0.25">
      <c r="A9613" s="287"/>
    </row>
    <row r="9614" spans="1:1" x14ac:dyDescent="0.25">
      <c r="A9614" s="287"/>
    </row>
    <row r="9615" spans="1:1" x14ac:dyDescent="0.25">
      <c r="A9615" s="287"/>
    </row>
    <row r="9616" spans="1:1" x14ac:dyDescent="0.25">
      <c r="A9616" s="287"/>
    </row>
    <row r="9617" spans="1:1" x14ac:dyDescent="0.25">
      <c r="A9617" s="287"/>
    </row>
    <row r="9618" spans="1:1" x14ac:dyDescent="0.25">
      <c r="A9618" s="287"/>
    </row>
    <row r="9619" spans="1:1" x14ac:dyDescent="0.25">
      <c r="A9619" s="287"/>
    </row>
    <row r="9620" spans="1:1" x14ac:dyDescent="0.25">
      <c r="A9620" s="287"/>
    </row>
    <row r="9621" spans="1:1" x14ac:dyDescent="0.25">
      <c r="A9621" s="287"/>
    </row>
    <row r="9622" spans="1:1" x14ac:dyDescent="0.25">
      <c r="A9622" s="287"/>
    </row>
    <row r="9623" spans="1:1" x14ac:dyDescent="0.25">
      <c r="A9623" s="287"/>
    </row>
    <row r="9624" spans="1:1" x14ac:dyDescent="0.25">
      <c r="A9624" s="287"/>
    </row>
    <row r="9625" spans="1:1" x14ac:dyDescent="0.25">
      <c r="A9625" s="287"/>
    </row>
    <row r="9626" spans="1:1" x14ac:dyDescent="0.25">
      <c r="A9626" s="287"/>
    </row>
    <row r="9627" spans="1:1" x14ac:dyDescent="0.25">
      <c r="A9627" s="287"/>
    </row>
    <row r="9628" spans="1:1" x14ac:dyDescent="0.25">
      <c r="A9628" s="287"/>
    </row>
    <row r="9629" spans="1:1" x14ac:dyDescent="0.25">
      <c r="A9629" s="287"/>
    </row>
    <row r="9630" spans="1:1" x14ac:dyDescent="0.25">
      <c r="A9630" s="287"/>
    </row>
    <row r="9631" spans="1:1" x14ac:dyDescent="0.25">
      <c r="A9631" s="287"/>
    </row>
    <row r="9632" spans="1:1" x14ac:dyDescent="0.25">
      <c r="A9632" s="287"/>
    </row>
    <row r="9633" spans="1:1" x14ac:dyDescent="0.25">
      <c r="A9633" s="287"/>
    </row>
    <row r="9634" spans="1:1" x14ac:dyDescent="0.25">
      <c r="A9634" s="287"/>
    </row>
    <row r="9635" spans="1:1" x14ac:dyDescent="0.25">
      <c r="A9635" s="287"/>
    </row>
    <row r="9636" spans="1:1" x14ac:dyDescent="0.25">
      <c r="A9636" s="287"/>
    </row>
    <row r="9637" spans="1:1" x14ac:dyDescent="0.25">
      <c r="A9637" s="287"/>
    </row>
    <row r="9638" spans="1:1" x14ac:dyDescent="0.25">
      <c r="A9638" s="287"/>
    </row>
    <row r="9639" spans="1:1" x14ac:dyDescent="0.25">
      <c r="A9639" s="287"/>
    </row>
    <row r="9640" spans="1:1" x14ac:dyDescent="0.25">
      <c r="A9640" s="287"/>
    </row>
    <row r="9641" spans="1:1" x14ac:dyDescent="0.25">
      <c r="A9641" s="287"/>
    </row>
    <row r="9642" spans="1:1" x14ac:dyDescent="0.25">
      <c r="A9642" s="287"/>
    </row>
    <row r="9643" spans="1:1" x14ac:dyDescent="0.25">
      <c r="A9643" s="287"/>
    </row>
    <row r="9644" spans="1:1" x14ac:dyDescent="0.25">
      <c r="A9644" s="287"/>
    </row>
    <row r="9645" spans="1:1" x14ac:dyDescent="0.25">
      <c r="A9645" s="287"/>
    </row>
    <row r="9646" spans="1:1" x14ac:dyDescent="0.25">
      <c r="A9646" s="287"/>
    </row>
    <row r="9647" spans="1:1" x14ac:dyDescent="0.25">
      <c r="A9647" s="287"/>
    </row>
    <row r="9648" spans="1:1" x14ac:dyDescent="0.25">
      <c r="A9648" s="287"/>
    </row>
    <row r="9649" spans="1:1" x14ac:dyDescent="0.25">
      <c r="A9649" s="287"/>
    </row>
    <row r="9650" spans="1:1" x14ac:dyDescent="0.25">
      <c r="A9650" s="287"/>
    </row>
    <row r="9651" spans="1:1" x14ac:dyDescent="0.25">
      <c r="A9651" s="287"/>
    </row>
    <row r="9652" spans="1:1" x14ac:dyDescent="0.25">
      <c r="A9652" s="287"/>
    </row>
    <row r="9653" spans="1:1" x14ac:dyDescent="0.25">
      <c r="A9653" s="287"/>
    </row>
    <row r="9654" spans="1:1" x14ac:dyDescent="0.25">
      <c r="A9654" s="287"/>
    </row>
    <row r="9655" spans="1:1" x14ac:dyDescent="0.25">
      <c r="A9655" s="287"/>
    </row>
    <row r="9656" spans="1:1" x14ac:dyDescent="0.25">
      <c r="A9656" s="287"/>
    </row>
    <row r="9657" spans="1:1" x14ac:dyDescent="0.25">
      <c r="A9657" s="287"/>
    </row>
    <row r="9658" spans="1:1" x14ac:dyDescent="0.25">
      <c r="A9658" s="287"/>
    </row>
    <row r="9659" spans="1:1" x14ac:dyDescent="0.25">
      <c r="A9659" s="287"/>
    </row>
    <row r="9660" spans="1:1" x14ac:dyDescent="0.25">
      <c r="A9660" s="287"/>
    </row>
    <row r="9661" spans="1:1" x14ac:dyDescent="0.25">
      <c r="A9661" s="287"/>
    </row>
    <row r="9662" spans="1:1" x14ac:dyDescent="0.25">
      <c r="A9662" s="287"/>
    </row>
    <row r="9663" spans="1:1" x14ac:dyDescent="0.25">
      <c r="A9663" s="287"/>
    </row>
    <row r="9664" spans="1:1" x14ac:dyDescent="0.25">
      <c r="A9664" s="287"/>
    </row>
    <row r="9665" spans="1:1" x14ac:dyDescent="0.25">
      <c r="A9665" s="287"/>
    </row>
    <row r="9666" spans="1:1" x14ac:dyDescent="0.25">
      <c r="A9666" s="287"/>
    </row>
    <row r="9667" spans="1:1" x14ac:dyDescent="0.25">
      <c r="A9667" s="287"/>
    </row>
    <row r="9668" spans="1:1" x14ac:dyDescent="0.25">
      <c r="A9668" s="287"/>
    </row>
    <row r="9669" spans="1:1" x14ac:dyDescent="0.25">
      <c r="A9669" s="287"/>
    </row>
    <row r="9670" spans="1:1" x14ac:dyDescent="0.25">
      <c r="A9670" s="287"/>
    </row>
    <row r="9671" spans="1:1" x14ac:dyDescent="0.25">
      <c r="A9671" s="287"/>
    </row>
    <row r="9672" spans="1:1" x14ac:dyDescent="0.25">
      <c r="A9672" s="287"/>
    </row>
    <row r="9673" spans="1:1" x14ac:dyDescent="0.25">
      <c r="A9673" s="287"/>
    </row>
    <row r="9674" spans="1:1" x14ac:dyDescent="0.25">
      <c r="A9674" s="287"/>
    </row>
    <row r="9675" spans="1:1" x14ac:dyDescent="0.25">
      <c r="A9675" s="287"/>
    </row>
    <row r="9676" spans="1:1" x14ac:dyDescent="0.25">
      <c r="A9676" s="287"/>
    </row>
    <row r="9677" spans="1:1" x14ac:dyDescent="0.25">
      <c r="A9677" s="287"/>
    </row>
    <row r="9678" spans="1:1" x14ac:dyDescent="0.25">
      <c r="A9678" s="287"/>
    </row>
    <row r="9679" spans="1:1" x14ac:dyDescent="0.25">
      <c r="A9679" s="287"/>
    </row>
    <row r="9680" spans="1:1" x14ac:dyDescent="0.25">
      <c r="A9680" s="287"/>
    </row>
    <row r="9681" spans="1:1" x14ac:dyDescent="0.25">
      <c r="A9681" s="287"/>
    </row>
    <row r="9682" spans="1:1" x14ac:dyDescent="0.25">
      <c r="A9682" s="287"/>
    </row>
    <row r="9683" spans="1:1" x14ac:dyDescent="0.25">
      <c r="A9683" s="287"/>
    </row>
    <row r="9684" spans="1:1" x14ac:dyDescent="0.25">
      <c r="A9684" s="287"/>
    </row>
    <row r="9685" spans="1:1" x14ac:dyDescent="0.25">
      <c r="A9685" s="287"/>
    </row>
    <row r="9686" spans="1:1" x14ac:dyDescent="0.25">
      <c r="A9686" s="287"/>
    </row>
    <row r="9687" spans="1:1" x14ac:dyDescent="0.25">
      <c r="A9687" s="287"/>
    </row>
    <row r="9688" spans="1:1" x14ac:dyDescent="0.25">
      <c r="A9688" s="287"/>
    </row>
    <row r="9689" spans="1:1" x14ac:dyDescent="0.25">
      <c r="A9689" s="287"/>
    </row>
    <row r="9690" spans="1:1" x14ac:dyDescent="0.25">
      <c r="A9690" s="287"/>
    </row>
    <row r="9691" spans="1:1" x14ac:dyDescent="0.25">
      <c r="A9691" s="287"/>
    </row>
    <row r="9692" spans="1:1" x14ac:dyDescent="0.25">
      <c r="A9692" s="287"/>
    </row>
    <row r="9693" spans="1:1" x14ac:dyDescent="0.25">
      <c r="A9693" s="287"/>
    </row>
    <row r="9694" spans="1:1" x14ac:dyDescent="0.25">
      <c r="A9694" s="287"/>
    </row>
    <row r="9695" spans="1:1" x14ac:dyDescent="0.25">
      <c r="A9695" s="287"/>
    </row>
    <row r="9696" spans="1:1" x14ac:dyDescent="0.25">
      <c r="A9696" s="287"/>
    </row>
    <row r="9697" spans="1:1" x14ac:dyDescent="0.25">
      <c r="A9697" s="287"/>
    </row>
    <row r="9698" spans="1:1" x14ac:dyDescent="0.25">
      <c r="A9698" s="287"/>
    </row>
    <row r="9699" spans="1:1" x14ac:dyDescent="0.25">
      <c r="A9699" s="287"/>
    </row>
    <row r="9700" spans="1:1" x14ac:dyDescent="0.25">
      <c r="A9700" s="287"/>
    </row>
    <row r="9701" spans="1:1" x14ac:dyDescent="0.25">
      <c r="A9701" s="287"/>
    </row>
    <row r="9702" spans="1:1" x14ac:dyDescent="0.25">
      <c r="A9702" s="287"/>
    </row>
    <row r="9703" spans="1:1" x14ac:dyDescent="0.25">
      <c r="A9703" s="287"/>
    </row>
    <row r="9704" spans="1:1" x14ac:dyDescent="0.25">
      <c r="A9704" s="287"/>
    </row>
    <row r="9705" spans="1:1" x14ac:dyDescent="0.25">
      <c r="A9705" s="287"/>
    </row>
    <row r="9706" spans="1:1" x14ac:dyDescent="0.25">
      <c r="A9706" s="287"/>
    </row>
    <row r="9707" spans="1:1" x14ac:dyDescent="0.25">
      <c r="A9707" s="287"/>
    </row>
    <row r="9708" spans="1:1" x14ac:dyDescent="0.25">
      <c r="A9708" s="287"/>
    </row>
    <row r="9709" spans="1:1" x14ac:dyDescent="0.25">
      <c r="A9709" s="287"/>
    </row>
    <row r="9710" spans="1:1" x14ac:dyDescent="0.25">
      <c r="A9710" s="287"/>
    </row>
    <row r="9711" spans="1:1" x14ac:dyDescent="0.25">
      <c r="A9711" s="287"/>
    </row>
    <row r="9712" spans="1:1" x14ac:dyDescent="0.25">
      <c r="A9712" s="287"/>
    </row>
    <row r="9713" spans="1:1" x14ac:dyDescent="0.25">
      <c r="A9713" s="287"/>
    </row>
    <row r="9714" spans="1:1" x14ac:dyDescent="0.25">
      <c r="A9714" s="287"/>
    </row>
    <row r="9715" spans="1:1" x14ac:dyDescent="0.25">
      <c r="A9715" s="287"/>
    </row>
    <row r="9716" spans="1:1" x14ac:dyDescent="0.25">
      <c r="A9716" s="287"/>
    </row>
    <row r="9717" spans="1:1" x14ac:dyDescent="0.25">
      <c r="A9717" s="287"/>
    </row>
    <row r="9718" spans="1:1" x14ac:dyDescent="0.25">
      <c r="A9718" s="287"/>
    </row>
    <row r="9719" spans="1:1" x14ac:dyDescent="0.25">
      <c r="A9719" s="287"/>
    </row>
    <row r="9720" spans="1:1" x14ac:dyDescent="0.25">
      <c r="A9720" s="287"/>
    </row>
    <row r="9721" spans="1:1" x14ac:dyDescent="0.25">
      <c r="A9721" s="287"/>
    </row>
    <row r="9722" spans="1:1" x14ac:dyDescent="0.25">
      <c r="A9722" s="287"/>
    </row>
    <row r="9723" spans="1:1" x14ac:dyDescent="0.25">
      <c r="A9723" s="287"/>
    </row>
    <row r="9724" spans="1:1" x14ac:dyDescent="0.25">
      <c r="A9724" s="287"/>
    </row>
    <row r="9725" spans="1:1" x14ac:dyDescent="0.25">
      <c r="A9725" s="287"/>
    </row>
    <row r="9726" spans="1:1" x14ac:dyDescent="0.25">
      <c r="A9726" s="287"/>
    </row>
    <row r="9727" spans="1:1" x14ac:dyDescent="0.25">
      <c r="A9727" s="287"/>
    </row>
    <row r="9728" spans="1:1" x14ac:dyDescent="0.25">
      <c r="A9728" s="287"/>
    </row>
    <row r="9729" spans="1:1" x14ac:dyDescent="0.25">
      <c r="A9729" s="287"/>
    </row>
    <row r="9730" spans="1:1" x14ac:dyDescent="0.25">
      <c r="A9730" s="287"/>
    </row>
    <row r="9731" spans="1:1" x14ac:dyDescent="0.25">
      <c r="A9731" s="287"/>
    </row>
    <row r="9732" spans="1:1" x14ac:dyDescent="0.25">
      <c r="A9732" s="287"/>
    </row>
    <row r="9733" spans="1:1" x14ac:dyDescent="0.25">
      <c r="A9733" s="287"/>
    </row>
    <row r="9734" spans="1:1" x14ac:dyDescent="0.25">
      <c r="A9734" s="287"/>
    </row>
    <row r="9735" spans="1:1" x14ac:dyDescent="0.25">
      <c r="A9735" s="287"/>
    </row>
    <row r="9736" spans="1:1" x14ac:dyDescent="0.25">
      <c r="A9736" s="287"/>
    </row>
    <row r="9737" spans="1:1" x14ac:dyDescent="0.25">
      <c r="A9737" s="287"/>
    </row>
    <row r="9738" spans="1:1" x14ac:dyDescent="0.25">
      <c r="A9738" s="287"/>
    </row>
    <row r="9739" spans="1:1" x14ac:dyDescent="0.25">
      <c r="A9739" s="287"/>
    </row>
    <row r="9740" spans="1:1" x14ac:dyDescent="0.25">
      <c r="A9740" s="287"/>
    </row>
    <row r="9741" spans="1:1" x14ac:dyDescent="0.25">
      <c r="A9741" s="287"/>
    </row>
    <row r="9742" spans="1:1" x14ac:dyDescent="0.25">
      <c r="A9742" s="287"/>
    </row>
    <row r="9743" spans="1:1" x14ac:dyDescent="0.25">
      <c r="A9743" s="287"/>
    </row>
    <row r="9744" spans="1:1" x14ac:dyDescent="0.25">
      <c r="A9744" s="287"/>
    </row>
    <row r="9745" spans="1:1" x14ac:dyDescent="0.25">
      <c r="A9745" s="287"/>
    </row>
    <row r="9746" spans="1:1" x14ac:dyDescent="0.25">
      <c r="A9746" s="287"/>
    </row>
    <row r="9747" spans="1:1" x14ac:dyDescent="0.25">
      <c r="A9747" s="287"/>
    </row>
    <row r="9748" spans="1:1" x14ac:dyDescent="0.25">
      <c r="A9748" s="287"/>
    </row>
    <row r="9749" spans="1:1" x14ac:dyDescent="0.25">
      <c r="A9749" s="287"/>
    </row>
    <row r="9750" spans="1:1" x14ac:dyDescent="0.25">
      <c r="A9750" s="287"/>
    </row>
    <row r="9751" spans="1:1" x14ac:dyDescent="0.25">
      <c r="A9751" s="287"/>
    </row>
    <row r="9752" spans="1:1" x14ac:dyDescent="0.25">
      <c r="A9752" s="287"/>
    </row>
    <row r="9753" spans="1:1" x14ac:dyDescent="0.25">
      <c r="A9753" s="287"/>
    </row>
    <row r="9754" spans="1:1" x14ac:dyDescent="0.25">
      <c r="A9754" s="287"/>
    </row>
    <row r="9755" spans="1:1" x14ac:dyDescent="0.25">
      <c r="A9755" s="287"/>
    </row>
    <row r="9756" spans="1:1" x14ac:dyDescent="0.25">
      <c r="A9756" s="287"/>
    </row>
    <row r="9757" spans="1:1" x14ac:dyDescent="0.25">
      <c r="A9757" s="287"/>
    </row>
    <row r="9758" spans="1:1" x14ac:dyDescent="0.25">
      <c r="A9758" s="287"/>
    </row>
    <row r="9759" spans="1:1" x14ac:dyDescent="0.25">
      <c r="A9759" s="287"/>
    </row>
    <row r="9760" spans="1:1" x14ac:dyDescent="0.25">
      <c r="A9760" s="287"/>
    </row>
    <row r="9761" spans="1:1" x14ac:dyDescent="0.25">
      <c r="A9761" s="287"/>
    </row>
    <row r="9762" spans="1:1" x14ac:dyDescent="0.25">
      <c r="A9762" s="287"/>
    </row>
    <row r="9763" spans="1:1" x14ac:dyDescent="0.25">
      <c r="A9763" s="287"/>
    </row>
    <row r="9764" spans="1:1" x14ac:dyDescent="0.25">
      <c r="A9764" s="287"/>
    </row>
    <row r="9765" spans="1:1" x14ac:dyDescent="0.25">
      <c r="A9765" s="287"/>
    </row>
    <row r="9766" spans="1:1" x14ac:dyDescent="0.25">
      <c r="A9766" s="287"/>
    </row>
    <row r="9767" spans="1:1" x14ac:dyDescent="0.25">
      <c r="A9767" s="287"/>
    </row>
    <row r="9768" spans="1:1" x14ac:dyDescent="0.25">
      <c r="A9768" s="287"/>
    </row>
    <row r="9769" spans="1:1" x14ac:dyDescent="0.25">
      <c r="A9769" s="287"/>
    </row>
    <row r="9770" spans="1:1" x14ac:dyDescent="0.25">
      <c r="A9770" s="287"/>
    </row>
    <row r="9771" spans="1:1" x14ac:dyDescent="0.25">
      <c r="A9771" s="287"/>
    </row>
    <row r="9772" spans="1:1" x14ac:dyDescent="0.25">
      <c r="A9772" s="287"/>
    </row>
    <row r="9773" spans="1:1" x14ac:dyDescent="0.25">
      <c r="A9773" s="287"/>
    </row>
    <row r="9774" spans="1:1" x14ac:dyDescent="0.25">
      <c r="A9774" s="287"/>
    </row>
    <row r="9775" spans="1:1" x14ac:dyDescent="0.25">
      <c r="A9775" s="287"/>
    </row>
    <row r="9776" spans="1:1" x14ac:dyDescent="0.25">
      <c r="A9776" s="287"/>
    </row>
    <row r="9777" spans="1:1" x14ac:dyDescent="0.25">
      <c r="A9777" s="287"/>
    </row>
    <row r="9778" spans="1:1" x14ac:dyDescent="0.25">
      <c r="A9778" s="287"/>
    </row>
    <row r="9779" spans="1:1" x14ac:dyDescent="0.25">
      <c r="A9779" s="287"/>
    </row>
    <row r="9780" spans="1:1" x14ac:dyDescent="0.25">
      <c r="A9780" s="287"/>
    </row>
    <row r="9781" spans="1:1" x14ac:dyDescent="0.25">
      <c r="A9781" s="287"/>
    </row>
    <row r="9782" spans="1:1" x14ac:dyDescent="0.25">
      <c r="A9782" s="287"/>
    </row>
    <row r="9783" spans="1:1" x14ac:dyDescent="0.25">
      <c r="A9783" s="287"/>
    </row>
    <row r="9784" spans="1:1" x14ac:dyDescent="0.25">
      <c r="A9784" s="287"/>
    </row>
    <row r="9785" spans="1:1" x14ac:dyDescent="0.25">
      <c r="A9785" s="287"/>
    </row>
    <row r="9786" spans="1:1" x14ac:dyDescent="0.25">
      <c r="A9786" s="287"/>
    </row>
    <row r="9787" spans="1:1" x14ac:dyDescent="0.25">
      <c r="A9787" s="287"/>
    </row>
    <row r="9788" spans="1:1" x14ac:dyDescent="0.25">
      <c r="A9788" s="287"/>
    </row>
    <row r="9789" spans="1:1" x14ac:dyDescent="0.25">
      <c r="A9789" s="287"/>
    </row>
    <row r="9790" spans="1:1" x14ac:dyDescent="0.25">
      <c r="A9790" s="287"/>
    </row>
    <row r="9791" spans="1:1" x14ac:dyDescent="0.25">
      <c r="A9791" s="287"/>
    </row>
    <row r="9792" spans="1:1" x14ac:dyDescent="0.25">
      <c r="A9792" s="287"/>
    </row>
    <row r="9793" spans="1:1" x14ac:dyDescent="0.25">
      <c r="A9793" s="287"/>
    </row>
    <row r="9794" spans="1:1" x14ac:dyDescent="0.25">
      <c r="A9794" s="287"/>
    </row>
    <row r="9795" spans="1:1" x14ac:dyDescent="0.25">
      <c r="A9795" s="287"/>
    </row>
    <row r="9796" spans="1:1" x14ac:dyDescent="0.25">
      <c r="A9796" s="287"/>
    </row>
    <row r="9797" spans="1:1" x14ac:dyDescent="0.25">
      <c r="A9797" s="287"/>
    </row>
    <row r="9798" spans="1:1" x14ac:dyDescent="0.25">
      <c r="A9798" s="287"/>
    </row>
    <row r="9799" spans="1:1" x14ac:dyDescent="0.25">
      <c r="A9799" s="287"/>
    </row>
    <row r="9800" spans="1:1" x14ac:dyDescent="0.25">
      <c r="A9800" s="287"/>
    </row>
    <row r="9801" spans="1:1" x14ac:dyDescent="0.25">
      <c r="A9801" s="287"/>
    </row>
    <row r="9802" spans="1:1" x14ac:dyDescent="0.25">
      <c r="A9802" s="287"/>
    </row>
    <row r="9803" spans="1:1" x14ac:dyDescent="0.25">
      <c r="A9803" s="287"/>
    </row>
    <row r="9804" spans="1:1" x14ac:dyDescent="0.25">
      <c r="A9804" s="287"/>
    </row>
    <row r="9805" spans="1:1" x14ac:dyDescent="0.25">
      <c r="A9805" s="287"/>
    </row>
    <row r="9806" spans="1:1" x14ac:dyDescent="0.25">
      <c r="A9806" s="287"/>
    </row>
    <row r="9807" spans="1:1" x14ac:dyDescent="0.25">
      <c r="A9807" s="287"/>
    </row>
    <row r="9808" spans="1:1" x14ac:dyDescent="0.25">
      <c r="A9808" s="287"/>
    </row>
    <row r="9809" spans="1:1" x14ac:dyDescent="0.25">
      <c r="A9809" s="287"/>
    </row>
    <row r="9810" spans="1:1" x14ac:dyDescent="0.25">
      <c r="A9810" s="287"/>
    </row>
    <row r="9811" spans="1:1" x14ac:dyDescent="0.25">
      <c r="A9811" s="287"/>
    </row>
    <row r="9812" spans="1:1" x14ac:dyDescent="0.25">
      <c r="A9812" s="287"/>
    </row>
    <row r="9813" spans="1:1" x14ac:dyDescent="0.25">
      <c r="A9813" s="287"/>
    </row>
    <row r="9814" spans="1:1" x14ac:dyDescent="0.25">
      <c r="A9814" s="287"/>
    </row>
    <row r="9815" spans="1:1" x14ac:dyDescent="0.25">
      <c r="A9815" s="287"/>
    </row>
    <row r="9816" spans="1:1" x14ac:dyDescent="0.25">
      <c r="A9816" s="287"/>
    </row>
    <row r="9817" spans="1:1" x14ac:dyDescent="0.25">
      <c r="A9817" s="287"/>
    </row>
    <row r="9818" spans="1:1" x14ac:dyDescent="0.25">
      <c r="A9818" s="287"/>
    </row>
    <row r="9819" spans="1:1" x14ac:dyDescent="0.25">
      <c r="A9819" s="287"/>
    </row>
    <row r="9820" spans="1:1" x14ac:dyDescent="0.25">
      <c r="A9820" s="287"/>
    </row>
    <row r="9821" spans="1:1" x14ac:dyDescent="0.25">
      <c r="A9821" s="287"/>
    </row>
    <row r="9822" spans="1:1" x14ac:dyDescent="0.25">
      <c r="A9822" s="287"/>
    </row>
    <row r="9823" spans="1:1" x14ac:dyDescent="0.25">
      <c r="A9823" s="287"/>
    </row>
    <row r="9824" spans="1:1" x14ac:dyDescent="0.25">
      <c r="A9824" s="287"/>
    </row>
    <row r="9825" spans="1:1" x14ac:dyDescent="0.25">
      <c r="A9825" s="287"/>
    </row>
    <row r="9826" spans="1:1" x14ac:dyDescent="0.25">
      <c r="A9826" s="287"/>
    </row>
    <row r="9827" spans="1:1" x14ac:dyDescent="0.25">
      <c r="A9827" s="287"/>
    </row>
    <row r="9828" spans="1:1" x14ac:dyDescent="0.25">
      <c r="A9828" s="287"/>
    </row>
    <row r="9829" spans="1:1" x14ac:dyDescent="0.25">
      <c r="A9829" s="287"/>
    </row>
    <row r="9830" spans="1:1" x14ac:dyDescent="0.25">
      <c r="A9830" s="287"/>
    </row>
    <row r="9831" spans="1:1" x14ac:dyDescent="0.25">
      <c r="A9831" s="287"/>
    </row>
    <row r="9832" spans="1:1" x14ac:dyDescent="0.25">
      <c r="A9832" s="287"/>
    </row>
    <row r="9833" spans="1:1" x14ac:dyDescent="0.25">
      <c r="A9833" s="287"/>
    </row>
    <row r="9834" spans="1:1" x14ac:dyDescent="0.25">
      <c r="A9834" s="287"/>
    </row>
    <row r="9835" spans="1:1" x14ac:dyDescent="0.25">
      <c r="A9835" s="287"/>
    </row>
    <row r="9836" spans="1:1" x14ac:dyDescent="0.25">
      <c r="A9836" s="287"/>
    </row>
    <row r="9837" spans="1:1" x14ac:dyDescent="0.25">
      <c r="A9837" s="287"/>
    </row>
    <row r="9838" spans="1:1" x14ac:dyDescent="0.25">
      <c r="A9838" s="287"/>
    </row>
    <row r="9839" spans="1:1" x14ac:dyDescent="0.25">
      <c r="A9839" s="287"/>
    </row>
    <row r="9840" spans="1:1" x14ac:dyDescent="0.25">
      <c r="A9840" s="287"/>
    </row>
    <row r="9841" spans="1:1" x14ac:dyDescent="0.25">
      <c r="A9841" s="287"/>
    </row>
    <row r="9842" spans="1:1" x14ac:dyDescent="0.25">
      <c r="A9842" s="287"/>
    </row>
    <row r="9843" spans="1:1" x14ac:dyDescent="0.25">
      <c r="A9843" s="287"/>
    </row>
    <row r="9844" spans="1:1" x14ac:dyDescent="0.25">
      <c r="A9844" s="287"/>
    </row>
    <row r="9845" spans="1:1" x14ac:dyDescent="0.25">
      <c r="A9845" s="287"/>
    </row>
    <row r="9846" spans="1:1" x14ac:dyDescent="0.25">
      <c r="A9846" s="287"/>
    </row>
    <row r="9847" spans="1:1" x14ac:dyDescent="0.25">
      <c r="A9847" s="287"/>
    </row>
    <row r="9848" spans="1:1" x14ac:dyDescent="0.25">
      <c r="A9848" s="287"/>
    </row>
    <row r="9849" spans="1:1" x14ac:dyDescent="0.25">
      <c r="A9849" s="287"/>
    </row>
    <row r="9850" spans="1:1" x14ac:dyDescent="0.25">
      <c r="A9850" s="287"/>
    </row>
    <row r="9851" spans="1:1" x14ac:dyDescent="0.25">
      <c r="A9851" s="287"/>
    </row>
    <row r="9852" spans="1:1" x14ac:dyDescent="0.25">
      <c r="A9852" s="287"/>
    </row>
    <row r="9853" spans="1:1" x14ac:dyDescent="0.25">
      <c r="A9853" s="287"/>
    </row>
    <row r="9854" spans="1:1" x14ac:dyDescent="0.25">
      <c r="A9854" s="287"/>
    </row>
    <row r="9855" spans="1:1" x14ac:dyDescent="0.25">
      <c r="A9855" s="287"/>
    </row>
    <row r="9856" spans="1:1" x14ac:dyDescent="0.25">
      <c r="A9856" s="287"/>
    </row>
    <row r="9857" spans="1:1" x14ac:dyDescent="0.25">
      <c r="A9857" s="287"/>
    </row>
    <row r="9858" spans="1:1" x14ac:dyDescent="0.25">
      <c r="A9858" s="287"/>
    </row>
    <row r="9859" spans="1:1" x14ac:dyDescent="0.25">
      <c r="A9859" s="287"/>
    </row>
    <row r="9860" spans="1:1" x14ac:dyDescent="0.25">
      <c r="A9860" s="287"/>
    </row>
    <row r="9861" spans="1:1" x14ac:dyDescent="0.25">
      <c r="A9861" s="287"/>
    </row>
    <row r="9862" spans="1:1" x14ac:dyDescent="0.25">
      <c r="A9862" s="287"/>
    </row>
    <row r="9863" spans="1:1" x14ac:dyDescent="0.25">
      <c r="A9863" s="287"/>
    </row>
    <row r="9864" spans="1:1" x14ac:dyDescent="0.25">
      <c r="A9864" s="287"/>
    </row>
    <row r="9865" spans="1:1" x14ac:dyDescent="0.25">
      <c r="A9865" s="287"/>
    </row>
    <row r="9866" spans="1:1" x14ac:dyDescent="0.25">
      <c r="A9866" s="287"/>
    </row>
    <row r="9867" spans="1:1" x14ac:dyDescent="0.25">
      <c r="A9867" s="287"/>
    </row>
    <row r="9868" spans="1:1" x14ac:dyDescent="0.25">
      <c r="A9868" s="287"/>
    </row>
    <row r="9869" spans="1:1" x14ac:dyDescent="0.25">
      <c r="A9869" s="287"/>
    </row>
    <row r="9870" spans="1:1" x14ac:dyDescent="0.25">
      <c r="A9870" s="287"/>
    </row>
    <row r="9871" spans="1:1" x14ac:dyDescent="0.25">
      <c r="A9871" s="287"/>
    </row>
    <row r="9872" spans="1:1" x14ac:dyDescent="0.25">
      <c r="A9872" s="287"/>
    </row>
    <row r="9873" spans="1:1" x14ac:dyDescent="0.25">
      <c r="A9873" s="287"/>
    </row>
    <row r="9874" spans="1:1" x14ac:dyDescent="0.25">
      <c r="A9874" s="287"/>
    </row>
    <row r="9875" spans="1:1" x14ac:dyDescent="0.25">
      <c r="A9875" s="287"/>
    </row>
    <row r="9876" spans="1:1" x14ac:dyDescent="0.25">
      <c r="A9876" s="287"/>
    </row>
    <row r="9877" spans="1:1" x14ac:dyDescent="0.25">
      <c r="A9877" s="287"/>
    </row>
    <row r="9878" spans="1:1" x14ac:dyDescent="0.25">
      <c r="A9878" s="287"/>
    </row>
    <row r="9879" spans="1:1" x14ac:dyDescent="0.25">
      <c r="A9879" s="287"/>
    </row>
    <row r="9880" spans="1:1" x14ac:dyDescent="0.25">
      <c r="A9880" s="287"/>
    </row>
    <row r="9881" spans="1:1" x14ac:dyDescent="0.25">
      <c r="A9881" s="287"/>
    </row>
    <row r="9882" spans="1:1" x14ac:dyDescent="0.25">
      <c r="A9882" s="287"/>
    </row>
    <row r="9883" spans="1:1" x14ac:dyDescent="0.25">
      <c r="A9883" s="287"/>
    </row>
    <row r="9884" spans="1:1" x14ac:dyDescent="0.25">
      <c r="A9884" s="287"/>
    </row>
    <row r="9885" spans="1:1" x14ac:dyDescent="0.25">
      <c r="A9885" s="287"/>
    </row>
    <row r="9886" spans="1:1" x14ac:dyDescent="0.25">
      <c r="A9886" s="287"/>
    </row>
    <row r="9887" spans="1:1" x14ac:dyDescent="0.25">
      <c r="A9887" s="287"/>
    </row>
    <row r="9888" spans="1:1" x14ac:dyDescent="0.25">
      <c r="A9888" s="287"/>
    </row>
    <row r="9889" spans="1:1" x14ac:dyDescent="0.25">
      <c r="A9889" s="287"/>
    </row>
    <row r="9890" spans="1:1" x14ac:dyDescent="0.25">
      <c r="A9890" s="287"/>
    </row>
    <row r="9891" spans="1:1" x14ac:dyDescent="0.25">
      <c r="A9891" s="287"/>
    </row>
    <row r="9892" spans="1:1" x14ac:dyDescent="0.25">
      <c r="A9892" s="287"/>
    </row>
    <row r="9893" spans="1:1" x14ac:dyDescent="0.25">
      <c r="A9893" s="287"/>
    </row>
    <row r="9894" spans="1:1" x14ac:dyDescent="0.25">
      <c r="A9894" s="287"/>
    </row>
    <row r="9895" spans="1:1" x14ac:dyDescent="0.25">
      <c r="A9895" s="287"/>
    </row>
    <row r="9896" spans="1:1" x14ac:dyDescent="0.25">
      <c r="A9896" s="287"/>
    </row>
    <row r="9897" spans="1:1" x14ac:dyDescent="0.25">
      <c r="A9897" s="287"/>
    </row>
    <row r="9898" spans="1:1" x14ac:dyDescent="0.25">
      <c r="A9898" s="287"/>
    </row>
    <row r="9899" spans="1:1" x14ac:dyDescent="0.25">
      <c r="A9899" s="287"/>
    </row>
    <row r="9900" spans="1:1" x14ac:dyDescent="0.25">
      <c r="A9900" s="287"/>
    </row>
    <row r="9901" spans="1:1" x14ac:dyDescent="0.25">
      <c r="A9901" s="287"/>
    </row>
    <row r="9902" spans="1:1" x14ac:dyDescent="0.25">
      <c r="A9902" s="287"/>
    </row>
    <row r="9903" spans="1:1" x14ac:dyDescent="0.25">
      <c r="A9903" s="287"/>
    </row>
    <row r="9904" spans="1:1" x14ac:dyDescent="0.25">
      <c r="A9904" s="287"/>
    </row>
    <row r="9905" spans="1:1" x14ac:dyDescent="0.25">
      <c r="A9905" s="287"/>
    </row>
    <row r="9906" spans="1:1" x14ac:dyDescent="0.25">
      <c r="A9906" s="287"/>
    </row>
    <row r="9907" spans="1:1" x14ac:dyDescent="0.25">
      <c r="A9907" s="287"/>
    </row>
    <row r="9908" spans="1:1" x14ac:dyDescent="0.25">
      <c r="A9908" s="287"/>
    </row>
    <row r="9909" spans="1:1" x14ac:dyDescent="0.25">
      <c r="A9909" s="287"/>
    </row>
    <row r="9910" spans="1:1" x14ac:dyDescent="0.25">
      <c r="A9910" s="287"/>
    </row>
    <row r="9911" spans="1:1" x14ac:dyDescent="0.25">
      <c r="A9911" s="287"/>
    </row>
    <row r="9912" spans="1:1" x14ac:dyDescent="0.25">
      <c r="A9912" s="287"/>
    </row>
    <row r="9913" spans="1:1" x14ac:dyDescent="0.25">
      <c r="A9913" s="287"/>
    </row>
    <row r="9914" spans="1:1" x14ac:dyDescent="0.25">
      <c r="A9914" s="287"/>
    </row>
    <row r="9915" spans="1:1" x14ac:dyDescent="0.25">
      <c r="A9915" s="287"/>
    </row>
    <row r="9916" spans="1:1" x14ac:dyDescent="0.25">
      <c r="A9916" s="287"/>
    </row>
    <row r="9917" spans="1:1" x14ac:dyDescent="0.25">
      <c r="A9917" s="287"/>
    </row>
    <row r="9918" spans="1:1" x14ac:dyDescent="0.25">
      <c r="A9918" s="287"/>
    </row>
    <row r="9919" spans="1:1" x14ac:dyDescent="0.25">
      <c r="A9919" s="287"/>
    </row>
    <row r="9920" spans="1:1" x14ac:dyDescent="0.25">
      <c r="A9920" s="287"/>
    </row>
    <row r="9921" spans="1:1" x14ac:dyDescent="0.25">
      <c r="A9921" s="287"/>
    </row>
    <row r="9922" spans="1:1" x14ac:dyDescent="0.25">
      <c r="A9922" s="287"/>
    </row>
    <row r="9923" spans="1:1" x14ac:dyDescent="0.25">
      <c r="A9923" s="287"/>
    </row>
    <row r="9924" spans="1:1" x14ac:dyDescent="0.25">
      <c r="A9924" s="287"/>
    </row>
    <row r="9925" spans="1:1" x14ac:dyDescent="0.25">
      <c r="A9925" s="287"/>
    </row>
    <row r="9926" spans="1:1" x14ac:dyDescent="0.25">
      <c r="A9926" s="287"/>
    </row>
    <row r="9927" spans="1:1" x14ac:dyDescent="0.25">
      <c r="A9927" s="287"/>
    </row>
    <row r="9928" spans="1:1" x14ac:dyDescent="0.25">
      <c r="A9928" s="287"/>
    </row>
    <row r="9929" spans="1:1" x14ac:dyDescent="0.25">
      <c r="A9929" s="287"/>
    </row>
    <row r="9930" spans="1:1" x14ac:dyDescent="0.25">
      <c r="A9930" s="287"/>
    </row>
    <row r="9931" spans="1:1" x14ac:dyDescent="0.25">
      <c r="A9931" s="287"/>
    </row>
    <row r="9932" spans="1:1" x14ac:dyDescent="0.25">
      <c r="A9932" s="287"/>
    </row>
    <row r="9933" spans="1:1" x14ac:dyDescent="0.25">
      <c r="A9933" s="287"/>
    </row>
    <row r="9934" spans="1:1" x14ac:dyDescent="0.25">
      <c r="A9934" s="287"/>
    </row>
    <row r="9935" spans="1:1" x14ac:dyDescent="0.25">
      <c r="A9935" s="287"/>
    </row>
    <row r="9936" spans="1:1" x14ac:dyDescent="0.25">
      <c r="A9936" s="287"/>
    </row>
    <row r="9937" spans="1:1" x14ac:dyDescent="0.25">
      <c r="A9937" s="287"/>
    </row>
    <row r="9938" spans="1:1" x14ac:dyDescent="0.25">
      <c r="A9938" s="287"/>
    </row>
    <row r="9939" spans="1:1" x14ac:dyDescent="0.25">
      <c r="A9939" s="287"/>
    </row>
    <row r="9940" spans="1:1" x14ac:dyDescent="0.25">
      <c r="A9940" s="287"/>
    </row>
    <row r="9941" spans="1:1" x14ac:dyDescent="0.25">
      <c r="A9941" s="287"/>
    </row>
    <row r="9942" spans="1:1" x14ac:dyDescent="0.25">
      <c r="A9942" s="287"/>
    </row>
    <row r="9943" spans="1:1" x14ac:dyDescent="0.25">
      <c r="A9943" s="287"/>
    </row>
    <row r="9944" spans="1:1" x14ac:dyDescent="0.25">
      <c r="A9944" s="287"/>
    </row>
    <row r="9945" spans="1:1" x14ac:dyDescent="0.25">
      <c r="A9945" s="287"/>
    </row>
    <row r="9946" spans="1:1" x14ac:dyDescent="0.25">
      <c r="A9946" s="287"/>
    </row>
    <row r="9947" spans="1:1" x14ac:dyDescent="0.25">
      <c r="A9947" s="287"/>
    </row>
    <row r="9948" spans="1:1" x14ac:dyDescent="0.25">
      <c r="A9948" s="287"/>
    </row>
    <row r="9949" spans="1:1" x14ac:dyDescent="0.25">
      <c r="A9949" s="287"/>
    </row>
    <row r="9950" spans="1:1" x14ac:dyDescent="0.25">
      <c r="A9950" s="287"/>
    </row>
    <row r="9951" spans="1:1" x14ac:dyDescent="0.25">
      <c r="A9951" s="287"/>
    </row>
    <row r="9952" spans="1:1" x14ac:dyDescent="0.25">
      <c r="A9952" s="287"/>
    </row>
    <row r="9953" spans="1:1" x14ac:dyDescent="0.25">
      <c r="A9953" s="287"/>
    </row>
    <row r="9954" spans="1:1" x14ac:dyDescent="0.25">
      <c r="A9954" s="287"/>
    </row>
    <row r="9955" spans="1:1" x14ac:dyDescent="0.25">
      <c r="A9955" s="287"/>
    </row>
    <row r="9956" spans="1:1" x14ac:dyDescent="0.25">
      <c r="A9956" s="287"/>
    </row>
    <row r="9957" spans="1:1" x14ac:dyDescent="0.25">
      <c r="A9957" s="287"/>
    </row>
    <row r="9958" spans="1:1" x14ac:dyDescent="0.25">
      <c r="A9958" s="287"/>
    </row>
    <row r="9959" spans="1:1" x14ac:dyDescent="0.25">
      <c r="A9959" s="287"/>
    </row>
    <row r="9960" spans="1:1" x14ac:dyDescent="0.25">
      <c r="A9960" s="287"/>
    </row>
    <row r="9961" spans="1:1" x14ac:dyDescent="0.25">
      <c r="A9961" s="287"/>
    </row>
    <row r="9962" spans="1:1" x14ac:dyDescent="0.25">
      <c r="A9962" s="287"/>
    </row>
    <row r="9963" spans="1:1" x14ac:dyDescent="0.25">
      <c r="A9963" s="287"/>
    </row>
    <row r="9964" spans="1:1" x14ac:dyDescent="0.25">
      <c r="A9964" s="287"/>
    </row>
    <row r="9965" spans="1:1" x14ac:dyDescent="0.25">
      <c r="A9965" s="287"/>
    </row>
    <row r="9966" spans="1:1" x14ac:dyDescent="0.25">
      <c r="A9966" s="287"/>
    </row>
    <row r="9967" spans="1:1" x14ac:dyDescent="0.25">
      <c r="A9967" s="287"/>
    </row>
    <row r="9968" spans="1:1" x14ac:dyDescent="0.25">
      <c r="A9968" s="287"/>
    </row>
    <row r="9969" spans="1:1" x14ac:dyDescent="0.25">
      <c r="A9969" s="287"/>
    </row>
    <row r="9970" spans="1:1" x14ac:dyDescent="0.25">
      <c r="A9970" s="287"/>
    </row>
    <row r="9971" spans="1:1" x14ac:dyDescent="0.25">
      <c r="A9971" s="287"/>
    </row>
    <row r="9972" spans="1:1" x14ac:dyDescent="0.25">
      <c r="A9972" s="287"/>
    </row>
    <row r="9973" spans="1:1" x14ac:dyDescent="0.25">
      <c r="A9973" s="287"/>
    </row>
    <row r="9974" spans="1:1" x14ac:dyDescent="0.25">
      <c r="A9974" s="287"/>
    </row>
    <row r="9975" spans="1:1" x14ac:dyDescent="0.25">
      <c r="A9975" s="287"/>
    </row>
    <row r="9976" spans="1:1" x14ac:dyDescent="0.25">
      <c r="A9976" s="287"/>
    </row>
    <row r="9977" spans="1:1" x14ac:dyDescent="0.25">
      <c r="A9977" s="287"/>
    </row>
    <row r="9978" spans="1:1" x14ac:dyDescent="0.25">
      <c r="A9978" s="287"/>
    </row>
    <row r="9979" spans="1:1" x14ac:dyDescent="0.25">
      <c r="A9979" s="287"/>
    </row>
    <row r="9980" spans="1:1" x14ac:dyDescent="0.25">
      <c r="A9980" s="287"/>
    </row>
    <row r="9981" spans="1:1" x14ac:dyDescent="0.25">
      <c r="A9981" s="287"/>
    </row>
    <row r="9982" spans="1:1" x14ac:dyDescent="0.25">
      <c r="A9982" s="287"/>
    </row>
    <row r="9983" spans="1:1" x14ac:dyDescent="0.25">
      <c r="A9983" s="287"/>
    </row>
    <row r="9984" spans="1:1" x14ac:dyDescent="0.25">
      <c r="A9984" s="287"/>
    </row>
    <row r="9985" spans="1:1" x14ac:dyDescent="0.25">
      <c r="A9985" s="287"/>
    </row>
    <row r="9986" spans="1:1" x14ac:dyDescent="0.25">
      <c r="A9986" s="287"/>
    </row>
    <row r="9987" spans="1:1" x14ac:dyDescent="0.25">
      <c r="A9987" s="287"/>
    </row>
    <row r="9988" spans="1:1" x14ac:dyDescent="0.25">
      <c r="A9988" s="287"/>
    </row>
    <row r="9989" spans="1:1" x14ac:dyDescent="0.25">
      <c r="A9989" s="287"/>
    </row>
    <row r="9990" spans="1:1" x14ac:dyDescent="0.25">
      <c r="A9990" s="287"/>
    </row>
    <row r="9991" spans="1:1" x14ac:dyDescent="0.25">
      <c r="A9991" s="287"/>
    </row>
    <row r="9992" spans="1:1" x14ac:dyDescent="0.25">
      <c r="A9992" s="287"/>
    </row>
    <row r="9993" spans="1:1" x14ac:dyDescent="0.25">
      <c r="A9993" s="287"/>
    </row>
    <row r="9994" spans="1:1" x14ac:dyDescent="0.25">
      <c r="A9994" s="287"/>
    </row>
    <row r="9995" spans="1:1" x14ac:dyDescent="0.25">
      <c r="A9995" s="287"/>
    </row>
    <row r="9996" spans="1:1" x14ac:dyDescent="0.25">
      <c r="A9996" s="287"/>
    </row>
    <row r="9997" spans="1:1" x14ac:dyDescent="0.25">
      <c r="A9997" s="287"/>
    </row>
    <row r="9998" spans="1:1" x14ac:dyDescent="0.25">
      <c r="A9998" s="287"/>
    </row>
    <row r="9999" spans="1:1" x14ac:dyDescent="0.25">
      <c r="A9999" s="287"/>
    </row>
    <row r="10000" spans="1:1" x14ac:dyDescent="0.25">
      <c r="A10000" s="287"/>
    </row>
    <row r="10001" spans="1:1" x14ac:dyDescent="0.25">
      <c r="A10001" s="287"/>
    </row>
    <row r="10002" spans="1:1" x14ac:dyDescent="0.25">
      <c r="A10002" s="287"/>
    </row>
    <row r="10003" spans="1:1" x14ac:dyDescent="0.25">
      <c r="A10003" s="287"/>
    </row>
    <row r="10004" spans="1:1" x14ac:dyDescent="0.25">
      <c r="A10004" s="287"/>
    </row>
    <row r="10005" spans="1:1" x14ac:dyDescent="0.25">
      <c r="A10005" s="287"/>
    </row>
    <row r="10006" spans="1:1" x14ac:dyDescent="0.25">
      <c r="A10006" s="287"/>
    </row>
    <row r="10007" spans="1:1" x14ac:dyDescent="0.25">
      <c r="A10007" s="287"/>
    </row>
    <row r="10008" spans="1:1" x14ac:dyDescent="0.25">
      <c r="A10008" s="287"/>
    </row>
    <row r="10009" spans="1:1" x14ac:dyDescent="0.25">
      <c r="A10009" s="287"/>
    </row>
    <row r="10010" spans="1:1" x14ac:dyDescent="0.25">
      <c r="A10010" s="287"/>
    </row>
    <row r="10011" spans="1:1" x14ac:dyDescent="0.25">
      <c r="A10011" s="287"/>
    </row>
    <row r="10012" spans="1:1" x14ac:dyDescent="0.25">
      <c r="A10012" s="287"/>
    </row>
    <row r="10013" spans="1:1" x14ac:dyDescent="0.25">
      <c r="A10013" s="287"/>
    </row>
    <row r="10014" spans="1:1" x14ac:dyDescent="0.25">
      <c r="A10014" s="287"/>
    </row>
    <row r="10015" spans="1:1" x14ac:dyDescent="0.25">
      <c r="A10015" s="287"/>
    </row>
    <row r="10016" spans="1:1" x14ac:dyDescent="0.25">
      <c r="A10016" s="287"/>
    </row>
    <row r="10017" spans="1:1" x14ac:dyDescent="0.25">
      <c r="A10017" s="287"/>
    </row>
    <row r="10018" spans="1:1" x14ac:dyDescent="0.25">
      <c r="A10018" s="287"/>
    </row>
    <row r="10019" spans="1:1" x14ac:dyDescent="0.25">
      <c r="A10019" s="287"/>
    </row>
    <row r="10020" spans="1:1" x14ac:dyDescent="0.25">
      <c r="A10020" s="287"/>
    </row>
    <row r="10021" spans="1:1" x14ac:dyDescent="0.25">
      <c r="A10021" s="287"/>
    </row>
    <row r="10022" spans="1:1" x14ac:dyDescent="0.25">
      <c r="A10022" s="287"/>
    </row>
    <row r="10023" spans="1:1" x14ac:dyDescent="0.25">
      <c r="A10023" s="287"/>
    </row>
    <row r="10024" spans="1:1" x14ac:dyDescent="0.25">
      <c r="A10024" s="287"/>
    </row>
    <row r="10025" spans="1:1" x14ac:dyDescent="0.25">
      <c r="A10025" s="287"/>
    </row>
    <row r="10026" spans="1:1" x14ac:dyDescent="0.25">
      <c r="A10026" s="287"/>
    </row>
    <row r="10027" spans="1:1" x14ac:dyDescent="0.25">
      <c r="A10027" s="287"/>
    </row>
    <row r="10028" spans="1:1" x14ac:dyDescent="0.25">
      <c r="A10028" s="287"/>
    </row>
    <row r="10029" spans="1:1" x14ac:dyDescent="0.25">
      <c r="A10029" s="287"/>
    </row>
    <row r="10030" spans="1:1" x14ac:dyDescent="0.25">
      <c r="A10030" s="287"/>
    </row>
    <row r="10031" spans="1:1" x14ac:dyDescent="0.25">
      <c r="A10031" s="287"/>
    </row>
    <row r="10032" spans="1:1" x14ac:dyDescent="0.25">
      <c r="A10032" s="287"/>
    </row>
    <row r="10033" spans="1:1" x14ac:dyDescent="0.25">
      <c r="A10033" s="287"/>
    </row>
    <row r="10034" spans="1:1" x14ac:dyDescent="0.25">
      <c r="A10034" s="287"/>
    </row>
    <row r="10035" spans="1:1" x14ac:dyDescent="0.25">
      <c r="A10035" s="287"/>
    </row>
    <row r="10036" spans="1:1" x14ac:dyDescent="0.25">
      <c r="A10036" s="287"/>
    </row>
    <row r="10037" spans="1:1" x14ac:dyDescent="0.25">
      <c r="A10037" s="287"/>
    </row>
    <row r="10038" spans="1:1" x14ac:dyDescent="0.25">
      <c r="A10038" s="287"/>
    </row>
    <row r="10039" spans="1:1" x14ac:dyDescent="0.25">
      <c r="A10039" s="287"/>
    </row>
    <row r="10040" spans="1:1" x14ac:dyDescent="0.25">
      <c r="A10040" s="287"/>
    </row>
    <row r="10041" spans="1:1" x14ac:dyDescent="0.25">
      <c r="A10041" s="287"/>
    </row>
    <row r="10042" spans="1:1" x14ac:dyDescent="0.25">
      <c r="A10042" s="287"/>
    </row>
    <row r="10043" spans="1:1" x14ac:dyDescent="0.25">
      <c r="A10043" s="287"/>
    </row>
    <row r="10044" spans="1:1" x14ac:dyDescent="0.25">
      <c r="A10044" s="287"/>
    </row>
    <row r="10045" spans="1:1" x14ac:dyDescent="0.25">
      <c r="A10045" s="287"/>
    </row>
    <row r="10046" spans="1:1" x14ac:dyDescent="0.25">
      <c r="A10046" s="287"/>
    </row>
    <row r="10047" spans="1:1" x14ac:dyDescent="0.25">
      <c r="A10047" s="287"/>
    </row>
    <row r="10048" spans="1:1" x14ac:dyDescent="0.25">
      <c r="A10048" s="287"/>
    </row>
    <row r="10049" spans="1:1" x14ac:dyDescent="0.25">
      <c r="A10049" s="287"/>
    </row>
    <row r="10050" spans="1:1" x14ac:dyDescent="0.25">
      <c r="A10050" s="287"/>
    </row>
    <row r="10051" spans="1:1" x14ac:dyDescent="0.25">
      <c r="A10051" s="287"/>
    </row>
    <row r="10052" spans="1:1" x14ac:dyDescent="0.25">
      <c r="A10052" s="287"/>
    </row>
    <row r="10053" spans="1:1" x14ac:dyDescent="0.25">
      <c r="A10053" s="287"/>
    </row>
    <row r="10054" spans="1:1" x14ac:dyDescent="0.25">
      <c r="A10054" s="287"/>
    </row>
    <row r="10055" spans="1:1" x14ac:dyDescent="0.25">
      <c r="A10055" s="287"/>
    </row>
    <row r="10056" spans="1:1" x14ac:dyDescent="0.25">
      <c r="A10056" s="287"/>
    </row>
    <row r="10057" spans="1:1" x14ac:dyDescent="0.25">
      <c r="A10057" s="287"/>
    </row>
    <row r="10058" spans="1:1" x14ac:dyDescent="0.25">
      <c r="A10058" s="287"/>
    </row>
    <row r="10059" spans="1:1" x14ac:dyDescent="0.25">
      <c r="A10059" s="287"/>
    </row>
    <row r="10060" spans="1:1" x14ac:dyDescent="0.25">
      <c r="A10060" s="287"/>
    </row>
    <row r="10061" spans="1:1" x14ac:dyDescent="0.25">
      <c r="A10061" s="287"/>
    </row>
    <row r="10062" spans="1:1" x14ac:dyDescent="0.25">
      <c r="A10062" s="287"/>
    </row>
    <row r="10063" spans="1:1" x14ac:dyDescent="0.25">
      <c r="A10063" s="287"/>
    </row>
    <row r="10064" spans="1:1" x14ac:dyDescent="0.25">
      <c r="A10064" s="287"/>
    </row>
    <row r="10065" spans="1:1" x14ac:dyDescent="0.25">
      <c r="A10065" s="287"/>
    </row>
    <row r="10066" spans="1:1" x14ac:dyDescent="0.25">
      <c r="A10066" s="287"/>
    </row>
    <row r="10067" spans="1:1" x14ac:dyDescent="0.25">
      <c r="A10067" s="287"/>
    </row>
    <row r="10068" spans="1:1" x14ac:dyDescent="0.25">
      <c r="A10068" s="287"/>
    </row>
    <row r="10069" spans="1:1" x14ac:dyDescent="0.25">
      <c r="A10069" s="287"/>
    </row>
    <row r="10070" spans="1:1" x14ac:dyDescent="0.25">
      <c r="A10070" s="287"/>
    </row>
    <row r="10071" spans="1:1" x14ac:dyDescent="0.25">
      <c r="A10071" s="287"/>
    </row>
    <row r="10072" spans="1:1" x14ac:dyDescent="0.25">
      <c r="A10072" s="287"/>
    </row>
    <row r="10073" spans="1:1" x14ac:dyDescent="0.25">
      <c r="A10073" s="287"/>
    </row>
    <row r="10074" spans="1:1" x14ac:dyDescent="0.25">
      <c r="A10074" s="287"/>
    </row>
    <row r="10075" spans="1:1" x14ac:dyDescent="0.25">
      <c r="A10075" s="287"/>
    </row>
    <row r="10076" spans="1:1" x14ac:dyDescent="0.25">
      <c r="A10076" s="287"/>
    </row>
    <row r="10077" spans="1:1" x14ac:dyDescent="0.25">
      <c r="A10077" s="287"/>
    </row>
    <row r="10078" spans="1:1" x14ac:dyDescent="0.25">
      <c r="A10078" s="287"/>
    </row>
    <row r="10079" spans="1:1" x14ac:dyDescent="0.25">
      <c r="A10079" s="287"/>
    </row>
    <row r="10080" spans="1:1" x14ac:dyDescent="0.25">
      <c r="A10080" s="287"/>
    </row>
    <row r="10081" spans="1:1" x14ac:dyDescent="0.25">
      <c r="A10081" s="287"/>
    </row>
    <row r="10082" spans="1:1" x14ac:dyDescent="0.25">
      <c r="A10082" s="287"/>
    </row>
    <row r="10083" spans="1:1" x14ac:dyDescent="0.25">
      <c r="A10083" s="287"/>
    </row>
    <row r="10084" spans="1:1" x14ac:dyDescent="0.25">
      <c r="A10084" s="287"/>
    </row>
    <row r="10085" spans="1:1" x14ac:dyDescent="0.25">
      <c r="A10085" s="287"/>
    </row>
    <row r="10086" spans="1:1" x14ac:dyDescent="0.25">
      <c r="A10086" s="287"/>
    </row>
    <row r="10087" spans="1:1" x14ac:dyDescent="0.25">
      <c r="A10087" s="287"/>
    </row>
    <row r="10088" spans="1:1" x14ac:dyDescent="0.25">
      <c r="A10088" s="287"/>
    </row>
    <row r="10089" spans="1:1" x14ac:dyDescent="0.25">
      <c r="A10089" s="287"/>
    </row>
    <row r="10090" spans="1:1" x14ac:dyDescent="0.25">
      <c r="A10090" s="287"/>
    </row>
    <row r="10091" spans="1:1" x14ac:dyDescent="0.25">
      <c r="A10091" s="287"/>
    </row>
    <row r="10092" spans="1:1" x14ac:dyDescent="0.25">
      <c r="A10092" s="287"/>
    </row>
    <row r="10093" spans="1:1" x14ac:dyDescent="0.25">
      <c r="A10093" s="287"/>
    </row>
    <row r="10094" spans="1:1" x14ac:dyDescent="0.25">
      <c r="A10094" s="287"/>
    </row>
    <row r="10095" spans="1:1" x14ac:dyDescent="0.25">
      <c r="A10095" s="287"/>
    </row>
    <row r="10096" spans="1:1" x14ac:dyDescent="0.25">
      <c r="A10096" s="287"/>
    </row>
    <row r="10097" spans="1:1" x14ac:dyDescent="0.25">
      <c r="A10097" s="287"/>
    </row>
    <row r="10098" spans="1:1" x14ac:dyDescent="0.25">
      <c r="A10098" s="287"/>
    </row>
    <row r="10099" spans="1:1" x14ac:dyDescent="0.25">
      <c r="A10099" s="287"/>
    </row>
    <row r="10100" spans="1:1" x14ac:dyDescent="0.25">
      <c r="A10100" s="287"/>
    </row>
    <row r="10101" spans="1:1" x14ac:dyDescent="0.25">
      <c r="A10101" s="287"/>
    </row>
    <row r="10102" spans="1:1" x14ac:dyDescent="0.25">
      <c r="A10102" s="287"/>
    </row>
    <row r="10103" spans="1:1" x14ac:dyDescent="0.25">
      <c r="A10103" s="287"/>
    </row>
    <row r="10104" spans="1:1" x14ac:dyDescent="0.25">
      <c r="A10104" s="287"/>
    </row>
    <row r="10105" spans="1:1" x14ac:dyDescent="0.25">
      <c r="A10105" s="287"/>
    </row>
    <row r="10106" spans="1:1" x14ac:dyDescent="0.25">
      <c r="A10106" s="287"/>
    </row>
    <row r="10107" spans="1:1" x14ac:dyDescent="0.25">
      <c r="A10107" s="287"/>
    </row>
    <row r="10108" spans="1:1" x14ac:dyDescent="0.25">
      <c r="A10108" s="287"/>
    </row>
    <row r="10109" spans="1:1" x14ac:dyDescent="0.25">
      <c r="A10109" s="287"/>
    </row>
    <row r="10110" spans="1:1" x14ac:dyDescent="0.25">
      <c r="A10110" s="287"/>
    </row>
    <row r="10111" spans="1:1" x14ac:dyDescent="0.25">
      <c r="A10111" s="287"/>
    </row>
    <row r="10112" spans="1:1" x14ac:dyDescent="0.25">
      <c r="A10112" s="287"/>
    </row>
    <row r="10113" spans="1:1" x14ac:dyDescent="0.25">
      <c r="A10113" s="287"/>
    </row>
    <row r="10114" spans="1:1" x14ac:dyDescent="0.25">
      <c r="A10114" s="287"/>
    </row>
    <row r="10115" spans="1:1" x14ac:dyDescent="0.25">
      <c r="A10115" s="287"/>
    </row>
    <row r="10116" spans="1:1" x14ac:dyDescent="0.25">
      <c r="A10116" s="287"/>
    </row>
    <row r="10117" spans="1:1" x14ac:dyDescent="0.25">
      <c r="A10117" s="287"/>
    </row>
    <row r="10118" spans="1:1" x14ac:dyDescent="0.25">
      <c r="A10118" s="287"/>
    </row>
    <row r="10119" spans="1:1" x14ac:dyDescent="0.25">
      <c r="A10119" s="287"/>
    </row>
    <row r="10120" spans="1:1" x14ac:dyDescent="0.25">
      <c r="A10120" s="287"/>
    </row>
    <row r="10121" spans="1:1" x14ac:dyDescent="0.25">
      <c r="A10121" s="287"/>
    </row>
    <row r="10122" spans="1:1" x14ac:dyDescent="0.25">
      <c r="A10122" s="287"/>
    </row>
    <row r="10123" spans="1:1" x14ac:dyDescent="0.25">
      <c r="A10123" s="287"/>
    </row>
    <row r="10124" spans="1:1" x14ac:dyDescent="0.25">
      <c r="A10124" s="287"/>
    </row>
    <row r="10125" spans="1:1" x14ac:dyDescent="0.25">
      <c r="A10125" s="287"/>
    </row>
    <row r="10126" spans="1:1" x14ac:dyDescent="0.25">
      <c r="A10126" s="287"/>
    </row>
    <row r="10127" spans="1:1" x14ac:dyDescent="0.25">
      <c r="A10127" s="287"/>
    </row>
    <row r="10128" spans="1:1" x14ac:dyDescent="0.25">
      <c r="A10128" s="287"/>
    </row>
    <row r="10129" spans="1:1" x14ac:dyDescent="0.25">
      <c r="A10129" s="287"/>
    </row>
    <row r="10130" spans="1:1" x14ac:dyDescent="0.25">
      <c r="A10130" s="287"/>
    </row>
    <row r="10131" spans="1:1" x14ac:dyDescent="0.25">
      <c r="A10131" s="287"/>
    </row>
    <row r="10132" spans="1:1" x14ac:dyDescent="0.25">
      <c r="A10132" s="287"/>
    </row>
    <row r="10133" spans="1:1" x14ac:dyDescent="0.25">
      <c r="A10133" s="287"/>
    </row>
    <row r="10134" spans="1:1" x14ac:dyDescent="0.25">
      <c r="A10134" s="287"/>
    </row>
    <row r="10135" spans="1:1" x14ac:dyDescent="0.25">
      <c r="A10135" s="287"/>
    </row>
    <row r="10136" spans="1:1" x14ac:dyDescent="0.25">
      <c r="A10136" s="287"/>
    </row>
    <row r="10137" spans="1:1" x14ac:dyDescent="0.25">
      <c r="A10137" s="287"/>
    </row>
    <row r="10138" spans="1:1" x14ac:dyDescent="0.25">
      <c r="A10138" s="287"/>
    </row>
    <row r="10139" spans="1:1" x14ac:dyDescent="0.25">
      <c r="A10139" s="287"/>
    </row>
    <row r="10140" spans="1:1" x14ac:dyDescent="0.25">
      <c r="A10140" s="287"/>
    </row>
    <row r="10141" spans="1:1" x14ac:dyDescent="0.25">
      <c r="A10141" s="287"/>
    </row>
    <row r="10142" spans="1:1" x14ac:dyDescent="0.25">
      <c r="A10142" s="287"/>
    </row>
    <row r="10143" spans="1:1" x14ac:dyDescent="0.25">
      <c r="A10143" s="287"/>
    </row>
    <row r="10144" spans="1:1" x14ac:dyDescent="0.25">
      <c r="A10144" s="287"/>
    </row>
    <row r="10145" spans="1:1" x14ac:dyDescent="0.25">
      <c r="A10145" s="287"/>
    </row>
    <row r="10146" spans="1:1" x14ac:dyDescent="0.25">
      <c r="A10146" s="287"/>
    </row>
    <row r="10147" spans="1:1" x14ac:dyDescent="0.25">
      <c r="A10147" s="287"/>
    </row>
    <row r="10148" spans="1:1" x14ac:dyDescent="0.25">
      <c r="A10148" s="287"/>
    </row>
    <row r="10149" spans="1:1" x14ac:dyDescent="0.25">
      <c r="A10149" s="287"/>
    </row>
    <row r="10150" spans="1:1" x14ac:dyDescent="0.25">
      <c r="A10150" s="287"/>
    </row>
    <row r="10151" spans="1:1" x14ac:dyDescent="0.25">
      <c r="A10151" s="287"/>
    </row>
    <row r="10152" spans="1:1" x14ac:dyDescent="0.25">
      <c r="A10152" s="287"/>
    </row>
    <row r="10153" spans="1:1" x14ac:dyDescent="0.25">
      <c r="A10153" s="287"/>
    </row>
    <row r="10154" spans="1:1" x14ac:dyDescent="0.25">
      <c r="A10154" s="287"/>
    </row>
    <row r="10155" spans="1:1" x14ac:dyDescent="0.25">
      <c r="A10155" s="287"/>
    </row>
    <row r="10156" spans="1:1" x14ac:dyDescent="0.25">
      <c r="A10156" s="287"/>
    </row>
    <row r="10157" spans="1:1" x14ac:dyDescent="0.25">
      <c r="A10157" s="287"/>
    </row>
    <row r="10158" spans="1:1" x14ac:dyDescent="0.25">
      <c r="A10158" s="287"/>
    </row>
    <row r="10159" spans="1:1" x14ac:dyDescent="0.25">
      <c r="A10159" s="287"/>
    </row>
    <row r="10160" spans="1:1" x14ac:dyDescent="0.25">
      <c r="A10160" s="287"/>
    </row>
    <row r="10161" spans="1:1" x14ac:dyDescent="0.25">
      <c r="A10161" s="287"/>
    </row>
    <row r="10162" spans="1:1" x14ac:dyDescent="0.25">
      <c r="A10162" s="287"/>
    </row>
    <row r="10163" spans="1:1" x14ac:dyDescent="0.25">
      <c r="A10163" s="287"/>
    </row>
    <row r="10164" spans="1:1" x14ac:dyDescent="0.25">
      <c r="A10164" s="287"/>
    </row>
    <row r="10165" spans="1:1" x14ac:dyDescent="0.25">
      <c r="A10165" s="287"/>
    </row>
    <row r="10166" spans="1:1" x14ac:dyDescent="0.25">
      <c r="A10166" s="287"/>
    </row>
    <row r="10167" spans="1:1" x14ac:dyDescent="0.25">
      <c r="A10167" s="287"/>
    </row>
    <row r="10168" spans="1:1" x14ac:dyDescent="0.25">
      <c r="A10168" s="287"/>
    </row>
    <row r="10169" spans="1:1" x14ac:dyDescent="0.25">
      <c r="A10169" s="287"/>
    </row>
    <row r="10170" spans="1:1" x14ac:dyDescent="0.25">
      <c r="A10170" s="287"/>
    </row>
    <row r="10171" spans="1:1" x14ac:dyDescent="0.25">
      <c r="A10171" s="287"/>
    </row>
    <row r="10172" spans="1:1" x14ac:dyDescent="0.25">
      <c r="A10172" s="287"/>
    </row>
    <row r="10173" spans="1:1" x14ac:dyDescent="0.25">
      <c r="A10173" s="287"/>
    </row>
    <row r="10174" spans="1:1" x14ac:dyDescent="0.25">
      <c r="A10174" s="287"/>
    </row>
    <row r="10175" spans="1:1" x14ac:dyDescent="0.25">
      <c r="A10175" s="287"/>
    </row>
    <row r="10176" spans="1:1" x14ac:dyDescent="0.25">
      <c r="A10176" s="287"/>
    </row>
    <row r="10177" spans="1:1" x14ac:dyDescent="0.25">
      <c r="A10177" s="287"/>
    </row>
    <row r="10178" spans="1:1" x14ac:dyDescent="0.25">
      <c r="A10178" s="287"/>
    </row>
    <row r="10179" spans="1:1" x14ac:dyDescent="0.25">
      <c r="A10179" s="287"/>
    </row>
    <row r="10180" spans="1:1" x14ac:dyDescent="0.25">
      <c r="A10180" s="287"/>
    </row>
    <row r="10181" spans="1:1" x14ac:dyDescent="0.25">
      <c r="A10181" s="287"/>
    </row>
    <row r="10182" spans="1:1" x14ac:dyDescent="0.25">
      <c r="A10182" s="287"/>
    </row>
    <row r="10183" spans="1:1" x14ac:dyDescent="0.25">
      <c r="A10183" s="287"/>
    </row>
    <row r="10184" spans="1:1" x14ac:dyDescent="0.25">
      <c r="A10184" s="287"/>
    </row>
    <row r="10185" spans="1:1" x14ac:dyDescent="0.25">
      <c r="A10185" s="287"/>
    </row>
    <row r="10186" spans="1:1" x14ac:dyDescent="0.25">
      <c r="A10186" s="287"/>
    </row>
    <row r="10187" spans="1:1" x14ac:dyDescent="0.25">
      <c r="A10187" s="287"/>
    </row>
    <row r="10188" spans="1:1" x14ac:dyDescent="0.25">
      <c r="A10188" s="287"/>
    </row>
    <row r="10189" spans="1:1" x14ac:dyDescent="0.25">
      <c r="A10189" s="287"/>
    </row>
    <row r="10190" spans="1:1" x14ac:dyDescent="0.25">
      <c r="A10190" s="287"/>
    </row>
    <row r="10191" spans="1:1" x14ac:dyDescent="0.25">
      <c r="A10191" s="287"/>
    </row>
    <row r="10192" spans="1:1" x14ac:dyDescent="0.25">
      <c r="A10192" s="287"/>
    </row>
    <row r="10193" spans="1:1" x14ac:dyDescent="0.25">
      <c r="A10193" s="287"/>
    </row>
    <row r="10194" spans="1:1" x14ac:dyDescent="0.25">
      <c r="A10194" s="287"/>
    </row>
    <row r="10195" spans="1:1" x14ac:dyDescent="0.25">
      <c r="A10195" s="287"/>
    </row>
    <row r="10196" spans="1:1" x14ac:dyDescent="0.25">
      <c r="A10196" s="287"/>
    </row>
    <row r="10197" spans="1:1" x14ac:dyDescent="0.25">
      <c r="A10197" s="287"/>
    </row>
    <row r="10198" spans="1:1" x14ac:dyDescent="0.25">
      <c r="A10198" s="287"/>
    </row>
    <row r="10199" spans="1:1" x14ac:dyDescent="0.25">
      <c r="A10199" s="287"/>
    </row>
    <row r="10200" spans="1:1" x14ac:dyDescent="0.25">
      <c r="A10200" s="287"/>
    </row>
    <row r="10201" spans="1:1" x14ac:dyDescent="0.25">
      <c r="A10201" s="287"/>
    </row>
    <row r="10202" spans="1:1" x14ac:dyDescent="0.25">
      <c r="A10202" s="287"/>
    </row>
    <row r="10203" spans="1:1" x14ac:dyDescent="0.25">
      <c r="A10203" s="287"/>
    </row>
    <row r="10204" spans="1:1" x14ac:dyDescent="0.25">
      <c r="A10204" s="287"/>
    </row>
    <row r="10205" spans="1:1" x14ac:dyDescent="0.25">
      <c r="A10205" s="287"/>
    </row>
    <row r="10206" spans="1:1" x14ac:dyDescent="0.25">
      <c r="A10206" s="287"/>
    </row>
    <row r="10207" spans="1:1" x14ac:dyDescent="0.25">
      <c r="A10207" s="287"/>
    </row>
    <row r="10208" spans="1:1" x14ac:dyDescent="0.25">
      <c r="A10208" s="287"/>
    </row>
    <row r="10209" spans="1:1" x14ac:dyDescent="0.25">
      <c r="A10209" s="287"/>
    </row>
    <row r="10210" spans="1:1" x14ac:dyDescent="0.25">
      <c r="A10210" s="287"/>
    </row>
    <row r="10211" spans="1:1" x14ac:dyDescent="0.25">
      <c r="A10211" s="287"/>
    </row>
    <row r="10212" spans="1:1" x14ac:dyDescent="0.25">
      <c r="A10212" s="287"/>
    </row>
    <row r="10213" spans="1:1" x14ac:dyDescent="0.25">
      <c r="A10213" s="287"/>
    </row>
    <row r="10214" spans="1:1" x14ac:dyDescent="0.25">
      <c r="A10214" s="287"/>
    </row>
    <row r="10215" spans="1:1" x14ac:dyDescent="0.25">
      <c r="A10215" s="287"/>
    </row>
    <row r="10216" spans="1:1" x14ac:dyDescent="0.25">
      <c r="A10216" s="287"/>
    </row>
    <row r="10217" spans="1:1" x14ac:dyDescent="0.25">
      <c r="A10217" s="287"/>
    </row>
    <row r="10218" spans="1:1" x14ac:dyDescent="0.25">
      <c r="A10218" s="287"/>
    </row>
    <row r="10219" spans="1:1" x14ac:dyDescent="0.25">
      <c r="A10219" s="287"/>
    </row>
    <row r="10220" spans="1:1" x14ac:dyDescent="0.25">
      <c r="A10220" s="287"/>
    </row>
    <row r="10221" spans="1:1" x14ac:dyDescent="0.25">
      <c r="A10221" s="287"/>
    </row>
    <row r="10222" spans="1:1" x14ac:dyDescent="0.25">
      <c r="A10222" s="287"/>
    </row>
    <row r="10223" spans="1:1" x14ac:dyDescent="0.25">
      <c r="A10223" s="287"/>
    </row>
    <row r="10224" spans="1:1" x14ac:dyDescent="0.25">
      <c r="A10224" s="287"/>
    </row>
    <row r="10225" spans="1:1" x14ac:dyDescent="0.25">
      <c r="A10225" s="287"/>
    </row>
    <row r="10226" spans="1:1" x14ac:dyDescent="0.25">
      <c r="A10226" s="287"/>
    </row>
    <row r="10227" spans="1:1" x14ac:dyDescent="0.25">
      <c r="A10227" s="287"/>
    </row>
    <row r="10228" spans="1:1" x14ac:dyDescent="0.25">
      <c r="A10228" s="287"/>
    </row>
    <row r="10229" spans="1:1" x14ac:dyDescent="0.25">
      <c r="A10229" s="287"/>
    </row>
    <row r="10230" spans="1:1" x14ac:dyDescent="0.25">
      <c r="A10230" s="287"/>
    </row>
    <row r="10231" spans="1:1" x14ac:dyDescent="0.25">
      <c r="A10231" s="287"/>
    </row>
    <row r="10232" spans="1:1" x14ac:dyDescent="0.25">
      <c r="A10232" s="287"/>
    </row>
    <row r="10233" spans="1:1" x14ac:dyDescent="0.25">
      <c r="A10233" s="287"/>
    </row>
    <row r="10234" spans="1:1" x14ac:dyDescent="0.25">
      <c r="A10234" s="287"/>
    </row>
    <row r="10235" spans="1:1" x14ac:dyDescent="0.25">
      <c r="A10235" s="287"/>
    </row>
    <row r="10236" spans="1:1" x14ac:dyDescent="0.25">
      <c r="A10236" s="287"/>
    </row>
    <row r="10237" spans="1:1" x14ac:dyDescent="0.25">
      <c r="A10237" s="287"/>
    </row>
    <row r="10238" spans="1:1" x14ac:dyDescent="0.25">
      <c r="A10238" s="287"/>
    </row>
    <row r="10239" spans="1:1" x14ac:dyDescent="0.25">
      <c r="A10239" s="287"/>
    </row>
    <row r="10240" spans="1:1" x14ac:dyDescent="0.25">
      <c r="A10240" s="287"/>
    </row>
    <row r="10241" spans="1:1" x14ac:dyDescent="0.25">
      <c r="A10241" s="287"/>
    </row>
    <row r="10242" spans="1:1" x14ac:dyDescent="0.25">
      <c r="A10242" s="287"/>
    </row>
    <row r="10243" spans="1:1" x14ac:dyDescent="0.25">
      <c r="A10243" s="287"/>
    </row>
    <row r="10244" spans="1:1" x14ac:dyDescent="0.25">
      <c r="A10244" s="287"/>
    </row>
    <row r="10245" spans="1:1" x14ac:dyDescent="0.25">
      <c r="A10245" s="287"/>
    </row>
    <row r="10246" spans="1:1" x14ac:dyDescent="0.25">
      <c r="A10246" s="287"/>
    </row>
    <row r="10247" spans="1:1" x14ac:dyDescent="0.25">
      <c r="A10247" s="287"/>
    </row>
    <row r="10248" spans="1:1" x14ac:dyDescent="0.25">
      <c r="A10248" s="287"/>
    </row>
    <row r="10249" spans="1:1" x14ac:dyDescent="0.25">
      <c r="A10249" s="287"/>
    </row>
    <row r="10250" spans="1:1" x14ac:dyDescent="0.25">
      <c r="A10250" s="287"/>
    </row>
    <row r="10251" spans="1:1" x14ac:dyDescent="0.25">
      <c r="A10251" s="287"/>
    </row>
    <row r="10252" spans="1:1" x14ac:dyDescent="0.25">
      <c r="A10252" s="287"/>
    </row>
    <row r="10253" spans="1:1" x14ac:dyDescent="0.25">
      <c r="A10253" s="287"/>
    </row>
    <row r="10254" spans="1:1" x14ac:dyDescent="0.25">
      <c r="A10254" s="287"/>
    </row>
    <row r="10255" spans="1:1" x14ac:dyDescent="0.25">
      <c r="A10255" s="287"/>
    </row>
    <row r="10256" spans="1:1" x14ac:dyDescent="0.25">
      <c r="A10256" s="287"/>
    </row>
    <row r="10257" spans="1:1" x14ac:dyDescent="0.25">
      <c r="A10257" s="287"/>
    </row>
    <row r="10258" spans="1:1" x14ac:dyDescent="0.25">
      <c r="A10258" s="287"/>
    </row>
    <row r="10259" spans="1:1" x14ac:dyDescent="0.25">
      <c r="A10259" s="287"/>
    </row>
    <row r="10260" spans="1:1" x14ac:dyDescent="0.25">
      <c r="A10260" s="287"/>
    </row>
    <row r="10261" spans="1:1" x14ac:dyDescent="0.25">
      <c r="A10261" s="287"/>
    </row>
    <row r="10262" spans="1:1" x14ac:dyDescent="0.25">
      <c r="A10262" s="287"/>
    </row>
    <row r="10263" spans="1:1" x14ac:dyDescent="0.25">
      <c r="A10263" s="287"/>
    </row>
    <row r="10264" spans="1:1" x14ac:dyDescent="0.25">
      <c r="A10264" s="287"/>
    </row>
    <row r="10265" spans="1:1" x14ac:dyDescent="0.25">
      <c r="A10265" s="287"/>
    </row>
    <row r="10266" spans="1:1" x14ac:dyDescent="0.25">
      <c r="A10266" s="287"/>
    </row>
    <row r="10267" spans="1:1" x14ac:dyDescent="0.25">
      <c r="A10267" s="287"/>
    </row>
    <row r="10268" spans="1:1" x14ac:dyDescent="0.25">
      <c r="A10268" s="287"/>
    </row>
    <row r="10269" spans="1:1" x14ac:dyDescent="0.25">
      <c r="A10269" s="287"/>
    </row>
    <row r="10270" spans="1:1" x14ac:dyDescent="0.25">
      <c r="A10270" s="287"/>
    </row>
    <row r="10271" spans="1:1" x14ac:dyDescent="0.25">
      <c r="A10271" s="287"/>
    </row>
    <row r="10272" spans="1:1" x14ac:dyDescent="0.25">
      <c r="A10272" s="287"/>
    </row>
    <row r="10273" spans="1:1" x14ac:dyDescent="0.25">
      <c r="A10273" s="287"/>
    </row>
    <row r="10274" spans="1:1" x14ac:dyDescent="0.25">
      <c r="A10274" s="287"/>
    </row>
    <row r="10275" spans="1:1" x14ac:dyDescent="0.25">
      <c r="A10275" s="287"/>
    </row>
    <row r="10276" spans="1:1" x14ac:dyDescent="0.25">
      <c r="A10276" s="287"/>
    </row>
    <row r="10277" spans="1:1" x14ac:dyDescent="0.25">
      <c r="A10277" s="287"/>
    </row>
    <row r="10278" spans="1:1" x14ac:dyDescent="0.25">
      <c r="A10278" s="287"/>
    </row>
    <row r="10279" spans="1:1" x14ac:dyDescent="0.25">
      <c r="A10279" s="287"/>
    </row>
    <row r="10280" spans="1:1" x14ac:dyDescent="0.25">
      <c r="A10280" s="287"/>
    </row>
    <row r="10281" spans="1:1" x14ac:dyDescent="0.25">
      <c r="A10281" s="287"/>
    </row>
    <row r="10282" spans="1:1" x14ac:dyDescent="0.25">
      <c r="A10282" s="287"/>
    </row>
    <row r="10283" spans="1:1" x14ac:dyDescent="0.25">
      <c r="A10283" s="287"/>
    </row>
    <row r="10284" spans="1:1" x14ac:dyDescent="0.25">
      <c r="A10284" s="287"/>
    </row>
    <row r="10285" spans="1:1" x14ac:dyDescent="0.25">
      <c r="A10285" s="287"/>
    </row>
    <row r="10286" spans="1:1" x14ac:dyDescent="0.25">
      <c r="A10286" s="287"/>
    </row>
    <row r="10287" spans="1:1" x14ac:dyDescent="0.25">
      <c r="A10287" s="287"/>
    </row>
    <row r="10288" spans="1:1" x14ac:dyDescent="0.25">
      <c r="A10288" s="287"/>
    </row>
    <row r="10289" spans="1:1" x14ac:dyDescent="0.25">
      <c r="A10289" s="287"/>
    </row>
    <row r="10290" spans="1:1" x14ac:dyDescent="0.25">
      <c r="A10290" s="287"/>
    </row>
    <row r="10291" spans="1:1" x14ac:dyDescent="0.25">
      <c r="A10291" s="287"/>
    </row>
    <row r="10292" spans="1:1" x14ac:dyDescent="0.25">
      <c r="A10292" s="287"/>
    </row>
    <row r="10293" spans="1:1" x14ac:dyDescent="0.25">
      <c r="A10293" s="287"/>
    </row>
    <row r="10294" spans="1:1" x14ac:dyDescent="0.25">
      <c r="A10294" s="287"/>
    </row>
    <row r="10295" spans="1:1" x14ac:dyDescent="0.25">
      <c r="A10295" s="287"/>
    </row>
    <row r="10296" spans="1:1" x14ac:dyDescent="0.25">
      <c r="A10296" s="287"/>
    </row>
    <row r="10297" spans="1:1" x14ac:dyDescent="0.25">
      <c r="A10297" s="287"/>
    </row>
    <row r="10298" spans="1:1" x14ac:dyDescent="0.25">
      <c r="A10298" s="287"/>
    </row>
    <row r="10299" spans="1:1" x14ac:dyDescent="0.25">
      <c r="A10299" s="287"/>
    </row>
    <row r="10300" spans="1:1" x14ac:dyDescent="0.25">
      <c r="A10300" s="287"/>
    </row>
    <row r="10301" spans="1:1" x14ac:dyDescent="0.25">
      <c r="A10301" s="287"/>
    </row>
    <row r="10302" spans="1:1" x14ac:dyDescent="0.25">
      <c r="A10302" s="287"/>
    </row>
    <row r="10303" spans="1:1" x14ac:dyDescent="0.25">
      <c r="A10303" s="287"/>
    </row>
    <row r="10304" spans="1:1" x14ac:dyDescent="0.25">
      <c r="A10304" s="287"/>
    </row>
    <row r="10305" spans="1:1" x14ac:dyDescent="0.25">
      <c r="A10305" s="287"/>
    </row>
    <row r="10306" spans="1:1" x14ac:dyDescent="0.25">
      <c r="A10306" s="287"/>
    </row>
    <row r="10307" spans="1:1" x14ac:dyDescent="0.25">
      <c r="A10307" s="287"/>
    </row>
    <row r="10308" spans="1:1" x14ac:dyDescent="0.25">
      <c r="A10308" s="287"/>
    </row>
    <row r="10309" spans="1:1" x14ac:dyDescent="0.25">
      <c r="A10309" s="287"/>
    </row>
    <row r="10310" spans="1:1" x14ac:dyDescent="0.25">
      <c r="A10310" s="287"/>
    </row>
    <row r="10311" spans="1:1" x14ac:dyDescent="0.25">
      <c r="A10311" s="287"/>
    </row>
    <row r="10312" spans="1:1" x14ac:dyDescent="0.25">
      <c r="A10312" s="287"/>
    </row>
    <row r="10313" spans="1:1" x14ac:dyDescent="0.25">
      <c r="A10313" s="287"/>
    </row>
    <row r="10314" spans="1:1" x14ac:dyDescent="0.25">
      <c r="A10314" s="287"/>
    </row>
    <row r="10315" spans="1:1" x14ac:dyDescent="0.25">
      <c r="A10315" s="287"/>
    </row>
    <row r="10316" spans="1:1" x14ac:dyDescent="0.25">
      <c r="A10316" s="287"/>
    </row>
    <row r="10317" spans="1:1" x14ac:dyDescent="0.25">
      <c r="A10317" s="287"/>
    </row>
    <row r="10318" spans="1:1" x14ac:dyDescent="0.25">
      <c r="A10318" s="287"/>
    </row>
    <row r="10319" spans="1:1" x14ac:dyDescent="0.25">
      <c r="A10319" s="287"/>
    </row>
    <row r="10320" spans="1:1" x14ac:dyDescent="0.25">
      <c r="A10320" s="287"/>
    </row>
    <row r="10321" spans="1:1" x14ac:dyDescent="0.25">
      <c r="A10321" s="287"/>
    </row>
    <row r="10322" spans="1:1" x14ac:dyDescent="0.25">
      <c r="A10322" s="287"/>
    </row>
    <row r="10323" spans="1:1" x14ac:dyDescent="0.25">
      <c r="A10323" s="287"/>
    </row>
    <row r="10324" spans="1:1" x14ac:dyDescent="0.25">
      <c r="A10324" s="287"/>
    </row>
    <row r="10325" spans="1:1" x14ac:dyDescent="0.25">
      <c r="A10325" s="287"/>
    </row>
    <row r="10326" spans="1:1" x14ac:dyDescent="0.25">
      <c r="A10326" s="287"/>
    </row>
    <row r="10327" spans="1:1" x14ac:dyDescent="0.25">
      <c r="A10327" s="287"/>
    </row>
    <row r="10328" spans="1:1" x14ac:dyDescent="0.25">
      <c r="A10328" s="287"/>
    </row>
    <row r="10329" spans="1:1" x14ac:dyDescent="0.25">
      <c r="A10329" s="287"/>
    </row>
    <row r="10330" spans="1:1" x14ac:dyDescent="0.25">
      <c r="A10330" s="287"/>
    </row>
    <row r="10331" spans="1:1" x14ac:dyDescent="0.25">
      <c r="A10331" s="287"/>
    </row>
    <row r="10332" spans="1:1" x14ac:dyDescent="0.25">
      <c r="A10332" s="287"/>
    </row>
    <row r="10333" spans="1:1" x14ac:dyDescent="0.25">
      <c r="A10333" s="287"/>
    </row>
    <row r="10334" spans="1:1" x14ac:dyDescent="0.25">
      <c r="A10334" s="287"/>
    </row>
    <row r="10335" spans="1:1" x14ac:dyDescent="0.25">
      <c r="A10335" s="287"/>
    </row>
    <row r="10336" spans="1:1" x14ac:dyDescent="0.25">
      <c r="A10336" s="287"/>
    </row>
    <row r="10337" spans="1:1" x14ac:dyDescent="0.25">
      <c r="A10337" s="287"/>
    </row>
    <row r="10338" spans="1:1" x14ac:dyDescent="0.25">
      <c r="A10338" s="287"/>
    </row>
    <row r="10339" spans="1:1" x14ac:dyDescent="0.25">
      <c r="A10339" s="287"/>
    </row>
    <row r="10340" spans="1:1" x14ac:dyDescent="0.25">
      <c r="A10340" s="287"/>
    </row>
    <row r="10341" spans="1:1" x14ac:dyDescent="0.25">
      <c r="A10341" s="287"/>
    </row>
    <row r="10342" spans="1:1" x14ac:dyDescent="0.25">
      <c r="A10342" s="287"/>
    </row>
    <row r="10343" spans="1:1" x14ac:dyDescent="0.25">
      <c r="A10343" s="287"/>
    </row>
    <row r="10344" spans="1:1" x14ac:dyDescent="0.25">
      <c r="A10344" s="287"/>
    </row>
    <row r="10345" spans="1:1" x14ac:dyDescent="0.25">
      <c r="A10345" s="287"/>
    </row>
    <row r="10346" spans="1:1" x14ac:dyDescent="0.25">
      <c r="A10346" s="287"/>
    </row>
    <row r="10347" spans="1:1" x14ac:dyDescent="0.25">
      <c r="A10347" s="287"/>
    </row>
    <row r="10348" spans="1:1" x14ac:dyDescent="0.25">
      <c r="A10348" s="287"/>
    </row>
    <row r="10349" spans="1:1" x14ac:dyDescent="0.25">
      <c r="A10349" s="287"/>
    </row>
    <row r="10350" spans="1:1" x14ac:dyDescent="0.25">
      <c r="A10350" s="287"/>
    </row>
    <row r="10351" spans="1:1" x14ac:dyDescent="0.25">
      <c r="A10351" s="287"/>
    </row>
    <row r="10352" spans="1:1" x14ac:dyDescent="0.25">
      <c r="A10352" s="287"/>
    </row>
    <row r="10353" spans="1:1" x14ac:dyDescent="0.25">
      <c r="A10353" s="287"/>
    </row>
    <row r="10354" spans="1:1" x14ac:dyDescent="0.25">
      <c r="A10354" s="287"/>
    </row>
    <row r="10355" spans="1:1" x14ac:dyDescent="0.25">
      <c r="A10355" s="287"/>
    </row>
    <row r="10356" spans="1:1" x14ac:dyDescent="0.25">
      <c r="A10356" s="287"/>
    </row>
    <row r="10357" spans="1:1" x14ac:dyDescent="0.25">
      <c r="A10357" s="287"/>
    </row>
    <row r="10358" spans="1:1" x14ac:dyDescent="0.25">
      <c r="A10358" s="287"/>
    </row>
    <row r="10359" spans="1:1" x14ac:dyDescent="0.25">
      <c r="A10359" s="287"/>
    </row>
    <row r="10360" spans="1:1" x14ac:dyDescent="0.25">
      <c r="A10360" s="287"/>
    </row>
    <row r="10361" spans="1:1" x14ac:dyDescent="0.25">
      <c r="A10361" s="287"/>
    </row>
    <row r="10362" spans="1:1" x14ac:dyDescent="0.25">
      <c r="A10362" s="287"/>
    </row>
    <row r="10363" spans="1:1" x14ac:dyDescent="0.25">
      <c r="A10363" s="287"/>
    </row>
    <row r="10364" spans="1:1" x14ac:dyDescent="0.25">
      <c r="A10364" s="287"/>
    </row>
    <row r="10365" spans="1:1" x14ac:dyDescent="0.25">
      <c r="A10365" s="287"/>
    </row>
    <row r="10366" spans="1:1" x14ac:dyDescent="0.25">
      <c r="A10366" s="287"/>
    </row>
    <row r="10367" spans="1:1" x14ac:dyDescent="0.25">
      <c r="A10367" s="287"/>
    </row>
    <row r="10368" spans="1:1" x14ac:dyDescent="0.25">
      <c r="A10368" s="287"/>
    </row>
    <row r="10369" spans="1:1" x14ac:dyDescent="0.25">
      <c r="A10369" s="287"/>
    </row>
    <row r="10370" spans="1:1" x14ac:dyDescent="0.25">
      <c r="A10370" s="287"/>
    </row>
    <row r="10371" spans="1:1" x14ac:dyDescent="0.25">
      <c r="A10371" s="287"/>
    </row>
    <row r="10372" spans="1:1" x14ac:dyDescent="0.25">
      <c r="A10372" s="287"/>
    </row>
    <row r="10373" spans="1:1" x14ac:dyDescent="0.25">
      <c r="A10373" s="287"/>
    </row>
    <row r="10374" spans="1:1" x14ac:dyDescent="0.25">
      <c r="A10374" s="287"/>
    </row>
    <row r="10375" spans="1:1" x14ac:dyDescent="0.25">
      <c r="A10375" s="287"/>
    </row>
    <row r="10376" spans="1:1" x14ac:dyDescent="0.25">
      <c r="A10376" s="287"/>
    </row>
    <row r="10377" spans="1:1" x14ac:dyDescent="0.25">
      <c r="A10377" s="287"/>
    </row>
    <row r="10378" spans="1:1" x14ac:dyDescent="0.25">
      <c r="A10378" s="287"/>
    </row>
    <row r="10379" spans="1:1" x14ac:dyDescent="0.25">
      <c r="A10379" s="287"/>
    </row>
    <row r="10380" spans="1:1" x14ac:dyDescent="0.25">
      <c r="A10380" s="287"/>
    </row>
    <row r="10381" spans="1:1" x14ac:dyDescent="0.25">
      <c r="A10381" s="287"/>
    </row>
    <row r="10382" spans="1:1" x14ac:dyDescent="0.25">
      <c r="A10382" s="287"/>
    </row>
    <row r="10383" spans="1:1" x14ac:dyDescent="0.25">
      <c r="A10383" s="287"/>
    </row>
    <row r="10384" spans="1:1" x14ac:dyDescent="0.25">
      <c r="A10384" s="287"/>
    </row>
    <row r="10385" spans="1:1" x14ac:dyDescent="0.25">
      <c r="A10385" s="287"/>
    </row>
    <row r="10386" spans="1:1" x14ac:dyDescent="0.25">
      <c r="A10386" s="287"/>
    </row>
    <row r="10387" spans="1:1" x14ac:dyDescent="0.25">
      <c r="A10387" s="287"/>
    </row>
    <row r="10388" spans="1:1" x14ac:dyDescent="0.25">
      <c r="A10388" s="287"/>
    </row>
    <row r="10389" spans="1:1" x14ac:dyDescent="0.25">
      <c r="A10389" s="287"/>
    </row>
    <row r="10390" spans="1:1" x14ac:dyDescent="0.25">
      <c r="A10390" s="287"/>
    </row>
    <row r="10391" spans="1:1" x14ac:dyDescent="0.25">
      <c r="A10391" s="287"/>
    </row>
    <row r="10392" spans="1:1" x14ac:dyDescent="0.25">
      <c r="A10392" s="287"/>
    </row>
    <row r="10393" spans="1:1" x14ac:dyDescent="0.25">
      <c r="A10393" s="287"/>
    </row>
    <row r="10394" spans="1:1" x14ac:dyDescent="0.25">
      <c r="A10394" s="287"/>
    </row>
    <row r="10395" spans="1:1" x14ac:dyDescent="0.25">
      <c r="A10395" s="287"/>
    </row>
    <row r="10396" spans="1:1" x14ac:dyDescent="0.25">
      <c r="A10396" s="287"/>
    </row>
    <row r="10397" spans="1:1" x14ac:dyDescent="0.25">
      <c r="A10397" s="287"/>
    </row>
    <row r="10398" spans="1:1" x14ac:dyDescent="0.25">
      <c r="A10398" s="287"/>
    </row>
    <row r="10399" spans="1:1" x14ac:dyDescent="0.25">
      <c r="A10399" s="287"/>
    </row>
    <row r="10400" spans="1:1" x14ac:dyDescent="0.25">
      <c r="A10400" s="287"/>
    </row>
    <row r="10401" spans="1:1" x14ac:dyDescent="0.25">
      <c r="A10401" s="287"/>
    </row>
    <row r="10402" spans="1:1" x14ac:dyDescent="0.25">
      <c r="A10402" s="287"/>
    </row>
    <row r="10403" spans="1:1" x14ac:dyDescent="0.25">
      <c r="A10403" s="287"/>
    </row>
    <row r="10404" spans="1:1" x14ac:dyDescent="0.25">
      <c r="A10404" s="287"/>
    </row>
    <row r="10405" spans="1:1" x14ac:dyDescent="0.25">
      <c r="A10405" s="287"/>
    </row>
    <row r="10406" spans="1:1" x14ac:dyDescent="0.25">
      <c r="A10406" s="287"/>
    </row>
    <row r="10407" spans="1:1" x14ac:dyDescent="0.25">
      <c r="A10407" s="287"/>
    </row>
    <row r="10408" spans="1:1" x14ac:dyDescent="0.25">
      <c r="A10408" s="287"/>
    </row>
    <row r="10409" spans="1:1" x14ac:dyDescent="0.25">
      <c r="A10409" s="287"/>
    </row>
    <row r="10410" spans="1:1" x14ac:dyDescent="0.25">
      <c r="A10410" s="287"/>
    </row>
    <row r="10411" spans="1:1" x14ac:dyDescent="0.25">
      <c r="A10411" s="287"/>
    </row>
    <row r="10412" spans="1:1" x14ac:dyDescent="0.25">
      <c r="A10412" s="287"/>
    </row>
    <row r="10413" spans="1:1" x14ac:dyDescent="0.25">
      <c r="A10413" s="287"/>
    </row>
    <row r="10414" spans="1:1" x14ac:dyDescent="0.25">
      <c r="A10414" s="287"/>
    </row>
    <row r="10415" spans="1:1" x14ac:dyDescent="0.25">
      <c r="A10415" s="287"/>
    </row>
    <row r="10416" spans="1:1" x14ac:dyDescent="0.25">
      <c r="A10416" s="287"/>
    </row>
    <row r="10417" spans="1:1" x14ac:dyDescent="0.25">
      <c r="A10417" s="287"/>
    </row>
    <row r="10418" spans="1:1" x14ac:dyDescent="0.25">
      <c r="A10418" s="287"/>
    </row>
    <row r="10419" spans="1:1" x14ac:dyDescent="0.25">
      <c r="A10419" s="287"/>
    </row>
    <row r="10420" spans="1:1" x14ac:dyDescent="0.25">
      <c r="A10420" s="287"/>
    </row>
    <row r="10421" spans="1:1" x14ac:dyDescent="0.25">
      <c r="A10421" s="287"/>
    </row>
    <row r="10422" spans="1:1" x14ac:dyDescent="0.25">
      <c r="A10422" s="287"/>
    </row>
    <row r="10423" spans="1:1" x14ac:dyDescent="0.25">
      <c r="A10423" s="287"/>
    </row>
    <row r="10424" spans="1:1" x14ac:dyDescent="0.25">
      <c r="A10424" s="287"/>
    </row>
    <row r="10425" spans="1:1" x14ac:dyDescent="0.25">
      <c r="A10425" s="287"/>
    </row>
    <row r="10426" spans="1:1" x14ac:dyDescent="0.25">
      <c r="A10426" s="287"/>
    </row>
    <row r="10427" spans="1:1" x14ac:dyDescent="0.25">
      <c r="A10427" s="287"/>
    </row>
    <row r="10428" spans="1:1" x14ac:dyDescent="0.25">
      <c r="A10428" s="287"/>
    </row>
    <row r="10429" spans="1:1" x14ac:dyDescent="0.25">
      <c r="A10429" s="287"/>
    </row>
    <row r="10430" spans="1:1" x14ac:dyDescent="0.25">
      <c r="A10430" s="287"/>
    </row>
    <row r="10431" spans="1:1" x14ac:dyDescent="0.25">
      <c r="A10431" s="287"/>
    </row>
    <row r="10432" spans="1:1" x14ac:dyDescent="0.25">
      <c r="A10432" s="287"/>
    </row>
    <row r="10433" spans="1:1" x14ac:dyDescent="0.25">
      <c r="A10433" s="287"/>
    </row>
    <row r="10434" spans="1:1" x14ac:dyDescent="0.25">
      <c r="A10434" s="287"/>
    </row>
    <row r="10435" spans="1:1" x14ac:dyDescent="0.25">
      <c r="A10435" s="287"/>
    </row>
    <row r="10436" spans="1:1" x14ac:dyDescent="0.25">
      <c r="A10436" s="287"/>
    </row>
    <row r="10437" spans="1:1" x14ac:dyDescent="0.25">
      <c r="A10437" s="287"/>
    </row>
    <row r="10438" spans="1:1" x14ac:dyDescent="0.25">
      <c r="A10438" s="287"/>
    </row>
    <row r="10439" spans="1:1" x14ac:dyDescent="0.25">
      <c r="A10439" s="287"/>
    </row>
    <row r="10440" spans="1:1" x14ac:dyDescent="0.25">
      <c r="A10440" s="287"/>
    </row>
    <row r="10441" spans="1:1" x14ac:dyDescent="0.25">
      <c r="A10441" s="287"/>
    </row>
    <row r="10442" spans="1:1" x14ac:dyDescent="0.25">
      <c r="A10442" s="287"/>
    </row>
    <row r="10443" spans="1:1" x14ac:dyDescent="0.25">
      <c r="A10443" s="287"/>
    </row>
    <row r="10444" spans="1:1" x14ac:dyDescent="0.25">
      <c r="A10444" s="287"/>
    </row>
    <row r="10445" spans="1:1" x14ac:dyDescent="0.25">
      <c r="A10445" s="287"/>
    </row>
    <row r="10446" spans="1:1" x14ac:dyDescent="0.25">
      <c r="A10446" s="287"/>
    </row>
    <row r="10447" spans="1:1" x14ac:dyDescent="0.25">
      <c r="A10447" s="287"/>
    </row>
    <row r="10448" spans="1:1" x14ac:dyDescent="0.25">
      <c r="A10448" s="287"/>
    </row>
    <row r="10449" spans="1:1" x14ac:dyDescent="0.25">
      <c r="A10449" s="287"/>
    </row>
    <row r="10450" spans="1:1" x14ac:dyDescent="0.25">
      <c r="A10450" s="287"/>
    </row>
    <row r="10451" spans="1:1" x14ac:dyDescent="0.25">
      <c r="A10451" s="287"/>
    </row>
    <row r="10452" spans="1:1" x14ac:dyDescent="0.25">
      <c r="A10452" s="287"/>
    </row>
    <row r="10453" spans="1:1" x14ac:dyDescent="0.25">
      <c r="A10453" s="287"/>
    </row>
    <row r="10454" spans="1:1" x14ac:dyDescent="0.25">
      <c r="A10454" s="287"/>
    </row>
    <row r="10455" spans="1:1" x14ac:dyDescent="0.25">
      <c r="A10455" s="287"/>
    </row>
    <row r="10456" spans="1:1" x14ac:dyDescent="0.25">
      <c r="A10456" s="287"/>
    </row>
    <row r="10457" spans="1:1" x14ac:dyDescent="0.25">
      <c r="A10457" s="287"/>
    </row>
    <row r="10458" spans="1:1" x14ac:dyDescent="0.25">
      <c r="A10458" s="287"/>
    </row>
    <row r="10459" spans="1:1" x14ac:dyDescent="0.25">
      <c r="A10459" s="287"/>
    </row>
    <row r="10460" spans="1:1" x14ac:dyDescent="0.25">
      <c r="A10460" s="287"/>
    </row>
    <row r="10461" spans="1:1" x14ac:dyDescent="0.25">
      <c r="A10461" s="287"/>
    </row>
    <row r="10462" spans="1:1" x14ac:dyDescent="0.25">
      <c r="A10462" s="287"/>
    </row>
    <row r="10463" spans="1:1" x14ac:dyDescent="0.25">
      <c r="A10463" s="287"/>
    </row>
    <row r="10464" spans="1:1" x14ac:dyDescent="0.25">
      <c r="A10464" s="287"/>
    </row>
    <row r="10465" spans="1:1" x14ac:dyDescent="0.25">
      <c r="A10465" s="287"/>
    </row>
    <row r="10466" spans="1:1" x14ac:dyDescent="0.25">
      <c r="A10466" s="287"/>
    </row>
    <row r="10467" spans="1:1" x14ac:dyDescent="0.25">
      <c r="A10467" s="287"/>
    </row>
    <row r="10468" spans="1:1" x14ac:dyDescent="0.25">
      <c r="A10468" s="287"/>
    </row>
    <row r="10469" spans="1:1" x14ac:dyDescent="0.25">
      <c r="A10469" s="287"/>
    </row>
    <row r="10470" spans="1:1" x14ac:dyDescent="0.25">
      <c r="A10470" s="287"/>
    </row>
    <row r="10471" spans="1:1" x14ac:dyDescent="0.25">
      <c r="A10471" s="287"/>
    </row>
    <row r="10472" spans="1:1" x14ac:dyDescent="0.25">
      <c r="A10472" s="287"/>
    </row>
    <row r="10473" spans="1:1" x14ac:dyDescent="0.25">
      <c r="A10473" s="287"/>
    </row>
    <row r="10474" spans="1:1" x14ac:dyDescent="0.25">
      <c r="A10474" s="287"/>
    </row>
    <row r="10475" spans="1:1" x14ac:dyDescent="0.25">
      <c r="A10475" s="287"/>
    </row>
    <row r="10476" spans="1:1" x14ac:dyDescent="0.25">
      <c r="A10476" s="287"/>
    </row>
    <row r="10477" spans="1:1" x14ac:dyDescent="0.25">
      <c r="A10477" s="287"/>
    </row>
    <row r="10478" spans="1:1" x14ac:dyDescent="0.25">
      <c r="A10478" s="287"/>
    </row>
    <row r="10479" spans="1:1" x14ac:dyDescent="0.25">
      <c r="A10479" s="287"/>
    </row>
    <row r="10480" spans="1:1" x14ac:dyDescent="0.25">
      <c r="A10480" s="287"/>
    </row>
    <row r="10481" spans="1:1" x14ac:dyDescent="0.25">
      <c r="A10481" s="287"/>
    </row>
    <row r="10482" spans="1:1" x14ac:dyDescent="0.25">
      <c r="A10482" s="287"/>
    </row>
    <row r="10483" spans="1:1" x14ac:dyDescent="0.25">
      <c r="A10483" s="287"/>
    </row>
    <row r="10484" spans="1:1" x14ac:dyDescent="0.25">
      <c r="A10484" s="287"/>
    </row>
    <row r="10485" spans="1:1" x14ac:dyDescent="0.25">
      <c r="A10485" s="287"/>
    </row>
    <row r="10486" spans="1:1" x14ac:dyDescent="0.25">
      <c r="A10486" s="287"/>
    </row>
    <row r="10487" spans="1:1" x14ac:dyDescent="0.25">
      <c r="A10487" s="287"/>
    </row>
    <row r="10488" spans="1:1" x14ac:dyDescent="0.25">
      <c r="A10488" s="287"/>
    </row>
    <row r="10489" spans="1:1" x14ac:dyDescent="0.25">
      <c r="A10489" s="287"/>
    </row>
    <row r="10490" spans="1:1" x14ac:dyDescent="0.25">
      <c r="A10490" s="287"/>
    </row>
    <row r="10491" spans="1:1" x14ac:dyDescent="0.25">
      <c r="A10491" s="287"/>
    </row>
    <row r="10492" spans="1:1" x14ac:dyDescent="0.25">
      <c r="A10492" s="287"/>
    </row>
    <row r="10493" spans="1:1" x14ac:dyDescent="0.25">
      <c r="A10493" s="287"/>
    </row>
    <row r="10494" spans="1:1" x14ac:dyDescent="0.25">
      <c r="A10494" s="287"/>
    </row>
    <row r="10495" spans="1:1" x14ac:dyDescent="0.25">
      <c r="A10495" s="287"/>
    </row>
    <row r="10496" spans="1:1" x14ac:dyDescent="0.25">
      <c r="A10496" s="287"/>
    </row>
    <row r="10497" spans="1:1" x14ac:dyDescent="0.25">
      <c r="A10497" s="287"/>
    </row>
    <row r="10498" spans="1:1" x14ac:dyDescent="0.25">
      <c r="A10498" s="287"/>
    </row>
    <row r="10499" spans="1:1" x14ac:dyDescent="0.25">
      <c r="A10499" s="287"/>
    </row>
    <row r="10500" spans="1:1" x14ac:dyDescent="0.25">
      <c r="A10500" s="287"/>
    </row>
    <row r="10501" spans="1:1" x14ac:dyDescent="0.25">
      <c r="A10501" s="287"/>
    </row>
    <row r="10502" spans="1:1" x14ac:dyDescent="0.25">
      <c r="A10502" s="287"/>
    </row>
    <row r="10503" spans="1:1" x14ac:dyDescent="0.25">
      <c r="A10503" s="287"/>
    </row>
    <row r="10504" spans="1:1" x14ac:dyDescent="0.25">
      <c r="A10504" s="287"/>
    </row>
    <row r="10505" spans="1:1" x14ac:dyDescent="0.25">
      <c r="A10505" s="287"/>
    </row>
    <row r="10506" spans="1:1" x14ac:dyDescent="0.25">
      <c r="A10506" s="287"/>
    </row>
    <row r="10507" spans="1:1" x14ac:dyDescent="0.25">
      <c r="A10507" s="287"/>
    </row>
    <row r="10508" spans="1:1" x14ac:dyDescent="0.25">
      <c r="A10508" s="287"/>
    </row>
    <row r="10509" spans="1:1" x14ac:dyDescent="0.25">
      <c r="A10509" s="287"/>
    </row>
    <row r="10510" spans="1:1" x14ac:dyDescent="0.25">
      <c r="A10510" s="287"/>
    </row>
    <row r="10511" spans="1:1" x14ac:dyDescent="0.25">
      <c r="A10511" s="287"/>
    </row>
    <row r="10512" spans="1:1" x14ac:dyDescent="0.25">
      <c r="A10512" s="287"/>
    </row>
    <row r="10513" spans="1:1" x14ac:dyDescent="0.25">
      <c r="A10513" s="287"/>
    </row>
    <row r="10514" spans="1:1" x14ac:dyDescent="0.25">
      <c r="A10514" s="287"/>
    </row>
    <row r="10515" spans="1:1" x14ac:dyDescent="0.25">
      <c r="A10515" s="287"/>
    </row>
    <row r="10516" spans="1:1" x14ac:dyDescent="0.25">
      <c r="A10516" s="287"/>
    </row>
    <row r="10517" spans="1:1" x14ac:dyDescent="0.25">
      <c r="A10517" s="287"/>
    </row>
    <row r="10518" spans="1:1" x14ac:dyDescent="0.25">
      <c r="A10518" s="287"/>
    </row>
    <row r="10519" spans="1:1" x14ac:dyDescent="0.25">
      <c r="A10519" s="287"/>
    </row>
    <row r="10520" spans="1:1" x14ac:dyDescent="0.25">
      <c r="A10520" s="287"/>
    </row>
    <row r="10521" spans="1:1" x14ac:dyDescent="0.25">
      <c r="A10521" s="287"/>
    </row>
    <row r="10522" spans="1:1" x14ac:dyDescent="0.25">
      <c r="A10522" s="287"/>
    </row>
    <row r="10523" spans="1:1" x14ac:dyDescent="0.25">
      <c r="A10523" s="287"/>
    </row>
    <row r="10524" spans="1:1" x14ac:dyDescent="0.25">
      <c r="A10524" s="287"/>
    </row>
    <row r="10525" spans="1:1" x14ac:dyDescent="0.25">
      <c r="A10525" s="287"/>
    </row>
    <row r="10526" spans="1:1" x14ac:dyDescent="0.25">
      <c r="A10526" s="287"/>
    </row>
    <row r="10527" spans="1:1" x14ac:dyDescent="0.25">
      <c r="A10527" s="287"/>
    </row>
    <row r="10528" spans="1:1" x14ac:dyDescent="0.25">
      <c r="A10528" s="287"/>
    </row>
    <row r="10529" spans="1:1" x14ac:dyDescent="0.25">
      <c r="A10529" s="287"/>
    </row>
    <row r="10530" spans="1:1" x14ac:dyDescent="0.25">
      <c r="A10530" s="287"/>
    </row>
    <row r="10531" spans="1:1" x14ac:dyDescent="0.25">
      <c r="A10531" s="287"/>
    </row>
    <row r="10532" spans="1:1" x14ac:dyDescent="0.25">
      <c r="A10532" s="287"/>
    </row>
    <row r="10533" spans="1:1" x14ac:dyDescent="0.25">
      <c r="A10533" s="287"/>
    </row>
    <row r="10534" spans="1:1" x14ac:dyDescent="0.25">
      <c r="A10534" s="287"/>
    </row>
    <row r="10535" spans="1:1" x14ac:dyDescent="0.25">
      <c r="A10535" s="287"/>
    </row>
    <row r="10536" spans="1:1" x14ac:dyDescent="0.25">
      <c r="A10536" s="287"/>
    </row>
    <row r="10537" spans="1:1" x14ac:dyDescent="0.25">
      <c r="A10537" s="287"/>
    </row>
    <row r="10538" spans="1:1" x14ac:dyDescent="0.25">
      <c r="A10538" s="287"/>
    </row>
    <row r="10539" spans="1:1" x14ac:dyDescent="0.25">
      <c r="A10539" s="287"/>
    </row>
    <row r="10540" spans="1:1" x14ac:dyDescent="0.25">
      <c r="A10540" s="287"/>
    </row>
    <row r="10541" spans="1:1" x14ac:dyDescent="0.25">
      <c r="A10541" s="287"/>
    </row>
    <row r="10542" spans="1:1" x14ac:dyDescent="0.25">
      <c r="A10542" s="287"/>
    </row>
    <row r="10543" spans="1:1" x14ac:dyDescent="0.25">
      <c r="A10543" s="287"/>
    </row>
    <row r="10544" spans="1:1" x14ac:dyDescent="0.25">
      <c r="A10544" s="287"/>
    </row>
    <row r="10545" spans="1:1" x14ac:dyDescent="0.25">
      <c r="A10545" s="287"/>
    </row>
    <row r="10546" spans="1:1" x14ac:dyDescent="0.25">
      <c r="A10546" s="287"/>
    </row>
    <row r="10547" spans="1:1" x14ac:dyDescent="0.25">
      <c r="A10547" s="287"/>
    </row>
    <row r="10548" spans="1:1" x14ac:dyDescent="0.25">
      <c r="A10548" s="287"/>
    </row>
    <row r="10549" spans="1:1" x14ac:dyDescent="0.25">
      <c r="A10549" s="287"/>
    </row>
    <row r="10550" spans="1:1" x14ac:dyDescent="0.25">
      <c r="A10550" s="287"/>
    </row>
    <row r="10551" spans="1:1" x14ac:dyDescent="0.25">
      <c r="A10551" s="287"/>
    </row>
    <row r="10552" spans="1:1" x14ac:dyDescent="0.25">
      <c r="A10552" s="287"/>
    </row>
    <row r="10553" spans="1:1" x14ac:dyDescent="0.25">
      <c r="A10553" s="287"/>
    </row>
    <row r="10554" spans="1:1" x14ac:dyDescent="0.25">
      <c r="A10554" s="287"/>
    </row>
    <row r="10555" spans="1:1" x14ac:dyDescent="0.25">
      <c r="A10555" s="287"/>
    </row>
    <row r="10556" spans="1:1" x14ac:dyDescent="0.25">
      <c r="A10556" s="287"/>
    </row>
    <row r="10557" spans="1:1" x14ac:dyDescent="0.25">
      <c r="A10557" s="287"/>
    </row>
    <row r="10558" spans="1:1" x14ac:dyDescent="0.25">
      <c r="A10558" s="287"/>
    </row>
    <row r="10559" spans="1:1" x14ac:dyDescent="0.25">
      <c r="A10559" s="287"/>
    </row>
    <row r="10560" spans="1:1" x14ac:dyDescent="0.25">
      <c r="A10560" s="287"/>
    </row>
    <row r="10561" spans="1:1" x14ac:dyDescent="0.25">
      <c r="A10561" s="287"/>
    </row>
    <row r="10562" spans="1:1" x14ac:dyDescent="0.25">
      <c r="A10562" s="287"/>
    </row>
    <row r="10563" spans="1:1" x14ac:dyDescent="0.25">
      <c r="A10563" s="287"/>
    </row>
    <row r="10564" spans="1:1" x14ac:dyDescent="0.25">
      <c r="A10564" s="287"/>
    </row>
    <row r="10565" spans="1:1" x14ac:dyDescent="0.25">
      <c r="A10565" s="287"/>
    </row>
    <row r="10566" spans="1:1" x14ac:dyDescent="0.25">
      <c r="A10566" s="287"/>
    </row>
    <row r="10567" spans="1:1" x14ac:dyDescent="0.25">
      <c r="A10567" s="287"/>
    </row>
    <row r="10568" spans="1:1" x14ac:dyDescent="0.25">
      <c r="A10568" s="287"/>
    </row>
    <row r="10569" spans="1:1" x14ac:dyDescent="0.25">
      <c r="A10569" s="287"/>
    </row>
    <row r="10570" spans="1:1" x14ac:dyDescent="0.25">
      <c r="A10570" s="287"/>
    </row>
    <row r="10571" spans="1:1" x14ac:dyDescent="0.25">
      <c r="A10571" s="287"/>
    </row>
    <row r="10572" spans="1:1" x14ac:dyDescent="0.25">
      <c r="A10572" s="287"/>
    </row>
    <row r="10573" spans="1:1" x14ac:dyDescent="0.25">
      <c r="A10573" s="287"/>
    </row>
    <row r="10574" spans="1:1" x14ac:dyDescent="0.25">
      <c r="A10574" s="287"/>
    </row>
    <row r="10575" spans="1:1" x14ac:dyDescent="0.25">
      <c r="A10575" s="287"/>
    </row>
    <row r="10576" spans="1:1" x14ac:dyDescent="0.25">
      <c r="A10576" s="287"/>
    </row>
    <row r="10577" spans="1:1" x14ac:dyDescent="0.25">
      <c r="A10577" s="287"/>
    </row>
    <row r="10578" spans="1:1" x14ac:dyDescent="0.25">
      <c r="A10578" s="287"/>
    </row>
    <row r="10579" spans="1:1" x14ac:dyDescent="0.25">
      <c r="A10579" s="287"/>
    </row>
    <row r="10580" spans="1:1" x14ac:dyDescent="0.25">
      <c r="A10580" s="287"/>
    </row>
    <row r="10581" spans="1:1" x14ac:dyDescent="0.25">
      <c r="A10581" s="287"/>
    </row>
    <row r="10582" spans="1:1" x14ac:dyDescent="0.25">
      <c r="A10582" s="287"/>
    </row>
    <row r="10583" spans="1:1" x14ac:dyDescent="0.25">
      <c r="A10583" s="287"/>
    </row>
    <row r="10584" spans="1:1" x14ac:dyDescent="0.25">
      <c r="A10584" s="287"/>
    </row>
    <row r="10585" spans="1:1" x14ac:dyDescent="0.25">
      <c r="A10585" s="287"/>
    </row>
    <row r="10586" spans="1:1" x14ac:dyDescent="0.25">
      <c r="A10586" s="287"/>
    </row>
    <row r="10587" spans="1:1" x14ac:dyDescent="0.25">
      <c r="A10587" s="287"/>
    </row>
    <row r="10588" spans="1:1" x14ac:dyDescent="0.25">
      <c r="A10588" s="287"/>
    </row>
    <row r="10589" spans="1:1" x14ac:dyDescent="0.25">
      <c r="A10589" s="287"/>
    </row>
    <row r="10590" spans="1:1" x14ac:dyDescent="0.25">
      <c r="A10590" s="287"/>
    </row>
    <row r="10591" spans="1:1" x14ac:dyDescent="0.25">
      <c r="A10591" s="287"/>
    </row>
    <row r="10592" spans="1:1" x14ac:dyDescent="0.25">
      <c r="A10592" s="287"/>
    </row>
    <row r="10593" spans="1:1" x14ac:dyDescent="0.25">
      <c r="A10593" s="287"/>
    </row>
    <row r="10594" spans="1:1" x14ac:dyDescent="0.25">
      <c r="A10594" s="287"/>
    </row>
    <row r="10595" spans="1:1" x14ac:dyDescent="0.25">
      <c r="A10595" s="287"/>
    </row>
    <row r="10596" spans="1:1" x14ac:dyDescent="0.25">
      <c r="A10596" s="287"/>
    </row>
    <row r="10597" spans="1:1" x14ac:dyDescent="0.25">
      <c r="A10597" s="287"/>
    </row>
    <row r="10598" spans="1:1" x14ac:dyDescent="0.25">
      <c r="A10598" s="287"/>
    </row>
    <row r="10599" spans="1:1" x14ac:dyDescent="0.25">
      <c r="A10599" s="287"/>
    </row>
    <row r="10600" spans="1:1" x14ac:dyDescent="0.25">
      <c r="A10600" s="287"/>
    </row>
    <row r="10601" spans="1:1" x14ac:dyDescent="0.25">
      <c r="A10601" s="287"/>
    </row>
    <row r="10602" spans="1:1" x14ac:dyDescent="0.25">
      <c r="A10602" s="287"/>
    </row>
    <row r="10603" spans="1:1" x14ac:dyDescent="0.25">
      <c r="A10603" s="287"/>
    </row>
    <row r="10604" spans="1:1" x14ac:dyDescent="0.25">
      <c r="A10604" s="287"/>
    </row>
    <row r="10605" spans="1:1" x14ac:dyDescent="0.25">
      <c r="A10605" s="287"/>
    </row>
    <row r="10606" spans="1:1" x14ac:dyDescent="0.25">
      <c r="A10606" s="287"/>
    </row>
    <row r="10607" spans="1:1" x14ac:dyDescent="0.25">
      <c r="A10607" s="287"/>
    </row>
    <row r="10608" spans="1:1" x14ac:dyDescent="0.25">
      <c r="A10608" s="287"/>
    </row>
    <row r="10609" spans="1:1" x14ac:dyDescent="0.25">
      <c r="A10609" s="287"/>
    </row>
    <row r="10610" spans="1:1" x14ac:dyDescent="0.25">
      <c r="A10610" s="287"/>
    </row>
    <row r="10611" spans="1:1" x14ac:dyDescent="0.25">
      <c r="A10611" s="287"/>
    </row>
    <row r="10612" spans="1:1" x14ac:dyDescent="0.25">
      <c r="A10612" s="287"/>
    </row>
    <row r="10613" spans="1:1" x14ac:dyDescent="0.25">
      <c r="A10613" s="287"/>
    </row>
    <row r="10614" spans="1:1" x14ac:dyDescent="0.25">
      <c r="A10614" s="287"/>
    </row>
    <row r="10615" spans="1:1" x14ac:dyDescent="0.25">
      <c r="A10615" s="287"/>
    </row>
    <row r="10616" spans="1:1" x14ac:dyDescent="0.25">
      <c r="A10616" s="287"/>
    </row>
    <row r="10617" spans="1:1" x14ac:dyDescent="0.25">
      <c r="A10617" s="287"/>
    </row>
    <row r="10618" spans="1:1" x14ac:dyDescent="0.25">
      <c r="A10618" s="287"/>
    </row>
    <row r="10619" spans="1:1" x14ac:dyDescent="0.25">
      <c r="A10619" s="287"/>
    </row>
    <row r="10620" spans="1:1" x14ac:dyDescent="0.25">
      <c r="A10620" s="287"/>
    </row>
    <row r="10621" spans="1:1" x14ac:dyDescent="0.25">
      <c r="A10621" s="287"/>
    </row>
    <row r="10622" spans="1:1" x14ac:dyDescent="0.25">
      <c r="A10622" s="287"/>
    </row>
    <row r="10623" spans="1:1" x14ac:dyDescent="0.25">
      <c r="A10623" s="287"/>
    </row>
    <row r="10624" spans="1:1" x14ac:dyDescent="0.25">
      <c r="A10624" s="287"/>
    </row>
    <row r="10625" spans="1:1" x14ac:dyDescent="0.25">
      <c r="A10625" s="287"/>
    </row>
    <row r="10626" spans="1:1" x14ac:dyDescent="0.25">
      <c r="A10626" s="287"/>
    </row>
    <row r="10627" spans="1:1" x14ac:dyDescent="0.25">
      <c r="A10627" s="287"/>
    </row>
    <row r="10628" spans="1:1" x14ac:dyDescent="0.25">
      <c r="A10628" s="287"/>
    </row>
    <row r="10629" spans="1:1" x14ac:dyDescent="0.25">
      <c r="A10629" s="287"/>
    </row>
    <row r="10630" spans="1:1" x14ac:dyDescent="0.25">
      <c r="A10630" s="287"/>
    </row>
    <row r="10631" spans="1:1" x14ac:dyDescent="0.25">
      <c r="A10631" s="287"/>
    </row>
    <row r="10632" spans="1:1" x14ac:dyDescent="0.25">
      <c r="A10632" s="287"/>
    </row>
    <row r="10633" spans="1:1" x14ac:dyDescent="0.25">
      <c r="A10633" s="287"/>
    </row>
    <row r="10634" spans="1:1" x14ac:dyDescent="0.25">
      <c r="A10634" s="287"/>
    </row>
    <row r="10635" spans="1:1" x14ac:dyDescent="0.25">
      <c r="A10635" s="287"/>
    </row>
    <row r="10636" spans="1:1" x14ac:dyDescent="0.25">
      <c r="A10636" s="287"/>
    </row>
    <row r="10637" spans="1:1" x14ac:dyDescent="0.25">
      <c r="A10637" s="287"/>
    </row>
    <row r="10638" spans="1:1" x14ac:dyDescent="0.25">
      <c r="A10638" s="287"/>
    </row>
    <row r="10639" spans="1:1" x14ac:dyDescent="0.25">
      <c r="A10639" s="287"/>
    </row>
    <row r="10640" spans="1:1" x14ac:dyDescent="0.25">
      <c r="A10640" s="287"/>
    </row>
    <row r="10641" spans="1:1" x14ac:dyDescent="0.25">
      <c r="A10641" s="287"/>
    </row>
    <row r="10642" spans="1:1" x14ac:dyDescent="0.25">
      <c r="A10642" s="287"/>
    </row>
    <row r="10643" spans="1:1" x14ac:dyDescent="0.25">
      <c r="A10643" s="287"/>
    </row>
    <row r="10644" spans="1:1" x14ac:dyDescent="0.25">
      <c r="A10644" s="287"/>
    </row>
    <row r="10645" spans="1:1" x14ac:dyDescent="0.25">
      <c r="A10645" s="287"/>
    </row>
    <row r="10646" spans="1:1" x14ac:dyDescent="0.25">
      <c r="A10646" s="287"/>
    </row>
    <row r="10647" spans="1:1" x14ac:dyDescent="0.25">
      <c r="A10647" s="287"/>
    </row>
    <row r="10648" spans="1:1" x14ac:dyDescent="0.25">
      <c r="A10648" s="287"/>
    </row>
    <row r="10649" spans="1:1" x14ac:dyDescent="0.25">
      <c r="A10649" s="287"/>
    </row>
    <row r="10650" spans="1:1" x14ac:dyDescent="0.25">
      <c r="A10650" s="287"/>
    </row>
    <row r="10651" spans="1:1" x14ac:dyDescent="0.25">
      <c r="A10651" s="287"/>
    </row>
    <row r="10652" spans="1:1" x14ac:dyDescent="0.25">
      <c r="A10652" s="287"/>
    </row>
    <row r="10653" spans="1:1" x14ac:dyDescent="0.25">
      <c r="A10653" s="287"/>
    </row>
    <row r="10654" spans="1:1" x14ac:dyDescent="0.25">
      <c r="A10654" s="287"/>
    </row>
    <row r="10655" spans="1:1" x14ac:dyDescent="0.25">
      <c r="A10655" s="287"/>
    </row>
    <row r="10656" spans="1:1" x14ac:dyDescent="0.25">
      <c r="A10656" s="287"/>
    </row>
    <row r="10657" spans="1:1" x14ac:dyDescent="0.25">
      <c r="A10657" s="287"/>
    </row>
    <row r="10658" spans="1:1" x14ac:dyDescent="0.25">
      <c r="A10658" s="287"/>
    </row>
    <row r="10659" spans="1:1" x14ac:dyDescent="0.25">
      <c r="A10659" s="287"/>
    </row>
    <row r="10660" spans="1:1" x14ac:dyDescent="0.25">
      <c r="A10660" s="287"/>
    </row>
    <row r="10661" spans="1:1" x14ac:dyDescent="0.25">
      <c r="A10661" s="287"/>
    </row>
    <row r="10662" spans="1:1" x14ac:dyDescent="0.25">
      <c r="A10662" s="287"/>
    </row>
    <row r="10663" spans="1:1" x14ac:dyDescent="0.25">
      <c r="A10663" s="287"/>
    </row>
    <row r="10664" spans="1:1" x14ac:dyDescent="0.25">
      <c r="A10664" s="287"/>
    </row>
    <row r="10665" spans="1:1" x14ac:dyDescent="0.25">
      <c r="A10665" s="287"/>
    </row>
    <row r="10666" spans="1:1" x14ac:dyDescent="0.25">
      <c r="A10666" s="287"/>
    </row>
    <row r="10667" spans="1:1" x14ac:dyDescent="0.25">
      <c r="A10667" s="287"/>
    </row>
    <row r="10668" spans="1:1" x14ac:dyDescent="0.25">
      <c r="A10668" s="287"/>
    </row>
    <row r="10669" spans="1:1" x14ac:dyDescent="0.25">
      <c r="A10669" s="287"/>
    </row>
    <row r="10670" spans="1:1" x14ac:dyDescent="0.25">
      <c r="A10670" s="287"/>
    </row>
    <row r="10671" spans="1:1" x14ac:dyDescent="0.25">
      <c r="A10671" s="287"/>
    </row>
    <row r="10672" spans="1:1" x14ac:dyDescent="0.25">
      <c r="A10672" s="287"/>
    </row>
    <row r="10673" spans="1:1" x14ac:dyDescent="0.25">
      <c r="A10673" s="287"/>
    </row>
    <row r="10674" spans="1:1" x14ac:dyDescent="0.25">
      <c r="A10674" s="287"/>
    </row>
    <row r="10675" spans="1:1" x14ac:dyDescent="0.25">
      <c r="A10675" s="287"/>
    </row>
    <row r="10676" spans="1:1" x14ac:dyDescent="0.25">
      <c r="A10676" s="287"/>
    </row>
    <row r="10677" spans="1:1" x14ac:dyDescent="0.25">
      <c r="A10677" s="287"/>
    </row>
    <row r="10678" spans="1:1" x14ac:dyDescent="0.25">
      <c r="A10678" s="287"/>
    </row>
    <row r="10679" spans="1:1" x14ac:dyDescent="0.25">
      <c r="A10679" s="287"/>
    </row>
    <row r="10680" spans="1:1" x14ac:dyDescent="0.25">
      <c r="A10680" s="287"/>
    </row>
    <row r="10681" spans="1:1" x14ac:dyDescent="0.25">
      <c r="A10681" s="287"/>
    </row>
    <row r="10682" spans="1:1" x14ac:dyDescent="0.25">
      <c r="A10682" s="287"/>
    </row>
    <row r="10683" spans="1:1" x14ac:dyDescent="0.25">
      <c r="A10683" s="287"/>
    </row>
    <row r="10684" spans="1:1" x14ac:dyDescent="0.25">
      <c r="A10684" s="287"/>
    </row>
    <row r="10685" spans="1:1" x14ac:dyDescent="0.25">
      <c r="A10685" s="287"/>
    </row>
    <row r="10686" spans="1:1" x14ac:dyDescent="0.25">
      <c r="A10686" s="287"/>
    </row>
    <row r="10687" spans="1:1" x14ac:dyDescent="0.25">
      <c r="A10687" s="287"/>
    </row>
    <row r="10688" spans="1:1" x14ac:dyDescent="0.25">
      <c r="A10688" s="287"/>
    </row>
    <row r="10689" spans="1:1" x14ac:dyDescent="0.25">
      <c r="A10689" s="287"/>
    </row>
    <row r="10690" spans="1:1" x14ac:dyDescent="0.25">
      <c r="A10690" s="287"/>
    </row>
    <row r="10691" spans="1:1" x14ac:dyDescent="0.25">
      <c r="A10691" s="287"/>
    </row>
    <row r="10692" spans="1:1" x14ac:dyDescent="0.25">
      <c r="A10692" s="287"/>
    </row>
    <row r="10693" spans="1:1" x14ac:dyDescent="0.25">
      <c r="A10693" s="287"/>
    </row>
    <row r="10694" spans="1:1" x14ac:dyDescent="0.25">
      <c r="A10694" s="287"/>
    </row>
    <row r="10695" spans="1:1" x14ac:dyDescent="0.25">
      <c r="A10695" s="287"/>
    </row>
    <row r="10696" spans="1:1" x14ac:dyDescent="0.25">
      <c r="A10696" s="287"/>
    </row>
    <row r="10697" spans="1:1" x14ac:dyDescent="0.25">
      <c r="A10697" s="287"/>
    </row>
    <row r="10698" spans="1:1" x14ac:dyDescent="0.25">
      <c r="A10698" s="287"/>
    </row>
    <row r="10699" spans="1:1" x14ac:dyDescent="0.25">
      <c r="A10699" s="287"/>
    </row>
    <row r="10700" spans="1:1" x14ac:dyDescent="0.25">
      <c r="A10700" s="287"/>
    </row>
    <row r="10701" spans="1:1" x14ac:dyDescent="0.25">
      <c r="A10701" s="287"/>
    </row>
    <row r="10702" spans="1:1" x14ac:dyDescent="0.25">
      <c r="A10702" s="287"/>
    </row>
    <row r="10703" spans="1:1" x14ac:dyDescent="0.25">
      <c r="A10703" s="287"/>
    </row>
    <row r="10704" spans="1:1" x14ac:dyDescent="0.25">
      <c r="A10704" s="287"/>
    </row>
    <row r="10705" spans="1:1" x14ac:dyDescent="0.25">
      <c r="A10705" s="287"/>
    </row>
    <row r="10706" spans="1:1" x14ac:dyDescent="0.25">
      <c r="A10706" s="287"/>
    </row>
    <row r="10707" spans="1:1" x14ac:dyDescent="0.25">
      <c r="A10707" s="287"/>
    </row>
    <row r="10708" spans="1:1" x14ac:dyDescent="0.25">
      <c r="A10708" s="287"/>
    </row>
    <row r="10709" spans="1:1" x14ac:dyDescent="0.25">
      <c r="A10709" s="287"/>
    </row>
    <row r="10710" spans="1:1" x14ac:dyDescent="0.25">
      <c r="A10710" s="287"/>
    </row>
    <row r="10711" spans="1:1" x14ac:dyDescent="0.25">
      <c r="A10711" s="287"/>
    </row>
    <row r="10712" spans="1:1" x14ac:dyDescent="0.25">
      <c r="A10712" s="287"/>
    </row>
    <row r="10713" spans="1:1" x14ac:dyDescent="0.25">
      <c r="A10713" s="287"/>
    </row>
    <row r="10714" spans="1:1" x14ac:dyDescent="0.25">
      <c r="A10714" s="287"/>
    </row>
    <row r="10715" spans="1:1" x14ac:dyDescent="0.25">
      <c r="A10715" s="287"/>
    </row>
    <row r="10716" spans="1:1" x14ac:dyDescent="0.25">
      <c r="A10716" s="287"/>
    </row>
    <row r="10717" spans="1:1" x14ac:dyDescent="0.25">
      <c r="A10717" s="287"/>
    </row>
    <row r="10718" spans="1:1" x14ac:dyDescent="0.25">
      <c r="A10718" s="287"/>
    </row>
    <row r="10719" spans="1:1" x14ac:dyDescent="0.25">
      <c r="A10719" s="287"/>
    </row>
    <row r="10720" spans="1:1" x14ac:dyDescent="0.25">
      <c r="A10720" s="287"/>
    </row>
    <row r="10721" spans="1:1" x14ac:dyDescent="0.25">
      <c r="A10721" s="287"/>
    </row>
    <row r="10722" spans="1:1" x14ac:dyDescent="0.25">
      <c r="A10722" s="287"/>
    </row>
    <row r="10723" spans="1:1" x14ac:dyDescent="0.25">
      <c r="A10723" s="287"/>
    </row>
    <row r="10724" spans="1:1" x14ac:dyDescent="0.25">
      <c r="A10724" s="287"/>
    </row>
    <row r="10725" spans="1:1" x14ac:dyDescent="0.25">
      <c r="A10725" s="287"/>
    </row>
    <row r="10726" spans="1:1" x14ac:dyDescent="0.25">
      <c r="A10726" s="287"/>
    </row>
    <row r="10727" spans="1:1" x14ac:dyDescent="0.25">
      <c r="A10727" s="287"/>
    </row>
    <row r="10728" spans="1:1" x14ac:dyDescent="0.25">
      <c r="A10728" s="287"/>
    </row>
    <row r="10729" spans="1:1" x14ac:dyDescent="0.25">
      <c r="A10729" s="287"/>
    </row>
    <row r="10730" spans="1:1" x14ac:dyDescent="0.25">
      <c r="A10730" s="287"/>
    </row>
    <row r="10731" spans="1:1" x14ac:dyDescent="0.25">
      <c r="A10731" s="287"/>
    </row>
    <row r="10732" spans="1:1" x14ac:dyDescent="0.25">
      <c r="A10732" s="287"/>
    </row>
    <row r="10733" spans="1:1" x14ac:dyDescent="0.25">
      <c r="A10733" s="287"/>
    </row>
    <row r="10734" spans="1:1" x14ac:dyDescent="0.25">
      <c r="A10734" s="287"/>
    </row>
    <row r="10735" spans="1:1" x14ac:dyDescent="0.25">
      <c r="A10735" s="287"/>
    </row>
    <row r="10736" spans="1:1" x14ac:dyDescent="0.25">
      <c r="A10736" s="287"/>
    </row>
    <row r="10737" spans="1:1" x14ac:dyDescent="0.25">
      <c r="A10737" s="287"/>
    </row>
    <row r="10738" spans="1:1" x14ac:dyDescent="0.25">
      <c r="A10738" s="287"/>
    </row>
    <row r="10739" spans="1:1" x14ac:dyDescent="0.25">
      <c r="A10739" s="287"/>
    </row>
    <row r="10740" spans="1:1" x14ac:dyDescent="0.25">
      <c r="A10740" s="287"/>
    </row>
    <row r="10741" spans="1:1" x14ac:dyDescent="0.25">
      <c r="A10741" s="287"/>
    </row>
    <row r="10742" spans="1:1" x14ac:dyDescent="0.25">
      <c r="A10742" s="287"/>
    </row>
    <row r="10743" spans="1:1" x14ac:dyDescent="0.25">
      <c r="A10743" s="287"/>
    </row>
    <row r="10744" spans="1:1" x14ac:dyDescent="0.25">
      <c r="A10744" s="287"/>
    </row>
    <row r="10745" spans="1:1" x14ac:dyDescent="0.25">
      <c r="A10745" s="287"/>
    </row>
    <row r="10746" spans="1:1" x14ac:dyDescent="0.25">
      <c r="A10746" s="287"/>
    </row>
    <row r="10747" spans="1:1" x14ac:dyDescent="0.25">
      <c r="A10747" s="287"/>
    </row>
    <row r="10748" spans="1:1" x14ac:dyDescent="0.25">
      <c r="A10748" s="287"/>
    </row>
    <row r="10749" spans="1:1" x14ac:dyDescent="0.25">
      <c r="A10749" s="287"/>
    </row>
    <row r="10750" spans="1:1" x14ac:dyDescent="0.25">
      <c r="A10750" s="287"/>
    </row>
    <row r="10751" spans="1:1" x14ac:dyDescent="0.25">
      <c r="A10751" s="287"/>
    </row>
    <row r="10752" spans="1:1" x14ac:dyDescent="0.25">
      <c r="A10752" s="287"/>
    </row>
    <row r="10753" spans="1:1" x14ac:dyDescent="0.25">
      <c r="A10753" s="287"/>
    </row>
    <row r="10754" spans="1:1" x14ac:dyDescent="0.25">
      <c r="A10754" s="287"/>
    </row>
    <row r="10755" spans="1:1" x14ac:dyDescent="0.25">
      <c r="A10755" s="287"/>
    </row>
    <row r="10756" spans="1:1" x14ac:dyDescent="0.25">
      <c r="A10756" s="287"/>
    </row>
    <row r="10757" spans="1:1" x14ac:dyDescent="0.25">
      <c r="A10757" s="287"/>
    </row>
    <row r="10758" spans="1:1" x14ac:dyDescent="0.25">
      <c r="A10758" s="287"/>
    </row>
    <row r="10759" spans="1:1" x14ac:dyDescent="0.25">
      <c r="A10759" s="287"/>
    </row>
    <row r="10760" spans="1:1" x14ac:dyDescent="0.25">
      <c r="A10760" s="287"/>
    </row>
    <row r="10761" spans="1:1" x14ac:dyDescent="0.25">
      <c r="A10761" s="287"/>
    </row>
    <row r="10762" spans="1:1" x14ac:dyDescent="0.25">
      <c r="A10762" s="287"/>
    </row>
    <row r="10763" spans="1:1" x14ac:dyDescent="0.25">
      <c r="A10763" s="287"/>
    </row>
    <row r="10764" spans="1:1" x14ac:dyDescent="0.25">
      <c r="A10764" s="287"/>
    </row>
    <row r="10765" spans="1:1" x14ac:dyDescent="0.25">
      <c r="A10765" s="287"/>
    </row>
    <row r="10766" spans="1:1" x14ac:dyDescent="0.25">
      <c r="A10766" s="287"/>
    </row>
    <row r="10767" spans="1:1" x14ac:dyDescent="0.25">
      <c r="A10767" s="287"/>
    </row>
    <row r="10768" spans="1:1" x14ac:dyDescent="0.25">
      <c r="A10768" s="287"/>
    </row>
    <row r="10769" spans="1:1" x14ac:dyDescent="0.25">
      <c r="A10769" s="287"/>
    </row>
    <row r="10770" spans="1:1" x14ac:dyDescent="0.25">
      <c r="A10770" s="287"/>
    </row>
    <row r="10771" spans="1:1" x14ac:dyDescent="0.25">
      <c r="A10771" s="287"/>
    </row>
    <row r="10772" spans="1:1" x14ac:dyDescent="0.25">
      <c r="A10772" s="287"/>
    </row>
    <row r="10773" spans="1:1" x14ac:dyDescent="0.25">
      <c r="A10773" s="287"/>
    </row>
    <row r="10774" spans="1:1" x14ac:dyDescent="0.25">
      <c r="A10774" s="287"/>
    </row>
    <row r="10775" spans="1:1" x14ac:dyDescent="0.25">
      <c r="A10775" s="287"/>
    </row>
    <row r="10776" spans="1:1" x14ac:dyDescent="0.25">
      <c r="A10776" s="287"/>
    </row>
    <row r="10777" spans="1:1" x14ac:dyDescent="0.25">
      <c r="A10777" s="287"/>
    </row>
    <row r="10778" spans="1:1" x14ac:dyDescent="0.25">
      <c r="A10778" s="287"/>
    </row>
    <row r="10779" spans="1:1" x14ac:dyDescent="0.25">
      <c r="A10779" s="287"/>
    </row>
    <row r="10780" spans="1:1" x14ac:dyDescent="0.25">
      <c r="A10780" s="287"/>
    </row>
    <row r="10781" spans="1:1" x14ac:dyDescent="0.25">
      <c r="A10781" s="287"/>
    </row>
    <row r="10782" spans="1:1" x14ac:dyDescent="0.25">
      <c r="A10782" s="287"/>
    </row>
    <row r="10783" spans="1:1" x14ac:dyDescent="0.25">
      <c r="A10783" s="287"/>
    </row>
    <row r="10784" spans="1:1" x14ac:dyDescent="0.25">
      <c r="A10784" s="287"/>
    </row>
    <row r="10785" spans="1:1" x14ac:dyDescent="0.25">
      <c r="A10785" s="287"/>
    </row>
    <row r="10786" spans="1:1" x14ac:dyDescent="0.25">
      <c r="A10786" s="287"/>
    </row>
    <row r="10787" spans="1:1" x14ac:dyDescent="0.25">
      <c r="A10787" s="287"/>
    </row>
    <row r="10788" spans="1:1" x14ac:dyDescent="0.25">
      <c r="A10788" s="287"/>
    </row>
    <row r="10789" spans="1:1" x14ac:dyDescent="0.25">
      <c r="A10789" s="287"/>
    </row>
    <row r="10790" spans="1:1" x14ac:dyDescent="0.25">
      <c r="A10790" s="287"/>
    </row>
    <row r="10791" spans="1:1" x14ac:dyDescent="0.25">
      <c r="A10791" s="287"/>
    </row>
    <row r="10792" spans="1:1" x14ac:dyDescent="0.25">
      <c r="A10792" s="287"/>
    </row>
    <row r="10793" spans="1:1" x14ac:dyDescent="0.25">
      <c r="A10793" s="287"/>
    </row>
    <row r="10794" spans="1:1" x14ac:dyDescent="0.25">
      <c r="A10794" s="287"/>
    </row>
    <row r="10795" spans="1:1" x14ac:dyDescent="0.25">
      <c r="A10795" s="287"/>
    </row>
    <row r="10796" spans="1:1" x14ac:dyDescent="0.25">
      <c r="A10796" s="287"/>
    </row>
    <row r="10797" spans="1:1" x14ac:dyDescent="0.25">
      <c r="A10797" s="287"/>
    </row>
    <row r="10798" spans="1:1" x14ac:dyDescent="0.25">
      <c r="A10798" s="287"/>
    </row>
    <row r="10799" spans="1:1" x14ac:dyDescent="0.25">
      <c r="A10799" s="287"/>
    </row>
    <row r="10800" spans="1:1" x14ac:dyDescent="0.25">
      <c r="A10800" s="287"/>
    </row>
    <row r="10801" spans="1:1" x14ac:dyDescent="0.25">
      <c r="A10801" s="287"/>
    </row>
    <row r="10802" spans="1:1" x14ac:dyDescent="0.25">
      <c r="A10802" s="287"/>
    </row>
    <row r="10803" spans="1:1" x14ac:dyDescent="0.25">
      <c r="A10803" s="287"/>
    </row>
    <row r="10804" spans="1:1" x14ac:dyDescent="0.25">
      <c r="A10804" s="287"/>
    </row>
    <row r="10805" spans="1:1" x14ac:dyDescent="0.25">
      <c r="A10805" s="287"/>
    </row>
    <row r="10806" spans="1:1" x14ac:dyDescent="0.25">
      <c r="A10806" s="287"/>
    </row>
    <row r="10807" spans="1:1" x14ac:dyDescent="0.25">
      <c r="A10807" s="287"/>
    </row>
    <row r="10808" spans="1:1" x14ac:dyDescent="0.25">
      <c r="A10808" s="287"/>
    </row>
    <row r="10809" spans="1:1" x14ac:dyDescent="0.25">
      <c r="A10809" s="287"/>
    </row>
    <row r="10810" spans="1:1" x14ac:dyDescent="0.25">
      <c r="A10810" s="287"/>
    </row>
    <row r="10811" spans="1:1" x14ac:dyDescent="0.25">
      <c r="A10811" s="287"/>
    </row>
    <row r="10812" spans="1:1" x14ac:dyDescent="0.25">
      <c r="A10812" s="287"/>
    </row>
    <row r="10813" spans="1:1" x14ac:dyDescent="0.25">
      <c r="A10813" s="287"/>
    </row>
    <row r="10814" spans="1:1" x14ac:dyDescent="0.25">
      <c r="A10814" s="287"/>
    </row>
    <row r="10815" spans="1:1" x14ac:dyDescent="0.25">
      <c r="A10815" s="287"/>
    </row>
    <row r="10816" spans="1:1" x14ac:dyDescent="0.25">
      <c r="A10816" s="287"/>
    </row>
    <row r="10817" spans="1:1" x14ac:dyDescent="0.25">
      <c r="A10817" s="287"/>
    </row>
    <row r="10818" spans="1:1" x14ac:dyDescent="0.25">
      <c r="A10818" s="287"/>
    </row>
    <row r="10819" spans="1:1" x14ac:dyDescent="0.25">
      <c r="A10819" s="287"/>
    </row>
    <row r="10820" spans="1:1" x14ac:dyDescent="0.25">
      <c r="A10820" s="287"/>
    </row>
    <row r="10821" spans="1:1" x14ac:dyDescent="0.25">
      <c r="A10821" s="287"/>
    </row>
    <row r="10822" spans="1:1" x14ac:dyDescent="0.25">
      <c r="A10822" s="287"/>
    </row>
    <row r="10823" spans="1:1" x14ac:dyDescent="0.25">
      <c r="A10823" s="287"/>
    </row>
    <row r="10824" spans="1:1" x14ac:dyDescent="0.25">
      <c r="A10824" s="287"/>
    </row>
    <row r="10825" spans="1:1" x14ac:dyDescent="0.25">
      <c r="A10825" s="287"/>
    </row>
    <row r="10826" spans="1:1" x14ac:dyDescent="0.25">
      <c r="A10826" s="287"/>
    </row>
    <row r="10827" spans="1:1" x14ac:dyDescent="0.25">
      <c r="A10827" s="287"/>
    </row>
    <row r="10828" spans="1:1" x14ac:dyDescent="0.25">
      <c r="A10828" s="287"/>
    </row>
    <row r="10829" spans="1:1" x14ac:dyDescent="0.25">
      <c r="A10829" s="287"/>
    </row>
    <row r="10830" spans="1:1" x14ac:dyDescent="0.25">
      <c r="A10830" s="287"/>
    </row>
    <row r="10831" spans="1:1" x14ac:dyDescent="0.25">
      <c r="A10831" s="287"/>
    </row>
    <row r="10832" spans="1:1" x14ac:dyDescent="0.25">
      <c r="A10832" s="287"/>
    </row>
    <row r="10833" spans="1:1" x14ac:dyDescent="0.25">
      <c r="A10833" s="287"/>
    </row>
    <row r="10834" spans="1:1" x14ac:dyDescent="0.25">
      <c r="A10834" s="287"/>
    </row>
    <row r="10835" spans="1:1" x14ac:dyDescent="0.25">
      <c r="A10835" s="287"/>
    </row>
    <row r="10836" spans="1:1" x14ac:dyDescent="0.25">
      <c r="A10836" s="287"/>
    </row>
    <row r="10837" spans="1:1" x14ac:dyDescent="0.25">
      <c r="A10837" s="287"/>
    </row>
    <row r="10838" spans="1:1" x14ac:dyDescent="0.25">
      <c r="A10838" s="287"/>
    </row>
    <row r="10839" spans="1:1" x14ac:dyDescent="0.25">
      <c r="A10839" s="287"/>
    </row>
    <row r="10840" spans="1:1" x14ac:dyDescent="0.25">
      <c r="A10840" s="287"/>
    </row>
    <row r="10841" spans="1:1" x14ac:dyDescent="0.25">
      <c r="A10841" s="287"/>
    </row>
    <row r="10842" spans="1:1" x14ac:dyDescent="0.25">
      <c r="A10842" s="287"/>
    </row>
    <row r="10843" spans="1:1" x14ac:dyDescent="0.25">
      <c r="A10843" s="287"/>
    </row>
    <row r="10844" spans="1:1" x14ac:dyDescent="0.25">
      <c r="A10844" s="287"/>
    </row>
    <row r="10845" spans="1:1" x14ac:dyDescent="0.25">
      <c r="A10845" s="287"/>
    </row>
    <row r="10846" spans="1:1" x14ac:dyDescent="0.25">
      <c r="A10846" s="287"/>
    </row>
    <row r="10847" spans="1:1" x14ac:dyDescent="0.25">
      <c r="A10847" s="287"/>
    </row>
    <row r="10848" spans="1:1" x14ac:dyDescent="0.25">
      <c r="A10848" s="287"/>
    </row>
    <row r="10849" spans="1:1" x14ac:dyDescent="0.25">
      <c r="A10849" s="287"/>
    </row>
    <row r="10850" spans="1:1" x14ac:dyDescent="0.25">
      <c r="A10850" s="287"/>
    </row>
    <row r="10851" spans="1:1" x14ac:dyDescent="0.25">
      <c r="A10851" s="287"/>
    </row>
    <row r="10852" spans="1:1" x14ac:dyDescent="0.25">
      <c r="A10852" s="287"/>
    </row>
    <row r="10853" spans="1:1" x14ac:dyDescent="0.25">
      <c r="A10853" s="287"/>
    </row>
    <row r="10854" spans="1:1" x14ac:dyDescent="0.25">
      <c r="A10854" s="287"/>
    </row>
    <row r="10855" spans="1:1" x14ac:dyDescent="0.25">
      <c r="A10855" s="287"/>
    </row>
    <row r="10856" spans="1:1" x14ac:dyDescent="0.25">
      <c r="A10856" s="287"/>
    </row>
    <row r="10857" spans="1:1" x14ac:dyDescent="0.25">
      <c r="A10857" s="287"/>
    </row>
    <row r="10858" spans="1:1" x14ac:dyDescent="0.25">
      <c r="A10858" s="287"/>
    </row>
    <row r="10859" spans="1:1" x14ac:dyDescent="0.25">
      <c r="A10859" s="287"/>
    </row>
    <row r="10860" spans="1:1" x14ac:dyDescent="0.25">
      <c r="A10860" s="287"/>
    </row>
    <row r="10861" spans="1:1" x14ac:dyDescent="0.25">
      <c r="A10861" s="287"/>
    </row>
    <row r="10862" spans="1:1" x14ac:dyDescent="0.25">
      <c r="A10862" s="287"/>
    </row>
    <row r="10863" spans="1:1" x14ac:dyDescent="0.25">
      <c r="A10863" s="287"/>
    </row>
    <row r="10864" spans="1:1" x14ac:dyDescent="0.25">
      <c r="A10864" s="287"/>
    </row>
    <row r="10865" spans="1:1" x14ac:dyDescent="0.25">
      <c r="A10865" s="287"/>
    </row>
    <row r="10866" spans="1:1" x14ac:dyDescent="0.25">
      <c r="A10866" s="287"/>
    </row>
    <row r="10867" spans="1:1" x14ac:dyDescent="0.25">
      <c r="A10867" s="287"/>
    </row>
    <row r="10868" spans="1:1" x14ac:dyDescent="0.25">
      <c r="A10868" s="287"/>
    </row>
    <row r="10869" spans="1:1" x14ac:dyDescent="0.25">
      <c r="A10869" s="287"/>
    </row>
    <row r="10870" spans="1:1" x14ac:dyDescent="0.25">
      <c r="A10870" s="287"/>
    </row>
    <row r="10871" spans="1:1" x14ac:dyDescent="0.25">
      <c r="A10871" s="287"/>
    </row>
    <row r="10872" spans="1:1" x14ac:dyDescent="0.25">
      <c r="A10872" s="287"/>
    </row>
    <row r="10873" spans="1:1" x14ac:dyDescent="0.25">
      <c r="A10873" s="287"/>
    </row>
    <row r="10874" spans="1:1" x14ac:dyDescent="0.25">
      <c r="A10874" s="287"/>
    </row>
    <row r="10875" spans="1:1" x14ac:dyDescent="0.25">
      <c r="A10875" s="287"/>
    </row>
    <row r="10876" spans="1:1" x14ac:dyDescent="0.25">
      <c r="A10876" s="287"/>
    </row>
    <row r="10877" spans="1:1" x14ac:dyDescent="0.25">
      <c r="A10877" s="287"/>
    </row>
    <row r="10878" spans="1:1" x14ac:dyDescent="0.25">
      <c r="A10878" s="287"/>
    </row>
    <row r="10879" spans="1:1" x14ac:dyDescent="0.25">
      <c r="A10879" s="287"/>
    </row>
    <row r="10880" spans="1:1" x14ac:dyDescent="0.25">
      <c r="A10880" s="287"/>
    </row>
    <row r="10881" spans="1:1" x14ac:dyDescent="0.25">
      <c r="A10881" s="287"/>
    </row>
    <row r="10882" spans="1:1" x14ac:dyDescent="0.25">
      <c r="A10882" s="287"/>
    </row>
    <row r="10883" spans="1:1" x14ac:dyDescent="0.25">
      <c r="A10883" s="287"/>
    </row>
    <row r="10884" spans="1:1" x14ac:dyDescent="0.25">
      <c r="A10884" s="287"/>
    </row>
    <row r="10885" spans="1:1" x14ac:dyDescent="0.25">
      <c r="A10885" s="287"/>
    </row>
    <row r="10886" spans="1:1" x14ac:dyDescent="0.25">
      <c r="A10886" s="287"/>
    </row>
    <row r="10887" spans="1:1" x14ac:dyDescent="0.25">
      <c r="A10887" s="287"/>
    </row>
    <row r="10888" spans="1:1" x14ac:dyDescent="0.25">
      <c r="A10888" s="287"/>
    </row>
    <row r="10889" spans="1:1" x14ac:dyDescent="0.25">
      <c r="A10889" s="287"/>
    </row>
    <row r="10890" spans="1:1" x14ac:dyDescent="0.25">
      <c r="A10890" s="287"/>
    </row>
    <row r="10891" spans="1:1" x14ac:dyDescent="0.25">
      <c r="A10891" s="287"/>
    </row>
    <row r="10892" spans="1:1" x14ac:dyDescent="0.25">
      <c r="A10892" s="287"/>
    </row>
    <row r="10893" spans="1:1" x14ac:dyDescent="0.25">
      <c r="A10893" s="287"/>
    </row>
    <row r="10894" spans="1:1" x14ac:dyDescent="0.25">
      <c r="A10894" s="287"/>
    </row>
    <row r="10895" spans="1:1" x14ac:dyDescent="0.25">
      <c r="A10895" s="287"/>
    </row>
    <row r="10896" spans="1:1" x14ac:dyDescent="0.25">
      <c r="A10896" s="287"/>
    </row>
    <row r="10897" spans="1:1" x14ac:dyDescent="0.25">
      <c r="A10897" s="287"/>
    </row>
    <row r="10898" spans="1:1" x14ac:dyDescent="0.25">
      <c r="A10898" s="287"/>
    </row>
    <row r="10899" spans="1:1" x14ac:dyDescent="0.25">
      <c r="A10899" s="287"/>
    </row>
    <row r="10900" spans="1:1" x14ac:dyDescent="0.25">
      <c r="A10900" s="287"/>
    </row>
    <row r="10901" spans="1:1" x14ac:dyDescent="0.25">
      <c r="A10901" s="287"/>
    </row>
    <row r="10902" spans="1:1" x14ac:dyDescent="0.25">
      <c r="A10902" s="287"/>
    </row>
    <row r="10903" spans="1:1" x14ac:dyDescent="0.25">
      <c r="A10903" s="287"/>
    </row>
    <row r="10904" spans="1:1" x14ac:dyDescent="0.25">
      <c r="A10904" s="287"/>
    </row>
    <row r="10905" spans="1:1" x14ac:dyDescent="0.25">
      <c r="A10905" s="287"/>
    </row>
    <row r="10906" spans="1:1" x14ac:dyDescent="0.25">
      <c r="A10906" s="287"/>
    </row>
    <row r="10907" spans="1:1" x14ac:dyDescent="0.25">
      <c r="A10907" s="287"/>
    </row>
    <row r="10908" spans="1:1" x14ac:dyDescent="0.25">
      <c r="A10908" s="287"/>
    </row>
    <row r="10909" spans="1:1" x14ac:dyDescent="0.25">
      <c r="A10909" s="287"/>
    </row>
    <row r="10910" spans="1:1" x14ac:dyDescent="0.25">
      <c r="A10910" s="287"/>
    </row>
    <row r="10911" spans="1:1" x14ac:dyDescent="0.25">
      <c r="A10911" s="287"/>
    </row>
    <row r="10912" spans="1:1" x14ac:dyDescent="0.25">
      <c r="A10912" s="287"/>
    </row>
    <row r="10913" spans="1:1" x14ac:dyDescent="0.25">
      <c r="A10913" s="287"/>
    </row>
    <row r="10914" spans="1:1" x14ac:dyDescent="0.25">
      <c r="A10914" s="287"/>
    </row>
    <row r="10915" spans="1:1" x14ac:dyDescent="0.25">
      <c r="A10915" s="287"/>
    </row>
    <row r="10916" spans="1:1" x14ac:dyDescent="0.25">
      <c r="A10916" s="287"/>
    </row>
    <row r="10917" spans="1:1" x14ac:dyDescent="0.25">
      <c r="A10917" s="287"/>
    </row>
    <row r="10918" spans="1:1" x14ac:dyDescent="0.25">
      <c r="A10918" s="287"/>
    </row>
    <row r="10919" spans="1:1" x14ac:dyDescent="0.25">
      <c r="A10919" s="287"/>
    </row>
    <row r="10920" spans="1:1" x14ac:dyDescent="0.25">
      <c r="A10920" s="287"/>
    </row>
    <row r="10921" spans="1:1" x14ac:dyDescent="0.25">
      <c r="A10921" s="287"/>
    </row>
    <row r="10922" spans="1:1" x14ac:dyDescent="0.25">
      <c r="A10922" s="287"/>
    </row>
    <row r="10923" spans="1:1" x14ac:dyDescent="0.25">
      <c r="A10923" s="287"/>
    </row>
    <row r="10924" spans="1:1" x14ac:dyDescent="0.25">
      <c r="A10924" s="287"/>
    </row>
    <row r="10925" spans="1:1" x14ac:dyDescent="0.25">
      <c r="A10925" s="287"/>
    </row>
    <row r="10926" spans="1:1" x14ac:dyDescent="0.25">
      <c r="A10926" s="287"/>
    </row>
    <row r="10927" spans="1:1" x14ac:dyDescent="0.25">
      <c r="A10927" s="287"/>
    </row>
    <row r="10928" spans="1:1" x14ac:dyDescent="0.25">
      <c r="A10928" s="287"/>
    </row>
    <row r="10929" spans="1:1" x14ac:dyDescent="0.25">
      <c r="A10929" s="287"/>
    </row>
    <row r="10930" spans="1:1" x14ac:dyDescent="0.25">
      <c r="A10930" s="287"/>
    </row>
    <row r="10931" spans="1:1" x14ac:dyDescent="0.25">
      <c r="A10931" s="287"/>
    </row>
    <row r="10932" spans="1:1" x14ac:dyDescent="0.25">
      <c r="A10932" s="287"/>
    </row>
    <row r="10933" spans="1:1" x14ac:dyDescent="0.25">
      <c r="A10933" s="287"/>
    </row>
    <row r="10934" spans="1:1" x14ac:dyDescent="0.25">
      <c r="A10934" s="287"/>
    </row>
    <row r="10935" spans="1:1" x14ac:dyDescent="0.25">
      <c r="A10935" s="287"/>
    </row>
    <row r="10936" spans="1:1" x14ac:dyDescent="0.25">
      <c r="A10936" s="287"/>
    </row>
    <row r="10937" spans="1:1" x14ac:dyDescent="0.25">
      <c r="A10937" s="287"/>
    </row>
    <row r="10938" spans="1:1" x14ac:dyDescent="0.25">
      <c r="A10938" s="287"/>
    </row>
    <row r="10939" spans="1:1" x14ac:dyDescent="0.25">
      <c r="A10939" s="287"/>
    </row>
    <row r="10940" spans="1:1" x14ac:dyDescent="0.25">
      <c r="A10940" s="287"/>
    </row>
    <row r="10941" spans="1:1" x14ac:dyDescent="0.25">
      <c r="A10941" s="287"/>
    </row>
    <row r="10942" spans="1:1" x14ac:dyDescent="0.25">
      <c r="A10942" s="287"/>
    </row>
    <row r="10943" spans="1:1" x14ac:dyDescent="0.25">
      <c r="A10943" s="287"/>
    </row>
    <row r="10944" spans="1:1" x14ac:dyDescent="0.25">
      <c r="A10944" s="287"/>
    </row>
    <row r="10945" spans="1:1" x14ac:dyDescent="0.25">
      <c r="A10945" s="287"/>
    </row>
    <row r="10946" spans="1:1" x14ac:dyDescent="0.25">
      <c r="A10946" s="287"/>
    </row>
    <row r="10947" spans="1:1" x14ac:dyDescent="0.25">
      <c r="A10947" s="287"/>
    </row>
    <row r="10948" spans="1:1" x14ac:dyDescent="0.25">
      <c r="A10948" s="287"/>
    </row>
    <row r="10949" spans="1:1" x14ac:dyDescent="0.25">
      <c r="A10949" s="287"/>
    </row>
    <row r="10950" spans="1:1" x14ac:dyDescent="0.25">
      <c r="A10950" s="287"/>
    </row>
    <row r="10951" spans="1:1" x14ac:dyDescent="0.25">
      <c r="A10951" s="287"/>
    </row>
    <row r="10952" spans="1:1" x14ac:dyDescent="0.25">
      <c r="A10952" s="287"/>
    </row>
    <row r="10953" spans="1:1" x14ac:dyDescent="0.25">
      <c r="A10953" s="287"/>
    </row>
    <row r="10954" spans="1:1" x14ac:dyDescent="0.25">
      <c r="A10954" s="287"/>
    </row>
    <row r="10955" spans="1:1" x14ac:dyDescent="0.25">
      <c r="A10955" s="287"/>
    </row>
    <row r="10956" spans="1:1" x14ac:dyDescent="0.25">
      <c r="A10956" s="287"/>
    </row>
    <row r="10957" spans="1:1" x14ac:dyDescent="0.25">
      <c r="A10957" s="287"/>
    </row>
    <row r="10958" spans="1:1" x14ac:dyDescent="0.25">
      <c r="A10958" s="287"/>
    </row>
    <row r="10959" spans="1:1" x14ac:dyDescent="0.25">
      <c r="A10959" s="287"/>
    </row>
    <row r="10960" spans="1:1" x14ac:dyDescent="0.25">
      <c r="A10960" s="287"/>
    </row>
    <row r="10961" spans="1:1" x14ac:dyDescent="0.25">
      <c r="A10961" s="287"/>
    </row>
    <row r="10962" spans="1:1" x14ac:dyDescent="0.25">
      <c r="A10962" s="287"/>
    </row>
    <row r="10963" spans="1:1" x14ac:dyDescent="0.25">
      <c r="A10963" s="287"/>
    </row>
    <row r="10964" spans="1:1" x14ac:dyDescent="0.25">
      <c r="A10964" s="287"/>
    </row>
    <row r="10965" spans="1:1" x14ac:dyDescent="0.25">
      <c r="A10965" s="287"/>
    </row>
    <row r="10966" spans="1:1" x14ac:dyDescent="0.25">
      <c r="A10966" s="287"/>
    </row>
    <row r="10967" spans="1:1" x14ac:dyDescent="0.25">
      <c r="A10967" s="287"/>
    </row>
    <row r="10968" spans="1:1" x14ac:dyDescent="0.25">
      <c r="A10968" s="287"/>
    </row>
    <row r="10969" spans="1:1" x14ac:dyDescent="0.25">
      <c r="A10969" s="287"/>
    </row>
    <row r="10970" spans="1:1" x14ac:dyDescent="0.25">
      <c r="A10970" s="287"/>
    </row>
    <row r="10971" spans="1:1" x14ac:dyDescent="0.25">
      <c r="A10971" s="287"/>
    </row>
    <row r="10972" spans="1:1" x14ac:dyDescent="0.25">
      <c r="A10972" s="287"/>
    </row>
    <row r="10973" spans="1:1" x14ac:dyDescent="0.25">
      <c r="A10973" s="287"/>
    </row>
    <row r="10974" spans="1:1" x14ac:dyDescent="0.25">
      <c r="A10974" s="287"/>
    </row>
    <row r="10975" spans="1:1" x14ac:dyDescent="0.25">
      <c r="A10975" s="287"/>
    </row>
    <row r="10976" spans="1:1" x14ac:dyDescent="0.25">
      <c r="A10976" s="287"/>
    </row>
    <row r="10977" spans="1:1" x14ac:dyDescent="0.25">
      <c r="A10977" s="287"/>
    </row>
    <row r="10978" spans="1:1" x14ac:dyDescent="0.25">
      <c r="A10978" s="287"/>
    </row>
    <row r="10979" spans="1:1" x14ac:dyDescent="0.25">
      <c r="A10979" s="287"/>
    </row>
    <row r="10980" spans="1:1" x14ac:dyDescent="0.25">
      <c r="A10980" s="287"/>
    </row>
    <row r="10981" spans="1:1" x14ac:dyDescent="0.25">
      <c r="A10981" s="287"/>
    </row>
    <row r="10982" spans="1:1" x14ac:dyDescent="0.25">
      <c r="A10982" s="287"/>
    </row>
    <row r="10983" spans="1:1" x14ac:dyDescent="0.25">
      <c r="A10983" s="287"/>
    </row>
    <row r="10984" spans="1:1" x14ac:dyDescent="0.25">
      <c r="A10984" s="287"/>
    </row>
    <row r="10985" spans="1:1" x14ac:dyDescent="0.25">
      <c r="A10985" s="287"/>
    </row>
    <row r="10986" spans="1:1" x14ac:dyDescent="0.25">
      <c r="A10986" s="287"/>
    </row>
    <row r="10987" spans="1:1" x14ac:dyDescent="0.25">
      <c r="A10987" s="287"/>
    </row>
    <row r="10988" spans="1:1" x14ac:dyDescent="0.25">
      <c r="A10988" s="287"/>
    </row>
    <row r="10989" spans="1:1" x14ac:dyDescent="0.25">
      <c r="A10989" s="287"/>
    </row>
    <row r="10990" spans="1:1" x14ac:dyDescent="0.25">
      <c r="A10990" s="287"/>
    </row>
    <row r="10991" spans="1:1" x14ac:dyDescent="0.25">
      <c r="A10991" s="287"/>
    </row>
    <row r="10992" spans="1:1" x14ac:dyDescent="0.25">
      <c r="A10992" s="287"/>
    </row>
    <row r="10993" spans="1:1" x14ac:dyDescent="0.25">
      <c r="A10993" s="287"/>
    </row>
    <row r="10994" spans="1:1" x14ac:dyDescent="0.25">
      <c r="A10994" s="287"/>
    </row>
    <row r="10995" spans="1:1" x14ac:dyDescent="0.25">
      <c r="A10995" s="287"/>
    </row>
    <row r="10996" spans="1:1" x14ac:dyDescent="0.25">
      <c r="A10996" s="287"/>
    </row>
    <row r="10997" spans="1:1" x14ac:dyDescent="0.25">
      <c r="A10997" s="287"/>
    </row>
    <row r="10998" spans="1:1" x14ac:dyDescent="0.25">
      <c r="A10998" s="287"/>
    </row>
    <row r="10999" spans="1:1" x14ac:dyDescent="0.25">
      <c r="A10999" s="287"/>
    </row>
    <row r="11000" spans="1:1" x14ac:dyDescent="0.25">
      <c r="A11000" s="287"/>
    </row>
    <row r="11001" spans="1:1" x14ac:dyDescent="0.25">
      <c r="A11001" s="287"/>
    </row>
    <row r="11002" spans="1:1" x14ac:dyDescent="0.25">
      <c r="A11002" s="287"/>
    </row>
    <row r="11003" spans="1:1" x14ac:dyDescent="0.25">
      <c r="A11003" s="287"/>
    </row>
    <row r="11004" spans="1:1" x14ac:dyDescent="0.25">
      <c r="A11004" s="287"/>
    </row>
    <row r="11005" spans="1:1" x14ac:dyDescent="0.25">
      <c r="A11005" s="287"/>
    </row>
    <row r="11006" spans="1:1" x14ac:dyDescent="0.25">
      <c r="A11006" s="287"/>
    </row>
    <row r="11007" spans="1:1" x14ac:dyDescent="0.25">
      <c r="A11007" s="287"/>
    </row>
    <row r="11008" spans="1:1" x14ac:dyDescent="0.25">
      <c r="A11008" s="287"/>
    </row>
    <row r="11009" spans="1:1" x14ac:dyDescent="0.25">
      <c r="A11009" s="287"/>
    </row>
    <row r="11010" spans="1:1" x14ac:dyDescent="0.25">
      <c r="A11010" s="287"/>
    </row>
    <row r="11011" spans="1:1" x14ac:dyDescent="0.25">
      <c r="A11011" s="287"/>
    </row>
    <row r="11012" spans="1:1" x14ac:dyDescent="0.25">
      <c r="A11012" s="287"/>
    </row>
    <row r="11013" spans="1:1" x14ac:dyDescent="0.25">
      <c r="A11013" s="287"/>
    </row>
    <row r="11014" spans="1:1" x14ac:dyDescent="0.25">
      <c r="A11014" s="287"/>
    </row>
    <row r="11015" spans="1:1" x14ac:dyDescent="0.25">
      <c r="A11015" s="287"/>
    </row>
    <row r="11016" spans="1:1" x14ac:dyDescent="0.25">
      <c r="A11016" s="287"/>
    </row>
    <row r="11017" spans="1:1" x14ac:dyDescent="0.25">
      <c r="A11017" s="287"/>
    </row>
    <row r="11018" spans="1:1" x14ac:dyDescent="0.25">
      <c r="A11018" s="287"/>
    </row>
    <row r="11019" spans="1:1" x14ac:dyDescent="0.25">
      <c r="A11019" s="287"/>
    </row>
    <row r="11020" spans="1:1" x14ac:dyDescent="0.25">
      <c r="A11020" s="287"/>
    </row>
    <row r="11021" spans="1:1" x14ac:dyDescent="0.25">
      <c r="A11021" s="287"/>
    </row>
    <row r="11022" spans="1:1" x14ac:dyDescent="0.25">
      <c r="A11022" s="287"/>
    </row>
    <row r="11023" spans="1:1" x14ac:dyDescent="0.25">
      <c r="A11023" s="287"/>
    </row>
    <row r="11024" spans="1:1" x14ac:dyDescent="0.25">
      <c r="A11024" s="287"/>
    </row>
    <row r="11025" spans="1:1" x14ac:dyDescent="0.25">
      <c r="A11025" s="287"/>
    </row>
    <row r="11026" spans="1:1" x14ac:dyDescent="0.25">
      <c r="A11026" s="287"/>
    </row>
    <row r="11027" spans="1:1" x14ac:dyDescent="0.25">
      <c r="A11027" s="287"/>
    </row>
    <row r="11028" spans="1:1" x14ac:dyDescent="0.25">
      <c r="A11028" s="287"/>
    </row>
    <row r="11029" spans="1:1" x14ac:dyDescent="0.25">
      <c r="A11029" s="287"/>
    </row>
    <row r="11030" spans="1:1" x14ac:dyDescent="0.25">
      <c r="A11030" s="287"/>
    </row>
    <row r="11031" spans="1:1" x14ac:dyDescent="0.25">
      <c r="A11031" s="287"/>
    </row>
    <row r="11032" spans="1:1" x14ac:dyDescent="0.25">
      <c r="A11032" s="287"/>
    </row>
    <row r="11033" spans="1:1" x14ac:dyDescent="0.25">
      <c r="A11033" s="287"/>
    </row>
    <row r="11034" spans="1:1" x14ac:dyDescent="0.25">
      <c r="A11034" s="287"/>
    </row>
    <row r="11035" spans="1:1" x14ac:dyDescent="0.25">
      <c r="A11035" s="287"/>
    </row>
    <row r="11036" spans="1:1" x14ac:dyDescent="0.25">
      <c r="A11036" s="287"/>
    </row>
    <row r="11037" spans="1:1" x14ac:dyDescent="0.25">
      <c r="A11037" s="287"/>
    </row>
    <row r="11038" spans="1:1" x14ac:dyDescent="0.25">
      <c r="A11038" s="287"/>
    </row>
    <row r="11039" spans="1:1" x14ac:dyDescent="0.25">
      <c r="A11039" s="287"/>
    </row>
    <row r="11040" spans="1:1" x14ac:dyDescent="0.25">
      <c r="A11040" s="287"/>
    </row>
    <row r="11041" spans="1:1" x14ac:dyDescent="0.25">
      <c r="A11041" s="287"/>
    </row>
    <row r="11042" spans="1:1" x14ac:dyDescent="0.25">
      <c r="A11042" s="287"/>
    </row>
    <row r="11043" spans="1:1" x14ac:dyDescent="0.25">
      <c r="A11043" s="287"/>
    </row>
    <row r="11044" spans="1:1" x14ac:dyDescent="0.25">
      <c r="A11044" s="287"/>
    </row>
    <row r="11045" spans="1:1" x14ac:dyDescent="0.25">
      <c r="A11045" s="287"/>
    </row>
    <row r="11046" spans="1:1" x14ac:dyDescent="0.25">
      <c r="A11046" s="287"/>
    </row>
    <row r="11047" spans="1:1" x14ac:dyDescent="0.25">
      <c r="A11047" s="287"/>
    </row>
    <row r="11048" spans="1:1" x14ac:dyDescent="0.25">
      <c r="A11048" s="287"/>
    </row>
    <row r="11049" spans="1:1" x14ac:dyDescent="0.25">
      <c r="A11049" s="287"/>
    </row>
    <row r="11050" spans="1:1" x14ac:dyDescent="0.25">
      <c r="A11050" s="287"/>
    </row>
    <row r="11051" spans="1:1" x14ac:dyDescent="0.25">
      <c r="A11051" s="287"/>
    </row>
    <row r="11052" spans="1:1" x14ac:dyDescent="0.25">
      <c r="A11052" s="287"/>
    </row>
    <row r="11053" spans="1:1" x14ac:dyDescent="0.25">
      <c r="A11053" s="287"/>
    </row>
    <row r="11054" spans="1:1" x14ac:dyDescent="0.25">
      <c r="A11054" s="287"/>
    </row>
    <row r="11055" spans="1:1" x14ac:dyDescent="0.25">
      <c r="A11055" s="287"/>
    </row>
    <row r="11056" spans="1:1" x14ac:dyDescent="0.25">
      <c r="A11056" s="287"/>
    </row>
    <row r="11057" spans="1:1" x14ac:dyDescent="0.25">
      <c r="A11057" s="287"/>
    </row>
    <row r="11058" spans="1:1" x14ac:dyDescent="0.25">
      <c r="A11058" s="287"/>
    </row>
    <row r="11059" spans="1:1" x14ac:dyDescent="0.25">
      <c r="A11059" s="287"/>
    </row>
    <row r="11060" spans="1:1" x14ac:dyDescent="0.25">
      <c r="A11060" s="287"/>
    </row>
    <row r="11061" spans="1:1" x14ac:dyDescent="0.25">
      <c r="A11061" s="287"/>
    </row>
    <row r="11062" spans="1:1" x14ac:dyDescent="0.25">
      <c r="A11062" s="287"/>
    </row>
    <row r="11063" spans="1:1" x14ac:dyDescent="0.25">
      <c r="A11063" s="287"/>
    </row>
    <row r="11064" spans="1:1" x14ac:dyDescent="0.25">
      <c r="A11064" s="287"/>
    </row>
    <row r="11065" spans="1:1" x14ac:dyDescent="0.25">
      <c r="A11065" s="287"/>
    </row>
    <row r="11066" spans="1:1" x14ac:dyDescent="0.25">
      <c r="A11066" s="287"/>
    </row>
    <row r="11067" spans="1:1" x14ac:dyDescent="0.25">
      <c r="A11067" s="287"/>
    </row>
    <row r="11068" spans="1:1" x14ac:dyDescent="0.25">
      <c r="A11068" s="287"/>
    </row>
    <row r="11069" spans="1:1" x14ac:dyDescent="0.25">
      <c r="A11069" s="287"/>
    </row>
    <row r="11070" spans="1:1" x14ac:dyDescent="0.25">
      <c r="A11070" s="287"/>
    </row>
    <row r="11071" spans="1:1" x14ac:dyDescent="0.25">
      <c r="A11071" s="287"/>
    </row>
    <row r="11072" spans="1:1" x14ac:dyDescent="0.25">
      <c r="A11072" s="287"/>
    </row>
    <row r="11073" spans="1:1" x14ac:dyDescent="0.25">
      <c r="A11073" s="287"/>
    </row>
    <row r="11074" spans="1:1" x14ac:dyDescent="0.25">
      <c r="A11074" s="287"/>
    </row>
    <row r="11075" spans="1:1" x14ac:dyDescent="0.25">
      <c r="A11075" s="287"/>
    </row>
    <row r="11076" spans="1:1" x14ac:dyDescent="0.25">
      <c r="A11076" s="287"/>
    </row>
    <row r="11077" spans="1:1" x14ac:dyDescent="0.25">
      <c r="A11077" s="287"/>
    </row>
    <row r="11078" spans="1:1" x14ac:dyDescent="0.25">
      <c r="A11078" s="287"/>
    </row>
    <row r="11079" spans="1:1" x14ac:dyDescent="0.25">
      <c r="A11079" s="287"/>
    </row>
    <row r="11080" spans="1:1" x14ac:dyDescent="0.25">
      <c r="A11080" s="287"/>
    </row>
    <row r="11081" spans="1:1" x14ac:dyDescent="0.25">
      <c r="A11081" s="287"/>
    </row>
    <row r="11082" spans="1:1" x14ac:dyDescent="0.25">
      <c r="A11082" s="287"/>
    </row>
    <row r="11083" spans="1:1" x14ac:dyDescent="0.25">
      <c r="A11083" s="287"/>
    </row>
    <row r="11084" spans="1:1" x14ac:dyDescent="0.25">
      <c r="A11084" s="287"/>
    </row>
    <row r="11085" spans="1:1" x14ac:dyDescent="0.25">
      <c r="A11085" s="287"/>
    </row>
    <row r="11086" spans="1:1" x14ac:dyDescent="0.25">
      <c r="A11086" s="287"/>
    </row>
    <row r="11087" spans="1:1" x14ac:dyDescent="0.25">
      <c r="A11087" s="287"/>
    </row>
    <row r="11088" spans="1:1" x14ac:dyDescent="0.25">
      <c r="A11088" s="287"/>
    </row>
    <row r="11089" spans="1:1" x14ac:dyDescent="0.25">
      <c r="A11089" s="287"/>
    </row>
    <row r="11090" spans="1:1" x14ac:dyDescent="0.25">
      <c r="A11090" s="287"/>
    </row>
    <row r="11091" spans="1:1" x14ac:dyDescent="0.25">
      <c r="A11091" s="287"/>
    </row>
    <row r="11092" spans="1:1" x14ac:dyDescent="0.25">
      <c r="A11092" s="287"/>
    </row>
    <row r="11093" spans="1:1" x14ac:dyDescent="0.25">
      <c r="A11093" s="287"/>
    </row>
    <row r="11094" spans="1:1" x14ac:dyDescent="0.25">
      <c r="A11094" s="287"/>
    </row>
    <row r="11095" spans="1:1" x14ac:dyDescent="0.25">
      <c r="A11095" s="287"/>
    </row>
    <row r="11096" spans="1:1" x14ac:dyDescent="0.25">
      <c r="A11096" s="287"/>
    </row>
    <row r="11097" spans="1:1" x14ac:dyDescent="0.25">
      <c r="A11097" s="287"/>
    </row>
    <row r="11098" spans="1:1" x14ac:dyDescent="0.25">
      <c r="A11098" s="287"/>
    </row>
    <row r="11099" spans="1:1" x14ac:dyDescent="0.25">
      <c r="A11099" s="287"/>
    </row>
    <row r="11100" spans="1:1" x14ac:dyDescent="0.25">
      <c r="A11100" s="287"/>
    </row>
    <row r="11101" spans="1:1" x14ac:dyDescent="0.25">
      <c r="A11101" s="287"/>
    </row>
    <row r="11102" spans="1:1" x14ac:dyDescent="0.25">
      <c r="A11102" s="287"/>
    </row>
    <row r="11103" spans="1:1" x14ac:dyDescent="0.25">
      <c r="A11103" s="287"/>
    </row>
    <row r="11104" spans="1:1" x14ac:dyDescent="0.25">
      <c r="A11104" s="287"/>
    </row>
    <row r="11105" spans="1:1" x14ac:dyDescent="0.25">
      <c r="A11105" s="287"/>
    </row>
    <row r="11106" spans="1:1" x14ac:dyDescent="0.25">
      <c r="A11106" s="287"/>
    </row>
    <row r="11107" spans="1:1" x14ac:dyDescent="0.25">
      <c r="A11107" s="287"/>
    </row>
    <row r="11108" spans="1:1" x14ac:dyDescent="0.25">
      <c r="A11108" s="287"/>
    </row>
    <row r="11109" spans="1:1" x14ac:dyDescent="0.25">
      <c r="A11109" s="287"/>
    </row>
    <row r="11110" spans="1:1" x14ac:dyDescent="0.25">
      <c r="A11110" s="287"/>
    </row>
    <row r="11111" spans="1:1" x14ac:dyDescent="0.25">
      <c r="A11111" s="287"/>
    </row>
    <row r="11112" spans="1:1" x14ac:dyDescent="0.25">
      <c r="A11112" s="287"/>
    </row>
    <row r="11113" spans="1:1" x14ac:dyDescent="0.25">
      <c r="A11113" s="287"/>
    </row>
    <row r="11114" spans="1:1" x14ac:dyDescent="0.25">
      <c r="A11114" s="287"/>
    </row>
    <row r="11115" spans="1:1" x14ac:dyDescent="0.25">
      <c r="A11115" s="287"/>
    </row>
    <row r="11116" spans="1:1" x14ac:dyDescent="0.25">
      <c r="A11116" s="287"/>
    </row>
    <row r="11117" spans="1:1" x14ac:dyDescent="0.25">
      <c r="A11117" s="287"/>
    </row>
    <row r="11118" spans="1:1" x14ac:dyDescent="0.25">
      <c r="A11118" s="287"/>
    </row>
    <row r="11119" spans="1:1" x14ac:dyDescent="0.25">
      <c r="A11119" s="287"/>
    </row>
    <row r="11120" spans="1:1" x14ac:dyDescent="0.25">
      <c r="A11120" s="287"/>
    </row>
    <row r="11121" spans="1:1" x14ac:dyDescent="0.25">
      <c r="A11121" s="287"/>
    </row>
    <row r="11122" spans="1:1" x14ac:dyDescent="0.25">
      <c r="A11122" s="287"/>
    </row>
    <row r="11123" spans="1:1" x14ac:dyDescent="0.25">
      <c r="A11123" s="287"/>
    </row>
    <row r="11124" spans="1:1" x14ac:dyDescent="0.25">
      <c r="A11124" s="287"/>
    </row>
    <row r="11125" spans="1:1" x14ac:dyDescent="0.25">
      <c r="A11125" s="287"/>
    </row>
    <row r="11126" spans="1:1" x14ac:dyDescent="0.25">
      <c r="A11126" s="287"/>
    </row>
    <row r="11127" spans="1:1" x14ac:dyDescent="0.25">
      <c r="A11127" s="287"/>
    </row>
    <row r="11128" spans="1:1" x14ac:dyDescent="0.25">
      <c r="A11128" s="287"/>
    </row>
    <row r="11129" spans="1:1" x14ac:dyDescent="0.25">
      <c r="A11129" s="287"/>
    </row>
    <row r="11130" spans="1:1" x14ac:dyDescent="0.25">
      <c r="A11130" s="287"/>
    </row>
    <row r="11131" spans="1:1" x14ac:dyDescent="0.25">
      <c r="A11131" s="287"/>
    </row>
    <row r="11132" spans="1:1" x14ac:dyDescent="0.25">
      <c r="A11132" s="287"/>
    </row>
    <row r="11133" spans="1:1" x14ac:dyDescent="0.25">
      <c r="A11133" s="287"/>
    </row>
    <row r="11134" spans="1:1" x14ac:dyDescent="0.25">
      <c r="A11134" s="287"/>
    </row>
    <row r="11135" spans="1:1" x14ac:dyDescent="0.25">
      <c r="A11135" s="287"/>
    </row>
    <row r="11136" spans="1:1" x14ac:dyDescent="0.25">
      <c r="A11136" s="287"/>
    </row>
    <row r="11137" spans="1:1" x14ac:dyDescent="0.25">
      <c r="A11137" s="287"/>
    </row>
    <row r="11138" spans="1:1" x14ac:dyDescent="0.25">
      <c r="A11138" s="287"/>
    </row>
    <row r="11139" spans="1:1" x14ac:dyDescent="0.25">
      <c r="A11139" s="287"/>
    </row>
    <row r="11140" spans="1:1" x14ac:dyDescent="0.25">
      <c r="A11140" s="287"/>
    </row>
    <row r="11141" spans="1:1" x14ac:dyDescent="0.25">
      <c r="A11141" s="287"/>
    </row>
    <row r="11142" spans="1:1" x14ac:dyDescent="0.25">
      <c r="A11142" s="287"/>
    </row>
    <row r="11143" spans="1:1" x14ac:dyDescent="0.25">
      <c r="A11143" s="287"/>
    </row>
    <row r="11144" spans="1:1" x14ac:dyDescent="0.25">
      <c r="A11144" s="287"/>
    </row>
    <row r="11145" spans="1:1" x14ac:dyDescent="0.25">
      <c r="A11145" s="287"/>
    </row>
    <row r="11146" spans="1:1" x14ac:dyDescent="0.25">
      <c r="A11146" s="287"/>
    </row>
    <row r="11147" spans="1:1" x14ac:dyDescent="0.25">
      <c r="A11147" s="287"/>
    </row>
    <row r="11148" spans="1:1" x14ac:dyDescent="0.25">
      <c r="A11148" s="287"/>
    </row>
    <row r="11149" spans="1:1" x14ac:dyDescent="0.25">
      <c r="A11149" s="287"/>
    </row>
    <row r="11150" spans="1:1" x14ac:dyDescent="0.25">
      <c r="A11150" s="287"/>
    </row>
    <row r="11151" spans="1:1" x14ac:dyDescent="0.25">
      <c r="A11151" s="287"/>
    </row>
    <row r="11152" spans="1:1" x14ac:dyDescent="0.25">
      <c r="A11152" s="287"/>
    </row>
    <row r="11153" spans="1:1" x14ac:dyDescent="0.25">
      <c r="A11153" s="287"/>
    </row>
    <row r="11154" spans="1:1" x14ac:dyDescent="0.25">
      <c r="A11154" s="287"/>
    </row>
    <row r="11155" spans="1:1" x14ac:dyDescent="0.25">
      <c r="A11155" s="287"/>
    </row>
    <row r="11156" spans="1:1" x14ac:dyDescent="0.25">
      <c r="A11156" s="287"/>
    </row>
    <row r="11157" spans="1:1" x14ac:dyDescent="0.25">
      <c r="A11157" s="287"/>
    </row>
    <row r="11158" spans="1:1" x14ac:dyDescent="0.25">
      <c r="A11158" s="287"/>
    </row>
    <row r="11159" spans="1:1" x14ac:dyDescent="0.25">
      <c r="A11159" s="287"/>
    </row>
    <row r="11160" spans="1:1" x14ac:dyDescent="0.25">
      <c r="A11160" s="287"/>
    </row>
    <row r="11161" spans="1:1" x14ac:dyDescent="0.25">
      <c r="A11161" s="287"/>
    </row>
    <row r="11162" spans="1:1" x14ac:dyDescent="0.25">
      <c r="A11162" s="287"/>
    </row>
    <row r="11163" spans="1:1" x14ac:dyDescent="0.25">
      <c r="A11163" s="287"/>
    </row>
    <row r="11164" spans="1:1" x14ac:dyDescent="0.25">
      <c r="A11164" s="287"/>
    </row>
    <row r="11165" spans="1:1" x14ac:dyDescent="0.25">
      <c r="A11165" s="287"/>
    </row>
    <row r="11166" spans="1:1" x14ac:dyDescent="0.25">
      <c r="A11166" s="287"/>
    </row>
    <row r="11167" spans="1:1" x14ac:dyDescent="0.25">
      <c r="A11167" s="287"/>
    </row>
    <row r="11168" spans="1:1" x14ac:dyDescent="0.25">
      <c r="A11168" s="287"/>
    </row>
    <row r="11169" spans="1:1" x14ac:dyDescent="0.25">
      <c r="A11169" s="287"/>
    </row>
    <row r="11170" spans="1:1" x14ac:dyDescent="0.25">
      <c r="A11170" s="287"/>
    </row>
    <row r="11171" spans="1:1" x14ac:dyDescent="0.25">
      <c r="A11171" s="287"/>
    </row>
    <row r="11172" spans="1:1" x14ac:dyDescent="0.25">
      <c r="A11172" s="287"/>
    </row>
    <row r="11173" spans="1:1" x14ac:dyDescent="0.25">
      <c r="A11173" s="287"/>
    </row>
    <row r="11174" spans="1:1" x14ac:dyDescent="0.25">
      <c r="A11174" s="287"/>
    </row>
    <row r="11175" spans="1:1" x14ac:dyDescent="0.25">
      <c r="A11175" s="287"/>
    </row>
    <row r="11176" spans="1:1" x14ac:dyDescent="0.25">
      <c r="A11176" s="287"/>
    </row>
    <row r="11177" spans="1:1" x14ac:dyDescent="0.25">
      <c r="A11177" s="287"/>
    </row>
    <row r="11178" spans="1:1" x14ac:dyDescent="0.25">
      <c r="A11178" s="287"/>
    </row>
    <row r="11179" spans="1:1" x14ac:dyDescent="0.25">
      <c r="A11179" s="287"/>
    </row>
    <row r="11180" spans="1:1" x14ac:dyDescent="0.25">
      <c r="A11180" s="287"/>
    </row>
    <row r="11181" spans="1:1" x14ac:dyDescent="0.25">
      <c r="A11181" s="287"/>
    </row>
    <row r="11182" spans="1:1" x14ac:dyDescent="0.25">
      <c r="A11182" s="287"/>
    </row>
    <row r="11183" spans="1:1" x14ac:dyDescent="0.25">
      <c r="A11183" s="287"/>
    </row>
    <row r="11184" spans="1:1" x14ac:dyDescent="0.25">
      <c r="A11184" s="287"/>
    </row>
    <row r="11185" spans="1:1" x14ac:dyDescent="0.25">
      <c r="A11185" s="287"/>
    </row>
    <row r="11186" spans="1:1" x14ac:dyDescent="0.25">
      <c r="A11186" s="287"/>
    </row>
    <row r="11187" spans="1:1" x14ac:dyDescent="0.25">
      <c r="A11187" s="287"/>
    </row>
    <row r="11188" spans="1:1" x14ac:dyDescent="0.25">
      <c r="A11188" s="287"/>
    </row>
    <row r="11189" spans="1:1" x14ac:dyDescent="0.25">
      <c r="A11189" s="287"/>
    </row>
    <row r="11190" spans="1:1" x14ac:dyDescent="0.25">
      <c r="A11190" s="287"/>
    </row>
    <row r="11191" spans="1:1" x14ac:dyDescent="0.25">
      <c r="A11191" s="287"/>
    </row>
    <row r="11192" spans="1:1" x14ac:dyDescent="0.25">
      <c r="A11192" s="287"/>
    </row>
    <row r="11193" spans="1:1" x14ac:dyDescent="0.25">
      <c r="A11193" s="287"/>
    </row>
    <row r="11194" spans="1:1" x14ac:dyDescent="0.25">
      <c r="A11194" s="287"/>
    </row>
    <row r="11195" spans="1:1" x14ac:dyDescent="0.25">
      <c r="A11195" s="287"/>
    </row>
    <row r="11196" spans="1:1" x14ac:dyDescent="0.25">
      <c r="A11196" s="287"/>
    </row>
    <row r="11197" spans="1:1" x14ac:dyDescent="0.25">
      <c r="A11197" s="287"/>
    </row>
    <row r="11198" spans="1:1" x14ac:dyDescent="0.25">
      <c r="A11198" s="287"/>
    </row>
    <row r="11199" spans="1:1" x14ac:dyDescent="0.25">
      <c r="A11199" s="287"/>
    </row>
    <row r="11200" spans="1:1" x14ac:dyDescent="0.25">
      <c r="A11200" s="287"/>
    </row>
    <row r="11201" spans="1:1" x14ac:dyDescent="0.25">
      <c r="A11201" s="287"/>
    </row>
    <row r="11202" spans="1:1" x14ac:dyDescent="0.25">
      <c r="A11202" s="287"/>
    </row>
    <row r="11203" spans="1:1" x14ac:dyDescent="0.25">
      <c r="A11203" s="287"/>
    </row>
    <row r="11204" spans="1:1" x14ac:dyDescent="0.25">
      <c r="A11204" s="287"/>
    </row>
    <row r="11205" spans="1:1" x14ac:dyDescent="0.25">
      <c r="A11205" s="287"/>
    </row>
    <row r="11206" spans="1:1" x14ac:dyDescent="0.25">
      <c r="A11206" s="287"/>
    </row>
    <row r="11207" spans="1:1" x14ac:dyDescent="0.25">
      <c r="A11207" s="287"/>
    </row>
    <row r="11208" spans="1:1" x14ac:dyDescent="0.25">
      <c r="A11208" s="287"/>
    </row>
    <row r="11209" spans="1:1" x14ac:dyDescent="0.25">
      <c r="A11209" s="287"/>
    </row>
    <row r="11210" spans="1:1" x14ac:dyDescent="0.25">
      <c r="A11210" s="287"/>
    </row>
    <row r="11211" spans="1:1" x14ac:dyDescent="0.25">
      <c r="A11211" s="287"/>
    </row>
    <row r="11212" spans="1:1" x14ac:dyDescent="0.25">
      <c r="A11212" s="287"/>
    </row>
    <row r="11213" spans="1:1" x14ac:dyDescent="0.25">
      <c r="A11213" s="287"/>
    </row>
    <row r="11214" spans="1:1" x14ac:dyDescent="0.25">
      <c r="A11214" s="287"/>
    </row>
    <row r="11215" spans="1:1" x14ac:dyDescent="0.25">
      <c r="A11215" s="287"/>
    </row>
    <row r="11216" spans="1:1" x14ac:dyDescent="0.25">
      <c r="A11216" s="287"/>
    </row>
    <row r="11217" spans="1:1" x14ac:dyDescent="0.25">
      <c r="A11217" s="287"/>
    </row>
    <row r="11218" spans="1:1" x14ac:dyDescent="0.25">
      <c r="A11218" s="287"/>
    </row>
    <row r="11219" spans="1:1" x14ac:dyDescent="0.25">
      <c r="A11219" s="287"/>
    </row>
    <row r="11220" spans="1:1" x14ac:dyDescent="0.25">
      <c r="A11220" s="287"/>
    </row>
    <row r="11221" spans="1:1" x14ac:dyDescent="0.25">
      <c r="A11221" s="287"/>
    </row>
    <row r="11222" spans="1:1" x14ac:dyDescent="0.25">
      <c r="A11222" s="287"/>
    </row>
    <row r="11223" spans="1:1" x14ac:dyDescent="0.25">
      <c r="A11223" s="287"/>
    </row>
    <row r="11224" spans="1:1" x14ac:dyDescent="0.25">
      <c r="A11224" s="287"/>
    </row>
    <row r="11225" spans="1:1" x14ac:dyDescent="0.25">
      <c r="A11225" s="287"/>
    </row>
    <row r="11226" spans="1:1" x14ac:dyDescent="0.25">
      <c r="A11226" s="287"/>
    </row>
    <row r="11227" spans="1:1" x14ac:dyDescent="0.25">
      <c r="A11227" s="287"/>
    </row>
    <row r="11228" spans="1:1" x14ac:dyDescent="0.25">
      <c r="A11228" s="287"/>
    </row>
    <row r="11229" spans="1:1" x14ac:dyDescent="0.25">
      <c r="A11229" s="287"/>
    </row>
    <row r="11230" spans="1:1" x14ac:dyDescent="0.25">
      <c r="A11230" s="287"/>
    </row>
    <row r="11231" spans="1:1" x14ac:dyDescent="0.25">
      <c r="A11231" s="287"/>
    </row>
    <row r="11232" spans="1:1" x14ac:dyDescent="0.25">
      <c r="A11232" s="287"/>
    </row>
    <row r="11233" spans="1:1" x14ac:dyDescent="0.25">
      <c r="A11233" s="287"/>
    </row>
    <row r="11234" spans="1:1" x14ac:dyDescent="0.25">
      <c r="A11234" s="287"/>
    </row>
    <row r="11235" spans="1:1" x14ac:dyDescent="0.25">
      <c r="A11235" s="287"/>
    </row>
    <row r="11236" spans="1:1" x14ac:dyDescent="0.25">
      <c r="A11236" s="287"/>
    </row>
    <row r="11237" spans="1:1" x14ac:dyDescent="0.25">
      <c r="A11237" s="287"/>
    </row>
    <row r="11238" spans="1:1" x14ac:dyDescent="0.25">
      <c r="A11238" s="287"/>
    </row>
    <row r="11239" spans="1:1" x14ac:dyDescent="0.25">
      <c r="A11239" s="287"/>
    </row>
    <row r="11240" spans="1:1" x14ac:dyDescent="0.25">
      <c r="A11240" s="287"/>
    </row>
    <row r="11241" spans="1:1" x14ac:dyDescent="0.25">
      <c r="A11241" s="287"/>
    </row>
    <row r="11242" spans="1:1" x14ac:dyDescent="0.25">
      <c r="A11242" s="287"/>
    </row>
    <row r="11243" spans="1:1" x14ac:dyDescent="0.25">
      <c r="A11243" s="287"/>
    </row>
    <row r="11244" spans="1:1" x14ac:dyDescent="0.25">
      <c r="A11244" s="287"/>
    </row>
    <row r="11245" spans="1:1" x14ac:dyDescent="0.25">
      <c r="A11245" s="287"/>
    </row>
    <row r="11246" spans="1:1" x14ac:dyDescent="0.25">
      <c r="A11246" s="287"/>
    </row>
    <row r="11247" spans="1:1" x14ac:dyDescent="0.25">
      <c r="A11247" s="287"/>
    </row>
    <row r="11248" spans="1:1" x14ac:dyDescent="0.25">
      <c r="A11248" s="287"/>
    </row>
    <row r="11249" spans="1:1" x14ac:dyDescent="0.25">
      <c r="A11249" s="287"/>
    </row>
    <row r="11250" spans="1:1" x14ac:dyDescent="0.25">
      <c r="A11250" s="287"/>
    </row>
    <row r="11251" spans="1:1" x14ac:dyDescent="0.25">
      <c r="A11251" s="287"/>
    </row>
    <row r="11252" spans="1:1" x14ac:dyDescent="0.25">
      <c r="A11252" s="287"/>
    </row>
    <row r="11253" spans="1:1" x14ac:dyDescent="0.25">
      <c r="A11253" s="287"/>
    </row>
    <row r="11254" spans="1:1" x14ac:dyDescent="0.25">
      <c r="A11254" s="287"/>
    </row>
    <row r="11255" spans="1:1" x14ac:dyDescent="0.25">
      <c r="A11255" s="287"/>
    </row>
    <row r="11256" spans="1:1" x14ac:dyDescent="0.25">
      <c r="A11256" s="287"/>
    </row>
    <row r="11257" spans="1:1" x14ac:dyDescent="0.25">
      <c r="A11257" s="287"/>
    </row>
    <row r="11258" spans="1:1" x14ac:dyDescent="0.25">
      <c r="A11258" s="287"/>
    </row>
    <row r="11259" spans="1:1" x14ac:dyDescent="0.25">
      <c r="A11259" s="287"/>
    </row>
    <row r="11260" spans="1:1" x14ac:dyDescent="0.25">
      <c r="A11260" s="287"/>
    </row>
    <row r="11261" spans="1:1" x14ac:dyDescent="0.25">
      <c r="A11261" s="287"/>
    </row>
    <row r="11262" spans="1:1" x14ac:dyDescent="0.25">
      <c r="A11262" s="287"/>
    </row>
    <row r="11263" spans="1:1" x14ac:dyDescent="0.25">
      <c r="A11263" s="287"/>
    </row>
    <row r="11264" spans="1:1" x14ac:dyDescent="0.25">
      <c r="A11264" s="287"/>
    </row>
    <row r="11265" spans="1:1" x14ac:dyDescent="0.25">
      <c r="A11265" s="287"/>
    </row>
    <row r="11266" spans="1:1" x14ac:dyDescent="0.25">
      <c r="A11266" s="287"/>
    </row>
    <row r="11267" spans="1:1" x14ac:dyDescent="0.25">
      <c r="A11267" s="287"/>
    </row>
    <row r="11268" spans="1:1" x14ac:dyDescent="0.25">
      <c r="A11268" s="287"/>
    </row>
    <row r="11269" spans="1:1" x14ac:dyDescent="0.25">
      <c r="A11269" s="287"/>
    </row>
    <row r="11270" spans="1:1" x14ac:dyDescent="0.25">
      <c r="A11270" s="287"/>
    </row>
    <row r="11271" spans="1:1" x14ac:dyDescent="0.25">
      <c r="A11271" s="287"/>
    </row>
    <row r="11272" spans="1:1" x14ac:dyDescent="0.25">
      <c r="A11272" s="287"/>
    </row>
    <row r="11273" spans="1:1" x14ac:dyDescent="0.25">
      <c r="A11273" s="287"/>
    </row>
    <row r="11274" spans="1:1" x14ac:dyDescent="0.25">
      <c r="A11274" s="287"/>
    </row>
    <row r="11275" spans="1:1" x14ac:dyDescent="0.25">
      <c r="A11275" s="287"/>
    </row>
    <row r="11276" spans="1:1" x14ac:dyDescent="0.25">
      <c r="A11276" s="287"/>
    </row>
    <row r="11277" spans="1:1" x14ac:dyDescent="0.25">
      <c r="A11277" s="287"/>
    </row>
    <row r="11278" spans="1:1" x14ac:dyDescent="0.25">
      <c r="A11278" s="287"/>
    </row>
    <row r="11279" spans="1:1" x14ac:dyDescent="0.25">
      <c r="A11279" s="287"/>
    </row>
    <row r="11280" spans="1:1" x14ac:dyDescent="0.25">
      <c r="A11280" s="287"/>
    </row>
    <row r="11281" spans="1:1" x14ac:dyDescent="0.25">
      <c r="A11281" s="287"/>
    </row>
    <row r="11282" spans="1:1" x14ac:dyDescent="0.25">
      <c r="A11282" s="287"/>
    </row>
    <row r="11283" spans="1:1" x14ac:dyDescent="0.25">
      <c r="A11283" s="287"/>
    </row>
    <row r="11284" spans="1:1" x14ac:dyDescent="0.25">
      <c r="A11284" s="287"/>
    </row>
    <row r="11285" spans="1:1" x14ac:dyDescent="0.25">
      <c r="A11285" s="287"/>
    </row>
    <row r="11286" spans="1:1" x14ac:dyDescent="0.25">
      <c r="A11286" s="287"/>
    </row>
    <row r="11287" spans="1:1" x14ac:dyDescent="0.25">
      <c r="A11287" s="287"/>
    </row>
    <row r="11288" spans="1:1" x14ac:dyDescent="0.25">
      <c r="A11288" s="287"/>
    </row>
    <row r="11289" spans="1:1" x14ac:dyDescent="0.25">
      <c r="A11289" s="287"/>
    </row>
    <row r="11290" spans="1:1" x14ac:dyDescent="0.25">
      <c r="A11290" s="287"/>
    </row>
    <row r="11291" spans="1:1" x14ac:dyDescent="0.25">
      <c r="A11291" s="287"/>
    </row>
    <row r="11292" spans="1:1" x14ac:dyDescent="0.25">
      <c r="A11292" s="287"/>
    </row>
    <row r="11293" spans="1:1" x14ac:dyDescent="0.25">
      <c r="A11293" s="287"/>
    </row>
    <row r="11294" spans="1:1" x14ac:dyDescent="0.25">
      <c r="A11294" s="287"/>
    </row>
    <row r="11295" spans="1:1" x14ac:dyDescent="0.25">
      <c r="A11295" s="287"/>
    </row>
    <row r="11296" spans="1:1" x14ac:dyDescent="0.25">
      <c r="A11296" s="287"/>
    </row>
    <row r="11297" spans="1:1" x14ac:dyDescent="0.25">
      <c r="A11297" s="287"/>
    </row>
    <row r="11298" spans="1:1" x14ac:dyDescent="0.25">
      <c r="A11298" s="287"/>
    </row>
    <row r="11299" spans="1:1" x14ac:dyDescent="0.25">
      <c r="A11299" s="287"/>
    </row>
    <row r="11300" spans="1:1" x14ac:dyDescent="0.25">
      <c r="A11300" s="287"/>
    </row>
    <row r="11301" spans="1:1" x14ac:dyDescent="0.25">
      <c r="A11301" s="287"/>
    </row>
    <row r="11302" spans="1:1" x14ac:dyDescent="0.25">
      <c r="A11302" s="287"/>
    </row>
    <row r="11303" spans="1:1" x14ac:dyDescent="0.25">
      <c r="A11303" s="287"/>
    </row>
    <row r="11304" spans="1:1" x14ac:dyDescent="0.25">
      <c r="A11304" s="287"/>
    </row>
    <row r="11305" spans="1:1" x14ac:dyDescent="0.25">
      <c r="A11305" s="287"/>
    </row>
    <row r="11306" spans="1:1" x14ac:dyDescent="0.25">
      <c r="A11306" s="287"/>
    </row>
    <row r="11307" spans="1:1" x14ac:dyDescent="0.25">
      <c r="A11307" s="287"/>
    </row>
    <row r="11308" spans="1:1" x14ac:dyDescent="0.25">
      <c r="A11308" s="287"/>
    </row>
    <row r="11309" spans="1:1" x14ac:dyDescent="0.25">
      <c r="A11309" s="287"/>
    </row>
    <row r="11310" spans="1:1" x14ac:dyDescent="0.25">
      <c r="A11310" s="287"/>
    </row>
    <row r="11311" spans="1:1" x14ac:dyDescent="0.25">
      <c r="A11311" s="287"/>
    </row>
    <row r="11312" spans="1:1" x14ac:dyDescent="0.25">
      <c r="A11312" s="287"/>
    </row>
    <row r="11313" spans="1:1" x14ac:dyDescent="0.25">
      <c r="A11313" s="287"/>
    </row>
    <row r="11314" spans="1:1" x14ac:dyDescent="0.25">
      <c r="A11314" s="287"/>
    </row>
    <row r="11315" spans="1:1" x14ac:dyDescent="0.25">
      <c r="A11315" s="287"/>
    </row>
    <row r="11316" spans="1:1" x14ac:dyDescent="0.25">
      <c r="A11316" s="287"/>
    </row>
    <row r="11317" spans="1:1" x14ac:dyDescent="0.25">
      <c r="A11317" s="287"/>
    </row>
    <row r="11318" spans="1:1" x14ac:dyDescent="0.25">
      <c r="A11318" s="287"/>
    </row>
    <row r="11319" spans="1:1" x14ac:dyDescent="0.25">
      <c r="A11319" s="287"/>
    </row>
    <row r="11320" spans="1:1" x14ac:dyDescent="0.25">
      <c r="A11320" s="287"/>
    </row>
    <row r="11321" spans="1:1" x14ac:dyDescent="0.25">
      <c r="A11321" s="287"/>
    </row>
    <row r="11322" spans="1:1" x14ac:dyDescent="0.25">
      <c r="A11322" s="287"/>
    </row>
    <row r="11323" spans="1:1" x14ac:dyDescent="0.25">
      <c r="A11323" s="287"/>
    </row>
    <row r="11324" spans="1:1" x14ac:dyDescent="0.25">
      <c r="A11324" s="287"/>
    </row>
    <row r="11325" spans="1:1" x14ac:dyDescent="0.25">
      <c r="A11325" s="287"/>
    </row>
    <row r="11326" spans="1:1" x14ac:dyDescent="0.25">
      <c r="A11326" s="287"/>
    </row>
    <row r="11327" spans="1:1" x14ac:dyDescent="0.25">
      <c r="A11327" s="287"/>
    </row>
    <row r="11328" spans="1:1" x14ac:dyDescent="0.25">
      <c r="A11328" s="287"/>
    </row>
    <row r="11329" spans="1:1" x14ac:dyDescent="0.25">
      <c r="A11329" s="287"/>
    </row>
    <row r="11330" spans="1:1" x14ac:dyDescent="0.25">
      <c r="A11330" s="287"/>
    </row>
    <row r="11331" spans="1:1" x14ac:dyDescent="0.25">
      <c r="A11331" s="287"/>
    </row>
    <row r="11332" spans="1:1" x14ac:dyDescent="0.25">
      <c r="A11332" s="287"/>
    </row>
    <row r="11333" spans="1:1" x14ac:dyDescent="0.25">
      <c r="A11333" s="287"/>
    </row>
    <row r="11334" spans="1:1" x14ac:dyDescent="0.25">
      <c r="A11334" s="287"/>
    </row>
    <row r="11335" spans="1:1" x14ac:dyDescent="0.25">
      <c r="A11335" s="287"/>
    </row>
    <row r="11336" spans="1:1" x14ac:dyDescent="0.25">
      <c r="A11336" s="287"/>
    </row>
    <row r="11337" spans="1:1" x14ac:dyDescent="0.25">
      <c r="A11337" s="287"/>
    </row>
    <row r="11338" spans="1:1" x14ac:dyDescent="0.25">
      <c r="A11338" s="287"/>
    </row>
    <row r="11339" spans="1:1" x14ac:dyDescent="0.25">
      <c r="A11339" s="287"/>
    </row>
    <row r="11340" spans="1:1" x14ac:dyDescent="0.25">
      <c r="A11340" s="287"/>
    </row>
    <row r="11341" spans="1:1" x14ac:dyDescent="0.25">
      <c r="A11341" s="287"/>
    </row>
    <row r="11342" spans="1:1" x14ac:dyDescent="0.25">
      <c r="A11342" s="287"/>
    </row>
    <row r="11343" spans="1:1" x14ac:dyDescent="0.25">
      <c r="A11343" s="287"/>
    </row>
    <row r="11344" spans="1:1" x14ac:dyDescent="0.25">
      <c r="A11344" s="287"/>
    </row>
    <row r="11345" spans="1:1" x14ac:dyDescent="0.25">
      <c r="A11345" s="287"/>
    </row>
    <row r="11346" spans="1:1" x14ac:dyDescent="0.25">
      <c r="A11346" s="287"/>
    </row>
    <row r="11347" spans="1:1" x14ac:dyDescent="0.25">
      <c r="A11347" s="287"/>
    </row>
    <row r="11348" spans="1:1" x14ac:dyDescent="0.25">
      <c r="A11348" s="287"/>
    </row>
    <row r="11349" spans="1:1" x14ac:dyDescent="0.25">
      <c r="A11349" s="287"/>
    </row>
    <row r="11350" spans="1:1" x14ac:dyDescent="0.25">
      <c r="A11350" s="287"/>
    </row>
    <row r="11351" spans="1:1" x14ac:dyDescent="0.25">
      <c r="A11351" s="287"/>
    </row>
    <row r="11352" spans="1:1" x14ac:dyDescent="0.25">
      <c r="A11352" s="287"/>
    </row>
    <row r="11353" spans="1:1" x14ac:dyDescent="0.25">
      <c r="A11353" s="287"/>
    </row>
    <row r="11354" spans="1:1" x14ac:dyDescent="0.25">
      <c r="A11354" s="287"/>
    </row>
    <row r="11355" spans="1:1" x14ac:dyDescent="0.25">
      <c r="A11355" s="287"/>
    </row>
    <row r="11356" spans="1:1" x14ac:dyDescent="0.25">
      <c r="A11356" s="287"/>
    </row>
    <row r="11357" spans="1:1" x14ac:dyDescent="0.25">
      <c r="A11357" s="287"/>
    </row>
    <row r="11358" spans="1:1" x14ac:dyDescent="0.25">
      <c r="A11358" s="287"/>
    </row>
    <row r="11359" spans="1:1" x14ac:dyDescent="0.25">
      <c r="A11359" s="287"/>
    </row>
    <row r="11360" spans="1:1" x14ac:dyDescent="0.25">
      <c r="A11360" s="287"/>
    </row>
    <row r="11361" spans="1:1" x14ac:dyDescent="0.25">
      <c r="A11361" s="287"/>
    </row>
    <row r="11362" spans="1:1" x14ac:dyDescent="0.25">
      <c r="A11362" s="287"/>
    </row>
    <row r="11363" spans="1:1" x14ac:dyDescent="0.25">
      <c r="A11363" s="287"/>
    </row>
    <row r="11364" spans="1:1" x14ac:dyDescent="0.25">
      <c r="A11364" s="287"/>
    </row>
    <row r="11365" spans="1:1" x14ac:dyDescent="0.25">
      <c r="A11365" s="287"/>
    </row>
    <row r="11366" spans="1:1" x14ac:dyDescent="0.25">
      <c r="A11366" s="287"/>
    </row>
    <row r="11367" spans="1:1" x14ac:dyDescent="0.25">
      <c r="A11367" s="287"/>
    </row>
    <row r="11368" spans="1:1" x14ac:dyDescent="0.25">
      <c r="A11368" s="287"/>
    </row>
    <row r="11369" spans="1:1" x14ac:dyDescent="0.25">
      <c r="A11369" s="287"/>
    </row>
    <row r="11370" spans="1:1" x14ac:dyDescent="0.25">
      <c r="A11370" s="287"/>
    </row>
    <row r="11371" spans="1:1" x14ac:dyDescent="0.25">
      <c r="A11371" s="287"/>
    </row>
    <row r="11372" spans="1:1" x14ac:dyDescent="0.25">
      <c r="A11372" s="287"/>
    </row>
    <row r="11373" spans="1:1" x14ac:dyDescent="0.25">
      <c r="A11373" s="287"/>
    </row>
    <row r="11374" spans="1:1" x14ac:dyDescent="0.25">
      <c r="A11374" s="287"/>
    </row>
    <row r="11375" spans="1:1" x14ac:dyDescent="0.25">
      <c r="A11375" s="287"/>
    </row>
    <row r="11376" spans="1:1" x14ac:dyDescent="0.25">
      <c r="A11376" s="287"/>
    </row>
    <row r="11377" spans="1:1" x14ac:dyDescent="0.25">
      <c r="A11377" s="287"/>
    </row>
    <row r="11378" spans="1:1" x14ac:dyDescent="0.25">
      <c r="A11378" s="287"/>
    </row>
    <row r="11379" spans="1:1" x14ac:dyDescent="0.25">
      <c r="A11379" s="287"/>
    </row>
    <row r="11380" spans="1:1" x14ac:dyDescent="0.25">
      <c r="A11380" s="287"/>
    </row>
    <row r="11381" spans="1:1" x14ac:dyDescent="0.25">
      <c r="A11381" s="287"/>
    </row>
    <row r="11382" spans="1:1" x14ac:dyDescent="0.25">
      <c r="A11382" s="287"/>
    </row>
    <row r="11383" spans="1:1" x14ac:dyDescent="0.25">
      <c r="A11383" s="287"/>
    </row>
    <row r="11384" spans="1:1" x14ac:dyDescent="0.25">
      <c r="A11384" s="287"/>
    </row>
    <row r="11385" spans="1:1" x14ac:dyDescent="0.25">
      <c r="A11385" s="287"/>
    </row>
    <row r="11386" spans="1:1" x14ac:dyDescent="0.25">
      <c r="A11386" s="287"/>
    </row>
    <row r="11387" spans="1:1" x14ac:dyDescent="0.25">
      <c r="A11387" s="287"/>
    </row>
    <row r="11388" spans="1:1" x14ac:dyDescent="0.25">
      <c r="A11388" s="287"/>
    </row>
    <row r="11389" spans="1:1" x14ac:dyDescent="0.25">
      <c r="A11389" s="287"/>
    </row>
    <row r="11390" spans="1:1" x14ac:dyDescent="0.25">
      <c r="A11390" s="287"/>
    </row>
    <row r="11391" spans="1:1" x14ac:dyDescent="0.25">
      <c r="A11391" s="287"/>
    </row>
    <row r="11392" spans="1:1" x14ac:dyDescent="0.25">
      <c r="A11392" s="287"/>
    </row>
    <row r="11393" spans="1:1" x14ac:dyDescent="0.25">
      <c r="A11393" s="287"/>
    </row>
    <row r="11394" spans="1:1" x14ac:dyDescent="0.25">
      <c r="A11394" s="287"/>
    </row>
    <row r="11395" spans="1:1" x14ac:dyDescent="0.25">
      <c r="A11395" s="287"/>
    </row>
    <row r="11396" spans="1:1" x14ac:dyDescent="0.25">
      <c r="A11396" s="287"/>
    </row>
    <row r="11397" spans="1:1" x14ac:dyDescent="0.25">
      <c r="A11397" s="287"/>
    </row>
    <row r="11398" spans="1:1" x14ac:dyDescent="0.25">
      <c r="A11398" s="287"/>
    </row>
    <row r="11399" spans="1:1" x14ac:dyDescent="0.25">
      <c r="A11399" s="287"/>
    </row>
    <row r="11400" spans="1:1" x14ac:dyDescent="0.25">
      <c r="A11400" s="287"/>
    </row>
    <row r="11401" spans="1:1" x14ac:dyDescent="0.25">
      <c r="A11401" s="287"/>
    </row>
    <row r="11402" spans="1:1" x14ac:dyDescent="0.25">
      <c r="A11402" s="287"/>
    </row>
    <row r="11403" spans="1:1" x14ac:dyDescent="0.25">
      <c r="A11403" s="287"/>
    </row>
    <row r="11404" spans="1:1" x14ac:dyDescent="0.25">
      <c r="A11404" s="287"/>
    </row>
    <row r="11405" spans="1:1" x14ac:dyDescent="0.25">
      <c r="A11405" s="287"/>
    </row>
    <row r="11406" spans="1:1" x14ac:dyDescent="0.25">
      <c r="A11406" s="287"/>
    </row>
    <row r="11407" spans="1:1" x14ac:dyDescent="0.25">
      <c r="A11407" s="287"/>
    </row>
    <row r="11408" spans="1:1" x14ac:dyDescent="0.25">
      <c r="A11408" s="287"/>
    </row>
    <row r="11409" spans="1:1" x14ac:dyDescent="0.25">
      <c r="A11409" s="287"/>
    </row>
    <row r="11410" spans="1:1" x14ac:dyDescent="0.25">
      <c r="A11410" s="287"/>
    </row>
    <row r="11411" spans="1:1" x14ac:dyDescent="0.25">
      <c r="A11411" s="287"/>
    </row>
    <row r="11412" spans="1:1" x14ac:dyDescent="0.25">
      <c r="A11412" s="287"/>
    </row>
    <row r="11413" spans="1:1" x14ac:dyDescent="0.25">
      <c r="A11413" s="287"/>
    </row>
    <row r="11414" spans="1:1" x14ac:dyDescent="0.25">
      <c r="A11414" s="287"/>
    </row>
    <row r="11415" spans="1:1" x14ac:dyDescent="0.25">
      <c r="A11415" s="287"/>
    </row>
    <row r="11416" spans="1:1" x14ac:dyDescent="0.25">
      <c r="A11416" s="287"/>
    </row>
    <row r="11417" spans="1:1" x14ac:dyDescent="0.25">
      <c r="A11417" s="287"/>
    </row>
    <row r="11418" spans="1:1" x14ac:dyDescent="0.25">
      <c r="A11418" s="287"/>
    </row>
    <row r="11419" spans="1:1" x14ac:dyDescent="0.25">
      <c r="A11419" s="287"/>
    </row>
    <row r="11420" spans="1:1" x14ac:dyDescent="0.25">
      <c r="A11420" s="287"/>
    </row>
    <row r="11421" spans="1:1" x14ac:dyDescent="0.25">
      <c r="A11421" s="287"/>
    </row>
    <row r="11422" spans="1:1" x14ac:dyDescent="0.25">
      <c r="A11422" s="287"/>
    </row>
    <row r="11423" spans="1:1" x14ac:dyDescent="0.25">
      <c r="A11423" s="287"/>
    </row>
    <row r="11424" spans="1:1" x14ac:dyDescent="0.25">
      <c r="A11424" s="287"/>
    </row>
    <row r="11425" spans="1:1" x14ac:dyDescent="0.25">
      <c r="A11425" s="287"/>
    </row>
    <row r="11426" spans="1:1" x14ac:dyDescent="0.25">
      <c r="A11426" s="287"/>
    </row>
    <row r="11427" spans="1:1" x14ac:dyDescent="0.25">
      <c r="A11427" s="287"/>
    </row>
    <row r="11428" spans="1:1" x14ac:dyDescent="0.25">
      <c r="A11428" s="287"/>
    </row>
    <row r="11429" spans="1:1" x14ac:dyDescent="0.25">
      <c r="A11429" s="287"/>
    </row>
    <row r="11430" spans="1:1" x14ac:dyDescent="0.25">
      <c r="A11430" s="287"/>
    </row>
    <row r="11431" spans="1:1" x14ac:dyDescent="0.25">
      <c r="A11431" s="287"/>
    </row>
    <row r="11432" spans="1:1" x14ac:dyDescent="0.25">
      <c r="A11432" s="287"/>
    </row>
    <row r="11433" spans="1:1" x14ac:dyDescent="0.25">
      <c r="A11433" s="287"/>
    </row>
    <row r="11434" spans="1:1" x14ac:dyDescent="0.25">
      <c r="A11434" s="287"/>
    </row>
    <row r="11435" spans="1:1" x14ac:dyDescent="0.25">
      <c r="A11435" s="287"/>
    </row>
    <row r="11436" spans="1:1" x14ac:dyDescent="0.25">
      <c r="A11436" s="287"/>
    </row>
    <row r="11437" spans="1:1" x14ac:dyDescent="0.25">
      <c r="A11437" s="287"/>
    </row>
    <row r="11438" spans="1:1" x14ac:dyDescent="0.25">
      <c r="A11438" s="287"/>
    </row>
    <row r="11439" spans="1:1" x14ac:dyDescent="0.25">
      <c r="A11439" s="287"/>
    </row>
    <row r="11440" spans="1:1" x14ac:dyDescent="0.25">
      <c r="A11440" s="287"/>
    </row>
    <row r="11441" spans="1:1" x14ac:dyDescent="0.25">
      <c r="A11441" s="287"/>
    </row>
    <row r="11442" spans="1:1" x14ac:dyDescent="0.25">
      <c r="A11442" s="287"/>
    </row>
    <row r="11443" spans="1:1" x14ac:dyDescent="0.25">
      <c r="A11443" s="287"/>
    </row>
    <row r="11444" spans="1:1" x14ac:dyDescent="0.25">
      <c r="A11444" s="287"/>
    </row>
    <row r="11445" spans="1:1" x14ac:dyDescent="0.25">
      <c r="A11445" s="287"/>
    </row>
    <row r="11446" spans="1:1" x14ac:dyDescent="0.25">
      <c r="A11446" s="287"/>
    </row>
    <row r="11447" spans="1:1" x14ac:dyDescent="0.25">
      <c r="A11447" s="287"/>
    </row>
    <row r="11448" spans="1:1" x14ac:dyDescent="0.25">
      <c r="A11448" s="287"/>
    </row>
    <row r="11449" spans="1:1" x14ac:dyDescent="0.25">
      <c r="A11449" s="287"/>
    </row>
    <row r="11450" spans="1:1" x14ac:dyDescent="0.25">
      <c r="A11450" s="287"/>
    </row>
    <row r="11451" spans="1:1" x14ac:dyDescent="0.25">
      <c r="A11451" s="287"/>
    </row>
    <row r="11452" spans="1:1" x14ac:dyDescent="0.25">
      <c r="A11452" s="287"/>
    </row>
    <row r="11453" spans="1:1" x14ac:dyDescent="0.25">
      <c r="A11453" s="287"/>
    </row>
    <row r="11454" spans="1:1" x14ac:dyDescent="0.25">
      <c r="A11454" s="287"/>
    </row>
    <row r="11455" spans="1:1" x14ac:dyDescent="0.25">
      <c r="A11455" s="287"/>
    </row>
    <row r="11456" spans="1:1" x14ac:dyDescent="0.25">
      <c r="A11456" s="287"/>
    </row>
    <row r="11457" spans="1:1" x14ac:dyDescent="0.25">
      <c r="A11457" s="287"/>
    </row>
    <row r="11458" spans="1:1" x14ac:dyDescent="0.25">
      <c r="A11458" s="287"/>
    </row>
    <row r="11459" spans="1:1" x14ac:dyDescent="0.25">
      <c r="A11459" s="287"/>
    </row>
    <row r="11460" spans="1:1" x14ac:dyDescent="0.25">
      <c r="A11460" s="287"/>
    </row>
    <row r="11461" spans="1:1" x14ac:dyDescent="0.25">
      <c r="A11461" s="287"/>
    </row>
    <row r="11462" spans="1:1" x14ac:dyDescent="0.25">
      <c r="A11462" s="287"/>
    </row>
    <row r="11463" spans="1:1" x14ac:dyDescent="0.25">
      <c r="A11463" s="287"/>
    </row>
    <row r="11464" spans="1:1" x14ac:dyDescent="0.25">
      <c r="A11464" s="287"/>
    </row>
    <row r="11465" spans="1:1" x14ac:dyDescent="0.25">
      <c r="A11465" s="287"/>
    </row>
    <row r="11466" spans="1:1" x14ac:dyDescent="0.25">
      <c r="A11466" s="287"/>
    </row>
    <row r="11467" spans="1:1" x14ac:dyDescent="0.25">
      <c r="A11467" s="287"/>
    </row>
    <row r="11468" spans="1:1" x14ac:dyDescent="0.25">
      <c r="A11468" s="287"/>
    </row>
    <row r="11469" spans="1:1" x14ac:dyDescent="0.25">
      <c r="A11469" s="287"/>
    </row>
    <row r="11470" spans="1:1" x14ac:dyDescent="0.25">
      <c r="A11470" s="287"/>
    </row>
    <row r="11471" spans="1:1" x14ac:dyDescent="0.25">
      <c r="A11471" s="287"/>
    </row>
    <row r="11472" spans="1:1" x14ac:dyDescent="0.25">
      <c r="A11472" s="287"/>
    </row>
    <row r="11473" spans="1:1" x14ac:dyDescent="0.25">
      <c r="A11473" s="287"/>
    </row>
    <row r="11474" spans="1:1" x14ac:dyDescent="0.25">
      <c r="A11474" s="287"/>
    </row>
    <row r="11475" spans="1:1" x14ac:dyDescent="0.25">
      <c r="A11475" s="287"/>
    </row>
    <row r="11476" spans="1:1" x14ac:dyDescent="0.25">
      <c r="A11476" s="287"/>
    </row>
    <row r="11477" spans="1:1" x14ac:dyDescent="0.25">
      <c r="A11477" s="287"/>
    </row>
    <row r="11478" spans="1:1" x14ac:dyDescent="0.25">
      <c r="A11478" s="287"/>
    </row>
    <row r="11479" spans="1:1" x14ac:dyDescent="0.25">
      <c r="A11479" s="287"/>
    </row>
    <row r="11480" spans="1:1" x14ac:dyDescent="0.25">
      <c r="A11480" s="287"/>
    </row>
    <row r="11481" spans="1:1" x14ac:dyDescent="0.25">
      <c r="A11481" s="287"/>
    </row>
    <row r="11482" spans="1:1" x14ac:dyDescent="0.25">
      <c r="A11482" s="287"/>
    </row>
    <row r="11483" spans="1:1" x14ac:dyDescent="0.25">
      <c r="A11483" s="287"/>
    </row>
    <row r="11484" spans="1:1" x14ac:dyDescent="0.25">
      <c r="A11484" s="287"/>
    </row>
    <row r="11485" spans="1:1" x14ac:dyDescent="0.25">
      <c r="A11485" s="287"/>
    </row>
    <row r="11486" spans="1:1" x14ac:dyDescent="0.25">
      <c r="A11486" s="287"/>
    </row>
    <row r="11487" spans="1:1" x14ac:dyDescent="0.25">
      <c r="A11487" s="287"/>
    </row>
    <row r="11488" spans="1:1" x14ac:dyDescent="0.25">
      <c r="A11488" s="287"/>
    </row>
    <row r="11489" spans="1:1" x14ac:dyDescent="0.25">
      <c r="A11489" s="287"/>
    </row>
    <row r="11490" spans="1:1" x14ac:dyDescent="0.25">
      <c r="A11490" s="287"/>
    </row>
    <row r="11491" spans="1:1" x14ac:dyDescent="0.25">
      <c r="A11491" s="287"/>
    </row>
    <row r="11492" spans="1:1" x14ac:dyDescent="0.25">
      <c r="A11492" s="287"/>
    </row>
    <row r="11493" spans="1:1" x14ac:dyDescent="0.25">
      <c r="A11493" s="287"/>
    </row>
    <row r="11494" spans="1:1" x14ac:dyDescent="0.25">
      <c r="A11494" s="287"/>
    </row>
    <row r="11495" spans="1:1" x14ac:dyDescent="0.25">
      <c r="A11495" s="287"/>
    </row>
    <row r="11496" spans="1:1" x14ac:dyDescent="0.25">
      <c r="A11496" s="287"/>
    </row>
    <row r="11497" spans="1:1" x14ac:dyDescent="0.25">
      <c r="A11497" s="287"/>
    </row>
    <row r="11498" spans="1:1" x14ac:dyDescent="0.25">
      <c r="A11498" s="287"/>
    </row>
    <row r="11499" spans="1:1" x14ac:dyDescent="0.25">
      <c r="A11499" s="287"/>
    </row>
    <row r="11500" spans="1:1" x14ac:dyDescent="0.25">
      <c r="A11500" s="287"/>
    </row>
    <row r="11501" spans="1:1" x14ac:dyDescent="0.25">
      <c r="A11501" s="287"/>
    </row>
    <row r="11502" spans="1:1" x14ac:dyDescent="0.25">
      <c r="A11502" s="287"/>
    </row>
    <row r="11503" spans="1:1" x14ac:dyDescent="0.25">
      <c r="A11503" s="287"/>
    </row>
    <row r="11504" spans="1:1" x14ac:dyDescent="0.25">
      <c r="A11504" s="287"/>
    </row>
    <row r="11505" spans="1:1" x14ac:dyDescent="0.25">
      <c r="A11505" s="287"/>
    </row>
    <row r="11506" spans="1:1" x14ac:dyDescent="0.25">
      <c r="A11506" s="287"/>
    </row>
    <row r="11507" spans="1:1" x14ac:dyDescent="0.25">
      <c r="A11507" s="287"/>
    </row>
    <row r="11508" spans="1:1" x14ac:dyDescent="0.25">
      <c r="A11508" s="287"/>
    </row>
    <row r="11509" spans="1:1" x14ac:dyDescent="0.25">
      <c r="A11509" s="287"/>
    </row>
    <row r="11510" spans="1:1" x14ac:dyDescent="0.25">
      <c r="A11510" s="287"/>
    </row>
    <row r="11511" spans="1:1" x14ac:dyDescent="0.25">
      <c r="A11511" s="287"/>
    </row>
    <row r="11512" spans="1:1" x14ac:dyDescent="0.25">
      <c r="A11512" s="287"/>
    </row>
    <row r="11513" spans="1:1" x14ac:dyDescent="0.25">
      <c r="A11513" s="287"/>
    </row>
    <row r="11514" spans="1:1" x14ac:dyDescent="0.25">
      <c r="A11514" s="287"/>
    </row>
    <row r="11515" spans="1:1" x14ac:dyDescent="0.25">
      <c r="A11515" s="287"/>
    </row>
    <row r="11516" spans="1:1" x14ac:dyDescent="0.25">
      <c r="A11516" s="287"/>
    </row>
    <row r="11517" spans="1:1" x14ac:dyDescent="0.25">
      <c r="A11517" s="287"/>
    </row>
    <row r="11518" spans="1:1" x14ac:dyDescent="0.25">
      <c r="A11518" s="287"/>
    </row>
    <row r="11519" spans="1:1" x14ac:dyDescent="0.25">
      <c r="A11519" s="287"/>
    </row>
    <row r="11520" spans="1:1" x14ac:dyDescent="0.25">
      <c r="A11520" s="287"/>
    </row>
    <row r="11521" spans="1:1" x14ac:dyDescent="0.25">
      <c r="A11521" s="287"/>
    </row>
    <row r="11522" spans="1:1" x14ac:dyDescent="0.25">
      <c r="A11522" s="287"/>
    </row>
    <row r="11523" spans="1:1" x14ac:dyDescent="0.25">
      <c r="A11523" s="287"/>
    </row>
    <row r="11524" spans="1:1" x14ac:dyDescent="0.25">
      <c r="A11524" s="287"/>
    </row>
    <row r="11525" spans="1:1" x14ac:dyDescent="0.25">
      <c r="A11525" s="287"/>
    </row>
    <row r="11526" spans="1:1" x14ac:dyDescent="0.25">
      <c r="A11526" s="287"/>
    </row>
    <row r="11527" spans="1:1" x14ac:dyDescent="0.25">
      <c r="A11527" s="287"/>
    </row>
    <row r="11528" spans="1:1" x14ac:dyDescent="0.25">
      <c r="A11528" s="287"/>
    </row>
    <row r="11529" spans="1:1" x14ac:dyDescent="0.25">
      <c r="A11529" s="287"/>
    </row>
    <row r="11530" spans="1:1" x14ac:dyDescent="0.25">
      <c r="A11530" s="287"/>
    </row>
    <row r="11531" spans="1:1" x14ac:dyDescent="0.25">
      <c r="A11531" s="287"/>
    </row>
    <row r="11532" spans="1:1" x14ac:dyDescent="0.25">
      <c r="A11532" s="287"/>
    </row>
    <row r="11533" spans="1:1" x14ac:dyDescent="0.25">
      <c r="A11533" s="287"/>
    </row>
    <row r="11534" spans="1:1" x14ac:dyDescent="0.25">
      <c r="A11534" s="287"/>
    </row>
    <row r="11535" spans="1:1" x14ac:dyDescent="0.25">
      <c r="A11535" s="287"/>
    </row>
    <row r="11536" spans="1:1" x14ac:dyDescent="0.25">
      <c r="A11536" s="287"/>
    </row>
    <row r="11537" spans="1:1" x14ac:dyDescent="0.25">
      <c r="A11537" s="287"/>
    </row>
    <row r="11538" spans="1:1" x14ac:dyDescent="0.25">
      <c r="A11538" s="287"/>
    </row>
    <row r="11539" spans="1:1" x14ac:dyDescent="0.25">
      <c r="A11539" s="287"/>
    </row>
    <row r="11540" spans="1:1" x14ac:dyDescent="0.25">
      <c r="A11540" s="287"/>
    </row>
    <row r="11541" spans="1:1" x14ac:dyDescent="0.25">
      <c r="A11541" s="287"/>
    </row>
    <row r="11542" spans="1:1" x14ac:dyDescent="0.25">
      <c r="A11542" s="287"/>
    </row>
    <row r="11543" spans="1:1" x14ac:dyDescent="0.25">
      <c r="A11543" s="287"/>
    </row>
    <row r="11544" spans="1:1" x14ac:dyDescent="0.25">
      <c r="A11544" s="287"/>
    </row>
    <row r="11545" spans="1:1" x14ac:dyDescent="0.25">
      <c r="A11545" s="287"/>
    </row>
    <row r="11546" spans="1:1" x14ac:dyDescent="0.25">
      <c r="A11546" s="287"/>
    </row>
    <row r="11547" spans="1:1" x14ac:dyDescent="0.25">
      <c r="A11547" s="287"/>
    </row>
    <row r="11548" spans="1:1" x14ac:dyDescent="0.25">
      <c r="A11548" s="287"/>
    </row>
    <row r="11549" spans="1:1" x14ac:dyDescent="0.25">
      <c r="A11549" s="287"/>
    </row>
    <row r="11550" spans="1:1" x14ac:dyDescent="0.25">
      <c r="A11550" s="287"/>
    </row>
    <row r="11551" spans="1:1" x14ac:dyDescent="0.25">
      <c r="A11551" s="287"/>
    </row>
    <row r="11552" spans="1:1" x14ac:dyDescent="0.25">
      <c r="A11552" s="287"/>
    </row>
    <row r="11553" spans="1:1" x14ac:dyDescent="0.25">
      <c r="A11553" s="287"/>
    </row>
    <row r="11554" spans="1:1" x14ac:dyDescent="0.25">
      <c r="A11554" s="287"/>
    </row>
    <row r="11555" spans="1:1" x14ac:dyDescent="0.25">
      <c r="A11555" s="287"/>
    </row>
    <row r="11556" spans="1:1" x14ac:dyDescent="0.25">
      <c r="A11556" s="287"/>
    </row>
    <row r="11557" spans="1:1" x14ac:dyDescent="0.25">
      <c r="A11557" s="287"/>
    </row>
    <row r="11558" spans="1:1" x14ac:dyDescent="0.25">
      <c r="A11558" s="287"/>
    </row>
    <row r="11559" spans="1:1" x14ac:dyDescent="0.25">
      <c r="A11559" s="287"/>
    </row>
    <row r="11560" spans="1:1" x14ac:dyDescent="0.25">
      <c r="A11560" s="287"/>
    </row>
    <row r="11561" spans="1:1" x14ac:dyDescent="0.25">
      <c r="A11561" s="287"/>
    </row>
    <row r="11562" spans="1:1" x14ac:dyDescent="0.25">
      <c r="A11562" s="287"/>
    </row>
    <row r="11563" spans="1:1" x14ac:dyDescent="0.25">
      <c r="A11563" s="287"/>
    </row>
    <row r="11564" spans="1:1" x14ac:dyDescent="0.25">
      <c r="A11564" s="287"/>
    </row>
    <row r="11565" spans="1:1" x14ac:dyDescent="0.25">
      <c r="A11565" s="287"/>
    </row>
    <row r="11566" spans="1:1" x14ac:dyDescent="0.25">
      <c r="A11566" s="287"/>
    </row>
    <row r="11567" spans="1:1" x14ac:dyDescent="0.25">
      <c r="A11567" s="287"/>
    </row>
    <row r="11568" spans="1:1" x14ac:dyDescent="0.25">
      <c r="A11568" s="287"/>
    </row>
    <row r="11569" spans="1:1" x14ac:dyDescent="0.25">
      <c r="A11569" s="287"/>
    </row>
    <row r="11570" spans="1:1" x14ac:dyDescent="0.25">
      <c r="A11570" s="287"/>
    </row>
    <row r="11571" spans="1:1" x14ac:dyDescent="0.25">
      <c r="A11571" s="287"/>
    </row>
    <row r="11572" spans="1:1" x14ac:dyDescent="0.25">
      <c r="A11572" s="287"/>
    </row>
    <row r="11573" spans="1:1" x14ac:dyDescent="0.25">
      <c r="A11573" s="287"/>
    </row>
    <row r="11574" spans="1:1" x14ac:dyDescent="0.25">
      <c r="A11574" s="287"/>
    </row>
    <row r="11575" spans="1:1" x14ac:dyDescent="0.25">
      <c r="A11575" s="287"/>
    </row>
    <row r="11576" spans="1:1" x14ac:dyDescent="0.25">
      <c r="A11576" s="287"/>
    </row>
    <row r="11577" spans="1:1" x14ac:dyDescent="0.25">
      <c r="A11577" s="287"/>
    </row>
    <row r="11578" spans="1:1" x14ac:dyDescent="0.25">
      <c r="A11578" s="287"/>
    </row>
    <row r="11579" spans="1:1" x14ac:dyDescent="0.25">
      <c r="A11579" s="287"/>
    </row>
    <row r="11580" spans="1:1" x14ac:dyDescent="0.25">
      <c r="A11580" s="287"/>
    </row>
    <row r="11581" spans="1:1" x14ac:dyDescent="0.25">
      <c r="A11581" s="287"/>
    </row>
    <row r="11582" spans="1:1" x14ac:dyDescent="0.25">
      <c r="A11582" s="287"/>
    </row>
    <row r="11583" spans="1:1" x14ac:dyDescent="0.25">
      <c r="A11583" s="287"/>
    </row>
    <row r="11584" spans="1:1" x14ac:dyDescent="0.25">
      <c r="A11584" s="287"/>
    </row>
    <row r="11585" spans="1:1" x14ac:dyDescent="0.25">
      <c r="A11585" s="287"/>
    </row>
    <row r="11586" spans="1:1" x14ac:dyDescent="0.25">
      <c r="A11586" s="287"/>
    </row>
    <row r="11587" spans="1:1" x14ac:dyDescent="0.25">
      <c r="A11587" s="287"/>
    </row>
    <row r="11588" spans="1:1" x14ac:dyDescent="0.25">
      <c r="A11588" s="287"/>
    </row>
    <row r="11589" spans="1:1" x14ac:dyDescent="0.25">
      <c r="A11589" s="287"/>
    </row>
    <row r="11590" spans="1:1" x14ac:dyDescent="0.25">
      <c r="A11590" s="287"/>
    </row>
    <row r="11591" spans="1:1" x14ac:dyDescent="0.25">
      <c r="A11591" s="287"/>
    </row>
    <row r="11592" spans="1:1" x14ac:dyDescent="0.25">
      <c r="A11592" s="287"/>
    </row>
    <row r="11593" spans="1:1" x14ac:dyDescent="0.25">
      <c r="A11593" s="287"/>
    </row>
    <row r="11594" spans="1:1" x14ac:dyDescent="0.25">
      <c r="A11594" s="287"/>
    </row>
    <row r="11595" spans="1:1" x14ac:dyDescent="0.25">
      <c r="A11595" s="287"/>
    </row>
    <row r="11596" spans="1:1" x14ac:dyDescent="0.25">
      <c r="A11596" s="287"/>
    </row>
    <row r="11597" spans="1:1" x14ac:dyDescent="0.25">
      <c r="A11597" s="287"/>
    </row>
    <row r="11598" spans="1:1" x14ac:dyDescent="0.25">
      <c r="A11598" s="287"/>
    </row>
    <row r="11599" spans="1:1" x14ac:dyDescent="0.25">
      <c r="A11599" s="287"/>
    </row>
    <row r="11600" spans="1:1" x14ac:dyDescent="0.25">
      <c r="A11600" s="287"/>
    </row>
    <row r="11601" spans="1:1" x14ac:dyDescent="0.25">
      <c r="A11601" s="287"/>
    </row>
    <row r="11602" spans="1:1" x14ac:dyDescent="0.25">
      <c r="A11602" s="287"/>
    </row>
    <row r="11603" spans="1:1" x14ac:dyDescent="0.25">
      <c r="A11603" s="287"/>
    </row>
    <row r="11604" spans="1:1" x14ac:dyDescent="0.25">
      <c r="A11604" s="287"/>
    </row>
    <row r="11605" spans="1:1" x14ac:dyDescent="0.25">
      <c r="A11605" s="287"/>
    </row>
    <row r="11606" spans="1:1" x14ac:dyDescent="0.25">
      <c r="A11606" s="287"/>
    </row>
    <row r="11607" spans="1:1" x14ac:dyDescent="0.25">
      <c r="A11607" s="287"/>
    </row>
    <row r="11608" spans="1:1" x14ac:dyDescent="0.25">
      <c r="A11608" s="287"/>
    </row>
    <row r="11609" spans="1:1" x14ac:dyDescent="0.25">
      <c r="A11609" s="287"/>
    </row>
    <row r="11610" spans="1:1" x14ac:dyDescent="0.25">
      <c r="A11610" s="287"/>
    </row>
    <row r="11611" spans="1:1" x14ac:dyDescent="0.25">
      <c r="A11611" s="287"/>
    </row>
    <row r="11612" spans="1:1" x14ac:dyDescent="0.25">
      <c r="A11612" s="287"/>
    </row>
    <row r="11613" spans="1:1" x14ac:dyDescent="0.25">
      <c r="A11613" s="287"/>
    </row>
    <row r="11614" spans="1:1" x14ac:dyDescent="0.25">
      <c r="A11614" s="287"/>
    </row>
    <row r="11615" spans="1:1" x14ac:dyDescent="0.25">
      <c r="A11615" s="287"/>
    </row>
    <row r="11616" spans="1:1" x14ac:dyDescent="0.25">
      <c r="A11616" s="287"/>
    </row>
    <row r="11617" spans="1:1" x14ac:dyDescent="0.25">
      <c r="A11617" s="287"/>
    </row>
    <row r="11618" spans="1:1" x14ac:dyDescent="0.25">
      <c r="A11618" s="287"/>
    </row>
    <row r="11619" spans="1:1" x14ac:dyDescent="0.25">
      <c r="A11619" s="287"/>
    </row>
    <row r="11620" spans="1:1" x14ac:dyDescent="0.25">
      <c r="A11620" s="287"/>
    </row>
    <row r="11621" spans="1:1" x14ac:dyDescent="0.25">
      <c r="A11621" s="287"/>
    </row>
    <row r="11622" spans="1:1" x14ac:dyDescent="0.25">
      <c r="A11622" s="287"/>
    </row>
    <row r="11623" spans="1:1" x14ac:dyDescent="0.25">
      <c r="A11623" s="287"/>
    </row>
    <row r="11624" spans="1:1" x14ac:dyDescent="0.25">
      <c r="A11624" s="287"/>
    </row>
    <row r="11625" spans="1:1" x14ac:dyDescent="0.25">
      <c r="A11625" s="287"/>
    </row>
    <row r="11626" spans="1:1" x14ac:dyDescent="0.25">
      <c r="A11626" s="287"/>
    </row>
    <row r="11627" spans="1:1" x14ac:dyDescent="0.25">
      <c r="A11627" s="287"/>
    </row>
    <row r="11628" spans="1:1" x14ac:dyDescent="0.25">
      <c r="A11628" s="287"/>
    </row>
    <row r="11629" spans="1:1" x14ac:dyDescent="0.25">
      <c r="A11629" s="287"/>
    </row>
    <row r="11630" spans="1:1" x14ac:dyDescent="0.25">
      <c r="A11630" s="287"/>
    </row>
    <row r="11631" spans="1:1" x14ac:dyDescent="0.25">
      <c r="A11631" s="287"/>
    </row>
    <row r="11632" spans="1:1" x14ac:dyDescent="0.25">
      <c r="A11632" s="287"/>
    </row>
    <row r="11633" spans="1:1" x14ac:dyDescent="0.25">
      <c r="A11633" s="287"/>
    </row>
    <row r="11634" spans="1:1" x14ac:dyDescent="0.25">
      <c r="A11634" s="287"/>
    </row>
    <row r="11635" spans="1:1" x14ac:dyDescent="0.25">
      <c r="A11635" s="287"/>
    </row>
    <row r="11636" spans="1:1" x14ac:dyDescent="0.25">
      <c r="A11636" s="287"/>
    </row>
    <row r="11637" spans="1:1" x14ac:dyDescent="0.25">
      <c r="A11637" s="287"/>
    </row>
    <row r="11638" spans="1:1" x14ac:dyDescent="0.25">
      <c r="A11638" s="287"/>
    </row>
    <row r="11639" spans="1:1" x14ac:dyDescent="0.25">
      <c r="A11639" s="287"/>
    </row>
    <row r="11640" spans="1:1" x14ac:dyDescent="0.25">
      <c r="A11640" s="287"/>
    </row>
    <row r="11641" spans="1:1" x14ac:dyDescent="0.25">
      <c r="A11641" s="287"/>
    </row>
    <row r="11642" spans="1:1" x14ac:dyDescent="0.25">
      <c r="A11642" s="287"/>
    </row>
    <row r="11643" spans="1:1" x14ac:dyDescent="0.25">
      <c r="A11643" s="287"/>
    </row>
    <row r="11644" spans="1:1" x14ac:dyDescent="0.25">
      <c r="A11644" s="287"/>
    </row>
    <row r="11645" spans="1:1" x14ac:dyDescent="0.25">
      <c r="A11645" s="287"/>
    </row>
    <row r="11646" spans="1:1" x14ac:dyDescent="0.25">
      <c r="A11646" s="287"/>
    </row>
    <row r="11647" spans="1:1" x14ac:dyDescent="0.25">
      <c r="A11647" s="287"/>
    </row>
    <row r="11648" spans="1:1" x14ac:dyDescent="0.25">
      <c r="A11648" s="287"/>
    </row>
    <row r="11649" spans="1:1" x14ac:dyDescent="0.25">
      <c r="A11649" s="287"/>
    </row>
    <row r="11650" spans="1:1" x14ac:dyDescent="0.25">
      <c r="A11650" s="287"/>
    </row>
    <row r="11651" spans="1:1" x14ac:dyDescent="0.25">
      <c r="A11651" s="287"/>
    </row>
    <row r="11652" spans="1:1" x14ac:dyDescent="0.25">
      <c r="A11652" s="287"/>
    </row>
    <row r="11653" spans="1:1" x14ac:dyDescent="0.25">
      <c r="A11653" s="287"/>
    </row>
    <row r="11654" spans="1:1" x14ac:dyDescent="0.25">
      <c r="A11654" s="287"/>
    </row>
    <row r="11655" spans="1:1" x14ac:dyDescent="0.25">
      <c r="A11655" s="287"/>
    </row>
    <row r="11656" spans="1:1" x14ac:dyDescent="0.25">
      <c r="A11656" s="287"/>
    </row>
    <row r="11657" spans="1:1" x14ac:dyDescent="0.25">
      <c r="A11657" s="287"/>
    </row>
    <row r="11658" spans="1:1" x14ac:dyDescent="0.25">
      <c r="A11658" s="287"/>
    </row>
    <row r="11659" spans="1:1" x14ac:dyDescent="0.25">
      <c r="A11659" s="287"/>
    </row>
    <row r="11660" spans="1:1" x14ac:dyDescent="0.25">
      <c r="A11660" s="287"/>
    </row>
    <row r="11661" spans="1:1" x14ac:dyDescent="0.25">
      <c r="A11661" s="287"/>
    </row>
    <row r="11662" spans="1:1" x14ac:dyDescent="0.25">
      <c r="A11662" s="287"/>
    </row>
    <row r="11663" spans="1:1" x14ac:dyDescent="0.25">
      <c r="A11663" s="287"/>
    </row>
    <row r="11664" spans="1:1" x14ac:dyDescent="0.25">
      <c r="A11664" s="287"/>
    </row>
    <row r="11665" spans="1:1" x14ac:dyDescent="0.25">
      <c r="A11665" s="287"/>
    </row>
    <row r="11666" spans="1:1" x14ac:dyDescent="0.25">
      <c r="A11666" s="287"/>
    </row>
    <row r="11667" spans="1:1" x14ac:dyDescent="0.25">
      <c r="A11667" s="287"/>
    </row>
    <row r="11668" spans="1:1" x14ac:dyDescent="0.25">
      <c r="A11668" s="287"/>
    </row>
    <row r="11669" spans="1:1" x14ac:dyDescent="0.25">
      <c r="A11669" s="287"/>
    </row>
    <row r="11670" spans="1:1" x14ac:dyDescent="0.25">
      <c r="A11670" s="287"/>
    </row>
    <row r="11671" spans="1:1" x14ac:dyDescent="0.25">
      <c r="A11671" s="287"/>
    </row>
    <row r="11672" spans="1:1" x14ac:dyDescent="0.25">
      <c r="A11672" s="287"/>
    </row>
    <row r="11673" spans="1:1" x14ac:dyDescent="0.25">
      <c r="A11673" s="287"/>
    </row>
    <row r="11674" spans="1:1" x14ac:dyDescent="0.25">
      <c r="A11674" s="287"/>
    </row>
    <row r="11675" spans="1:1" x14ac:dyDescent="0.25">
      <c r="A11675" s="287"/>
    </row>
    <row r="11676" spans="1:1" x14ac:dyDescent="0.25">
      <c r="A11676" s="287"/>
    </row>
    <row r="11677" spans="1:1" x14ac:dyDescent="0.25">
      <c r="A11677" s="287"/>
    </row>
    <row r="11678" spans="1:1" x14ac:dyDescent="0.25">
      <c r="A11678" s="287"/>
    </row>
    <row r="11679" spans="1:1" x14ac:dyDescent="0.25">
      <c r="A11679" s="287"/>
    </row>
    <row r="11680" spans="1:1" x14ac:dyDescent="0.25">
      <c r="A11680" s="287"/>
    </row>
    <row r="11681" spans="1:1" x14ac:dyDescent="0.25">
      <c r="A11681" s="287"/>
    </row>
    <row r="11682" spans="1:1" x14ac:dyDescent="0.25">
      <c r="A11682" s="287"/>
    </row>
    <row r="11683" spans="1:1" x14ac:dyDescent="0.25">
      <c r="A11683" s="287"/>
    </row>
    <row r="11684" spans="1:1" x14ac:dyDescent="0.25">
      <c r="A11684" s="287"/>
    </row>
    <row r="11685" spans="1:1" x14ac:dyDescent="0.25">
      <c r="A11685" s="287"/>
    </row>
    <row r="11686" spans="1:1" x14ac:dyDescent="0.25">
      <c r="A11686" s="287"/>
    </row>
    <row r="11687" spans="1:1" x14ac:dyDescent="0.25">
      <c r="A11687" s="287"/>
    </row>
    <row r="11688" spans="1:1" x14ac:dyDescent="0.25">
      <c r="A11688" s="287"/>
    </row>
    <row r="11689" spans="1:1" x14ac:dyDescent="0.25">
      <c r="A11689" s="287"/>
    </row>
    <row r="11690" spans="1:1" x14ac:dyDescent="0.25">
      <c r="A11690" s="287"/>
    </row>
    <row r="11691" spans="1:1" x14ac:dyDescent="0.25">
      <c r="A11691" s="287"/>
    </row>
    <row r="11692" spans="1:1" x14ac:dyDescent="0.25">
      <c r="A11692" s="287"/>
    </row>
    <row r="11693" spans="1:1" x14ac:dyDescent="0.25">
      <c r="A11693" s="287"/>
    </row>
    <row r="11694" spans="1:1" x14ac:dyDescent="0.25">
      <c r="A11694" s="287"/>
    </row>
    <row r="11695" spans="1:1" x14ac:dyDescent="0.25">
      <c r="A11695" s="287"/>
    </row>
    <row r="11696" spans="1:1" x14ac:dyDescent="0.25">
      <c r="A11696" s="287"/>
    </row>
    <row r="11697" spans="1:1" x14ac:dyDescent="0.25">
      <c r="A11697" s="287"/>
    </row>
    <row r="11698" spans="1:1" x14ac:dyDescent="0.25">
      <c r="A11698" s="287"/>
    </row>
    <row r="11699" spans="1:1" x14ac:dyDescent="0.25">
      <c r="A11699" s="287"/>
    </row>
    <row r="11700" spans="1:1" x14ac:dyDescent="0.25">
      <c r="A11700" s="287"/>
    </row>
    <row r="11701" spans="1:1" x14ac:dyDescent="0.25">
      <c r="A11701" s="287"/>
    </row>
    <row r="11702" spans="1:1" x14ac:dyDescent="0.25">
      <c r="A11702" s="287"/>
    </row>
    <row r="11703" spans="1:1" x14ac:dyDescent="0.25">
      <c r="A11703" s="287"/>
    </row>
    <row r="11704" spans="1:1" x14ac:dyDescent="0.25">
      <c r="A11704" s="287"/>
    </row>
    <row r="11705" spans="1:1" x14ac:dyDescent="0.25">
      <c r="A11705" s="287"/>
    </row>
    <row r="11706" spans="1:1" x14ac:dyDescent="0.25">
      <c r="A11706" s="287"/>
    </row>
    <row r="11707" spans="1:1" x14ac:dyDescent="0.25">
      <c r="A11707" s="287"/>
    </row>
    <row r="11708" spans="1:1" x14ac:dyDescent="0.25">
      <c r="A11708" s="287"/>
    </row>
    <row r="11709" spans="1:1" x14ac:dyDescent="0.25">
      <c r="A11709" s="287"/>
    </row>
    <row r="11710" spans="1:1" x14ac:dyDescent="0.25">
      <c r="A11710" s="287"/>
    </row>
    <row r="11711" spans="1:1" x14ac:dyDescent="0.25">
      <c r="A11711" s="287"/>
    </row>
    <row r="11712" spans="1:1" x14ac:dyDescent="0.25">
      <c r="A11712" s="287"/>
    </row>
    <row r="11713" spans="1:1" x14ac:dyDescent="0.25">
      <c r="A11713" s="287"/>
    </row>
    <row r="11714" spans="1:1" x14ac:dyDescent="0.25">
      <c r="A11714" s="287"/>
    </row>
    <row r="11715" spans="1:1" x14ac:dyDescent="0.25">
      <c r="A11715" s="287"/>
    </row>
    <row r="11716" spans="1:1" x14ac:dyDescent="0.25">
      <c r="A11716" s="287"/>
    </row>
    <row r="11717" spans="1:1" x14ac:dyDescent="0.25">
      <c r="A11717" s="287"/>
    </row>
    <row r="11718" spans="1:1" x14ac:dyDescent="0.25">
      <c r="A11718" s="287"/>
    </row>
    <row r="11719" spans="1:1" x14ac:dyDescent="0.25">
      <c r="A11719" s="287"/>
    </row>
    <row r="11720" spans="1:1" x14ac:dyDescent="0.25">
      <c r="A11720" s="287"/>
    </row>
    <row r="11721" spans="1:1" x14ac:dyDescent="0.25">
      <c r="A11721" s="287"/>
    </row>
    <row r="11722" spans="1:1" x14ac:dyDescent="0.25">
      <c r="A11722" s="287"/>
    </row>
    <row r="11723" spans="1:1" x14ac:dyDescent="0.25">
      <c r="A11723" s="287"/>
    </row>
    <row r="11724" spans="1:1" x14ac:dyDescent="0.25">
      <c r="A11724" s="287"/>
    </row>
    <row r="11725" spans="1:1" x14ac:dyDescent="0.25">
      <c r="A11725" s="287"/>
    </row>
    <row r="11726" spans="1:1" x14ac:dyDescent="0.25">
      <c r="A11726" s="287"/>
    </row>
    <row r="11727" spans="1:1" x14ac:dyDescent="0.25">
      <c r="A11727" s="287"/>
    </row>
    <row r="11728" spans="1:1" x14ac:dyDescent="0.25">
      <c r="A11728" s="287"/>
    </row>
    <row r="11729" spans="1:1" x14ac:dyDescent="0.25">
      <c r="A11729" s="287"/>
    </row>
    <row r="11730" spans="1:1" x14ac:dyDescent="0.25">
      <c r="A11730" s="287"/>
    </row>
    <row r="11731" spans="1:1" x14ac:dyDescent="0.25">
      <c r="A11731" s="287"/>
    </row>
    <row r="11732" spans="1:1" x14ac:dyDescent="0.25">
      <c r="A11732" s="287"/>
    </row>
    <row r="11733" spans="1:1" x14ac:dyDescent="0.25">
      <c r="A11733" s="287"/>
    </row>
    <row r="11734" spans="1:1" x14ac:dyDescent="0.25">
      <c r="A11734" s="287"/>
    </row>
    <row r="11735" spans="1:1" x14ac:dyDescent="0.25">
      <c r="A11735" s="287"/>
    </row>
    <row r="11736" spans="1:1" x14ac:dyDescent="0.25">
      <c r="A11736" s="287"/>
    </row>
    <row r="11737" spans="1:1" x14ac:dyDescent="0.25">
      <c r="A11737" s="287"/>
    </row>
    <row r="11738" spans="1:1" x14ac:dyDescent="0.25">
      <c r="A11738" s="287"/>
    </row>
    <row r="11739" spans="1:1" x14ac:dyDescent="0.25">
      <c r="A11739" s="287"/>
    </row>
    <row r="11740" spans="1:1" x14ac:dyDescent="0.25">
      <c r="A11740" s="287"/>
    </row>
    <row r="11741" spans="1:1" x14ac:dyDescent="0.25">
      <c r="A11741" s="287"/>
    </row>
    <row r="11742" spans="1:1" x14ac:dyDescent="0.25">
      <c r="A11742" s="287"/>
    </row>
    <row r="11743" spans="1:1" x14ac:dyDescent="0.25">
      <c r="A11743" s="287"/>
    </row>
    <row r="11744" spans="1:1" x14ac:dyDescent="0.25">
      <c r="A11744" s="287"/>
    </row>
    <row r="11745" spans="1:1" x14ac:dyDescent="0.25">
      <c r="A11745" s="287"/>
    </row>
    <row r="11746" spans="1:1" x14ac:dyDescent="0.25">
      <c r="A11746" s="287"/>
    </row>
    <row r="11747" spans="1:1" x14ac:dyDescent="0.25">
      <c r="A11747" s="287"/>
    </row>
    <row r="11748" spans="1:1" x14ac:dyDescent="0.25">
      <c r="A11748" s="287"/>
    </row>
    <row r="11749" spans="1:1" x14ac:dyDescent="0.25">
      <c r="A11749" s="287"/>
    </row>
    <row r="11750" spans="1:1" x14ac:dyDescent="0.25">
      <c r="A11750" s="287"/>
    </row>
    <row r="11751" spans="1:1" x14ac:dyDescent="0.25">
      <c r="A11751" s="287"/>
    </row>
    <row r="11752" spans="1:1" x14ac:dyDescent="0.25">
      <c r="A11752" s="287"/>
    </row>
    <row r="11753" spans="1:1" x14ac:dyDescent="0.25">
      <c r="A11753" s="287"/>
    </row>
    <row r="11754" spans="1:1" x14ac:dyDescent="0.25">
      <c r="A11754" s="287"/>
    </row>
    <row r="11755" spans="1:1" x14ac:dyDescent="0.25">
      <c r="A11755" s="287"/>
    </row>
    <row r="11756" spans="1:1" x14ac:dyDescent="0.25">
      <c r="A11756" s="287"/>
    </row>
    <row r="11757" spans="1:1" x14ac:dyDescent="0.25">
      <c r="A11757" s="287"/>
    </row>
    <row r="11758" spans="1:1" x14ac:dyDescent="0.25">
      <c r="A11758" s="287"/>
    </row>
    <row r="11759" spans="1:1" x14ac:dyDescent="0.25">
      <c r="A11759" s="287"/>
    </row>
    <row r="11760" spans="1:1" x14ac:dyDescent="0.25">
      <c r="A11760" s="287"/>
    </row>
    <row r="11761" spans="1:1" x14ac:dyDescent="0.25">
      <c r="A11761" s="287"/>
    </row>
    <row r="11762" spans="1:1" x14ac:dyDescent="0.25">
      <c r="A11762" s="287"/>
    </row>
    <row r="11763" spans="1:1" x14ac:dyDescent="0.25">
      <c r="A11763" s="287"/>
    </row>
    <row r="11764" spans="1:1" x14ac:dyDescent="0.25">
      <c r="A11764" s="287"/>
    </row>
    <row r="11765" spans="1:1" x14ac:dyDescent="0.25">
      <c r="A11765" s="287"/>
    </row>
    <row r="11766" spans="1:1" x14ac:dyDescent="0.25">
      <c r="A11766" s="287"/>
    </row>
    <row r="11767" spans="1:1" x14ac:dyDescent="0.25">
      <c r="A11767" s="287"/>
    </row>
    <row r="11768" spans="1:1" x14ac:dyDescent="0.25">
      <c r="A11768" s="287"/>
    </row>
    <row r="11769" spans="1:1" x14ac:dyDescent="0.25">
      <c r="A11769" s="287"/>
    </row>
    <row r="11770" spans="1:1" x14ac:dyDescent="0.25">
      <c r="A11770" s="287"/>
    </row>
    <row r="11771" spans="1:1" x14ac:dyDescent="0.25">
      <c r="A11771" s="287"/>
    </row>
    <row r="11772" spans="1:1" x14ac:dyDescent="0.25">
      <c r="A11772" s="287"/>
    </row>
    <row r="11773" spans="1:1" x14ac:dyDescent="0.25">
      <c r="A11773" s="287"/>
    </row>
    <row r="11774" spans="1:1" x14ac:dyDescent="0.25">
      <c r="A11774" s="287"/>
    </row>
    <row r="11775" spans="1:1" x14ac:dyDescent="0.25">
      <c r="A11775" s="287"/>
    </row>
    <row r="11776" spans="1:1" x14ac:dyDescent="0.25">
      <c r="A11776" s="287"/>
    </row>
    <row r="11777" spans="1:1" x14ac:dyDescent="0.25">
      <c r="A11777" s="287"/>
    </row>
    <row r="11778" spans="1:1" x14ac:dyDescent="0.25">
      <c r="A11778" s="287"/>
    </row>
    <row r="11779" spans="1:1" x14ac:dyDescent="0.25">
      <c r="A11779" s="287"/>
    </row>
    <row r="11780" spans="1:1" x14ac:dyDescent="0.25">
      <c r="A11780" s="287"/>
    </row>
    <row r="11781" spans="1:1" x14ac:dyDescent="0.25">
      <c r="A11781" s="287"/>
    </row>
    <row r="11782" spans="1:1" x14ac:dyDescent="0.25">
      <c r="A11782" s="287"/>
    </row>
    <row r="11783" spans="1:1" x14ac:dyDescent="0.25">
      <c r="A11783" s="287"/>
    </row>
    <row r="11784" spans="1:1" x14ac:dyDescent="0.25">
      <c r="A11784" s="287"/>
    </row>
    <row r="11785" spans="1:1" x14ac:dyDescent="0.25">
      <c r="A11785" s="287"/>
    </row>
    <row r="11786" spans="1:1" x14ac:dyDescent="0.25">
      <c r="A11786" s="287"/>
    </row>
    <row r="11787" spans="1:1" x14ac:dyDescent="0.25">
      <c r="A11787" s="287"/>
    </row>
    <row r="11788" spans="1:1" x14ac:dyDescent="0.25">
      <c r="A11788" s="287"/>
    </row>
    <row r="11789" spans="1:1" x14ac:dyDescent="0.25">
      <c r="A11789" s="287"/>
    </row>
    <row r="11790" spans="1:1" x14ac:dyDescent="0.25">
      <c r="A11790" s="287"/>
    </row>
    <row r="11791" spans="1:1" x14ac:dyDescent="0.25">
      <c r="A11791" s="287"/>
    </row>
    <row r="11792" spans="1:1" x14ac:dyDescent="0.25">
      <c r="A11792" s="287"/>
    </row>
    <row r="11793" spans="1:1" x14ac:dyDescent="0.25">
      <c r="A11793" s="287"/>
    </row>
    <row r="11794" spans="1:1" x14ac:dyDescent="0.25">
      <c r="A11794" s="287"/>
    </row>
    <row r="11795" spans="1:1" x14ac:dyDescent="0.25">
      <c r="A11795" s="287"/>
    </row>
    <row r="11796" spans="1:1" x14ac:dyDescent="0.25">
      <c r="A11796" s="287"/>
    </row>
    <row r="11797" spans="1:1" x14ac:dyDescent="0.25">
      <c r="A11797" s="287"/>
    </row>
    <row r="11798" spans="1:1" x14ac:dyDescent="0.25">
      <c r="A11798" s="287"/>
    </row>
    <row r="11799" spans="1:1" x14ac:dyDescent="0.25">
      <c r="A11799" s="287"/>
    </row>
    <row r="11800" spans="1:1" x14ac:dyDescent="0.25">
      <c r="A11800" s="287"/>
    </row>
    <row r="11801" spans="1:1" x14ac:dyDescent="0.25">
      <c r="A11801" s="287"/>
    </row>
    <row r="11802" spans="1:1" x14ac:dyDescent="0.25">
      <c r="A11802" s="287"/>
    </row>
    <row r="11803" spans="1:1" x14ac:dyDescent="0.25">
      <c r="A11803" s="287"/>
    </row>
    <row r="11804" spans="1:1" x14ac:dyDescent="0.25">
      <c r="A11804" s="287"/>
    </row>
    <row r="11805" spans="1:1" x14ac:dyDescent="0.25">
      <c r="A11805" s="287"/>
    </row>
    <row r="11806" spans="1:1" x14ac:dyDescent="0.25">
      <c r="A11806" s="287"/>
    </row>
    <row r="11807" spans="1:1" x14ac:dyDescent="0.25">
      <c r="A11807" s="287"/>
    </row>
    <row r="11808" spans="1:1" x14ac:dyDescent="0.25">
      <c r="A11808" s="287"/>
    </row>
    <row r="11809" spans="1:1" x14ac:dyDescent="0.25">
      <c r="A11809" s="287"/>
    </row>
    <row r="11810" spans="1:1" x14ac:dyDescent="0.25">
      <c r="A11810" s="287"/>
    </row>
    <row r="11811" spans="1:1" x14ac:dyDescent="0.25">
      <c r="A11811" s="287"/>
    </row>
    <row r="11812" spans="1:1" x14ac:dyDescent="0.25">
      <c r="A11812" s="287"/>
    </row>
    <row r="11813" spans="1:1" x14ac:dyDescent="0.25">
      <c r="A11813" s="287"/>
    </row>
    <row r="11814" spans="1:1" x14ac:dyDescent="0.25">
      <c r="A11814" s="287"/>
    </row>
    <row r="11815" spans="1:1" x14ac:dyDescent="0.25">
      <c r="A11815" s="287"/>
    </row>
    <row r="11816" spans="1:1" x14ac:dyDescent="0.25">
      <c r="A11816" s="287"/>
    </row>
    <row r="11817" spans="1:1" x14ac:dyDescent="0.25">
      <c r="A11817" s="287"/>
    </row>
    <row r="11818" spans="1:1" x14ac:dyDescent="0.25">
      <c r="A11818" s="287"/>
    </row>
    <row r="11819" spans="1:1" x14ac:dyDescent="0.25">
      <c r="A11819" s="287"/>
    </row>
    <row r="11820" spans="1:1" x14ac:dyDescent="0.25">
      <c r="A11820" s="287"/>
    </row>
    <row r="11821" spans="1:1" x14ac:dyDescent="0.25">
      <c r="A11821" s="287"/>
    </row>
    <row r="11822" spans="1:1" x14ac:dyDescent="0.25">
      <c r="A11822" s="287"/>
    </row>
    <row r="11823" spans="1:1" x14ac:dyDescent="0.25">
      <c r="A11823" s="287"/>
    </row>
    <row r="11824" spans="1:1" x14ac:dyDescent="0.25">
      <c r="A11824" s="287"/>
    </row>
    <row r="11825" spans="1:1" x14ac:dyDescent="0.25">
      <c r="A11825" s="287"/>
    </row>
    <row r="11826" spans="1:1" x14ac:dyDescent="0.25">
      <c r="A11826" s="287"/>
    </row>
    <row r="11827" spans="1:1" x14ac:dyDescent="0.25">
      <c r="A11827" s="287"/>
    </row>
    <row r="11828" spans="1:1" x14ac:dyDescent="0.25">
      <c r="A11828" s="287"/>
    </row>
    <row r="11829" spans="1:1" x14ac:dyDescent="0.25">
      <c r="A11829" s="287"/>
    </row>
    <row r="11830" spans="1:1" x14ac:dyDescent="0.25">
      <c r="A11830" s="287"/>
    </row>
    <row r="11831" spans="1:1" x14ac:dyDescent="0.25">
      <c r="A11831" s="287"/>
    </row>
    <row r="11832" spans="1:1" x14ac:dyDescent="0.25">
      <c r="A11832" s="287"/>
    </row>
    <row r="11833" spans="1:1" x14ac:dyDescent="0.25">
      <c r="A11833" s="287"/>
    </row>
    <row r="11834" spans="1:1" x14ac:dyDescent="0.25">
      <c r="A11834" s="287"/>
    </row>
    <row r="11835" spans="1:1" x14ac:dyDescent="0.25">
      <c r="A11835" s="287"/>
    </row>
    <row r="11836" spans="1:1" x14ac:dyDescent="0.25">
      <c r="A11836" s="287"/>
    </row>
    <row r="11837" spans="1:1" x14ac:dyDescent="0.25">
      <c r="A11837" s="287"/>
    </row>
    <row r="11838" spans="1:1" x14ac:dyDescent="0.25">
      <c r="A11838" s="287"/>
    </row>
    <row r="11839" spans="1:1" x14ac:dyDescent="0.25">
      <c r="A11839" s="287"/>
    </row>
    <row r="11840" spans="1:1" x14ac:dyDescent="0.25">
      <c r="A11840" s="287"/>
    </row>
    <row r="11841" spans="1:1" x14ac:dyDescent="0.25">
      <c r="A11841" s="287"/>
    </row>
    <row r="11842" spans="1:1" x14ac:dyDescent="0.25">
      <c r="A11842" s="287"/>
    </row>
    <row r="11843" spans="1:1" x14ac:dyDescent="0.25">
      <c r="A11843" s="287"/>
    </row>
    <row r="11844" spans="1:1" x14ac:dyDescent="0.25">
      <c r="A11844" s="287"/>
    </row>
    <row r="11845" spans="1:1" x14ac:dyDescent="0.25">
      <c r="A11845" s="287"/>
    </row>
    <row r="11846" spans="1:1" x14ac:dyDescent="0.25">
      <c r="A11846" s="287"/>
    </row>
    <row r="11847" spans="1:1" x14ac:dyDescent="0.25">
      <c r="A11847" s="287"/>
    </row>
    <row r="11848" spans="1:1" x14ac:dyDescent="0.25">
      <c r="A11848" s="287"/>
    </row>
    <row r="11849" spans="1:1" x14ac:dyDescent="0.25">
      <c r="A11849" s="287"/>
    </row>
    <row r="11850" spans="1:1" x14ac:dyDescent="0.25">
      <c r="A11850" s="287"/>
    </row>
    <row r="11851" spans="1:1" x14ac:dyDescent="0.25">
      <c r="A11851" s="287"/>
    </row>
    <row r="11852" spans="1:1" x14ac:dyDescent="0.25">
      <c r="A11852" s="287"/>
    </row>
    <row r="11853" spans="1:1" x14ac:dyDescent="0.25">
      <c r="A11853" s="287"/>
    </row>
    <row r="11854" spans="1:1" x14ac:dyDescent="0.25">
      <c r="A11854" s="287"/>
    </row>
    <row r="11855" spans="1:1" x14ac:dyDescent="0.25">
      <c r="A11855" s="287"/>
    </row>
    <row r="11856" spans="1:1" x14ac:dyDescent="0.25">
      <c r="A11856" s="287"/>
    </row>
    <row r="11857" spans="1:1" x14ac:dyDescent="0.25">
      <c r="A11857" s="287"/>
    </row>
    <row r="11858" spans="1:1" x14ac:dyDescent="0.25">
      <c r="A11858" s="287"/>
    </row>
    <row r="11859" spans="1:1" x14ac:dyDescent="0.25">
      <c r="A11859" s="287"/>
    </row>
    <row r="11860" spans="1:1" x14ac:dyDescent="0.25">
      <c r="A11860" s="287"/>
    </row>
    <row r="11861" spans="1:1" x14ac:dyDescent="0.25">
      <c r="A11861" s="287"/>
    </row>
    <row r="11862" spans="1:1" x14ac:dyDescent="0.25">
      <c r="A11862" s="287"/>
    </row>
    <row r="11863" spans="1:1" x14ac:dyDescent="0.25">
      <c r="A11863" s="287"/>
    </row>
    <row r="11864" spans="1:1" x14ac:dyDescent="0.25">
      <c r="A11864" s="287"/>
    </row>
    <row r="11865" spans="1:1" x14ac:dyDescent="0.25">
      <c r="A11865" s="287"/>
    </row>
    <row r="11866" spans="1:1" x14ac:dyDescent="0.25">
      <c r="A11866" s="287"/>
    </row>
    <row r="11867" spans="1:1" x14ac:dyDescent="0.25">
      <c r="A11867" s="287"/>
    </row>
    <row r="11868" spans="1:1" x14ac:dyDescent="0.25">
      <c r="A11868" s="287"/>
    </row>
    <row r="11869" spans="1:1" x14ac:dyDescent="0.25">
      <c r="A11869" s="287"/>
    </row>
    <row r="11870" spans="1:1" x14ac:dyDescent="0.25">
      <c r="A11870" s="287"/>
    </row>
    <row r="11871" spans="1:1" x14ac:dyDescent="0.25">
      <c r="A11871" s="287"/>
    </row>
    <row r="11872" spans="1:1" x14ac:dyDescent="0.25">
      <c r="A11872" s="287"/>
    </row>
    <row r="11873" spans="1:1" x14ac:dyDescent="0.25">
      <c r="A11873" s="287"/>
    </row>
    <row r="11874" spans="1:1" x14ac:dyDescent="0.25">
      <c r="A11874" s="287"/>
    </row>
    <row r="11875" spans="1:1" x14ac:dyDescent="0.25">
      <c r="A11875" s="287"/>
    </row>
    <row r="11876" spans="1:1" x14ac:dyDescent="0.25">
      <c r="A11876" s="287"/>
    </row>
    <row r="11877" spans="1:1" x14ac:dyDescent="0.25">
      <c r="A11877" s="287"/>
    </row>
    <row r="11878" spans="1:1" x14ac:dyDescent="0.25">
      <c r="A11878" s="287"/>
    </row>
    <row r="11879" spans="1:1" x14ac:dyDescent="0.25">
      <c r="A11879" s="287"/>
    </row>
    <row r="11880" spans="1:1" x14ac:dyDescent="0.25">
      <c r="A11880" s="287"/>
    </row>
    <row r="11881" spans="1:1" x14ac:dyDescent="0.25">
      <c r="A11881" s="287"/>
    </row>
    <row r="11882" spans="1:1" x14ac:dyDescent="0.25">
      <c r="A11882" s="287"/>
    </row>
    <row r="11883" spans="1:1" x14ac:dyDescent="0.25">
      <c r="A11883" s="287"/>
    </row>
    <row r="11884" spans="1:1" x14ac:dyDescent="0.25">
      <c r="A11884" s="287"/>
    </row>
    <row r="11885" spans="1:1" x14ac:dyDescent="0.25">
      <c r="A11885" s="287"/>
    </row>
    <row r="11886" spans="1:1" x14ac:dyDescent="0.25">
      <c r="A11886" s="287"/>
    </row>
    <row r="11887" spans="1:1" x14ac:dyDescent="0.25">
      <c r="A11887" s="287"/>
    </row>
    <row r="11888" spans="1:1" x14ac:dyDescent="0.25">
      <c r="A11888" s="287"/>
    </row>
    <row r="11889" spans="1:1" x14ac:dyDescent="0.25">
      <c r="A11889" s="287"/>
    </row>
    <row r="11890" spans="1:1" x14ac:dyDescent="0.25">
      <c r="A11890" s="287"/>
    </row>
    <row r="11891" spans="1:1" x14ac:dyDescent="0.25">
      <c r="A11891" s="287"/>
    </row>
    <row r="11892" spans="1:1" x14ac:dyDescent="0.25">
      <c r="A11892" s="287"/>
    </row>
    <row r="11893" spans="1:1" x14ac:dyDescent="0.25">
      <c r="A11893" s="287"/>
    </row>
    <row r="11894" spans="1:1" x14ac:dyDescent="0.25">
      <c r="A11894" s="287"/>
    </row>
    <row r="11895" spans="1:1" x14ac:dyDescent="0.25">
      <c r="A11895" s="287"/>
    </row>
    <row r="11896" spans="1:1" x14ac:dyDescent="0.25">
      <c r="A11896" s="287"/>
    </row>
    <row r="11897" spans="1:1" x14ac:dyDescent="0.25">
      <c r="A11897" s="287"/>
    </row>
    <row r="11898" spans="1:1" x14ac:dyDescent="0.25">
      <c r="A11898" s="287"/>
    </row>
    <row r="11899" spans="1:1" x14ac:dyDescent="0.25">
      <c r="A11899" s="287"/>
    </row>
    <row r="11900" spans="1:1" x14ac:dyDescent="0.25">
      <c r="A11900" s="287"/>
    </row>
    <row r="11901" spans="1:1" x14ac:dyDescent="0.25">
      <c r="A11901" s="287"/>
    </row>
    <row r="11902" spans="1:1" x14ac:dyDescent="0.25">
      <c r="A11902" s="287"/>
    </row>
    <row r="11903" spans="1:1" x14ac:dyDescent="0.25">
      <c r="A11903" s="287"/>
    </row>
    <row r="11904" spans="1:1" x14ac:dyDescent="0.25">
      <c r="A11904" s="287"/>
    </row>
    <row r="11905" spans="1:1" x14ac:dyDescent="0.25">
      <c r="A11905" s="287"/>
    </row>
    <row r="11906" spans="1:1" x14ac:dyDescent="0.25">
      <c r="A11906" s="287"/>
    </row>
    <row r="11907" spans="1:1" x14ac:dyDescent="0.25">
      <c r="A11907" s="287"/>
    </row>
    <row r="11908" spans="1:1" x14ac:dyDescent="0.25">
      <c r="A11908" s="287"/>
    </row>
    <row r="11909" spans="1:1" x14ac:dyDescent="0.25">
      <c r="A11909" s="287"/>
    </row>
    <row r="11910" spans="1:1" x14ac:dyDescent="0.25">
      <c r="A11910" s="287"/>
    </row>
    <row r="11911" spans="1:1" x14ac:dyDescent="0.25">
      <c r="A11911" s="287"/>
    </row>
    <row r="11912" spans="1:1" x14ac:dyDescent="0.25">
      <c r="A11912" s="287"/>
    </row>
    <row r="11913" spans="1:1" x14ac:dyDescent="0.25">
      <c r="A11913" s="287"/>
    </row>
    <row r="11914" spans="1:1" x14ac:dyDescent="0.25">
      <c r="A11914" s="287"/>
    </row>
    <row r="11915" spans="1:1" x14ac:dyDescent="0.25">
      <c r="A11915" s="287"/>
    </row>
    <row r="11916" spans="1:1" x14ac:dyDescent="0.25">
      <c r="A11916" s="287"/>
    </row>
    <row r="11917" spans="1:1" x14ac:dyDescent="0.25">
      <c r="A11917" s="287"/>
    </row>
    <row r="11918" spans="1:1" x14ac:dyDescent="0.25">
      <c r="A11918" s="287"/>
    </row>
    <row r="11919" spans="1:1" x14ac:dyDescent="0.25">
      <c r="A11919" s="287"/>
    </row>
    <row r="11920" spans="1:1" x14ac:dyDescent="0.25">
      <c r="A11920" s="287"/>
    </row>
    <row r="11921" spans="1:1" x14ac:dyDescent="0.25">
      <c r="A11921" s="287"/>
    </row>
    <row r="11922" spans="1:1" x14ac:dyDescent="0.25">
      <c r="A11922" s="287"/>
    </row>
    <row r="11923" spans="1:1" x14ac:dyDescent="0.25">
      <c r="A11923" s="287"/>
    </row>
    <row r="11924" spans="1:1" x14ac:dyDescent="0.25">
      <c r="A11924" s="287"/>
    </row>
    <row r="11925" spans="1:1" x14ac:dyDescent="0.25">
      <c r="A11925" s="287"/>
    </row>
    <row r="11926" spans="1:1" x14ac:dyDescent="0.25">
      <c r="A11926" s="287"/>
    </row>
    <row r="11927" spans="1:1" x14ac:dyDescent="0.25">
      <c r="A11927" s="287"/>
    </row>
    <row r="11928" spans="1:1" x14ac:dyDescent="0.25">
      <c r="A11928" s="287"/>
    </row>
    <row r="11929" spans="1:1" x14ac:dyDescent="0.25">
      <c r="A11929" s="287"/>
    </row>
    <row r="11930" spans="1:1" x14ac:dyDescent="0.25">
      <c r="A11930" s="287"/>
    </row>
    <row r="11931" spans="1:1" x14ac:dyDescent="0.25">
      <c r="A11931" s="287"/>
    </row>
    <row r="11932" spans="1:1" x14ac:dyDescent="0.25">
      <c r="A11932" s="287"/>
    </row>
    <row r="11933" spans="1:1" x14ac:dyDescent="0.25">
      <c r="A11933" s="287"/>
    </row>
    <row r="11934" spans="1:1" x14ac:dyDescent="0.25">
      <c r="A11934" s="287"/>
    </row>
    <row r="11935" spans="1:1" x14ac:dyDescent="0.25">
      <c r="A11935" s="287"/>
    </row>
    <row r="11936" spans="1:1" x14ac:dyDescent="0.25">
      <c r="A11936" s="287"/>
    </row>
    <row r="11937" spans="1:1" x14ac:dyDescent="0.25">
      <c r="A11937" s="287"/>
    </row>
    <row r="11938" spans="1:1" x14ac:dyDescent="0.25">
      <c r="A11938" s="287"/>
    </row>
    <row r="11939" spans="1:1" x14ac:dyDescent="0.25">
      <c r="A11939" s="287"/>
    </row>
    <row r="11940" spans="1:1" x14ac:dyDescent="0.25">
      <c r="A11940" s="287"/>
    </row>
    <row r="11941" spans="1:1" x14ac:dyDescent="0.25">
      <c r="A11941" s="287"/>
    </row>
    <row r="11942" spans="1:1" x14ac:dyDescent="0.25">
      <c r="A11942" s="287"/>
    </row>
    <row r="11943" spans="1:1" x14ac:dyDescent="0.25">
      <c r="A11943" s="287"/>
    </row>
    <row r="11944" spans="1:1" x14ac:dyDescent="0.25">
      <c r="A11944" s="287"/>
    </row>
    <row r="11945" spans="1:1" x14ac:dyDescent="0.25">
      <c r="A11945" s="287"/>
    </row>
    <row r="11946" spans="1:1" x14ac:dyDescent="0.25">
      <c r="A11946" s="287"/>
    </row>
    <row r="11947" spans="1:1" x14ac:dyDescent="0.25">
      <c r="A11947" s="287"/>
    </row>
    <row r="11948" spans="1:1" x14ac:dyDescent="0.25">
      <c r="A11948" s="287"/>
    </row>
    <row r="11949" spans="1:1" x14ac:dyDescent="0.25">
      <c r="A11949" s="287"/>
    </row>
    <row r="11950" spans="1:1" x14ac:dyDescent="0.25">
      <c r="A11950" s="287"/>
    </row>
    <row r="11951" spans="1:1" x14ac:dyDescent="0.25">
      <c r="A11951" s="287"/>
    </row>
    <row r="11952" spans="1:1" x14ac:dyDescent="0.25">
      <c r="A11952" s="287"/>
    </row>
    <row r="11953" spans="1:1" x14ac:dyDescent="0.25">
      <c r="A11953" s="287"/>
    </row>
    <row r="11954" spans="1:1" x14ac:dyDescent="0.25">
      <c r="A11954" s="287"/>
    </row>
    <row r="11955" spans="1:1" x14ac:dyDescent="0.25">
      <c r="A11955" s="287"/>
    </row>
    <row r="11956" spans="1:1" x14ac:dyDescent="0.25">
      <c r="A11956" s="287"/>
    </row>
    <row r="11957" spans="1:1" x14ac:dyDescent="0.25">
      <c r="A11957" s="287"/>
    </row>
    <row r="11958" spans="1:1" x14ac:dyDescent="0.25">
      <c r="A11958" s="287"/>
    </row>
    <row r="11959" spans="1:1" x14ac:dyDescent="0.25">
      <c r="A11959" s="287"/>
    </row>
    <row r="11960" spans="1:1" x14ac:dyDescent="0.25">
      <c r="A11960" s="287"/>
    </row>
    <row r="11961" spans="1:1" x14ac:dyDescent="0.25">
      <c r="A11961" s="287"/>
    </row>
    <row r="11962" spans="1:1" x14ac:dyDescent="0.25">
      <c r="A11962" s="287"/>
    </row>
    <row r="11963" spans="1:1" x14ac:dyDescent="0.25">
      <c r="A11963" s="287"/>
    </row>
    <row r="11964" spans="1:1" x14ac:dyDescent="0.25">
      <c r="A11964" s="287"/>
    </row>
    <row r="11965" spans="1:1" x14ac:dyDescent="0.25">
      <c r="A11965" s="287"/>
    </row>
    <row r="11966" spans="1:1" x14ac:dyDescent="0.25">
      <c r="A11966" s="287"/>
    </row>
    <row r="11967" spans="1:1" x14ac:dyDescent="0.25">
      <c r="A11967" s="287"/>
    </row>
    <row r="11968" spans="1:1" x14ac:dyDescent="0.25">
      <c r="A11968" s="287"/>
    </row>
    <row r="11969" spans="1:1" x14ac:dyDescent="0.25">
      <c r="A11969" s="287"/>
    </row>
    <row r="11970" spans="1:1" x14ac:dyDescent="0.25">
      <c r="A11970" s="287"/>
    </row>
    <row r="11971" spans="1:1" x14ac:dyDescent="0.25">
      <c r="A11971" s="287"/>
    </row>
    <row r="11972" spans="1:1" x14ac:dyDescent="0.25">
      <c r="A11972" s="287"/>
    </row>
    <row r="11973" spans="1:1" x14ac:dyDescent="0.25">
      <c r="A11973" s="287"/>
    </row>
    <row r="11974" spans="1:1" x14ac:dyDescent="0.25">
      <c r="A11974" s="287"/>
    </row>
    <row r="11975" spans="1:1" x14ac:dyDescent="0.25">
      <c r="A11975" s="287"/>
    </row>
    <row r="11976" spans="1:1" x14ac:dyDescent="0.25">
      <c r="A11976" s="287"/>
    </row>
    <row r="11977" spans="1:1" x14ac:dyDescent="0.25">
      <c r="A11977" s="287"/>
    </row>
    <row r="11978" spans="1:1" x14ac:dyDescent="0.25">
      <c r="A11978" s="287"/>
    </row>
    <row r="11979" spans="1:1" x14ac:dyDescent="0.25">
      <c r="A11979" s="287"/>
    </row>
    <row r="11980" spans="1:1" x14ac:dyDescent="0.25">
      <c r="A11980" s="287"/>
    </row>
    <row r="11981" spans="1:1" x14ac:dyDescent="0.25">
      <c r="A11981" s="287"/>
    </row>
    <row r="11982" spans="1:1" x14ac:dyDescent="0.25">
      <c r="A11982" s="287"/>
    </row>
    <row r="11983" spans="1:1" x14ac:dyDescent="0.25">
      <c r="A11983" s="287"/>
    </row>
    <row r="11984" spans="1:1" x14ac:dyDescent="0.25">
      <c r="A11984" s="287"/>
    </row>
    <row r="11985" spans="1:1" x14ac:dyDescent="0.25">
      <c r="A11985" s="287"/>
    </row>
    <row r="11986" spans="1:1" x14ac:dyDescent="0.25">
      <c r="A11986" s="287"/>
    </row>
    <row r="11987" spans="1:1" x14ac:dyDescent="0.25">
      <c r="A11987" s="287"/>
    </row>
    <row r="11988" spans="1:1" x14ac:dyDescent="0.25">
      <c r="A11988" s="287"/>
    </row>
    <row r="11989" spans="1:1" x14ac:dyDescent="0.25">
      <c r="A11989" s="287"/>
    </row>
    <row r="11990" spans="1:1" x14ac:dyDescent="0.25">
      <c r="A11990" s="287"/>
    </row>
    <row r="11991" spans="1:1" x14ac:dyDescent="0.25">
      <c r="A11991" s="287"/>
    </row>
    <row r="11992" spans="1:1" x14ac:dyDescent="0.25">
      <c r="A11992" s="287"/>
    </row>
    <row r="11993" spans="1:1" x14ac:dyDescent="0.25">
      <c r="A11993" s="287"/>
    </row>
    <row r="11994" spans="1:1" x14ac:dyDescent="0.25">
      <c r="A11994" s="287"/>
    </row>
    <row r="11995" spans="1:1" x14ac:dyDescent="0.25">
      <c r="A11995" s="287"/>
    </row>
    <row r="11996" spans="1:1" x14ac:dyDescent="0.25">
      <c r="A11996" s="287"/>
    </row>
    <row r="11997" spans="1:1" x14ac:dyDescent="0.25">
      <c r="A11997" s="287"/>
    </row>
    <row r="11998" spans="1:1" x14ac:dyDescent="0.25">
      <c r="A11998" s="287"/>
    </row>
    <row r="11999" spans="1:1" x14ac:dyDescent="0.25">
      <c r="A11999" s="287"/>
    </row>
    <row r="12000" spans="1:1" x14ac:dyDescent="0.25">
      <c r="A12000" s="287"/>
    </row>
    <row r="12001" spans="1:1" x14ac:dyDescent="0.25">
      <c r="A12001" s="287"/>
    </row>
    <row r="12002" spans="1:1" x14ac:dyDescent="0.25">
      <c r="A12002" s="287"/>
    </row>
    <row r="12003" spans="1:1" x14ac:dyDescent="0.25">
      <c r="A12003" s="287"/>
    </row>
    <row r="12004" spans="1:1" x14ac:dyDescent="0.25">
      <c r="A12004" s="287"/>
    </row>
    <row r="12005" spans="1:1" x14ac:dyDescent="0.25">
      <c r="A12005" s="287"/>
    </row>
    <row r="12006" spans="1:1" x14ac:dyDescent="0.25">
      <c r="A12006" s="287"/>
    </row>
    <row r="12007" spans="1:1" x14ac:dyDescent="0.25">
      <c r="A12007" s="287"/>
    </row>
    <row r="12008" spans="1:1" x14ac:dyDescent="0.25">
      <c r="A12008" s="287"/>
    </row>
    <row r="12009" spans="1:1" x14ac:dyDescent="0.25">
      <c r="A12009" s="287"/>
    </row>
    <row r="12010" spans="1:1" x14ac:dyDescent="0.25">
      <c r="A12010" s="287"/>
    </row>
    <row r="12011" spans="1:1" x14ac:dyDescent="0.25">
      <c r="A12011" s="287"/>
    </row>
    <row r="12012" spans="1:1" x14ac:dyDescent="0.25">
      <c r="A12012" s="287"/>
    </row>
    <row r="12013" spans="1:1" x14ac:dyDescent="0.25">
      <c r="A12013" s="287"/>
    </row>
    <row r="12014" spans="1:1" x14ac:dyDescent="0.25">
      <c r="A12014" s="287"/>
    </row>
    <row r="12015" spans="1:1" x14ac:dyDescent="0.25">
      <c r="A12015" s="287"/>
    </row>
    <row r="12016" spans="1:1" x14ac:dyDescent="0.25">
      <c r="A12016" s="287"/>
    </row>
    <row r="12017" spans="1:1" x14ac:dyDescent="0.25">
      <c r="A12017" s="287"/>
    </row>
    <row r="12018" spans="1:1" x14ac:dyDescent="0.25">
      <c r="A12018" s="287"/>
    </row>
    <row r="12019" spans="1:1" x14ac:dyDescent="0.25">
      <c r="A12019" s="287"/>
    </row>
    <row r="12020" spans="1:1" x14ac:dyDescent="0.25">
      <c r="A12020" s="287"/>
    </row>
    <row r="12021" spans="1:1" x14ac:dyDescent="0.25">
      <c r="A12021" s="287"/>
    </row>
    <row r="12022" spans="1:1" x14ac:dyDescent="0.25">
      <c r="A12022" s="287"/>
    </row>
    <row r="12023" spans="1:1" x14ac:dyDescent="0.25">
      <c r="A12023" s="287"/>
    </row>
    <row r="12024" spans="1:1" x14ac:dyDescent="0.25">
      <c r="A12024" s="287"/>
    </row>
    <row r="12025" spans="1:1" x14ac:dyDescent="0.25">
      <c r="A12025" s="287"/>
    </row>
    <row r="12026" spans="1:1" x14ac:dyDescent="0.25">
      <c r="A12026" s="287"/>
    </row>
    <row r="12027" spans="1:1" x14ac:dyDescent="0.25">
      <c r="A12027" s="287"/>
    </row>
    <row r="12028" spans="1:1" x14ac:dyDescent="0.25">
      <c r="A12028" s="287"/>
    </row>
    <row r="12029" spans="1:1" x14ac:dyDescent="0.25">
      <c r="A12029" s="287"/>
    </row>
    <row r="12030" spans="1:1" x14ac:dyDescent="0.25">
      <c r="A12030" s="287"/>
    </row>
    <row r="12031" spans="1:1" x14ac:dyDescent="0.25">
      <c r="A12031" s="287"/>
    </row>
    <row r="12032" spans="1:1" x14ac:dyDescent="0.25">
      <c r="A12032" s="287"/>
    </row>
    <row r="12033" spans="1:1" x14ac:dyDescent="0.25">
      <c r="A12033" s="287"/>
    </row>
    <row r="12034" spans="1:1" x14ac:dyDescent="0.25">
      <c r="A12034" s="287"/>
    </row>
    <row r="12035" spans="1:1" x14ac:dyDescent="0.25">
      <c r="A12035" s="287"/>
    </row>
    <row r="12036" spans="1:1" x14ac:dyDescent="0.25">
      <c r="A12036" s="287"/>
    </row>
    <row r="12037" spans="1:1" x14ac:dyDescent="0.25">
      <c r="A12037" s="287"/>
    </row>
    <row r="12038" spans="1:1" x14ac:dyDescent="0.25">
      <c r="A12038" s="287"/>
    </row>
    <row r="12039" spans="1:1" x14ac:dyDescent="0.25">
      <c r="A12039" s="287"/>
    </row>
    <row r="12040" spans="1:1" x14ac:dyDescent="0.25">
      <c r="A12040" s="287"/>
    </row>
    <row r="12041" spans="1:1" x14ac:dyDescent="0.25">
      <c r="A12041" s="287"/>
    </row>
    <row r="12042" spans="1:1" x14ac:dyDescent="0.25">
      <c r="A12042" s="287"/>
    </row>
    <row r="12043" spans="1:1" x14ac:dyDescent="0.25">
      <c r="A12043" s="287"/>
    </row>
    <row r="12044" spans="1:1" x14ac:dyDescent="0.25">
      <c r="A12044" s="287"/>
    </row>
    <row r="12045" spans="1:1" x14ac:dyDescent="0.25">
      <c r="A12045" s="287"/>
    </row>
    <row r="12046" spans="1:1" x14ac:dyDescent="0.25">
      <c r="A12046" s="287"/>
    </row>
    <row r="12047" spans="1:1" x14ac:dyDescent="0.25">
      <c r="A12047" s="287"/>
    </row>
    <row r="12048" spans="1:1" x14ac:dyDescent="0.25">
      <c r="A12048" s="287"/>
    </row>
    <row r="12049" spans="1:1" x14ac:dyDescent="0.25">
      <c r="A12049" s="287"/>
    </row>
    <row r="12050" spans="1:1" x14ac:dyDescent="0.25">
      <c r="A12050" s="287"/>
    </row>
    <row r="12051" spans="1:1" x14ac:dyDescent="0.25">
      <c r="A12051" s="287"/>
    </row>
    <row r="12052" spans="1:1" x14ac:dyDescent="0.25">
      <c r="A12052" s="287"/>
    </row>
    <row r="12053" spans="1:1" x14ac:dyDescent="0.25">
      <c r="A12053" s="287"/>
    </row>
    <row r="12054" spans="1:1" x14ac:dyDescent="0.25">
      <c r="A12054" s="287"/>
    </row>
    <row r="12055" spans="1:1" x14ac:dyDescent="0.25">
      <c r="A12055" s="287"/>
    </row>
    <row r="12056" spans="1:1" x14ac:dyDescent="0.25">
      <c r="A12056" s="287"/>
    </row>
    <row r="12057" spans="1:1" x14ac:dyDescent="0.25">
      <c r="A12057" s="287"/>
    </row>
    <row r="12058" spans="1:1" x14ac:dyDescent="0.25">
      <c r="A12058" s="287"/>
    </row>
    <row r="12059" spans="1:1" x14ac:dyDescent="0.25">
      <c r="A12059" s="287"/>
    </row>
    <row r="12060" spans="1:1" x14ac:dyDescent="0.25">
      <c r="A12060" s="287"/>
    </row>
    <row r="12061" spans="1:1" x14ac:dyDescent="0.25">
      <c r="A12061" s="287"/>
    </row>
    <row r="12062" spans="1:1" x14ac:dyDescent="0.25">
      <c r="A12062" s="287"/>
    </row>
    <row r="12063" spans="1:1" x14ac:dyDescent="0.25">
      <c r="A12063" s="287"/>
    </row>
    <row r="12064" spans="1:1" x14ac:dyDescent="0.25">
      <c r="A12064" s="287"/>
    </row>
    <row r="12065" spans="1:1" x14ac:dyDescent="0.25">
      <c r="A12065" s="287"/>
    </row>
    <row r="12066" spans="1:1" x14ac:dyDescent="0.25">
      <c r="A12066" s="287"/>
    </row>
    <row r="12067" spans="1:1" x14ac:dyDescent="0.25">
      <c r="A12067" s="287"/>
    </row>
    <row r="12068" spans="1:1" x14ac:dyDescent="0.25">
      <c r="A12068" s="287"/>
    </row>
    <row r="12069" spans="1:1" x14ac:dyDescent="0.25">
      <c r="A12069" s="287"/>
    </row>
    <row r="12070" spans="1:1" x14ac:dyDescent="0.25">
      <c r="A12070" s="287"/>
    </row>
    <row r="12071" spans="1:1" x14ac:dyDescent="0.25">
      <c r="A12071" s="287"/>
    </row>
    <row r="12072" spans="1:1" x14ac:dyDescent="0.25">
      <c r="A12072" s="287"/>
    </row>
    <row r="12073" spans="1:1" x14ac:dyDescent="0.25">
      <c r="A12073" s="287"/>
    </row>
    <row r="12074" spans="1:1" x14ac:dyDescent="0.25">
      <c r="A12074" s="287"/>
    </row>
    <row r="12075" spans="1:1" x14ac:dyDescent="0.25">
      <c r="A12075" s="287"/>
    </row>
    <row r="12076" spans="1:1" x14ac:dyDescent="0.25">
      <c r="A12076" s="287"/>
    </row>
    <row r="12077" spans="1:1" x14ac:dyDescent="0.25">
      <c r="A12077" s="287"/>
    </row>
    <row r="12078" spans="1:1" x14ac:dyDescent="0.25">
      <c r="A12078" s="287"/>
    </row>
    <row r="12079" spans="1:1" x14ac:dyDescent="0.25">
      <c r="A12079" s="287"/>
    </row>
    <row r="12080" spans="1:1" x14ac:dyDescent="0.25">
      <c r="A12080" s="287"/>
    </row>
    <row r="12081" spans="1:1" x14ac:dyDescent="0.25">
      <c r="A12081" s="287"/>
    </row>
    <row r="12082" spans="1:1" x14ac:dyDescent="0.25">
      <c r="A12082" s="287"/>
    </row>
    <row r="12083" spans="1:1" x14ac:dyDescent="0.25">
      <c r="A12083" s="287"/>
    </row>
    <row r="12084" spans="1:1" x14ac:dyDescent="0.25">
      <c r="A12084" s="287"/>
    </row>
    <row r="12085" spans="1:1" x14ac:dyDescent="0.25">
      <c r="A12085" s="287"/>
    </row>
    <row r="12086" spans="1:1" x14ac:dyDescent="0.25">
      <c r="A12086" s="287"/>
    </row>
    <row r="12087" spans="1:1" x14ac:dyDescent="0.25">
      <c r="A12087" s="287"/>
    </row>
    <row r="12088" spans="1:1" x14ac:dyDescent="0.25">
      <c r="A12088" s="287"/>
    </row>
    <row r="12089" spans="1:1" x14ac:dyDescent="0.25">
      <c r="A12089" s="287"/>
    </row>
    <row r="12090" spans="1:1" x14ac:dyDescent="0.25">
      <c r="A12090" s="287"/>
    </row>
    <row r="12091" spans="1:1" x14ac:dyDescent="0.25">
      <c r="A12091" s="287"/>
    </row>
    <row r="12092" spans="1:1" x14ac:dyDescent="0.25">
      <c r="A12092" s="287"/>
    </row>
    <row r="12093" spans="1:1" x14ac:dyDescent="0.25">
      <c r="A12093" s="287"/>
    </row>
    <row r="12094" spans="1:1" x14ac:dyDescent="0.25">
      <c r="A12094" s="287"/>
    </row>
    <row r="12095" spans="1:1" x14ac:dyDescent="0.25">
      <c r="A12095" s="287"/>
    </row>
    <row r="12096" spans="1:1" x14ac:dyDescent="0.25">
      <c r="A12096" s="287"/>
    </row>
    <row r="12097" spans="1:1" x14ac:dyDescent="0.25">
      <c r="A12097" s="287"/>
    </row>
    <row r="12098" spans="1:1" x14ac:dyDescent="0.25">
      <c r="A12098" s="287"/>
    </row>
    <row r="12099" spans="1:1" x14ac:dyDescent="0.25">
      <c r="A12099" s="287"/>
    </row>
    <row r="12100" spans="1:1" x14ac:dyDescent="0.25">
      <c r="A12100" s="287"/>
    </row>
    <row r="12101" spans="1:1" x14ac:dyDescent="0.25">
      <c r="A12101" s="287"/>
    </row>
    <row r="12102" spans="1:1" x14ac:dyDescent="0.25">
      <c r="A12102" s="287"/>
    </row>
    <row r="12103" spans="1:1" x14ac:dyDescent="0.25">
      <c r="A12103" s="287"/>
    </row>
    <row r="12104" spans="1:1" x14ac:dyDescent="0.25">
      <c r="A12104" s="287"/>
    </row>
    <row r="12105" spans="1:1" x14ac:dyDescent="0.25">
      <c r="A12105" s="287"/>
    </row>
    <row r="12106" spans="1:1" x14ac:dyDescent="0.25">
      <c r="A12106" s="287"/>
    </row>
    <row r="12107" spans="1:1" x14ac:dyDescent="0.25">
      <c r="A12107" s="287"/>
    </row>
    <row r="12108" spans="1:1" x14ac:dyDescent="0.25">
      <c r="A12108" s="287"/>
    </row>
    <row r="12109" spans="1:1" x14ac:dyDescent="0.25">
      <c r="A12109" s="287"/>
    </row>
    <row r="12110" spans="1:1" x14ac:dyDescent="0.25">
      <c r="A12110" s="287"/>
    </row>
    <row r="12111" spans="1:1" x14ac:dyDescent="0.25">
      <c r="A12111" s="287"/>
    </row>
    <row r="12112" spans="1:1" x14ac:dyDescent="0.25">
      <c r="A12112" s="287"/>
    </row>
    <row r="12113" spans="1:1" x14ac:dyDescent="0.25">
      <c r="A12113" s="287"/>
    </row>
    <row r="12114" spans="1:1" x14ac:dyDescent="0.25">
      <c r="A12114" s="287"/>
    </row>
    <row r="12115" spans="1:1" x14ac:dyDescent="0.25">
      <c r="A12115" s="287"/>
    </row>
    <row r="12116" spans="1:1" x14ac:dyDescent="0.25">
      <c r="A12116" s="287"/>
    </row>
    <row r="12117" spans="1:1" x14ac:dyDescent="0.25">
      <c r="A12117" s="287"/>
    </row>
    <row r="12118" spans="1:1" x14ac:dyDescent="0.25">
      <c r="A12118" s="287"/>
    </row>
    <row r="12119" spans="1:1" x14ac:dyDescent="0.25">
      <c r="A12119" s="287"/>
    </row>
    <row r="12120" spans="1:1" x14ac:dyDescent="0.25">
      <c r="A12120" s="287"/>
    </row>
    <row r="12121" spans="1:1" x14ac:dyDescent="0.25">
      <c r="A12121" s="287"/>
    </row>
    <row r="12122" spans="1:1" x14ac:dyDescent="0.25">
      <c r="A12122" s="287"/>
    </row>
    <row r="12123" spans="1:1" x14ac:dyDescent="0.25">
      <c r="A12123" s="287"/>
    </row>
    <row r="12124" spans="1:1" x14ac:dyDescent="0.25">
      <c r="A12124" s="287"/>
    </row>
    <row r="12125" spans="1:1" x14ac:dyDescent="0.25">
      <c r="A12125" s="287"/>
    </row>
    <row r="12126" spans="1:1" x14ac:dyDescent="0.25">
      <c r="A12126" s="287"/>
    </row>
    <row r="12127" spans="1:1" x14ac:dyDescent="0.25">
      <c r="A12127" s="287"/>
    </row>
    <row r="12128" spans="1:1" x14ac:dyDescent="0.25">
      <c r="A12128" s="287"/>
    </row>
    <row r="12129" spans="1:1" x14ac:dyDescent="0.25">
      <c r="A12129" s="287"/>
    </row>
    <row r="12130" spans="1:1" x14ac:dyDescent="0.25">
      <c r="A12130" s="287"/>
    </row>
    <row r="12131" spans="1:1" x14ac:dyDescent="0.25">
      <c r="A12131" s="287"/>
    </row>
    <row r="12132" spans="1:1" x14ac:dyDescent="0.25">
      <c r="A12132" s="287"/>
    </row>
    <row r="12133" spans="1:1" x14ac:dyDescent="0.25">
      <c r="A12133" s="287"/>
    </row>
    <row r="12134" spans="1:1" x14ac:dyDescent="0.25">
      <c r="A12134" s="287"/>
    </row>
    <row r="12135" spans="1:1" x14ac:dyDescent="0.25">
      <c r="A12135" s="287"/>
    </row>
    <row r="12136" spans="1:1" x14ac:dyDescent="0.25">
      <c r="A12136" s="287"/>
    </row>
    <row r="12137" spans="1:1" x14ac:dyDescent="0.25">
      <c r="A12137" s="287"/>
    </row>
    <row r="12138" spans="1:1" x14ac:dyDescent="0.25">
      <c r="A12138" s="287"/>
    </row>
    <row r="12139" spans="1:1" x14ac:dyDescent="0.25">
      <c r="A12139" s="287"/>
    </row>
    <row r="12140" spans="1:1" x14ac:dyDescent="0.25">
      <c r="A12140" s="287"/>
    </row>
    <row r="12141" spans="1:1" x14ac:dyDescent="0.25">
      <c r="A12141" s="287"/>
    </row>
    <row r="12142" spans="1:1" x14ac:dyDescent="0.25">
      <c r="A12142" s="287"/>
    </row>
    <row r="12143" spans="1:1" x14ac:dyDescent="0.25">
      <c r="A12143" s="287"/>
    </row>
    <row r="12144" spans="1:1" x14ac:dyDescent="0.25">
      <c r="A12144" s="287"/>
    </row>
    <row r="12145" spans="1:1" x14ac:dyDescent="0.25">
      <c r="A12145" s="287"/>
    </row>
    <row r="12146" spans="1:1" x14ac:dyDescent="0.25">
      <c r="A12146" s="287"/>
    </row>
    <row r="12147" spans="1:1" x14ac:dyDescent="0.25">
      <c r="A12147" s="287"/>
    </row>
    <row r="12148" spans="1:1" x14ac:dyDescent="0.25">
      <c r="A12148" s="287"/>
    </row>
    <row r="12149" spans="1:1" x14ac:dyDescent="0.25">
      <c r="A12149" s="287"/>
    </row>
    <row r="12150" spans="1:1" x14ac:dyDescent="0.25">
      <c r="A12150" s="287"/>
    </row>
    <row r="12151" spans="1:1" x14ac:dyDescent="0.25">
      <c r="A12151" s="287"/>
    </row>
    <row r="12152" spans="1:1" x14ac:dyDescent="0.25">
      <c r="A12152" s="287"/>
    </row>
    <row r="12153" spans="1:1" x14ac:dyDescent="0.25">
      <c r="A12153" s="287"/>
    </row>
    <row r="12154" spans="1:1" x14ac:dyDescent="0.25">
      <c r="A12154" s="287"/>
    </row>
    <row r="12155" spans="1:1" x14ac:dyDescent="0.25">
      <c r="A12155" s="287"/>
    </row>
    <row r="12156" spans="1:1" x14ac:dyDescent="0.25">
      <c r="A12156" s="287"/>
    </row>
    <row r="12157" spans="1:1" x14ac:dyDescent="0.25">
      <c r="A12157" s="287"/>
    </row>
    <row r="12158" spans="1:1" x14ac:dyDescent="0.25">
      <c r="A12158" s="287"/>
    </row>
    <row r="12159" spans="1:1" x14ac:dyDescent="0.25">
      <c r="A12159" s="287"/>
    </row>
    <row r="12160" spans="1:1" x14ac:dyDescent="0.25">
      <c r="A12160" s="287"/>
    </row>
    <row r="12161" spans="1:1" x14ac:dyDescent="0.25">
      <c r="A12161" s="287"/>
    </row>
    <row r="12162" spans="1:1" x14ac:dyDescent="0.25">
      <c r="A12162" s="287"/>
    </row>
    <row r="12163" spans="1:1" x14ac:dyDescent="0.25">
      <c r="A12163" s="287"/>
    </row>
    <row r="12164" spans="1:1" x14ac:dyDescent="0.25">
      <c r="A12164" s="287"/>
    </row>
    <row r="12165" spans="1:1" x14ac:dyDescent="0.25">
      <c r="A12165" s="287"/>
    </row>
    <row r="12166" spans="1:1" x14ac:dyDescent="0.25">
      <c r="A12166" s="287"/>
    </row>
    <row r="12167" spans="1:1" x14ac:dyDescent="0.25">
      <c r="A12167" s="287"/>
    </row>
    <row r="12168" spans="1:1" x14ac:dyDescent="0.25">
      <c r="A12168" s="287"/>
    </row>
    <row r="12169" spans="1:1" x14ac:dyDescent="0.25">
      <c r="A12169" s="287"/>
    </row>
    <row r="12170" spans="1:1" x14ac:dyDescent="0.25">
      <c r="A12170" s="287"/>
    </row>
    <row r="12171" spans="1:1" x14ac:dyDescent="0.25">
      <c r="A12171" s="287"/>
    </row>
    <row r="12172" spans="1:1" x14ac:dyDescent="0.25">
      <c r="A12172" s="287"/>
    </row>
    <row r="12173" spans="1:1" x14ac:dyDescent="0.25">
      <c r="A12173" s="287"/>
    </row>
    <row r="12174" spans="1:1" x14ac:dyDescent="0.25">
      <c r="A12174" s="287"/>
    </row>
    <row r="12175" spans="1:1" x14ac:dyDescent="0.25">
      <c r="A12175" s="287"/>
    </row>
    <row r="12176" spans="1:1" x14ac:dyDescent="0.25">
      <c r="A12176" s="287"/>
    </row>
    <row r="12177" spans="1:1" x14ac:dyDescent="0.25">
      <c r="A12177" s="287"/>
    </row>
    <row r="12178" spans="1:1" x14ac:dyDescent="0.25">
      <c r="A12178" s="287"/>
    </row>
    <row r="12179" spans="1:1" x14ac:dyDescent="0.25">
      <c r="A12179" s="287"/>
    </row>
    <row r="12180" spans="1:1" x14ac:dyDescent="0.25">
      <c r="A12180" s="287"/>
    </row>
    <row r="12181" spans="1:1" x14ac:dyDescent="0.25">
      <c r="A12181" s="287"/>
    </row>
    <row r="12182" spans="1:1" x14ac:dyDescent="0.25">
      <c r="A12182" s="287"/>
    </row>
    <row r="12183" spans="1:1" x14ac:dyDescent="0.25">
      <c r="A12183" s="287"/>
    </row>
    <row r="12184" spans="1:1" x14ac:dyDescent="0.25">
      <c r="A12184" s="287"/>
    </row>
    <row r="12185" spans="1:1" x14ac:dyDescent="0.25">
      <c r="A12185" s="287"/>
    </row>
    <row r="12186" spans="1:1" x14ac:dyDescent="0.25">
      <c r="A12186" s="287"/>
    </row>
    <row r="12187" spans="1:1" x14ac:dyDescent="0.25">
      <c r="A12187" s="287"/>
    </row>
    <row r="12188" spans="1:1" x14ac:dyDescent="0.25">
      <c r="A12188" s="287"/>
    </row>
    <row r="12189" spans="1:1" x14ac:dyDescent="0.25">
      <c r="A12189" s="287"/>
    </row>
    <row r="12190" spans="1:1" x14ac:dyDescent="0.25">
      <c r="A12190" s="287"/>
    </row>
    <row r="12191" spans="1:1" x14ac:dyDescent="0.25">
      <c r="A12191" s="287"/>
    </row>
    <row r="12192" spans="1:1" x14ac:dyDescent="0.25">
      <c r="A12192" s="287"/>
    </row>
    <row r="12193" spans="1:1" x14ac:dyDescent="0.25">
      <c r="A12193" s="287"/>
    </row>
    <row r="12194" spans="1:1" x14ac:dyDescent="0.25">
      <c r="A12194" s="287"/>
    </row>
    <row r="12195" spans="1:1" x14ac:dyDescent="0.25">
      <c r="A12195" s="287"/>
    </row>
    <row r="12196" spans="1:1" x14ac:dyDescent="0.25">
      <c r="A12196" s="287"/>
    </row>
    <row r="12197" spans="1:1" x14ac:dyDescent="0.25">
      <c r="A12197" s="287"/>
    </row>
    <row r="12198" spans="1:1" x14ac:dyDescent="0.25">
      <c r="A12198" s="287"/>
    </row>
    <row r="12199" spans="1:1" x14ac:dyDescent="0.25">
      <c r="A12199" s="287"/>
    </row>
    <row r="12200" spans="1:1" x14ac:dyDescent="0.25">
      <c r="A12200" s="287"/>
    </row>
    <row r="12201" spans="1:1" x14ac:dyDescent="0.25">
      <c r="A12201" s="287"/>
    </row>
    <row r="12202" spans="1:1" x14ac:dyDescent="0.25">
      <c r="A12202" s="287"/>
    </row>
    <row r="12203" spans="1:1" x14ac:dyDescent="0.25">
      <c r="A12203" s="287"/>
    </row>
    <row r="12204" spans="1:1" x14ac:dyDescent="0.25">
      <c r="A12204" s="287"/>
    </row>
    <row r="12205" spans="1:1" x14ac:dyDescent="0.25">
      <c r="A12205" s="287"/>
    </row>
    <row r="12206" spans="1:1" x14ac:dyDescent="0.25">
      <c r="A12206" s="287"/>
    </row>
    <row r="12207" spans="1:1" x14ac:dyDescent="0.25">
      <c r="A12207" s="287"/>
    </row>
    <row r="12208" spans="1:1" x14ac:dyDescent="0.25">
      <c r="A12208" s="287"/>
    </row>
    <row r="12209" spans="1:1" x14ac:dyDescent="0.25">
      <c r="A12209" s="287"/>
    </row>
    <row r="12210" spans="1:1" x14ac:dyDescent="0.25">
      <c r="A12210" s="287"/>
    </row>
    <row r="12211" spans="1:1" x14ac:dyDescent="0.25">
      <c r="A12211" s="287"/>
    </row>
    <row r="12212" spans="1:1" x14ac:dyDescent="0.25">
      <c r="A12212" s="287"/>
    </row>
    <row r="12213" spans="1:1" x14ac:dyDescent="0.25">
      <c r="A12213" s="287"/>
    </row>
    <row r="12214" spans="1:1" x14ac:dyDescent="0.25">
      <c r="A12214" s="287"/>
    </row>
    <row r="12215" spans="1:1" x14ac:dyDescent="0.25">
      <c r="A12215" s="287"/>
    </row>
    <row r="12216" spans="1:1" x14ac:dyDescent="0.25">
      <c r="A12216" s="287"/>
    </row>
    <row r="12217" spans="1:1" x14ac:dyDescent="0.25">
      <c r="A12217" s="287"/>
    </row>
    <row r="12218" spans="1:1" x14ac:dyDescent="0.25">
      <c r="A12218" s="287"/>
    </row>
    <row r="12219" spans="1:1" x14ac:dyDescent="0.25">
      <c r="A12219" s="287"/>
    </row>
    <row r="12220" spans="1:1" x14ac:dyDescent="0.25">
      <c r="A12220" s="287"/>
    </row>
    <row r="12221" spans="1:1" x14ac:dyDescent="0.25">
      <c r="A12221" s="287"/>
    </row>
    <row r="12222" spans="1:1" x14ac:dyDescent="0.25">
      <c r="A12222" s="287"/>
    </row>
    <row r="12223" spans="1:1" x14ac:dyDescent="0.25">
      <c r="A12223" s="287"/>
    </row>
    <row r="12224" spans="1:1" x14ac:dyDescent="0.25">
      <c r="A12224" s="287"/>
    </row>
    <row r="12225" spans="1:1" x14ac:dyDescent="0.25">
      <c r="A12225" s="287"/>
    </row>
    <row r="12226" spans="1:1" x14ac:dyDescent="0.25">
      <c r="A12226" s="287"/>
    </row>
    <row r="12227" spans="1:1" x14ac:dyDescent="0.25">
      <c r="A12227" s="287"/>
    </row>
    <row r="12228" spans="1:1" x14ac:dyDescent="0.25">
      <c r="A12228" s="287"/>
    </row>
    <row r="12229" spans="1:1" x14ac:dyDescent="0.25">
      <c r="A12229" s="287"/>
    </row>
    <row r="12230" spans="1:1" x14ac:dyDescent="0.25">
      <c r="A12230" s="287"/>
    </row>
    <row r="12231" spans="1:1" x14ac:dyDescent="0.25">
      <c r="A12231" s="287"/>
    </row>
    <row r="12232" spans="1:1" x14ac:dyDescent="0.25">
      <c r="A12232" s="287"/>
    </row>
    <row r="12233" spans="1:1" x14ac:dyDescent="0.25">
      <c r="A12233" s="287"/>
    </row>
    <row r="12234" spans="1:1" x14ac:dyDescent="0.25">
      <c r="A12234" s="287"/>
    </row>
    <row r="12235" spans="1:1" x14ac:dyDescent="0.25">
      <c r="A12235" s="287"/>
    </row>
    <row r="12236" spans="1:1" x14ac:dyDescent="0.25">
      <c r="A12236" s="287"/>
    </row>
    <row r="12237" spans="1:1" x14ac:dyDescent="0.25">
      <c r="A12237" s="287"/>
    </row>
    <row r="12238" spans="1:1" x14ac:dyDescent="0.25">
      <c r="A12238" s="287"/>
    </row>
    <row r="12239" spans="1:1" x14ac:dyDescent="0.25">
      <c r="A12239" s="287"/>
    </row>
    <row r="12240" spans="1:1" x14ac:dyDescent="0.25">
      <c r="A12240" s="287"/>
    </row>
    <row r="12241" spans="1:1" x14ac:dyDescent="0.25">
      <c r="A12241" s="287"/>
    </row>
    <row r="12242" spans="1:1" x14ac:dyDescent="0.25">
      <c r="A12242" s="287"/>
    </row>
    <row r="12243" spans="1:1" x14ac:dyDescent="0.25">
      <c r="A12243" s="287"/>
    </row>
    <row r="12244" spans="1:1" x14ac:dyDescent="0.25">
      <c r="A12244" s="287"/>
    </row>
    <row r="12245" spans="1:1" x14ac:dyDescent="0.25">
      <c r="A12245" s="287"/>
    </row>
    <row r="12246" spans="1:1" x14ac:dyDescent="0.25">
      <c r="A12246" s="287"/>
    </row>
    <row r="12247" spans="1:1" x14ac:dyDescent="0.25">
      <c r="A12247" s="287"/>
    </row>
    <row r="12248" spans="1:1" x14ac:dyDescent="0.25">
      <c r="A12248" s="287"/>
    </row>
    <row r="12249" spans="1:1" x14ac:dyDescent="0.25">
      <c r="A12249" s="287"/>
    </row>
    <row r="12250" spans="1:1" x14ac:dyDescent="0.25">
      <c r="A12250" s="287"/>
    </row>
    <row r="12251" spans="1:1" x14ac:dyDescent="0.25">
      <c r="A12251" s="287"/>
    </row>
    <row r="12252" spans="1:1" x14ac:dyDescent="0.25">
      <c r="A12252" s="287"/>
    </row>
    <row r="12253" spans="1:1" x14ac:dyDescent="0.25">
      <c r="A12253" s="287"/>
    </row>
    <row r="12254" spans="1:1" x14ac:dyDescent="0.25">
      <c r="A12254" s="287"/>
    </row>
    <row r="12255" spans="1:1" x14ac:dyDescent="0.25">
      <c r="A12255" s="287"/>
    </row>
    <row r="12256" spans="1:1" x14ac:dyDescent="0.25">
      <c r="A12256" s="287"/>
    </row>
    <row r="12257" spans="1:1" x14ac:dyDescent="0.25">
      <c r="A12257" s="287"/>
    </row>
    <row r="12258" spans="1:1" x14ac:dyDescent="0.25">
      <c r="A12258" s="287"/>
    </row>
    <row r="12259" spans="1:1" x14ac:dyDescent="0.25">
      <c r="A12259" s="287"/>
    </row>
    <row r="12260" spans="1:1" x14ac:dyDescent="0.25">
      <c r="A12260" s="287"/>
    </row>
    <row r="12261" spans="1:1" x14ac:dyDescent="0.25">
      <c r="A12261" s="287"/>
    </row>
    <row r="12262" spans="1:1" x14ac:dyDescent="0.25">
      <c r="A12262" s="287"/>
    </row>
    <row r="12263" spans="1:1" x14ac:dyDescent="0.25">
      <c r="A12263" s="287"/>
    </row>
    <row r="12264" spans="1:1" x14ac:dyDescent="0.25">
      <c r="A12264" s="287"/>
    </row>
    <row r="12265" spans="1:1" x14ac:dyDescent="0.25">
      <c r="A12265" s="287"/>
    </row>
    <row r="12266" spans="1:1" x14ac:dyDescent="0.25">
      <c r="A12266" s="287"/>
    </row>
    <row r="12267" spans="1:1" x14ac:dyDescent="0.25">
      <c r="A12267" s="287"/>
    </row>
    <row r="12268" spans="1:1" x14ac:dyDescent="0.25">
      <c r="A12268" s="287"/>
    </row>
    <row r="12269" spans="1:1" x14ac:dyDescent="0.25">
      <c r="A12269" s="287"/>
    </row>
    <row r="12270" spans="1:1" x14ac:dyDescent="0.25">
      <c r="A12270" s="287"/>
    </row>
    <row r="12271" spans="1:1" x14ac:dyDescent="0.25">
      <c r="A12271" s="287"/>
    </row>
    <row r="12272" spans="1:1" x14ac:dyDescent="0.25">
      <c r="A12272" s="287"/>
    </row>
    <row r="12273" spans="1:1" x14ac:dyDescent="0.25">
      <c r="A12273" s="287"/>
    </row>
    <row r="12274" spans="1:1" x14ac:dyDescent="0.25">
      <c r="A12274" s="287"/>
    </row>
    <row r="12275" spans="1:1" x14ac:dyDescent="0.25">
      <c r="A12275" s="287"/>
    </row>
    <row r="12276" spans="1:1" x14ac:dyDescent="0.25">
      <c r="A12276" s="287"/>
    </row>
    <row r="12277" spans="1:1" x14ac:dyDescent="0.25">
      <c r="A12277" s="287"/>
    </row>
    <row r="12278" spans="1:1" x14ac:dyDescent="0.25">
      <c r="A12278" s="287"/>
    </row>
    <row r="12279" spans="1:1" x14ac:dyDescent="0.25">
      <c r="A12279" s="287"/>
    </row>
    <row r="12280" spans="1:1" x14ac:dyDescent="0.25">
      <c r="A12280" s="287"/>
    </row>
    <row r="12281" spans="1:1" x14ac:dyDescent="0.25">
      <c r="A12281" s="287"/>
    </row>
    <row r="12282" spans="1:1" x14ac:dyDescent="0.25">
      <c r="A12282" s="287"/>
    </row>
    <row r="12283" spans="1:1" x14ac:dyDescent="0.25">
      <c r="A12283" s="287"/>
    </row>
    <row r="12284" spans="1:1" x14ac:dyDescent="0.25">
      <c r="A12284" s="287"/>
    </row>
    <row r="12285" spans="1:1" x14ac:dyDescent="0.25">
      <c r="A12285" s="287"/>
    </row>
    <row r="12286" spans="1:1" x14ac:dyDescent="0.25">
      <c r="A12286" s="287"/>
    </row>
    <row r="12287" spans="1:1" x14ac:dyDescent="0.25">
      <c r="A12287" s="287"/>
    </row>
    <row r="12288" spans="1:1" x14ac:dyDescent="0.25">
      <c r="A12288" s="287"/>
    </row>
    <row r="12289" spans="1:1" x14ac:dyDescent="0.25">
      <c r="A12289" s="287"/>
    </row>
    <row r="12290" spans="1:1" x14ac:dyDescent="0.25">
      <c r="A12290" s="287"/>
    </row>
    <row r="12291" spans="1:1" x14ac:dyDescent="0.25">
      <c r="A12291" s="287"/>
    </row>
    <row r="12292" spans="1:1" x14ac:dyDescent="0.25">
      <c r="A12292" s="287"/>
    </row>
    <row r="12293" spans="1:1" x14ac:dyDescent="0.25">
      <c r="A12293" s="287"/>
    </row>
    <row r="12294" spans="1:1" x14ac:dyDescent="0.25">
      <c r="A12294" s="287"/>
    </row>
    <row r="12295" spans="1:1" x14ac:dyDescent="0.25">
      <c r="A12295" s="287"/>
    </row>
    <row r="12296" spans="1:1" x14ac:dyDescent="0.25">
      <c r="A12296" s="287"/>
    </row>
    <row r="12297" spans="1:1" x14ac:dyDescent="0.25">
      <c r="A12297" s="287"/>
    </row>
    <row r="12298" spans="1:1" x14ac:dyDescent="0.25">
      <c r="A12298" s="287"/>
    </row>
    <row r="12299" spans="1:1" x14ac:dyDescent="0.25">
      <c r="A12299" s="287"/>
    </row>
    <row r="12300" spans="1:1" x14ac:dyDescent="0.25">
      <c r="A12300" s="287"/>
    </row>
    <row r="12301" spans="1:1" x14ac:dyDescent="0.25">
      <c r="A12301" s="287"/>
    </row>
    <row r="12302" spans="1:1" x14ac:dyDescent="0.25">
      <c r="A12302" s="287"/>
    </row>
    <row r="12303" spans="1:1" x14ac:dyDescent="0.25">
      <c r="A12303" s="287"/>
    </row>
    <row r="12304" spans="1:1" x14ac:dyDescent="0.25">
      <c r="A12304" s="287"/>
    </row>
    <row r="12305" spans="1:1" x14ac:dyDescent="0.25">
      <c r="A12305" s="287"/>
    </row>
    <row r="12306" spans="1:1" x14ac:dyDescent="0.25">
      <c r="A12306" s="287"/>
    </row>
    <row r="12307" spans="1:1" x14ac:dyDescent="0.25">
      <c r="A12307" s="287"/>
    </row>
    <row r="12308" spans="1:1" x14ac:dyDescent="0.25">
      <c r="A12308" s="287"/>
    </row>
    <row r="12309" spans="1:1" x14ac:dyDescent="0.25">
      <c r="A12309" s="287"/>
    </row>
    <row r="12310" spans="1:1" x14ac:dyDescent="0.25">
      <c r="A12310" s="287"/>
    </row>
    <row r="12311" spans="1:1" x14ac:dyDescent="0.25">
      <c r="A12311" s="287"/>
    </row>
    <row r="12312" spans="1:1" x14ac:dyDescent="0.25">
      <c r="A12312" s="287"/>
    </row>
    <row r="12313" spans="1:1" x14ac:dyDescent="0.25">
      <c r="A12313" s="287"/>
    </row>
    <row r="12314" spans="1:1" x14ac:dyDescent="0.25">
      <c r="A12314" s="287"/>
    </row>
    <row r="12315" spans="1:1" x14ac:dyDescent="0.25">
      <c r="A12315" s="287"/>
    </row>
    <row r="12316" spans="1:1" x14ac:dyDescent="0.25">
      <c r="A12316" s="287"/>
    </row>
    <row r="12317" spans="1:1" x14ac:dyDescent="0.25">
      <c r="A12317" s="287"/>
    </row>
    <row r="12318" spans="1:1" x14ac:dyDescent="0.25">
      <c r="A12318" s="287"/>
    </row>
    <row r="12319" spans="1:1" x14ac:dyDescent="0.25">
      <c r="A12319" s="287"/>
    </row>
    <row r="12320" spans="1:1" x14ac:dyDescent="0.25">
      <c r="A12320" s="287"/>
    </row>
    <row r="12321" spans="1:1" x14ac:dyDescent="0.25">
      <c r="A12321" s="287"/>
    </row>
    <row r="12322" spans="1:1" x14ac:dyDescent="0.25">
      <c r="A12322" s="287"/>
    </row>
    <row r="12323" spans="1:1" x14ac:dyDescent="0.25">
      <c r="A12323" s="287"/>
    </row>
    <row r="12324" spans="1:1" x14ac:dyDescent="0.25">
      <c r="A12324" s="287"/>
    </row>
    <row r="12325" spans="1:1" x14ac:dyDescent="0.25">
      <c r="A12325" s="287"/>
    </row>
    <row r="12326" spans="1:1" x14ac:dyDescent="0.25">
      <c r="A12326" s="287"/>
    </row>
    <row r="12327" spans="1:1" x14ac:dyDescent="0.25">
      <c r="A12327" s="287"/>
    </row>
    <row r="12328" spans="1:1" x14ac:dyDescent="0.25">
      <c r="A12328" s="287"/>
    </row>
    <row r="12329" spans="1:1" x14ac:dyDescent="0.25">
      <c r="A12329" s="287"/>
    </row>
    <row r="12330" spans="1:1" x14ac:dyDescent="0.25">
      <c r="A12330" s="287"/>
    </row>
    <row r="12331" spans="1:1" x14ac:dyDescent="0.25">
      <c r="A12331" s="287"/>
    </row>
    <row r="12332" spans="1:1" x14ac:dyDescent="0.25">
      <c r="A12332" s="287"/>
    </row>
    <row r="12333" spans="1:1" x14ac:dyDescent="0.25">
      <c r="A12333" s="287"/>
    </row>
    <row r="12334" spans="1:1" x14ac:dyDescent="0.25">
      <c r="A12334" s="287"/>
    </row>
    <row r="12335" spans="1:1" x14ac:dyDescent="0.25">
      <c r="A12335" s="287"/>
    </row>
    <row r="12336" spans="1:1" x14ac:dyDescent="0.25">
      <c r="A12336" s="287"/>
    </row>
    <row r="12337" spans="1:1" x14ac:dyDescent="0.25">
      <c r="A12337" s="287"/>
    </row>
    <row r="12338" spans="1:1" x14ac:dyDescent="0.25">
      <c r="A12338" s="287"/>
    </row>
    <row r="12339" spans="1:1" x14ac:dyDescent="0.25">
      <c r="A12339" s="287"/>
    </row>
    <row r="12340" spans="1:1" x14ac:dyDescent="0.25">
      <c r="A12340" s="287"/>
    </row>
    <row r="12341" spans="1:1" x14ac:dyDescent="0.25">
      <c r="A12341" s="287"/>
    </row>
    <row r="12342" spans="1:1" x14ac:dyDescent="0.25">
      <c r="A12342" s="287"/>
    </row>
    <row r="12343" spans="1:1" x14ac:dyDescent="0.25">
      <c r="A12343" s="287"/>
    </row>
    <row r="12344" spans="1:1" x14ac:dyDescent="0.25">
      <c r="A12344" s="287"/>
    </row>
    <row r="12345" spans="1:1" x14ac:dyDescent="0.25">
      <c r="A12345" s="287"/>
    </row>
    <row r="12346" spans="1:1" x14ac:dyDescent="0.25">
      <c r="A12346" s="287"/>
    </row>
    <row r="12347" spans="1:1" x14ac:dyDescent="0.25">
      <c r="A12347" s="287"/>
    </row>
    <row r="12348" spans="1:1" x14ac:dyDescent="0.25">
      <c r="A12348" s="287"/>
    </row>
    <row r="12349" spans="1:1" x14ac:dyDescent="0.25">
      <c r="A12349" s="287"/>
    </row>
    <row r="12350" spans="1:1" x14ac:dyDescent="0.25">
      <c r="A12350" s="287"/>
    </row>
    <row r="12351" spans="1:1" x14ac:dyDescent="0.25">
      <c r="A12351" s="287"/>
    </row>
    <row r="12352" spans="1:1" x14ac:dyDescent="0.25">
      <c r="A12352" s="287"/>
    </row>
    <row r="12353" spans="1:1" x14ac:dyDescent="0.25">
      <c r="A12353" s="287"/>
    </row>
    <row r="12354" spans="1:1" x14ac:dyDescent="0.25">
      <c r="A12354" s="287"/>
    </row>
    <row r="12355" spans="1:1" x14ac:dyDescent="0.25">
      <c r="A12355" s="287"/>
    </row>
    <row r="12356" spans="1:1" x14ac:dyDescent="0.25">
      <c r="A12356" s="287"/>
    </row>
    <row r="12357" spans="1:1" x14ac:dyDescent="0.25">
      <c r="A12357" s="287"/>
    </row>
    <row r="12358" spans="1:1" x14ac:dyDescent="0.25">
      <c r="A12358" s="287"/>
    </row>
    <row r="12359" spans="1:1" x14ac:dyDescent="0.25">
      <c r="A12359" s="287"/>
    </row>
    <row r="12360" spans="1:1" x14ac:dyDescent="0.25">
      <c r="A12360" s="287"/>
    </row>
    <row r="12361" spans="1:1" x14ac:dyDescent="0.25">
      <c r="A12361" s="287"/>
    </row>
    <row r="12362" spans="1:1" x14ac:dyDescent="0.25">
      <c r="A12362" s="287"/>
    </row>
    <row r="12363" spans="1:1" x14ac:dyDescent="0.25">
      <c r="A12363" s="287"/>
    </row>
    <row r="12364" spans="1:1" x14ac:dyDescent="0.25">
      <c r="A12364" s="287"/>
    </row>
    <row r="12365" spans="1:1" x14ac:dyDescent="0.25">
      <c r="A12365" s="287"/>
    </row>
    <row r="12366" spans="1:1" x14ac:dyDescent="0.25">
      <c r="A12366" s="287"/>
    </row>
    <row r="12367" spans="1:1" x14ac:dyDescent="0.25">
      <c r="A12367" s="287"/>
    </row>
    <row r="12368" spans="1:1" x14ac:dyDescent="0.25">
      <c r="A12368" s="287"/>
    </row>
    <row r="12369" spans="1:1" x14ac:dyDescent="0.25">
      <c r="A12369" s="287"/>
    </row>
    <row r="12370" spans="1:1" x14ac:dyDescent="0.25">
      <c r="A12370" s="287"/>
    </row>
    <row r="12371" spans="1:1" x14ac:dyDescent="0.25">
      <c r="A12371" s="287"/>
    </row>
    <row r="12372" spans="1:1" x14ac:dyDescent="0.25">
      <c r="A12372" s="287"/>
    </row>
    <row r="12373" spans="1:1" x14ac:dyDescent="0.25">
      <c r="A12373" s="287"/>
    </row>
    <row r="12374" spans="1:1" x14ac:dyDescent="0.25">
      <c r="A12374" s="287"/>
    </row>
    <row r="12375" spans="1:1" x14ac:dyDescent="0.25">
      <c r="A12375" s="287"/>
    </row>
    <row r="12376" spans="1:1" x14ac:dyDescent="0.25">
      <c r="A12376" s="287"/>
    </row>
    <row r="12377" spans="1:1" x14ac:dyDescent="0.25">
      <c r="A12377" s="287"/>
    </row>
    <row r="12378" spans="1:1" x14ac:dyDescent="0.25">
      <c r="A12378" s="287"/>
    </row>
    <row r="12379" spans="1:1" x14ac:dyDescent="0.25">
      <c r="A12379" s="287"/>
    </row>
    <row r="12380" spans="1:1" x14ac:dyDescent="0.25">
      <c r="A12380" s="287"/>
    </row>
    <row r="12381" spans="1:1" x14ac:dyDescent="0.25">
      <c r="A12381" s="287"/>
    </row>
    <row r="12382" spans="1:1" x14ac:dyDescent="0.25">
      <c r="A12382" s="287"/>
    </row>
    <row r="12383" spans="1:1" x14ac:dyDescent="0.25">
      <c r="A12383" s="287"/>
    </row>
    <row r="12384" spans="1:1" x14ac:dyDescent="0.25">
      <c r="A12384" s="287"/>
    </row>
    <row r="12385" spans="1:1" x14ac:dyDescent="0.25">
      <c r="A12385" s="287"/>
    </row>
    <row r="12386" spans="1:1" x14ac:dyDescent="0.25">
      <c r="A12386" s="287"/>
    </row>
    <row r="12387" spans="1:1" x14ac:dyDescent="0.25">
      <c r="A12387" s="287"/>
    </row>
    <row r="12388" spans="1:1" x14ac:dyDescent="0.25">
      <c r="A12388" s="287"/>
    </row>
    <row r="12389" spans="1:1" x14ac:dyDescent="0.25">
      <c r="A12389" s="287"/>
    </row>
    <row r="12390" spans="1:1" x14ac:dyDescent="0.25">
      <c r="A12390" s="287"/>
    </row>
    <row r="12391" spans="1:1" x14ac:dyDescent="0.25">
      <c r="A12391" s="287"/>
    </row>
    <row r="12392" spans="1:1" x14ac:dyDescent="0.25">
      <c r="A12392" s="287"/>
    </row>
    <row r="12393" spans="1:1" x14ac:dyDescent="0.25">
      <c r="A12393" s="287"/>
    </row>
    <row r="12394" spans="1:1" x14ac:dyDescent="0.25">
      <c r="A12394" s="287"/>
    </row>
    <row r="12395" spans="1:1" x14ac:dyDescent="0.25">
      <c r="A12395" s="287"/>
    </row>
    <row r="12396" spans="1:1" x14ac:dyDescent="0.25">
      <c r="A12396" s="287"/>
    </row>
    <row r="12397" spans="1:1" x14ac:dyDescent="0.25">
      <c r="A12397" s="287"/>
    </row>
    <row r="12398" spans="1:1" x14ac:dyDescent="0.25">
      <c r="A12398" s="287"/>
    </row>
    <row r="12399" spans="1:1" x14ac:dyDescent="0.25">
      <c r="A12399" s="287"/>
    </row>
    <row r="12400" spans="1:1" x14ac:dyDescent="0.25">
      <c r="A12400" s="287"/>
    </row>
    <row r="12401" spans="1:1" x14ac:dyDescent="0.25">
      <c r="A12401" s="287"/>
    </row>
    <row r="12402" spans="1:1" x14ac:dyDescent="0.25">
      <c r="A12402" s="287"/>
    </row>
    <row r="12403" spans="1:1" x14ac:dyDescent="0.25">
      <c r="A12403" s="287"/>
    </row>
    <row r="12404" spans="1:1" x14ac:dyDescent="0.25">
      <c r="A12404" s="287"/>
    </row>
    <row r="12405" spans="1:1" x14ac:dyDescent="0.25">
      <c r="A12405" s="287"/>
    </row>
    <row r="12406" spans="1:1" x14ac:dyDescent="0.25">
      <c r="A12406" s="287"/>
    </row>
    <row r="12407" spans="1:1" x14ac:dyDescent="0.25">
      <c r="A12407" s="287"/>
    </row>
    <row r="12408" spans="1:1" x14ac:dyDescent="0.25">
      <c r="A12408" s="287"/>
    </row>
    <row r="12409" spans="1:1" x14ac:dyDescent="0.25">
      <c r="A12409" s="287"/>
    </row>
    <row r="12410" spans="1:1" x14ac:dyDescent="0.25">
      <c r="A12410" s="287"/>
    </row>
    <row r="12411" spans="1:1" x14ac:dyDescent="0.25">
      <c r="A12411" s="287"/>
    </row>
    <row r="12412" spans="1:1" x14ac:dyDescent="0.25">
      <c r="A12412" s="287"/>
    </row>
    <row r="12413" spans="1:1" x14ac:dyDescent="0.25">
      <c r="A12413" s="287"/>
    </row>
    <row r="12414" spans="1:1" x14ac:dyDescent="0.25">
      <c r="A12414" s="287"/>
    </row>
    <row r="12415" spans="1:1" x14ac:dyDescent="0.25">
      <c r="A12415" s="287"/>
    </row>
    <row r="12416" spans="1:1" x14ac:dyDescent="0.25">
      <c r="A12416" s="287"/>
    </row>
    <row r="12417" spans="1:1" x14ac:dyDescent="0.25">
      <c r="A12417" s="287"/>
    </row>
    <row r="12418" spans="1:1" x14ac:dyDescent="0.25">
      <c r="A12418" s="287"/>
    </row>
    <row r="12419" spans="1:1" x14ac:dyDescent="0.25">
      <c r="A12419" s="287"/>
    </row>
    <row r="12420" spans="1:1" x14ac:dyDescent="0.25">
      <c r="A12420" s="287"/>
    </row>
    <row r="12421" spans="1:1" x14ac:dyDescent="0.25">
      <c r="A12421" s="287"/>
    </row>
    <row r="12422" spans="1:1" x14ac:dyDescent="0.25">
      <c r="A12422" s="287"/>
    </row>
    <row r="12423" spans="1:1" x14ac:dyDescent="0.25">
      <c r="A12423" s="287"/>
    </row>
    <row r="12424" spans="1:1" x14ac:dyDescent="0.25">
      <c r="A12424" s="287"/>
    </row>
    <row r="12425" spans="1:1" x14ac:dyDescent="0.25">
      <c r="A12425" s="287"/>
    </row>
    <row r="12426" spans="1:1" x14ac:dyDescent="0.25">
      <c r="A12426" s="287"/>
    </row>
    <row r="12427" spans="1:1" x14ac:dyDescent="0.25">
      <c r="A12427" s="287"/>
    </row>
    <row r="12428" spans="1:1" x14ac:dyDescent="0.25">
      <c r="A12428" s="287"/>
    </row>
    <row r="12429" spans="1:1" x14ac:dyDescent="0.25">
      <c r="A12429" s="287"/>
    </row>
    <row r="12430" spans="1:1" x14ac:dyDescent="0.25">
      <c r="A12430" s="287"/>
    </row>
    <row r="12431" spans="1:1" x14ac:dyDescent="0.25">
      <c r="A12431" s="287"/>
    </row>
    <row r="12432" spans="1:1" x14ac:dyDescent="0.25">
      <c r="A12432" s="287"/>
    </row>
    <row r="12433" spans="1:1" x14ac:dyDescent="0.25">
      <c r="A12433" s="287"/>
    </row>
    <row r="12434" spans="1:1" x14ac:dyDescent="0.25">
      <c r="A12434" s="287"/>
    </row>
    <row r="12435" spans="1:1" x14ac:dyDescent="0.25">
      <c r="A12435" s="287"/>
    </row>
    <row r="12436" spans="1:1" x14ac:dyDescent="0.25">
      <c r="A12436" s="287"/>
    </row>
    <row r="12437" spans="1:1" x14ac:dyDescent="0.25">
      <c r="A12437" s="287"/>
    </row>
    <row r="12438" spans="1:1" x14ac:dyDescent="0.25">
      <c r="A12438" s="287"/>
    </row>
    <row r="12439" spans="1:1" x14ac:dyDescent="0.25">
      <c r="A12439" s="287"/>
    </row>
    <row r="12440" spans="1:1" x14ac:dyDescent="0.25">
      <c r="A12440" s="287"/>
    </row>
    <row r="12441" spans="1:1" x14ac:dyDescent="0.25">
      <c r="A12441" s="287"/>
    </row>
    <row r="12442" spans="1:1" x14ac:dyDescent="0.25">
      <c r="A12442" s="287"/>
    </row>
    <row r="12443" spans="1:1" x14ac:dyDescent="0.25">
      <c r="A12443" s="287"/>
    </row>
    <row r="12444" spans="1:1" x14ac:dyDescent="0.25">
      <c r="A12444" s="287"/>
    </row>
    <row r="12445" spans="1:1" x14ac:dyDescent="0.25">
      <c r="A12445" s="287"/>
    </row>
    <row r="12446" spans="1:1" x14ac:dyDescent="0.25">
      <c r="A12446" s="287"/>
    </row>
    <row r="12447" spans="1:1" x14ac:dyDescent="0.25">
      <c r="A12447" s="287"/>
    </row>
    <row r="12448" spans="1:1" x14ac:dyDescent="0.25">
      <c r="A12448" s="287"/>
    </row>
    <row r="12449" spans="1:1" x14ac:dyDescent="0.25">
      <c r="A12449" s="287"/>
    </row>
    <row r="12450" spans="1:1" x14ac:dyDescent="0.25">
      <c r="A12450" s="287"/>
    </row>
    <row r="12451" spans="1:1" x14ac:dyDescent="0.25">
      <c r="A12451" s="287"/>
    </row>
    <row r="12452" spans="1:1" x14ac:dyDescent="0.25">
      <c r="A12452" s="287"/>
    </row>
    <row r="12453" spans="1:1" x14ac:dyDescent="0.25">
      <c r="A12453" s="287"/>
    </row>
    <row r="12454" spans="1:1" x14ac:dyDescent="0.25">
      <c r="A12454" s="287"/>
    </row>
    <row r="12455" spans="1:1" x14ac:dyDescent="0.25">
      <c r="A12455" s="287"/>
    </row>
    <row r="12456" spans="1:1" x14ac:dyDescent="0.25">
      <c r="A12456" s="287"/>
    </row>
    <row r="12457" spans="1:1" x14ac:dyDescent="0.25">
      <c r="A12457" s="287"/>
    </row>
    <row r="12458" spans="1:1" x14ac:dyDescent="0.25">
      <c r="A12458" s="287"/>
    </row>
    <row r="12459" spans="1:1" x14ac:dyDescent="0.25">
      <c r="A12459" s="287"/>
    </row>
    <row r="12460" spans="1:1" x14ac:dyDescent="0.25">
      <c r="A12460" s="287"/>
    </row>
    <row r="12461" spans="1:1" x14ac:dyDescent="0.25">
      <c r="A12461" s="287"/>
    </row>
    <row r="12462" spans="1:1" x14ac:dyDescent="0.25">
      <c r="A12462" s="287"/>
    </row>
    <row r="12463" spans="1:1" x14ac:dyDescent="0.25">
      <c r="A12463" s="287"/>
    </row>
    <row r="12464" spans="1:1" x14ac:dyDescent="0.25">
      <c r="A12464" s="287"/>
    </row>
    <row r="12465" spans="1:1" x14ac:dyDescent="0.25">
      <c r="A12465" s="287"/>
    </row>
    <row r="12466" spans="1:1" x14ac:dyDescent="0.25">
      <c r="A12466" s="287"/>
    </row>
    <row r="12467" spans="1:1" x14ac:dyDescent="0.25">
      <c r="A12467" s="287"/>
    </row>
    <row r="12468" spans="1:1" x14ac:dyDescent="0.25">
      <c r="A12468" s="287"/>
    </row>
    <row r="12469" spans="1:1" x14ac:dyDescent="0.25">
      <c r="A12469" s="287"/>
    </row>
    <row r="12470" spans="1:1" x14ac:dyDescent="0.25">
      <c r="A12470" s="287"/>
    </row>
    <row r="12471" spans="1:1" x14ac:dyDescent="0.25">
      <c r="A12471" s="287"/>
    </row>
    <row r="12472" spans="1:1" x14ac:dyDescent="0.25">
      <c r="A12472" s="287"/>
    </row>
    <row r="12473" spans="1:1" x14ac:dyDescent="0.25">
      <c r="A12473" s="287"/>
    </row>
    <row r="12474" spans="1:1" x14ac:dyDescent="0.25">
      <c r="A12474" s="287"/>
    </row>
    <row r="12475" spans="1:1" x14ac:dyDescent="0.25">
      <c r="A12475" s="287"/>
    </row>
    <row r="12476" spans="1:1" x14ac:dyDescent="0.25">
      <c r="A12476" s="287"/>
    </row>
    <row r="12477" spans="1:1" x14ac:dyDescent="0.25">
      <c r="A12477" s="287"/>
    </row>
    <row r="12478" spans="1:1" x14ac:dyDescent="0.25">
      <c r="A12478" s="287"/>
    </row>
    <row r="12479" spans="1:1" x14ac:dyDescent="0.25">
      <c r="A12479" s="287"/>
    </row>
    <row r="12480" spans="1:1" x14ac:dyDescent="0.25">
      <c r="A12480" s="287"/>
    </row>
    <row r="12481" spans="1:1" x14ac:dyDescent="0.25">
      <c r="A12481" s="287"/>
    </row>
    <row r="12482" spans="1:1" x14ac:dyDescent="0.25">
      <c r="A12482" s="287"/>
    </row>
    <row r="12483" spans="1:1" x14ac:dyDescent="0.25">
      <c r="A12483" s="287"/>
    </row>
    <row r="12484" spans="1:1" x14ac:dyDescent="0.25">
      <c r="A12484" s="287"/>
    </row>
    <row r="12485" spans="1:1" x14ac:dyDescent="0.25">
      <c r="A12485" s="287"/>
    </row>
    <row r="12486" spans="1:1" x14ac:dyDescent="0.25">
      <c r="A12486" s="287"/>
    </row>
    <row r="12487" spans="1:1" x14ac:dyDescent="0.25">
      <c r="A12487" s="287"/>
    </row>
    <row r="12488" spans="1:1" x14ac:dyDescent="0.25">
      <c r="A12488" s="287"/>
    </row>
    <row r="12489" spans="1:1" x14ac:dyDescent="0.25">
      <c r="A12489" s="287"/>
    </row>
    <row r="12490" spans="1:1" x14ac:dyDescent="0.25">
      <c r="A12490" s="287"/>
    </row>
    <row r="12491" spans="1:1" x14ac:dyDescent="0.25">
      <c r="A12491" s="287"/>
    </row>
    <row r="12492" spans="1:1" x14ac:dyDescent="0.25">
      <c r="A12492" s="287"/>
    </row>
    <row r="12493" spans="1:1" x14ac:dyDescent="0.25">
      <c r="A12493" s="287"/>
    </row>
    <row r="12494" spans="1:1" x14ac:dyDescent="0.25">
      <c r="A12494" s="287"/>
    </row>
    <row r="12495" spans="1:1" x14ac:dyDescent="0.25">
      <c r="A12495" s="287"/>
    </row>
    <row r="12496" spans="1:1" x14ac:dyDescent="0.25">
      <c r="A12496" s="287"/>
    </row>
    <row r="12497" spans="1:1" x14ac:dyDescent="0.25">
      <c r="A12497" s="287"/>
    </row>
    <row r="12498" spans="1:1" x14ac:dyDescent="0.25">
      <c r="A12498" s="287"/>
    </row>
    <row r="12499" spans="1:1" x14ac:dyDescent="0.25">
      <c r="A12499" s="287"/>
    </row>
    <row r="12500" spans="1:1" x14ac:dyDescent="0.25">
      <c r="A12500" s="287"/>
    </row>
    <row r="12501" spans="1:1" x14ac:dyDescent="0.25">
      <c r="A12501" s="287"/>
    </row>
    <row r="12502" spans="1:1" x14ac:dyDescent="0.25">
      <c r="A12502" s="287"/>
    </row>
    <row r="12503" spans="1:1" x14ac:dyDescent="0.25">
      <c r="A12503" s="287"/>
    </row>
    <row r="12504" spans="1:1" x14ac:dyDescent="0.25">
      <c r="A12504" s="287"/>
    </row>
    <row r="12505" spans="1:1" x14ac:dyDescent="0.25">
      <c r="A12505" s="287"/>
    </row>
    <row r="12506" spans="1:1" x14ac:dyDescent="0.25">
      <c r="A12506" s="287"/>
    </row>
    <row r="12507" spans="1:1" x14ac:dyDescent="0.25">
      <c r="A12507" s="287"/>
    </row>
    <row r="12508" spans="1:1" x14ac:dyDescent="0.25">
      <c r="A12508" s="287"/>
    </row>
    <row r="12509" spans="1:1" x14ac:dyDescent="0.25">
      <c r="A12509" s="287"/>
    </row>
    <row r="12510" spans="1:1" x14ac:dyDescent="0.25">
      <c r="A12510" s="287"/>
    </row>
    <row r="12511" spans="1:1" x14ac:dyDescent="0.25">
      <c r="A12511" s="287"/>
    </row>
    <row r="12512" spans="1:1" x14ac:dyDescent="0.25">
      <c r="A12512" s="287"/>
    </row>
    <row r="12513" spans="1:1" x14ac:dyDescent="0.25">
      <c r="A12513" s="287"/>
    </row>
    <row r="12514" spans="1:1" x14ac:dyDescent="0.25">
      <c r="A12514" s="287"/>
    </row>
    <row r="12515" spans="1:1" x14ac:dyDescent="0.25">
      <c r="A12515" s="287"/>
    </row>
    <row r="12516" spans="1:1" x14ac:dyDescent="0.25">
      <c r="A12516" s="287"/>
    </row>
    <row r="12517" spans="1:1" x14ac:dyDescent="0.25">
      <c r="A12517" s="287"/>
    </row>
    <row r="12518" spans="1:1" x14ac:dyDescent="0.25">
      <c r="A12518" s="287"/>
    </row>
    <row r="12519" spans="1:1" x14ac:dyDescent="0.25">
      <c r="A12519" s="287"/>
    </row>
    <row r="12520" spans="1:1" x14ac:dyDescent="0.25">
      <c r="A12520" s="287"/>
    </row>
    <row r="12521" spans="1:1" x14ac:dyDescent="0.25">
      <c r="A12521" s="287"/>
    </row>
    <row r="12522" spans="1:1" x14ac:dyDescent="0.25">
      <c r="A12522" s="287"/>
    </row>
    <row r="12523" spans="1:1" x14ac:dyDescent="0.25">
      <c r="A12523" s="287"/>
    </row>
    <row r="12524" spans="1:1" x14ac:dyDescent="0.25">
      <c r="A12524" s="287"/>
    </row>
    <row r="12525" spans="1:1" x14ac:dyDescent="0.25">
      <c r="A12525" s="287"/>
    </row>
    <row r="12526" spans="1:1" x14ac:dyDescent="0.25">
      <c r="A12526" s="287"/>
    </row>
    <row r="12527" spans="1:1" x14ac:dyDescent="0.25">
      <c r="A12527" s="287"/>
    </row>
    <row r="12528" spans="1:1" x14ac:dyDescent="0.25">
      <c r="A12528" s="287"/>
    </row>
    <row r="12529" spans="1:1" x14ac:dyDescent="0.25">
      <c r="A12529" s="287"/>
    </row>
    <row r="12530" spans="1:1" x14ac:dyDescent="0.25">
      <c r="A12530" s="287"/>
    </row>
    <row r="12531" spans="1:1" x14ac:dyDescent="0.25">
      <c r="A12531" s="287"/>
    </row>
    <row r="12532" spans="1:1" x14ac:dyDescent="0.25">
      <c r="A12532" s="287"/>
    </row>
    <row r="12533" spans="1:1" x14ac:dyDescent="0.25">
      <c r="A12533" s="287"/>
    </row>
    <row r="12534" spans="1:1" x14ac:dyDescent="0.25">
      <c r="A12534" s="287"/>
    </row>
    <row r="12535" spans="1:1" x14ac:dyDescent="0.25">
      <c r="A12535" s="287"/>
    </row>
    <row r="12536" spans="1:1" x14ac:dyDescent="0.25">
      <c r="A12536" s="287"/>
    </row>
    <row r="12537" spans="1:1" x14ac:dyDescent="0.25">
      <c r="A12537" s="287"/>
    </row>
    <row r="12538" spans="1:1" x14ac:dyDescent="0.25">
      <c r="A12538" s="287"/>
    </row>
    <row r="12539" spans="1:1" x14ac:dyDescent="0.25">
      <c r="A12539" s="287"/>
    </row>
    <row r="12540" spans="1:1" x14ac:dyDescent="0.25">
      <c r="A12540" s="287"/>
    </row>
    <row r="12541" spans="1:1" x14ac:dyDescent="0.25">
      <c r="A12541" s="287"/>
    </row>
    <row r="12542" spans="1:1" x14ac:dyDescent="0.25">
      <c r="A12542" s="287"/>
    </row>
    <row r="12543" spans="1:1" x14ac:dyDescent="0.25">
      <c r="A12543" s="287"/>
    </row>
    <row r="12544" spans="1:1" x14ac:dyDescent="0.25">
      <c r="A12544" s="287"/>
    </row>
    <row r="12545" spans="1:1" x14ac:dyDescent="0.25">
      <c r="A12545" s="287"/>
    </row>
    <row r="12546" spans="1:1" x14ac:dyDescent="0.25">
      <c r="A12546" s="287"/>
    </row>
    <row r="12547" spans="1:1" x14ac:dyDescent="0.25">
      <c r="A12547" s="287"/>
    </row>
    <row r="12548" spans="1:1" x14ac:dyDescent="0.25">
      <c r="A12548" s="287"/>
    </row>
    <row r="12549" spans="1:1" x14ac:dyDescent="0.25">
      <c r="A12549" s="287"/>
    </row>
    <row r="12550" spans="1:1" x14ac:dyDescent="0.25">
      <c r="A12550" s="287"/>
    </row>
    <row r="12551" spans="1:1" x14ac:dyDescent="0.25">
      <c r="A12551" s="287"/>
    </row>
    <row r="12552" spans="1:1" x14ac:dyDescent="0.25">
      <c r="A12552" s="287"/>
    </row>
    <row r="12553" spans="1:1" x14ac:dyDescent="0.25">
      <c r="A12553" s="287"/>
    </row>
    <row r="12554" spans="1:1" x14ac:dyDescent="0.25">
      <c r="A12554" s="287"/>
    </row>
    <row r="12555" spans="1:1" x14ac:dyDescent="0.25">
      <c r="A12555" s="287"/>
    </row>
    <row r="12556" spans="1:1" x14ac:dyDescent="0.25">
      <c r="A12556" s="287"/>
    </row>
    <row r="12557" spans="1:1" x14ac:dyDescent="0.25">
      <c r="A12557" s="287"/>
    </row>
    <row r="12558" spans="1:1" x14ac:dyDescent="0.25">
      <c r="A12558" s="287"/>
    </row>
    <row r="12559" spans="1:1" x14ac:dyDescent="0.25">
      <c r="A12559" s="287"/>
    </row>
    <row r="12560" spans="1:1" x14ac:dyDescent="0.25">
      <c r="A12560" s="287"/>
    </row>
    <row r="12561" spans="1:1" x14ac:dyDescent="0.25">
      <c r="A12561" s="287"/>
    </row>
    <row r="12562" spans="1:1" x14ac:dyDescent="0.25">
      <c r="A12562" s="287"/>
    </row>
    <row r="12563" spans="1:1" x14ac:dyDescent="0.25">
      <c r="A12563" s="287"/>
    </row>
    <row r="12564" spans="1:1" x14ac:dyDescent="0.25">
      <c r="A12564" s="287"/>
    </row>
    <row r="12565" spans="1:1" x14ac:dyDescent="0.25">
      <c r="A12565" s="287"/>
    </row>
    <row r="12566" spans="1:1" x14ac:dyDescent="0.25">
      <c r="A12566" s="287"/>
    </row>
    <row r="12567" spans="1:1" x14ac:dyDescent="0.25">
      <c r="A12567" s="287"/>
    </row>
    <row r="12568" spans="1:1" x14ac:dyDescent="0.25">
      <c r="A12568" s="287"/>
    </row>
    <row r="12569" spans="1:1" x14ac:dyDescent="0.25">
      <c r="A12569" s="287"/>
    </row>
    <row r="12570" spans="1:1" x14ac:dyDescent="0.25">
      <c r="A12570" s="287"/>
    </row>
    <row r="12571" spans="1:1" x14ac:dyDescent="0.25">
      <c r="A12571" s="287"/>
    </row>
    <row r="12572" spans="1:1" x14ac:dyDescent="0.25">
      <c r="A12572" s="287"/>
    </row>
    <row r="12573" spans="1:1" x14ac:dyDescent="0.25">
      <c r="A12573" s="287"/>
    </row>
    <row r="12574" spans="1:1" x14ac:dyDescent="0.25">
      <c r="A12574" s="287"/>
    </row>
    <row r="12575" spans="1:1" x14ac:dyDescent="0.25">
      <c r="A12575" s="287"/>
    </row>
    <row r="12576" spans="1:1" x14ac:dyDescent="0.25">
      <c r="A12576" s="287"/>
    </row>
    <row r="12577" spans="1:1" x14ac:dyDescent="0.25">
      <c r="A12577" s="287"/>
    </row>
    <row r="12578" spans="1:1" x14ac:dyDescent="0.25">
      <c r="A12578" s="287"/>
    </row>
    <row r="12579" spans="1:1" x14ac:dyDescent="0.25">
      <c r="A12579" s="287"/>
    </row>
    <row r="12580" spans="1:1" x14ac:dyDescent="0.25">
      <c r="A12580" s="287"/>
    </row>
    <row r="12581" spans="1:1" x14ac:dyDescent="0.25">
      <c r="A12581" s="287"/>
    </row>
    <row r="12582" spans="1:1" x14ac:dyDescent="0.25">
      <c r="A12582" s="287"/>
    </row>
    <row r="12583" spans="1:1" x14ac:dyDescent="0.25">
      <c r="A12583" s="287"/>
    </row>
    <row r="12584" spans="1:1" x14ac:dyDescent="0.25">
      <c r="A12584" s="287"/>
    </row>
    <row r="12585" spans="1:1" x14ac:dyDescent="0.25">
      <c r="A12585" s="287"/>
    </row>
    <row r="12586" spans="1:1" x14ac:dyDescent="0.25">
      <c r="A12586" s="287"/>
    </row>
    <row r="12587" spans="1:1" x14ac:dyDescent="0.25">
      <c r="A12587" s="287"/>
    </row>
    <row r="12588" spans="1:1" x14ac:dyDescent="0.25">
      <c r="A12588" s="287"/>
    </row>
    <row r="12589" spans="1:1" x14ac:dyDescent="0.25">
      <c r="A12589" s="287"/>
    </row>
    <row r="12590" spans="1:1" x14ac:dyDescent="0.25">
      <c r="A12590" s="287"/>
    </row>
    <row r="12591" spans="1:1" x14ac:dyDescent="0.25">
      <c r="A12591" s="287"/>
    </row>
    <row r="12592" spans="1:1" x14ac:dyDescent="0.25">
      <c r="A12592" s="287"/>
    </row>
    <row r="12593" spans="1:1" x14ac:dyDescent="0.25">
      <c r="A12593" s="287"/>
    </row>
    <row r="12594" spans="1:1" x14ac:dyDescent="0.25">
      <c r="A12594" s="287"/>
    </row>
    <row r="12595" spans="1:1" x14ac:dyDescent="0.25">
      <c r="A12595" s="287"/>
    </row>
    <row r="12596" spans="1:1" x14ac:dyDescent="0.25">
      <c r="A12596" s="287"/>
    </row>
    <row r="12597" spans="1:1" x14ac:dyDescent="0.25">
      <c r="A12597" s="287"/>
    </row>
    <row r="12598" spans="1:1" x14ac:dyDescent="0.25">
      <c r="A12598" s="287"/>
    </row>
    <row r="12599" spans="1:1" x14ac:dyDescent="0.25">
      <c r="A12599" s="287"/>
    </row>
    <row r="12600" spans="1:1" x14ac:dyDescent="0.25">
      <c r="A12600" s="287"/>
    </row>
    <row r="12601" spans="1:1" x14ac:dyDescent="0.25">
      <c r="A12601" s="287"/>
    </row>
    <row r="12602" spans="1:1" x14ac:dyDescent="0.25">
      <c r="A12602" s="287"/>
    </row>
    <row r="12603" spans="1:1" x14ac:dyDescent="0.25">
      <c r="A12603" s="287"/>
    </row>
    <row r="12604" spans="1:1" x14ac:dyDescent="0.25">
      <c r="A12604" s="287"/>
    </row>
    <row r="12605" spans="1:1" x14ac:dyDescent="0.25">
      <c r="A12605" s="287"/>
    </row>
    <row r="12606" spans="1:1" x14ac:dyDescent="0.25">
      <c r="A12606" s="287"/>
    </row>
    <row r="12607" spans="1:1" x14ac:dyDescent="0.25">
      <c r="A12607" s="287"/>
    </row>
    <row r="12608" spans="1:1" x14ac:dyDescent="0.25">
      <c r="A12608" s="287"/>
    </row>
    <row r="12609" spans="1:1" x14ac:dyDescent="0.25">
      <c r="A12609" s="287"/>
    </row>
    <row r="12610" spans="1:1" x14ac:dyDescent="0.25">
      <c r="A12610" s="287"/>
    </row>
    <row r="12611" spans="1:1" x14ac:dyDescent="0.25">
      <c r="A12611" s="287"/>
    </row>
    <row r="12612" spans="1:1" x14ac:dyDescent="0.25">
      <c r="A12612" s="287"/>
    </row>
    <row r="12613" spans="1:1" x14ac:dyDescent="0.25">
      <c r="A12613" s="287"/>
    </row>
    <row r="12614" spans="1:1" x14ac:dyDescent="0.25">
      <c r="A12614" s="287"/>
    </row>
    <row r="12615" spans="1:1" x14ac:dyDescent="0.25">
      <c r="A12615" s="287"/>
    </row>
    <row r="12616" spans="1:1" x14ac:dyDescent="0.25">
      <c r="A12616" s="287"/>
    </row>
    <row r="12617" spans="1:1" x14ac:dyDescent="0.25">
      <c r="A12617" s="287"/>
    </row>
    <row r="12618" spans="1:1" x14ac:dyDescent="0.25">
      <c r="A12618" s="287"/>
    </row>
    <row r="12619" spans="1:1" x14ac:dyDescent="0.25">
      <c r="A12619" s="287"/>
    </row>
    <row r="12620" spans="1:1" x14ac:dyDescent="0.25">
      <c r="A12620" s="287"/>
    </row>
    <row r="12621" spans="1:1" x14ac:dyDescent="0.25">
      <c r="A12621" s="287"/>
    </row>
    <row r="12622" spans="1:1" x14ac:dyDescent="0.25">
      <c r="A12622" s="287"/>
    </row>
    <row r="12623" spans="1:1" x14ac:dyDescent="0.25">
      <c r="A12623" s="287"/>
    </row>
    <row r="12624" spans="1:1" x14ac:dyDescent="0.25">
      <c r="A12624" s="287"/>
    </row>
    <row r="12625" spans="1:1" x14ac:dyDescent="0.25">
      <c r="A12625" s="287"/>
    </row>
    <row r="12626" spans="1:1" x14ac:dyDescent="0.25">
      <c r="A12626" s="287"/>
    </row>
    <row r="12627" spans="1:1" x14ac:dyDescent="0.25">
      <c r="A12627" s="287"/>
    </row>
    <row r="12628" spans="1:1" x14ac:dyDescent="0.25">
      <c r="A12628" s="287"/>
    </row>
    <row r="12629" spans="1:1" x14ac:dyDescent="0.25">
      <c r="A12629" s="287"/>
    </row>
    <row r="12630" spans="1:1" x14ac:dyDescent="0.25">
      <c r="A12630" s="287"/>
    </row>
    <row r="12631" spans="1:1" x14ac:dyDescent="0.25">
      <c r="A12631" s="287"/>
    </row>
    <row r="12632" spans="1:1" x14ac:dyDescent="0.25">
      <c r="A12632" s="287"/>
    </row>
    <row r="12633" spans="1:1" x14ac:dyDescent="0.25">
      <c r="A12633" s="287"/>
    </row>
    <row r="12634" spans="1:1" x14ac:dyDescent="0.25">
      <c r="A12634" s="287"/>
    </row>
    <row r="12635" spans="1:1" x14ac:dyDescent="0.25">
      <c r="A12635" s="287"/>
    </row>
    <row r="12636" spans="1:1" x14ac:dyDescent="0.25">
      <c r="A12636" s="287"/>
    </row>
    <row r="12637" spans="1:1" x14ac:dyDescent="0.25">
      <c r="A12637" s="287"/>
    </row>
    <row r="12638" spans="1:1" x14ac:dyDescent="0.25">
      <c r="A12638" s="287"/>
    </row>
    <row r="12639" spans="1:1" x14ac:dyDescent="0.25">
      <c r="A12639" s="287"/>
    </row>
    <row r="12640" spans="1:1" x14ac:dyDescent="0.25">
      <c r="A12640" s="287"/>
    </row>
    <row r="12641" spans="1:1" x14ac:dyDescent="0.25">
      <c r="A12641" s="287"/>
    </row>
    <row r="12642" spans="1:1" x14ac:dyDescent="0.25">
      <c r="A12642" s="287"/>
    </row>
    <row r="12643" spans="1:1" x14ac:dyDescent="0.25">
      <c r="A12643" s="287"/>
    </row>
    <row r="12644" spans="1:1" x14ac:dyDescent="0.25">
      <c r="A12644" s="287"/>
    </row>
    <row r="12645" spans="1:1" x14ac:dyDescent="0.25">
      <c r="A12645" s="287"/>
    </row>
    <row r="12646" spans="1:1" x14ac:dyDescent="0.25">
      <c r="A12646" s="287"/>
    </row>
    <row r="12647" spans="1:1" x14ac:dyDescent="0.25">
      <c r="A12647" s="287"/>
    </row>
    <row r="12648" spans="1:1" x14ac:dyDescent="0.25">
      <c r="A12648" s="287"/>
    </row>
    <row r="12649" spans="1:1" x14ac:dyDescent="0.25">
      <c r="A12649" s="287"/>
    </row>
    <row r="12650" spans="1:1" x14ac:dyDescent="0.25">
      <c r="A12650" s="287"/>
    </row>
    <row r="12651" spans="1:1" x14ac:dyDescent="0.25">
      <c r="A12651" s="287"/>
    </row>
    <row r="12652" spans="1:1" x14ac:dyDescent="0.25">
      <c r="A12652" s="287"/>
    </row>
    <row r="12653" spans="1:1" x14ac:dyDescent="0.25">
      <c r="A12653" s="287"/>
    </row>
    <row r="12654" spans="1:1" x14ac:dyDescent="0.25">
      <c r="A12654" s="287"/>
    </row>
    <row r="12655" spans="1:1" x14ac:dyDescent="0.25">
      <c r="A12655" s="287"/>
    </row>
    <row r="12656" spans="1:1" x14ac:dyDescent="0.25">
      <c r="A12656" s="287"/>
    </row>
    <row r="12657" spans="1:1" x14ac:dyDescent="0.25">
      <c r="A12657" s="287"/>
    </row>
    <row r="12658" spans="1:1" x14ac:dyDescent="0.25">
      <c r="A12658" s="287"/>
    </row>
    <row r="12659" spans="1:1" x14ac:dyDescent="0.25">
      <c r="A12659" s="287"/>
    </row>
    <row r="12660" spans="1:1" x14ac:dyDescent="0.25">
      <c r="A12660" s="287"/>
    </row>
    <row r="12661" spans="1:1" x14ac:dyDescent="0.25">
      <c r="A12661" s="287"/>
    </row>
    <row r="12662" spans="1:1" x14ac:dyDescent="0.25">
      <c r="A12662" s="287"/>
    </row>
    <row r="12663" spans="1:1" x14ac:dyDescent="0.25">
      <c r="A12663" s="287"/>
    </row>
    <row r="12664" spans="1:1" x14ac:dyDescent="0.25">
      <c r="A12664" s="287"/>
    </row>
    <row r="12665" spans="1:1" x14ac:dyDescent="0.25">
      <c r="A12665" s="287"/>
    </row>
    <row r="12666" spans="1:1" x14ac:dyDescent="0.25">
      <c r="A12666" s="287"/>
    </row>
    <row r="12667" spans="1:1" x14ac:dyDescent="0.25">
      <c r="A12667" s="287"/>
    </row>
    <row r="12668" spans="1:1" x14ac:dyDescent="0.25">
      <c r="A12668" s="287"/>
    </row>
    <row r="12669" spans="1:1" x14ac:dyDescent="0.25">
      <c r="A12669" s="287"/>
    </row>
    <row r="12670" spans="1:1" x14ac:dyDescent="0.25">
      <c r="A12670" s="287"/>
    </row>
    <row r="12671" spans="1:1" x14ac:dyDescent="0.25">
      <c r="A12671" s="287"/>
    </row>
    <row r="12672" spans="1:1" x14ac:dyDescent="0.25">
      <c r="A12672" s="287"/>
    </row>
    <row r="12673" spans="1:1" x14ac:dyDescent="0.25">
      <c r="A12673" s="287"/>
    </row>
    <row r="12674" spans="1:1" x14ac:dyDescent="0.25">
      <c r="A12674" s="287"/>
    </row>
    <row r="12675" spans="1:1" x14ac:dyDescent="0.25">
      <c r="A12675" s="287"/>
    </row>
    <row r="12676" spans="1:1" x14ac:dyDescent="0.25">
      <c r="A12676" s="287"/>
    </row>
    <row r="12677" spans="1:1" x14ac:dyDescent="0.25">
      <c r="A12677" s="287"/>
    </row>
    <row r="12678" spans="1:1" x14ac:dyDescent="0.25">
      <c r="A12678" s="287"/>
    </row>
    <row r="12679" spans="1:1" x14ac:dyDescent="0.25">
      <c r="A12679" s="287"/>
    </row>
    <row r="12680" spans="1:1" x14ac:dyDescent="0.25">
      <c r="A12680" s="287"/>
    </row>
    <row r="12681" spans="1:1" x14ac:dyDescent="0.25">
      <c r="A12681" s="287"/>
    </row>
    <row r="12682" spans="1:1" x14ac:dyDescent="0.25">
      <c r="A12682" s="287"/>
    </row>
    <row r="12683" spans="1:1" x14ac:dyDescent="0.25">
      <c r="A12683" s="287"/>
    </row>
    <row r="12684" spans="1:1" x14ac:dyDescent="0.25">
      <c r="A12684" s="287"/>
    </row>
    <row r="12685" spans="1:1" x14ac:dyDescent="0.25">
      <c r="A12685" s="287"/>
    </row>
    <row r="12686" spans="1:1" x14ac:dyDescent="0.25">
      <c r="A12686" s="287"/>
    </row>
    <row r="12687" spans="1:1" x14ac:dyDescent="0.25">
      <c r="A12687" s="287"/>
    </row>
    <row r="12688" spans="1:1" x14ac:dyDescent="0.25">
      <c r="A12688" s="287"/>
    </row>
    <row r="12689" spans="1:1" x14ac:dyDescent="0.25">
      <c r="A12689" s="287"/>
    </row>
    <row r="12690" spans="1:1" x14ac:dyDescent="0.25">
      <c r="A12690" s="287"/>
    </row>
    <row r="12691" spans="1:1" x14ac:dyDescent="0.25">
      <c r="A12691" s="287"/>
    </row>
    <row r="12692" spans="1:1" x14ac:dyDescent="0.25">
      <c r="A12692" s="287"/>
    </row>
    <row r="12693" spans="1:1" x14ac:dyDescent="0.25">
      <c r="A12693" s="287"/>
    </row>
    <row r="12694" spans="1:1" x14ac:dyDescent="0.25">
      <c r="A12694" s="287"/>
    </row>
    <row r="12695" spans="1:1" x14ac:dyDescent="0.25">
      <c r="A12695" s="287"/>
    </row>
    <row r="12696" spans="1:1" x14ac:dyDescent="0.25">
      <c r="A12696" s="287"/>
    </row>
    <row r="12697" spans="1:1" x14ac:dyDescent="0.25">
      <c r="A12697" s="287"/>
    </row>
    <row r="12698" spans="1:1" x14ac:dyDescent="0.25">
      <c r="A12698" s="287"/>
    </row>
    <row r="12699" spans="1:1" x14ac:dyDescent="0.25">
      <c r="A12699" s="287"/>
    </row>
    <row r="12700" spans="1:1" x14ac:dyDescent="0.25">
      <c r="A12700" s="287"/>
    </row>
    <row r="12701" spans="1:1" x14ac:dyDescent="0.25">
      <c r="A12701" s="287"/>
    </row>
    <row r="12702" spans="1:1" x14ac:dyDescent="0.25">
      <c r="A12702" s="287"/>
    </row>
    <row r="12703" spans="1:1" x14ac:dyDescent="0.25">
      <c r="A12703" s="287"/>
    </row>
    <row r="12704" spans="1:1" x14ac:dyDescent="0.25">
      <c r="A12704" s="287"/>
    </row>
    <row r="12705" spans="1:1" x14ac:dyDescent="0.25">
      <c r="A12705" s="287"/>
    </row>
    <row r="12706" spans="1:1" x14ac:dyDescent="0.25">
      <c r="A12706" s="287"/>
    </row>
    <row r="12707" spans="1:1" x14ac:dyDescent="0.25">
      <c r="A12707" s="287"/>
    </row>
    <row r="12708" spans="1:1" x14ac:dyDescent="0.25">
      <c r="A12708" s="287"/>
    </row>
    <row r="12709" spans="1:1" x14ac:dyDescent="0.25">
      <c r="A12709" s="287"/>
    </row>
    <row r="12710" spans="1:1" x14ac:dyDescent="0.25">
      <c r="A12710" s="287"/>
    </row>
    <row r="12711" spans="1:1" x14ac:dyDescent="0.25">
      <c r="A12711" s="287"/>
    </row>
    <row r="12712" spans="1:1" x14ac:dyDescent="0.25">
      <c r="A12712" s="287"/>
    </row>
    <row r="12713" spans="1:1" x14ac:dyDescent="0.25">
      <c r="A12713" s="287"/>
    </row>
    <row r="12714" spans="1:1" x14ac:dyDescent="0.25">
      <c r="A12714" s="287"/>
    </row>
    <row r="12715" spans="1:1" x14ac:dyDescent="0.25">
      <c r="A12715" s="287"/>
    </row>
    <row r="12716" spans="1:1" x14ac:dyDescent="0.25">
      <c r="A12716" s="287"/>
    </row>
    <row r="12717" spans="1:1" x14ac:dyDescent="0.25">
      <c r="A12717" s="287"/>
    </row>
    <row r="12718" spans="1:1" x14ac:dyDescent="0.25">
      <c r="A12718" s="287"/>
    </row>
    <row r="12719" spans="1:1" x14ac:dyDescent="0.25">
      <c r="A12719" s="287"/>
    </row>
    <row r="12720" spans="1:1" x14ac:dyDescent="0.25">
      <c r="A12720" s="287"/>
    </row>
    <row r="12721" spans="1:1" x14ac:dyDescent="0.25">
      <c r="A12721" s="287"/>
    </row>
    <row r="12722" spans="1:1" x14ac:dyDescent="0.25">
      <c r="A12722" s="287"/>
    </row>
    <row r="12723" spans="1:1" x14ac:dyDescent="0.25">
      <c r="A12723" s="287"/>
    </row>
    <row r="12724" spans="1:1" x14ac:dyDescent="0.25">
      <c r="A12724" s="287"/>
    </row>
    <row r="12725" spans="1:1" x14ac:dyDescent="0.25">
      <c r="A12725" s="287"/>
    </row>
    <row r="12726" spans="1:1" x14ac:dyDescent="0.25">
      <c r="A12726" s="287"/>
    </row>
    <row r="12727" spans="1:1" x14ac:dyDescent="0.25">
      <c r="A12727" s="287"/>
    </row>
    <row r="12728" spans="1:1" x14ac:dyDescent="0.25">
      <c r="A12728" s="287"/>
    </row>
    <row r="12729" spans="1:1" x14ac:dyDescent="0.25">
      <c r="A12729" s="287"/>
    </row>
    <row r="12730" spans="1:1" x14ac:dyDescent="0.25">
      <c r="A12730" s="287"/>
    </row>
    <row r="12731" spans="1:1" x14ac:dyDescent="0.25">
      <c r="A12731" s="287"/>
    </row>
    <row r="12732" spans="1:1" x14ac:dyDescent="0.25">
      <c r="A12732" s="287"/>
    </row>
    <row r="12733" spans="1:1" x14ac:dyDescent="0.25">
      <c r="A12733" s="287"/>
    </row>
    <row r="12734" spans="1:1" x14ac:dyDescent="0.25">
      <c r="A12734" s="287"/>
    </row>
    <row r="12735" spans="1:1" x14ac:dyDescent="0.25">
      <c r="A12735" s="287"/>
    </row>
    <row r="12736" spans="1:1" x14ac:dyDescent="0.25">
      <c r="A12736" s="287"/>
    </row>
    <row r="12737" spans="1:1" x14ac:dyDescent="0.25">
      <c r="A12737" s="287"/>
    </row>
    <row r="12738" spans="1:1" x14ac:dyDescent="0.25">
      <c r="A12738" s="287"/>
    </row>
    <row r="12739" spans="1:1" x14ac:dyDescent="0.25">
      <c r="A12739" s="287"/>
    </row>
    <row r="12740" spans="1:1" x14ac:dyDescent="0.25">
      <c r="A12740" s="287"/>
    </row>
    <row r="12741" spans="1:1" x14ac:dyDescent="0.25">
      <c r="A12741" s="287"/>
    </row>
    <row r="12742" spans="1:1" x14ac:dyDescent="0.25">
      <c r="A12742" s="287"/>
    </row>
    <row r="12743" spans="1:1" x14ac:dyDescent="0.25">
      <c r="A12743" s="287"/>
    </row>
    <row r="12744" spans="1:1" x14ac:dyDescent="0.25">
      <c r="A12744" s="287"/>
    </row>
    <row r="12745" spans="1:1" x14ac:dyDescent="0.25">
      <c r="A12745" s="287"/>
    </row>
    <row r="12746" spans="1:1" x14ac:dyDescent="0.25">
      <c r="A12746" s="287"/>
    </row>
    <row r="12747" spans="1:1" x14ac:dyDescent="0.25">
      <c r="A12747" s="287"/>
    </row>
    <row r="12748" spans="1:1" x14ac:dyDescent="0.25">
      <c r="A12748" s="287"/>
    </row>
    <row r="12749" spans="1:1" x14ac:dyDescent="0.25">
      <c r="A12749" s="287"/>
    </row>
    <row r="12750" spans="1:1" x14ac:dyDescent="0.25">
      <c r="A12750" s="287"/>
    </row>
    <row r="12751" spans="1:1" x14ac:dyDescent="0.25">
      <c r="A12751" s="287"/>
    </row>
    <row r="12752" spans="1:1" x14ac:dyDescent="0.25">
      <c r="A12752" s="287"/>
    </row>
    <row r="12753" spans="1:1" x14ac:dyDescent="0.25">
      <c r="A12753" s="287"/>
    </row>
    <row r="12754" spans="1:1" x14ac:dyDescent="0.25">
      <c r="A12754" s="287"/>
    </row>
    <row r="12755" spans="1:1" x14ac:dyDescent="0.25">
      <c r="A12755" s="287"/>
    </row>
    <row r="12756" spans="1:1" x14ac:dyDescent="0.25">
      <c r="A12756" s="287"/>
    </row>
    <row r="12757" spans="1:1" x14ac:dyDescent="0.25">
      <c r="A12757" s="287"/>
    </row>
    <row r="12758" spans="1:1" x14ac:dyDescent="0.25">
      <c r="A12758" s="287"/>
    </row>
    <row r="12759" spans="1:1" x14ac:dyDescent="0.25">
      <c r="A12759" s="287"/>
    </row>
    <row r="12760" spans="1:1" x14ac:dyDescent="0.25">
      <c r="A12760" s="287"/>
    </row>
    <row r="12761" spans="1:1" x14ac:dyDescent="0.25">
      <c r="A12761" s="287"/>
    </row>
    <row r="12762" spans="1:1" x14ac:dyDescent="0.25">
      <c r="A12762" s="287"/>
    </row>
    <row r="12763" spans="1:1" x14ac:dyDescent="0.25">
      <c r="A12763" s="287"/>
    </row>
    <row r="12764" spans="1:1" x14ac:dyDescent="0.25">
      <c r="A12764" s="287"/>
    </row>
    <row r="12765" spans="1:1" x14ac:dyDescent="0.25">
      <c r="A12765" s="287"/>
    </row>
    <row r="12766" spans="1:1" x14ac:dyDescent="0.25">
      <c r="A12766" s="287"/>
    </row>
    <row r="12767" spans="1:1" x14ac:dyDescent="0.25">
      <c r="A12767" s="287"/>
    </row>
    <row r="12768" spans="1:1" x14ac:dyDescent="0.25">
      <c r="A12768" s="287"/>
    </row>
    <row r="12769" spans="1:1" x14ac:dyDescent="0.25">
      <c r="A12769" s="287"/>
    </row>
    <row r="12770" spans="1:1" x14ac:dyDescent="0.25">
      <c r="A12770" s="287"/>
    </row>
    <row r="12771" spans="1:1" x14ac:dyDescent="0.25">
      <c r="A12771" s="287"/>
    </row>
    <row r="12772" spans="1:1" x14ac:dyDescent="0.25">
      <c r="A12772" s="287"/>
    </row>
    <row r="12773" spans="1:1" x14ac:dyDescent="0.25">
      <c r="A12773" s="287"/>
    </row>
    <row r="12774" spans="1:1" x14ac:dyDescent="0.25">
      <c r="A12774" s="287"/>
    </row>
    <row r="12775" spans="1:1" x14ac:dyDescent="0.25">
      <c r="A12775" s="287"/>
    </row>
    <row r="12776" spans="1:1" x14ac:dyDescent="0.25">
      <c r="A12776" s="287"/>
    </row>
    <row r="12777" spans="1:1" x14ac:dyDescent="0.25">
      <c r="A12777" s="287"/>
    </row>
    <row r="12778" spans="1:1" x14ac:dyDescent="0.25">
      <c r="A12778" s="287"/>
    </row>
    <row r="12779" spans="1:1" x14ac:dyDescent="0.25">
      <c r="A12779" s="287"/>
    </row>
    <row r="12780" spans="1:1" x14ac:dyDescent="0.25">
      <c r="A12780" s="287"/>
    </row>
    <row r="12781" spans="1:1" x14ac:dyDescent="0.25">
      <c r="A12781" s="287"/>
    </row>
    <row r="12782" spans="1:1" x14ac:dyDescent="0.25">
      <c r="A12782" s="287"/>
    </row>
    <row r="12783" spans="1:1" x14ac:dyDescent="0.25">
      <c r="A12783" s="287"/>
    </row>
    <row r="12784" spans="1:1" x14ac:dyDescent="0.25">
      <c r="A12784" s="287"/>
    </row>
    <row r="12785" spans="1:1" x14ac:dyDescent="0.25">
      <c r="A12785" s="287"/>
    </row>
    <row r="12786" spans="1:1" x14ac:dyDescent="0.25">
      <c r="A12786" s="287"/>
    </row>
    <row r="12787" spans="1:1" x14ac:dyDescent="0.25">
      <c r="A12787" s="287"/>
    </row>
    <row r="12788" spans="1:1" x14ac:dyDescent="0.25">
      <c r="A12788" s="287"/>
    </row>
    <row r="12789" spans="1:1" x14ac:dyDescent="0.25">
      <c r="A12789" s="287"/>
    </row>
    <row r="12790" spans="1:1" x14ac:dyDescent="0.25">
      <c r="A12790" s="287"/>
    </row>
    <row r="12791" spans="1:1" x14ac:dyDescent="0.25">
      <c r="A12791" s="287"/>
    </row>
    <row r="12792" spans="1:1" x14ac:dyDescent="0.25">
      <c r="A12792" s="287"/>
    </row>
    <row r="12793" spans="1:1" x14ac:dyDescent="0.25">
      <c r="A12793" s="287"/>
    </row>
    <row r="12794" spans="1:1" x14ac:dyDescent="0.25">
      <c r="A12794" s="287"/>
    </row>
    <row r="12795" spans="1:1" x14ac:dyDescent="0.25">
      <c r="A12795" s="287"/>
    </row>
    <row r="12796" spans="1:1" x14ac:dyDescent="0.25">
      <c r="A12796" s="287"/>
    </row>
    <row r="12797" spans="1:1" x14ac:dyDescent="0.25">
      <c r="A12797" s="287"/>
    </row>
    <row r="12798" spans="1:1" x14ac:dyDescent="0.25">
      <c r="A12798" s="287"/>
    </row>
    <row r="12799" spans="1:1" x14ac:dyDescent="0.25">
      <c r="A12799" s="287"/>
    </row>
    <row r="12800" spans="1:1" x14ac:dyDescent="0.25">
      <c r="A12800" s="287"/>
    </row>
    <row r="12801" spans="1:1" x14ac:dyDescent="0.25">
      <c r="A12801" s="287"/>
    </row>
    <row r="12802" spans="1:1" x14ac:dyDescent="0.25">
      <c r="A12802" s="287"/>
    </row>
    <row r="12803" spans="1:1" x14ac:dyDescent="0.25">
      <c r="A12803" s="287"/>
    </row>
    <row r="12804" spans="1:1" x14ac:dyDescent="0.25">
      <c r="A12804" s="287"/>
    </row>
    <row r="12805" spans="1:1" x14ac:dyDescent="0.25">
      <c r="A12805" s="287"/>
    </row>
    <row r="12806" spans="1:1" x14ac:dyDescent="0.25">
      <c r="A12806" s="287"/>
    </row>
    <row r="12807" spans="1:1" x14ac:dyDescent="0.25">
      <c r="A12807" s="287"/>
    </row>
    <row r="12808" spans="1:1" x14ac:dyDescent="0.25">
      <c r="A12808" s="287"/>
    </row>
    <row r="12809" spans="1:1" x14ac:dyDescent="0.25">
      <c r="A12809" s="287"/>
    </row>
    <row r="12810" spans="1:1" x14ac:dyDescent="0.25">
      <c r="A12810" s="287"/>
    </row>
    <row r="12811" spans="1:1" x14ac:dyDescent="0.25">
      <c r="A12811" s="287"/>
    </row>
    <row r="12812" spans="1:1" x14ac:dyDescent="0.25">
      <c r="A12812" s="287"/>
    </row>
    <row r="12813" spans="1:1" x14ac:dyDescent="0.25">
      <c r="A12813" s="287"/>
    </row>
    <row r="12814" spans="1:1" x14ac:dyDescent="0.25">
      <c r="A12814" s="287"/>
    </row>
    <row r="12815" spans="1:1" x14ac:dyDescent="0.25">
      <c r="A12815" s="287"/>
    </row>
    <row r="12816" spans="1:1" x14ac:dyDescent="0.25">
      <c r="A12816" s="287"/>
    </row>
    <row r="12817" spans="1:1" x14ac:dyDescent="0.25">
      <c r="A12817" s="287"/>
    </row>
    <row r="12818" spans="1:1" x14ac:dyDescent="0.25">
      <c r="A12818" s="287"/>
    </row>
    <row r="12819" spans="1:1" x14ac:dyDescent="0.25">
      <c r="A12819" s="287"/>
    </row>
    <row r="12820" spans="1:1" x14ac:dyDescent="0.25">
      <c r="A12820" s="287"/>
    </row>
    <row r="12821" spans="1:1" x14ac:dyDescent="0.25">
      <c r="A12821" s="287"/>
    </row>
    <row r="12822" spans="1:1" x14ac:dyDescent="0.25">
      <c r="A12822" s="287"/>
    </row>
    <row r="12823" spans="1:1" x14ac:dyDescent="0.25">
      <c r="A12823" s="287"/>
    </row>
    <row r="12824" spans="1:1" x14ac:dyDescent="0.25">
      <c r="A12824" s="287"/>
    </row>
    <row r="12825" spans="1:1" x14ac:dyDescent="0.25">
      <c r="A12825" s="287"/>
    </row>
    <row r="12826" spans="1:1" x14ac:dyDescent="0.25">
      <c r="A12826" s="287"/>
    </row>
    <row r="12827" spans="1:1" x14ac:dyDescent="0.25">
      <c r="A12827" s="287"/>
    </row>
    <row r="12828" spans="1:1" x14ac:dyDescent="0.25">
      <c r="A12828" s="287"/>
    </row>
    <row r="12829" spans="1:1" x14ac:dyDescent="0.25">
      <c r="A12829" s="287"/>
    </row>
    <row r="12830" spans="1:1" x14ac:dyDescent="0.25">
      <c r="A12830" s="287"/>
    </row>
    <row r="12831" spans="1:1" x14ac:dyDescent="0.25">
      <c r="A12831" s="287"/>
    </row>
    <row r="12832" spans="1:1" x14ac:dyDescent="0.25">
      <c r="A12832" s="287"/>
    </row>
    <row r="12833" spans="1:1" x14ac:dyDescent="0.25">
      <c r="A12833" s="287"/>
    </row>
    <row r="12834" spans="1:1" x14ac:dyDescent="0.25">
      <c r="A12834" s="287"/>
    </row>
    <row r="12835" spans="1:1" x14ac:dyDescent="0.25">
      <c r="A12835" s="287"/>
    </row>
    <row r="12836" spans="1:1" x14ac:dyDescent="0.25">
      <c r="A12836" s="287"/>
    </row>
    <row r="12837" spans="1:1" x14ac:dyDescent="0.25">
      <c r="A12837" s="287"/>
    </row>
    <row r="12838" spans="1:1" x14ac:dyDescent="0.25">
      <c r="A12838" s="287"/>
    </row>
    <row r="12839" spans="1:1" x14ac:dyDescent="0.25">
      <c r="A12839" s="287"/>
    </row>
    <row r="12840" spans="1:1" x14ac:dyDescent="0.25">
      <c r="A12840" s="287"/>
    </row>
    <row r="12841" spans="1:1" x14ac:dyDescent="0.25">
      <c r="A12841" s="287"/>
    </row>
    <row r="12842" spans="1:1" x14ac:dyDescent="0.25">
      <c r="A12842" s="287"/>
    </row>
    <row r="12843" spans="1:1" x14ac:dyDescent="0.25">
      <c r="A12843" s="287"/>
    </row>
    <row r="12844" spans="1:1" x14ac:dyDescent="0.25">
      <c r="A12844" s="287"/>
    </row>
    <row r="12845" spans="1:1" x14ac:dyDescent="0.25">
      <c r="A12845" s="287"/>
    </row>
    <row r="12846" spans="1:1" x14ac:dyDescent="0.25">
      <c r="A12846" s="287"/>
    </row>
    <row r="12847" spans="1:1" x14ac:dyDescent="0.25">
      <c r="A12847" s="287"/>
    </row>
    <row r="12848" spans="1:1" x14ac:dyDescent="0.25">
      <c r="A12848" s="287"/>
    </row>
    <row r="12849" spans="1:1" x14ac:dyDescent="0.25">
      <c r="A12849" s="287"/>
    </row>
    <row r="12850" spans="1:1" x14ac:dyDescent="0.25">
      <c r="A12850" s="287"/>
    </row>
    <row r="12851" spans="1:1" x14ac:dyDescent="0.25">
      <c r="A12851" s="287"/>
    </row>
    <row r="12852" spans="1:1" x14ac:dyDescent="0.25">
      <c r="A12852" s="287"/>
    </row>
    <row r="12853" spans="1:1" x14ac:dyDescent="0.25">
      <c r="A12853" s="287"/>
    </row>
    <row r="12854" spans="1:1" x14ac:dyDescent="0.25">
      <c r="A12854" s="287"/>
    </row>
    <row r="12855" spans="1:1" x14ac:dyDescent="0.25">
      <c r="A12855" s="287"/>
    </row>
    <row r="12856" spans="1:1" x14ac:dyDescent="0.25">
      <c r="A12856" s="287"/>
    </row>
    <row r="12857" spans="1:1" x14ac:dyDescent="0.25">
      <c r="A12857" s="287"/>
    </row>
    <row r="12858" spans="1:1" x14ac:dyDescent="0.25">
      <c r="A12858" s="287"/>
    </row>
    <row r="12859" spans="1:1" x14ac:dyDescent="0.25">
      <c r="A12859" s="287"/>
    </row>
    <row r="12860" spans="1:1" x14ac:dyDescent="0.25">
      <c r="A12860" s="287"/>
    </row>
    <row r="12861" spans="1:1" x14ac:dyDescent="0.25">
      <c r="A12861" s="287"/>
    </row>
    <row r="12862" spans="1:1" x14ac:dyDescent="0.25">
      <c r="A12862" s="287"/>
    </row>
    <row r="12863" spans="1:1" x14ac:dyDescent="0.25">
      <c r="A12863" s="287"/>
    </row>
    <row r="12864" spans="1:1" x14ac:dyDescent="0.25">
      <c r="A12864" s="287"/>
    </row>
    <row r="12865" spans="1:1" x14ac:dyDescent="0.25">
      <c r="A12865" s="287"/>
    </row>
    <row r="12866" spans="1:1" x14ac:dyDescent="0.25">
      <c r="A12866" s="287"/>
    </row>
    <row r="12867" spans="1:1" x14ac:dyDescent="0.25">
      <c r="A12867" s="287"/>
    </row>
    <row r="12868" spans="1:1" x14ac:dyDescent="0.25">
      <c r="A12868" s="287"/>
    </row>
    <row r="12869" spans="1:1" x14ac:dyDescent="0.25">
      <c r="A12869" s="287"/>
    </row>
    <row r="12870" spans="1:1" x14ac:dyDescent="0.25">
      <c r="A12870" s="287"/>
    </row>
    <row r="12871" spans="1:1" x14ac:dyDescent="0.25">
      <c r="A12871" s="287"/>
    </row>
    <row r="12872" spans="1:1" x14ac:dyDescent="0.25">
      <c r="A12872" s="287"/>
    </row>
    <row r="12873" spans="1:1" x14ac:dyDescent="0.25">
      <c r="A12873" s="287"/>
    </row>
    <row r="12874" spans="1:1" x14ac:dyDescent="0.25">
      <c r="A12874" s="287"/>
    </row>
    <row r="12875" spans="1:1" x14ac:dyDescent="0.25">
      <c r="A12875" s="287"/>
    </row>
    <row r="12876" spans="1:1" x14ac:dyDescent="0.25">
      <c r="A12876" s="287"/>
    </row>
    <row r="12877" spans="1:1" x14ac:dyDescent="0.25">
      <c r="A12877" s="287"/>
    </row>
    <row r="12878" spans="1:1" x14ac:dyDescent="0.25">
      <c r="A12878" s="287"/>
    </row>
    <row r="12879" spans="1:1" x14ac:dyDescent="0.25">
      <c r="A12879" s="287"/>
    </row>
    <row r="12880" spans="1:1" x14ac:dyDescent="0.25">
      <c r="A12880" s="287"/>
    </row>
    <row r="12881" spans="1:1" x14ac:dyDescent="0.25">
      <c r="A12881" s="287"/>
    </row>
    <row r="12882" spans="1:1" x14ac:dyDescent="0.25">
      <c r="A12882" s="287"/>
    </row>
    <row r="12883" spans="1:1" x14ac:dyDescent="0.25">
      <c r="A12883" s="287"/>
    </row>
    <row r="12884" spans="1:1" x14ac:dyDescent="0.25">
      <c r="A12884" s="287"/>
    </row>
    <row r="12885" spans="1:1" x14ac:dyDescent="0.25">
      <c r="A12885" s="287"/>
    </row>
    <row r="12886" spans="1:1" x14ac:dyDescent="0.25">
      <c r="A12886" s="287"/>
    </row>
    <row r="12887" spans="1:1" x14ac:dyDescent="0.25">
      <c r="A12887" s="287"/>
    </row>
    <row r="12888" spans="1:1" x14ac:dyDescent="0.25">
      <c r="A12888" s="287"/>
    </row>
    <row r="12889" spans="1:1" x14ac:dyDescent="0.25">
      <c r="A12889" s="287"/>
    </row>
    <row r="12890" spans="1:1" x14ac:dyDescent="0.25">
      <c r="A12890" s="287"/>
    </row>
    <row r="12891" spans="1:1" x14ac:dyDescent="0.25">
      <c r="A12891" s="287"/>
    </row>
    <row r="12892" spans="1:1" x14ac:dyDescent="0.25">
      <c r="A12892" s="287"/>
    </row>
    <row r="12893" spans="1:1" x14ac:dyDescent="0.25">
      <c r="A12893" s="287"/>
    </row>
    <row r="12894" spans="1:1" x14ac:dyDescent="0.25">
      <c r="A12894" s="287"/>
    </row>
    <row r="12895" spans="1:1" x14ac:dyDescent="0.25">
      <c r="A12895" s="287"/>
    </row>
    <row r="12896" spans="1:1" x14ac:dyDescent="0.25">
      <c r="A12896" s="287"/>
    </row>
    <row r="12897" spans="1:1" x14ac:dyDescent="0.25">
      <c r="A12897" s="287"/>
    </row>
    <row r="12898" spans="1:1" x14ac:dyDescent="0.25">
      <c r="A12898" s="287"/>
    </row>
    <row r="12899" spans="1:1" x14ac:dyDescent="0.25">
      <c r="A12899" s="287"/>
    </row>
    <row r="12900" spans="1:1" x14ac:dyDescent="0.25">
      <c r="A12900" s="287"/>
    </row>
    <row r="12901" spans="1:1" x14ac:dyDescent="0.25">
      <c r="A12901" s="287"/>
    </row>
    <row r="12902" spans="1:1" x14ac:dyDescent="0.25">
      <c r="A12902" s="287"/>
    </row>
    <row r="12903" spans="1:1" x14ac:dyDescent="0.25">
      <c r="A12903" s="287"/>
    </row>
    <row r="12904" spans="1:1" x14ac:dyDescent="0.25">
      <c r="A12904" s="287"/>
    </row>
    <row r="12905" spans="1:1" x14ac:dyDescent="0.25">
      <c r="A12905" s="287"/>
    </row>
    <row r="12906" spans="1:1" x14ac:dyDescent="0.25">
      <c r="A12906" s="287"/>
    </row>
    <row r="12907" spans="1:1" x14ac:dyDescent="0.25">
      <c r="A12907" s="287"/>
    </row>
    <row r="12908" spans="1:1" x14ac:dyDescent="0.25">
      <c r="A12908" s="287"/>
    </row>
    <row r="12909" spans="1:1" x14ac:dyDescent="0.25">
      <c r="A12909" s="287"/>
    </row>
    <row r="12910" spans="1:1" x14ac:dyDescent="0.25">
      <c r="A12910" s="287"/>
    </row>
    <row r="12911" spans="1:1" x14ac:dyDescent="0.25">
      <c r="A12911" s="287"/>
    </row>
    <row r="12912" spans="1:1" x14ac:dyDescent="0.25">
      <c r="A12912" s="287"/>
    </row>
    <row r="12913" spans="1:1" x14ac:dyDescent="0.25">
      <c r="A12913" s="287"/>
    </row>
    <row r="12914" spans="1:1" x14ac:dyDescent="0.25">
      <c r="A12914" s="287"/>
    </row>
    <row r="12915" spans="1:1" x14ac:dyDescent="0.25">
      <c r="A12915" s="287"/>
    </row>
    <row r="12916" spans="1:1" x14ac:dyDescent="0.25">
      <c r="A12916" s="287"/>
    </row>
    <row r="12917" spans="1:1" x14ac:dyDescent="0.25">
      <c r="A12917" s="287"/>
    </row>
    <row r="12918" spans="1:1" x14ac:dyDescent="0.25">
      <c r="A12918" s="287"/>
    </row>
    <row r="12919" spans="1:1" x14ac:dyDescent="0.25">
      <c r="A12919" s="287"/>
    </row>
    <row r="12920" spans="1:1" x14ac:dyDescent="0.25">
      <c r="A12920" s="287"/>
    </row>
    <row r="12921" spans="1:1" x14ac:dyDescent="0.25">
      <c r="A12921" s="287"/>
    </row>
    <row r="12922" spans="1:1" x14ac:dyDescent="0.25">
      <c r="A12922" s="287"/>
    </row>
    <row r="12923" spans="1:1" x14ac:dyDescent="0.25">
      <c r="A12923" s="287"/>
    </row>
    <row r="12924" spans="1:1" x14ac:dyDescent="0.25">
      <c r="A12924" s="287"/>
    </row>
    <row r="12925" spans="1:1" x14ac:dyDescent="0.25">
      <c r="A12925" s="287"/>
    </row>
    <row r="12926" spans="1:1" x14ac:dyDescent="0.25">
      <c r="A12926" s="287"/>
    </row>
    <row r="12927" spans="1:1" x14ac:dyDescent="0.25">
      <c r="A12927" s="287"/>
    </row>
    <row r="12928" spans="1:1" x14ac:dyDescent="0.25">
      <c r="A12928" s="287"/>
    </row>
    <row r="12929" spans="1:1" x14ac:dyDescent="0.25">
      <c r="A12929" s="287"/>
    </row>
    <row r="12930" spans="1:1" x14ac:dyDescent="0.25">
      <c r="A12930" s="287"/>
    </row>
    <row r="12931" spans="1:1" x14ac:dyDescent="0.25">
      <c r="A12931" s="287"/>
    </row>
    <row r="12932" spans="1:1" x14ac:dyDescent="0.25">
      <c r="A12932" s="287"/>
    </row>
    <row r="12933" spans="1:1" x14ac:dyDescent="0.25">
      <c r="A12933" s="287"/>
    </row>
    <row r="12934" spans="1:1" x14ac:dyDescent="0.25">
      <c r="A12934" s="287"/>
    </row>
    <row r="12935" spans="1:1" x14ac:dyDescent="0.25">
      <c r="A12935" s="287"/>
    </row>
    <row r="12936" spans="1:1" x14ac:dyDescent="0.25">
      <c r="A12936" s="287"/>
    </row>
    <row r="12937" spans="1:1" x14ac:dyDescent="0.25">
      <c r="A12937" s="287"/>
    </row>
    <row r="12938" spans="1:1" x14ac:dyDescent="0.25">
      <c r="A12938" s="287"/>
    </row>
    <row r="12939" spans="1:1" x14ac:dyDescent="0.25">
      <c r="A12939" s="287"/>
    </row>
    <row r="12940" spans="1:1" x14ac:dyDescent="0.25">
      <c r="A12940" s="287"/>
    </row>
    <row r="12941" spans="1:1" x14ac:dyDescent="0.25">
      <c r="A12941" s="287"/>
    </row>
    <row r="12942" spans="1:1" x14ac:dyDescent="0.25">
      <c r="A12942" s="287"/>
    </row>
    <row r="12943" spans="1:1" x14ac:dyDescent="0.25">
      <c r="A12943" s="287"/>
    </row>
    <row r="12944" spans="1:1" x14ac:dyDescent="0.25">
      <c r="A12944" s="287"/>
    </row>
    <row r="12945" spans="1:1" x14ac:dyDescent="0.25">
      <c r="A12945" s="287"/>
    </row>
    <row r="12946" spans="1:1" x14ac:dyDescent="0.25">
      <c r="A12946" s="287"/>
    </row>
    <row r="12947" spans="1:1" x14ac:dyDescent="0.25">
      <c r="A12947" s="287"/>
    </row>
    <row r="12948" spans="1:1" x14ac:dyDescent="0.25">
      <c r="A12948" s="287"/>
    </row>
    <row r="12949" spans="1:1" x14ac:dyDescent="0.25">
      <c r="A12949" s="287"/>
    </row>
    <row r="12950" spans="1:1" x14ac:dyDescent="0.25">
      <c r="A12950" s="287"/>
    </row>
    <row r="12951" spans="1:1" x14ac:dyDescent="0.25">
      <c r="A12951" s="287"/>
    </row>
    <row r="12952" spans="1:1" x14ac:dyDescent="0.25">
      <c r="A12952" s="287"/>
    </row>
    <row r="12953" spans="1:1" x14ac:dyDescent="0.25">
      <c r="A12953" s="287"/>
    </row>
    <row r="12954" spans="1:1" x14ac:dyDescent="0.25">
      <c r="A12954" s="287"/>
    </row>
    <row r="12955" spans="1:1" x14ac:dyDescent="0.25">
      <c r="A12955" s="287"/>
    </row>
    <row r="12956" spans="1:1" x14ac:dyDescent="0.25">
      <c r="A12956" s="287"/>
    </row>
    <row r="12957" spans="1:1" x14ac:dyDescent="0.25">
      <c r="A12957" s="287"/>
    </row>
    <row r="12958" spans="1:1" x14ac:dyDescent="0.25">
      <c r="A12958" s="287"/>
    </row>
    <row r="12959" spans="1:1" x14ac:dyDescent="0.25">
      <c r="A12959" s="287"/>
    </row>
    <row r="12960" spans="1:1" x14ac:dyDescent="0.25">
      <c r="A12960" s="287"/>
    </row>
    <row r="12961" spans="1:1" x14ac:dyDescent="0.25">
      <c r="A12961" s="287"/>
    </row>
    <row r="12962" spans="1:1" x14ac:dyDescent="0.25">
      <c r="A12962" s="287"/>
    </row>
    <row r="12963" spans="1:1" x14ac:dyDescent="0.25">
      <c r="A12963" s="287"/>
    </row>
    <row r="12964" spans="1:1" x14ac:dyDescent="0.25">
      <c r="A12964" s="287"/>
    </row>
    <row r="12965" spans="1:1" x14ac:dyDescent="0.25">
      <c r="A12965" s="287"/>
    </row>
    <row r="12966" spans="1:1" x14ac:dyDescent="0.25">
      <c r="A12966" s="287"/>
    </row>
    <row r="12967" spans="1:1" x14ac:dyDescent="0.25">
      <c r="A12967" s="287"/>
    </row>
    <row r="12968" spans="1:1" x14ac:dyDescent="0.25">
      <c r="A12968" s="287"/>
    </row>
    <row r="12969" spans="1:1" x14ac:dyDescent="0.25">
      <c r="A12969" s="287"/>
    </row>
    <row r="12970" spans="1:1" x14ac:dyDescent="0.25">
      <c r="A12970" s="287"/>
    </row>
    <row r="12971" spans="1:1" x14ac:dyDescent="0.25">
      <c r="A12971" s="287"/>
    </row>
    <row r="12972" spans="1:1" x14ac:dyDescent="0.25">
      <c r="A12972" s="287"/>
    </row>
    <row r="12973" spans="1:1" x14ac:dyDescent="0.25">
      <c r="A12973" s="287"/>
    </row>
    <row r="12974" spans="1:1" x14ac:dyDescent="0.25">
      <c r="A12974" s="287"/>
    </row>
    <row r="12975" spans="1:1" x14ac:dyDescent="0.25">
      <c r="A12975" s="287"/>
    </row>
    <row r="12976" spans="1:1" x14ac:dyDescent="0.25">
      <c r="A12976" s="287"/>
    </row>
    <row r="12977" spans="1:1" x14ac:dyDescent="0.25">
      <c r="A12977" s="287"/>
    </row>
    <row r="12978" spans="1:1" x14ac:dyDescent="0.25">
      <c r="A12978" s="287"/>
    </row>
    <row r="12979" spans="1:1" x14ac:dyDescent="0.25">
      <c r="A12979" s="287"/>
    </row>
    <row r="12980" spans="1:1" x14ac:dyDescent="0.25">
      <c r="A12980" s="287"/>
    </row>
    <row r="12981" spans="1:1" x14ac:dyDescent="0.25">
      <c r="A12981" s="287"/>
    </row>
    <row r="12982" spans="1:1" x14ac:dyDescent="0.25">
      <c r="A12982" s="287"/>
    </row>
    <row r="12983" spans="1:1" x14ac:dyDescent="0.25">
      <c r="A12983" s="287"/>
    </row>
    <row r="12984" spans="1:1" x14ac:dyDescent="0.25">
      <c r="A12984" s="287"/>
    </row>
    <row r="12985" spans="1:1" x14ac:dyDescent="0.25">
      <c r="A12985" s="287"/>
    </row>
    <row r="12986" spans="1:1" x14ac:dyDescent="0.25">
      <c r="A12986" s="287"/>
    </row>
    <row r="12987" spans="1:1" x14ac:dyDescent="0.25">
      <c r="A12987" s="287"/>
    </row>
    <row r="12988" spans="1:1" x14ac:dyDescent="0.25">
      <c r="A12988" s="287"/>
    </row>
    <row r="12989" spans="1:1" x14ac:dyDescent="0.25">
      <c r="A12989" s="287"/>
    </row>
    <row r="12990" spans="1:1" x14ac:dyDescent="0.25">
      <c r="A12990" s="287"/>
    </row>
    <row r="12991" spans="1:1" x14ac:dyDescent="0.25">
      <c r="A12991" s="287"/>
    </row>
    <row r="12992" spans="1:1" x14ac:dyDescent="0.25">
      <c r="A12992" s="287"/>
    </row>
    <row r="12993" spans="1:1" x14ac:dyDescent="0.25">
      <c r="A12993" s="287"/>
    </row>
    <row r="12994" spans="1:1" x14ac:dyDescent="0.25">
      <c r="A12994" s="287"/>
    </row>
    <row r="12995" spans="1:1" x14ac:dyDescent="0.25">
      <c r="A12995" s="287"/>
    </row>
    <row r="12996" spans="1:1" x14ac:dyDescent="0.25">
      <c r="A12996" s="287"/>
    </row>
    <row r="12997" spans="1:1" x14ac:dyDescent="0.25">
      <c r="A12997" s="287"/>
    </row>
    <row r="12998" spans="1:1" x14ac:dyDescent="0.25">
      <c r="A12998" s="287"/>
    </row>
    <row r="12999" spans="1:1" x14ac:dyDescent="0.25">
      <c r="A12999" s="287"/>
    </row>
    <row r="13000" spans="1:1" x14ac:dyDescent="0.25">
      <c r="A13000" s="287"/>
    </row>
    <row r="13001" spans="1:1" x14ac:dyDescent="0.25">
      <c r="A13001" s="287"/>
    </row>
    <row r="13002" spans="1:1" x14ac:dyDescent="0.25">
      <c r="A13002" s="287"/>
    </row>
    <row r="13003" spans="1:1" x14ac:dyDescent="0.25">
      <c r="A13003" s="287"/>
    </row>
    <row r="13004" spans="1:1" x14ac:dyDescent="0.25">
      <c r="A13004" s="287"/>
    </row>
    <row r="13005" spans="1:1" x14ac:dyDescent="0.25">
      <c r="A13005" s="287"/>
    </row>
    <row r="13006" spans="1:1" x14ac:dyDescent="0.25">
      <c r="A13006" s="287"/>
    </row>
    <row r="13007" spans="1:1" x14ac:dyDescent="0.25">
      <c r="A13007" s="287"/>
    </row>
    <row r="13008" spans="1:1" x14ac:dyDescent="0.25">
      <c r="A13008" s="287"/>
    </row>
    <row r="13009" spans="1:1" x14ac:dyDescent="0.25">
      <c r="A13009" s="287"/>
    </row>
    <row r="13010" spans="1:1" x14ac:dyDescent="0.25">
      <c r="A13010" s="287"/>
    </row>
    <row r="13011" spans="1:1" x14ac:dyDescent="0.25">
      <c r="A13011" s="287"/>
    </row>
    <row r="13012" spans="1:1" x14ac:dyDescent="0.25">
      <c r="A13012" s="287"/>
    </row>
    <row r="13013" spans="1:1" x14ac:dyDescent="0.25">
      <c r="A13013" s="287"/>
    </row>
    <row r="13014" spans="1:1" x14ac:dyDescent="0.25">
      <c r="A13014" s="287"/>
    </row>
    <row r="13015" spans="1:1" x14ac:dyDescent="0.25">
      <c r="A13015" s="287"/>
    </row>
    <row r="13016" spans="1:1" x14ac:dyDescent="0.25">
      <c r="A13016" s="287"/>
    </row>
    <row r="13017" spans="1:1" x14ac:dyDescent="0.25">
      <c r="A13017" s="287"/>
    </row>
    <row r="13018" spans="1:1" x14ac:dyDescent="0.25">
      <c r="A13018" s="287"/>
    </row>
    <row r="13019" spans="1:1" x14ac:dyDescent="0.25">
      <c r="A13019" s="287"/>
    </row>
    <row r="13020" spans="1:1" x14ac:dyDescent="0.25">
      <c r="A13020" s="287"/>
    </row>
    <row r="13021" spans="1:1" x14ac:dyDescent="0.25">
      <c r="A13021" s="287"/>
    </row>
    <row r="13022" spans="1:1" x14ac:dyDescent="0.25">
      <c r="A13022" s="287"/>
    </row>
    <row r="13023" spans="1:1" x14ac:dyDescent="0.25">
      <c r="A13023" s="287"/>
    </row>
    <row r="13024" spans="1:1" x14ac:dyDescent="0.25">
      <c r="A13024" s="287"/>
    </row>
    <row r="13025" spans="1:1" x14ac:dyDescent="0.25">
      <c r="A13025" s="287"/>
    </row>
    <row r="13026" spans="1:1" x14ac:dyDescent="0.25">
      <c r="A13026" s="287"/>
    </row>
    <row r="13027" spans="1:1" x14ac:dyDescent="0.25">
      <c r="A13027" s="287"/>
    </row>
    <row r="13028" spans="1:1" x14ac:dyDescent="0.25">
      <c r="A13028" s="287"/>
    </row>
    <row r="13029" spans="1:1" x14ac:dyDescent="0.25">
      <c r="A13029" s="287"/>
    </row>
    <row r="13030" spans="1:1" x14ac:dyDescent="0.25">
      <c r="A13030" s="287"/>
    </row>
    <row r="13031" spans="1:1" x14ac:dyDescent="0.25">
      <c r="A13031" s="287"/>
    </row>
    <row r="13032" spans="1:1" x14ac:dyDescent="0.25">
      <c r="A13032" s="287"/>
    </row>
    <row r="13033" spans="1:1" x14ac:dyDescent="0.25">
      <c r="A13033" s="287"/>
    </row>
    <row r="13034" spans="1:1" x14ac:dyDescent="0.25">
      <c r="A13034" s="287"/>
    </row>
    <row r="13035" spans="1:1" x14ac:dyDescent="0.25">
      <c r="A13035" s="287"/>
    </row>
    <row r="13036" spans="1:1" x14ac:dyDescent="0.25">
      <c r="A13036" s="287"/>
    </row>
    <row r="13037" spans="1:1" x14ac:dyDescent="0.25">
      <c r="A13037" s="287"/>
    </row>
    <row r="13038" spans="1:1" x14ac:dyDescent="0.25">
      <c r="A13038" s="287"/>
    </row>
    <row r="13039" spans="1:1" x14ac:dyDescent="0.25">
      <c r="A13039" s="287"/>
    </row>
    <row r="13040" spans="1:1" x14ac:dyDescent="0.25">
      <c r="A13040" s="287"/>
    </row>
    <row r="13041" spans="1:1" x14ac:dyDescent="0.25">
      <c r="A13041" s="287"/>
    </row>
    <row r="13042" spans="1:1" x14ac:dyDescent="0.25">
      <c r="A13042" s="287"/>
    </row>
    <row r="13043" spans="1:1" x14ac:dyDescent="0.25">
      <c r="A13043" s="287"/>
    </row>
    <row r="13044" spans="1:1" x14ac:dyDescent="0.25">
      <c r="A13044" s="287"/>
    </row>
    <row r="13045" spans="1:1" x14ac:dyDescent="0.25">
      <c r="A13045" s="287"/>
    </row>
    <row r="13046" spans="1:1" x14ac:dyDescent="0.25">
      <c r="A13046" s="287"/>
    </row>
    <row r="13047" spans="1:1" x14ac:dyDescent="0.25">
      <c r="A13047" s="287"/>
    </row>
    <row r="13048" spans="1:1" x14ac:dyDescent="0.25">
      <c r="A13048" s="287"/>
    </row>
    <row r="13049" spans="1:1" x14ac:dyDescent="0.25">
      <c r="A13049" s="287"/>
    </row>
    <row r="13050" spans="1:1" x14ac:dyDescent="0.25">
      <c r="A13050" s="287"/>
    </row>
    <row r="13051" spans="1:1" x14ac:dyDescent="0.25">
      <c r="A13051" s="287"/>
    </row>
    <row r="13052" spans="1:1" x14ac:dyDescent="0.25">
      <c r="A13052" s="287"/>
    </row>
    <row r="13053" spans="1:1" x14ac:dyDescent="0.25">
      <c r="A13053" s="287"/>
    </row>
    <row r="13054" spans="1:1" x14ac:dyDescent="0.25">
      <c r="A13054" s="287"/>
    </row>
    <row r="13055" spans="1:1" x14ac:dyDescent="0.25">
      <c r="A13055" s="287"/>
    </row>
    <row r="13056" spans="1:1" x14ac:dyDescent="0.25">
      <c r="A13056" s="287"/>
    </row>
    <row r="13057" spans="1:1" x14ac:dyDescent="0.25">
      <c r="A13057" s="287"/>
    </row>
    <row r="13058" spans="1:1" x14ac:dyDescent="0.25">
      <c r="A13058" s="287"/>
    </row>
    <row r="13059" spans="1:1" x14ac:dyDescent="0.25">
      <c r="A13059" s="287"/>
    </row>
    <row r="13060" spans="1:1" x14ac:dyDescent="0.25">
      <c r="A13060" s="287"/>
    </row>
    <row r="13061" spans="1:1" x14ac:dyDescent="0.25">
      <c r="A13061" s="287"/>
    </row>
    <row r="13062" spans="1:1" x14ac:dyDescent="0.25">
      <c r="A13062" s="287"/>
    </row>
    <row r="13063" spans="1:1" x14ac:dyDescent="0.25">
      <c r="A13063" s="287"/>
    </row>
    <row r="13064" spans="1:1" x14ac:dyDescent="0.25">
      <c r="A13064" s="287"/>
    </row>
    <row r="13065" spans="1:1" x14ac:dyDescent="0.25">
      <c r="A13065" s="287"/>
    </row>
    <row r="13066" spans="1:1" x14ac:dyDescent="0.25">
      <c r="A13066" s="287"/>
    </row>
    <row r="13067" spans="1:1" x14ac:dyDescent="0.25">
      <c r="A13067" s="287"/>
    </row>
    <row r="13068" spans="1:1" x14ac:dyDescent="0.25">
      <c r="A13068" s="287"/>
    </row>
    <row r="13069" spans="1:1" x14ac:dyDescent="0.25">
      <c r="A13069" s="287"/>
    </row>
    <row r="13070" spans="1:1" x14ac:dyDescent="0.25">
      <c r="A13070" s="287"/>
    </row>
    <row r="13071" spans="1:1" x14ac:dyDescent="0.25">
      <c r="A13071" s="287"/>
    </row>
    <row r="13072" spans="1:1" x14ac:dyDescent="0.25">
      <c r="A13072" s="287"/>
    </row>
    <row r="13073" spans="1:1" x14ac:dyDescent="0.25">
      <c r="A13073" s="287"/>
    </row>
    <row r="13074" spans="1:1" x14ac:dyDescent="0.25">
      <c r="A13074" s="287"/>
    </row>
    <row r="13075" spans="1:1" x14ac:dyDescent="0.25">
      <c r="A13075" s="287"/>
    </row>
    <row r="13076" spans="1:1" x14ac:dyDescent="0.25">
      <c r="A13076" s="287"/>
    </row>
    <row r="13077" spans="1:1" x14ac:dyDescent="0.25">
      <c r="A13077" s="287"/>
    </row>
    <row r="13078" spans="1:1" x14ac:dyDescent="0.25">
      <c r="A13078" s="287"/>
    </row>
    <row r="13079" spans="1:1" x14ac:dyDescent="0.25">
      <c r="A13079" s="287"/>
    </row>
    <row r="13080" spans="1:1" x14ac:dyDescent="0.25">
      <c r="A13080" s="287"/>
    </row>
    <row r="13081" spans="1:1" x14ac:dyDescent="0.25">
      <c r="A13081" s="287"/>
    </row>
    <row r="13082" spans="1:1" x14ac:dyDescent="0.25">
      <c r="A13082" s="287"/>
    </row>
    <row r="13083" spans="1:1" x14ac:dyDescent="0.25">
      <c r="A13083" s="287"/>
    </row>
    <row r="13084" spans="1:1" x14ac:dyDescent="0.25">
      <c r="A13084" s="287"/>
    </row>
    <row r="13085" spans="1:1" x14ac:dyDescent="0.25">
      <c r="A13085" s="287"/>
    </row>
    <row r="13086" spans="1:1" x14ac:dyDescent="0.25">
      <c r="A13086" s="287"/>
    </row>
    <row r="13087" spans="1:1" x14ac:dyDescent="0.25">
      <c r="A13087" s="287"/>
    </row>
    <row r="13088" spans="1:1" x14ac:dyDescent="0.25">
      <c r="A13088" s="287"/>
    </row>
    <row r="13089" spans="1:1" x14ac:dyDescent="0.25">
      <c r="A13089" s="287"/>
    </row>
    <row r="13090" spans="1:1" x14ac:dyDescent="0.25">
      <c r="A13090" s="287"/>
    </row>
    <row r="13091" spans="1:1" x14ac:dyDescent="0.25">
      <c r="A13091" s="287"/>
    </row>
    <row r="13092" spans="1:1" x14ac:dyDescent="0.25">
      <c r="A13092" s="287"/>
    </row>
    <row r="13093" spans="1:1" x14ac:dyDescent="0.25">
      <c r="A13093" s="287"/>
    </row>
    <row r="13094" spans="1:1" x14ac:dyDescent="0.25">
      <c r="A13094" s="287"/>
    </row>
    <row r="13095" spans="1:1" x14ac:dyDescent="0.25">
      <c r="A13095" s="287"/>
    </row>
    <row r="13096" spans="1:1" x14ac:dyDescent="0.25">
      <c r="A13096" s="287"/>
    </row>
    <row r="13097" spans="1:1" x14ac:dyDescent="0.25">
      <c r="A13097" s="287"/>
    </row>
    <row r="13098" spans="1:1" x14ac:dyDescent="0.25">
      <c r="A13098" s="287"/>
    </row>
    <row r="13099" spans="1:1" x14ac:dyDescent="0.25">
      <c r="A13099" s="287"/>
    </row>
    <row r="13100" spans="1:1" x14ac:dyDescent="0.25">
      <c r="A13100" s="287"/>
    </row>
    <row r="13101" spans="1:1" x14ac:dyDescent="0.25">
      <c r="A13101" s="287"/>
    </row>
    <row r="13102" spans="1:1" x14ac:dyDescent="0.25">
      <c r="A13102" s="287"/>
    </row>
    <row r="13103" spans="1:1" x14ac:dyDescent="0.25">
      <c r="A13103" s="287"/>
    </row>
    <row r="13104" spans="1:1" x14ac:dyDescent="0.25">
      <c r="A13104" s="287"/>
    </row>
    <row r="13105" spans="1:1" x14ac:dyDescent="0.25">
      <c r="A13105" s="287"/>
    </row>
    <row r="13106" spans="1:1" x14ac:dyDescent="0.25">
      <c r="A13106" s="287"/>
    </row>
    <row r="13107" spans="1:1" x14ac:dyDescent="0.25">
      <c r="A13107" s="287"/>
    </row>
    <row r="13108" spans="1:1" x14ac:dyDescent="0.25">
      <c r="A13108" s="287"/>
    </row>
    <row r="13109" spans="1:1" x14ac:dyDescent="0.25">
      <c r="A13109" s="287"/>
    </row>
    <row r="13110" spans="1:1" x14ac:dyDescent="0.25">
      <c r="A13110" s="287"/>
    </row>
    <row r="13111" spans="1:1" x14ac:dyDescent="0.25">
      <c r="A13111" s="287"/>
    </row>
    <row r="13112" spans="1:1" x14ac:dyDescent="0.25">
      <c r="A13112" s="287"/>
    </row>
    <row r="13113" spans="1:1" x14ac:dyDescent="0.25">
      <c r="A13113" s="287"/>
    </row>
    <row r="13114" spans="1:1" x14ac:dyDescent="0.25">
      <c r="A13114" s="287"/>
    </row>
    <row r="13115" spans="1:1" x14ac:dyDescent="0.25">
      <c r="A13115" s="287"/>
    </row>
    <row r="13116" spans="1:1" x14ac:dyDescent="0.25">
      <c r="A13116" s="287"/>
    </row>
    <row r="13117" spans="1:1" x14ac:dyDescent="0.25">
      <c r="A13117" s="287"/>
    </row>
    <row r="13118" spans="1:1" x14ac:dyDescent="0.25">
      <c r="A13118" s="287"/>
    </row>
    <row r="13119" spans="1:1" x14ac:dyDescent="0.25">
      <c r="A13119" s="287"/>
    </row>
    <row r="13120" spans="1:1" x14ac:dyDescent="0.25">
      <c r="A13120" s="287"/>
    </row>
    <row r="13121" spans="1:1" x14ac:dyDescent="0.25">
      <c r="A13121" s="287"/>
    </row>
    <row r="13122" spans="1:1" x14ac:dyDescent="0.25">
      <c r="A13122" s="287"/>
    </row>
    <row r="13123" spans="1:1" x14ac:dyDescent="0.25">
      <c r="A13123" s="287"/>
    </row>
    <row r="13124" spans="1:1" x14ac:dyDescent="0.25">
      <c r="A13124" s="287"/>
    </row>
    <row r="13125" spans="1:1" x14ac:dyDescent="0.25">
      <c r="A13125" s="287"/>
    </row>
    <row r="13126" spans="1:1" x14ac:dyDescent="0.25">
      <c r="A13126" s="287"/>
    </row>
    <row r="13127" spans="1:1" x14ac:dyDescent="0.25">
      <c r="A13127" s="287"/>
    </row>
    <row r="13128" spans="1:1" x14ac:dyDescent="0.25">
      <c r="A13128" s="287"/>
    </row>
    <row r="13129" spans="1:1" x14ac:dyDescent="0.25">
      <c r="A13129" s="287"/>
    </row>
    <row r="13130" spans="1:1" x14ac:dyDescent="0.25">
      <c r="A13130" s="287"/>
    </row>
    <row r="13131" spans="1:1" x14ac:dyDescent="0.25">
      <c r="A13131" s="287"/>
    </row>
    <row r="13132" spans="1:1" x14ac:dyDescent="0.25">
      <c r="A13132" s="287"/>
    </row>
    <row r="13133" spans="1:1" x14ac:dyDescent="0.25">
      <c r="A13133" s="287"/>
    </row>
    <row r="13134" spans="1:1" x14ac:dyDescent="0.25">
      <c r="A13134" s="287"/>
    </row>
    <row r="13135" spans="1:1" x14ac:dyDescent="0.25">
      <c r="A13135" s="287"/>
    </row>
    <row r="13136" spans="1:1" x14ac:dyDescent="0.25">
      <c r="A13136" s="287"/>
    </row>
    <row r="13137" spans="1:1" x14ac:dyDescent="0.25">
      <c r="A13137" s="287"/>
    </row>
    <row r="13138" spans="1:1" x14ac:dyDescent="0.25">
      <c r="A13138" s="287"/>
    </row>
    <row r="13139" spans="1:1" x14ac:dyDescent="0.25">
      <c r="A13139" s="287"/>
    </row>
    <row r="13140" spans="1:1" x14ac:dyDescent="0.25">
      <c r="A13140" s="287"/>
    </row>
    <row r="13141" spans="1:1" x14ac:dyDescent="0.25">
      <c r="A13141" s="287"/>
    </row>
    <row r="13142" spans="1:1" x14ac:dyDescent="0.25">
      <c r="A13142" s="287"/>
    </row>
    <row r="13143" spans="1:1" x14ac:dyDescent="0.25">
      <c r="A13143" s="287"/>
    </row>
    <row r="13144" spans="1:1" x14ac:dyDescent="0.25">
      <c r="A13144" s="287"/>
    </row>
    <row r="13145" spans="1:1" x14ac:dyDescent="0.25">
      <c r="A13145" s="287"/>
    </row>
    <row r="13146" spans="1:1" x14ac:dyDescent="0.25">
      <c r="A13146" s="287"/>
    </row>
    <row r="13147" spans="1:1" x14ac:dyDescent="0.25">
      <c r="A13147" s="287"/>
    </row>
    <row r="13148" spans="1:1" x14ac:dyDescent="0.25">
      <c r="A13148" s="287"/>
    </row>
    <row r="13149" spans="1:1" x14ac:dyDescent="0.25">
      <c r="A13149" s="287"/>
    </row>
    <row r="13150" spans="1:1" x14ac:dyDescent="0.25">
      <c r="A13150" s="287"/>
    </row>
    <row r="13151" spans="1:1" x14ac:dyDescent="0.25">
      <c r="A13151" s="287"/>
    </row>
    <row r="13152" spans="1:1" x14ac:dyDescent="0.25">
      <c r="A13152" s="287"/>
    </row>
    <row r="13153" spans="1:1" x14ac:dyDescent="0.25">
      <c r="A13153" s="287"/>
    </row>
    <row r="13154" spans="1:1" x14ac:dyDescent="0.25">
      <c r="A13154" s="287"/>
    </row>
    <row r="13155" spans="1:1" x14ac:dyDescent="0.25">
      <c r="A13155" s="287"/>
    </row>
    <row r="13156" spans="1:1" x14ac:dyDescent="0.25">
      <c r="A13156" s="287"/>
    </row>
    <row r="13157" spans="1:1" x14ac:dyDescent="0.25">
      <c r="A13157" s="287"/>
    </row>
    <row r="13158" spans="1:1" x14ac:dyDescent="0.25">
      <c r="A13158" s="287"/>
    </row>
    <row r="13159" spans="1:1" x14ac:dyDescent="0.25">
      <c r="A13159" s="287"/>
    </row>
    <row r="13160" spans="1:1" x14ac:dyDescent="0.25">
      <c r="A13160" s="287"/>
    </row>
    <row r="13161" spans="1:1" x14ac:dyDescent="0.25">
      <c r="A13161" s="287"/>
    </row>
    <row r="13162" spans="1:1" x14ac:dyDescent="0.25">
      <c r="A13162" s="287"/>
    </row>
    <row r="13163" spans="1:1" x14ac:dyDescent="0.25">
      <c r="A13163" s="287"/>
    </row>
    <row r="13164" spans="1:1" x14ac:dyDescent="0.25">
      <c r="A13164" s="287"/>
    </row>
    <row r="13165" spans="1:1" x14ac:dyDescent="0.25">
      <c r="A13165" s="287"/>
    </row>
    <row r="13166" spans="1:1" x14ac:dyDescent="0.25">
      <c r="A13166" s="287"/>
    </row>
    <row r="13167" spans="1:1" x14ac:dyDescent="0.25">
      <c r="A13167" s="287"/>
    </row>
    <row r="13168" spans="1:1" x14ac:dyDescent="0.25">
      <c r="A13168" s="287"/>
    </row>
    <row r="13169" spans="1:1" x14ac:dyDescent="0.25">
      <c r="A13169" s="287"/>
    </row>
    <row r="13170" spans="1:1" x14ac:dyDescent="0.25">
      <c r="A13170" s="287"/>
    </row>
    <row r="13171" spans="1:1" x14ac:dyDescent="0.25">
      <c r="A13171" s="287"/>
    </row>
    <row r="13172" spans="1:1" x14ac:dyDescent="0.25">
      <c r="A13172" s="287"/>
    </row>
    <row r="13173" spans="1:1" x14ac:dyDescent="0.25">
      <c r="A13173" s="287"/>
    </row>
    <row r="13174" spans="1:1" x14ac:dyDescent="0.25">
      <c r="A13174" s="287"/>
    </row>
    <row r="13175" spans="1:1" x14ac:dyDescent="0.25">
      <c r="A13175" s="287"/>
    </row>
    <row r="13176" spans="1:1" x14ac:dyDescent="0.25">
      <c r="A13176" s="287"/>
    </row>
    <row r="13177" spans="1:1" x14ac:dyDescent="0.25">
      <c r="A13177" s="287"/>
    </row>
    <row r="13178" spans="1:1" x14ac:dyDescent="0.25">
      <c r="A13178" s="287"/>
    </row>
    <row r="13179" spans="1:1" x14ac:dyDescent="0.25">
      <c r="A13179" s="287"/>
    </row>
    <row r="13180" spans="1:1" x14ac:dyDescent="0.25">
      <c r="A13180" s="287"/>
    </row>
    <row r="13181" spans="1:1" x14ac:dyDescent="0.25">
      <c r="A13181" s="287"/>
    </row>
    <row r="13182" spans="1:1" x14ac:dyDescent="0.25">
      <c r="A13182" s="287"/>
    </row>
    <row r="13183" spans="1:1" x14ac:dyDescent="0.25">
      <c r="A13183" s="287"/>
    </row>
    <row r="13184" spans="1:1" x14ac:dyDescent="0.25">
      <c r="A13184" s="287"/>
    </row>
    <row r="13185" spans="1:1" x14ac:dyDescent="0.25">
      <c r="A13185" s="287"/>
    </row>
    <row r="13186" spans="1:1" x14ac:dyDescent="0.25">
      <c r="A13186" s="287"/>
    </row>
    <row r="13187" spans="1:1" x14ac:dyDescent="0.25">
      <c r="A13187" s="287"/>
    </row>
    <row r="13188" spans="1:1" x14ac:dyDescent="0.25">
      <c r="A13188" s="287"/>
    </row>
    <row r="13189" spans="1:1" x14ac:dyDescent="0.25">
      <c r="A13189" s="287"/>
    </row>
    <row r="13190" spans="1:1" x14ac:dyDescent="0.25">
      <c r="A13190" s="287"/>
    </row>
    <row r="13191" spans="1:1" x14ac:dyDescent="0.25">
      <c r="A13191" s="287"/>
    </row>
    <row r="13192" spans="1:1" x14ac:dyDescent="0.25">
      <c r="A13192" s="287"/>
    </row>
    <row r="13193" spans="1:1" x14ac:dyDescent="0.25">
      <c r="A13193" s="287"/>
    </row>
    <row r="13194" spans="1:1" x14ac:dyDescent="0.25">
      <c r="A13194" s="287"/>
    </row>
    <row r="13195" spans="1:1" x14ac:dyDescent="0.25">
      <c r="A13195" s="287"/>
    </row>
    <row r="13196" spans="1:1" x14ac:dyDescent="0.25">
      <c r="A13196" s="287"/>
    </row>
    <row r="13197" spans="1:1" x14ac:dyDescent="0.25">
      <c r="A13197" s="287"/>
    </row>
    <row r="13198" spans="1:1" x14ac:dyDescent="0.25">
      <c r="A13198" s="287"/>
    </row>
    <row r="13199" spans="1:1" x14ac:dyDescent="0.25">
      <c r="A13199" s="287"/>
    </row>
    <row r="13200" spans="1:1" x14ac:dyDescent="0.25">
      <c r="A13200" s="287"/>
    </row>
    <row r="13201" spans="1:1" x14ac:dyDescent="0.25">
      <c r="A13201" s="287"/>
    </row>
    <row r="13202" spans="1:1" x14ac:dyDescent="0.25">
      <c r="A13202" s="287"/>
    </row>
    <row r="13203" spans="1:1" x14ac:dyDescent="0.25">
      <c r="A13203" s="287"/>
    </row>
    <row r="13204" spans="1:1" x14ac:dyDescent="0.25">
      <c r="A13204" s="287"/>
    </row>
    <row r="13205" spans="1:1" x14ac:dyDescent="0.25">
      <c r="A13205" s="287"/>
    </row>
    <row r="13206" spans="1:1" x14ac:dyDescent="0.25">
      <c r="A13206" s="287"/>
    </row>
    <row r="13207" spans="1:1" x14ac:dyDescent="0.25">
      <c r="A13207" s="287"/>
    </row>
    <row r="13208" spans="1:1" x14ac:dyDescent="0.25">
      <c r="A13208" s="287"/>
    </row>
    <row r="13209" spans="1:1" x14ac:dyDescent="0.25">
      <c r="A13209" s="287"/>
    </row>
    <row r="13210" spans="1:1" x14ac:dyDescent="0.25">
      <c r="A13210" s="287"/>
    </row>
    <row r="13211" spans="1:1" x14ac:dyDescent="0.25">
      <c r="A13211" s="287"/>
    </row>
    <row r="13212" spans="1:1" x14ac:dyDescent="0.25">
      <c r="A13212" s="287"/>
    </row>
    <row r="13213" spans="1:1" x14ac:dyDescent="0.25">
      <c r="A13213" s="287"/>
    </row>
    <row r="13214" spans="1:1" x14ac:dyDescent="0.25">
      <c r="A13214" s="287"/>
    </row>
    <row r="13215" spans="1:1" x14ac:dyDescent="0.25">
      <c r="A13215" s="287"/>
    </row>
    <row r="13216" spans="1:1" x14ac:dyDescent="0.25">
      <c r="A13216" s="287"/>
    </row>
    <row r="13217" spans="1:1" x14ac:dyDescent="0.25">
      <c r="A13217" s="287"/>
    </row>
    <row r="13218" spans="1:1" x14ac:dyDescent="0.25">
      <c r="A13218" s="287"/>
    </row>
    <row r="13219" spans="1:1" x14ac:dyDescent="0.25">
      <c r="A13219" s="287"/>
    </row>
    <row r="13220" spans="1:1" x14ac:dyDescent="0.25">
      <c r="A13220" s="287"/>
    </row>
    <row r="13221" spans="1:1" x14ac:dyDescent="0.25">
      <c r="A13221" s="287"/>
    </row>
    <row r="13222" spans="1:1" x14ac:dyDescent="0.25">
      <c r="A13222" s="287"/>
    </row>
    <row r="13223" spans="1:1" x14ac:dyDescent="0.25">
      <c r="A13223" s="287"/>
    </row>
    <row r="13224" spans="1:1" x14ac:dyDescent="0.25">
      <c r="A13224" s="287"/>
    </row>
    <row r="13225" spans="1:1" x14ac:dyDescent="0.25">
      <c r="A13225" s="287"/>
    </row>
    <row r="13226" spans="1:1" x14ac:dyDescent="0.25">
      <c r="A13226" s="287"/>
    </row>
    <row r="13227" spans="1:1" x14ac:dyDescent="0.25">
      <c r="A13227" s="287"/>
    </row>
    <row r="13228" spans="1:1" x14ac:dyDescent="0.25">
      <c r="A13228" s="287"/>
    </row>
    <row r="13229" spans="1:1" x14ac:dyDescent="0.25">
      <c r="A13229" s="287"/>
    </row>
    <row r="13230" spans="1:1" x14ac:dyDescent="0.25">
      <c r="A13230" s="287"/>
    </row>
    <row r="13231" spans="1:1" x14ac:dyDescent="0.25">
      <c r="A13231" s="287"/>
    </row>
    <row r="13232" spans="1:1" x14ac:dyDescent="0.25">
      <c r="A13232" s="287"/>
    </row>
    <row r="13233" spans="1:1" x14ac:dyDescent="0.25">
      <c r="A13233" s="287"/>
    </row>
    <row r="13234" spans="1:1" x14ac:dyDescent="0.25">
      <c r="A13234" s="287"/>
    </row>
    <row r="13235" spans="1:1" x14ac:dyDescent="0.25">
      <c r="A13235" s="287"/>
    </row>
    <row r="13236" spans="1:1" x14ac:dyDescent="0.25">
      <c r="A13236" s="287"/>
    </row>
    <row r="13237" spans="1:1" x14ac:dyDescent="0.25">
      <c r="A13237" s="287"/>
    </row>
    <row r="13238" spans="1:1" x14ac:dyDescent="0.25">
      <c r="A13238" s="287"/>
    </row>
    <row r="13239" spans="1:1" x14ac:dyDescent="0.25">
      <c r="A13239" s="287"/>
    </row>
    <row r="13240" spans="1:1" x14ac:dyDescent="0.25">
      <c r="A13240" s="287"/>
    </row>
    <row r="13241" spans="1:1" x14ac:dyDescent="0.25">
      <c r="A13241" s="287"/>
    </row>
    <row r="13242" spans="1:1" x14ac:dyDescent="0.25">
      <c r="A13242" s="287"/>
    </row>
    <row r="13243" spans="1:1" x14ac:dyDescent="0.25">
      <c r="A13243" s="287"/>
    </row>
    <row r="13244" spans="1:1" x14ac:dyDescent="0.25">
      <c r="A13244" s="287"/>
    </row>
    <row r="13245" spans="1:1" x14ac:dyDescent="0.25">
      <c r="A13245" s="287"/>
    </row>
    <row r="13246" spans="1:1" x14ac:dyDescent="0.25">
      <c r="A13246" s="287"/>
    </row>
    <row r="13247" spans="1:1" x14ac:dyDescent="0.25">
      <c r="A13247" s="287"/>
    </row>
    <row r="13248" spans="1:1" x14ac:dyDescent="0.25">
      <c r="A13248" s="287"/>
    </row>
    <row r="13249" spans="1:1" x14ac:dyDescent="0.25">
      <c r="A13249" s="287"/>
    </row>
    <row r="13250" spans="1:1" x14ac:dyDescent="0.25">
      <c r="A13250" s="287"/>
    </row>
    <row r="13251" spans="1:1" x14ac:dyDescent="0.25">
      <c r="A13251" s="287"/>
    </row>
    <row r="13252" spans="1:1" x14ac:dyDescent="0.25">
      <c r="A13252" s="287"/>
    </row>
    <row r="13253" spans="1:1" x14ac:dyDescent="0.25">
      <c r="A13253" s="287"/>
    </row>
    <row r="13254" spans="1:1" x14ac:dyDescent="0.25">
      <c r="A13254" s="287"/>
    </row>
    <row r="13255" spans="1:1" x14ac:dyDescent="0.25">
      <c r="A13255" s="287"/>
    </row>
    <row r="13256" spans="1:1" x14ac:dyDescent="0.25">
      <c r="A13256" s="287"/>
    </row>
    <row r="13257" spans="1:1" x14ac:dyDescent="0.25">
      <c r="A13257" s="287"/>
    </row>
    <row r="13258" spans="1:1" x14ac:dyDescent="0.25">
      <c r="A13258" s="287"/>
    </row>
    <row r="13259" spans="1:1" x14ac:dyDescent="0.25">
      <c r="A13259" s="287"/>
    </row>
    <row r="13260" spans="1:1" x14ac:dyDescent="0.25">
      <c r="A13260" s="287"/>
    </row>
    <row r="13261" spans="1:1" x14ac:dyDescent="0.25">
      <c r="A13261" s="287"/>
    </row>
    <row r="13262" spans="1:1" x14ac:dyDescent="0.25">
      <c r="A13262" s="287"/>
    </row>
    <row r="13263" spans="1:1" x14ac:dyDescent="0.25">
      <c r="A13263" s="287"/>
    </row>
    <row r="13264" spans="1:1" x14ac:dyDescent="0.25">
      <c r="A13264" s="287"/>
    </row>
    <row r="13265" spans="1:1" x14ac:dyDescent="0.25">
      <c r="A13265" s="287"/>
    </row>
    <row r="13266" spans="1:1" x14ac:dyDescent="0.25">
      <c r="A13266" s="287"/>
    </row>
    <row r="13267" spans="1:1" x14ac:dyDescent="0.25">
      <c r="A13267" s="287"/>
    </row>
    <row r="13268" spans="1:1" x14ac:dyDescent="0.25">
      <c r="A13268" s="287"/>
    </row>
    <row r="13269" spans="1:1" x14ac:dyDescent="0.25">
      <c r="A13269" s="287"/>
    </row>
    <row r="13270" spans="1:1" x14ac:dyDescent="0.25">
      <c r="A13270" s="287"/>
    </row>
    <row r="13271" spans="1:1" x14ac:dyDescent="0.25">
      <c r="A13271" s="287"/>
    </row>
    <row r="13272" spans="1:1" x14ac:dyDescent="0.25">
      <c r="A13272" s="287"/>
    </row>
    <row r="13273" spans="1:1" x14ac:dyDescent="0.25">
      <c r="A13273" s="287"/>
    </row>
    <row r="13274" spans="1:1" x14ac:dyDescent="0.25">
      <c r="A13274" s="287"/>
    </row>
    <row r="13275" spans="1:1" x14ac:dyDescent="0.25">
      <c r="A13275" s="287"/>
    </row>
    <row r="13276" spans="1:1" x14ac:dyDescent="0.25">
      <c r="A13276" s="287"/>
    </row>
    <row r="13277" spans="1:1" x14ac:dyDescent="0.25">
      <c r="A13277" s="287"/>
    </row>
    <row r="13278" spans="1:1" x14ac:dyDescent="0.25">
      <c r="A13278" s="287"/>
    </row>
    <row r="13279" spans="1:1" x14ac:dyDescent="0.25">
      <c r="A13279" s="287"/>
    </row>
    <row r="13280" spans="1:1" x14ac:dyDescent="0.25">
      <c r="A13280" s="287"/>
    </row>
    <row r="13281" spans="1:1" x14ac:dyDescent="0.25">
      <c r="A13281" s="287"/>
    </row>
    <row r="13282" spans="1:1" x14ac:dyDescent="0.25">
      <c r="A13282" s="287"/>
    </row>
    <row r="13283" spans="1:1" x14ac:dyDescent="0.25">
      <c r="A13283" s="287"/>
    </row>
    <row r="13284" spans="1:1" x14ac:dyDescent="0.25">
      <c r="A13284" s="287"/>
    </row>
    <row r="13285" spans="1:1" x14ac:dyDescent="0.25">
      <c r="A13285" s="287"/>
    </row>
    <row r="13286" spans="1:1" x14ac:dyDescent="0.25">
      <c r="A13286" s="287"/>
    </row>
    <row r="13287" spans="1:1" x14ac:dyDescent="0.25">
      <c r="A13287" s="287"/>
    </row>
    <row r="13288" spans="1:1" x14ac:dyDescent="0.25">
      <c r="A13288" s="287"/>
    </row>
    <row r="13289" spans="1:1" x14ac:dyDescent="0.25">
      <c r="A13289" s="287"/>
    </row>
    <row r="13290" spans="1:1" x14ac:dyDescent="0.25">
      <c r="A13290" s="287"/>
    </row>
    <row r="13291" spans="1:1" x14ac:dyDescent="0.25">
      <c r="A13291" s="287"/>
    </row>
    <row r="13292" spans="1:1" x14ac:dyDescent="0.25">
      <c r="A13292" s="287"/>
    </row>
    <row r="13293" spans="1:1" x14ac:dyDescent="0.25">
      <c r="A13293" s="287"/>
    </row>
    <row r="13294" spans="1:1" x14ac:dyDescent="0.25">
      <c r="A13294" s="287"/>
    </row>
    <row r="13295" spans="1:1" x14ac:dyDescent="0.25">
      <c r="A13295" s="287"/>
    </row>
    <row r="13296" spans="1:1" x14ac:dyDescent="0.25">
      <c r="A13296" s="287"/>
    </row>
    <row r="13297" spans="1:1" x14ac:dyDescent="0.25">
      <c r="A13297" s="287"/>
    </row>
    <row r="13298" spans="1:1" x14ac:dyDescent="0.25">
      <c r="A13298" s="287"/>
    </row>
    <row r="13299" spans="1:1" x14ac:dyDescent="0.25">
      <c r="A13299" s="287"/>
    </row>
    <row r="13300" spans="1:1" x14ac:dyDescent="0.25">
      <c r="A13300" s="287"/>
    </row>
    <row r="13301" spans="1:1" x14ac:dyDescent="0.25">
      <c r="A13301" s="287"/>
    </row>
    <row r="13302" spans="1:1" x14ac:dyDescent="0.25">
      <c r="A13302" s="287"/>
    </row>
    <row r="13303" spans="1:1" x14ac:dyDescent="0.25">
      <c r="A13303" s="287"/>
    </row>
    <row r="13304" spans="1:1" x14ac:dyDescent="0.25">
      <c r="A13304" s="287"/>
    </row>
    <row r="13305" spans="1:1" x14ac:dyDescent="0.25">
      <c r="A13305" s="287"/>
    </row>
    <row r="13306" spans="1:1" x14ac:dyDescent="0.25">
      <c r="A13306" s="287"/>
    </row>
    <row r="13307" spans="1:1" x14ac:dyDescent="0.25">
      <c r="A13307" s="287"/>
    </row>
    <row r="13308" spans="1:1" x14ac:dyDescent="0.25">
      <c r="A13308" s="287"/>
    </row>
    <row r="13309" spans="1:1" x14ac:dyDescent="0.25">
      <c r="A13309" s="287"/>
    </row>
    <row r="13310" spans="1:1" x14ac:dyDescent="0.25">
      <c r="A13310" s="287"/>
    </row>
    <row r="13311" spans="1:1" x14ac:dyDescent="0.25">
      <c r="A13311" s="287"/>
    </row>
    <row r="13312" spans="1:1" x14ac:dyDescent="0.25">
      <c r="A13312" s="287"/>
    </row>
    <row r="13313" spans="1:1" x14ac:dyDescent="0.25">
      <c r="A13313" s="287"/>
    </row>
    <row r="13314" spans="1:1" x14ac:dyDescent="0.25">
      <c r="A13314" s="287"/>
    </row>
    <row r="13315" spans="1:1" x14ac:dyDescent="0.25">
      <c r="A13315" s="287"/>
    </row>
    <row r="13316" spans="1:1" x14ac:dyDescent="0.25">
      <c r="A13316" s="287"/>
    </row>
    <row r="13317" spans="1:1" x14ac:dyDescent="0.25">
      <c r="A13317" s="287"/>
    </row>
    <row r="13318" spans="1:1" x14ac:dyDescent="0.25">
      <c r="A13318" s="287"/>
    </row>
    <row r="13319" spans="1:1" x14ac:dyDescent="0.25">
      <c r="A13319" s="287"/>
    </row>
    <row r="13320" spans="1:1" x14ac:dyDescent="0.25">
      <c r="A13320" s="287"/>
    </row>
    <row r="13321" spans="1:1" x14ac:dyDescent="0.25">
      <c r="A13321" s="287"/>
    </row>
    <row r="13322" spans="1:1" x14ac:dyDescent="0.25">
      <c r="A13322" s="287"/>
    </row>
    <row r="13323" spans="1:1" x14ac:dyDescent="0.25">
      <c r="A13323" s="287"/>
    </row>
    <row r="13324" spans="1:1" x14ac:dyDescent="0.25">
      <c r="A13324" s="287"/>
    </row>
    <row r="13325" spans="1:1" x14ac:dyDescent="0.25">
      <c r="A13325" s="287"/>
    </row>
    <row r="13326" spans="1:1" x14ac:dyDescent="0.25">
      <c r="A13326" s="287"/>
    </row>
    <row r="13327" spans="1:1" x14ac:dyDescent="0.25">
      <c r="A13327" s="287"/>
    </row>
    <row r="13328" spans="1:1" x14ac:dyDescent="0.25">
      <c r="A13328" s="287"/>
    </row>
    <row r="13329" spans="1:1" x14ac:dyDescent="0.25">
      <c r="A13329" s="287"/>
    </row>
    <row r="13330" spans="1:1" x14ac:dyDescent="0.25">
      <c r="A13330" s="287"/>
    </row>
    <row r="13331" spans="1:1" x14ac:dyDescent="0.25">
      <c r="A13331" s="287"/>
    </row>
    <row r="13332" spans="1:1" x14ac:dyDescent="0.25">
      <c r="A13332" s="287"/>
    </row>
    <row r="13333" spans="1:1" x14ac:dyDescent="0.25">
      <c r="A13333" s="287"/>
    </row>
    <row r="13334" spans="1:1" x14ac:dyDescent="0.25">
      <c r="A13334" s="287"/>
    </row>
    <row r="13335" spans="1:1" x14ac:dyDescent="0.25">
      <c r="A13335" s="287"/>
    </row>
    <row r="13336" spans="1:1" x14ac:dyDescent="0.25">
      <c r="A13336" s="287"/>
    </row>
    <row r="13337" spans="1:1" x14ac:dyDescent="0.25">
      <c r="A13337" s="287"/>
    </row>
    <row r="13338" spans="1:1" x14ac:dyDescent="0.25">
      <c r="A13338" s="287"/>
    </row>
    <row r="13339" spans="1:1" x14ac:dyDescent="0.25">
      <c r="A13339" s="287"/>
    </row>
    <row r="13340" spans="1:1" x14ac:dyDescent="0.25">
      <c r="A13340" s="287"/>
    </row>
    <row r="13341" spans="1:1" x14ac:dyDescent="0.25">
      <c r="A13341" s="287"/>
    </row>
    <row r="13342" spans="1:1" x14ac:dyDescent="0.25">
      <c r="A13342" s="287"/>
    </row>
    <row r="13343" spans="1:1" x14ac:dyDescent="0.25">
      <c r="A13343" s="287"/>
    </row>
    <row r="13344" spans="1:1" x14ac:dyDescent="0.25">
      <c r="A13344" s="287"/>
    </row>
    <row r="13345" spans="1:1" x14ac:dyDescent="0.25">
      <c r="A13345" s="287"/>
    </row>
    <row r="13346" spans="1:1" x14ac:dyDescent="0.25">
      <c r="A13346" s="287"/>
    </row>
    <row r="13347" spans="1:1" x14ac:dyDescent="0.25">
      <c r="A13347" s="287"/>
    </row>
    <row r="13348" spans="1:1" x14ac:dyDescent="0.25">
      <c r="A13348" s="287"/>
    </row>
    <row r="13349" spans="1:1" x14ac:dyDescent="0.25">
      <c r="A13349" s="287"/>
    </row>
    <row r="13350" spans="1:1" x14ac:dyDescent="0.25">
      <c r="A13350" s="287"/>
    </row>
    <row r="13351" spans="1:1" x14ac:dyDescent="0.25">
      <c r="A13351" s="287"/>
    </row>
    <row r="13352" spans="1:1" x14ac:dyDescent="0.25">
      <c r="A13352" s="287"/>
    </row>
    <row r="13353" spans="1:1" x14ac:dyDescent="0.25">
      <c r="A13353" s="287"/>
    </row>
    <row r="13354" spans="1:1" x14ac:dyDescent="0.25">
      <c r="A13354" s="287"/>
    </row>
    <row r="13355" spans="1:1" x14ac:dyDescent="0.25">
      <c r="A13355" s="287"/>
    </row>
    <row r="13356" spans="1:1" x14ac:dyDescent="0.25">
      <c r="A13356" s="287"/>
    </row>
    <row r="13357" spans="1:1" x14ac:dyDescent="0.25">
      <c r="A13357" s="287"/>
    </row>
    <row r="13358" spans="1:1" x14ac:dyDescent="0.25">
      <c r="A13358" s="287"/>
    </row>
    <row r="13359" spans="1:1" x14ac:dyDescent="0.25">
      <c r="A13359" s="287"/>
    </row>
    <row r="13360" spans="1:1" x14ac:dyDescent="0.25">
      <c r="A13360" s="287"/>
    </row>
    <row r="13361" spans="1:1" x14ac:dyDescent="0.25">
      <c r="A13361" s="287"/>
    </row>
    <row r="13362" spans="1:1" x14ac:dyDescent="0.25">
      <c r="A13362" s="287"/>
    </row>
    <row r="13363" spans="1:1" x14ac:dyDescent="0.25">
      <c r="A13363" s="287"/>
    </row>
    <row r="13364" spans="1:1" x14ac:dyDescent="0.25">
      <c r="A13364" s="287"/>
    </row>
    <row r="13365" spans="1:1" x14ac:dyDescent="0.25">
      <c r="A13365" s="287"/>
    </row>
    <row r="13366" spans="1:1" x14ac:dyDescent="0.25">
      <c r="A13366" s="287"/>
    </row>
    <row r="13367" spans="1:1" x14ac:dyDescent="0.25">
      <c r="A13367" s="287"/>
    </row>
    <row r="13368" spans="1:1" x14ac:dyDescent="0.25">
      <c r="A13368" s="287"/>
    </row>
    <row r="13369" spans="1:1" x14ac:dyDescent="0.25">
      <c r="A13369" s="287"/>
    </row>
    <row r="13370" spans="1:1" x14ac:dyDescent="0.25">
      <c r="A13370" s="287"/>
    </row>
    <row r="13371" spans="1:1" x14ac:dyDescent="0.25">
      <c r="A13371" s="287"/>
    </row>
    <row r="13372" spans="1:1" x14ac:dyDescent="0.25">
      <c r="A13372" s="287"/>
    </row>
    <row r="13373" spans="1:1" x14ac:dyDescent="0.25">
      <c r="A13373" s="287"/>
    </row>
    <row r="13374" spans="1:1" x14ac:dyDescent="0.25">
      <c r="A13374" s="287"/>
    </row>
    <row r="13375" spans="1:1" x14ac:dyDescent="0.25">
      <c r="A13375" s="287"/>
    </row>
    <row r="13376" spans="1:1" x14ac:dyDescent="0.25">
      <c r="A13376" s="287"/>
    </row>
    <row r="13377" spans="1:1" x14ac:dyDescent="0.25">
      <c r="A13377" s="287"/>
    </row>
    <row r="13378" spans="1:1" x14ac:dyDescent="0.25">
      <c r="A13378" s="287"/>
    </row>
    <row r="13379" spans="1:1" x14ac:dyDescent="0.25">
      <c r="A13379" s="287"/>
    </row>
    <row r="13380" spans="1:1" x14ac:dyDescent="0.25">
      <c r="A13380" s="287"/>
    </row>
    <row r="13381" spans="1:1" x14ac:dyDescent="0.25">
      <c r="A13381" s="287"/>
    </row>
    <row r="13382" spans="1:1" x14ac:dyDescent="0.25">
      <c r="A13382" s="287"/>
    </row>
    <row r="13383" spans="1:1" x14ac:dyDescent="0.25">
      <c r="A13383" s="287"/>
    </row>
    <row r="13384" spans="1:1" x14ac:dyDescent="0.25">
      <c r="A13384" s="287"/>
    </row>
    <row r="13385" spans="1:1" x14ac:dyDescent="0.25">
      <c r="A13385" s="287"/>
    </row>
    <row r="13386" spans="1:1" x14ac:dyDescent="0.25">
      <c r="A13386" s="287"/>
    </row>
    <row r="13387" spans="1:1" x14ac:dyDescent="0.25">
      <c r="A13387" s="287"/>
    </row>
    <row r="13388" spans="1:1" x14ac:dyDescent="0.25">
      <c r="A13388" s="287"/>
    </row>
    <row r="13389" spans="1:1" x14ac:dyDescent="0.25">
      <c r="A13389" s="287"/>
    </row>
    <row r="13390" spans="1:1" x14ac:dyDescent="0.25">
      <c r="A13390" s="287"/>
    </row>
    <row r="13391" spans="1:1" x14ac:dyDescent="0.25">
      <c r="A13391" s="287"/>
    </row>
    <row r="13392" spans="1:1" x14ac:dyDescent="0.25">
      <c r="A13392" s="287"/>
    </row>
    <row r="13393" spans="1:1" x14ac:dyDescent="0.25">
      <c r="A13393" s="287"/>
    </row>
    <row r="13394" spans="1:1" x14ac:dyDescent="0.25">
      <c r="A13394" s="287"/>
    </row>
    <row r="13395" spans="1:1" x14ac:dyDescent="0.25">
      <c r="A13395" s="287"/>
    </row>
    <row r="13396" spans="1:1" x14ac:dyDescent="0.25">
      <c r="A13396" s="287"/>
    </row>
    <row r="13397" spans="1:1" x14ac:dyDescent="0.25">
      <c r="A13397" s="287"/>
    </row>
    <row r="13398" spans="1:1" x14ac:dyDescent="0.25">
      <c r="A13398" s="287"/>
    </row>
    <row r="13399" spans="1:1" x14ac:dyDescent="0.25">
      <c r="A13399" s="287"/>
    </row>
    <row r="13400" spans="1:1" x14ac:dyDescent="0.25">
      <c r="A13400" s="287"/>
    </row>
    <row r="13401" spans="1:1" x14ac:dyDescent="0.25">
      <c r="A13401" s="287"/>
    </row>
    <row r="13402" spans="1:1" x14ac:dyDescent="0.25">
      <c r="A13402" s="287"/>
    </row>
    <row r="13403" spans="1:1" x14ac:dyDescent="0.25">
      <c r="A13403" s="287"/>
    </row>
    <row r="13404" spans="1:1" x14ac:dyDescent="0.25">
      <c r="A13404" s="287"/>
    </row>
    <row r="13405" spans="1:1" x14ac:dyDescent="0.25">
      <c r="A13405" s="287"/>
    </row>
    <row r="13406" spans="1:1" x14ac:dyDescent="0.25">
      <c r="A13406" s="287"/>
    </row>
    <row r="13407" spans="1:1" x14ac:dyDescent="0.25">
      <c r="A13407" s="287"/>
    </row>
    <row r="13408" spans="1:1" x14ac:dyDescent="0.25">
      <c r="A13408" s="287"/>
    </row>
    <row r="13409" spans="1:1" x14ac:dyDescent="0.25">
      <c r="A13409" s="287"/>
    </row>
    <row r="13410" spans="1:1" x14ac:dyDescent="0.25">
      <c r="A13410" s="287"/>
    </row>
    <row r="13411" spans="1:1" x14ac:dyDescent="0.25">
      <c r="A13411" s="287"/>
    </row>
    <row r="13412" spans="1:1" x14ac:dyDescent="0.25">
      <c r="A13412" s="287"/>
    </row>
    <row r="13413" spans="1:1" x14ac:dyDescent="0.25">
      <c r="A13413" s="287"/>
    </row>
    <row r="13414" spans="1:1" x14ac:dyDescent="0.25">
      <c r="A13414" s="287"/>
    </row>
    <row r="13415" spans="1:1" x14ac:dyDescent="0.25">
      <c r="A13415" s="287"/>
    </row>
    <row r="13416" spans="1:1" x14ac:dyDescent="0.25">
      <c r="A13416" s="287"/>
    </row>
    <row r="13417" spans="1:1" x14ac:dyDescent="0.25">
      <c r="A13417" s="287"/>
    </row>
    <row r="13418" spans="1:1" x14ac:dyDescent="0.25">
      <c r="A13418" s="287"/>
    </row>
    <row r="13419" spans="1:1" x14ac:dyDescent="0.25">
      <c r="A13419" s="287"/>
    </row>
    <row r="13420" spans="1:1" x14ac:dyDescent="0.25">
      <c r="A13420" s="287"/>
    </row>
    <row r="13421" spans="1:1" x14ac:dyDescent="0.25">
      <c r="A13421" s="287"/>
    </row>
    <row r="13422" spans="1:1" x14ac:dyDescent="0.25">
      <c r="A13422" s="287"/>
    </row>
    <row r="13423" spans="1:1" x14ac:dyDescent="0.25">
      <c r="A13423" s="287"/>
    </row>
    <row r="13424" spans="1:1" x14ac:dyDescent="0.25">
      <c r="A13424" s="287"/>
    </row>
    <row r="13425" spans="1:1" x14ac:dyDescent="0.25">
      <c r="A13425" s="287"/>
    </row>
    <row r="13426" spans="1:1" x14ac:dyDescent="0.25">
      <c r="A13426" s="287"/>
    </row>
    <row r="13427" spans="1:1" x14ac:dyDescent="0.25">
      <c r="A13427" s="287"/>
    </row>
    <row r="13428" spans="1:1" x14ac:dyDescent="0.25">
      <c r="A13428" s="287"/>
    </row>
    <row r="13429" spans="1:1" x14ac:dyDescent="0.25">
      <c r="A13429" s="287"/>
    </row>
    <row r="13430" spans="1:1" x14ac:dyDescent="0.25">
      <c r="A13430" s="287"/>
    </row>
    <row r="13431" spans="1:1" x14ac:dyDescent="0.25">
      <c r="A13431" s="287"/>
    </row>
    <row r="13432" spans="1:1" x14ac:dyDescent="0.25">
      <c r="A13432" s="287"/>
    </row>
    <row r="13433" spans="1:1" x14ac:dyDescent="0.25">
      <c r="A13433" s="287"/>
    </row>
    <row r="13434" spans="1:1" x14ac:dyDescent="0.25">
      <c r="A13434" s="287"/>
    </row>
    <row r="13435" spans="1:1" x14ac:dyDescent="0.25">
      <c r="A13435" s="287"/>
    </row>
    <row r="13436" spans="1:1" x14ac:dyDescent="0.25">
      <c r="A13436" s="287"/>
    </row>
    <row r="13437" spans="1:1" x14ac:dyDescent="0.25">
      <c r="A13437" s="287"/>
    </row>
    <row r="13438" spans="1:1" x14ac:dyDescent="0.25">
      <c r="A13438" s="287"/>
    </row>
    <row r="13439" spans="1:1" x14ac:dyDescent="0.25">
      <c r="A13439" s="287"/>
    </row>
    <row r="13440" spans="1:1" x14ac:dyDescent="0.25">
      <c r="A13440" s="287"/>
    </row>
    <row r="13441" spans="1:1" x14ac:dyDescent="0.25">
      <c r="A13441" s="287"/>
    </row>
    <row r="13442" spans="1:1" x14ac:dyDescent="0.25">
      <c r="A13442" s="287"/>
    </row>
    <row r="13443" spans="1:1" x14ac:dyDescent="0.25">
      <c r="A13443" s="287"/>
    </row>
    <row r="13444" spans="1:1" x14ac:dyDescent="0.25">
      <c r="A13444" s="287"/>
    </row>
    <row r="13445" spans="1:1" x14ac:dyDescent="0.25">
      <c r="A13445" s="287"/>
    </row>
    <row r="13446" spans="1:1" x14ac:dyDescent="0.25">
      <c r="A13446" s="287"/>
    </row>
    <row r="13447" spans="1:1" x14ac:dyDescent="0.25">
      <c r="A13447" s="287"/>
    </row>
    <row r="13448" spans="1:1" x14ac:dyDescent="0.25">
      <c r="A13448" s="287"/>
    </row>
    <row r="13449" spans="1:1" x14ac:dyDescent="0.25">
      <c r="A13449" s="287"/>
    </row>
    <row r="13450" spans="1:1" x14ac:dyDescent="0.25">
      <c r="A13450" s="287"/>
    </row>
    <row r="13451" spans="1:1" x14ac:dyDescent="0.25">
      <c r="A13451" s="287"/>
    </row>
    <row r="13452" spans="1:1" x14ac:dyDescent="0.25">
      <c r="A13452" s="287"/>
    </row>
    <row r="13453" spans="1:1" x14ac:dyDescent="0.25">
      <c r="A13453" s="287"/>
    </row>
    <row r="13454" spans="1:1" x14ac:dyDescent="0.25">
      <c r="A13454" s="287"/>
    </row>
    <row r="13455" spans="1:1" x14ac:dyDescent="0.25">
      <c r="A13455" s="287"/>
    </row>
    <row r="13456" spans="1:1" x14ac:dyDescent="0.25">
      <c r="A13456" s="287"/>
    </row>
    <row r="13457" spans="1:1" x14ac:dyDescent="0.25">
      <c r="A13457" s="287"/>
    </row>
    <row r="13458" spans="1:1" x14ac:dyDescent="0.25">
      <c r="A13458" s="287"/>
    </row>
    <row r="13459" spans="1:1" x14ac:dyDescent="0.25">
      <c r="A13459" s="287"/>
    </row>
    <row r="13460" spans="1:1" x14ac:dyDescent="0.25">
      <c r="A13460" s="287"/>
    </row>
    <row r="13461" spans="1:1" x14ac:dyDescent="0.25">
      <c r="A13461" s="287"/>
    </row>
    <row r="13462" spans="1:1" x14ac:dyDescent="0.25">
      <c r="A13462" s="287"/>
    </row>
    <row r="13463" spans="1:1" x14ac:dyDescent="0.25">
      <c r="A13463" s="287"/>
    </row>
    <row r="13464" spans="1:1" x14ac:dyDescent="0.25">
      <c r="A13464" s="287"/>
    </row>
    <row r="13465" spans="1:1" x14ac:dyDescent="0.25">
      <c r="A13465" s="287"/>
    </row>
    <row r="13466" spans="1:1" x14ac:dyDescent="0.25">
      <c r="A13466" s="287"/>
    </row>
    <row r="13467" spans="1:1" x14ac:dyDescent="0.25">
      <c r="A13467" s="287"/>
    </row>
    <row r="13468" spans="1:1" x14ac:dyDescent="0.25">
      <c r="A13468" s="287"/>
    </row>
    <row r="13469" spans="1:1" x14ac:dyDescent="0.25">
      <c r="A13469" s="287"/>
    </row>
    <row r="13470" spans="1:1" x14ac:dyDescent="0.25">
      <c r="A13470" s="287"/>
    </row>
    <row r="13471" spans="1:1" x14ac:dyDescent="0.25">
      <c r="A13471" s="287"/>
    </row>
    <row r="13472" spans="1:1" x14ac:dyDescent="0.25">
      <c r="A13472" s="287"/>
    </row>
    <row r="13473" spans="1:1" x14ac:dyDescent="0.25">
      <c r="A13473" s="287"/>
    </row>
    <row r="13474" spans="1:1" x14ac:dyDescent="0.25">
      <c r="A13474" s="287"/>
    </row>
    <row r="13475" spans="1:1" x14ac:dyDescent="0.25">
      <c r="A13475" s="287"/>
    </row>
    <row r="13476" spans="1:1" x14ac:dyDescent="0.25">
      <c r="A13476" s="287"/>
    </row>
    <row r="13477" spans="1:1" x14ac:dyDescent="0.25">
      <c r="A13477" s="287"/>
    </row>
    <row r="13478" spans="1:1" x14ac:dyDescent="0.25">
      <c r="A13478" s="287"/>
    </row>
    <row r="13479" spans="1:1" x14ac:dyDescent="0.25">
      <c r="A13479" s="287"/>
    </row>
    <row r="13480" spans="1:1" x14ac:dyDescent="0.25">
      <c r="A13480" s="287"/>
    </row>
    <row r="13481" spans="1:1" x14ac:dyDescent="0.25">
      <c r="A13481" s="287"/>
    </row>
    <row r="13482" spans="1:1" x14ac:dyDescent="0.25">
      <c r="A13482" s="287"/>
    </row>
    <row r="13483" spans="1:1" x14ac:dyDescent="0.25">
      <c r="A13483" s="287"/>
    </row>
    <row r="13484" spans="1:1" x14ac:dyDescent="0.25">
      <c r="A13484" s="287"/>
    </row>
    <row r="13485" spans="1:1" x14ac:dyDescent="0.25">
      <c r="A13485" s="287"/>
    </row>
    <row r="13486" spans="1:1" x14ac:dyDescent="0.25">
      <c r="A13486" s="287"/>
    </row>
    <row r="13487" spans="1:1" x14ac:dyDescent="0.25">
      <c r="A13487" s="287"/>
    </row>
    <row r="13488" spans="1:1" x14ac:dyDescent="0.25">
      <c r="A13488" s="287"/>
    </row>
    <row r="13489" spans="1:1" x14ac:dyDescent="0.25">
      <c r="A13489" s="287"/>
    </row>
    <row r="13490" spans="1:1" x14ac:dyDescent="0.25">
      <c r="A13490" s="287"/>
    </row>
    <row r="13491" spans="1:1" x14ac:dyDescent="0.25">
      <c r="A13491" s="287"/>
    </row>
    <row r="13492" spans="1:1" x14ac:dyDescent="0.25">
      <c r="A13492" s="287"/>
    </row>
    <row r="13493" spans="1:1" x14ac:dyDescent="0.25">
      <c r="A13493" s="287"/>
    </row>
    <row r="13494" spans="1:1" x14ac:dyDescent="0.25">
      <c r="A13494" s="287"/>
    </row>
    <row r="13495" spans="1:1" x14ac:dyDescent="0.25">
      <c r="A13495" s="287"/>
    </row>
    <row r="13496" spans="1:1" x14ac:dyDescent="0.25">
      <c r="A13496" s="287"/>
    </row>
    <row r="13497" spans="1:1" x14ac:dyDescent="0.25">
      <c r="A13497" s="287"/>
    </row>
    <row r="13498" spans="1:1" x14ac:dyDescent="0.25">
      <c r="A13498" s="287"/>
    </row>
    <row r="13499" spans="1:1" x14ac:dyDescent="0.25">
      <c r="A13499" s="287"/>
    </row>
    <row r="13500" spans="1:1" x14ac:dyDescent="0.25">
      <c r="A13500" s="287"/>
    </row>
    <row r="13501" spans="1:1" x14ac:dyDescent="0.25">
      <c r="A13501" s="287"/>
    </row>
    <row r="13502" spans="1:1" x14ac:dyDescent="0.25">
      <c r="A13502" s="287"/>
    </row>
    <row r="13503" spans="1:1" x14ac:dyDescent="0.25">
      <c r="A13503" s="287"/>
    </row>
    <row r="13504" spans="1:1" x14ac:dyDescent="0.25">
      <c r="A13504" s="287"/>
    </row>
    <row r="13505" spans="1:1" x14ac:dyDescent="0.25">
      <c r="A13505" s="287"/>
    </row>
    <row r="13506" spans="1:1" x14ac:dyDescent="0.25">
      <c r="A13506" s="287"/>
    </row>
    <row r="13507" spans="1:1" x14ac:dyDescent="0.25">
      <c r="A13507" s="287"/>
    </row>
    <row r="13508" spans="1:1" x14ac:dyDescent="0.25">
      <c r="A13508" s="287"/>
    </row>
    <row r="13509" spans="1:1" x14ac:dyDescent="0.25">
      <c r="A13509" s="287"/>
    </row>
    <row r="13510" spans="1:1" x14ac:dyDescent="0.25">
      <c r="A13510" s="287"/>
    </row>
    <row r="13511" spans="1:1" x14ac:dyDescent="0.25">
      <c r="A13511" s="287"/>
    </row>
    <row r="13512" spans="1:1" x14ac:dyDescent="0.25">
      <c r="A13512" s="287"/>
    </row>
    <row r="13513" spans="1:1" x14ac:dyDescent="0.25">
      <c r="A13513" s="287"/>
    </row>
    <row r="13514" spans="1:1" x14ac:dyDescent="0.25">
      <c r="A13514" s="287"/>
    </row>
    <row r="13515" spans="1:1" x14ac:dyDescent="0.25">
      <c r="A13515" s="287"/>
    </row>
    <row r="13516" spans="1:1" x14ac:dyDescent="0.25">
      <c r="A13516" s="287"/>
    </row>
    <row r="13517" spans="1:1" x14ac:dyDescent="0.25">
      <c r="A13517" s="287"/>
    </row>
    <row r="13518" spans="1:1" x14ac:dyDescent="0.25">
      <c r="A13518" s="287"/>
    </row>
    <row r="13519" spans="1:1" x14ac:dyDescent="0.25">
      <c r="A13519" s="287"/>
    </row>
    <row r="13520" spans="1:1" x14ac:dyDescent="0.25">
      <c r="A13520" s="287"/>
    </row>
    <row r="13521" spans="1:1" x14ac:dyDescent="0.25">
      <c r="A13521" s="287"/>
    </row>
    <row r="13522" spans="1:1" x14ac:dyDescent="0.25">
      <c r="A13522" s="287"/>
    </row>
    <row r="13523" spans="1:1" x14ac:dyDescent="0.25">
      <c r="A13523" s="287"/>
    </row>
    <row r="13524" spans="1:1" x14ac:dyDescent="0.25">
      <c r="A13524" s="287"/>
    </row>
    <row r="13525" spans="1:1" x14ac:dyDescent="0.25">
      <c r="A13525" s="287"/>
    </row>
    <row r="13526" spans="1:1" x14ac:dyDescent="0.25">
      <c r="A13526" s="287"/>
    </row>
    <row r="13527" spans="1:1" x14ac:dyDescent="0.25">
      <c r="A13527" s="287"/>
    </row>
    <row r="13528" spans="1:1" x14ac:dyDescent="0.25">
      <c r="A13528" s="287"/>
    </row>
    <row r="13529" spans="1:1" x14ac:dyDescent="0.25">
      <c r="A13529" s="287"/>
    </row>
    <row r="13530" spans="1:1" x14ac:dyDescent="0.25">
      <c r="A13530" s="287"/>
    </row>
    <row r="13531" spans="1:1" x14ac:dyDescent="0.25">
      <c r="A13531" s="287"/>
    </row>
    <row r="13532" spans="1:1" x14ac:dyDescent="0.25">
      <c r="A13532" s="287"/>
    </row>
    <row r="13533" spans="1:1" x14ac:dyDescent="0.25">
      <c r="A13533" s="287"/>
    </row>
    <row r="13534" spans="1:1" x14ac:dyDescent="0.25">
      <c r="A13534" s="287"/>
    </row>
    <row r="13535" spans="1:1" x14ac:dyDescent="0.25">
      <c r="A13535" s="287"/>
    </row>
    <row r="13536" spans="1:1" x14ac:dyDescent="0.25">
      <c r="A13536" s="287"/>
    </row>
    <row r="13537" spans="1:1" x14ac:dyDescent="0.25">
      <c r="A13537" s="287"/>
    </row>
    <row r="13538" spans="1:1" x14ac:dyDescent="0.25">
      <c r="A13538" s="287"/>
    </row>
    <row r="13539" spans="1:1" x14ac:dyDescent="0.25">
      <c r="A13539" s="287"/>
    </row>
    <row r="13540" spans="1:1" x14ac:dyDescent="0.25">
      <c r="A13540" s="287"/>
    </row>
    <row r="13541" spans="1:1" x14ac:dyDescent="0.25">
      <c r="A13541" s="287"/>
    </row>
    <row r="13542" spans="1:1" x14ac:dyDescent="0.25">
      <c r="A13542" s="287"/>
    </row>
    <row r="13543" spans="1:1" x14ac:dyDescent="0.25">
      <c r="A13543" s="287"/>
    </row>
    <row r="13544" spans="1:1" x14ac:dyDescent="0.25">
      <c r="A13544" s="287"/>
    </row>
    <row r="13545" spans="1:1" x14ac:dyDescent="0.25">
      <c r="A13545" s="287"/>
    </row>
    <row r="13546" spans="1:1" x14ac:dyDescent="0.25">
      <c r="A13546" s="287"/>
    </row>
    <row r="13547" spans="1:1" x14ac:dyDescent="0.25">
      <c r="A13547" s="287"/>
    </row>
    <row r="13548" spans="1:1" x14ac:dyDescent="0.25">
      <c r="A13548" s="287"/>
    </row>
    <row r="13549" spans="1:1" x14ac:dyDescent="0.25">
      <c r="A13549" s="287"/>
    </row>
    <row r="13550" spans="1:1" x14ac:dyDescent="0.25">
      <c r="A13550" s="287"/>
    </row>
    <row r="13551" spans="1:1" x14ac:dyDescent="0.25">
      <c r="A13551" s="287"/>
    </row>
    <row r="13552" spans="1:1" x14ac:dyDescent="0.25">
      <c r="A13552" s="287"/>
    </row>
    <row r="13553" spans="1:1" x14ac:dyDescent="0.25">
      <c r="A13553" s="287"/>
    </row>
    <row r="13554" spans="1:1" x14ac:dyDescent="0.25">
      <c r="A13554" s="287"/>
    </row>
    <row r="13555" spans="1:1" x14ac:dyDescent="0.25">
      <c r="A13555" s="287"/>
    </row>
    <row r="13556" spans="1:1" x14ac:dyDescent="0.25">
      <c r="A13556" s="287"/>
    </row>
    <row r="13557" spans="1:1" x14ac:dyDescent="0.25">
      <c r="A13557" s="287"/>
    </row>
    <row r="13558" spans="1:1" x14ac:dyDescent="0.25">
      <c r="A13558" s="287"/>
    </row>
    <row r="13559" spans="1:1" x14ac:dyDescent="0.25">
      <c r="A13559" s="287"/>
    </row>
    <row r="13560" spans="1:1" x14ac:dyDescent="0.25">
      <c r="A13560" s="287"/>
    </row>
    <row r="13561" spans="1:1" x14ac:dyDescent="0.25">
      <c r="A13561" s="287"/>
    </row>
    <row r="13562" spans="1:1" x14ac:dyDescent="0.25">
      <c r="A13562" s="287"/>
    </row>
    <row r="13563" spans="1:1" x14ac:dyDescent="0.25">
      <c r="A13563" s="287"/>
    </row>
    <row r="13564" spans="1:1" x14ac:dyDescent="0.25">
      <c r="A13564" s="287"/>
    </row>
    <row r="13565" spans="1:1" x14ac:dyDescent="0.25">
      <c r="A13565" s="287"/>
    </row>
    <row r="13566" spans="1:1" x14ac:dyDescent="0.25">
      <c r="A13566" s="287"/>
    </row>
    <row r="13567" spans="1:1" x14ac:dyDescent="0.25">
      <c r="A13567" s="287"/>
    </row>
    <row r="13568" spans="1:1" x14ac:dyDescent="0.25">
      <c r="A13568" s="287"/>
    </row>
    <row r="13569" spans="1:1" x14ac:dyDescent="0.25">
      <c r="A13569" s="287"/>
    </row>
    <row r="13570" spans="1:1" x14ac:dyDescent="0.25">
      <c r="A13570" s="287"/>
    </row>
    <row r="13571" spans="1:1" x14ac:dyDescent="0.25">
      <c r="A13571" s="287"/>
    </row>
    <row r="13572" spans="1:1" x14ac:dyDescent="0.25">
      <c r="A13572" s="287"/>
    </row>
    <row r="13573" spans="1:1" x14ac:dyDescent="0.25">
      <c r="A13573" s="287"/>
    </row>
    <row r="13574" spans="1:1" x14ac:dyDescent="0.25">
      <c r="A13574" s="287"/>
    </row>
    <row r="13575" spans="1:1" x14ac:dyDescent="0.25">
      <c r="A13575" s="287"/>
    </row>
    <row r="13576" spans="1:1" x14ac:dyDescent="0.25">
      <c r="A13576" s="287"/>
    </row>
    <row r="13577" spans="1:1" x14ac:dyDescent="0.25">
      <c r="A13577" s="287"/>
    </row>
    <row r="13578" spans="1:1" x14ac:dyDescent="0.25">
      <c r="A13578" s="287"/>
    </row>
    <row r="13579" spans="1:1" x14ac:dyDescent="0.25">
      <c r="A13579" s="287"/>
    </row>
    <row r="13580" spans="1:1" x14ac:dyDescent="0.25">
      <c r="A13580" s="287"/>
    </row>
    <row r="13581" spans="1:1" x14ac:dyDescent="0.25">
      <c r="A13581" s="287"/>
    </row>
    <row r="13582" spans="1:1" x14ac:dyDescent="0.25">
      <c r="A13582" s="287"/>
    </row>
    <row r="13583" spans="1:1" x14ac:dyDescent="0.25">
      <c r="A13583" s="287"/>
    </row>
    <row r="13584" spans="1:1" x14ac:dyDescent="0.25">
      <c r="A13584" s="287"/>
    </row>
    <row r="13585" spans="1:1" x14ac:dyDescent="0.25">
      <c r="A13585" s="287"/>
    </row>
    <row r="13586" spans="1:1" x14ac:dyDescent="0.25">
      <c r="A13586" s="287"/>
    </row>
    <row r="13587" spans="1:1" x14ac:dyDescent="0.25">
      <c r="A13587" s="287"/>
    </row>
    <row r="13588" spans="1:1" x14ac:dyDescent="0.25">
      <c r="A13588" s="287"/>
    </row>
    <row r="13589" spans="1:1" x14ac:dyDescent="0.25">
      <c r="A13589" s="287"/>
    </row>
    <row r="13590" spans="1:1" x14ac:dyDescent="0.25">
      <c r="A13590" s="287"/>
    </row>
    <row r="13591" spans="1:1" x14ac:dyDescent="0.25">
      <c r="A13591" s="287"/>
    </row>
    <row r="13592" spans="1:1" x14ac:dyDescent="0.25">
      <c r="A13592" s="287"/>
    </row>
    <row r="13593" spans="1:1" x14ac:dyDescent="0.25">
      <c r="A13593" s="287"/>
    </row>
    <row r="13594" spans="1:1" x14ac:dyDescent="0.25">
      <c r="A13594" s="287"/>
    </row>
    <row r="13595" spans="1:1" x14ac:dyDescent="0.25">
      <c r="A13595" s="287"/>
    </row>
    <row r="13596" spans="1:1" x14ac:dyDescent="0.25">
      <c r="A13596" s="287"/>
    </row>
    <row r="13597" spans="1:1" x14ac:dyDescent="0.25">
      <c r="A13597" s="287"/>
    </row>
    <row r="13598" spans="1:1" x14ac:dyDescent="0.25">
      <c r="A13598" s="287"/>
    </row>
    <row r="13599" spans="1:1" x14ac:dyDescent="0.25">
      <c r="A13599" s="287"/>
    </row>
    <row r="13600" spans="1:1" x14ac:dyDescent="0.25">
      <c r="A13600" s="287"/>
    </row>
    <row r="13601" spans="1:1" x14ac:dyDescent="0.25">
      <c r="A13601" s="287"/>
    </row>
    <row r="13602" spans="1:1" x14ac:dyDescent="0.25">
      <c r="A13602" s="287"/>
    </row>
    <row r="13603" spans="1:1" x14ac:dyDescent="0.25">
      <c r="A13603" s="287"/>
    </row>
    <row r="13604" spans="1:1" x14ac:dyDescent="0.25">
      <c r="A13604" s="287"/>
    </row>
    <row r="13605" spans="1:1" x14ac:dyDescent="0.25">
      <c r="A13605" s="287"/>
    </row>
    <row r="13606" spans="1:1" x14ac:dyDescent="0.25">
      <c r="A13606" s="287"/>
    </row>
    <row r="13607" spans="1:1" x14ac:dyDescent="0.25">
      <c r="A13607" s="287"/>
    </row>
    <row r="13608" spans="1:1" x14ac:dyDescent="0.25">
      <c r="A13608" s="287"/>
    </row>
    <row r="13609" spans="1:1" x14ac:dyDescent="0.25">
      <c r="A13609" s="287"/>
    </row>
    <row r="13610" spans="1:1" x14ac:dyDescent="0.25">
      <c r="A13610" s="287"/>
    </row>
    <row r="13611" spans="1:1" x14ac:dyDescent="0.25">
      <c r="A13611" s="287"/>
    </row>
    <row r="13612" spans="1:1" x14ac:dyDescent="0.25">
      <c r="A13612" s="287"/>
    </row>
    <row r="13613" spans="1:1" x14ac:dyDescent="0.25">
      <c r="A13613" s="287"/>
    </row>
    <row r="13614" spans="1:1" x14ac:dyDescent="0.25">
      <c r="A13614" s="287"/>
    </row>
    <row r="13615" spans="1:1" x14ac:dyDescent="0.25">
      <c r="A13615" s="287"/>
    </row>
    <row r="13616" spans="1:1" x14ac:dyDescent="0.25">
      <c r="A13616" s="287"/>
    </row>
    <row r="13617" spans="1:1" x14ac:dyDescent="0.25">
      <c r="A13617" s="287"/>
    </row>
    <row r="13618" spans="1:1" x14ac:dyDescent="0.25">
      <c r="A13618" s="287"/>
    </row>
    <row r="13619" spans="1:1" x14ac:dyDescent="0.25">
      <c r="A13619" s="287"/>
    </row>
    <row r="13620" spans="1:1" x14ac:dyDescent="0.25">
      <c r="A13620" s="287"/>
    </row>
    <row r="13621" spans="1:1" x14ac:dyDescent="0.25">
      <c r="A13621" s="287"/>
    </row>
    <row r="13622" spans="1:1" x14ac:dyDescent="0.25">
      <c r="A13622" s="287"/>
    </row>
    <row r="13623" spans="1:1" x14ac:dyDescent="0.25">
      <c r="A13623" s="287"/>
    </row>
    <row r="13624" spans="1:1" x14ac:dyDescent="0.25">
      <c r="A13624" s="287"/>
    </row>
    <row r="13625" spans="1:1" x14ac:dyDescent="0.25">
      <c r="A13625" s="287"/>
    </row>
    <row r="13626" spans="1:1" x14ac:dyDescent="0.25">
      <c r="A13626" s="287"/>
    </row>
    <row r="13627" spans="1:1" x14ac:dyDescent="0.25">
      <c r="A13627" s="287"/>
    </row>
    <row r="13628" spans="1:1" x14ac:dyDescent="0.25">
      <c r="A13628" s="287"/>
    </row>
    <row r="13629" spans="1:1" x14ac:dyDescent="0.25">
      <c r="A13629" s="287"/>
    </row>
    <row r="13630" spans="1:1" x14ac:dyDescent="0.25">
      <c r="A13630" s="287"/>
    </row>
    <row r="13631" spans="1:1" x14ac:dyDescent="0.25">
      <c r="A13631" s="287"/>
    </row>
    <row r="13632" spans="1:1" x14ac:dyDescent="0.25">
      <c r="A13632" s="287"/>
    </row>
    <row r="13633" spans="1:1" x14ac:dyDescent="0.25">
      <c r="A13633" s="287"/>
    </row>
    <row r="13634" spans="1:1" x14ac:dyDescent="0.25">
      <c r="A13634" s="287"/>
    </row>
    <row r="13635" spans="1:1" x14ac:dyDescent="0.25">
      <c r="A13635" s="287"/>
    </row>
    <row r="13636" spans="1:1" x14ac:dyDescent="0.25">
      <c r="A13636" s="287"/>
    </row>
    <row r="13637" spans="1:1" x14ac:dyDescent="0.25">
      <c r="A13637" s="287"/>
    </row>
    <row r="13638" spans="1:1" x14ac:dyDescent="0.25">
      <c r="A13638" s="287"/>
    </row>
    <row r="13639" spans="1:1" x14ac:dyDescent="0.25">
      <c r="A13639" s="287"/>
    </row>
    <row r="13640" spans="1:1" x14ac:dyDescent="0.25">
      <c r="A13640" s="287"/>
    </row>
    <row r="13641" spans="1:1" x14ac:dyDescent="0.25">
      <c r="A13641" s="287"/>
    </row>
    <row r="13642" spans="1:1" x14ac:dyDescent="0.25">
      <c r="A13642" s="287"/>
    </row>
    <row r="13643" spans="1:1" x14ac:dyDescent="0.25">
      <c r="A13643" s="287"/>
    </row>
    <row r="13644" spans="1:1" x14ac:dyDescent="0.25">
      <c r="A13644" s="287"/>
    </row>
    <row r="13645" spans="1:1" x14ac:dyDescent="0.25">
      <c r="A13645" s="287"/>
    </row>
    <row r="13646" spans="1:1" x14ac:dyDescent="0.25">
      <c r="A13646" s="287"/>
    </row>
    <row r="13647" spans="1:1" x14ac:dyDescent="0.25">
      <c r="A13647" s="287"/>
    </row>
    <row r="13648" spans="1:1" x14ac:dyDescent="0.25">
      <c r="A13648" s="287"/>
    </row>
    <row r="13649" spans="1:1" x14ac:dyDescent="0.25">
      <c r="A13649" s="287"/>
    </row>
    <row r="13650" spans="1:1" x14ac:dyDescent="0.25">
      <c r="A13650" s="287"/>
    </row>
    <row r="13651" spans="1:1" x14ac:dyDescent="0.25">
      <c r="A13651" s="287"/>
    </row>
    <row r="13652" spans="1:1" x14ac:dyDescent="0.25">
      <c r="A13652" s="287"/>
    </row>
    <row r="13653" spans="1:1" x14ac:dyDescent="0.25">
      <c r="A13653" s="287"/>
    </row>
    <row r="13654" spans="1:1" x14ac:dyDescent="0.25">
      <c r="A13654" s="287"/>
    </row>
    <row r="13655" spans="1:1" x14ac:dyDescent="0.25">
      <c r="A13655" s="287"/>
    </row>
    <row r="13656" spans="1:1" x14ac:dyDescent="0.25">
      <c r="A13656" s="287"/>
    </row>
    <row r="13657" spans="1:1" x14ac:dyDescent="0.25">
      <c r="A13657" s="287"/>
    </row>
    <row r="13658" spans="1:1" x14ac:dyDescent="0.25">
      <c r="A13658" s="287"/>
    </row>
    <row r="13659" spans="1:1" x14ac:dyDescent="0.25">
      <c r="A13659" s="287"/>
    </row>
    <row r="13660" spans="1:1" x14ac:dyDescent="0.25">
      <c r="A13660" s="287"/>
    </row>
    <row r="13661" spans="1:1" x14ac:dyDescent="0.25">
      <c r="A13661" s="287"/>
    </row>
    <row r="13662" spans="1:1" x14ac:dyDescent="0.25">
      <c r="A13662" s="287"/>
    </row>
    <row r="13663" spans="1:1" x14ac:dyDescent="0.25">
      <c r="A13663" s="287"/>
    </row>
    <row r="13664" spans="1:1" x14ac:dyDescent="0.25">
      <c r="A13664" s="287"/>
    </row>
    <row r="13665" spans="1:1" x14ac:dyDescent="0.25">
      <c r="A13665" s="287"/>
    </row>
    <row r="13666" spans="1:1" x14ac:dyDescent="0.25">
      <c r="A13666" s="287"/>
    </row>
    <row r="13667" spans="1:1" x14ac:dyDescent="0.25">
      <c r="A13667" s="287"/>
    </row>
    <row r="13668" spans="1:1" x14ac:dyDescent="0.25">
      <c r="A13668" s="287"/>
    </row>
    <row r="13669" spans="1:1" x14ac:dyDescent="0.25">
      <c r="A13669" s="287"/>
    </row>
    <row r="13670" spans="1:1" x14ac:dyDescent="0.25">
      <c r="A13670" s="287"/>
    </row>
    <row r="13671" spans="1:1" x14ac:dyDescent="0.25">
      <c r="A13671" s="287"/>
    </row>
    <row r="13672" spans="1:1" x14ac:dyDescent="0.25">
      <c r="A13672" s="287"/>
    </row>
    <row r="13673" spans="1:1" x14ac:dyDescent="0.25">
      <c r="A13673" s="287"/>
    </row>
    <row r="13674" spans="1:1" x14ac:dyDescent="0.25">
      <c r="A13674" s="287"/>
    </row>
    <row r="13675" spans="1:1" x14ac:dyDescent="0.25">
      <c r="A13675" s="287"/>
    </row>
    <row r="13676" spans="1:1" x14ac:dyDescent="0.25">
      <c r="A13676" s="287"/>
    </row>
    <row r="13677" spans="1:1" x14ac:dyDescent="0.25">
      <c r="A13677" s="287"/>
    </row>
    <row r="13678" spans="1:1" x14ac:dyDescent="0.25">
      <c r="A13678" s="287"/>
    </row>
    <row r="13679" spans="1:1" x14ac:dyDescent="0.25">
      <c r="A13679" s="287"/>
    </row>
    <row r="13680" spans="1:1" x14ac:dyDescent="0.25">
      <c r="A13680" s="287"/>
    </row>
    <row r="13681" spans="1:1" x14ac:dyDescent="0.25">
      <c r="A13681" s="287"/>
    </row>
    <row r="13682" spans="1:1" x14ac:dyDescent="0.25">
      <c r="A13682" s="287"/>
    </row>
    <row r="13683" spans="1:1" x14ac:dyDescent="0.25">
      <c r="A13683" s="287"/>
    </row>
    <row r="13684" spans="1:1" x14ac:dyDescent="0.25">
      <c r="A13684" s="287"/>
    </row>
    <row r="13685" spans="1:1" x14ac:dyDescent="0.25">
      <c r="A13685" s="287"/>
    </row>
    <row r="13686" spans="1:1" x14ac:dyDescent="0.25">
      <c r="A13686" s="287"/>
    </row>
    <row r="13687" spans="1:1" x14ac:dyDescent="0.25">
      <c r="A13687" s="287"/>
    </row>
    <row r="13688" spans="1:1" x14ac:dyDescent="0.25">
      <c r="A13688" s="287"/>
    </row>
    <row r="13689" spans="1:1" x14ac:dyDescent="0.25">
      <c r="A13689" s="287"/>
    </row>
    <row r="13690" spans="1:1" x14ac:dyDescent="0.25">
      <c r="A13690" s="287"/>
    </row>
    <row r="13691" spans="1:1" x14ac:dyDescent="0.25">
      <c r="A13691" s="287"/>
    </row>
    <row r="13692" spans="1:1" x14ac:dyDescent="0.25">
      <c r="A13692" s="287"/>
    </row>
    <row r="13693" spans="1:1" x14ac:dyDescent="0.25">
      <c r="A13693" s="287"/>
    </row>
    <row r="13694" spans="1:1" x14ac:dyDescent="0.25">
      <c r="A13694" s="287"/>
    </row>
    <row r="13695" spans="1:1" x14ac:dyDescent="0.25">
      <c r="A13695" s="287"/>
    </row>
    <row r="13696" spans="1:1" x14ac:dyDescent="0.25">
      <c r="A13696" s="287"/>
    </row>
    <row r="13697" spans="1:1" x14ac:dyDescent="0.25">
      <c r="A13697" s="287"/>
    </row>
    <row r="13698" spans="1:1" x14ac:dyDescent="0.25">
      <c r="A13698" s="287"/>
    </row>
    <row r="13699" spans="1:1" x14ac:dyDescent="0.25">
      <c r="A13699" s="287"/>
    </row>
    <row r="13700" spans="1:1" x14ac:dyDescent="0.25">
      <c r="A13700" s="287"/>
    </row>
    <row r="13701" spans="1:1" x14ac:dyDescent="0.25">
      <c r="A13701" s="287"/>
    </row>
    <row r="13702" spans="1:1" x14ac:dyDescent="0.25">
      <c r="A13702" s="287"/>
    </row>
    <row r="13703" spans="1:1" x14ac:dyDescent="0.25">
      <c r="A13703" s="287"/>
    </row>
    <row r="13704" spans="1:1" x14ac:dyDescent="0.25">
      <c r="A13704" s="287"/>
    </row>
    <row r="13705" spans="1:1" x14ac:dyDescent="0.25">
      <c r="A13705" s="287"/>
    </row>
    <row r="13706" spans="1:1" x14ac:dyDescent="0.25">
      <c r="A13706" s="287"/>
    </row>
    <row r="13707" spans="1:1" x14ac:dyDescent="0.25">
      <c r="A13707" s="287"/>
    </row>
    <row r="13708" spans="1:1" x14ac:dyDescent="0.25">
      <c r="A13708" s="287"/>
    </row>
    <row r="13709" spans="1:1" x14ac:dyDescent="0.25">
      <c r="A13709" s="287"/>
    </row>
    <row r="13710" spans="1:1" x14ac:dyDescent="0.25">
      <c r="A13710" s="287"/>
    </row>
    <row r="13711" spans="1:1" x14ac:dyDescent="0.25">
      <c r="A13711" s="287"/>
    </row>
    <row r="13712" spans="1:1" x14ac:dyDescent="0.25">
      <c r="A13712" s="287"/>
    </row>
    <row r="13713" spans="1:1" x14ac:dyDescent="0.25">
      <c r="A13713" s="287"/>
    </row>
    <row r="13714" spans="1:1" x14ac:dyDescent="0.25">
      <c r="A13714" s="287"/>
    </row>
    <row r="13715" spans="1:1" x14ac:dyDescent="0.25">
      <c r="A13715" s="287"/>
    </row>
    <row r="13716" spans="1:1" x14ac:dyDescent="0.25">
      <c r="A13716" s="287"/>
    </row>
    <row r="13717" spans="1:1" x14ac:dyDescent="0.25">
      <c r="A13717" s="287"/>
    </row>
    <row r="13718" spans="1:1" x14ac:dyDescent="0.25">
      <c r="A13718" s="287"/>
    </row>
    <row r="13719" spans="1:1" x14ac:dyDescent="0.25">
      <c r="A13719" s="287"/>
    </row>
    <row r="13720" spans="1:1" x14ac:dyDescent="0.25">
      <c r="A13720" s="287"/>
    </row>
    <row r="13721" spans="1:1" x14ac:dyDescent="0.25">
      <c r="A13721" s="287"/>
    </row>
    <row r="13722" spans="1:1" x14ac:dyDescent="0.25">
      <c r="A13722" s="287"/>
    </row>
    <row r="13723" spans="1:1" x14ac:dyDescent="0.25">
      <c r="A13723" s="287"/>
    </row>
    <row r="13724" spans="1:1" x14ac:dyDescent="0.25">
      <c r="A13724" s="287"/>
    </row>
    <row r="13725" spans="1:1" x14ac:dyDescent="0.25">
      <c r="A13725" s="287"/>
    </row>
    <row r="13726" spans="1:1" x14ac:dyDescent="0.25">
      <c r="A13726" s="287"/>
    </row>
    <row r="13727" spans="1:1" x14ac:dyDescent="0.25">
      <c r="A13727" s="287"/>
    </row>
    <row r="13728" spans="1:1" x14ac:dyDescent="0.25">
      <c r="A13728" s="287"/>
    </row>
    <row r="13729" spans="1:1" x14ac:dyDescent="0.25">
      <c r="A13729" s="287"/>
    </row>
    <row r="13730" spans="1:1" x14ac:dyDescent="0.25">
      <c r="A13730" s="287"/>
    </row>
    <row r="13731" spans="1:1" x14ac:dyDescent="0.25">
      <c r="A13731" s="287"/>
    </row>
    <row r="13732" spans="1:1" x14ac:dyDescent="0.25">
      <c r="A13732" s="287"/>
    </row>
    <row r="13733" spans="1:1" x14ac:dyDescent="0.25">
      <c r="A13733" s="287"/>
    </row>
    <row r="13734" spans="1:1" x14ac:dyDescent="0.25">
      <c r="A13734" s="287"/>
    </row>
    <row r="13735" spans="1:1" x14ac:dyDescent="0.25">
      <c r="A13735" s="287"/>
    </row>
    <row r="13736" spans="1:1" x14ac:dyDescent="0.25">
      <c r="A13736" s="287"/>
    </row>
    <row r="13737" spans="1:1" x14ac:dyDescent="0.25">
      <c r="A13737" s="287"/>
    </row>
    <row r="13738" spans="1:1" x14ac:dyDescent="0.25">
      <c r="A13738" s="287"/>
    </row>
    <row r="13739" spans="1:1" x14ac:dyDescent="0.25">
      <c r="A13739" s="287"/>
    </row>
    <row r="13740" spans="1:1" x14ac:dyDescent="0.25">
      <c r="A13740" s="287"/>
    </row>
    <row r="13741" spans="1:1" x14ac:dyDescent="0.25">
      <c r="A13741" s="287"/>
    </row>
    <row r="13742" spans="1:1" x14ac:dyDescent="0.25">
      <c r="A13742" s="287"/>
    </row>
    <row r="13743" spans="1:1" x14ac:dyDescent="0.25">
      <c r="A13743" s="287"/>
    </row>
    <row r="13744" spans="1:1" x14ac:dyDescent="0.25">
      <c r="A13744" s="287"/>
    </row>
    <row r="13745" spans="1:1" x14ac:dyDescent="0.25">
      <c r="A13745" s="287"/>
    </row>
    <row r="13746" spans="1:1" x14ac:dyDescent="0.25">
      <c r="A13746" s="287"/>
    </row>
    <row r="13747" spans="1:1" x14ac:dyDescent="0.25">
      <c r="A13747" s="287"/>
    </row>
    <row r="13748" spans="1:1" x14ac:dyDescent="0.25">
      <c r="A13748" s="287"/>
    </row>
    <row r="13749" spans="1:1" x14ac:dyDescent="0.25">
      <c r="A13749" s="287"/>
    </row>
    <row r="13750" spans="1:1" x14ac:dyDescent="0.25">
      <c r="A13750" s="287"/>
    </row>
    <row r="13751" spans="1:1" x14ac:dyDescent="0.25">
      <c r="A13751" s="287"/>
    </row>
    <row r="13752" spans="1:1" x14ac:dyDescent="0.25">
      <c r="A13752" s="287"/>
    </row>
    <row r="13753" spans="1:1" x14ac:dyDescent="0.25">
      <c r="A13753" s="287"/>
    </row>
    <row r="13754" spans="1:1" x14ac:dyDescent="0.25">
      <c r="A13754" s="287"/>
    </row>
    <row r="13755" spans="1:1" x14ac:dyDescent="0.25">
      <c r="A13755" s="287"/>
    </row>
    <row r="13756" spans="1:1" x14ac:dyDescent="0.25">
      <c r="A13756" s="287"/>
    </row>
    <row r="13757" spans="1:1" x14ac:dyDescent="0.25">
      <c r="A13757" s="287"/>
    </row>
    <row r="13758" spans="1:1" x14ac:dyDescent="0.25">
      <c r="A13758" s="287"/>
    </row>
    <row r="13759" spans="1:1" x14ac:dyDescent="0.25">
      <c r="A13759" s="287"/>
    </row>
    <row r="13760" spans="1:1" x14ac:dyDescent="0.25">
      <c r="A13760" s="287"/>
    </row>
    <row r="13761" spans="1:1" x14ac:dyDescent="0.25">
      <c r="A13761" s="287"/>
    </row>
    <row r="13762" spans="1:1" x14ac:dyDescent="0.25">
      <c r="A13762" s="287"/>
    </row>
    <row r="13763" spans="1:1" x14ac:dyDescent="0.25">
      <c r="A13763" s="287"/>
    </row>
    <row r="13764" spans="1:1" x14ac:dyDescent="0.25">
      <c r="A13764" s="287"/>
    </row>
    <row r="13765" spans="1:1" x14ac:dyDescent="0.25">
      <c r="A13765" s="287"/>
    </row>
    <row r="13766" spans="1:1" x14ac:dyDescent="0.25">
      <c r="A13766" s="287"/>
    </row>
    <row r="13767" spans="1:1" x14ac:dyDescent="0.25">
      <c r="A13767" s="287"/>
    </row>
    <row r="13768" spans="1:1" x14ac:dyDescent="0.25">
      <c r="A13768" s="287"/>
    </row>
    <row r="13769" spans="1:1" x14ac:dyDescent="0.25">
      <c r="A13769" s="287"/>
    </row>
    <row r="13770" spans="1:1" x14ac:dyDescent="0.25">
      <c r="A13770" s="287"/>
    </row>
    <row r="13771" spans="1:1" x14ac:dyDescent="0.25">
      <c r="A13771" s="287"/>
    </row>
    <row r="13772" spans="1:1" x14ac:dyDescent="0.25">
      <c r="A13772" s="287"/>
    </row>
    <row r="13773" spans="1:1" x14ac:dyDescent="0.25">
      <c r="A13773" s="287"/>
    </row>
    <row r="13774" spans="1:1" x14ac:dyDescent="0.25">
      <c r="A13774" s="287"/>
    </row>
    <row r="13775" spans="1:1" x14ac:dyDescent="0.25">
      <c r="A13775" s="287"/>
    </row>
    <row r="13776" spans="1:1" x14ac:dyDescent="0.25">
      <c r="A13776" s="287"/>
    </row>
    <row r="13777" spans="1:1" x14ac:dyDescent="0.25">
      <c r="A13777" s="287"/>
    </row>
    <row r="13778" spans="1:1" x14ac:dyDescent="0.25">
      <c r="A13778" s="287"/>
    </row>
    <row r="13779" spans="1:1" x14ac:dyDescent="0.25">
      <c r="A13779" s="287"/>
    </row>
    <row r="13780" spans="1:1" x14ac:dyDescent="0.25">
      <c r="A13780" s="287"/>
    </row>
    <row r="13781" spans="1:1" x14ac:dyDescent="0.25">
      <c r="A13781" s="287"/>
    </row>
    <row r="13782" spans="1:1" x14ac:dyDescent="0.25">
      <c r="A13782" s="287"/>
    </row>
    <row r="13783" spans="1:1" x14ac:dyDescent="0.25">
      <c r="A13783" s="287"/>
    </row>
    <row r="13784" spans="1:1" x14ac:dyDescent="0.25">
      <c r="A13784" s="287"/>
    </row>
    <row r="13785" spans="1:1" x14ac:dyDescent="0.25">
      <c r="A13785" s="287"/>
    </row>
    <row r="13786" spans="1:1" x14ac:dyDescent="0.25">
      <c r="A13786" s="287"/>
    </row>
    <row r="13787" spans="1:1" x14ac:dyDescent="0.25">
      <c r="A13787" s="287"/>
    </row>
    <row r="13788" spans="1:1" x14ac:dyDescent="0.25">
      <c r="A13788" s="287"/>
    </row>
    <row r="13789" spans="1:1" x14ac:dyDescent="0.25">
      <c r="A13789" s="287"/>
    </row>
    <row r="13790" spans="1:1" x14ac:dyDescent="0.25">
      <c r="A13790" s="287"/>
    </row>
    <row r="13791" spans="1:1" x14ac:dyDescent="0.25">
      <c r="A13791" s="287"/>
    </row>
    <row r="13792" spans="1:1" x14ac:dyDescent="0.25">
      <c r="A13792" s="287"/>
    </row>
    <row r="13793" spans="1:1" x14ac:dyDescent="0.25">
      <c r="A13793" s="287"/>
    </row>
    <row r="13794" spans="1:1" x14ac:dyDescent="0.25">
      <c r="A13794" s="287"/>
    </row>
    <row r="13795" spans="1:1" x14ac:dyDescent="0.25">
      <c r="A13795" s="287"/>
    </row>
    <row r="13796" spans="1:1" x14ac:dyDescent="0.25">
      <c r="A13796" s="287"/>
    </row>
    <row r="13797" spans="1:1" x14ac:dyDescent="0.25">
      <c r="A13797" s="287"/>
    </row>
    <row r="13798" spans="1:1" x14ac:dyDescent="0.25">
      <c r="A13798" s="287"/>
    </row>
    <row r="13799" spans="1:1" x14ac:dyDescent="0.25">
      <c r="A13799" s="287"/>
    </row>
    <row r="13800" spans="1:1" x14ac:dyDescent="0.25">
      <c r="A13800" s="287"/>
    </row>
    <row r="13801" spans="1:1" x14ac:dyDescent="0.25">
      <c r="A13801" s="287"/>
    </row>
    <row r="13802" spans="1:1" x14ac:dyDescent="0.25">
      <c r="A13802" s="287"/>
    </row>
    <row r="13803" spans="1:1" x14ac:dyDescent="0.25">
      <c r="A13803" s="287"/>
    </row>
    <row r="13804" spans="1:1" x14ac:dyDescent="0.25">
      <c r="A13804" s="287"/>
    </row>
    <row r="13805" spans="1:1" x14ac:dyDescent="0.25">
      <c r="A13805" s="287"/>
    </row>
    <row r="13806" spans="1:1" x14ac:dyDescent="0.25">
      <c r="A13806" s="287"/>
    </row>
    <row r="13807" spans="1:1" x14ac:dyDescent="0.25">
      <c r="A13807" s="287"/>
    </row>
    <row r="13808" spans="1:1" x14ac:dyDescent="0.25">
      <c r="A13808" s="287"/>
    </row>
    <row r="13809" spans="1:1" x14ac:dyDescent="0.25">
      <c r="A13809" s="287"/>
    </row>
    <row r="13810" spans="1:1" x14ac:dyDescent="0.25">
      <c r="A13810" s="287"/>
    </row>
    <row r="13811" spans="1:1" x14ac:dyDescent="0.25">
      <c r="A13811" s="287"/>
    </row>
    <row r="13812" spans="1:1" x14ac:dyDescent="0.25">
      <c r="A13812" s="287"/>
    </row>
    <row r="13813" spans="1:1" x14ac:dyDescent="0.25">
      <c r="A13813" s="287"/>
    </row>
    <row r="13814" spans="1:1" x14ac:dyDescent="0.25">
      <c r="A13814" s="287"/>
    </row>
    <row r="13815" spans="1:1" x14ac:dyDescent="0.25">
      <c r="A13815" s="287"/>
    </row>
    <row r="13816" spans="1:1" x14ac:dyDescent="0.25">
      <c r="A13816" s="287"/>
    </row>
    <row r="13817" spans="1:1" x14ac:dyDescent="0.25">
      <c r="A13817" s="287"/>
    </row>
    <row r="13818" spans="1:1" x14ac:dyDescent="0.25">
      <c r="A13818" s="287"/>
    </row>
    <row r="13819" spans="1:1" x14ac:dyDescent="0.25">
      <c r="A13819" s="287"/>
    </row>
    <row r="13820" spans="1:1" x14ac:dyDescent="0.25">
      <c r="A13820" s="287"/>
    </row>
    <row r="13821" spans="1:1" x14ac:dyDescent="0.25">
      <c r="A13821" s="287"/>
    </row>
    <row r="13822" spans="1:1" x14ac:dyDescent="0.25">
      <c r="A13822" s="287"/>
    </row>
    <row r="13823" spans="1:1" x14ac:dyDescent="0.25">
      <c r="A13823" s="287"/>
    </row>
    <row r="13824" spans="1:1" x14ac:dyDescent="0.25">
      <c r="A13824" s="287"/>
    </row>
    <row r="13825" spans="1:1" x14ac:dyDescent="0.25">
      <c r="A13825" s="287"/>
    </row>
    <row r="13826" spans="1:1" x14ac:dyDescent="0.25">
      <c r="A13826" s="287"/>
    </row>
    <row r="13827" spans="1:1" x14ac:dyDescent="0.25">
      <c r="A13827" s="287"/>
    </row>
    <row r="13828" spans="1:1" x14ac:dyDescent="0.25">
      <c r="A13828" s="287"/>
    </row>
    <row r="13829" spans="1:1" x14ac:dyDescent="0.25">
      <c r="A13829" s="287"/>
    </row>
    <row r="13830" spans="1:1" x14ac:dyDescent="0.25">
      <c r="A13830" s="287"/>
    </row>
    <row r="13831" spans="1:1" x14ac:dyDescent="0.25">
      <c r="A13831" s="287"/>
    </row>
    <row r="13832" spans="1:1" x14ac:dyDescent="0.25">
      <c r="A13832" s="287"/>
    </row>
    <row r="13833" spans="1:1" x14ac:dyDescent="0.25">
      <c r="A13833" s="287"/>
    </row>
    <row r="13834" spans="1:1" x14ac:dyDescent="0.25">
      <c r="A13834" s="287"/>
    </row>
    <row r="13835" spans="1:1" x14ac:dyDescent="0.25">
      <c r="A13835" s="287"/>
    </row>
    <row r="13836" spans="1:1" x14ac:dyDescent="0.25">
      <c r="A13836" s="287"/>
    </row>
    <row r="13837" spans="1:1" x14ac:dyDescent="0.25">
      <c r="A13837" s="287"/>
    </row>
    <row r="13838" spans="1:1" x14ac:dyDescent="0.25">
      <c r="A13838" s="287"/>
    </row>
    <row r="13839" spans="1:1" x14ac:dyDescent="0.25">
      <c r="A13839" s="287"/>
    </row>
    <row r="13840" spans="1:1" x14ac:dyDescent="0.25">
      <c r="A13840" s="287"/>
    </row>
    <row r="13841" spans="1:1" x14ac:dyDescent="0.25">
      <c r="A13841" s="287"/>
    </row>
    <row r="13842" spans="1:1" x14ac:dyDescent="0.25">
      <c r="A13842" s="287"/>
    </row>
    <row r="13843" spans="1:1" x14ac:dyDescent="0.25">
      <c r="A13843" s="287"/>
    </row>
    <row r="13844" spans="1:1" x14ac:dyDescent="0.25">
      <c r="A13844" s="287"/>
    </row>
    <row r="13845" spans="1:1" x14ac:dyDescent="0.25">
      <c r="A13845" s="287"/>
    </row>
    <row r="13846" spans="1:1" x14ac:dyDescent="0.25">
      <c r="A13846" s="287"/>
    </row>
    <row r="13847" spans="1:1" x14ac:dyDescent="0.25">
      <c r="A13847" s="287"/>
    </row>
    <row r="13848" spans="1:1" x14ac:dyDescent="0.25">
      <c r="A13848" s="287"/>
    </row>
    <row r="13849" spans="1:1" x14ac:dyDescent="0.25">
      <c r="A13849" s="287"/>
    </row>
    <row r="13850" spans="1:1" x14ac:dyDescent="0.25">
      <c r="A13850" s="287"/>
    </row>
    <row r="13851" spans="1:1" x14ac:dyDescent="0.25">
      <c r="A13851" s="287"/>
    </row>
    <row r="13852" spans="1:1" x14ac:dyDescent="0.25">
      <c r="A13852" s="287"/>
    </row>
    <row r="13853" spans="1:1" x14ac:dyDescent="0.25">
      <c r="A13853" s="287"/>
    </row>
    <row r="13854" spans="1:1" x14ac:dyDescent="0.25">
      <c r="A13854" s="287"/>
    </row>
    <row r="13855" spans="1:1" x14ac:dyDescent="0.25">
      <c r="A13855" s="287"/>
    </row>
    <row r="13856" spans="1:1" x14ac:dyDescent="0.25">
      <c r="A13856" s="287"/>
    </row>
    <row r="13857" spans="1:1" x14ac:dyDescent="0.25">
      <c r="A13857" s="287"/>
    </row>
    <row r="13858" spans="1:1" x14ac:dyDescent="0.25">
      <c r="A13858" s="287"/>
    </row>
    <row r="13859" spans="1:1" x14ac:dyDescent="0.25">
      <c r="A13859" s="287"/>
    </row>
    <row r="13860" spans="1:1" x14ac:dyDescent="0.25">
      <c r="A13860" s="287"/>
    </row>
    <row r="13861" spans="1:1" x14ac:dyDescent="0.25">
      <c r="A13861" s="287"/>
    </row>
    <row r="13862" spans="1:1" x14ac:dyDescent="0.25">
      <c r="A13862" s="287"/>
    </row>
    <row r="13863" spans="1:1" x14ac:dyDescent="0.25">
      <c r="A13863" s="287"/>
    </row>
    <row r="13864" spans="1:1" x14ac:dyDescent="0.25">
      <c r="A13864" s="287"/>
    </row>
    <row r="13865" spans="1:1" x14ac:dyDescent="0.25">
      <c r="A13865" s="287"/>
    </row>
    <row r="13866" spans="1:1" x14ac:dyDescent="0.25">
      <c r="A13866" s="287"/>
    </row>
    <row r="13867" spans="1:1" x14ac:dyDescent="0.25">
      <c r="A13867" s="287"/>
    </row>
    <row r="13868" spans="1:1" x14ac:dyDescent="0.25">
      <c r="A13868" s="287"/>
    </row>
    <row r="13869" spans="1:1" x14ac:dyDescent="0.25">
      <c r="A13869" s="287"/>
    </row>
    <row r="13870" spans="1:1" x14ac:dyDescent="0.25">
      <c r="A13870" s="287"/>
    </row>
    <row r="13871" spans="1:1" x14ac:dyDescent="0.25">
      <c r="A13871" s="287"/>
    </row>
    <row r="13872" spans="1:1" x14ac:dyDescent="0.25">
      <c r="A13872" s="287"/>
    </row>
    <row r="13873" spans="1:1" x14ac:dyDescent="0.25">
      <c r="A13873" s="287"/>
    </row>
    <row r="13874" spans="1:1" x14ac:dyDescent="0.25">
      <c r="A13874" s="287"/>
    </row>
    <row r="13875" spans="1:1" x14ac:dyDescent="0.25">
      <c r="A13875" s="287"/>
    </row>
    <row r="13876" spans="1:1" x14ac:dyDescent="0.25">
      <c r="A13876" s="287"/>
    </row>
    <row r="13877" spans="1:1" x14ac:dyDescent="0.25">
      <c r="A13877" s="287"/>
    </row>
    <row r="13878" spans="1:1" x14ac:dyDescent="0.25">
      <c r="A13878" s="287"/>
    </row>
    <row r="13879" spans="1:1" x14ac:dyDescent="0.25">
      <c r="A13879" s="287"/>
    </row>
    <row r="13880" spans="1:1" x14ac:dyDescent="0.25">
      <c r="A13880" s="287"/>
    </row>
    <row r="13881" spans="1:1" x14ac:dyDescent="0.25">
      <c r="A13881" s="287"/>
    </row>
    <row r="13882" spans="1:1" x14ac:dyDescent="0.25">
      <c r="A13882" s="287"/>
    </row>
    <row r="13883" spans="1:1" x14ac:dyDescent="0.25">
      <c r="A13883" s="287"/>
    </row>
    <row r="13884" spans="1:1" x14ac:dyDescent="0.25">
      <c r="A13884" s="287"/>
    </row>
    <row r="13885" spans="1:1" x14ac:dyDescent="0.25">
      <c r="A13885" s="287"/>
    </row>
    <row r="13886" spans="1:1" x14ac:dyDescent="0.25">
      <c r="A13886" s="287"/>
    </row>
    <row r="13887" spans="1:1" x14ac:dyDescent="0.25">
      <c r="A13887" s="287"/>
    </row>
    <row r="13888" spans="1:1" x14ac:dyDescent="0.25">
      <c r="A13888" s="287"/>
    </row>
    <row r="13889" spans="1:1" x14ac:dyDescent="0.25">
      <c r="A13889" s="287"/>
    </row>
    <row r="13890" spans="1:1" x14ac:dyDescent="0.25">
      <c r="A13890" s="287"/>
    </row>
    <row r="13891" spans="1:1" x14ac:dyDescent="0.25">
      <c r="A13891" s="287"/>
    </row>
    <row r="13892" spans="1:1" x14ac:dyDescent="0.25">
      <c r="A13892" s="287"/>
    </row>
    <row r="13893" spans="1:1" x14ac:dyDescent="0.25">
      <c r="A13893" s="287"/>
    </row>
    <row r="13894" spans="1:1" x14ac:dyDescent="0.25">
      <c r="A13894" s="287"/>
    </row>
    <row r="13895" spans="1:1" x14ac:dyDescent="0.25">
      <c r="A13895" s="287"/>
    </row>
    <row r="13896" spans="1:1" x14ac:dyDescent="0.25">
      <c r="A13896" s="287"/>
    </row>
    <row r="13897" spans="1:1" x14ac:dyDescent="0.25">
      <c r="A13897" s="287"/>
    </row>
    <row r="13898" spans="1:1" x14ac:dyDescent="0.25">
      <c r="A13898" s="287"/>
    </row>
    <row r="13899" spans="1:1" x14ac:dyDescent="0.25">
      <c r="A13899" s="287"/>
    </row>
    <row r="13900" spans="1:1" x14ac:dyDescent="0.25">
      <c r="A13900" s="287"/>
    </row>
    <row r="13901" spans="1:1" x14ac:dyDescent="0.25">
      <c r="A13901" s="287"/>
    </row>
    <row r="13902" spans="1:1" x14ac:dyDescent="0.25">
      <c r="A13902" s="287"/>
    </row>
    <row r="13903" spans="1:1" x14ac:dyDescent="0.25">
      <c r="A13903" s="287"/>
    </row>
    <row r="13904" spans="1:1" x14ac:dyDescent="0.25">
      <c r="A13904" s="287"/>
    </row>
    <row r="13905" spans="1:1" x14ac:dyDescent="0.25">
      <c r="A13905" s="287"/>
    </row>
    <row r="13906" spans="1:1" x14ac:dyDescent="0.25">
      <c r="A13906" s="287"/>
    </row>
    <row r="13907" spans="1:1" x14ac:dyDescent="0.25">
      <c r="A13907" s="287"/>
    </row>
    <row r="13908" spans="1:1" x14ac:dyDescent="0.25">
      <c r="A13908" s="287"/>
    </row>
    <row r="13909" spans="1:1" x14ac:dyDescent="0.25">
      <c r="A13909" s="287"/>
    </row>
    <row r="13910" spans="1:1" x14ac:dyDescent="0.25">
      <c r="A13910" s="287"/>
    </row>
    <row r="13911" spans="1:1" x14ac:dyDescent="0.25">
      <c r="A13911" s="287"/>
    </row>
    <row r="13912" spans="1:1" x14ac:dyDescent="0.25">
      <c r="A13912" s="287"/>
    </row>
    <row r="13913" spans="1:1" x14ac:dyDescent="0.25">
      <c r="A13913" s="287"/>
    </row>
    <row r="13914" spans="1:1" x14ac:dyDescent="0.25">
      <c r="A13914" s="287"/>
    </row>
    <row r="13915" spans="1:1" x14ac:dyDescent="0.25">
      <c r="A13915" s="287"/>
    </row>
    <row r="13916" spans="1:1" x14ac:dyDescent="0.25">
      <c r="A13916" s="287"/>
    </row>
    <row r="13917" spans="1:1" x14ac:dyDescent="0.25">
      <c r="A13917" s="287"/>
    </row>
    <row r="13918" spans="1:1" x14ac:dyDescent="0.25">
      <c r="A13918" s="287"/>
    </row>
    <row r="13919" spans="1:1" x14ac:dyDescent="0.25">
      <c r="A13919" s="287"/>
    </row>
    <row r="13920" spans="1:1" x14ac:dyDescent="0.25">
      <c r="A13920" s="287"/>
    </row>
    <row r="13921" spans="1:1" x14ac:dyDescent="0.25">
      <c r="A13921" s="287"/>
    </row>
    <row r="13922" spans="1:1" x14ac:dyDescent="0.25">
      <c r="A13922" s="287"/>
    </row>
    <row r="13923" spans="1:1" x14ac:dyDescent="0.25">
      <c r="A13923" s="287"/>
    </row>
    <row r="13924" spans="1:1" x14ac:dyDescent="0.25">
      <c r="A13924" s="287"/>
    </row>
    <row r="13925" spans="1:1" x14ac:dyDescent="0.25">
      <c r="A13925" s="287"/>
    </row>
    <row r="13926" spans="1:1" x14ac:dyDescent="0.25">
      <c r="A13926" s="287"/>
    </row>
    <row r="13927" spans="1:1" x14ac:dyDescent="0.25">
      <c r="A13927" s="287"/>
    </row>
    <row r="13928" spans="1:1" x14ac:dyDescent="0.25">
      <c r="A13928" s="287"/>
    </row>
    <row r="13929" spans="1:1" x14ac:dyDescent="0.25">
      <c r="A13929" s="287"/>
    </row>
    <row r="13930" spans="1:1" x14ac:dyDescent="0.25">
      <c r="A13930" s="287"/>
    </row>
    <row r="13931" spans="1:1" x14ac:dyDescent="0.25">
      <c r="A13931" s="287"/>
    </row>
    <row r="13932" spans="1:1" x14ac:dyDescent="0.25">
      <c r="A13932" s="287"/>
    </row>
    <row r="13933" spans="1:1" x14ac:dyDescent="0.25">
      <c r="A13933" s="287"/>
    </row>
    <row r="13934" spans="1:1" x14ac:dyDescent="0.25">
      <c r="A13934" s="287"/>
    </row>
    <row r="13935" spans="1:1" x14ac:dyDescent="0.25">
      <c r="A13935" s="287"/>
    </row>
    <row r="13936" spans="1:1" x14ac:dyDescent="0.25">
      <c r="A13936" s="287"/>
    </row>
    <row r="13937" spans="1:1" x14ac:dyDescent="0.25">
      <c r="A13937" s="287"/>
    </row>
    <row r="13938" spans="1:1" x14ac:dyDescent="0.25">
      <c r="A13938" s="287"/>
    </row>
    <row r="13939" spans="1:1" x14ac:dyDescent="0.25">
      <c r="A13939" s="287"/>
    </row>
    <row r="13940" spans="1:1" x14ac:dyDescent="0.25">
      <c r="A13940" s="287"/>
    </row>
    <row r="13941" spans="1:1" x14ac:dyDescent="0.25">
      <c r="A13941" s="287"/>
    </row>
    <row r="13942" spans="1:1" x14ac:dyDescent="0.25">
      <c r="A13942" s="287"/>
    </row>
    <row r="13943" spans="1:1" x14ac:dyDescent="0.25">
      <c r="A13943" s="287"/>
    </row>
    <row r="13944" spans="1:1" x14ac:dyDescent="0.25">
      <c r="A13944" s="287"/>
    </row>
    <row r="13945" spans="1:1" x14ac:dyDescent="0.25">
      <c r="A13945" s="287"/>
    </row>
    <row r="13946" spans="1:1" x14ac:dyDescent="0.25">
      <c r="A13946" s="287"/>
    </row>
    <row r="13947" spans="1:1" x14ac:dyDescent="0.25">
      <c r="A13947" s="287"/>
    </row>
    <row r="13948" spans="1:1" x14ac:dyDescent="0.25">
      <c r="A13948" s="287"/>
    </row>
    <row r="13949" spans="1:1" x14ac:dyDescent="0.25">
      <c r="A13949" s="287"/>
    </row>
    <row r="13950" spans="1:1" x14ac:dyDescent="0.25">
      <c r="A13950" s="287"/>
    </row>
    <row r="13951" spans="1:1" x14ac:dyDescent="0.25">
      <c r="A13951" s="287"/>
    </row>
    <row r="13952" spans="1:1" x14ac:dyDescent="0.25">
      <c r="A13952" s="287"/>
    </row>
    <row r="13953" spans="1:1" x14ac:dyDescent="0.25">
      <c r="A13953" s="287"/>
    </row>
    <row r="13954" spans="1:1" x14ac:dyDescent="0.25">
      <c r="A13954" s="287"/>
    </row>
    <row r="13955" spans="1:1" x14ac:dyDescent="0.25">
      <c r="A13955" s="287"/>
    </row>
    <row r="13956" spans="1:1" x14ac:dyDescent="0.25">
      <c r="A13956" s="287"/>
    </row>
    <row r="13957" spans="1:1" x14ac:dyDescent="0.25">
      <c r="A13957" s="287"/>
    </row>
    <row r="13958" spans="1:1" x14ac:dyDescent="0.25">
      <c r="A13958" s="287"/>
    </row>
    <row r="13959" spans="1:1" x14ac:dyDescent="0.25">
      <c r="A13959" s="287"/>
    </row>
    <row r="13960" spans="1:1" x14ac:dyDescent="0.25">
      <c r="A13960" s="287"/>
    </row>
    <row r="13961" spans="1:1" x14ac:dyDescent="0.25">
      <c r="A13961" s="287"/>
    </row>
    <row r="13962" spans="1:1" x14ac:dyDescent="0.25">
      <c r="A13962" s="287"/>
    </row>
    <row r="13963" spans="1:1" x14ac:dyDescent="0.25">
      <c r="A13963" s="287"/>
    </row>
    <row r="13964" spans="1:1" x14ac:dyDescent="0.25">
      <c r="A13964" s="287"/>
    </row>
    <row r="13965" spans="1:1" x14ac:dyDescent="0.25">
      <c r="A13965" s="287"/>
    </row>
    <row r="13966" spans="1:1" x14ac:dyDescent="0.25">
      <c r="A13966" s="287"/>
    </row>
    <row r="13967" spans="1:1" x14ac:dyDescent="0.25">
      <c r="A13967" s="287"/>
    </row>
    <row r="13968" spans="1:1" x14ac:dyDescent="0.25">
      <c r="A13968" s="287"/>
    </row>
    <row r="13969" spans="1:1" x14ac:dyDescent="0.25">
      <c r="A13969" s="287"/>
    </row>
    <row r="13970" spans="1:1" x14ac:dyDescent="0.25">
      <c r="A13970" s="287"/>
    </row>
    <row r="13971" spans="1:1" x14ac:dyDescent="0.25">
      <c r="A13971" s="287"/>
    </row>
    <row r="13972" spans="1:1" x14ac:dyDescent="0.25">
      <c r="A13972" s="287"/>
    </row>
    <row r="13973" spans="1:1" x14ac:dyDescent="0.25">
      <c r="A13973" s="287"/>
    </row>
    <row r="13974" spans="1:1" x14ac:dyDescent="0.25">
      <c r="A13974" s="287"/>
    </row>
    <row r="13975" spans="1:1" x14ac:dyDescent="0.25">
      <c r="A13975" s="287"/>
    </row>
    <row r="13976" spans="1:1" x14ac:dyDescent="0.25">
      <c r="A13976" s="287"/>
    </row>
    <row r="13977" spans="1:1" x14ac:dyDescent="0.25">
      <c r="A13977" s="287"/>
    </row>
    <row r="13978" spans="1:1" x14ac:dyDescent="0.25">
      <c r="A13978" s="287"/>
    </row>
    <row r="13979" spans="1:1" x14ac:dyDescent="0.25">
      <c r="A13979" s="287"/>
    </row>
    <row r="13980" spans="1:1" x14ac:dyDescent="0.25">
      <c r="A13980" s="287"/>
    </row>
    <row r="13981" spans="1:1" x14ac:dyDescent="0.25">
      <c r="A13981" s="287"/>
    </row>
    <row r="13982" spans="1:1" x14ac:dyDescent="0.25">
      <c r="A13982" s="287"/>
    </row>
    <row r="13983" spans="1:1" x14ac:dyDescent="0.25">
      <c r="A13983" s="287"/>
    </row>
    <row r="13984" spans="1:1" x14ac:dyDescent="0.25">
      <c r="A13984" s="287"/>
    </row>
    <row r="13985" spans="1:1" x14ac:dyDescent="0.25">
      <c r="A13985" s="287"/>
    </row>
    <row r="13986" spans="1:1" x14ac:dyDescent="0.25">
      <c r="A13986" s="287"/>
    </row>
    <row r="13987" spans="1:1" x14ac:dyDescent="0.25">
      <c r="A13987" s="287"/>
    </row>
    <row r="13988" spans="1:1" x14ac:dyDescent="0.25">
      <c r="A13988" s="287"/>
    </row>
    <row r="13989" spans="1:1" x14ac:dyDescent="0.25">
      <c r="A13989" s="287"/>
    </row>
    <row r="13990" spans="1:1" x14ac:dyDescent="0.25">
      <c r="A13990" s="287"/>
    </row>
    <row r="13991" spans="1:1" x14ac:dyDescent="0.25">
      <c r="A13991" s="287"/>
    </row>
    <row r="13992" spans="1:1" x14ac:dyDescent="0.25">
      <c r="A13992" s="287"/>
    </row>
    <row r="13993" spans="1:1" x14ac:dyDescent="0.25">
      <c r="A13993" s="287"/>
    </row>
    <row r="13994" spans="1:1" x14ac:dyDescent="0.25">
      <c r="A13994" s="287"/>
    </row>
    <row r="13995" spans="1:1" x14ac:dyDescent="0.25">
      <c r="A13995" s="287"/>
    </row>
    <row r="13996" spans="1:1" x14ac:dyDescent="0.25">
      <c r="A13996" s="287"/>
    </row>
    <row r="13997" spans="1:1" x14ac:dyDescent="0.25">
      <c r="A13997" s="287"/>
    </row>
    <row r="13998" spans="1:1" x14ac:dyDescent="0.25">
      <c r="A13998" s="287"/>
    </row>
    <row r="13999" spans="1:1" x14ac:dyDescent="0.25">
      <c r="A13999" s="287"/>
    </row>
    <row r="14000" spans="1:1" x14ac:dyDescent="0.25">
      <c r="A14000" s="287"/>
    </row>
    <row r="14001" spans="1:1" x14ac:dyDescent="0.25">
      <c r="A14001" s="287"/>
    </row>
    <row r="14002" spans="1:1" x14ac:dyDescent="0.25">
      <c r="A14002" s="287"/>
    </row>
    <row r="14003" spans="1:1" x14ac:dyDescent="0.25">
      <c r="A14003" s="287"/>
    </row>
    <row r="14004" spans="1:1" x14ac:dyDescent="0.25">
      <c r="A14004" s="287"/>
    </row>
    <row r="14005" spans="1:1" x14ac:dyDescent="0.25">
      <c r="A14005" s="287"/>
    </row>
    <row r="14006" spans="1:1" x14ac:dyDescent="0.25">
      <c r="A14006" s="287"/>
    </row>
    <row r="14007" spans="1:1" x14ac:dyDescent="0.25">
      <c r="A14007" s="287"/>
    </row>
    <row r="14008" spans="1:1" x14ac:dyDescent="0.25">
      <c r="A14008" s="287"/>
    </row>
    <row r="14009" spans="1:1" x14ac:dyDescent="0.25">
      <c r="A14009" s="287"/>
    </row>
    <row r="14010" spans="1:1" x14ac:dyDescent="0.25">
      <c r="A14010" s="287"/>
    </row>
    <row r="14011" spans="1:1" x14ac:dyDescent="0.25">
      <c r="A14011" s="287"/>
    </row>
    <row r="14012" spans="1:1" x14ac:dyDescent="0.25">
      <c r="A14012" s="287"/>
    </row>
    <row r="14013" spans="1:1" x14ac:dyDescent="0.25">
      <c r="A14013" s="287"/>
    </row>
    <row r="14014" spans="1:1" x14ac:dyDescent="0.25">
      <c r="A14014" s="287"/>
    </row>
    <row r="14015" spans="1:1" x14ac:dyDescent="0.25">
      <c r="A14015" s="287"/>
    </row>
    <row r="14016" spans="1:1" x14ac:dyDescent="0.25">
      <c r="A14016" s="287"/>
    </row>
    <row r="14017" spans="1:1" x14ac:dyDescent="0.25">
      <c r="A14017" s="287"/>
    </row>
    <row r="14018" spans="1:1" x14ac:dyDescent="0.25">
      <c r="A14018" s="287"/>
    </row>
    <row r="14019" spans="1:1" x14ac:dyDescent="0.25">
      <c r="A14019" s="287"/>
    </row>
    <row r="14020" spans="1:1" x14ac:dyDescent="0.25">
      <c r="A14020" s="287"/>
    </row>
    <row r="14021" spans="1:1" x14ac:dyDescent="0.25">
      <c r="A14021" s="287"/>
    </row>
    <row r="14022" spans="1:1" x14ac:dyDescent="0.25">
      <c r="A14022" s="287"/>
    </row>
    <row r="14023" spans="1:1" x14ac:dyDescent="0.25">
      <c r="A14023" s="287"/>
    </row>
    <row r="14024" spans="1:1" x14ac:dyDescent="0.25">
      <c r="A14024" s="287"/>
    </row>
    <row r="14025" spans="1:1" x14ac:dyDescent="0.25">
      <c r="A14025" s="287"/>
    </row>
    <row r="14026" spans="1:1" x14ac:dyDescent="0.25">
      <c r="A14026" s="287"/>
    </row>
    <row r="14027" spans="1:1" x14ac:dyDescent="0.25">
      <c r="A14027" s="287"/>
    </row>
    <row r="14028" spans="1:1" x14ac:dyDescent="0.25">
      <c r="A14028" s="287"/>
    </row>
    <row r="14029" spans="1:1" x14ac:dyDescent="0.25">
      <c r="A14029" s="287"/>
    </row>
    <row r="14030" spans="1:1" x14ac:dyDescent="0.25">
      <c r="A14030" s="287"/>
    </row>
    <row r="14031" spans="1:1" x14ac:dyDescent="0.25">
      <c r="A14031" s="287"/>
    </row>
    <row r="14032" spans="1:1" x14ac:dyDescent="0.25">
      <c r="A14032" s="287"/>
    </row>
    <row r="14033" spans="1:1" x14ac:dyDescent="0.25">
      <c r="A14033" s="287"/>
    </row>
    <row r="14034" spans="1:1" x14ac:dyDescent="0.25">
      <c r="A14034" s="287"/>
    </row>
    <row r="14035" spans="1:1" x14ac:dyDescent="0.25">
      <c r="A14035" s="287"/>
    </row>
    <row r="14036" spans="1:1" x14ac:dyDescent="0.25">
      <c r="A14036" s="287"/>
    </row>
    <row r="14037" spans="1:1" x14ac:dyDescent="0.25">
      <c r="A14037" s="287"/>
    </row>
    <row r="14038" spans="1:1" x14ac:dyDescent="0.25">
      <c r="A14038" s="287"/>
    </row>
    <row r="14039" spans="1:1" x14ac:dyDescent="0.25">
      <c r="A14039" s="287"/>
    </row>
    <row r="14040" spans="1:1" x14ac:dyDescent="0.25">
      <c r="A14040" s="287"/>
    </row>
    <row r="14041" spans="1:1" x14ac:dyDescent="0.25">
      <c r="A14041" s="287"/>
    </row>
    <row r="14042" spans="1:1" x14ac:dyDescent="0.25">
      <c r="A14042" s="287"/>
    </row>
    <row r="14043" spans="1:1" x14ac:dyDescent="0.25">
      <c r="A14043" s="287"/>
    </row>
    <row r="14044" spans="1:1" x14ac:dyDescent="0.25">
      <c r="A14044" s="287"/>
    </row>
    <row r="14045" spans="1:1" x14ac:dyDescent="0.25">
      <c r="A14045" s="287"/>
    </row>
    <row r="14046" spans="1:1" x14ac:dyDescent="0.25">
      <c r="A14046" s="287"/>
    </row>
    <row r="14047" spans="1:1" x14ac:dyDescent="0.25">
      <c r="A14047" s="287"/>
    </row>
    <row r="14048" spans="1:1" x14ac:dyDescent="0.25">
      <c r="A14048" s="287"/>
    </row>
    <row r="14049" spans="1:1" x14ac:dyDescent="0.25">
      <c r="A14049" s="287"/>
    </row>
    <row r="14050" spans="1:1" x14ac:dyDescent="0.25">
      <c r="A14050" s="287"/>
    </row>
    <row r="14051" spans="1:1" x14ac:dyDescent="0.25">
      <c r="A14051" s="287"/>
    </row>
    <row r="14052" spans="1:1" x14ac:dyDescent="0.25">
      <c r="A14052" s="287"/>
    </row>
    <row r="14053" spans="1:1" x14ac:dyDescent="0.25">
      <c r="A14053" s="287"/>
    </row>
    <row r="14054" spans="1:1" x14ac:dyDescent="0.25">
      <c r="A14054" s="287"/>
    </row>
    <row r="14055" spans="1:1" x14ac:dyDescent="0.25">
      <c r="A14055" s="287"/>
    </row>
    <row r="14056" spans="1:1" x14ac:dyDescent="0.25">
      <c r="A14056" s="287"/>
    </row>
    <row r="14057" spans="1:1" x14ac:dyDescent="0.25">
      <c r="A14057" s="287"/>
    </row>
    <row r="14058" spans="1:1" x14ac:dyDescent="0.25">
      <c r="A14058" s="287"/>
    </row>
    <row r="14059" spans="1:1" x14ac:dyDescent="0.25">
      <c r="A14059" s="287"/>
    </row>
    <row r="14060" spans="1:1" x14ac:dyDescent="0.25">
      <c r="A14060" s="287"/>
    </row>
    <row r="14061" spans="1:1" x14ac:dyDescent="0.25">
      <c r="A14061" s="287"/>
    </row>
    <row r="14062" spans="1:1" x14ac:dyDescent="0.25">
      <c r="A14062" s="287"/>
    </row>
    <row r="14063" spans="1:1" x14ac:dyDescent="0.25">
      <c r="A14063" s="287"/>
    </row>
    <row r="14064" spans="1:1" x14ac:dyDescent="0.25">
      <c r="A14064" s="287"/>
    </row>
    <row r="14065" spans="1:1" x14ac:dyDescent="0.25">
      <c r="A14065" s="287"/>
    </row>
    <row r="14066" spans="1:1" x14ac:dyDescent="0.25">
      <c r="A14066" s="287"/>
    </row>
    <row r="14067" spans="1:1" x14ac:dyDescent="0.25">
      <c r="A14067" s="287"/>
    </row>
    <row r="14068" spans="1:1" x14ac:dyDescent="0.25">
      <c r="A14068" s="287"/>
    </row>
    <row r="14069" spans="1:1" x14ac:dyDescent="0.25">
      <c r="A14069" s="287"/>
    </row>
    <row r="14070" spans="1:1" x14ac:dyDescent="0.25">
      <c r="A14070" s="287"/>
    </row>
    <row r="14071" spans="1:1" x14ac:dyDescent="0.25">
      <c r="A14071" s="287"/>
    </row>
    <row r="14072" spans="1:1" x14ac:dyDescent="0.25">
      <c r="A14072" s="287"/>
    </row>
    <row r="14073" spans="1:1" x14ac:dyDescent="0.25">
      <c r="A14073" s="287"/>
    </row>
    <row r="14074" spans="1:1" x14ac:dyDescent="0.25">
      <c r="A14074" s="287"/>
    </row>
    <row r="14075" spans="1:1" x14ac:dyDescent="0.25">
      <c r="A14075" s="287"/>
    </row>
    <row r="14076" spans="1:1" x14ac:dyDescent="0.25">
      <c r="A14076" s="287"/>
    </row>
    <row r="14077" spans="1:1" x14ac:dyDescent="0.25">
      <c r="A14077" s="287"/>
    </row>
    <row r="14078" spans="1:1" x14ac:dyDescent="0.25">
      <c r="A14078" s="287"/>
    </row>
    <row r="14079" spans="1:1" x14ac:dyDescent="0.25">
      <c r="A14079" s="287"/>
    </row>
    <row r="14080" spans="1:1" x14ac:dyDescent="0.25">
      <c r="A14080" s="287"/>
    </row>
    <row r="14081" spans="1:1" x14ac:dyDescent="0.25">
      <c r="A14081" s="287"/>
    </row>
    <row r="14082" spans="1:1" x14ac:dyDescent="0.25">
      <c r="A14082" s="287"/>
    </row>
    <row r="14083" spans="1:1" x14ac:dyDescent="0.25">
      <c r="A14083" s="287"/>
    </row>
    <row r="14084" spans="1:1" x14ac:dyDescent="0.25">
      <c r="A14084" s="287"/>
    </row>
    <row r="14085" spans="1:1" x14ac:dyDescent="0.25">
      <c r="A14085" s="287"/>
    </row>
    <row r="14086" spans="1:1" x14ac:dyDescent="0.25">
      <c r="A14086" s="287"/>
    </row>
    <row r="14087" spans="1:1" x14ac:dyDescent="0.25">
      <c r="A14087" s="287"/>
    </row>
    <row r="14088" spans="1:1" x14ac:dyDescent="0.25">
      <c r="A14088" s="287"/>
    </row>
    <row r="14089" spans="1:1" x14ac:dyDescent="0.25">
      <c r="A14089" s="287"/>
    </row>
    <row r="14090" spans="1:1" x14ac:dyDescent="0.25">
      <c r="A14090" s="287"/>
    </row>
    <row r="14091" spans="1:1" x14ac:dyDescent="0.25">
      <c r="A14091" s="287"/>
    </row>
    <row r="14092" spans="1:1" x14ac:dyDescent="0.25">
      <c r="A14092" s="287"/>
    </row>
    <row r="14093" spans="1:1" x14ac:dyDescent="0.25">
      <c r="A14093" s="287"/>
    </row>
    <row r="14094" spans="1:1" x14ac:dyDescent="0.25">
      <c r="A14094" s="287"/>
    </row>
    <row r="14095" spans="1:1" x14ac:dyDescent="0.25">
      <c r="A14095" s="287"/>
    </row>
    <row r="14096" spans="1:1" x14ac:dyDescent="0.25">
      <c r="A14096" s="287"/>
    </row>
    <row r="14097" spans="1:1" x14ac:dyDescent="0.25">
      <c r="A14097" s="287"/>
    </row>
    <row r="14098" spans="1:1" x14ac:dyDescent="0.25">
      <c r="A14098" s="287"/>
    </row>
    <row r="14099" spans="1:1" x14ac:dyDescent="0.25">
      <c r="A14099" s="287"/>
    </row>
    <row r="14100" spans="1:1" x14ac:dyDescent="0.25">
      <c r="A14100" s="287"/>
    </row>
    <row r="14101" spans="1:1" x14ac:dyDescent="0.25">
      <c r="A14101" s="287"/>
    </row>
    <row r="14102" spans="1:1" x14ac:dyDescent="0.25">
      <c r="A14102" s="287"/>
    </row>
    <row r="14103" spans="1:1" x14ac:dyDescent="0.25">
      <c r="A14103" s="287"/>
    </row>
    <row r="14104" spans="1:1" x14ac:dyDescent="0.25">
      <c r="A14104" s="287"/>
    </row>
    <row r="14105" spans="1:1" x14ac:dyDescent="0.25">
      <c r="A14105" s="287"/>
    </row>
    <row r="14106" spans="1:1" x14ac:dyDescent="0.25">
      <c r="A14106" s="287"/>
    </row>
    <row r="14107" spans="1:1" x14ac:dyDescent="0.25">
      <c r="A14107" s="287"/>
    </row>
    <row r="14108" spans="1:1" x14ac:dyDescent="0.25">
      <c r="A14108" s="287"/>
    </row>
    <row r="14109" spans="1:1" x14ac:dyDescent="0.25">
      <c r="A14109" s="287"/>
    </row>
    <row r="14110" spans="1:1" x14ac:dyDescent="0.25">
      <c r="A14110" s="287"/>
    </row>
    <row r="14111" spans="1:1" x14ac:dyDescent="0.25">
      <c r="A14111" s="287"/>
    </row>
    <row r="14112" spans="1:1" x14ac:dyDescent="0.25">
      <c r="A14112" s="287"/>
    </row>
    <row r="14113" spans="1:1" x14ac:dyDescent="0.25">
      <c r="A14113" s="287"/>
    </row>
    <row r="14114" spans="1:1" x14ac:dyDescent="0.25">
      <c r="A14114" s="287"/>
    </row>
    <row r="14115" spans="1:1" x14ac:dyDescent="0.25">
      <c r="A14115" s="287"/>
    </row>
    <row r="14116" spans="1:1" x14ac:dyDescent="0.25">
      <c r="A14116" s="287"/>
    </row>
    <row r="14117" spans="1:1" x14ac:dyDescent="0.25">
      <c r="A14117" s="287"/>
    </row>
    <row r="14118" spans="1:1" x14ac:dyDescent="0.25">
      <c r="A14118" s="287"/>
    </row>
    <row r="14119" spans="1:1" x14ac:dyDescent="0.25">
      <c r="A14119" s="287"/>
    </row>
    <row r="14120" spans="1:1" x14ac:dyDescent="0.25">
      <c r="A14120" s="287"/>
    </row>
    <row r="14121" spans="1:1" x14ac:dyDescent="0.25">
      <c r="A14121" s="287"/>
    </row>
    <row r="14122" spans="1:1" x14ac:dyDescent="0.25">
      <c r="A14122" s="287"/>
    </row>
    <row r="14123" spans="1:1" x14ac:dyDescent="0.25">
      <c r="A14123" s="287"/>
    </row>
    <row r="14124" spans="1:1" x14ac:dyDescent="0.25">
      <c r="A14124" s="287"/>
    </row>
    <row r="14125" spans="1:1" x14ac:dyDescent="0.25">
      <c r="A14125" s="287"/>
    </row>
    <row r="14126" spans="1:1" x14ac:dyDescent="0.25">
      <c r="A14126" s="287"/>
    </row>
    <row r="14127" spans="1:1" x14ac:dyDescent="0.25">
      <c r="A14127" s="287"/>
    </row>
    <row r="14128" spans="1:1" x14ac:dyDescent="0.25">
      <c r="A14128" s="287"/>
    </row>
    <row r="14129" spans="1:1" x14ac:dyDescent="0.25">
      <c r="A14129" s="287"/>
    </row>
    <row r="14130" spans="1:1" x14ac:dyDescent="0.25">
      <c r="A14130" s="287"/>
    </row>
    <row r="14131" spans="1:1" x14ac:dyDescent="0.25">
      <c r="A14131" s="287"/>
    </row>
    <row r="14132" spans="1:1" x14ac:dyDescent="0.25">
      <c r="A14132" s="287"/>
    </row>
    <row r="14133" spans="1:1" x14ac:dyDescent="0.25">
      <c r="A14133" s="287"/>
    </row>
    <row r="14134" spans="1:1" x14ac:dyDescent="0.25">
      <c r="A14134" s="287"/>
    </row>
    <row r="14135" spans="1:1" x14ac:dyDescent="0.25">
      <c r="A14135" s="287"/>
    </row>
    <row r="14136" spans="1:1" x14ac:dyDescent="0.25">
      <c r="A14136" s="287"/>
    </row>
    <row r="14137" spans="1:1" x14ac:dyDescent="0.25">
      <c r="A14137" s="287"/>
    </row>
    <row r="14138" spans="1:1" x14ac:dyDescent="0.25">
      <c r="A14138" s="287"/>
    </row>
    <row r="14139" spans="1:1" x14ac:dyDescent="0.25">
      <c r="A14139" s="287"/>
    </row>
    <row r="14140" spans="1:1" x14ac:dyDescent="0.25">
      <c r="A14140" s="287"/>
    </row>
    <row r="14141" spans="1:1" x14ac:dyDescent="0.25">
      <c r="A14141" s="287"/>
    </row>
    <row r="14142" spans="1:1" x14ac:dyDescent="0.25">
      <c r="A14142" s="287"/>
    </row>
    <row r="14143" spans="1:1" x14ac:dyDescent="0.25">
      <c r="A14143" s="287"/>
    </row>
    <row r="14144" spans="1:1" x14ac:dyDescent="0.25">
      <c r="A14144" s="287"/>
    </row>
    <row r="14145" spans="1:1" x14ac:dyDescent="0.25">
      <c r="A14145" s="287"/>
    </row>
    <row r="14146" spans="1:1" x14ac:dyDescent="0.25">
      <c r="A14146" s="287"/>
    </row>
    <row r="14147" spans="1:1" x14ac:dyDescent="0.25">
      <c r="A14147" s="287"/>
    </row>
    <row r="14148" spans="1:1" x14ac:dyDescent="0.25">
      <c r="A14148" s="287"/>
    </row>
    <row r="14149" spans="1:1" x14ac:dyDescent="0.25">
      <c r="A14149" s="287"/>
    </row>
    <row r="14150" spans="1:1" x14ac:dyDescent="0.25">
      <c r="A14150" s="287"/>
    </row>
    <row r="14151" spans="1:1" x14ac:dyDescent="0.25">
      <c r="A14151" s="287"/>
    </row>
    <row r="14152" spans="1:1" x14ac:dyDescent="0.25">
      <c r="A14152" s="287"/>
    </row>
    <row r="14153" spans="1:1" x14ac:dyDescent="0.25">
      <c r="A14153" s="287"/>
    </row>
    <row r="14154" spans="1:1" x14ac:dyDescent="0.25">
      <c r="A14154" s="287"/>
    </row>
    <row r="14155" spans="1:1" x14ac:dyDescent="0.25">
      <c r="A14155" s="287"/>
    </row>
    <row r="14156" spans="1:1" x14ac:dyDescent="0.25">
      <c r="A14156" s="287"/>
    </row>
    <row r="14157" spans="1:1" x14ac:dyDescent="0.25">
      <c r="A14157" s="287"/>
    </row>
    <row r="14158" spans="1:1" x14ac:dyDescent="0.25">
      <c r="A14158" s="287"/>
    </row>
    <row r="14159" spans="1:1" x14ac:dyDescent="0.25">
      <c r="A14159" s="287"/>
    </row>
    <row r="14160" spans="1:1" x14ac:dyDescent="0.25">
      <c r="A14160" s="287"/>
    </row>
    <row r="14161" spans="1:1" x14ac:dyDescent="0.25">
      <c r="A14161" s="287"/>
    </row>
    <row r="14162" spans="1:1" x14ac:dyDescent="0.25">
      <c r="A14162" s="287"/>
    </row>
    <row r="14163" spans="1:1" x14ac:dyDescent="0.25">
      <c r="A14163" s="287"/>
    </row>
    <row r="14164" spans="1:1" x14ac:dyDescent="0.25">
      <c r="A14164" s="287"/>
    </row>
    <row r="14165" spans="1:1" x14ac:dyDescent="0.25">
      <c r="A14165" s="287"/>
    </row>
    <row r="14166" spans="1:1" x14ac:dyDescent="0.25">
      <c r="A14166" s="287"/>
    </row>
    <row r="14167" spans="1:1" x14ac:dyDescent="0.25">
      <c r="A14167" s="287"/>
    </row>
    <row r="14168" spans="1:1" x14ac:dyDescent="0.25">
      <c r="A14168" s="287"/>
    </row>
    <row r="14169" spans="1:1" x14ac:dyDescent="0.25">
      <c r="A14169" s="287"/>
    </row>
    <row r="14170" spans="1:1" x14ac:dyDescent="0.25">
      <c r="A14170" s="287"/>
    </row>
    <row r="14171" spans="1:1" x14ac:dyDescent="0.25">
      <c r="A14171" s="287"/>
    </row>
    <row r="14172" spans="1:1" x14ac:dyDescent="0.25">
      <c r="A14172" s="287"/>
    </row>
    <row r="14173" spans="1:1" x14ac:dyDescent="0.25">
      <c r="A14173" s="287"/>
    </row>
    <row r="14174" spans="1:1" x14ac:dyDescent="0.25">
      <c r="A14174" s="287"/>
    </row>
    <row r="14175" spans="1:1" x14ac:dyDescent="0.25">
      <c r="A14175" s="287"/>
    </row>
    <row r="14176" spans="1:1" x14ac:dyDescent="0.25">
      <c r="A14176" s="287"/>
    </row>
    <row r="14177" spans="1:1" x14ac:dyDescent="0.25">
      <c r="A14177" s="287"/>
    </row>
    <row r="14178" spans="1:1" x14ac:dyDescent="0.25">
      <c r="A14178" s="287"/>
    </row>
    <row r="14179" spans="1:1" x14ac:dyDescent="0.25">
      <c r="A14179" s="287"/>
    </row>
    <row r="14180" spans="1:1" x14ac:dyDescent="0.25">
      <c r="A14180" s="287"/>
    </row>
    <row r="14181" spans="1:1" x14ac:dyDescent="0.25">
      <c r="A14181" s="287"/>
    </row>
    <row r="14182" spans="1:1" x14ac:dyDescent="0.25">
      <c r="A14182" s="287"/>
    </row>
    <row r="14183" spans="1:1" x14ac:dyDescent="0.25">
      <c r="A14183" s="287"/>
    </row>
    <row r="14184" spans="1:1" x14ac:dyDescent="0.25">
      <c r="A14184" s="287"/>
    </row>
    <row r="14185" spans="1:1" x14ac:dyDescent="0.25">
      <c r="A14185" s="287"/>
    </row>
    <row r="14186" spans="1:1" x14ac:dyDescent="0.25">
      <c r="A14186" s="287"/>
    </row>
    <row r="14187" spans="1:1" x14ac:dyDescent="0.25">
      <c r="A14187" s="287"/>
    </row>
    <row r="14188" spans="1:1" x14ac:dyDescent="0.25">
      <c r="A14188" s="287"/>
    </row>
    <row r="14189" spans="1:1" x14ac:dyDescent="0.25">
      <c r="A14189" s="287"/>
    </row>
    <row r="14190" spans="1:1" x14ac:dyDescent="0.25">
      <c r="A14190" s="287"/>
    </row>
    <row r="14191" spans="1:1" x14ac:dyDescent="0.25">
      <c r="A14191" s="287"/>
    </row>
    <row r="14192" spans="1:1" x14ac:dyDescent="0.25">
      <c r="A14192" s="287"/>
    </row>
    <row r="14193" spans="1:1" x14ac:dyDescent="0.25">
      <c r="A14193" s="287"/>
    </row>
    <row r="14194" spans="1:1" x14ac:dyDescent="0.25">
      <c r="A14194" s="287"/>
    </row>
    <row r="14195" spans="1:1" x14ac:dyDescent="0.25">
      <c r="A14195" s="287"/>
    </row>
    <row r="14196" spans="1:1" x14ac:dyDescent="0.25">
      <c r="A14196" s="287"/>
    </row>
    <row r="14197" spans="1:1" x14ac:dyDescent="0.25">
      <c r="A14197" s="287"/>
    </row>
    <row r="14198" spans="1:1" x14ac:dyDescent="0.25">
      <c r="A14198" s="287"/>
    </row>
    <row r="14199" spans="1:1" x14ac:dyDescent="0.25">
      <c r="A14199" s="287"/>
    </row>
    <row r="14200" spans="1:1" x14ac:dyDescent="0.25">
      <c r="A14200" s="287"/>
    </row>
    <row r="14201" spans="1:1" x14ac:dyDescent="0.25">
      <c r="A14201" s="287"/>
    </row>
    <row r="14202" spans="1:1" x14ac:dyDescent="0.25">
      <c r="A14202" s="287"/>
    </row>
    <row r="14203" spans="1:1" x14ac:dyDescent="0.25">
      <c r="A14203" s="287"/>
    </row>
    <row r="14204" spans="1:1" x14ac:dyDescent="0.25">
      <c r="A14204" s="287"/>
    </row>
    <row r="14205" spans="1:1" x14ac:dyDescent="0.25">
      <c r="A14205" s="287"/>
    </row>
    <row r="14206" spans="1:1" x14ac:dyDescent="0.25">
      <c r="A14206" s="287"/>
    </row>
    <row r="14207" spans="1:1" x14ac:dyDescent="0.25">
      <c r="A14207" s="287"/>
    </row>
    <row r="14208" spans="1:1" x14ac:dyDescent="0.25">
      <c r="A14208" s="287"/>
    </row>
    <row r="14209" spans="1:1" x14ac:dyDescent="0.25">
      <c r="A14209" s="287"/>
    </row>
    <row r="14210" spans="1:1" x14ac:dyDescent="0.25">
      <c r="A14210" s="287"/>
    </row>
    <row r="14211" spans="1:1" x14ac:dyDescent="0.25">
      <c r="A14211" s="287"/>
    </row>
    <row r="14212" spans="1:1" x14ac:dyDescent="0.25">
      <c r="A14212" s="287"/>
    </row>
    <row r="14213" spans="1:1" x14ac:dyDescent="0.25">
      <c r="A14213" s="287"/>
    </row>
    <row r="14214" spans="1:1" x14ac:dyDescent="0.25">
      <c r="A14214" s="287"/>
    </row>
    <row r="14215" spans="1:1" x14ac:dyDescent="0.25">
      <c r="A14215" s="287"/>
    </row>
    <row r="14216" spans="1:1" x14ac:dyDescent="0.25">
      <c r="A14216" s="287"/>
    </row>
    <row r="14217" spans="1:1" x14ac:dyDescent="0.25">
      <c r="A14217" s="287"/>
    </row>
    <row r="14218" spans="1:1" x14ac:dyDescent="0.25">
      <c r="A14218" s="287"/>
    </row>
    <row r="14219" spans="1:1" x14ac:dyDescent="0.25">
      <c r="A14219" s="287"/>
    </row>
    <row r="14220" spans="1:1" x14ac:dyDescent="0.25">
      <c r="A14220" s="287"/>
    </row>
    <row r="14221" spans="1:1" x14ac:dyDescent="0.25">
      <c r="A14221" s="287"/>
    </row>
    <row r="14222" spans="1:1" x14ac:dyDescent="0.25">
      <c r="A14222" s="287"/>
    </row>
    <row r="14223" spans="1:1" x14ac:dyDescent="0.25">
      <c r="A14223" s="287"/>
    </row>
    <row r="14224" spans="1:1" x14ac:dyDescent="0.25">
      <c r="A14224" s="287"/>
    </row>
    <row r="14225" spans="1:1" x14ac:dyDescent="0.25">
      <c r="A14225" s="287"/>
    </row>
    <row r="14226" spans="1:1" x14ac:dyDescent="0.25">
      <c r="A14226" s="287"/>
    </row>
    <row r="14227" spans="1:1" x14ac:dyDescent="0.25">
      <c r="A14227" s="287"/>
    </row>
    <row r="14228" spans="1:1" x14ac:dyDescent="0.25">
      <c r="A14228" s="287"/>
    </row>
    <row r="14229" spans="1:1" x14ac:dyDescent="0.25">
      <c r="A14229" s="287"/>
    </row>
    <row r="14230" spans="1:1" x14ac:dyDescent="0.25">
      <c r="A14230" s="287"/>
    </row>
    <row r="14231" spans="1:1" x14ac:dyDescent="0.25">
      <c r="A14231" s="287"/>
    </row>
    <row r="14232" spans="1:1" x14ac:dyDescent="0.25">
      <c r="A14232" s="287"/>
    </row>
    <row r="14233" spans="1:1" x14ac:dyDescent="0.25">
      <c r="A14233" s="287"/>
    </row>
    <row r="14234" spans="1:1" x14ac:dyDescent="0.25">
      <c r="A14234" s="287"/>
    </row>
    <row r="14235" spans="1:1" x14ac:dyDescent="0.25">
      <c r="A14235" s="287"/>
    </row>
    <row r="14236" spans="1:1" x14ac:dyDescent="0.25">
      <c r="A14236" s="287"/>
    </row>
    <row r="14237" spans="1:1" x14ac:dyDescent="0.25">
      <c r="A14237" s="287"/>
    </row>
    <row r="14238" spans="1:1" x14ac:dyDescent="0.25">
      <c r="A14238" s="287"/>
    </row>
    <row r="14239" spans="1:1" x14ac:dyDescent="0.25">
      <c r="A14239" s="287"/>
    </row>
    <row r="14240" spans="1:1" x14ac:dyDescent="0.25">
      <c r="A14240" s="287"/>
    </row>
    <row r="14241" spans="1:1" x14ac:dyDescent="0.25">
      <c r="A14241" s="287"/>
    </row>
    <row r="14242" spans="1:1" x14ac:dyDescent="0.25">
      <c r="A14242" s="287"/>
    </row>
    <row r="14243" spans="1:1" x14ac:dyDescent="0.25">
      <c r="A14243" s="287"/>
    </row>
    <row r="14244" spans="1:1" x14ac:dyDescent="0.25">
      <c r="A14244" s="287"/>
    </row>
    <row r="14245" spans="1:1" x14ac:dyDescent="0.25">
      <c r="A14245" s="287"/>
    </row>
    <row r="14246" spans="1:1" x14ac:dyDescent="0.25">
      <c r="A14246" s="287"/>
    </row>
    <row r="14247" spans="1:1" x14ac:dyDescent="0.25">
      <c r="A14247" s="287"/>
    </row>
    <row r="14248" spans="1:1" x14ac:dyDescent="0.25">
      <c r="A14248" s="287"/>
    </row>
    <row r="14249" spans="1:1" x14ac:dyDescent="0.25">
      <c r="A14249" s="287"/>
    </row>
    <row r="14250" spans="1:1" x14ac:dyDescent="0.25">
      <c r="A14250" s="287"/>
    </row>
    <row r="14251" spans="1:1" x14ac:dyDescent="0.25">
      <c r="A14251" s="287"/>
    </row>
    <row r="14252" spans="1:1" x14ac:dyDescent="0.25">
      <c r="A14252" s="287"/>
    </row>
    <row r="14253" spans="1:1" x14ac:dyDescent="0.25">
      <c r="A14253" s="287"/>
    </row>
    <row r="14254" spans="1:1" x14ac:dyDescent="0.25">
      <c r="A14254" s="287"/>
    </row>
    <row r="14255" spans="1:1" x14ac:dyDescent="0.25">
      <c r="A14255" s="287"/>
    </row>
    <row r="14256" spans="1:1" x14ac:dyDescent="0.25">
      <c r="A14256" s="287"/>
    </row>
    <row r="14257" spans="1:1" x14ac:dyDescent="0.25">
      <c r="A14257" s="287"/>
    </row>
    <row r="14258" spans="1:1" x14ac:dyDescent="0.25">
      <c r="A14258" s="287"/>
    </row>
    <row r="14259" spans="1:1" x14ac:dyDescent="0.25">
      <c r="A14259" s="287"/>
    </row>
    <row r="14260" spans="1:1" x14ac:dyDescent="0.25">
      <c r="A14260" s="287"/>
    </row>
    <row r="14261" spans="1:1" x14ac:dyDescent="0.25">
      <c r="A14261" s="287"/>
    </row>
    <row r="14262" spans="1:1" x14ac:dyDescent="0.25">
      <c r="A14262" s="287"/>
    </row>
    <row r="14263" spans="1:1" x14ac:dyDescent="0.25">
      <c r="A14263" s="287"/>
    </row>
    <row r="14264" spans="1:1" x14ac:dyDescent="0.25">
      <c r="A14264" s="287"/>
    </row>
    <row r="14265" spans="1:1" x14ac:dyDescent="0.25">
      <c r="A14265" s="287"/>
    </row>
    <row r="14266" spans="1:1" x14ac:dyDescent="0.25">
      <c r="A14266" s="287"/>
    </row>
    <row r="14267" spans="1:1" x14ac:dyDescent="0.25">
      <c r="A14267" s="287"/>
    </row>
    <row r="14268" spans="1:1" x14ac:dyDescent="0.25">
      <c r="A14268" s="287"/>
    </row>
    <row r="14269" spans="1:1" x14ac:dyDescent="0.25">
      <c r="A14269" s="287"/>
    </row>
    <row r="14270" spans="1:1" x14ac:dyDescent="0.25">
      <c r="A14270" s="287"/>
    </row>
    <row r="14271" spans="1:1" x14ac:dyDescent="0.25">
      <c r="A14271" s="287"/>
    </row>
    <row r="14272" spans="1:1" x14ac:dyDescent="0.25">
      <c r="A14272" s="287"/>
    </row>
    <row r="14273" spans="1:1" x14ac:dyDescent="0.25">
      <c r="A14273" s="287"/>
    </row>
    <row r="14274" spans="1:1" x14ac:dyDescent="0.25">
      <c r="A14274" s="287"/>
    </row>
    <row r="14275" spans="1:1" x14ac:dyDescent="0.25">
      <c r="A14275" s="287"/>
    </row>
    <row r="14276" spans="1:1" x14ac:dyDescent="0.25">
      <c r="A14276" s="287"/>
    </row>
    <row r="14277" spans="1:1" x14ac:dyDescent="0.25">
      <c r="A14277" s="287"/>
    </row>
    <row r="14278" spans="1:1" x14ac:dyDescent="0.25">
      <c r="A14278" s="287"/>
    </row>
    <row r="14279" spans="1:1" x14ac:dyDescent="0.25">
      <c r="A14279" s="287"/>
    </row>
    <row r="14280" spans="1:1" x14ac:dyDescent="0.25">
      <c r="A14280" s="287"/>
    </row>
    <row r="14281" spans="1:1" x14ac:dyDescent="0.25">
      <c r="A14281" s="287"/>
    </row>
    <row r="14282" spans="1:1" x14ac:dyDescent="0.25">
      <c r="A14282" s="287"/>
    </row>
    <row r="14283" spans="1:1" x14ac:dyDescent="0.25">
      <c r="A14283" s="287"/>
    </row>
    <row r="14284" spans="1:1" x14ac:dyDescent="0.25">
      <c r="A14284" s="287"/>
    </row>
    <row r="14285" spans="1:1" x14ac:dyDescent="0.25">
      <c r="A14285" s="287"/>
    </row>
    <row r="14286" spans="1:1" x14ac:dyDescent="0.25">
      <c r="A14286" s="287"/>
    </row>
    <row r="14287" spans="1:1" x14ac:dyDescent="0.25">
      <c r="A14287" s="287"/>
    </row>
    <row r="14288" spans="1:1" x14ac:dyDescent="0.25">
      <c r="A14288" s="287"/>
    </row>
    <row r="14289" spans="1:1" x14ac:dyDescent="0.25">
      <c r="A14289" s="287"/>
    </row>
    <row r="14290" spans="1:1" x14ac:dyDescent="0.25">
      <c r="A14290" s="287"/>
    </row>
    <row r="14291" spans="1:1" x14ac:dyDescent="0.25">
      <c r="A14291" s="287"/>
    </row>
    <row r="14292" spans="1:1" x14ac:dyDescent="0.25">
      <c r="A14292" s="287"/>
    </row>
    <row r="14293" spans="1:1" x14ac:dyDescent="0.25">
      <c r="A14293" s="287"/>
    </row>
    <row r="14294" spans="1:1" x14ac:dyDescent="0.25">
      <c r="A14294" s="287"/>
    </row>
    <row r="14295" spans="1:1" x14ac:dyDescent="0.25">
      <c r="A14295" s="287"/>
    </row>
    <row r="14296" spans="1:1" x14ac:dyDescent="0.25">
      <c r="A14296" s="287"/>
    </row>
    <row r="14297" spans="1:1" x14ac:dyDescent="0.25">
      <c r="A14297" s="287"/>
    </row>
    <row r="14298" spans="1:1" x14ac:dyDescent="0.25">
      <c r="A14298" s="287"/>
    </row>
    <row r="14299" spans="1:1" x14ac:dyDescent="0.25">
      <c r="A14299" s="287"/>
    </row>
    <row r="14300" spans="1:1" x14ac:dyDescent="0.25">
      <c r="A14300" s="287"/>
    </row>
    <row r="14301" spans="1:1" x14ac:dyDescent="0.25">
      <c r="A14301" s="287"/>
    </row>
    <row r="14302" spans="1:1" x14ac:dyDescent="0.25">
      <c r="A14302" s="287"/>
    </row>
    <row r="14303" spans="1:1" x14ac:dyDescent="0.25">
      <c r="A14303" s="287"/>
    </row>
    <row r="14304" spans="1:1" x14ac:dyDescent="0.25">
      <c r="A14304" s="287"/>
    </row>
    <row r="14305" spans="1:1" x14ac:dyDescent="0.25">
      <c r="A14305" s="287"/>
    </row>
    <row r="14306" spans="1:1" x14ac:dyDescent="0.25">
      <c r="A14306" s="287"/>
    </row>
    <row r="14307" spans="1:1" x14ac:dyDescent="0.25">
      <c r="A14307" s="287"/>
    </row>
    <row r="14308" spans="1:1" x14ac:dyDescent="0.25">
      <c r="A14308" s="287"/>
    </row>
    <row r="14309" spans="1:1" x14ac:dyDescent="0.25">
      <c r="A14309" s="287"/>
    </row>
    <row r="14310" spans="1:1" x14ac:dyDescent="0.25">
      <c r="A14310" s="287"/>
    </row>
    <row r="14311" spans="1:1" x14ac:dyDescent="0.25">
      <c r="A14311" s="287"/>
    </row>
    <row r="14312" spans="1:1" x14ac:dyDescent="0.25">
      <c r="A14312" s="287"/>
    </row>
    <row r="14313" spans="1:1" x14ac:dyDescent="0.25">
      <c r="A14313" s="287"/>
    </row>
    <row r="14314" spans="1:1" x14ac:dyDescent="0.25">
      <c r="A14314" s="287"/>
    </row>
    <row r="14315" spans="1:1" x14ac:dyDescent="0.25">
      <c r="A14315" s="287"/>
    </row>
    <row r="14316" spans="1:1" x14ac:dyDescent="0.25">
      <c r="A14316" s="287"/>
    </row>
    <row r="14317" spans="1:1" x14ac:dyDescent="0.25">
      <c r="A14317" s="287"/>
    </row>
    <row r="14318" spans="1:1" x14ac:dyDescent="0.25">
      <c r="A14318" s="287"/>
    </row>
    <row r="14319" spans="1:1" x14ac:dyDescent="0.25">
      <c r="A14319" s="287"/>
    </row>
    <row r="14320" spans="1:1" x14ac:dyDescent="0.25">
      <c r="A14320" s="287"/>
    </row>
    <row r="14321" spans="1:1" x14ac:dyDescent="0.25">
      <c r="A14321" s="287"/>
    </row>
    <row r="14322" spans="1:1" x14ac:dyDescent="0.25">
      <c r="A14322" s="287"/>
    </row>
    <row r="14323" spans="1:1" x14ac:dyDescent="0.25">
      <c r="A14323" s="287"/>
    </row>
    <row r="14324" spans="1:1" x14ac:dyDescent="0.25">
      <c r="A14324" s="287"/>
    </row>
    <row r="14325" spans="1:1" x14ac:dyDescent="0.25">
      <c r="A14325" s="287"/>
    </row>
    <row r="14326" spans="1:1" x14ac:dyDescent="0.25">
      <c r="A14326" s="287"/>
    </row>
    <row r="14327" spans="1:1" x14ac:dyDescent="0.25">
      <c r="A14327" s="287"/>
    </row>
    <row r="14328" spans="1:1" x14ac:dyDescent="0.25">
      <c r="A14328" s="287"/>
    </row>
    <row r="14329" spans="1:1" x14ac:dyDescent="0.25">
      <c r="A14329" s="287"/>
    </row>
    <row r="14330" spans="1:1" x14ac:dyDescent="0.25">
      <c r="A14330" s="287"/>
    </row>
    <row r="14331" spans="1:1" x14ac:dyDescent="0.25">
      <c r="A14331" s="287"/>
    </row>
    <row r="14332" spans="1:1" x14ac:dyDescent="0.25">
      <c r="A14332" s="287"/>
    </row>
    <row r="14333" spans="1:1" x14ac:dyDescent="0.25">
      <c r="A14333" s="287"/>
    </row>
    <row r="14334" spans="1:1" x14ac:dyDescent="0.25">
      <c r="A14334" s="287"/>
    </row>
    <row r="14335" spans="1:1" x14ac:dyDescent="0.25">
      <c r="A14335" s="287"/>
    </row>
    <row r="14336" spans="1:1" x14ac:dyDescent="0.25">
      <c r="A14336" s="287"/>
    </row>
    <row r="14337" spans="1:1" x14ac:dyDescent="0.25">
      <c r="A14337" s="287"/>
    </row>
    <row r="14338" spans="1:1" x14ac:dyDescent="0.25">
      <c r="A14338" s="287"/>
    </row>
    <row r="14339" spans="1:1" x14ac:dyDescent="0.25">
      <c r="A14339" s="287"/>
    </row>
    <row r="14340" spans="1:1" x14ac:dyDescent="0.25">
      <c r="A14340" s="287"/>
    </row>
    <row r="14341" spans="1:1" x14ac:dyDescent="0.25">
      <c r="A14341" s="287"/>
    </row>
    <row r="14342" spans="1:1" x14ac:dyDescent="0.25">
      <c r="A14342" s="287"/>
    </row>
    <row r="14343" spans="1:1" x14ac:dyDescent="0.25">
      <c r="A14343" s="287"/>
    </row>
    <row r="14344" spans="1:1" x14ac:dyDescent="0.25">
      <c r="A14344" s="287"/>
    </row>
    <row r="14345" spans="1:1" x14ac:dyDescent="0.25">
      <c r="A14345" s="287"/>
    </row>
    <row r="14346" spans="1:1" x14ac:dyDescent="0.25">
      <c r="A14346" s="287"/>
    </row>
    <row r="14347" spans="1:1" x14ac:dyDescent="0.25">
      <c r="A14347" s="287"/>
    </row>
    <row r="14348" spans="1:1" x14ac:dyDescent="0.25">
      <c r="A14348" s="287"/>
    </row>
    <row r="14349" spans="1:1" x14ac:dyDescent="0.25">
      <c r="A14349" s="287"/>
    </row>
    <row r="14350" spans="1:1" x14ac:dyDescent="0.25">
      <c r="A14350" s="287"/>
    </row>
    <row r="14351" spans="1:1" x14ac:dyDescent="0.25">
      <c r="A14351" s="287"/>
    </row>
    <row r="14352" spans="1:1" x14ac:dyDescent="0.25">
      <c r="A14352" s="287"/>
    </row>
    <row r="14353" spans="1:1" x14ac:dyDescent="0.25">
      <c r="A14353" s="287"/>
    </row>
    <row r="14354" spans="1:1" x14ac:dyDescent="0.25">
      <c r="A14354" s="287"/>
    </row>
    <row r="14355" spans="1:1" x14ac:dyDescent="0.25">
      <c r="A14355" s="287"/>
    </row>
    <row r="14356" spans="1:1" x14ac:dyDescent="0.25">
      <c r="A14356" s="287"/>
    </row>
    <row r="14357" spans="1:1" x14ac:dyDescent="0.25">
      <c r="A14357" s="287"/>
    </row>
    <row r="14358" spans="1:1" x14ac:dyDescent="0.25">
      <c r="A14358" s="287"/>
    </row>
    <row r="14359" spans="1:1" x14ac:dyDescent="0.25">
      <c r="A14359" s="287"/>
    </row>
    <row r="14360" spans="1:1" x14ac:dyDescent="0.25">
      <c r="A14360" s="287"/>
    </row>
    <row r="14361" spans="1:1" x14ac:dyDescent="0.25">
      <c r="A14361" s="287"/>
    </row>
    <row r="14362" spans="1:1" x14ac:dyDescent="0.25">
      <c r="A14362" s="287"/>
    </row>
    <row r="14363" spans="1:1" x14ac:dyDescent="0.25">
      <c r="A14363" s="287"/>
    </row>
    <row r="14364" spans="1:1" x14ac:dyDescent="0.25">
      <c r="A14364" s="287"/>
    </row>
    <row r="14365" spans="1:1" x14ac:dyDescent="0.25">
      <c r="A14365" s="287"/>
    </row>
    <row r="14366" spans="1:1" x14ac:dyDescent="0.25">
      <c r="A14366" s="287"/>
    </row>
    <row r="14367" spans="1:1" x14ac:dyDescent="0.25">
      <c r="A14367" s="287"/>
    </row>
    <row r="14368" spans="1:1" x14ac:dyDescent="0.25">
      <c r="A14368" s="287"/>
    </row>
    <row r="14369" spans="1:1" x14ac:dyDescent="0.25">
      <c r="A14369" s="287"/>
    </row>
    <row r="14370" spans="1:1" x14ac:dyDescent="0.25">
      <c r="A14370" s="287"/>
    </row>
    <row r="14371" spans="1:1" x14ac:dyDescent="0.25">
      <c r="A14371" s="287"/>
    </row>
    <row r="14372" spans="1:1" x14ac:dyDescent="0.25">
      <c r="A14372" s="287"/>
    </row>
    <row r="14373" spans="1:1" x14ac:dyDescent="0.25">
      <c r="A14373" s="287"/>
    </row>
    <row r="14374" spans="1:1" x14ac:dyDescent="0.25">
      <c r="A14374" s="287"/>
    </row>
    <row r="14375" spans="1:1" x14ac:dyDescent="0.25">
      <c r="A14375" s="287"/>
    </row>
    <row r="14376" spans="1:1" x14ac:dyDescent="0.25">
      <c r="A14376" s="287"/>
    </row>
    <row r="14377" spans="1:1" x14ac:dyDescent="0.25">
      <c r="A14377" s="287"/>
    </row>
    <row r="14378" spans="1:1" x14ac:dyDescent="0.25">
      <c r="A14378" s="287"/>
    </row>
    <row r="14379" spans="1:1" x14ac:dyDescent="0.25">
      <c r="A14379" s="287"/>
    </row>
    <row r="14380" spans="1:1" x14ac:dyDescent="0.25">
      <c r="A14380" s="287"/>
    </row>
    <row r="14381" spans="1:1" x14ac:dyDescent="0.25">
      <c r="A14381" s="287"/>
    </row>
    <row r="14382" spans="1:1" x14ac:dyDescent="0.25">
      <c r="A14382" s="287"/>
    </row>
    <row r="14383" spans="1:1" x14ac:dyDescent="0.25">
      <c r="A14383" s="287"/>
    </row>
    <row r="14384" spans="1:1" x14ac:dyDescent="0.25">
      <c r="A14384" s="287"/>
    </row>
    <row r="14385" spans="1:1" x14ac:dyDescent="0.25">
      <c r="A14385" s="287"/>
    </row>
    <row r="14386" spans="1:1" x14ac:dyDescent="0.25">
      <c r="A14386" s="287"/>
    </row>
    <row r="14387" spans="1:1" x14ac:dyDescent="0.25">
      <c r="A14387" s="287"/>
    </row>
    <row r="14388" spans="1:1" x14ac:dyDescent="0.25">
      <c r="A14388" s="287"/>
    </row>
    <row r="14389" spans="1:1" x14ac:dyDescent="0.25">
      <c r="A14389" s="287"/>
    </row>
    <row r="14390" spans="1:1" x14ac:dyDescent="0.25">
      <c r="A14390" s="287"/>
    </row>
    <row r="14391" spans="1:1" x14ac:dyDescent="0.25">
      <c r="A14391" s="287"/>
    </row>
    <row r="14392" spans="1:1" x14ac:dyDescent="0.25">
      <c r="A14392" s="287"/>
    </row>
    <row r="14393" spans="1:1" x14ac:dyDescent="0.25">
      <c r="A14393" s="287"/>
    </row>
    <row r="14394" spans="1:1" x14ac:dyDescent="0.25">
      <c r="A14394" s="287"/>
    </row>
    <row r="14395" spans="1:1" x14ac:dyDescent="0.25">
      <c r="A14395" s="287"/>
    </row>
    <row r="14396" spans="1:1" x14ac:dyDescent="0.25">
      <c r="A14396" s="287"/>
    </row>
    <row r="14397" spans="1:1" x14ac:dyDescent="0.25">
      <c r="A14397" s="287"/>
    </row>
    <row r="14398" spans="1:1" x14ac:dyDescent="0.25">
      <c r="A14398" s="287"/>
    </row>
    <row r="14399" spans="1:1" x14ac:dyDescent="0.25">
      <c r="A14399" s="287"/>
    </row>
    <row r="14400" spans="1:1" x14ac:dyDescent="0.25">
      <c r="A14400" s="287"/>
    </row>
    <row r="14401" spans="1:1" x14ac:dyDescent="0.25">
      <c r="A14401" s="287"/>
    </row>
    <row r="14402" spans="1:1" x14ac:dyDescent="0.25">
      <c r="A14402" s="287"/>
    </row>
    <row r="14403" spans="1:1" x14ac:dyDescent="0.25">
      <c r="A14403" s="287"/>
    </row>
    <row r="14404" spans="1:1" x14ac:dyDescent="0.25">
      <c r="A14404" s="287"/>
    </row>
    <row r="14405" spans="1:1" x14ac:dyDescent="0.25">
      <c r="A14405" s="287"/>
    </row>
    <row r="14406" spans="1:1" x14ac:dyDescent="0.25">
      <c r="A14406" s="287"/>
    </row>
    <row r="14407" spans="1:1" x14ac:dyDescent="0.25">
      <c r="A14407" s="287"/>
    </row>
    <row r="14408" spans="1:1" x14ac:dyDescent="0.25">
      <c r="A14408" s="287"/>
    </row>
    <row r="14409" spans="1:1" x14ac:dyDescent="0.25">
      <c r="A14409" s="287"/>
    </row>
    <row r="14410" spans="1:1" x14ac:dyDescent="0.25">
      <c r="A14410" s="287"/>
    </row>
    <row r="14411" spans="1:1" x14ac:dyDescent="0.25">
      <c r="A14411" s="287"/>
    </row>
    <row r="14412" spans="1:1" x14ac:dyDescent="0.25">
      <c r="A14412" s="287"/>
    </row>
    <row r="14413" spans="1:1" x14ac:dyDescent="0.25">
      <c r="A14413" s="287"/>
    </row>
    <row r="14414" spans="1:1" x14ac:dyDescent="0.25">
      <c r="A14414" s="287"/>
    </row>
    <row r="14415" spans="1:1" x14ac:dyDescent="0.25">
      <c r="A14415" s="287"/>
    </row>
    <row r="14416" spans="1:1" x14ac:dyDescent="0.25">
      <c r="A14416" s="287"/>
    </row>
    <row r="14417" spans="1:1" x14ac:dyDescent="0.25">
      <c r="A14417" s="287"/>
    </row>
    <row r="14418" spans="1:1" x14ac:dyDescent="0.25">
      <c r="A14418" s="287"/>
    </row>
    <row r="14419" spans="1:1" x14ac:dyDescent="0.25">
      <c r="A14419" s="287"/>
    </row>
    <row r="14420" spans="1:1" x14ac:dyDescent="0.25">
      <c r="A14420" s="287"/>
    </row>
    <row r="14421" spans="1:1" x14ac:dyDescent="0.25">
      <c r="A14421" s="287"/>
    </row>
    <row r="14422" spans="1:1" x14ac:dyDescent="0.25">
      <c r="A14422" s="287"/>
    </row>
    <row r="14423" spans="1:1" x14ac:dyDescent="0.25">
      <c r="A14423" s="287"/>
    </row>
    <row r="14424" spans="1:1" x14ac:dyDescent="0.25">
      <c r="A14424" s="287"/>
    </row>
    <row r="14425" spans="1:1" x14ac:dyDescent="0.25">
      <c r="A14425" s="287"/>
    </row>
    <row r="14426" spans="1:1" x14ac:dyDescent="0.25">
      <c r="A14426" s="287"/>
    </row>
    <row r="14427" spans="1:1" x14ac:dyDescent="0.25">
      <c r="A14427" s="287"/>
    </row>
    <row r="14428" spans="1:1" x14ac:dyDescent="0.25">
      <c r="A14428" s="287"/>
    </row>
    <row r="14429" spans="1:1" x14ac:dyDescent="0.25">
      <c r="A14429" s="287"/>
    </row>
    <row r="14430" spans="1:1" x14ac:dyDescent="0.25">
      <c r="A14430" s="287"/>
    </row>
    <row r="14431" spans="1:1" x14ac:dyDescent="0.25">
      <c r="A14431" s="287"/>
    </row>
    <row r="14432" spans="1:1" x14ac:dyDescent="0.25">
      <c r="A14432" s="287"/>
    </row>
    <row r="14433" spans="1:1" x14ac:dyDescent="0.25">
      <c r="A14433" s="287"/>
    </row>
    <row r="14434" spans="1:1" x14ac:dyDescent="0.25">
      <c r="A14434" s="287"/>
    </row>
    <row r="14435" spans="1:1" x14ac:dyDescent="0.25">
      <c r="A14435" s="287"/>
    </row>
    <row r="14436" spans="1:1" x14ac:dyDescent="0.25">
      <c r="A14436" s="287"/>
    </row>
    <row r="14437" spans="1:1" x14ac:dyDescent="0.25">
      <c r="A14437" s="287"/>
    </row>
    <row r="14438" spans="1:1" x14ac:dyDescent="0.25">
      <c r="A14438" s="287"/>
    </row>
    <row r="14439" spans="1:1" x14ac:dyDescent="0.25">
      <c r="A14439" s="287"/>
    </row>
    <row r="14440" spans="1:1" x14ac:dyDescent="0.25">
      <c r="A14440" s="287"/>
    </row>
    <row r="14441" spans="1:1" x14ac:dyDescent="0.25">
      <c r="A14441" s="287"/>
    </row>
    <row r="14442" spans="1:1" x14ac:dyDescent="0.25">
      <c r="A14442" s="287"/>
    </row>
    <row r="14443" spans="1:1" x14ac:dyDescent="0.25">
      <c r="A14443" s="287"/>
    </row>
    <row r="14444" spans="1:1" x14ac:dyDescent="0.25">
      <c r="A14444" s="287"/>
    </row>
    <row r="14445" spans="1:1" x14ac:dyDescent="0.25">
      <c r="A14445" s="287"/>
    </row>
    <row r="14446" spans="1:1" x14ac:dyDescent="0.25">
      <c r="A14446" s="287"/>
    </row>
    <row r="14447" spans="1:1" x14ac:dyDescent="0.25">
      <c r="A14447" s="287"/>
    </row>
    <row r="14448" spans="1:1" x14ac:dyDescent="0.25">
      <c r="A14448" s="287"/>
    </row>
    <row r="14449" spans="1:1" x14ac:dyDescent="0.25">
      <c r="A14449" s="287"/>
    </row>
    <row r="14450" spans="1:1" x14ac:dyDescent="0.25">
      <c r="A14450" s="287"/>
    </row>
    <row r="14451" spans="1:1" x14ac:dyDescent="0.25">
      <c r="A14451" s="287"/>
    </row>
    <row r="14452" spans="1:1" x14ac:dyDescent="0.25">
      <c r="A14452" s="287"/>
    </row>
    <row r="14453" spans="1:1" x14ac:dyDescent="0.25">
      <c r="A14453" s="287"/>
    </row>
    <row r="14454" spans="1:1" x14ac:dyDescent="0.25">
      <c r="A14454" s="287"/>
    </row>
    <row r="14455" spans="1:1" x14ac:dyDescent="0.25">
      <c r="A14455" s="287"/>
    </row>
    <row r="14456" spans="1:1" x14ac:dyDescent="0.25">
      <c r="A14456" s="287"/>
    </row>
    <row r="14457" spans="1:1" x14ac:dyDescent="0.25">
      <c r="A14457" s="287"/>
    </row>
    <row r="14458" spans="1:1" x14ac:dyDescent="0.25">
      <c r="A14458" s="287"/>
    </row>
    <row r="14459" spans="1:1" x14ac:dyDescent="0.25">
      <c r="A14459" s="287"/>
    </row>
    <row r="14460" spans="1:1" x14ac:dyDescent="0.25">
      <c r="A14460" s="287"/>
    </row>
    <row r="14461" spans="1:1" x14ac:dyDescent="0.25">
      <c r="A14461" s="287"/>
    </row>
    <row r="14462" spans="1:1" x14ac:dyDescent="0.25">
      <c r="A14462" s="287"/>
    </row>
    <row r="14463" spans="1:1" x14ac:dyDescent="0.25">
      <c r="A14463" s="287"/>
    </row>
    <row r="14464" spans="1:1" x14ac:dyDescent="0.25">
      <c r="A14464" s="287"/>
    </row>
    <row r="14465" spans="1:1" x14ac:dyDescent="0.25">
      <c r="A14465" s="287"/>
    </row>
    <row r="14466" spans="1:1" x14ac:dyDescent="0.25">
      <c r="A14466" s="287"/>
    </row>
    <row r="14467" spans="1:1" x14ac:dyDescent="0.25">
      <c r="A14467" s="287"/>
    </row>
    <row r="14468" spans="1:1" x14ac:dyDescent="0.25">
      <c r="A14468" s="287"/>
    </row>
    <row r="14469" spans="1:1" x14ac:dyDescent="0.25">
      <c r="A14469" s="287"/>
    </row>
    <row r="14470" spans="1:1" x14ac:dyDescent="0.25">
      <c r="A14470" s="287"/>
    </row>
    <row r="14471" spans="1:1" x14ac:dyDescent="0.25">
      <c r="A14471" s="287"/>
    </row>
    <row r="14472" spans="1:1" x14ac:dyDescent="0.25">
      <c r="A14472" s="287"/>
    </row>
    <row r="14473" spans="1:1" x14ac:dyDescent="0.25">
      <c r="A14473" s="287"/>
    </row>
    <row r="14474" spans="1:1" x14ac:dyDescent="0.25">
      <c r="A14474" s="287"/>
    </row>
    <row r="14475" spans="1:1" x14ac:dyDescent="0.25">
      <c r="A14475" s="287"/>
    </row>
    <row r="14476" spans="1:1" x14ac:dyDescent="0.25">
      <c r="A14476" s="287"/>
    </row>
    <row r="14477" spans="1:1" x14ac:dyDescent="0.25">
      <c r="A14477" s="287"/>
    </row>
    <row r="14478" spans="1:1" x14ac:dyDescent="0.25">
      <c r="A14478" s="287"/>
    </row>
    <row r="14479" spans="1:1" x14ac:dyDescent="0.25">
      <c r="A14479" s="287"/>
    </row>
    <row r="14480" spans="1:1" x14ac:dyDescent="0.25">
      <c r="A14480" s="287"/>
    </row>
    <row r="14481" spans="1:1" x14ac:dyDescent="0.25">
      <c r="A14481" s="287"/>
    </row>
    <row r="14482" spans="1:1" x14ac:dyDescent="0.25">
      <c r="A14482" s="287"/>
    </row>
    <row r="14483" spans="1:1" x14ac:dyDescent="0.25">
      <c r="A14483" s="287"/>
    </row>
    <row r="14484" spans="1:1" x14ac:dyDescent="0.25">
      <c r="A14484" s="287"/>
    </row>
    <row r="14485" spans="1:1" x14ac:dyDescent="0.25">
      <c r="A14485" s="287"/>
    </row>
    <row r="14486" spans="1:1" x14ac:dyDescent="0.25">
      <c r="A14486" s="287"/>
    </row>
    <row r="14487" spans="1:1" x14ac:dyDescent="0.25">
      <c r="A14487" s="287"/>
    </row>
    <row r="14488" spans="1:1" x14ac:dyDescent="0.25">
      <c r="A14488" s="287"/>
    </row>
    <row r="14489" spans="1:1" x14ac:dyDescent="0.25">
      <c r="A14489" s="287"/>
    </row>
    <row r="14490" spans="1:1" x14ac:dyDescent="0.25">
      <c r="A14490" s="287"/>
    </row>
    <row r="14491" spans="1:1" x14ac:dyDescent="0.25">
      <c r="A14491" s="287"/>
    </row>
    <row r="14492" spans="1:1" x14ac:dyDescent="0.25">
      <c r="A14492" s="287"/>
    </row>
    <row r="14493" spans="1:1" x14ac:dyDescent="0.25">
      <c r="A14493" s="287"/>
    </row>
    <row r="14494" spans="1:1" x14ac:dyDescent="0.25">
      <c r="A14494" s="287"/>
    </row>
    <row r="14495" spans="1:1" x14ac:dyDescent="0.25">
      <c r="A14495" s="287"/>
    </row>
    <row r="14496" spans="1:1" x14ac:dyDescent="0.25">
      <c r="A14496" s="287"/>
    </row>
    <row r="14497" spans="1:1" x14ac:dyDescent="0.25">
      <c r="A14497" s="287"/>
    </row>
    <row r="14498" spans="1:1" x14ac:dyDescent="0.25">
      <c r="A14498" s="287"/>
    </row>
    <row r="14499" spans="1:1" x14ac:dyDescent="0.25">
      <c r="A14499" s="287"/>
    </row>
    <row r="14500" spans="1:1" x14ac:dyDescent="0.25">
      <c r="A14500" s="287"/>
    </row>
    <row r="14501" spans="1:1" x14ac:dyDescent="0.25">
      <c r="A14501" s="287"/>
    </row>
    <row r="14502" spans="1:1" x14ac:dyDescent="0.25">
      <c r="A14502" s="287"/>
    </row>
    <row r="14503" spans="1:1" x14ac:dyDescent="0.25">
      <c r="A14503" s="287"/>
    </row>
    <row r="14504" spans="1:1" x14ac:dyDescent="0.25">
      <c r="A14504" s="287"/>
    </row>
    <row r="14505" spans="1:1" x14ac:dyDescent="0.25">
      <c r="A14505" s="287"/>
    </row>
    <row r="14506" spans="1:1" x14ac:dyDescent="0.25">
      <c r="A14506" s="287"/>
    </row>
    <row r="14507" spans="1:1" x14ac:dyDescent="0.25">
      <c r="A14507" s="287"/>
    </row>
    <row r="14508" spans="1:1" x14ac:dyDescent="0.25">
      <c r="A14508" s="287"/>
    </row>
    <row r="14509" spans="1:1" x14ac:dyDescent="0.25">
      <c r="A14509" s="287"/>
    </row>
    <row r="14510" spans="1:1" x14ac:dyDescent="0.25">
      <c r="A14510" s="287"/>
    </row>
    <row r="14511" spans="1:1" x14ac:dyDescent="0.25">
      <c r="A14511" s="287"/>
    </row>
    <row r="14512" spans="1:1" x14ac:dyDescent="0.25">
      <c r="A14512" s="287"/>
    </row>
    <row r="14513" spans="1:1" x14ac:dyDescent="0.25">
      <c r="A14513" s="287"/>
    </row>
    <row r="14514" spans="1:1" x14ac:dyDescent="0.25">
      <c r="A14514" s="287"/>
    </row>
    <row r="14515" spans="1:1" x14ac:dyDescent="0.25">
      <c r="A14515" s="287"/>
    </row>
    <row r="14516" spans="1:1" x14ac:dyDescent="0.25">
      <c r="A14516" s="287"/>
    </row>
    <row r="14517" spans="1:1" x14ac:dyDescent="0.25">
      <c r="A14517" s="287"/>
    </row>
    <row r="14518" spans="1:1" x14ac:dyDescent="0.25">
      <c r="A14518" s="287"/>
    </row>
    <row r="14519" spans="1:1" x14ac:dyDescent="0.25">
      <c r="A14519" s="287"/>
    </row>
    <row r="14520" spans="1:1" x14ac:dyDescent="0.25">
      <c r="A14520" s="287"/>
    </row>
    <row r="14521" spans="1:1" x14ac:dyDescent="0.25">
      <c r="A14521" s="287"/>
    </row>
    <row r="14522" spans="1:1" x14ac:dyDescent="0.25">
      <c r="A14522" s="287"/>
    </row>
    <row r="14523" spans="1:1" x14ac:dyDescent="0.25">
      <c r="A14523" s="287"/>
    </row>
    <row r="14524" spans="1:1" x14ac:dyDescent="0.25">
      <c r="A14524" s="287"/>
    </row>
    <row r="14525" spans="1:1" x14ac:dyDescent="0.25">
      <c r="A14525" s="287"/>
    </row>
    <row r="14526" spans="1:1" x14ac:dyDescent="0.25">
      <c r="A14526" s="287"/>
    </row>
    <row r="14527" spans="1:1" x14ac:dyDescent="0.25">
      <c r="A14527" s="287"/>
    </row>
    <row r="14528" spans="1:1" x14ac:dyDescent="0.25">
      <c r="A14528" s="287"/>
    </row>
    <row r="14529" spans="1:1" x14ac:dyDescent="0.25">
      <c r="A14529" s="287"/>
    </row>
    <row r="14530" spans="1:1" x14ac:dyDescent="0.25">
      <c r="A14530" s="287"/>
    </row>
    <row r="14531" spans="1:1" x14ac:dyDescent="0.25">
      <c r="A14531" s="287"/>
    </row>
    <row r="14532" spans="1:1" x14ac:dyDescent="0.25">
      <c r="A14532" s="287"/>
    </row>
    <row r="14533" spans="1:1" x14ac:dyDescent="0.25">
      <c r="A14533" s="287"/>
    </row>
    <row r="14534" spans="1:1" x14ac:dyDescent="0.25">
      <c r="A14534" s="287"/>
    </row>
    <row r="14535" spans="1:1" x14ac:dyDescent="0.25">
      <c r="A14535" s="287"/>
    </row>
    <row r="14536" spans="1:1" x14ac:dyDescent="0.25">
      <c r="A14536" s="287"/>
    </row>
    <row r="14537" spans="1:1" x14ac:dyDescent="0.25">
      <c r="A14537" s="287"/>
    </row>
    <row r="14538" spans="1:1" x14ac:dyDescent="0.25">
      <c r="A14538" s="287"/>
    </row>
    <row r="14539" spans="1:1" x14ac:dyDescent="0.25">
      <c r="A14539" s="287"/>
    </row>
    <row r="14540" spans="1:1" x14ac:dyDescent="0.25">
      <c r="A14540" s="287"/>
    </row>
    <row r="14541" spans="1:1" x14ac:dyDescent="0.25">
      <c r="A14541" s="287"/>
    </row>
    <row r="14542" spans="1:1" x14ac:dyDescent="0.25">
      <c r="A14542" s="287"/>
    </row>
    <row r="14543" spans="1:1" x14ac:dyDescent="0.25">
      <c r="A14543" s="287"/>
    </row>
    <row r="14544" spans="1:1" x14ac:dyDescent="0.25">
      <c r="A14544" s="287"/>
    </row>
    <row r="14545" spans="1:1" x14ac:dyDescent="0.25">
      <c r="A14545" s="287"/>
    </row>
    <row r="14546" spans="1:1" x14ac:dyDescent="0.25">
      <c r="A14546" s="287"/>
    </row>
    <row r="14547" spans="1:1" x14ac:dyDescent="0.25">
      <c r="A14547" s="287"/>
    </row>
    <row r="14548" spans="1:1" x14ac:dyDescent="0.25">
      <c r="A14548" s="287"/>
    </row>
    <row r="14549" spans="1:1" x14ac:dyDescent="0.25">
      <c r="A14549" s="287"/>
    </row>
    <row r="14550" spans="1:1" x14ac:dyDescent="0.25">
      <c r="A14550" s="287"/>
    </row>
    <row r="14551" spans="1:1" x14ac:dyDescent="0.25">
      <c r="A14551" s="287"/>
    </row>
    <row r="14552" spans="1:1" x14ac:dyDescent="0.25">
      <c r="A14552" s="287"/>
    </row>
    <row r="14553" spans="1:1" x14ac:dyDescent="0.25">
      <c r="A14553" s="287"/>
    </row>
    <row r="14554" spans="1:1" x14ac:dyDescent="0.25">
      <c r="A14554" s="287"/>
    </row>
    <row r="14555" spans="1:1" x14ac:dyDescent="0.25">
      <c r="A14555" s="287"/>
    </row>
    <row r="14556" spans="1:1" x14ac:dyDescent="0.25">
      <c r="A14556" s="287"/>
    </row>
    <row r="14557" spans="1:1" x14ac:dyDescent="0.25">
      <c r="A14557" s="287"/>
    </row>
    <row r="14558" spans="1:1" x14ac:dyDescent="0.25">
      <c r="A14558" s="287"/>
    </row>
    <row r="14559" spans="1:1" x14ac:dyDescent="0.25">
      <c r="A14559" s="287"/>
    </row>
    <row r="14560" spans="1:1" x14ac:dyDescent="0.25">
      <c r="A14560" s="287"/>
    </row>
    <row r="14561" spans="1:1" x14ac:dyDescent="0.25">
      <c r="A14561" s="287"/>
    </row>
    <row r="14562" spans="1:1" x14ac:dyDescent="0.25">
      <c r="A14562" s="287"/>
    </row>
    <row r="14563" spans="1:1" x14ac:dyDescent="0.25">
      <c r="A14563" s="287"/>
    </row>
    <row r="14564" spans="1:1" x14ac:dyDescent="0.25">
      <c r="A14564" s="287"/>
    </row>
    <row r="14565" spans="1:1" x14ac:dyDescent="0.25">
      <c r="A14565" s="287"/>
    </row>
    <row r="14566" spans="1:1" x14ac:dyDescent="0.25">
      <c r="A14566" s="287"/>
    </row>
    <row r="14567" spans="1:1" x14ac:dyDescent="0.25">
      <c r="A14567" s="287"/>
    </row>
    <row r="14568" spans="1:1" x14ac:dyDescent="0.25">
      <c r="A14568" s="287"/>
    </row>
    <row r="14569" spans="1:1" x14ac:dyDescent="0.25">
      <c r="A14569" s="287"/>
    </row>
    <row r="14570" spans="1:1" x14ac:dyDescent="0.25">
      <c r="A14570" s="287"/>
    </row>
    <row r="14571" spans="1:1" x14ac:dyDescent="0.25">
      <c r="A14571" s="287"/>
    </row>
    <row r="14572" spans="1:1" x14ac:dyDescent="0.25">
      <c r="A14572" s="287"/>
    </row>
    <row r="14573" spans="1:1" x14ac:dyDescent="0.25">
      <c r="A14573" s="287"/>
    </row>
    <row r="14574" spans="1:1" x14ac:dyDescent="0.25">
      <c r="A14574" s="287"/>
    </row>
    <row r="14575" spans="1:1" x14ac:dyDescent="0.25">
      <c r="A14575" s="287"/>
    </row>
    <row r="14576" spans="1:1" x14ac:dyDescent="0.25">
      <c r="A14576" s="287"/>
    </row>
    <row r="14577" spans="1:1" x14ac:dyDescent="0.25">
      <c r="A14577" s="287"/>
    </row>
    <row r="14578" spans="1:1" x14ac:dyDescent="0.25">
      <c r="A14578" s="287"/>
    </row>
    <row r="14579" spans="1:1" x14ac:dyDescent="0.25">
      <c r="A14579" s="287"/>
    </row>
    <row r="14580" spans="1:1" x14ac:dyDescent="0.25">
      <c r="A14580" s="287"/>
    </row>
    <row r="14581" spans="1:1" x14ac:dyDescent="0.25">
      <c r="A14581" s="287"/>
    </row>
    <row r="14582" spans="1:1" x14ac:dyDescent="0.25">
      <c r="A14582" s="287"/>
    </row>
    <row r="14583" spans="1:1" x14ac:dyDescent="0.25">
      <c r="A14583" s="287"/>
    </row>
    <row r="14584" spans="1:1" x14ac:dyDescent="0.25">
      <c r="A14584" s="287"/>
    </row>
    <row r="14585" spans="1:1" x14ac:dyDescent="0.25">
      <c r="A14585" s="287"/>
    </row>
    <row r="14586" spans="1:1" x14ac:dyDescent="0.25">
      <c r="A14586" s="287"/>
    </row>
    <row r="14587" spans="1:1" x14ac:dyDescent="0.25">
      <c r="A14587" s="287"/>
    </row>
    <row r="14588" spans="1:1" x14ac:dyDescent="0.25">
      <c r="A14588" s="287"/>
    </row>
    <row r="14589" spans="1:1" x14ac:dyDescent="0.25">
      <c r="A14589" s="287"/>
    </row>
    <row r="14590" spans="1:1" x14ac:dyDescent="0.25">
      <c r="A14590" s="287"/>
    </row>
    <row r="14591" spans="1:1" x14ac:dyDescent="0.25">
      <c r="A14591" s="287"/>
    </row>
    <row r="14592" spans="1:1" x14ac:dyDescent="0.25">
      <c r="A14592" s="287"/>
    </row>
    <row r="14593" spans="1:1" x14ac:dyDescent="0.25">
      <c r="A14593" s="287"/>
    </row>
    <row r="14594" spans="1:1" x14ac:dyDescent="0.25">
      <c r="A14594" s="287"/>
    </row>
    <row r="14595" spans="1:1" x14ac:dyDescent="0.25">
      <c r="A14595" s="287"/>
    </row>
    <row r="14596" spans="1:1" x14ac:dyDescent="0.25">
      <c r="A14596" s="287"/>
    </row>
    <row r="14597" spans="1:1" x14ac:dyDescent="0.25">
      <c r="A14597" s="287"/>
    </row>
    <row r="14598" spans="1:1" x14ac:dyDescent="0.25">
      <c r="A14598" s="287"/>
    </row>
    <row r="14599" spans="1:1" x14ac:dyDescent="0.25">
      <c r="A14599" s="287"/>
    </row>
    <row r="14600" spans="1:1" x14ac:dyDescent="0.25">
      <c r="A14600" s="287"/>
    </row>
    <row r="14601" spans="1:1" x14ac:dyDescent="0.25">
      <c r="A14601" s="287"/>
    </row>
    <row r="14602" spans="1:1" x14ac:dyDescent="0.25">
      <c r="A14602" s="287"/>
    </row>
    <row r="14603" spans="1:1" x14ac:dyDescent="0.25">
      <c r="A14603" s="287"/>
    </row>
    <row r="14604" spans="1:1" x14ac:dyDescent="0.25">
      <c r="A14604" s="287"/>
    </row>
    <row r="14605" spans="1:1" x14ac:dyDescent="0.25">
      <c r="A14605" s="287"/>
    </row>
    <row r="14606" spans="1:1" x14ac:dyDescent="0.25">
      <c r="A14606" s="287"/>
    </row>
    <row r="14607" spans="1:1" x14ac:dyDescent="0.25">
      <c r="A14607" s="287"/>
    </row>
    <row r="14608" spans="1:1" x14ac:dyDescent="0.25">
      <c r="A14608" s="287"/>
    </row>
    <row r="14609" spans="1:1" x14ac:dyDescent="0.25">
      <c r="A14609" s="287"/>
    </row>
    <row r="14610" spans="1:1" x14ac:dyDescent="0.25">
      <c r="A14610" s="287"/>
    </row>
    <row r="14611" spans="1:1" x14ac:dyDescent="0.25">
      <c r="A14611" s="287"/>
    </row>
    <row r="14612" spans="1:1" x14ac:dyDescent="0.25">
      <c r="A14612" s="287"/>
    </row>
    <row r="14613" spans="1:1" x14ac:dyDescent="0.25">
      <c r="A14613" s="287"/>
    </row>
    <row r="14614" spans="1:1" x14ac:dyDescent="0.25">
      <c r="A14614" s="287"/>
    </row>
    <row r="14615" spans="1:1" x14ac:dyDescent="0.25">
      <c r="A14615" s="287"/>
    </row>
    <row r="14616" spans="1:1" x14ac:dyDescent="0.25">
      <c r="A14616" s="287"/>
    </row>
    <row r="14617" spans="1:1" x14ac:dyDescent="0.25">
      <c r="A14617" s="287"/>
    </row>
    <row r="14618" spans="1:1" x14ac:dyDescent="0.25">
      <c r="A14618" s="287"/>
    </row>
    <row r="14619" spans="1:1" x14ac:dyDescent="0.25">
      <c r="A14619" s="287"/>
    </row>
    <row r="14620" spans="1:1" x14ac:dyDescent="0.25">
      <c r="A14620" s="287"/>
    </row>
    <row r="14621" spans="1:1" x14ac:dyDescent="0.25">
      <c r="A14621" s="287"/>
    </row>
    <row r="14622" spans="1:1" x14ac:dyDescent="0.25">
      <c r="A14622" s="287"/>
    </row>
    <row r="14623" spans="1:1" x14ac:dyDescent="0.25">
      <c r="A14623" s="287"/>
    </row>
    <row r="14624" spans="1:1" x14ac:dyDescent="0.25">
      <c r="A14624" s="287"/>
    </row>
    <row r="14625" spans="1:1" x14ac:dyDescent="0.25">
      <c r="A14625" s="287"/>
    </row>
    <row r="14626" spans="1:1" x14ac:dyDescent="0.25">
      <c r="A14626" s="287"/>
    </row>
    <row r="14627" spans="1:1" x14ac:dyDescent="0.25">
      <c r="A14627" s="287"/>
    </row>
    <row r="14628" spans="1:1" x14ac:dyDescent="0.25">
      <c r="A14628" s="287"/>
    </row>
    <row r="14629" spans="1:1" x14ac:dyDescent="0.25">
      <c r="A14629" s="287"/>
    </row>
    <row r="14630" spans="1:1" x14ac:dyDescent="0.25">
      <c r="A14630" s="287"/>
    </row>
    <row r="14631" spans="1:1" x14ac:dyDescent="0.25">
      <c r="A14631" s="287"/>
    </row>
    <row r="14632" spans="1:1" x14ac:dyDescent="0.25">
      <c r="A14632" s="287"/>
    </row>
    <row r="14633" spans="1:1" x14ac:dyDescent="0.25">
      <c r="A14633" s="287"/>
    </row>
    <row r="14634" spans="1:1" x14ac:dyDescent="0.25">
      <c r="A14634" s="287"/>
    </row>
    <row r="14635" spans="1:1" x14ac:dyDescent="0.25">
      <c r="A14635" s="287"/>
    </row>
    <row r="14636" spans="1:1" x14ac:dyDescent="0.25">
      <c r="A14636" s="287"/>
    </row>
    <row r="14637" spans="1:1" x14ac:dyDescent="0.25">
      <c r="A14637" s="287"/>
    </row>
    <row r="14638" spans="1:1" x14ac:dyDescent="0.25">
      <c r="A14638" s="287"/>
    </row>
    <row r="14639" spans="1:1" x14ac:dyDescent="0.25">
      <c r="A14639" s="287"/>
    </row>
    <row r="14640" spans="1:1" x14ac:dyDescent="0.25">
      <c r="A14640" s="287"/>
    </row>
    <row r="14641" spans="1:1" x14ac:dyDescent="0.25">
      <c r="A14641" s="287"/>
    </row>
    <row r="14642" spans="1:1" x14ac:dyDescent="0.25">
      <c r="A14642" s="287"/>
    </row>
    <row r="14643" spans="1:1" x14ac:dyDescent="0.25">
      <c r="A14643" s="287"/>
    </row>
    <row r="14644" spans="1:1" x14ac:dyDescent="0.25">
      <c r="A14644" s="287"/>
    </row>
    <row r="14645" spans="1:1" x14ac:dyDescent="0.25">
      <c r="A14645" s="287"/>
    </row>
    <row r="14646" spans="1:1" x14ac:dyDescent="0.25">
      <c r="A14646" s="287"/>
    </row>
    <row r="14647" spans="1:1" x14ac:dyDescent="0.25">
      <c r="A14647" s="287"/>
    </row>
    <row r="14648" spans="1:1" x14ac:dyDescent="0.25">
      <c r="A14648" s="287"/>
    </row>
    <row r="14649" spans="1:1" x14ac:dyDescent="0.25">
      <c r="A14649" s="287"/>
    </row>
    <row r="14650" spans="1:1" x14ac:dyDescent="0.25">
      <c r="A14650" s="287"/>
    </row>
    <row r="14651" spans="1:1" x14ac:dyDescent="0.25">
      <c r="A14651" s="287"/>
    </row>
    <row r="14652" spans="1:1" x14ac:dyDescent="0.25">
      <c r="A14652" s="287"/>
    </row>
    <row r="14653" spans="1:1" x14ac:dyDescent="0.25">
      <c r="A14653" s="287"/>
    </row>
    <row r="14654" spans="1:1" x14ac:dyDescent="0.25">
      <c r="A14654" s="287"/>
    </row>
    <row r="14655" spans="1:1" x14ac:dyDescent="0.25">
      <c r="A14655" s="287"/>
    </row>
    <row r="14656" spans="1:1" x14ac:dyDescent="0.25">
      <c r="A14656" s="287"/>
    </row>
    <row r="14657" spans="1:1" x14ac:dyDescent="0.25">
      <c r="A14657" s="287"/>
    </row>
    <row r="14658" spans="1:1" x14ac:dyDescent="0.25">
      <c r="A14658" s="287"/>
    </row>
    <row r="14659" spans="1:1" x14ac:dyDescent="0.25">
      <c r="A14659" s="287"/>
    </row>
    <row r="14660" spans="1:1" x14ac:dyDescent="0.25">
      <c r="A14660" s="287"/>
    </row>
    <row r="14661" spans="1:1" x14ac:dyDescent="0.25">
      <c r="A14661" s="287"/>
    </row>
    <row r="14662" spans="1:1" x14ac:dyDescent="0.25">
      <c r="A14662" s="287"/>
    </row>
    <row r="14663" spans="1:1" x14ac:dyDescent="0.25">
      <c r="A14663" s="287"/>
    </row>
    <row r="14664" spans="1:1" x14ac:dyDescent="0.25">
      <c r="A14664" s="287"/>
    </row>
    <row r="14665" spans="1:1" x14ac:dyDescent="0.25">
      <c r="A14665" s="287"/>
    </row>
    <row r="14666" spans="1:1" x14ac:dyDescent="0.25">
      <c r="A14666" s="287"/>
    </row>
    <row r="14667" spans="1:1" x14ac:dyDescent="0.25">
      <c r="A14667" s="287"/>
    </row>
    <row r="14668" spans="1:1" x14ac:dyDescent="0.25">
      <c r="A14668" s="287"/>
    </row>
    <row r="14669" spans="1:1" x14ac:dyDescent="0.25">
      <c r="A14669" s="287"/>
    </row>
    <row r="14670" spans="1:1" x14ac:dyDescent="0.25">
      <c r="A14670" s="287"/>
    </row>
    <row r="14671" spans="1:1" x14ac:dyDescent="0.25">
      <c r="A14671" s="287"/>
    </row>
    <row r="14672" spans="1:1" x14ac:dyDescent="0.25">
      <c r="A14672" s="287"/>
    </row>
    <row r="14673" spans="1:1" x14ac:dyDescent="0.25">
      <c r="A14673" s="287"/>
    </row>
    <row r="14674" spans="1:1" x14ac:dyDescent="0.25">
      <c r="A14674" s="287"/>
    </row>
    <row r="14675" spans="1:1" x14ac:dyDescent="0.25">
      <c r="A14675" s="287"/>
    </row>
    <row r="14676" spans="1:1" x14ac:dyDescent="0.25">
      <c r="A14676" s="287"/>
    </row>
    <row r="14677" spans="1:1" x14ac:dyDescent="0.25">
      <c r="A14677" s="287"/>
    </row>
    <row r="14678" spans="1:1" x14ac:dyDescent="0.25">
      <c r="A14678" s="287"/>
    </row>
    <row r="14679" spans="1:1" x14ac:dyDescent="0.25">
      <c r="A14679" s="287"/>
    </row>
    <row r="14680" spans="1:1" x14ac:dyDescent="0.25">
      <c r="A14680" s="287"/>
    </row>
    <row r="14681" spans="1:1" x14ac:dyDescent="0.25">
      <c r="A14681" s="287"/>
    </row>
    <row r="14682" spans="1:1" x14ac:dyDescent="0.25">
      <c r="A14682" s="287"/>
    </row>
    <row r="14683" spans="1:1" x14ac:dyDescent="0.25">
      <c r="A14683" s="287"/>
    </row>
    <row r="14684" spans="1:1" x14ac:dyDescent="0.25">
      <c r="A14684" s="287"/>
    </row>
    <row r="14685" spans="1:1" x14ac:dyDescent="0.25">
      <c r="A14685" s="287"/>
    </row>
    <row r="14686" spans="1:1" x14ac:dyDescent="0.25">
      <c r="A14686" s="287"/>
    </row>
    <row r="14687" spans="1:1" x14ac:dyDescent="0.25">
      <c r="A14687" s="287"/>
    </row>
    <row r="14688" spans="1:1" x14ac:dyDescent="0.25">
      <c r="A14688" s="287"/>
    </row>
    <row r="14689" spans="1:1" x14ac:dyDescent="0.25">
      <c r="A14689" s="287"/>
    </row>
    <row r="14690" spans="1:1" x14ac:dyDescent="0.25">
      <c r="A14690" s="287"/>
    </row>
    <row r="14691" spans="1:1" x14ac:dyDescent="0.25">
      <c r="A14691" s="287"/>
    </row>
    <row r="14692" spans="1:1" x14ac:dyDescent="0.25">
      <c r="A14692" s="287"/>
    </row>
    <row r="14693" spans="1:1" x14ac:dyDescent="0.25">
      <c r="A14693" s="287"/>
    </row>
    <row r="14694" spans="1:1" x14ac:dyDescent="0.25">
      <c r="A14694" s="287"/>
    </row>
    <row r="14695" spans="1:1" x14ac:dyDescent="0.25">
      <c r="A14695" s="287"/>
    </row>
    <row r="14696" spans="1:1" x14ac:dyDescent="0.25">
      <c r="A14696" s="287"/>
    </row>
    <row r="14697" spans="1:1" x14ac:dyDescent="0.25">
      <c r="A14697" s="287"/>
    </row>
    <row r="14698" spans="1:1" x14ac:dyDescent="0.25">
      <c r="A14698" s="287"/>
    </row>
    <row r="14699" spans="1:1" x14ac:dyDescent="0.25">
      <c r="A14699" s="287"/>
    </row>
    <row r="14700" spans="1:1" x14ac:dyDescent="0.25">
      <c r="A14700" s="287"/>
    </row>
    <row r="14701" spans="1:1" x14ac:dyDescent="0.25">
      <c r="A14701" s="287"/>
    </row>
    <row r="14702" spans="1:1" x14ac:dyDescent="0.25">
      <c r="A14702" s="287"/>
    </row>
    <row r="14703" spans="1:1" x14ac:dyDescent="0.25">
      <c r="A14703" s="287"/>
    </row>
    <row r="14704" spans="1:1" x14ac:dyDescent="0.25">
      <c r="A14704" s="287"/>
    </row>
    <row r="14705" spans="1:1" x14ac:dyDescent="0.25">
      <c r="A14705" s="287"/>
    </row>
    <row r="14706" spans="1:1" x14ac:dyDescent="0.25">
      <c r="A14706" s="287"/>
    </row>
    <row r="14707" spans="1:1" x14ac:dyDescent="0.25">
      <c r="A14707" s="287"/>
    </row>
    <row r="14708" spans="1:1" x14ac:dyDescent="0.25">
      <c r="A14708" s="287"/>
    </row>
    <row r="14709" spans="1:1" x14ac:dyDescent="0.25">
      <c r="A14709" s="287"/>
    </row>
    <row r="14710" spans="1:1" x14ac:dyDescent="0.25">
      <c r="A14710" s="287"/>
    </row>
    <row r="14711" spans="1:1" x14ac:dyDescent="0.25">
      <c r="A14711" s="287"/>
    </row>
    <row r="14712" spans="1:1" x14ac:dyDescent="0.25">
      <c r="A14712" s="287"/>
    </row>
    <row r="14713" spans="1:1" x14ac:dyDescent="0.25">
      <c r="A14713" s="287"/>
    </row>
    <row r="14714" spans="1:1" x14ac:dyDescent="0.25">
      <c r="A14714" s="287"/>
    </row>
    <row r="14715" spans="1:1" x14ac:dyDescent="0.25">
      <c r="A14715" s="287"/>
    </row>
    <row r="14716" spans="1:1" x14ac:dyDescent="0.25">
      <c r="A14716" s="287"/>
    </row>
    <row r="14717" spans="1:1" x14ac:dyDescent="0.25">
      <c r="A14717" s="287"/>
    </row>
    <row r="14718" spans="1:1" x14ac:dyDescent="0.25">
      <c r="A14718" s="287"/>
    </row>
    <row r="14719" spans="1:1" x14ac:dyDescent="0.25">
      <c r="A14719" s="287"/>
    </row>
    <row r="14720" spans="1:1" x14ac:dyDescent="0.25">
      <c r="A14720" s="287"/>
    </row>
    <row r="14721" spans="1:1" x14ac:dyDescent="0.25">
      <c r="A14721" s="287"/>
    </row>
    <row r="14722" spans="1:1" x14ac:dyDescent="0.25">
      <c r="A14722" s="287"/>
    </row>
    <row r="14723" spans="1:1" x14ac:dyDescent="0.25">
      <c r="A14723" s="287"/>
    </row>
    <row r="14724" spans="1:1" x14ac:dyDescent="0.25">
      <c r="A14724" s="287"/>
    </row>
    <row r="14725" spans="1:1" x14ac:dyDescent="0.25">
      <c r="A14725" s="287"/>
    </row>
    <row r="14726" spans="1:1" x14ac:dyDescent="0.25">
      <c r="A14726" s="287"/>
    </row>
    <row r="14727" spans="1:1" x14ac:dyDescent="0.25">
      <c r="A14727" s="287"/>
    </row>
    <row r="14728" spans="1:1" x14ac:dyDescent="0.25">
      <c r="A14728" s="287"/>
    </row>
    <row r="14729" spans="1:1" x14ac:dyDescent="0.25">
      <c r="A14729" s="287"/>
    </row>
    <row r="14730" spans="1:1" x14ac:dyDescent="0.25">
      <c r="A14730" s="287"/>
    </row>
    <row r="14731" spans="1:1" x14ac:dyDescent="0.25">
      <c r="A14731" s="287"/>
    </row>
    <row r="14732" spans="1:1" x14ac:dyDescent="0.25">
      <c r="A14732" s="287"/>
    </row>
    <row r="14733" spans="1:1" x14ac:dyDescent="0.25">
      <c r="A14733" s="287"/>
    </row>
    <row r="14734" spans="1:1" x14ac:dyDescent="0.25">
      <c r="A14734" s="287"/>
    </row>
    <row r="14735" spans="1:1" x14ac:dyDescent="0.25">
      <c r="A14735" s="287"/>
    </row>
    <row r="14736" spans="1:1" x14ac:dyDescent="0.25">
      <c r="A14736" s="287"/>
    </row>
    <row r="14737" spans="1:1" x14ac:dyDescent="0.25">
      <c r="A14737" s="287"/>
    </row>
    <row r="14738" spans="1:1" x14ac:dyDescent="0.25">
      <c r="A14738" s="287"/>
    </row>
    <row r="14739" spans="1:1" x14ac:dyDescent="0.25">
      <c r="A14739" s="287"/>
    </row>
    <row r="14740" spans="1:1" x14ac:dyDescent="0.25">
      <c r="A14740" s="287"/>
    </row>
    <row r="14741" spans="1:1" x14ac:dyDescent="0.25">
      <c r="A14741" s="287"/>
    </row>
    <row r="14742" spans="1:1" x14ac:dyDescent="0.25">
      <c r="A14742" s="287"/>
    </row>
    <row r="14743" spans="1:1" x14ac:dyDescent="0.25">
      <c r="A14743" s="287"/>
    </row>
    <row r="14744" spans="1:1" x14ac:dyDescent="0.25">
      <c r="A14744" s="287"/>
    </row>
    <row r="14745" spans="1:1" x14ac:dyDescent="0.25">
      <c r="A14745" s="287"/>
    </row>
    <row r="14746" spans="1:1" x14ac:dyDescent="0.25">
      <c r="A14746" s="287"/>
    </row>
    <row r="14747" spans="1:1" x14ac:dyDescent="0.25">
      <c r="A14747" s="287"/>
    </row>
    <row r="14748" spans="1:1" x14ac:dyDescent="0.25">
      <c r="A14748" s="287"/>
    </row>
    <row r="14749" spans="1:1" x14ac:dyDescent="0.25">
      <c r="A14749" s="287"/>
    </row>
    <row r="14750" spans="1:1" x14ac:dyDescent="0.25">
      <c r="A14750" s="287"/>
    </row>
    <row r="14751" spans="1:1" x14ac:dyDescent="0.25">
      <c r="A14751" s="287"/>
    </row>
    <row r="14752" spans="1:1" x14ac:dyDescent="0.25">
      <c r="A14752" s="287"/>
    </row>
    <row r="14753" spans="1:1" x14ac:dyDescent="0.25">
      <c r="A14753" s="287"/>
    </row>
    <row r="14754" spans="1:1" x14ac:dyDescent="0.25">
      <c r="A14754" s="287"/>
    </row>
    <row r="14755" spans="1:1" x14ac:dyDescent="0.25">
      <c r="A14755" s="287"/>
    </row>
    <row r="14756" spans="1:1" x14ac:dyDescent="0.25">
      <c r="A14756" s="287"/>
    </row>
    <row r="14757" spans="1:1" x14ac:dyDescent="0.25">
      <c r="A14757" s="287"/>
    </row>
    <row r="14758" spans="1:1" x14ac:dyDescent="0.25">
      <c r="A14758" s="287"/>
    </row>
    <row r="14759" spans="1:1" x14ac:dyDescent="0.25">
      <c r="A14759" s="287"/>
    </row>
    <row r="14760" spans="1:1" x14ac:dyDescent="0.25">
      <c r="A14760" s="287"/>
    </row>
    <row r="14761" spans="1:1" x14ac:dyDescent="0.25">
      <c r="A14761" s="287"/>
    </row>
    <row r="14762" spans="1:1" x14ac:dyDescent="0.25">
      <c r="A14762" s="287"/>
    </row>
    <row r="14763" spans="1:1" x14ac:dyDescent="0.25">
      <c r="A14763" s="287"/>
    </row>
    <row r="14764" spans="1:1" x14ac:dyDescent="0.25">
      <c r="A14764" s="287"/>
    </row>
    <row r="14765" spans="1:1" x14ac:dyDescent="0.25">
      <c r="A14765" s="287"/>
    </row>
    <row r="14766" spans="1:1" x14ac:dyDescent="0.25">
      <c r="A14766" s="287"/>
    </row>
    <row r="14767" spans="1:1" x14ac:dyDescent="0.25">
      <c r="A14767" s="287"/>
    </row>
    <row r="14768" spans="1:1" x14ac:dyDescent="0.25">
      <c r="A14768" s="287"/>
    </row>
    <row r="14769" spans="1:1" x14ac:dyDescent="0.25">
      <c r="A14769" s="287"/>
    </row>
    <row r="14770" spans="1:1" x14ac:dyDescent="0.25">
      <c r="A14770" s="287"/>
    </row>
    <row r="14771" spans="1:1" x14ac:dyDescent="0.25">
      <c r="A14771" s="287"/>
    </row>
    <row r="14772" spans="1:1" x14ac:dyDescent="0.25">
      <c r="A14772" s="287"/>
    </row>
    <row r="14773" spans="1:1" x14ac:dyDescent="0.25">
      <c r="A14773" s="287"/>
    </row>
    <row r="14774" spans="1:1" x14ac:dyDescent="0.25">
      <c r="A14774" s="287"/>
    </row>
    <row r="14775" spans="1:1" x14ac:dyDescent="0.25">
      <c r="A14775" s="287"/>
    </row>
    <row r="14776" spans="1:1" x14ac:dyDescent="0.25">
      <c r="A14776" s="287"/>
    </row>
    <row r="14777" spans="1:1" x14ac:dyDescent="0.25">
      <c r="A14777" s="287"/>
    </row>
    <row r="14778" spans="1:1" x14ac:dyDescent="0.25">
      <c r="A14778" s="287"/>
    </row>
    <row r="14779" spans="1:1" x14ac:dyDescent="0.25">
      <c r="A14779" s="287"/>
    </row>
    <row r="14780" spans="1:1" x14ac:dyDescent="0.25">
      <c r="A14780" s="287"/>
    </row>
    <row r="14781" spans="1:1" x14ac:dyDescent="0.25">
      <c r="A14781" s="287"/>
    </row>
    <row r="14782" spans="1:1" x14ac:dyDescent="0.25">
      <c r="A14782" s="287"/>
    </row>
    <row r="14783" spans="1:1" x14ac:dyDescent="0.25">
      <c r="A14783" s="287"/>
    </row>
    <row r="14784" spans="1:1" x14ac:dyDescent="0.25">
      <c r="A14784" s="287"/>
    </row>
    <row r="14785" spans="1:1" x14ac:dyDescent="0.25">
      <c r="A14785" s="287"/>
    </row>
    <row r="14786" spans="1:1" x14ac:dyDescent="0.25">
      <c r="A14786" s="287"/>
    </row>
    <row r="14787" spans="1:1" x14ac:dyDescent="0.25">
      <c r="A14787" s="287"/>
    </row>
    <row r="14788" spans="1:1" x14ac:dyDescent="0.25">
      <c r="A14788" s="287"/>
    </row>
    <row r="14789" spans="1:1" x14ac:dyDescent="0.25">
      <c r="A14789" s="287"/>
    </row>
    <row r="14790" spans="1:1" x14ac:dyDescent="0.25">
      <c r="A14790" s="287"/>
    </row>
    <row r="14791" spans="1:1" x14ac:dyDescent="0.25">
      <c r="A14791" s="287"/>
    </row>
    <row r="14792" spans="1:1" x14ac:dyDescent="0.25">
      <c r="A14792" s="287"/>
    </row>
    <row r="14793" spans="1:1" x14ac:dyDescent="0.25">
      <c r="A14793" s="287"/>
    </row>
    <row r="14794" spans="1:1" x14ac:dyDescent="0.25">
      <c r="A14794" s="287"/>
    </row>
    <row r="14795" spans="1:1" x14ac:dyDescent="0.25">
      <c r="A14795" s="287"/>
    </row>
    <row r="14796" spans="1:1" x14ac:dyDescent="0.25">
      <c r="A14796" s="287"/>
    </row>
    <row r="14797" spans="1:1" x14ac:dyDescent="0.25">
      <c r="A14797" s="287"/>
    </row>
    <row r="14798" spans="1:1" x14ac:dyDescent="0.25">
      <c r="A14798" s="287"/>
    </row>
    <row r="14799" spans="1:1" x14ac:dyDescent="0.25">
      <c r="A14799" s="287"/>
    </row>
    <row r="14800" spans="1:1" x14ac:dyDescent="0.25">
      <c r="A14800" s="287"/>
    </row>
    <row r="14801" spans="1:1" x14ac:dyDescent="0.25">
      <c r="A14801" s="287"/>
    </row>
    <row r="14802" spans="1:1" x14ac:dyDescent="0.25">
      <c r="A14802" s="287"/>
    </row>
    <row r="14803" spans="1:1" x14ac:dyDescent="0.25">
      <c r="A14803" s="287"/>
    </row>
    <row r="14804" spans="1:1" x14ac:dyDescent="0.25">
      <c r="A14804" s="287"/>
    </row>
    <row r="14805" spans="1:1" x14ac:dyDescent="0.25">
      <c r="A14805" s="287"/>
    </row>
    <row r="14806" spans="1:1" x14ac:dyDescent="0.25">
      <c r="A14806" s="287"/>
    </row>
    <row r="14807" spans="1:1" x14ac:dyDescent="0.25">
      <c r="A14807" s="287"/>
    </row>
    <row r="14808" spans="1:1" x14ac:dyDescent="0.25">
      <c r="A14808" s="287"/>
    </row>
    <row r="14809" spans="1:1" x14ac:dyDescent="0.25">
      <c r="A14809" s="287"/>
    </row>
    <row r="14810" spans="1:1" x14ac:dyDescent="0.25">
      <c r="A14810" s="287"/>
    </row>
    <row r="14811" spans="1:1" x14ac:dyDescent="0.25">
      <c r="A14811" s="287"/>
    </row>
    <row r="14812" spans="1:1" x14ac:dyDescent="0.25">
      <c r="A14812" s="287"/>
    </row>
    <row r="14813" spans="1:1" x14ac:dyDescent="0.25">
      <c r="A14813" s="287"/>
    </row>
    <row r="14814" spans="1:1" x14ac:dyDescent="0.25">
      <c r="A14814" s="287"/>
    </row>
    <row r="14815" spans="1:1" x14ac:dyDescent="0.25">
      <c r="A14815" s="287"/>
    </row>
    <row r="14816" spans="1:1" x14ac:dyDescent="0.25">
      <c r="A14816" s="287"/>
    </row>
    <row r="14817" spans="1:1" x14ac:dyDescent="0.25">
      <c r="A14817" s="287"/>
    </row>
    <row r="14818" spans="1:1" x14ac:dyDescent="0.25">
      <c r="A14818" s="287"/>
    </row>
    <row r="14819" spans="1:1" x14ac:dyDescent="0.25">
      <c r="A14819" s="287"/>
    </row>
    <row r="14820" spans="1:1" x14ac:dyDescent="0.25">
      <c r="A14820" s="287"/>
    </row>
    <row r="14821" spans="1:1" x14ac:dyDescent="0.25">
      <c r="A14821" s="287"/>
    </row>
    <row r="14822" spans="1:1" x14ac:dyDescent="0.25">
      <c r="A14822" s="287"/>
    </row>
    <row r="14823" spans="1:1" x14ac:dyDescent="0.25">
      <c r="A14823" s="287"/>
    </row>
    <row r="14824" spans="1:1" x14ac:dyDescent="0.25">
      <c r="A14824" s="287"/>
    </row>
    <row r="14825" spans="1:1" x14ac:dyDescent="0.25">
      <c r="A14825" s="287"/>
    </row>
    <row r="14826" spans="1:1" x14ac:dyDescent="0.25">
      <c r="A14826" s="287"/>
    </row>
    <row r="14827" spans="1:1" x14ac:dyDescent="0.25">
      <c r="A14827" s="287"/>
    </row>
    <row r="14828" spans="1:1" x14ac:dyDescent="0.25">
      <c r="A14828" s="287"/>
    </row>
    <row r="14829" spans="1:1" x14ac:dyDescent="0.25">
      <c r="A14829" s="287"/>
    </row>
    <row r="14830" spans="1:1" x14ac:dyDescent="0.25">
      <c r="A14830" s="287"/>
    </row>
    <row r="14831" spans="1:1" x14ac:dyDescent="0.25">
      <c r="A14831" s="287"/>
    </row>
    <row r="14832" spans="1:1" x14ac:dyDescent="0.25">
      <c r="A14832" s="287"/>
    </row>
    <row r="14833" spans="1:1" x14ac:dyDescent="0.25">
      <c r="A14833" s="287"/>
    </row>
    <row r="14834" spans="1:1" x14ac:dyDescent="0.25">
      <c r="A14834" s="287"/>
    </row>
    <row r="14835" spans="1:1" x14ac:dyDescent="0.25">
      <c r="A14835" s="287"/>
    </row>
    <row r="14836" spans="1:1" x14ac:dyDescent="0.25">
      <c r="A14836" s="287"/>
    </row>
    <row r="14837" spans="1:1" x14ac:dyDescent="0.25">
      <c r="A14837" s="287"/>
    </row>
    <row r="14838" spans="1:1" x14ac:dyDescent="0.25">
      <c r="A14838" s="287"/>
    </row>
    <row r="14839" spans="1:1" x14ac:dyDescent="0.25">
      <c r="A14839" s="287"/>
    </row>
    <row r="14840" spans="1:1" x14ac:dyDescent="0.25">
      <c r="A14840" s="287"/>
    </row>
    <row r="14841" spans="1:1" x14ac:dyDescent="0.25">
      <c r="A14841" s="287"/>
    </row>
    <row r="14842" spans="1:1" x14ac:dyDescent="0.25">
      <c r="A14842" s="287"/>
    </row>
    <row r="14843" spans="1:1" x14ac:dyDescent="0.25">
      <c r="A14843" s="287"/>
    </row>
    <row r="14844" spans="1:1" x14ac:dyDescent="0.25">
      <c r="A14844" s="287"/>
    </row>
    <row r="14845" spans="1:1" x14ac:dyDescent="0.25">
      <c r="A14845" s="287"/>
    </row>
    <row r="14846" spans="1:1" x14ac:dyDescent="0.25">
      <c r="A14846" s="287"/>
    </row>
    <row r="14847" spans="1:1" x14ac:dyDescent="0.25">
      <c r="A14847" s="287"/>
    </row>
    <row r="14848" spans="1:1" x14ac:dyDescent="0.25">
      <c r="A14848" s="287"/>
    </row>
    <row r="14849" spans="1:1" x14ac:dyDescent="0.25">
      <c r="A14849" s="287"/>
    </row>
    <row r="14850" spans="1:1" x14ac:dyDescent="0.25">
      <c r="A14850" s="287"/>
    </row>
    <row r="14851" spans="1:1" x14ac:dyDescent="0.25">
      <c r="A14851" s="287"/>
    </row>
    <row r="14852" spans="1:1" x14ac:dyDescent="0.25">
      <c r="A14852" s="287"/>
    </row>
    <row r="14853" spans="1:1" x14ac:dyDescent="0.25">
      <c r="A14853" s="287"/>
    </row>
    <row r="14854" spans="1:1" x14ac:dyDescent="0.25">
      <c r="A14854" s="287"/>
    </row>
    <row r="14855" spans="1:1" x14ac:dyDescent="0.25">
      <c r="A14855" s="287"/>
    </row>
    <row r="14856" spans="1:1" x14ac:dyDescent="0.25">
      <c r="A14856" s="287"/>
    </row>
    <row r="14857" spans="1:1" x14ac:dyDescent="0.25">
      <c r="A14857" s="287"/>
    </row>
    <row r="14858" spans="1:1" x14ac:dyDescent="0.25">
      <c r="A14858" s="287"/>
    </row>
    <row r="14859" spans="1:1" x14ac:dyDescent="0.25">
      <c r="A14859" s="287"/>
    </row>
    <row r="14860" spans="1:1" x14ac:dyDescent="0.25">
      <c r="A14860" s="287"/>
    </row>
    <row r="14861" spans="1:1" x14ac:dyDescent="0.25">
      <c r="A14861" s="287"/>
    </row>
    <row r="14862" spans="1:1" x14ac:dyDescent="0.25">
      <c r="A14862" s="287"/>
    </row>
    <row r="14863" spans="1:1" x14ac:dyDescent="0.25">
      <c r="A14863" s="287"/>
    </row>
    <row r="14864" spans="1:1" x14ac:dyDescent="0.25">
      <c r="A14864" s="287"/>
    </row>
    <row r="14865" spans="1:1" x14ac:dyDescent="0.25">
      <c r="A14865" s="287"/>
    </row>
    <row r="14866" spans="1:1" x14ac:dyDescent="0.25">
      <c r="A14866" s="287"/>
    </row>
    <row r="14867" spans="1:1" x14ac:dyDescent="0.25">
      <c r="A14867" s="287"/>
    </row>
    <row r="14868" spans="1:1" x14ac:dyDescent="0.25">
      <c r="A14868" s="287"/>
    </row>
    <row r="14869" spans="1:1" x14ac:dyDescent="0.25">
      <c r="A14869" s="287"/>
    </row>
    <row r="14870" spans="1:1" x14ac:dyDescent="0.25">
      <c r="A14870" s="287"/>
    </row>
    <row r="14871" spans="1:1" x14ac:dyDescent="0.25">
      <c r="A14871" s="287"/>
    </row>
    <row r="14872" spans="1:1" x14ac:dyDescent="0.25">
      <c r="A14872" s="287"/>
    </row>
    <row r="14873" spans="1:1" x14ac:dyDescent="0.25">
      <c r="A14873" s="287"/>
    </row>
    <row r="14874" spans="1:1" x14ac:dyDescent="0.25">
      <c r="A14874" s="287"/>
    </row>
    <row r="14875" spans="1:1" x14ac:dyDescent="0.25">
      <c r="A14875" s="287"/>
    </row>
    <row r="14876" spans="1:1" x14ac:dyDescent="0.25">
      <c r="A14876" s="287"/>
    </row>
    <row r="14877" spans="1:1" x14ac:dyDescent="0.25">
      <c r="A14877" s="287"/>
    </row>
    <row r="14878" spans="1:1" x14ac:dyDescent="0.25">
      <c r="A14878" s="287"/>
    </row>
    <row r="14879" spans="1:1" x14ac:dyDescent="0.25">
      <c r="A14879" s="287"/>
    </row>
    <row r="14880" spans="1:1" x14ac:dyDescent="0.25">
      <c r="A14880" s="287"/>
    </row>
    <row r="14881" spans="1:1" x14ac:dyDescent="0.25">
      <c r="A14881" s="287"/>
    </row>
    <row r="14882" spans="1:1" x14ac:dyDescent="0.25">
      <c r="A14882" s="287"/>
    </row>
    <row r="14883" spans="1:1" x14ac:dyDescent="0.25">
      <c r="A14883" s="287"/>
    </row>
    <row r="14884" spans="1:1" x14ac:dyDescent="0.25">
      <c r="A14884" s="287"/>
    </row>
    <row r="14885" spans="1:1" x14ac:dyDescent="0.25">
      <c r="A14885" s="287"/>
    </row>
    <row r="14886" spans="1:1" x14ac:dyDescent="0.25">
      <c r="A14886" s="287"/>
    </row>
    <row r="14887" spans="1:1" x14ac:dyDescent="0.25">
      <c r="A14887" s="287"/>
    </row>
    <row r="14888" spans="1:1" x14ac:dyDescent="0.25">
      <c r="A14888" s="287"/>
    </row>
    <row r="14889" spans="1:1" x14ac:dyDescent="0.25">
      <c r="A14889" s="287"/>
    </row>
    <row r="14890" spans="1:1" x14ac:dyDescent="0.25">
      <c r="A14890" s="287"/>
    </row>
    <row r="14891" spans="1:1" x14ac:dyDescent="0.25">
      <c r="A14891" s="287"/>
    </row>
    <row r="14892" spans="1:1" x14ac:dyDescent="0.25">
      <c r="A14892" s="287"/>
    </row>
    <row r="14893" spans="1:1" x14ac:dyDescent="0.25">
      <c r="A14893" s="287"/>
    </row>
    <row r="14894" spans="1:1" x14ac:dyDescent="0.25">
      <c r="A14894" s="287"/>
    </row>
    <row r="14895" spans="1:1" x14ac:dyDescent="0.25">
      <c r="A14895" s="287"/>
    </row>
    <row r="14896" spans="1:1" x14ac:dyDescent="0.25">
      <c r="A14896" s="287"/>
    </row>
    <row r="14897" spans="1:1" x14ac:dyDescent="0.25">
      <c r="A14897" s="287"/>
    </row>
    <row r="14898" spans="1:1" x14ac:dyDescent="0.25">
      <c r="A14898" s="287"/>
    </row>
    <row r="14899" spans="1:1" x14ac:dyDescent="0.25">
      <c r="A14899" s="287"/>
    </row>
    <row r="14900" spans="1:1" x14ac:dyDescent="0.25">
      <c r="A14900" s="287"/>
    </row>
    <row r="14901" spans="1:1" x14ac:dyDescent="0.25">
      <c r="A14901" s="287"/>
    </row>
    <row r="14902" spans="1:1" x14ac:dyDescent="0.25">
      <c r="A14902" s="287"/>
    </row>
    <row r="14903" spans="1:1" x14ac:dyDescent="0.25">
      <c r="A14903" s="287"/>
    </row>
    <row r="14904" spans="1:1" x14ac:dyDescent="0.25">
      <c r="A14904" s="287"/>
    </row>
    <row r="14905" spans="1:1" x14ac:dyDescent="0.25">
      <c r="A14905" s="287"/>
    </row>
    <row r="14906" spans="1:1" x14ac:dyDescent="0.25">
      <c r="A14906" s="287"/>
    </row>
    <row r="14907" spans="1:1" x14ac:dyDescent="0.25">
      <c r="A14907" s="287"/>
    </row>
    <row r="14908" spans="1:1" x14ac:dyDescent="0.25">
      <c r="A14908" s="287"/>
    </row>
    <row r="14909" spans="1:1" x14ac:dyDescent="0.25">
      <c r="A14909" s="287"/>
    </row>
    <row r="14910" spans="1:1" x14ac:dyDescent="0.25">
      <c r="A14910" s="287"/>
    </row>
    <row r="14911" spans="1:1" x14ac:dyDescent="0.25">
      <c r="A14911" s="287"/>
    </row>
    <row r="14912" spans="1:1" x14ac:dyDescent="0.25">
      <c r="A14912" s="287"/>
    </row>
    <row r="14913" spans="1:1" x14ac:dyDescent="0.25">
      <c r="A14913" s="287"/>
    </row>
    <row r="14914" spans="1:1" x14ac:dyDescent="0.25">
      <c r="A14914" s="287"/>
    </row>
    <row r="14915" spans="1:1" x14ac:dyDescent="0.25">
      <c r="A14915" s="287"/>
    </row>
    <row r="14916" spans="1:1" x14ac:dyDescent="0.25">
      <c r="A14916" s="287"/>
    </row>
    <row r="14917" spans="1:1" x14ac:dyDescent="0.25">
      <c r="A14917" s="287"/>
    </row>
    <row r="14918" spans="1:1" x14ac:dyDescent="0.25">
      <c r="A14918" s="287"/>
    </row>
    <row r="14919" spans="1:1" x14ac:dyDescent="0.25">
      <c r="A14919" s="287"/>
    </row>
    <row r="14920" spans="1:1" x14ac:dyDescent="0.25">
      <c r="A14920" s="287"/>
    </row>
    <row r="14921" spans="1:1" x14ac:dyDescent="0.25">
      <c r="A14921" s="287"/>
    </row>
    <row r="14922" spans="1:1" x14ac:dyDescent="0.25">
      <c r="A14922" s="287"/>
    </row>
    <row r="14923" spans="1:1" x14ac:dyDescent="0.25">
      <c r="A14923" s="287"/>
    </row>
    <row r="14924" spans="1:1" x14ac:dyDescent="0.25">
      <c r="A14924" s="287"/>
    </row>
    <row r="14925" spans="1:1" x14ac:dyDescent="0.25">
      <c r="A14925" s="287"/>
    </row>
    <row r="14926" spans="1:1" x14ac:dyDescent="0.25">
      <c r="A14926" s="287"/>
    </row>
    <row r="14927" spans="1:1" x14ac:dyDescent="0.25">
      <c r="A14927" s="287"/>
    </row>
    <row r="14928" spans="1:1" x14ac:dyDescent="0.25">
      <c r="A14928" s="287"/>
    </row>
    <row r="14929" spans="1:1" x14ac:dyDescent="0.25">
      <c r="A14929" s="287"/>
    </row>
    <row r="14930" spans="1:1" x14ac:dyDescent="0.25">
      <c r="A14930" s="287"/>
    </row>
    <row r="14931" spans="1:1" x14ac:dyDescent="0.25">
      <c r="A14931" s="287"/>
    </row>
    <row r="14932" spans="1:1" x14ac:dyDescent="0.25">
      <c r="A14932" s="287"/>
    </row>
    <row r="14933" spans="1:1" x14ac:dyDescent="0.25">
      <c r="A14933" s="287"/>
    </row>
    <row r="14934" spans="1:1" x14ac:dyDescent="0.25">
      <c r="A14934" s="287"/>
    </row>
    <row r="14935" spans="1:1" x14ac:dyDescent="0.25">
      <c r="A14935" s="287"/>
    </row>
    <row r="14936" spans="1:1" x14ac:dyDescent="0.25">
      <c r="A14936" s="287"/>
    </row>
    <row r="14937" spans="1:1" x14ac:dyDescent="0.25">
      <c r="A14937" s="287"/>
    </row>
    <row r="14938" spans="1:1" x14ac:dyDescent="0.25">
      <c r="A14938" s="287"/>
    </row>
    <row r="14939" spans="1:1" x14ac:dyDescent="0.25">
      <c r="A14939" s="287"/>
    </row>
    <row r="14940" spans="1:1" x14ac:dyDescent="0.25">
      <c r="A14940" s="287"/>
    </row>
    <row r="14941" spans="1:1" x14ac:dyDescent="0.25">
      <c r="A14941" s="287"/>
    </row>
    <row r="14942" spans="1:1" x14ac:dyDescent="0.25">
      <c r="A14942" s="287"/>
    </row>
    <row r="14943" spans="1:1" x14ac:dyDescent="0.25">
      <c r="A14943" s="287"/>
    </row>
    <row r="14944" spans="1:1" x14ac:dyDescent="0.25">
      <c r="A14944" s="287"/>
    </row>
    <row r="14945" spans="1:1" x14ac:dyDescent="0.25">
      <c r="A14945" s="287"/>
    </row>
    <row r="14946" spans="1:1" x14ac:dyDescent="0.25">
      <c r="A14946" s="287"/>
    </row>
    <row r="14947" spans="1:1" x14ac:dyDescent="0.25">
      <c r="A14947" s="287"/>
    </row>
    <row r="14948" spans="1:1" x14ac:dyDescent="0.25">
      <c r="A14948" s="287"/>
    </row>
    <row r="14949" spans="1:1" x14ac:dyDescent="0.25">
      <c r="A14949" s="287"/>
    </row>
    <row r="14950" spans="1:1" x14ac:dyDescent="0.25">
      <c r="A14950" s="287"/>
    </row>
    <row r="14951" spans="1:1" x14ac:dyDescent="0.25">
      <c r="A14951" s="287"/>
    </row>
    <row r="14952" spans="1:1" x14ac:dyDescent="0.25">
      <c r="A14952" s="287"/>
    </row>
    <row r="14953" spans="1:1" x14ac:dyDescent="0.25">
      <c r="A14953" s="287"/>
    </row>
    <row r="14954" spans="1:1" x14ac:dyDescent="0.25">
      <c r="A14954" s="287"/>
    </row>
    <row r="14955" spans="1:1" x14ac:dyDescent="0.25">
      <c r="A14955" s="287"/>
    </row>
    <row r="14956" spans="1:1" x14ac:dyDescent="0.25">
      <c r="A14956" s="287"/>
    </row>
    <row r="14957" spans="1:1" x14ac:dyDescent="0.25">
      <c r="A14957" s="287"/>
    </row>
    <row r="14958" spans="1:1" x14ac:dyDescent="0.25">
      <c r="A14958" s="287"/>
    </row>
    <row r="14959" spans="1:1" x14ac:dyDescent="0.25">
      <c r="A14959" s="287"/>
    </row>
    <row r="14960" spans="1:1" x14ac:dyDescent="0.25">
      <c r="A14960" s="287"/>
    </row>
    <row r="14961" spans="1:1" x14ac:dyDescent="0.25">
      <c r="A14961" s="287"/>
    </row>
    <row r="14962" spans="1:1" x14ac:dyDescent="0.25">
      <c r="A14962" s="287"/>
    </row>
    <row r="14963" spans="1:1" x14ac:dyDescent="0.25">
      <c r="A14963" s="287"/>
    </row>
    <row r="14964" spans="1:1" x14ac:dyDescent="0.25">
      <c r="A14964" s="287"/>
    </row>
    <row r="14965" spans="1:1" x14ac:dyDescent="0.25">
      <c r="A14965" s="287"/>
    </row>
    <row r="14966" spans="1:1" x14ac:dyDescent="0.25">
      <c r="A14966" s="287"/>
    </row>
    <row r="14967" spans="1:1" x14ac:dyDescent="0.25">
      <c r="A14967" s="287"/>
    </row>
    <row r="14968" spans="1:1" x14ac:dyDescent="0.25">
      <c r="A14968" s="287"/>
    </row>
    <row r="14969" spans="1:1" x14ac:dyDescent="0.25">
      <c r="A14969" s="287"/>
    </row>
    <row r="14970" spans="1:1" x14ac:dyDescent="0.25">
      <c r="A14970" s="287"/>
    </row>
    <row r="14971" spans="1:1" x14ac:dyDescent="0.25">
      <c r="A14971" s="287"/>
    </row>
    <row r="14972" spans="1:1" x14ac:dyDescent="0.25">
      <c r="A14972" s="287"/>
    </row>
    <row r="14973" spans="1:1" x14ac:dyDescent="0.25">
      <c r="A14973" s="287"/>
    </row>
    <row r="14974" spans="1:1" x14ac:dyDescent="0.25">
      <c r="A14974" s="287"/>
    </row>
    <row r="14975" spans="1:1" x14ac:dyDescent="0.25">
      <c r="A14975" s="287"/>
    </row>
    <row r="14976" spans="1:1" x14ac:dyDescent="0.25">
      <c r="A14976" s="287"/>
    </row>
    <row r="14977" spans="1:1" x14ac:dyDescent="0.25">
      <c r="A14977" s="287"/>
    </row>
    <row r="14978" spans="1:1" x14ac:dyDescent="0.25">
      <c r="A14978" s="287"/>
    </row>
    <row r="14979" spans="1:1" x14ac:dyDescent="0.25">
      <c r="A14979" s="287"/>
    </row>
    <row r="14980" spans="1:1" x14ac:dyDescent="0.25">
      <c r="A14980" s="287"/>
    </row>
    <row r="14981" spans="1:1" x14ac:dyDescent="0.25">
      <c r="A14981" s="287"/>
    </row>
    <row r="14982" spans="1:1" x14ac:dyDescent="0.25">
      <c r="A14982" s="287"/>
    </row>
    <row r="14983" spans="1:1" x14ac:dyDescent="0.25">
      <c r="A14983" s="287"/>
    </row>
    <row r="14984" spans="1:1" x14ac:dyDescent="0.25">
      <c r="A14984" s="287"/>
    </row>
    <row r="14985" spans="1:1" x14ac:dyDescent="0.25">
      <c r="A14985" s="287"/>
    </row>
    <row r="14986" spans="1:1" x14ac:dyDescent="0.25">
      <c r="A14986" s="287"/>
    </row>
    <row r="14987" spans="1:1" x14ac:dyDescent="0.25">
      <c r="A14987" s="287"/>
    </row>
    <row r="14988" spans="1:1" x14ac:dyDescent="0.25">
      <c r="A14988" s="287"/>
    </row>
    <row r="14989" spans="1:1" x14ac:dyDescent="0.25">
      <c r="A14989" s="287"/>
    </row>
    <row r="14990" spans="1:1" x14ac:dyDescent="0.25">
      <c r="A14990" s="287"/>
    </row>
    <row r="14991" spans="1:1" x14ac:dyDescent="0.25">
      <c r="A14991" s="287"/>
    </row>
    <row r="14992" spans="1:1" x14ac:dyDescent="0.25">
      <c r="A14992" s="287"/>
    </row>
    <row r="14993" spans="1:1" x14ac:dyDescent="0.25">
      <c r="A14993" s="287"/>
    </row>
    <row r="14994" spans="1:1" x14ac:dyDescent="0.25">
      <c r="A14994" s="287"/>
    </row>
    <row r="14995" spans="1:1" x14ac:dyDescent="0.25">
      <c r="A14995" s="287"/>
    </row>
    <row r="14996" spans="1:1" x14ac:dyDescent="0.25">
      <c r="A14996" s="287"/>
    </row>
    <row r="14997" spans="1:1" x14ac:dyDescent="0.25">
      <c r="A14997" s="287"/>
    </row>
    <row r="14998" spans="1:1" x14ac:dyDescent="0.25">
      <c r="A14998" s="287"/>
    </row>
    <row r="14999" spans="1:1" x14ac:dyDescent="0.25">
      <c r="A14999" s="287"/>
    </row>
    <row r="15000" spans="1:1" x14ac:dyDescent="0.25">
      <c r="A15000" s="287"/>
    </row>
    <row r="15001" spans="1:1" x14ac:dyDescent="0.25">
      <c r="A15001" s="287"/>
    </row>
    <row r="15002" spans="1:1" x14ac:dyDescent="0.25">
      <c r="A15002" s="287"/>
    </row>
    <row r="15003" spans="1:1" x14ac:dyDescent="0.25">
      <c r="A15003" s="287"/>
    </row>
    <row r="15004" spans="1:1" x14ac:dyDescent="0.25">
      <c r="A15004" s="287"/>
    </row>
    <row r="15005" spans="1:1" x14ac:dyDescent="0.25">
      <c r="A15005" s="287"/>
    </row>
    <row r="15006" spans="1:1" x14ac:dyDescent="0.25">
      <c r="A15006" s="287"/>
    </row>
    <row r="15007" spans="1:1" x14ac:dyDescent="0.25">
      <c r="A15007" s="287"/>
    </row>
    <row r="15008" spans="1:1" x14ac:dyDescent="0.25">
      <c r="A15008" s="287"/>
    </row>
    <row r="15009" spans="1:1" x14ac:dyDescent="0.25">
      <c r="A15009" s="287"/>
    </row>
    <row r="15010" spans="1:1" x14ac:dyDescent="0.25">
      <c r="A15010" s="287"/>
    </row>
    <row r="15011" spans="1:1" x14ac:dyDescent="0.25">
      <c r="A15011" s="287"/>
    </row>
    <row r="15012" spans="1:1" x14ac:dyDescent="0.25">
      <c r="A15012" s="287"/>
    </row>
    <row r="15013" spans="1:1" x14ac:dyDescent="0.25">
      <c r="A15013" s="287"/>
    </row>
    <row r="15014" spans="1:1" x14ac:dyDescent="0.25">
      <c r="A15014" s="287"/>
    </row>
    <row r="15015" spans="1:1" x14ac:dyDescent="0.25">
      <c r="A15015" s="287"/>
    </row>
    <row r="15016" spans="1:1" x14ac:dyDescent="0.25">
      <c r="A15016" s="287"/>
    </row>
    <row r="15017" spans="1:1" x14ac:dyDescent="0.25">
      <c r="A15017" s="287"/>
    </row>
    <row r="15018" spans="1:1" x14ac:dyDescent="0.25">
      <c r="A15018" s="287"/>
    </row>
    <row r="15019" spans="1:1" x14ac:dyDescent="0.25">
      <c r="A15019" s="287"/>
    </row>
    <row r="15020" spans="1:1" x14ac:dyDescent="0.25">
      <c r="A15020" s="287"/>
    </row>
    <row r="15021" spans="1:1" x14ac:dyDescent="0.25">
      <c r="A15021" s="287"/>
    </row>
    <row r="15022" spans="1:1" x14ac:dyDescent="0.25">
      <c r="A15022" s="287"/>
    </row>
    <row r="15023" spans="1:1" x14ac:dyDescent="0.25">
      <c r="A15023" s="287"/>
    </row>
    <row r="15024" spans="1:1" x14ac:dyDescent="0.25">
      <c r="A15024" s="287"/>
    </row>
    <row r="15025" spans="1:1" x14ac:dyDescent="0.25">
      <c r="A15025" s="287"/>
    </row>
    <row r="15026" spans="1:1" x14ac:dyDescent="0.25">
      <c r="A15026" s="287"/>
    </row>
    <row r="15027" spans="1:1" x14ac:dyDescent="0.25">
      <c r="A15027" s="287"/>
    </row>
    <row r="15028" spans="1:1" x14ac:dyDescent="0.25">
      <c r="A15028" s="287"/>
    </row>
    <row r="15029" spans="1:1" x14ac:dyDescent="0.25">
      <c r="A15029" s="287"/>
    </row>
    <row r="15030" spans="1:1" x14ac:dyDescent="0.25">
      <c r="A15030" s="287"/>
    </row>
    <row r="15031" spans="1:1" x14ac:dyDescent="0.25">
      <c r="A15031" s="287"/>
    </row>
    <row r="15032" spans="1:1" x14ac:dyDescent="0.25">
      <c r="A15032" s="287"/>
    </row>
    <row r="15033" spans="1:1" x14ac:dyDescent="0.25">
      <c r="A15033" s="287"/>
    </row>
    <row r="15034" spans="1:1" x14ac:dyDescent="0.25">
      <c r="A15034" s="287"/>
    </row>
    <row r="15035" spans="1:1" x14ac:dyDescent="0.25">
      <c r="A15035" s="287"/>
    </row>
    <row r="15036" spans="1:1" x14ac:dyDescent="0.25">
      <c r="A15036" s="287"/>
    </row>
    <row r="15037" spans="1:1" x14ac:dyDescent="0.25">
      <c r="A15037" s="287"/>
    </row>
    <row r="15038" spans="1:1" x14ac:dyDescent="0.25">
      <c r="A15038" s="287"/>
    </row>
    <row r="15039" spans="1:1" x14ac:dyDescent="0.25">
      <c r="A15039" s="287"/>
    </row>
    <row r="15040" spans="1:1" x14ac:dyDescent="0.25">
      <c r="A15040" s="287"/>
    </row>
    <row r="15041" spans="1:1" x14ac:dyDescent="0.25">
      <c r="A15041" s="287"/>
    </row>
    <row r="15042" spans="1:1" x14ac:dyDescent="0.25">
      <c r="A15042" s="287"/>
    </row>
    <row r="15043" spans="1:1" x14ac:dyDescent="0.25">
      <c r="A15043" s="287"/>
    </row>
    <row r="15044" spans="1:1" x14ac:dyDescent="0.25">
      <c r="A15044" s="287"/>
    </row>
    <row r="15045" spans="1:1" x14ac:dyDescent="0.25">
      <c r="A15045" s="287"/>
    </row>
    <row r="15046" spans="1:1" x14ac:dyDescent="0.25">
      <c r="A15046" s="287"/>
    </row>
    <row r="15047" spans="1:1" x14ac:dyDescent="0.25">
      <c r="A15047" s="287"/>
    </row>
    <row r="15048" spans="1:1" x14ac:dyDescent="0.25">
      <c r="A15048" s="287"/>
    </row>
    <row r="15049" spans="1:1" x14ac:dyDescent="0.25">
      <c r="A15049" s="287"/>
    </row>
    <row r="15050" spans="1:1" x14ac:dyDescent="0.25">
      <c r="A15050" s="287"/>
    </row>
    <row r="15051" spans="1:1" x14ac:dyDescent="0.25">
      <c r="A15051" s="287"/>
    </row>
    <row r="15052" spans="1:1" x14ac:dyDescent="0.25">
      <c r="A15052" s="287"/>
    </row>
    <row r="15053" spans="1:1" x14ac:dyDescent="0.25">
      <c r="A15053" s="287"/>
    </row>
    <row r="15054" spans="1:1" x14ac:dyDescent="0.25">
      <c r="A15054" s="287"/>
    </row>
    <row r="15055" spans="1:1" x14ac:dyDescent="0.25">
      <c r="A15055" s="287"/>
    </row>
    <row r="15056" spans="1:1" x14ac:dyDescent="0.25">
      <c r="A15056" s="287"/>
    </row>
    <row r="15057" spans="1:1" x14ac:dyDescent="0.25">
      <c r="A15057" s="287"/>
    </row>
    <row r="15058" spans="1:1" x14ac:dyDescent="0.25">
      <c r="A15058" s="287"/>
    </row>
    <row r="15059" spans="1:1" x14ac:dyDescent="0.25">
      <c r="A15059" s="287"/>
    </row>
    <row r="15060" spans="1:1" x14ac:dyDescent="0.25">
      <c r="A15060" s="287"/>
    </row>
    <row r="15061" spans="1:1" x14ac:dyDescent="0.25">
      <c r="A15061" s="287"/>
    </row>
    <row r="15062" spans="1:1" x14ac:dyDescent="0.25">
      <c r="A15062" s="287"/>
    </row>
    <row r="15063" spans="1:1" x14ac:dyDescent="0.25">
      <c r="A15063" s="287"/>
    </row>
    <row r="15064" spans="1:1" x14ac:dyDescent="0.25">
      <c r="A15064" s="287"/>
    </row>
    <row r="15065" spans="1:1" x14ac:dyDescent="0.25">
      <c r="A15065" s="287"/>
    </row>
    <row r="15066" spans="1:1" x14ac:dyDescent="0.25">
      <c r="A15066" s="287"/>
    </row>
    <row r="15067" spans="1:1" x14ac:dyDescent="0.25">
      <c r="A15067" s="287"/>
    </row>
    <row r="15068" spans="1:1" x14ac:dyDescent="0.25">
      <c r="A15068" s="287"/>
    </row>
    <row r="15069" spans="1:1" x14ac:dyDescent="0.25">
      <c r="A15069" s="287"/>
    </row>
    <row r="15070" spans="1:1" x14ac:dyDescent="0.25">
      <c r="A15070" s="287"/>
    </row>
    <row r="15071" spans="1:1" x14ac:dyDescent="0.25">
      <c r="A15071" s="287"/>
    </row>
    <row r="15072" spans="1:1" x14ac:dyDescent="0.25">
      <c r="A15072" s="287"/>
    </row>
    <row r="15073" spans="1:1" x14ac:dyDescent="0.25">
      <c r="A15073" s="287"/>
    </row>
    <row r="15074" spans="1:1" x14ac:dyDescent="0.25">
      <c r="A15074" s="287"/>
    </row>
    <row r="15075" spans="1:1" x14ac:dyDescent="0.25">
      <c r="A15075" s="287"/>
    </row>
    <row r="15076" spans="1:1" x14ac:dyDescent="0.25">
      <c r="A15076" s="287"/>
    </row>
    <row r="15077" spans="1:1" x14ac:dyDescent="0.25">
      <c r="A15077" s="287"/>
    </row>
    <row r="15078" spans="1:1" x14ac:dyDescent="0.25">
      <c r="A15078" s="287"/>
    </row>
    <row r="15079" spans="1:1" x14ac:dyDescent="0.25">
      <c r="A15079" s="287"/>
    </row>
    <row r="15080" spans="1:1" x14ac:dyDescent="0.25">
      <c r="A15080" s="287"/>
    </row>
    <row r="15081" spans="1:1" x14ac:dyDescent="0.25">
      <c r="A15081" s="287"/>
    </row>
    <row r="15082" spans="1:1" x14ac:dyDescent="0.25">
      <c r="A15082" s="287"/>
    </row>
    <row r="15083" spans="1:1" x14ac:dyDescent="0.25">
      <c r="A15083" s="287"/>
    </row>
    <row r="15084" spans="1:1" x14ac:dyDescent="0.25">
      <c r="A15084" s="287"/>
    </row>
    <row r="15085" spans="1:1" x14ac:dyDescent="0.25">
      <c r="A15085" s="287"/>
    </row>
    <row r="15086" spans="1:1" x14ac:dyDescent="0.25">
      <c r="A15086" s="287"/>
    </row>
    <row r="15087" spans="1:1" x14ac:dyDescent="0.25">
      <c r="A15087" s="287"/>
    </row>
    <row r="15088" spans="1:1" x14ac:dyDescent="0.25">
      <c r="A15088" s="287"/>
    </row>
    <row r="15089" spans="1:1" x14ac:dyDescent="0.25">
      <c r="A15089" s="287"/>
    </row>
    <row r="15090" spans="1:1" x14ac:dyDescent="0.25">
      <c r="A15090" s="287"/>
    </row>
    <row r="15091" spans="1:1" x14ac:dyDescent="0.25">
      <c r="A15091" s="287"/>
    </row>
    <row r="15092" spans="1:1" x14ac:dyDescent="0.25">
      <c r="A15092" s="287"/>
    </row>
    <row r="15093" spans="1:1" x14ac:dyDescent="0.25">
      <c r="A15093" s="287"/>
    </row>
    <row r="15094" spans="1:1" x14ac:dyDescent="0.25">
      <c r="A15094" s="287"/>
    </row>
    <row r="15095" spans="1:1" x14ac:dyDescent="0.25">
      <c r="A15095" s="287"/>
    </row>
    <row r="15096" spans="1:1" x14ac:dyDescent="0.25">
      <c r="A15096" s="287"/>
    </row>
    <row r="15097" spans="1:1" x14ac:dyDescent="0.25">
      <c r="A15097" s="287"/>
    </row>
    <row r="15098" spans="1:1" x14ac:dyDescent="0.25">
      <c r="A15098" s="287"/>
    </row>
    <row r="15099" spans="1:1" x14ac:dyDescent="0.25">
      <c r="A15099" s="287"/>
    </row>
    <row r="15100" spans="1:1" x14ac:dyDescent="0.25">
      <c r="A15100" s="287"/>
    </row>
    <row r="15101" spans="1:1" x14ac:dyDescent="0.25">
      <c r="A15101" s="287"/>
    </row>
    <row r="15102" spans="1:1" x14ac:dyDescent="0.25">
      <c r="A15102" s="287"/>
    </row>
    <row r="15103" spans="1:1" x14ac:dyDescent="0.25">
      <c r="A15103" s="287"/>
    </row>
    <row r="15104" spans="1:1" x14ac:dyDescent="0.25">
      <c r="A15104" s="287"/>
    </row>
    <row r="15105" spans="1:1" x14ac:dyDescent="0.25">
      <c r="A15105" s="287"/>
    </row>
    <row r="15106" spans="1:1" x14ac:dyDescent="0.25">
      <c r="A15106" s="287"/>
    </row>
    <row r="15107" spans="1:1" x14ac:dyDescent="0.25">
      <c r="A15107" s="287"/>
    </row>
    <row r="15108" spans="1:1" x14ac:dyDescent="0.25">
      <c r="A15108" s="287"/>
    </row>
    <row r="15109" spans="1:1" x14ac:dyDescent="0.25">
      <c r="A15109" s="287"/>
    </row>
    <row r="15110" spans="1:1" x14ac:dyDescent="0.25">
      <c r="A15110" s="287"/>
    </row>
    <row r="15111" spans="1:1" x14ac:dyDescent="0.25">
      <c r="A15111" s="287"/>
    </row>
    <row r="15112" spans="1:1" x14ac:dyDescent="0.25">
      <c r="A15112" s="287"/>
    </row>
    <row r="15113" spans="1:1" x14ac:dyDescent="0.25">
      <c r="A15113" s="287"/>
    </row>
    <row r="15114" spans="1:1" x14ac:dyDescent="0.25">
      <c r="A15114" s="287"/>
    </row>
    <row r="15115" spans="1:1" x14ac:dyDescent="0.25">
      <c r="A15115" s="287"/>
    </row>
    <row r="15116" spans="1:1" x14ac:dyDescent="0.25">
      <c r="A15116" s="287"/>
    </row>
    <row r="15117" spans="1:1" x14ac:dyDescent="0.25">
      <c r="A15117" s="287"/>
    </row>
    <row r="15118" spans="1:1" x14ac:dyDescent="0.25">
      <c r="A15118" s="287"/>
    </row>
    <row r="15119" spans="1:1" x14ac:dyDescent="0.25">
      <c r="A15119" s="287"/>
    </row>
    <row r="15120" spans="1:1" x14ac:dyDescent="0.25">
      <c r="A15120" s="287"/>
    </row>
    <row r="15121" spans="1:1" x14ac:dyDescent="0.25">
      <c r="A15121" s="287"/>
    </row>
    <row r="15122" spans="1:1" x14ac:dyDescent="0.25">
      <c r="A15122" s="287"/>
    </row>
    <row r="15123" spans="1:1" x14ac:dyDescent="0.25">
      <c r="A15123" s="287"/>
    </row>
    <row r="15124" spans="1:1" x14ac:dyDescent="0.25">
      <c r="A15124" s="287"/>
    </row>
    <row r="15125" spans="1:1" x14ac:dyDescent="0.25">
      <c r="A15125" s="287"/>
    </row>
    <row r="15126" spans="1:1" x14ac:dyDescent="0.25">
      <c r="A15126" s="287"/>
    </row>
    <row r="15127" spans="1:1" x14ac:dyDescent="0.25">
      <c r="A15127" s="287"/>
    </row>
    <row r="15128" spans="1:1" x14ac:dyDescent="0.25">
      <c r="A15128" s="287"/>
    </row>
    <row r="15129" spans="1:1" x14ac:dyDescent="0.25">
      <c r="A15129" s="287"/>
    </row>
    <row r="15130" spans="1:1" x14ac:dyDescent="0.25">
      <c r="A15130" s="287"/>
    </row>
    <row r="15131" spans="1:1" x14ac:dyDescent="0.25">
      <c r="A15131" s="287"/>
    </row>
    <row r="15132" spans="1:1" x14ac:dyDescent="0.25">
      <c r="A15132" s="287"/>
    </row>
    <row r="15133" spans="1:1" x14ac:dyDescent="0.25">
      <c r="A15133" s="287"/>
    </row>
    <row r="15134" spans="1:1" x14ac:dyDescent="0.25">
      <c r="A15134" s="287"/>
    </row>
    <row r="15135" spans="1:1" x14ac:dyDescent="0.25">
      <c r="A15135" s="287"/>
    </row>
    <row r="15136" spans="1:1" x14ac:dyDescent="0.25">
      <c r="A15136" s="287"/>
    </row>
    <row r="15137" spans="1:1" x14ac:dyDescent="0.25">
      <c r="A15137" s="287"/>
    </row>
    <row r="15138" spans="1:1" x14ac:dyDescent="0.25">
      <c r="A15138" s="287"/>
    </row>
    <row r="15139" spans="1:1" x14ac:dyDescent="0.25">
      <c r="A15139" s="287"/>
    </row>
    <row r="15140" spans="1:1" x14ac:dyDescent="0.25">
      <c r="A15140" s="287"/>
    </row>
    <row r="15141" spans="1:1" x14ac:dyDescent="0.25">
      <c r="A15141" s="287"/>
    </row>
    <row r="15142" spans="1:1" x14ac:dyDescent="0.25">
      <c r="A15142" s="287"/>
    </row>
    <row r="15143" spans="1:1" x14ac:dyDescent="0.25">
      <c r="A15143" s="287"/>
    </row>
    <row r="15144" spans="1:1" x14ac:dyDescent="0.25">
      <c r="A15144" s="287"/>
    </row>
    <row r="15145" spans="1:1" x14ac:dyDescent="0.25">
      <c r="A15145" s="287"/>
    </row>
    <row r="15146" spans="1:1" x14ac:dyDescent="0.25">
      <c r="A15146" s="287"/>
    </row>
    <row r="15147" spans="1:1" x14ac:dyDescent="0.25">
      <c r="A15147" s="287"/>
    </row>
    <row r="15148" spans="1:1" x14ac:dyDescent="0.25">
      <c r="A15148" s="287"/>
    </row>
    <row r="15149" spans="1:1" x14ac:dyDescent="0.25">
      <c r="A15149" s="287"/>
    </row>
    <row r="15150" spans="1:1" x14ac:dyDescent="0.25">
      <c r="A15150" s="287"/>
    </row>
    <row r="15151" spans="1:1" x14ac:dyDescent="0.25">
      <c r="A15151" s="287"/>
    </row>
    <row r="15152" spans="1:1" x14ac:dyDescent="0.25">
      <c r="A15152" s="287"/>
    </row>
    <row r="15153" spans="1:1" x14ac:dyDescent="0.25">
      <c r="A15153" s="287"/>
    </row>
    <row r="15154" spans="1:1" x14ac:dyDescent="0.25">
      <c r="A15154" s="287"/>
    </row>
    <row r="15155" spans="1:1" x14ac:dyDescent="0.25">
      <c r="A15155" s="287"/>
    </row>
    <row r="15156" spans="1:1" x14ac:dyDescent="0.25">
      <c r="A15156" s="287"/>
    </row>
    <row r="15157" spans="1:1" x14ac:dyDescent="0.25">
      <c r="A15157" s="287"/>
    </row>
    <row r="15158" spans="1:1" x14ac:dyDescent="0.25">
      <c r="A15158" s="287"/>
    </row>
    <row r="15159" spans="1:1" x14ac:dyDescent="0.25">
      <c r="A15159" s="287"/>
    </row>
    <row r="15160" spans="1:1" x14ac:dyDescent="0.25">
      <c r="A15160" s="287"/>
    </row>
    <row r="15161" spans="1:1" x14ac:dyDescent="0.25">
      <c r="A15161" s="287"/>
    </row>
    <row r="15162" spans="1:1" x14ac:dyDescent="0.25">
      <c r="A15162" s="287"/>
    </row>
    <row r="15163" spans="1:1" x14ac:dyDescent="0.25">
      <c r="A15163" s="287"/>
    </row>
    <row r="15164" spans="1:1" x14ac:dyDescent="0.25">
      <c r="A15164" s="287"/>
    </row>
    <row r="15165" spans="1:1" x14ac:dyDescent="0.25">
      <c r="A15165" s="287"/>
    </row>
    <row r="15166" spans="1:1" x14ac:dyDescent="0.25">
      <c r="A15166" s="287"/>
    </row>
    <row r="15167" spans="1:1" x14ac:dyDescent="0.25">
      <c r="A15167" s="287"/>
    </row>
    <row r="15168" spans="1:1" x14ac:dyDescent="0.25">
      <c r="A15168" s="287"/>
    </row>
    <row r="15169" spans="1:1" x14ac:dyDescent="0.25">
      <c r="A15169" s="287"/>
    </row>
    <row r="15170" spans="1:1" x14ac:dyDescent="0.25">
      <c r="A15170" s="287"/>
    </row>
    <row r="15171" spans="1:1" x14ac:dyDescent="0.25">
      <c r="A15171" s="287"/>
    </row>
    <row r="15172" spans="1:1" x14ac:dyDescent="0.25">
      <c r="A15172" s="287"/>
    </row>
    <row r="15173" spans="1:1" x14ac:dyDescent="0.25">
      <c r="A15173" s="287"/>
    </row>
    <row r="15174" spans="1:1" x14ac:dyDescent="0.25">
      <c r="A15174" s="287"/>
    </row>
    <row r="15175" spans="1:1" x14ac:dyDescent="0.25">
      <c r="A15175" s="287"/>
    </row>
    <row r="15176" spans="1:1" x14ac:dyDescent="0.25">
      <c r="A15176" s="287"/>
    </row>
    <row r="15177" spans="1:1" x14ac:dyDescent="0.25">
      <c r="A15177" s="287"/>
    </row>
    <row r="15178" spans="1:1" x14ac:dyDescent="0.25">
      <c r="A15178" s="287"/>
    </row>
    <row r="15179" spans="1:1" x14ac:dyDescent="0.25">
      <c r="A15179" s="287"/>
    </row>
    <row r="15180" spans="1:1" x14ac:dyDescent="0.25">
      <c r="A15180" s="287"/>
    </row>
    <row r="15181" spans="1:1" x14ac:dyDescent="0.25">
      <c r="A15181" s="287"/>
    </row>
    <row r="15182" spans="1:1" x14ac:dyDescent="0.25">
      <c r="A15182" s="287"/>
    </row>
    <row r="15183" spans="1:1" x14ac:dyDescent="0.25">
      <c r="A15183" s="287"/>
    </row>
    <row r="15184" spans="1:1" x14ac:dyDescent="0.25">
      <c r="A15184" s="287"/>
    </row>
    <row r="15185" spans="1:1" x14ac:dyDescent="0.25">
      <c r="A15185" s="287"/>
    </row>
    <row r="15186" spans="1:1" x14ac:dyDescent="0.25">
      <c r="A15186" s="287"/>
    </row>
    <row r="15187" spans="1:1" x14ac:dyDescent="0.25">
      <c r="A15187" s="287"/>
    </row>
    <row r="15188" spans="1:1" x14ac:dyDescent="0.25">
      <c r="A15188" s="287"/>
    </row>
    <row r="15189" spans="1:1" x14ac:dyDescent="0.25">
      <c r="A15189" s="287"/>
    </row>
    <row r="15190" spans="1:1" x14ac:dyDescent="0.25">
      <c r="A15190" s="287"/>
    </row>
    <row r="15191" spans="1:1" x14ac:dyDescent="0.25">
      <c r="A15191" s="287"/>
    </row>
    <row r="15192" spans="1:1" x14ac:dyDescent="0.25">
      <c r="A15192" s="287"/>
    </row>
    <row r="15193" spans="1:1" x14ac:dyDescent="0.25">
      <c r="A15193" s="287"/>
    </row>
    <row r="15194" spans="1:1" x14ac:dyDescent="0.25">
      <c r="A15194" s="287"/>
    </row>
    <row r="15195" spans="1:1" x14ac:dyDescent="0.25">
      <c r="A15195" s="287"/>
    </row>
    <row r="15196" spans="1:1" x14ac:dyDescent="0.25">
      <c r="A15196" s="287"/>
    </row>
    <row r="15197" spans="1:1" x14ac:dyDescent="0.25">
      <c r="A15197" s="287"/>
    </row>
    <row r="15198" spans="1:1" x14ac:dyDescent="0.25">
      <c r="A15198" s="287"/>
    </row>
    <row r="15199" spans="1:1" x14ac:dyDescent="0.25">
      <c r="A15199" s="287"/>
    </row>
    <row r="15200" spans="1:1" x14ac:dyDescent="0.25">
      <c r="A15200" s="287"/>
    </row>
    <row r="15201" spans="1:1" x14ac:dyDescent="0.25">
      <c r="A15201" s="287"/>
    </row>
    <row r="15202" spans="1:1" x14ac:dyDescent="0.25">
      <c r="A15202" s="287"/>
    </row>
    <row r="15203" spans="1:1" x14ac:dyDescent="0.25">
      <c r="A15203" s="287"/>
    </row>
    <row r="15204" spans="1:1" x14ac:dyDescent="0.25">
      <c r="A15204" s="287"/>
    </row>
    <row r="15205" spans="1:1" x14ac:dyDescent="0.25">
      <c r="A15205" s="287"/>
    </row>
    <row r="15206" spans="1:1" x14ac:dyDescent="0.25">
      <c r="A15206" s="287"/>
    </row>
    <row r="15207" spans="1:1" x14ac:dyDescent="0.25">
      <c r="A15207" s="287"/>
    </row>
    <row r="15208" spans="1:1" x14ac:dyDescent="0.25">
      <c r="A15208" s="287"/>
    </row>
    <row r="15209" spans="1:1" x14ac:dyDescent="0.25">
      <c r="A15209" s="287"/>
    </row>
    <row r="15210" spans="1:1" x14ac:dyDescent="0.25">
      <c r="A15210" s="287"/>
    </row>
    <row r="15211" spans="1:1" x14ac:dyDescent="0.25">
      <c r="A15211" s="287"/>
    </row>
    <row r="15212" spans="1:1" x14ac:dyDescent="0.25">
      <c r="A15212" s="287"/>
    </row>
    <row r="15213" spans="1:1" x14ac:dyDescent="0.25">
      <c r="A15213" s="287"/>
    </row>
    <row r="15214" spans="1:1" x14ac:dyDescent="0.25">
      <c r="A15214" s="287"/>
    </row>
    <row r="15215" spans="1:1" x14ac:dyDescent="0.25">
      <c r="A15215" s="287"/>
    </row>
    <row r="15216" spans="1:1" x14ac:dyDescent="0.25">
      <c r="A15216" s="287"/>
    </row>
    <row r="15217" spans="1:1" x14ac:dyDescent="0.25">
      <c r="A15217" s="287"/>
    </row>
    <row r="15218" spans="1:1" x14ac:dyDescent="0.25">
      <c r="A15218" s="287"/>
    </row>
    <row r="15219" spans="1:1" x14ac:dyDescent="0.25">
      <c r="A15219" s="287"/>
    </row>
    <row r="15220" spans="1:1" x14ac:dyDescent="0.25">
      <c r="A15220" s="287"/>
    </row>
    <row r="15221" spans="1:1" x14ac:dyDescent="0.25">
      <c r="A15221" s="287"/>
    </row>
    <row r="15222" spans="1:1" x14ac:dyDescent="0.25">
      <c r="A15222" s="287"/>
    </row>
    <row r="15223" spans="1:1" x14ac:dyDescent="0.25">
      <c r="A15223" s="287"/>
    </row>
    <row r="15224" spans="1:1" x14ac:dyDescent="0.25">
      <c r="A15224" s="287"/>
    </row>
    <row r="15225" spans="1:1" x14ac:dyDescent="0.25">
      <c r="A15225" s="287"/>
    </row>
    <row r="15226" spans="1:1" x14ac:dyDescent="0.25">
      <c r="A15226" s="287"/>
    </row>
    <row r="15227" spans="1:1" x14ac:dyDescent="0.25">
      <c r="A15227" s="287"/>
    </row>
    <row r="15228" spans="1:1" x14ac:dyDescent="0.25">
      <c r="A15228" s="287"/>
    </row>
    <row r="15229" spans="1:1" x14ac:dyDescent="0.25">
      <c r="A15229" s="287"/>
    </row>
    <row r="15230" spans="1:1" x14ac:dyDescent="0.25">
      <c r="A15230" s="287"/>
    </row>
    <row r="15231" spans="1:1" x14ac:dyDescent="0.25">
      <c r="A15231" s="287"/>
    </row>
    <row r="15232" spans="1:1" x14ac:dyDescent="0.25">
      <c r="A15232" s="287"/>
    </row>
    <row r="15233" spans="1:1" x14ac:dyDescent="0.25">
      <c r="A15233" s="287"/>
    </row>
    <row r="15234" spans="1:1" x14ac:dyDescent="0.25">
      <c r="A15234" s="287"/>
    </row>
    <row r="15235" spans="1:1" x14ac:dyDescent="0.25">
      <c r="A15235" s="287"/>
    </row>
    <row r="15236" spans="1:1" x14ac:dyDescent="0.25">
      <c r="A15236" s="287"/>
    </row>
    <row r="15237" spans="1:1" x14ac:dyDescent="0.25">
      <c r="A15237" s="287"/>
    </row>
    <row r="15238" spans="1:1" x14ac:dyDescent="0.25">
      <c r="A15238" s="287"/>
    </row>
    <row r="15239" spans="1:1" x14ac:dyDescent="0.25">
      <c r="A15239" s="287"/>
    </row>
    <row r="15240" spans="1:1" x14ac:dyDescent="0.25">
      <c r="A15240" s="287"/>
    </row>
    <row r="15241" spans="1:1" x14ac:dyDescent="0.25">
      <c r="A15241" s="287"/>
    </row>
    <row r="15242" spans="1:1" x14ac:dyDescent="0.25">
      <c r="A15242" s="287"/>
    </row>
    <row r="15243" spans="1:1" x14ac:dyDescent="0.25">
      <c r="A15243" s="287"/>
    </row>
    <row r="15244" spans="1:1" x14ac:dyDescent="0.25">
      <c r="A15244" s="287"/>
    </row>
    <row r="15245" spans="1:1" x14ac:dyDescent="0.25">
      <c r="A15245" s="287"/>
    </row>
    <row r="15246" spans="1:1" x14ac:dyDescent="0.25">
      <c r="A15246" s="287"/>
    </row>
    <row r="15247" spans="1:1" x14ac:dyDescent="0.25">
      <c r="A15247" s="287"/>
    </row>
    <row r="15248" spans="1:1" x14ac:dyDescent="0.25">
      <c r="A15248" s="287"/>
    </row>
    <row r="15249" spans="1:1" x14ac:dyDescent="0.25">
      <c r="A15249" s="287"/>
    </row>
    <row r="15250" spans="1:1" x14ac:dyDescent="0.25">
      <c r="A15250" s="287"/>
    </row>
    <row r="15251" spans="1:1" x14ac:dyDescent="0.25">
      <c r="A15251" s="287"/>
    </row>
    <row r="15252" spans="1:1" x14ac:dyDescent="0.25">
      <c r="A15252" s="287"/>
    </row>
    <row r="15253" spans="1:1" x14ac:dyDescent="0.25">
      <c r="A15253" s="287"/>
    </row>
    <row r="15254" spans="1:1" x14ac:dyDescent="0.25">
      <c r="A15254" s="287"/>
    </row>
    <row r="15255" spans="1:1" x14ac:dyDescent="0.25">
      <c r="A15255" s="287"/>
    </row>
    <row r="15256" spans="1:1" x14ac:dyDescent="0.25">
      <c r="A15256" s="287"/>
    </row>
    <row r="15257" spans="1:1" x14ac:dyDescent="0.25">
      <c r="A15257" s="287"/>
    </row>
    <row r="15258" spans="1:1" x14ac:dyDescent="0.25">
      <c r="A15258" s="287"/>
    </row>
    <row r="15259" spans="1:1" x14ac:dyDescent="0.25">
      <c r="A15259" s="287"/>
    </row>
    <row r="15260" spans="1:1" x14ac:dyDescent="0.25">
      <c r="A15260" s="287"/>
    </row>
    <row r="15261" spans="1:1" x14ac:dyDescent="0.25">
      <c r="A15261" s="287"/>
    </row>
    <row r="15262" spans="1:1" x14ac:dyDescent="0.25">
      <c r="A15262" s="287"/>
    </row>
    <row r="15263" spans="1:1" x14ac:dyDescent="0.25">
      <c r="A15263" s="287"/>
    </row>
    <row r="15264" spans="1:1" x14ac:dyDescent="0.25">
      <c r="A15264" s="287"/>
    </row>
    <row r="15265" spans="1:1" x14ac:dyDescent="0.25">
      <c r="A15265" s="287"/>
    </row>
    <row r="15266" spans="1:1" x14ac:dyDescent="0.25">
      <c r="A15266" s="287"/>
    </row>
    <row r="15267" spans="1:1" x14ac:dyDescent="0.25">
      <c r="A15267" s="287"/>
    </row>
    <row r="15268" spans="1:1" x14ac:dyDescent="0.25">
      <c r="A15268" s="287"/>
    </row>
    <row r="15269" spans="1:1" x14ac:dyDescent="0.25">
      <c r="A15269" s="287"/>
    </row>
    <row r="15270" spans="1:1" x14ac:dyDescent="0.25">
      <c r="A15270" s="287"/>
    </row>
    <row r="15271" spans="1:1" x14ac:dyDescent="0.25">
      <c r="A15271" s="287"/>
    </row>
    <row r="15272" spans="1:1" x14ac:dyDescent="0.25">
      <c r="A15272" s="287"/>
    </row>
    <row r="15273" spans="1:1" x14ac:dyDescent="0.25">
      <c r="A15273" s="287"/>
    </row>
    <row r="15274" spans="1:1" x14ac:dyDescent="0.25">
      <c r="A15274" s="287"/>
    </row>
    <row r="15275" spans="1:1" x14ac:dyDescent="0.25">
      <c r="A15275" s="287"/>
    </row>
    <row r="15276" spans="1:1" x14ac:dyDescent="0.25">
      <c r="A15276" s="287"/>
    </row>
    <row r="15277" spans="1:1" x14ac:dyDescent="0.25">
      <c r="A15277" s="287"/>
    </row>
    <row r="15278" spans="1:1" x14ac:dyDescent="0.25">
      <c r="A15278" s="287"/>
    </row>
    <row r="15279" spans="1:1" x14ac:dyDescent="0.25">
      <c r="A15279" s="287"/>
    </row>
    <row r="15280" spans="1:1" x14ac:dyDescent="0.25">
      <c r="A15280" s="287"/>
    </row>
    <row r="15281" spans="1:1" x14ac:dyDescent="0.25">
      <c r="A15281" s="287"/>
    </row>
    <row r="15282" spans="1:1" x14ac:dyDescent="0.25">
      <c r="A15282" s="287"/>
    </row>
    <row r="15283" spans="1:1" x14ac:dyDescent="0.25">
      <c r="A15283" s="287"/>
    </row>
    <row r="15284" spans="1:1" x14ac:dyDescent="0.25">
      <c r="A15284" s="287"/>
    </row>
    <row r="15285" spans="1:1" x14ac:dyDescent="0.25">
      <c r="A15285" s="287"/>
    </row>
    <row r="15286" spans="1:1" x14ac:dyDescent="0.25">
      <c r="A15286" s="287"/>
    </row>
    <row r="15287" spans="1:1" x14ac:dyDescent="0.25">
      <c r="A15287" s="287"/>
    </row>
    <row r="15288" spans="1:1" x14ac:dyDescent="0.25">
      <c r="A15288" s="287"/>
    </row>
    <row r="15289" spans="1:1" x14ac:dyDescent="0.25">
      <c r="A15289" s="287"/>
    </row>
    <row r="15290" spans="1:1" x14ac:dyDescent="0.25">
      <c r="A15290" s="287"/>
    </row>
    <row r="15291" spans="1:1" x14ac:dyDescent="0.25">
      <c r="A15291" s="287"/>
    </row>
    <row r="15292" spans="1:1" x14ac:dyDescent="0.25">
      <c r="A15292" s="287"/>
    </row>
    <row r="15293" spans="1:1" x14ac:dyDescent="0.25">
      <c r="A15293" s="287"/>
    </row>
    <row r="15294" spans="1:1" x14ac:dyDescent="0.25">
      <c r="A15294" s="287"/>
    </row>
    <row r="15295" spans="1:1" x14ac:dyDescent="0.25">
      <c r="A15295" s="287"/>
    </row>
    <row r="15296" spans="1:1" x14ac:dyDescent="0.25">
      <c r="A15296" s="287"/>
    </row>
    <row r="15297" spans="1:1" x14ac:dyDescent="0.25">
      <c r="A15297" s="287"/>
    </row>
    <row r="15298" spans="1:1" x14ac:dyDescent="0.25">
      <c r="A15298" s="287"/>
    </row>
    <row r="15299" spans="1:1" x14ac:dyDescent="0.25">
      <c r="A15299" s="287"/>
    </row>
    <row r="15300" spans="1:1" x14ac:dyDescent="0.25">
      <c r="A15300" s="287"/>
    </row>
    <row r="15301" spans="1:1" x14ac:dyDescent="0.25">
      <c r="A15301" s="287"/>
    </row>
    <row r="15302" spans="1:1" x14ac:dyDescent="0.25">
      <c r="A15302" s="287"/>
    </row>
    <row r="15303" spans="1:1" x14ac:dyDescent="0.25">
      <c r="A15303" s="287"/>
    </row>
    <row r="15304" spans="1:1" x14ac:dyDescent="0.25">
      <c r="A15304" s="287"/>
    </row>
    <row r="15305" spans="1:1" x14ac:dyDescent="0.25">
      <c r="A15305" s="287"/>
    </row>
    <row r="15306" spans="1:1" x14ac:dyDescent="0.25">
      <c r="A15306" s="287"/>
    </row>
    <row r="15307" spans="1:1" x14ac:dyDescent="0.25">
      <c r="A15307" s="287"/>
    </row>
    <row r="15308" spans="1:1" x14ac:dyDescent="0.25">
      <c r="A15308" s="287"/>
    </row>
    <row r="15309" spans="1:1" x14ac:dyDescent="0.25">
      <c r="A15309" s="287"/>
    </row>
    <row r="15310" spans="1:1" x14ac:dyDescent="0.25">
      <c r="A15310" s="287"/>
    </row>
    <row r="15311" spans="1:1" x14ac:dyDescent="0.25">
      <c r="A15311" s="287"/>
    </row>
    <row r="15312" spans="1:1" x14ac:dyDescent="0.25">
      <c r="A15312" s="287"/>
    </row>
    <row r="15313" spans="1:1" x14ac:dyDescent="0.25">
      <c r="A15313" s="287"/>
    </row>
    <row r="15314" spans="1:1" x14ac:dyDescent="0.25">
      <c r="A15314" s="287"/>
    </row>
    <row r="15315" spans="1:1" x14ac:dyDescent="0.25">
      <c r="A15315" s="287"/>
    </row>
    <row r="15316" spans="1:1" x14ac:dyDescent="0.25">
      <c r="A15316" s="287"/>
    </row>
    <row r="15317" spans="1:1" x14ac:dyDescent="0.25">
      <c r="A15317" s="287"/>
    </row>
    <row r="15318" spans="1:1" x14ac:dyDescent="0.25">
      <c r="A15318" s="287"/>
    </row>
    <row r="15319" spans="1:1" x14ac:dyDescent="0.25">
      <c r="A15319" s="287"/>
    </row>
    <row r="15320" spans="1:1" x14ac:dyDescent="0.25">
      <c r="A15320" s="287"/>
    </row>
    <row r="15321" spans="1:1" x14ac:dyDescent="0.25">
      <c r="A15321" s="287"/>
    </row>
    <row r="15322" spans="1:1" x14ac:dyDescent="0.25">
      <c r="A15322" s="287"/>
    </row>
    <row r="15323" spans="1:1" x14ac:dyDescent="0.25">
      <c r="A15323" s="287"/>
    </row>
    <row r="15324" spans="1:1" x14ac:dyDescent="0.25">
      <c r="A15324" s="287"/>
    </row>
    <row r="15325" spans="1:1" x14ac:dyDescent="0.25">
      <c r="A15325" s="287"/>
    </row>
    <row r="15326" spans="1:1" x14ac:dyDescent="0.25">
      <c r="A15326" s="287"/>
    </row>
    <row r="15327" spans="1:1" x14ac:dyDescent="0.25">
      <c r="A15327" s="287"/>
    </row>
    <row r="15328" spans="1:1" x14ac:dyDescent="0.25">
      <c r="A15328" s="287"/>
    </row>
    <row r="15329" spans="1:1" x14ac:dyDescent="0.25">
      <c r="A15329" s="287"/>
    </row>
    <row r="15330" spans="1:1" x14ac:dyDescent="0.25">
      <c r="A15330" s="287"/>
    </row>
    <row r="15331" spans="1:1" x14ac:dyDescent="0.25">
      <c r="A15331" s="287"/>
    </row>
    <row r="15332" spans="1:1" x14ac:dyDescent="0.25">
      <c r="A15332" s="287"/>
    </row>
    <row r="15333" spans="1:1" x14ac:dyDescent="0.25">
      <c r="A15333" s="287"/>
    </row>
    <row r="15334" spans="1:1" x14ac:dyDescent="0.25">
      <c r="A15334" s="287"/>
    </row>
    <row r="15335" spans="1:1" x14ac:dyDescent="0.25">
      <c r="A15335" s="287"/>
    </row>
    <row r="15336" spans="1:1" x14ac:dyDescent="0.25">
      <c r="A15336" s="287"/>
    </row>
    <row r="15337" spans="1:1" x14ac:dyDescent="0.25">
      <c r="A15337" s="287"/>
    </row>
    <row r="15338" spans="1:1" x14ac:dyDescent="0.25">
      <c r="A15338" s="287"/>
    </row>
    <row r="15339" spans="1:1" x14ac:dyDescent="0.25">
      <c r="A15339" s="287"/>
    </row>
    <row r="15340" spans="1:1" x14ac:dyDescent="0.25">
      <c r="A15340" s="287"/>
    </row>
    <row r="15341" spans="1:1" x14ac:dyDescent="0.25">
      <c r="A15341" s="287"/>
    </row>
    <row r="15342" spans="1:1" x14ac:dyDescent="0.25">
      <c r="A15342" s="287"/>
    </row>
    <row r="15343" spans="1:1" x14ac:dyDescent="0.25">
      <c r="A15343" s="287"/>
    </row>
    <row r="15344" spans="1:1" x14ac:dyDescent="0.25">
      <c r="A15344" s="287"/>
    </row>
    <row r="15345" spans="1:1" x14ac:dyDescent="0.25">
      <c r="A15345" s="287"/>
    </row>
    <row r="15346" spans="1:1" x14ac:dyDescent="0.25">
      <c r="A15346" s="287"/>
    </row>
    <row r="15347" spans="1:1" x14ac:dyDescent="0.25">
      <c r="A15347" s="287"/>
    </row>
    <row r="15348" spans="1:1" x14ac:dyDescent="0.25">
      <c r="A15348" s="287"/>
    </row>
    <row r="15349" spans="1:1" x14ac:dyDescent="0.25">
      <c r="A15349" s="287"/>
    </row>
    <row r="15350" spans="1:1" x14ac:dyDescent="0.25">
      <c r="A15350" s="287"/>
    </row>
    <row r="15351" spans="1:1" x14ac:dyDescent="0.25">
      <c r="A15351" s="287"/>
    </row>
    <row r="15352" spans="1:1" x14ac:dyDescent="0.25">
      <c r="A15352" s="287"/>
    </row>
    <row r="15353" spans="1:1" x14ac:dyDescent="0.25">
      <c r="A15353" s="287"/>
    </row>
    <row r="15354" spans="1:1" x14ac:dyDescent="0.25">
      <c r="A15354" s="287"/>
    </row>
    <row r="15355" spans="1:1" x14ac:dyDescent="0.25">
      <c r="A15355" s="287"/>
    </row>
    <row r="15356" spans="1:1" x14ac:dyDescent="0.25">
      <c r="A15356" s="287"/>
    </row>
    <row r="15357" spans="1:1" x14ac:dyDescent="0.25">
      <c r="A15357" s="287"/>
    </row>
    <row r="15358" spans="1:1" x14ac:dyDescent="0.25">
      <c r="A15358" s="287"/>
    </row>
    <row r="15359" spans="1:1" x14ac:dyDescent="0.25">
      <c r="A15359" s="287"/>
    </row>
    <row r="15360" spans="1:1" x14ac:dyDescent="0.25">
      <c r="A15360" s="287"/>
    </row>
    <row r="15361" spans="1:1" x14ac:dyDescent="0.25">
      <c r="A15361" s="287"/>
    </row>
    <row r="15362" spans="1:1" x14ac:dyDescent="0.25">
      <c r="A15362" s="287"/>
    </row>
    <row r="15363" spans="1:1" x14ac:dyDescent="0.25">
      <c r="A15363" s="287"/>
    </row>
    <row r="15364" spans="1:1" x14ac:dyDescent="0.25">
      <c r="A15364" s="287"/>
    </row>
    <row r="15365" spans="1:1" x14ac:dyDescent="0.25">
      <c r="A15365" s="287"/>
    </row>
    <row r="15366" spans="1:1" x14ac:dyDescent="0.25">
      <c r="A15366" s="287"/>
    </row>
    <row r="15367" spans="1:1" x14ac:dyDescent="0.25">
      <c r="A15367" s="287"/>
    </row>
    <row r="15368" spans="1:1" x14ac:dyDescent="0.25">
      <c r="A15368" s="287"/>
    </row>
    <row r="15369" spans="1:1" x14ac:dyDescent="0.25">
      <c r="A15369" s="287"/>
    </row>
    <row r="15370" spans="1:1" x14ac:dyDescent="0.25">
      <c r="A15370" s="287"/>
    </row>
    <row r="15371" spans="1:1" x14ac:dyDescent="0.25">
      <c r="A15371" s="287"/>
    </row>
    <row r="15372" spans="1:1" x14ac:dyDescent="0.25">
      <c r="A15372" s="287"/>
    </row>
    <row r="15373" spans="1:1" x14ac:dyDescent="0.25">
      <c r="A15373" s="287"/>
    </row>
    <row r="15374" spans="1:1" x14ac:dyDescent="0.25">
      <c r="A15374" s="287"/>
    </row>
    <row r="15375" spans="1:1" x14ac:dyDescent="0.25">
      <c r="A15375" s="287"/>
    </row>
    <row r="15376" spans="1:1" x14ac:dyDescent="0.25">
      <c r="A15376" s="287"/>
    </row>
    <row r="15377" spans="1:1" x14ac:dyDescent="0.25">
      <c r="A15377" s="287"/>
    </row>
    <row r="15378" spans="1:1" x14ac:dyDescent="0.25">
      <c r="A15378" s="287"/>
    </row>
    <row r="15379" spans="1:1" x14ac:dyDescent="0.25">
      <c r="A15379" s="287"/>
    </row>
    <row r="15380" spans="1:1" x14ac:dyDescent="0.25">
      <c r="A15380" s="287"/>
    </row>
    <row r="15381" spans="1:1" x14ac:dyDescent="0.25">
      <c r="A15381" s="287"/>
    </row>
    <row r="15382" spans="1:1" x14ac:dyDescent="0.25">
      <c r="A15382" s="287"/>
    </row>
    <row r="15383" spans="1:1" x14ac:dyDescent="0.25">
      <c r="A15383" s="287"/>
    </row>
    <row r="15384" spans="1:1" x14ac:dyDescent="0.25">
      <c r="A15384" s="287"/>
    </row>
    <row r="15385" spans="1:1" x14ac:dyDescent="0.25">
      <c r="A15385" s="287"/>
    </row>
    <row r="15386" spans="1:1" x14ac:dyDescent="0.25">
      <c r="A15386" s="287"/>
    </row>
    <row r="15387" spans="1:1" x14ac:dyDescent="0.25">
      <c r="A15387" s="287"/>
    </row>
    <row r="15388" spans="1:1" x14ac:dyDescent="0.25">
      <c r="A15388" s="287"/>
    </row>
    <row r="15389" spans="1:1" x14ac:dyDescent="0.25">
      <c r="A15389" s="287"/>
    </row>
    <row r="15390" spans="1:1" x14ac:dyDescent="0.25">
      <c r="A15390" s="287"/>
    </row>
    <row r="15391" spans="1:1" x14ac:dyDescent="0.25">
      <c r="A15391" s="287"/>
    </row>
    <row r="15392" spans="1:1" x14ac:dyDescent="0.25">
      <c r="A15392" s="287"/>
    </row>
    <row r="15393" spans="1:1" x14ac:dyDescent="0.25">
      <c r="A15393" s="287"/>
    </row>
    <row r="15394" spans="1:1" x14ac:dyDescent="0.25">
      <c r="A15394" s="287"/>
    </row>
    <row r="15395" spans="1:1" x14ac:dyDescent="0.25">
      <c r="A15395" s="287"/>
    </row>
    <row r="15396" spans="1:1" x14ac:dyDescent="0.25">
      <c r="A15396" s="287"/>
    </row>
    <row r="15397" spans="1:1" x14ac:dyDescent="0.25">
      <c r="A15397" s="287"/>
    </row>
    <row r="15398" spans="1:1" x14ac:dyDescent="0.25">
      <c r="A15398" s="287"/>
    </row>
    <row r="15399" spans="1:1" x14ac:dyDescent="0.25">
      <c r="A15399" s="287"/>
    </row>
    <row r="15400" spans="1:1" x14ac:dyDescent="0.25">
      <c r="A15400" s="287"/>
    </row>
    <row r="15401" spans="1:1" x14ac:dyDescent="0.25">
      <c r="A15401" s="287"/>
    </row>
    <row r="15402" spans="1:1" x14ac:dyDescent="0.25">
      <c r="A15402" s="287"/>
    </row>
    <row r="15403" spans="1:1" x14ac:dyDescent="0.25">
      <c r="A15403" s="287"/>
    </row>
    <row r="15404" spans="1:1" x14ac:dyDescent="0.25">
      <c r="A15404" s="287"/>
    </row>
    <row r="15405" spans="1:1" x14ac:dyDescent="0.25">
      <c r="A15405" s="287"/>
    </row>
    <row r="15406" spans="1:1" x14ac:dyDescent="0.25">
      <c r="A15406" s="287"/>
    </row>
    <row r="15407" spans="1:1" x14ac:dyDescent="0.25">
      <c r="A15407" s="287"/>
    </row>
    <row r="15408" spans="1:1" x14ac:dyDescent="0.25">
      <c r="A15408" s="287"/>
    </row>
    <row r="15409" spans="1:1" x14ac:dyDescent="0.25">
      <c r="A15409" s="287"/>
    </row>
    <row r="15410" spans="1:1" x14ac:dyDescent="0.25">
      <c r="A15410" s="287"/>
    </row>
    <row r="15411" spans="1:1" x14ac:dyDescent="0.25">
      <c r="A15411" s="287"/>
    </row>
    <row r="15412" spans="1:1" x14ac:dyDescent="0.25">
      <c r="A15412" s="287"/>
    </row>
    <row r="15413" spans="1:1" x14ac:dyDescent="0.25">
      <c r="A15413" s="287"/>
    </row>
    <row r="15414" spans="1:1" x14ac:dyDescent="0.25">
      <c r="A15414" s="287"/>
    </row>
    <row r="15415" spans="1:1" x14ac:dyDescent="0.25">
      <c r="A15415" s="287"/>
    </row>
    <row r="15416" spans="1:1" x14ac:dyDescent="0.25">
      <c r="A15416" s="287"/>
    </row>
    <row r="15417" spans="1:1" x14ac:dyDescent="0.25">
      <c r="A15417" s="287"/>
    </row>
    <row r="15418" spans="1:1" x14ac:dyDescent="0.25">
      <c r="A15418" s="287"/>
    </row>
    <row r="15419" spans="1:1" x14ac:dyDescent="0.25">
      <c r="A15419" s="287"/>
    </row>
    <row r="15420" spans="1:1" x14ac:dyDescent="0.25">
      <c r="A15420" s="287"/>
    </row>
    <row r="15421" spans="1:1" x14ac:dyDescent="0.25">
      <c r="A15421" s="287"/>
    </row>
    <row r="15422" spans="1:1" x14ac:dyDescent="0.25">
      <c r="A15422" s="287"/>
    </row>
    <row r="15423" spans="1:1" x14ac:dyDescent="0.25">
      <c r="A15423" s="287"/>
    </row>
    <row r="15424" spans="1:1" x14ac:dyDescent="0.25">
      <c r="A15424" s="287"/>
    </row>
    <row r="15425" spans="1:1" x14ac:dyDescent="0.25">
      <c r="A15425" s="287"/>
    </row>
    <row r="15426" spans="1:1" x14ac:dyDescent="0.25">
      <c r="A15426" s="287"/>
    </row>
    <row r="15427" spans="1:1" x14ac:dyDescent="0.25">
      <c r="A15427" s="287"/>
    </row>
    <row r="15428" spans="1:1" x14ac:dyDescent="0.25">
      <c r="A15428" s="287"/>
    </row>
    <row r="15429" spans="1:1" x14ac:dyDescent="0.25">
      <c r="A15429" s="287"/>
    </row>
    <row r="15430" spans="1:1" x14ac:dyDescent="0.25">
      <c r="A15430" s="287"/>
    </row>
    <row r="15431" spans="1:1" x14ac:dyDescent="0.25">
      <c r="A15431" s="287"/>
    </row>
    <row r="15432" spans="1:1" x14ac:dyDescent="0.25">
      <c r="A15432" s="287"/>
    </row>
    <row r="15433" spans="1:1" x14ac:dyDescent="0.25">
      <c r="A15433" s="287"/>
    </row>
    <row r="15434" spans="1:1" x14ac:dyDescent="0.25">
      <c r="A15434" s="287"/>
    </row>
    <row r="15435" spans="1:1" x14ac:dyDescent="0.25">
      <c r="A15435" s="287"/>
    </row>
    <row r="15436" spans="1:1" x14ac:dyDescent="0.25">
      <c r="A15436" s="287"/>
    </row>
    <row r="15437" spans="1:1" x14ac:dyDescent="0.25">
      <c r="A15437" s="287"/>
    </row>
    <row r="15438" spans="1:1" x14ac:dyDescent="0.25">
      <c r="A15438" s="287"/>
    </row>
    <row r="15439" spans="1:1" x14ac:dyDescent="0.25">
      <c r="A15439" s="287"/>
    </row>
    <row r="15440" spans="1:1" x14ac:dyDescent="0.25">
      <c r="A15440" s="287"/>
    </row>
    <row r="15441" spans="1:1" x14ac:dyDescent="0.25">
      <c r="A15441" s="287"/>
    </row>
    <row r="15442" spans="1:1" x14ac:dyDescent="0.25">
      <c r="A15442" s="287"/>
    </row>
    <row r="15443" spans="1:1" x14ac:dyDescent="0.25">
      <c r="A15443" s="287"/>
    </row>
    <row r="15444" spans="1:1" x14ac:dyDescent="0.25">
      <c r="A15444" s="287"/>
    </row>
    <row r="15445" spans="1:1" x14ac:dyDescent="0.25">
      <c r="A15445" s="287"/>
    </row>
    <row r="15446" spans="1:1" x14ac:dyDescent="0.25">
      <c r="A15446" s="287"/>
    </row>
    <row r="15447" spans="1:1" x14ac:dyDescent="0.25">
      <c r="A15447" s="287"/>
    </row>
    <row r="15448" spans="1:1" x14ac:dyDescent="0.25">
      <c r="A15448" s="287"/>
    </row>
    <row r="15449" spans="1:1" x14ac:dyDescent="0.25">
      <c r="A15449" s="287"/>
    </row>
    <row r="15450" spans="1:1" x14ac:dyDescent="0.25">
      <c r="A15450" s="287"/>
    </row>
    <row r="15451" spans="1:1" x14ac:dyDescent="0.25">
      <c r="A15451" s="287"/>
    </row>
    <row r="15452" spans="1:1" x14ac:dyDescent="0.25">
      <c r="A15452" s="287"/>
    </row>
    <row r="15453" spans="1:1" x14ac:dyDescent="0.25">
      <c r="A15453" s="287"/>
    </row>
    <row r="15454" spans="1:1" x14ac:dyDescent="0.25">
      <c r="A15454" s="287"/>
    </row>
    <row r="15455" spans="1:1" x14ac:dyDescent="0.25">
      <c r="A15455" s="287"/>
    </row>
    <row r="15456" spans="1:1" x14ac:dyDescent="0.25">
      <c r="A15456" s="287"/>
    </row>
    <row r="15457" spans="1:1" x14ac:dyDescent="0.25">
      <c r="A15457" s="287"/>
    </row>
    <row r="15458" spans="1:1" x14ac:dyDescent="0.25">
      <c r="A15458" s="287"/>
    </row>
    <row r="15459" spans="1:1" x14ac:dyDescent="0.25">
      <c r="A15459" s="287"/>
    </row>
    <row r="15460" spans="1:1" x14ac:dyDescent="0.25">
      <c r="A15460" s="287"/>
    </row>
    <row r="15461" spans="1:1" x14ac:dyDescent="0.25">
      <c r="A15461" s="287"/>
    </row>
    <row r="15462" spans="1:1" x14ac:dyDescent="0.25">
      <c r="A15462" s="287"/>
    </row>
    <row r="15463" spans="1:1" x14ac:dyDescent="0.25">
      <c r="A15463" s="287"/>
    </row>
    <row r="15464" spans="1:1" x14ac:dyDescent="0.25">
      <c r="A15464" s="287"/>
    </row>
    <row r="15465" spans="1:1" x14ac:dyDescent="0.25">
      <c r="A15465" s="287"/>
    </row>
    <row r="15466" spans="1:1" x14ac:dyDescent="0.25">
      <c r="A15466" s="287"/>
    </row>
    <row r="15467" spans="1:1" x14ac:dyDescent="0.25">
      <c r="A15467" s="287"/>
    </row>
    <row r="15468" spans="1:1" x14ac:dyDescent="0.25">
      <c r="A15468" s="287"/>
    </row>
    <row r="15469" spans="1:1" x14ac:dyDescent="0.25">
      <c r="A15469" s="287"/>
    </row>
    <row r="15470" spans="1:1" x14ac:dyDescent="0.25">
      <c r="A15470" s="287"/>
    </row>
    <row r="15471" spans="1:1" x14ac:dyDescent="0.25">
      <c r="A15471" s="287"/>
    </row>
    <row r="15472" spans="1:1" x14ac:dyDescent="0.25">
      <c r="A15472" s="287"/>
    </row>
    <row r="15473" spans="1:1" x14ac:dyDescent="0.25">
      <c r="A15473" s="287"/>
    </row>
    <row r="15474" spans="1:1" x14ac:dyDescent="0.25">
      <c r="A15474" s="287"/>
    </row>
    <row r="15475" spans="1:1" x14ac:dyDescent="0.25">
      <c r="A15475" s="287"/>
    </row>
    <row r="15476" spans="1:1" x14ac:dyDescent="0.25">
      <c r="A15476" s="287"/>
    </row>
    <row r="15477" spans="1:1" x14ac:dyDescent="0.25">
      <c r="A15477" s="287"/>
    </row>
    <row r="15478" spans="1:1" x14ac:dyDescent="0.25">
      <c r="A15478" s="287"/>
    </row>
    <row r="15479" spans="1:1" x14ac:dyDescent="0.25">
      <c r="A15479" s="287"/>
    </row>
    <row r="15480" spans="1:1" x14ac:dyDescent="0.25">
      <c r="A15480" s="287"/>
    </row>
    <row r="15481" spans="1:1" x14ac:dyDescent="0.25">
      <c r="A15481" s="287"/>
    </row>
    <row r="15482" spans="1:1" x14ac:dyDescent="0.25">
      <c r="A15482" s="287"/>
    </row>
    <row r="15483" spans="1:1" x14ac:dyDescent="0.25">
      <c r="A15483" s="287"/>
    </row>
    <row r="15484" spans="1:1" x14ac:dyDescent="0.25">
      <c r="A15484" s="287"/>
    </row>
    <row r="15485" spans="1:1" x14ac:dyDescent="0.25">
      <c r="A15485" s="287"/>
    </row>
    <row r="15486" spans="1:1" x14ac:dyDescent="0.25">
      <c r="A15486" s="287"/>
    </row>
    <row r="15487" spans="1:1" x14ac:dyDescent="0.25">
      <c r="A15487" s="287"/>
    </row>
    <row r="15488" spans="1:1" x14ac:dyDescent="0.25">
      <c r="A15488" s="287"/>
    </row>
    <row r="15489" spans="1:1" x14ac:dyDescent="0.25">
      <c r="A15489" s="287"/>
    </row>
    <row r="15490" spans="1:1" x14ac:dyDescent="0.25">
      <c r="A15490" s="287"/>
    </row>
    <row r="15491" spans="1:1" x14ac:dyDescent="0.25">
      <c r="A15491" s="287"/>
    </row>
    <row r="15492" spans="1:1" x14ac:dyDescent="0.25">
      <c r="A15492" s="287"/>
    </row>
    <row r="15493" spans="1:1" x14ac:dyDescent="0.25">
      <c r="A15493" s="287"/>
    </row>
    <row r="15494" spans="1:1" x14ac:dyDescent="0.25">
      <c r="A15494" s="287"/>
    </row>
    <row r="15495" spans="1:1" x14ac:dyDescent="0.25">
      <c r="A15495" s="287"/>
    </row>
    <row r="15496" spans="1:1" x14ac:dyDescent="0.25">
      <c r="A15496" s="287"/>
    </row>
    <row r="15497" spans="1:1" x14ac:dyDescent="0.25">
      <c r="A15497" s="287"/>
    </row>
    <row r="15498" spans="1:1" x14ac:dyDescent="0.25">
      <c r="A15498" s="287"/>
    </row>
    <row r="15499" spans="1:1" x14ac:dyDescent="0.25">
      <c r="A15499" s="287"/>
    </row>
    <row r="15500" spans="1:1" x14ac:dyDescent="0.25">
      <c r="A15500" s="287"/>
    </row>
    <row r="15501" spans="1:1" x14ac:dyDescent="0.25">
      <c r="A15501" s="287"/>
    </row>
    <row r="15502" spans="1:1" x14ac:dyDescent="0.25">
      <c r="A15502" s="287"/>
    </row>
    <row r="15503" spans="1:1" x14ac:dyDescent="0.25">
      <c r="A15503" s="287"/>
    </row>
    <row r="15504" spans="1:1" x14ac:dyDescent="0.25">
      <c r="A15504" s="287"/>
    </row>
    <row r="15505" spans="1:1" x14ac:dyDescent="0.25">
      <c r="A15505" s="287"/>
    </row>
    <row r="15506" spans="1:1" x14ac:dyDescent="0.25">
      <c r="A15506" s="287"/>
    </row>
    <row r="15507" spans="1:1" x14ac:dyDescent="0.25">
      <c r="A15507" s="287"/>
    </row>
    <row r="15508" spans="1:1" x14ac:dyDescent="0.25">
      <c r="A15508" s="287"/>
    </row>
    <row r="15509" spans="1:1" x14ac:dyDescent="0.25">
      <c r="A15509" s="287"/>
    </row>
    <row r="15510" spans="1:1" x14ac:dyDescent="0.25">
      <c r="A15510" s="287"/>
    </row>
    <row r="15511" spans="1:1" x14ac:dyDescent="0.25">
      <c r="A15511" s="287"/>
    </row>
    <row r="15512" spans="1:1" x14ac:dyDescent="0.25">
      <c r="A15512" s="287"/>
    </row>
    <row r="15513" spans="1:1" x14ac:dyDescent="0.25">
      <c r="A15513" s="287"/>
    </row>
    <row r="15514" spans="1:1" x14ac:dyDescent="0.25">
      <c r="A15514" s="287"/>
    </row>
    <row r="15515" spans="1:1" x14ac:dyDescent="0.25">
      <c r="A15515" s="287"/>
    </row>
    <row r="15516" spans="1:1" x14ac:dyDescent="0.25">
      <c r="A15516" s="287"/>
    </row>
    <row r="15517" spans="1:1" x14ac:dyDescent="0.25">
      <c r="A15517" s="287"/>
    </row>
    <row r="15518" spans="1:1" x14ac:dyDescent="0.25">
      <c r="A15518" s="287"/>
    </row>
    <row r="15519" spans="1:1" x14ac:dyDescent="0.25">
      <c r="A15519" s="287"/>
    </row>
    <row r="15520" spans="1:1" x14ac:dyDescent="0.25">
      <c r="A15520" s="287"/>
    </row>
    <row r="15521" spans="1:1" x14ac:dyDescent="0.25">
      <c r="A15521" s="287"/>
    </row>
    <row r="15522" spans="1:1" x14ac:dyDescent="0.25">
      <c r="A15522" s="287"/>
    </row>
    <row r="15523" spans="1:1" x14ac:dyDescent="0.25">
      <c r="A15523" s="287"/>
    </row>
    <row r="15524" spans="1:1" x14ac:dyDescent="0.25">
      <c r="A15524" s="287"/>
    </row>
    <row r="15525" spans="1:1" x14ac:dyDescent="0.25">
      <c r="A15525" s="287"/>
    </row>
    <row r="15526" spans="1:1" x14ac:dyDescent="0.25">
      <c r="A15526" s="287"/>
    </row>
    <row r="15527" spans="1:1" x14ac:dyDescent="0.25">
      <c r="A15527" s="287"/>
    </row>
    <row r="15528" spans="1:1" x14ac:dyDescent="0.25">
      <c r="A15528" s="287"/>
    </row>
    <row r="15529" spans="1:1" x14ac:dyDescent="0.25">
      <c r="A15529" s="287"/>
    </row>
    <row r="15530" spans="1:1" x14ac:dyDescent="0.25">
      <c r="A15530" s="287"/>
    </row>
    <row r="15531" spans="1:1" x14ac:dyDescent="0.25">
      <c r="A15531" s="287"/>
    </row>
    <row r="15532" spans="1:1" x14ac:dyDescent="0.25">
      <c r="A15532" s="287"/>
    </row>
    <row r="15533" spans="1:1" x14ac:dyDescent="0.25">
      <c r="A15533" s="287"/>
    </row>
    <row r="15534" spans="1:1" x14ac:dyDescent="0.25">
      <c r="A15534" s="287"/>
    </row>
    <row r="15535" spans="1:1" x14ac:dyDescent="0.25">
      <c r="A15535" s="287"/>
    </row>
    <row r="15536" spans="1:1" x14ac:dyDescent="0.25">
      <c r="A15536" s="287"/>
    </row>
    <row r="15537" spans="1:1" x14ac:dyDescent="0.25">
      <c r="A15537" s="287"/>
    </row>
    <row r="15538" spans="1:1" x14ac:dyDescent="0.25">
      <c r="A15538" s="287"/>
    </row>
    <row r="15539" spans="1:1" x14ac:dyDescent="0.25">
      <c r="A15539" s="287"/>
    </row>
    <row r="15540" spans="1:1" x14ac:dyDescent="0.25">
      <c r="A15540" s="287"/>
    </row>
    <row r="15541" spans="1:1" x14ac:dyDescent="0.25">
      <c r="A15541" s="287"/>
    </row>
    <row r="15542" spans="1:1" x14ac:dyDescent="0.25">
      <c r="A15542" s="287"/>
    </row>
    <row r="15543" spans="1:1" x14ac:dyDescent="0.25">
      <c r="A15543" s="287"/>
    </row>
    <row r="15544" spans="1:1" x14ac:dyDescent="0.25">
      <c r="A15544" s="287"/>
    </row>
    <row r="15545" spans="1:1" x14ac:dyDescent="0.25">
      <c r="A15545" s="287"/>
    </row>
    <row r="15546" spans="1:1" x14ac:dyDescent="0.25">
      <c r="A15546" s="287"/>
    </row>
    <row r="15547" spans="1:1" x14ac:dyDescent="0.25">
      <c r="A15547" s="287"/>
    </row>
    <row r="15548" spans="1:1" x14ac:dyDescent="0.25">
      <c r="A15548" s="287"/>
    </row>
    <row r="15549" spans="1:1" x14ac:dyDescent="0.25">
      <c r="A15549" s="287"/>
    </row>
    <row r="15550" spans="1:1" x14ac:dyDescent="0.25">
      <c r="A15550" s="287"/>
    </row>
    <row r="15551" spans="1:1" x14ac:dyDescent="0.25">
      <c r="A15551" s="287"/>
    </row>
    <row r="15552" spans="1:1" x14ac:dyDescent="0.25">
      <c r="A15552" s="287"/>
    </row>
    <row r="15553" spans="1:1" x14ac:dyDescent="0.25">
      <c r="A15553" s="287"/>
    </row>
    <row r="15554" spans="1:1" x14ac:dyDescent="0.25">
      <c r="A15554" s="287"/>
    </row>
    <row r="15555" spans="1:1" x14ac:dyDescent="0.25">
      <c r="A15555" s="287"/>
    </row>
    <row r="15556" spans="1:1" x14ac:dyDescent="0.25">
      <c r="A15556" s="287"/>
    </row>
    <row r="15557" spans="1:1" x14ac:dyDescent="0.25">
      <c r="A15557" s="287"/>
    </row>
    <row r="15558" spans="1:1" x14ac:dyDescent="0.25">
      <c r="A15558" s="287"/>
    </row>
    <row r="15559" spans="1:1" x14ac:dyDescent="0.25">
      <c r="A15559" s="287"/>
    </row>
    <row r="15560" spans="1:1" x14ac:dyDescent="0.25">
      <c r="A15560" s="287"/>
    </row>
    <row r="15561" spans="1:1" x14ac:dyDescent="0.25">
      <c r="A15561" s="287"/>
    </row>
    <row r="15562" spans="1:1" x14ac:dyDescent="0.25">
      <c r="A15562" s="287"/>
    </row>
    <row r="15563" spans="1:1" x14ac:dyDescent="0.25">
      <c r="A15563" s="287"/>
    </row>
    <row r="15564" spans="1:1" x14ac:dyDescent="0.25">
      <c r="A15564" s="287"/>
    </row>
    <row r="15565" spans="1:1" x14ac:dyDescent="0.25">
      <c r="A15565" s="287"/>
    </row>
    <row r="15566" spans="1:1" x14ac:dyDescent="0.25">
      <c r="A15566" s="287"/>
    </row>
    <row r="15567" spans="1:1" x14ac:dyDescent="0.25">
      <c r="A15567" s="287"/>
    </row>
    <row r="15568" spans="1:1" x14ac:dyDescent="0.25">
      <c r="A15568" s="287"/>
    </row>
    <row r="15569" spans="1:1" x14ac:dyDescent="0.25">
      <c r="A15569" s="287"/>
    </row>
    <row r="15570" spans="1:1" x14ac:dyDescent="0.25">
      <c r="A15570" s="287"/>
    </row>
    <row r="15571" spans="1:1" x14ac:dyDescent="0.25">
      <c r="A15571" s="287"/>
    </row>
    <row r="15572" spans="1:1" x14ac:dyDescent="0.25">
      <c r="A15572" s="287"/>
    </row>
    <row r="15573" spans="1:1" x14ac:dyDescent="0.25">
      <c r="A15573" s="287"/>
    </row>
    <row r="15574" spans="1:1" x14ac:dyDescent="0.25">
      <c r="A15574" s="287"/>
    </row>
    <row r="15575" spans="1:1" x14ac:dyDescent="0.25">
      <c r="A15575" s="287"/>
    </row>
    <row r="15576" spans="1:1" x14ac:dyDescent="0.25">
      <c r="A15576" s="287"/>
    </row>
    <row r="15577" spans="1:1" x14ac:dyDescent="0.25">
      <c r="A15577" s="287"/>
    </row>
    <row r="15578" spans="1:1" x14ac:dyDescent="0.25">
      <c r="A15578" s="287"/>
    </row>
    <row r="15579" spans="1:1" x14ac:dyDescent="0.25">
      <c r="A15579" s="287"/>
    </row>
    <row r="15580" spans="1:1" x14ac:dyDescent="0.25">
      <c r="A15580" s="287"/>
    </row>
    <row r="15581" spans="1:1" x14ac:dyDescent="0.25">
      <c r="A15581" s="287"/>
    </row>
    <row r="15582" spans="1:1" x14ac:dyDescent="0.25">
      <c r="A15582" s="287"/>
    </row>
    <row r="15583" spans="1:1" x14ac:dyDescent="0.25">
      <c r="A15583" s="287"/>
    </row>
    <row r="15584" spans="1:1" x14ac:dyDescent="0.25">
      <c r="A15584" s="287"/>
    </row>
    <row r="15585" spans="1:1" x14ac:dyDescent="0.25">
      <c r="A15585" s="287"/>
    </row>
    <row r="15586" spans="1:1" x14ac:dyDescent="0.25">
      <c r="A15586" s="287"/>
    </row>
    <row r="15587" spans="1:1" x14ac:dyDescent="0.25">
      <c r="A15587" s="287"/>
    </row>
    <row r="15588" spans="1:1" x14ac:dyDescent="0.25">
      <c r="A15588" s="287"/>
    </row>
    <row r="15589" spans="1:1" x14ac:dyDescent="0.25">
      <c r="A15589" s="287"/>
    </row>
    <row r="15590" spans="1:1" x14ac:dyDescent="0.25">
      <c r="A15590" s="287"/>
    </row>
    <row r="15591" spans="1:1" x14ac:dyDescent="0.25">
      <c r="A15591" s="287"/>
    </row>
    <row r="15592" spans="1:1" x14ac:dyDescent="0.25">
      <c r="A15592" s="287"/>
    </row>
    <row r="15593" spans="1:1" x14ac:dyDescent="0.25">
      <c r="A15593" s="287"/>
    </row>
    <row r="15594" spans="1:1" x14ac:dyDescent="0.25">
      <c r="A15594" s="287"/>
    </row>
    <row r="15595" spans="1:1" x14ac:dyDescent="0.25">
      <c r="A15595" s="287"/>
    </row>
    <row r="15596" spans="1:1" x14ac:dyDescent="0.25">
      <c r="A15596" s="287"/>
    </row>
    <row r="15597" spans="1:1" x14ac:dyDescent="0.25">
      <c r="A15597" s="287"/>
    </row>
    <row r="15598" spans="1:1" x14ac:dyDescent="0.25">
      <c r="A15598" s="287"/>
    </row>
    <row r="15599" spans="1:1" x14ac:dyDescent="0.25">
      <c r="A15599" s="287"/>
    </row>
    <row r="15600" spans="1:1" x14ac:dyDescent="0.25">
      <c r="A15600" s="287"/>
    </row>
    <row r="15601" spans="1:1" x14ac:dyDescent="0.25">
      <c r="A15601" s="287"/>
    </row>
    <row r="15602" spans="1:1" x14ac:dyDescent="0.25">
      <c r="A15602" s="287"/>
    </row>
    <row r="15603" spans="1:1" x14ac:dyDescent="0.25">
      <c r="A15603" s="287"/>
    </row>
    <row r="15604" spans="1:1" x14ac:dyDescent="0.25">
      <c r="A15604" s="287"/>
    </row>
    <row r="15605" spans="1:1" x14ac:dyDescent="0.25">
      <c r="A15605" s="287"/>
    </row>
    <row r="15606" spans="1:1" x14ac:dyDescent="0.25">
      <c r="A15606" s="287"/>
    </row>
    <row r="15607" spans="1:1" x14ac:dyDescent="0.25">
      <c r="A15607" s="287"/>
    </row>
    <row r="15608" spans="1:1" x14ac:dyDescent="0.25">
      <c r="A15608" s="287"/>
    </row>
    <row r="15609" spans="1:1" x14ac:dyDescent="0.25">
      <c r="A15609" s="287"/>
    </row>
    <row r="15610" spans="1:1" x14ac:dyDescent="0.25">
      <c r="A15610" s="287"/>
    </row>
    <row r="15611" spans="1:1" x14ac:dyDescent="0.25">
      <c r="A15611" s="287"/>
    </row>
    <row r="15612" spans="1:1" x14ac:dyDescent="0.25">
      <c r="A15612" s="287"/>
    </row>
    <row r="15613" spans="1:1" x14ac:dyDescent="0.25">
      <c r="A15613" s="287"/>
    </row>
    <row r="15614" spans="1:1" x14ac:dyDescent="0.25">
      <c r="A15614" s="287"/>
    </row>
    <row r="15615" spans="1:1" x14ac:dyDescent="0.25">
      <c r="A15615" s="287"/>
    </row>
    <row r="15616" spans="1:1" x14ac:dyDescent="0.25">
      <c r="A15616" s="287"/>
    </row>
    <row r="15617" spans="1:1" x14ac:dyDescent="0.25">
      <c r="A15617" s="287"/>
    </row>
    <row r="15618" spans="1:1" x14ac:dyDescent="0.25">
      <c r="A15618" s="287"/>
    </row>
    <row r="15619" spans="1:1" x14ac:dyDescent="0.25">
      <c r="A15619" s="287"/>
    </row>
    <row r="15620" spans="1:1" x14ac:dyDescent="0.25">
      <c r="A15620" s="287"/>
    </row>
    <row r="15621" spans="1:1" x14ac:dyDescent="0.25">
      <c r="A15621" s="287"/>
    </row>
    <row r="15622" spans="1:1" x14ac:dyDescent="0.25">
      <c r="A15622" s="287"/>
    </row>
    <row r="15623" spans="1:1" x14ac:dyDescent="0.25">
      <c r="A15623" s="287"/>
    </row>
    <row r="15624" spans="1:1" x14ac:dyDescent="0.25">
      <c r="A15624" s="287"/>
    </row>
    <row r="15625" spans="1:1" x14ac:dyDescent="0.25">
      <c r="A15625" s="287"/>
    </row>
    <row r="15626" spans="1:1" x14ac:dyDescent="0.25">
      <c r="A15626" s="287"/>
    </row>
    <row r="15627" spans="1:1" x14ac:dyDescent="0.25">
      <c r="A15627" s="287"/>
    </row>
    <row r="15628" spans="1:1" x14ac:dyDescent="0.25">
      <c r="A15628" s="287"/>
    </row>
    <row r="15629" spans="1:1" x14ac:dyDescent="0.25">
      <c r="A15629" s="287"/>
    </row>
    <row r="15630" spans="1:1" x14ac:dyDescent="0.25">
      <c r="A15630" s="287"/>
    </row>
    <row r="15631" spans="1:1" x14ac:dyDescent="0.25">
      <c r="A15631" s="287"/>
    </row>
    <row r="15632" spans="1:1" x14ac:dyDescent="0.25">
      <c r="A15632" s="287"/>
    </row>
    <row r="15633" spans="1:1" x14ac:dyDescent="0.25">
      <c r="A15633" s="287"/>
    </row>
    <row r="15634" spans="1:1" x14ac:dyDescent="0.25">
      <c r="A15634" s="287"/>
    </row>
    <row r="15635" spans="1:1" x14ac:dyDescent="0.25">
      <c r="A15635" s="287"/>
    </row>
    <row r="15636" spans="1:1" x14ac:dyDescent="0.25">
      <c r="A15636" s="287"/>
    </row>
    <row r="15637" spans="1:1" x14ac:dyDescent="0.25">
      <c r="A15637" s="287"/>
    </row>
    <row r="15638" spans="1:1" x14ac:dyDescent="0.25">
      <c r="A15638" s="287"/>
    </row>
    <row r="15639" spans="1:1" x14ac:dyDescent="0.25">
      <c r="A15639" s="287"/>
    </row>
    <row r="15640" spans="1:1" x14ac:dyDescent="0.25">
      <c r="A15640" s="287"/>
    </row>
    <row r="15641" spans="1:1" x14ac:dyDescent="0.25">
      <c r="A15641" s="287"/>
    </row>
    <row r="15642" spans="1:1" x14ac:dyDescent="0.25">
      <c r="A15642" s="287"/>
    </row>
    <row r="15643" spans="1:1" x14ac:dyDescent="0.25">
      <c r="A15643" s="287"/>
    </row>
    <row r="15644" spans="1:1" x14ac:dyDescent="0.25">
      <c r="A15644" s="287"/>
    </row>
    <row r="15645" spans="1:1" x14ac:dyDescent="0.25">
      <c r="A15645" s="287"/>
    </row>
    <row r="15646" spans="1:1" x14ac:dyDescent="0.25">
      <c r="A15646" s="287"/>
    </row>
    <row r="15647" spans="1:1" x14ac:dyDescent="0.25">
      <c r="A15647" s="287"/>
    </row>
    <row r="15648" spans="1:1" x14ac:dyDescent="0.25">
      <c r="A15648" s="287"/>
    </row>
    <row r="15649" spans="1:1" x14ac:dyDescent="0.25">
      <c r="A15649" s="287"/>
    </row>
    <row r="15650" spans="1:1" x14ac:dyDescent="0.25">
      <c r="A15650" s="287"/>
    </row>
    <row r="15651" spans="1:1" x14ac:dyDescent="0.25">
      <c r="A15651" s="287"/>
    </row>
    <row r="15652" spans="1:1" x14ac:dyDescent="0.25">
      <c r="A15652" s="287"/>
    </row>
    <row r="15653" spans="1:1" x14ac:dyDescent="0.25">
      <c r="A15653" s="287"/>
    </row>
    <row r="15654" spans="1:1" x14ac:dyDescent="0.25">
      <c r="A15654" s="287"/>
    </row>
    <row r="15655" spans="1:1" x14ac:dyDescent="0.25">
      <c r="A15655" s="287"/>
    </row>
    <row r="15656" spans="1:1" x14ac:dyDescent="0.25">
      <c r="A15656" s="287"/>
    </row>
    <row r="15657" spans="1:1" x14ac:dyDescent="0.25">
      <c r="A15657" s="287"/>
    </row>
    <row r="15658" spans="1:1" x14ac:dyDescent="0.25">
      <c r="A15658" s="287"/>
    </row>
    <row r="15659" spans="1:1" x14ac:dyDescent="0.25">
      <c r="A15659" s="287"/>
    </row>
    <row r="15660" spans="1:1" x14ac:dyDescent="0.25">
      <c r="A15660" s="287"/>
    </row>
    <row r="15661" spans="1:1" x14ac:dyDescent="0.25">
      <c r="A15661" s="287"/>
    </row>
    <row r="15662" spans="1:1" x14ac:dyDescent="0.25">
      <c r="A15662" s="287"/>
    </row>
    <row r="15663" spans="1:1" x14ac:dyDescent="0.25">
      <c r="A15663" s="287"/>
    </row>
    <row r="15664" spans="1:1" x14ac:dyDescent="0.25">
      <c r="A15664" s="287"/>
    </row>
    <row r="15665" spans="1:1" x14ac:dyDescent="0.25">
      <c r="A15665" s="287"/>
    </row>
    <row r="15666" spans="1:1" x14ac:dyDescent="0.25">
      <c r="A15666" s="287"/>
    </row>
    <row r="15667" spans="1:1" x14ac:dyDescent="0.25">
      <c r="A15667" s="287"/>
    </row>
    <row r="15668" spans="1:1" x14ac:dyDescent="0.25">
      <c r="A15668" s="287"/>
    </row>
    <row r="15669" spans="1:1" x14ac:dyDescent="0.25">
      <c r="A15669" s="287"/>
    </row>
    <row r="15670" spans="1:1" x14ac:dyDescent="0.25">
      <c r="A15670" s="287"/>
    </row>
    <row r="15671" spans="1:1" x14ac:dyDescent="0.25">
      <c r="A15671" s="287"/>
    </row>
    <row r="15672" spans="1:1" x14ac:dyDescent="0.25">
      <c r="A15672" s="287"/>
    </row>
    <row r="15673" spans="1:1" x14ac:dyDescent="0.25">
      <c r="A15673" s="287"/>
    </row>
    <row r="15674" spans="1:1" x14ac:dyDescent="0.25">
      <c r="A15674" s="287"/>
    </row>
    <row r="15675" spans="1:1" x14ac:dyDescent="0.25">
      <c r="A15675" s="287"/>
    </row>
    <row r="15676" spans="1:1" x14ac:dyDescent="0.25">
      <c r="A15676" s="287"/>
    </row>
    <row r="15677" spans="1:1" x14ac:dyDescent="0.25">
      <c r="A15677" s="287"/>
    </row>
    <row r="15678" spans="1:1" x14ac:dyDescent="0.25">
      <c r="A15678" s="287"/>
    </row>
    <row r="15679" spans="1:1" x14ac:dyDescent="0.25">
      <c r="A15679" s="287"/>
    </row>
    <row r="15680" spans="1:1" x14ac:dyDescent="0.25">
      <c r="A15680" s="287"/>
    </row>
    <row r="15681" spans="1:1" x14ac:dyDescent="0.25">
      <c r="A15681" s="287"/>
    </row>
    <row r="15682" spans="1:1" x14ac:dyDescent="0.25">
      <c r="A15682" s="287"/>
    </row>
    <row r="15683" spans="1:1" x14ac:dyDescent="0.25">
      <c r="A15683" s="287"/>
    </row>
    <row r="15684" spans="1:1" x14ac:dyDescent="0.25">
      <c r="A15684" s="287"/>
    </row>
    <row r="15685" spans="1:1" x14ac:dyDescent="0.25">
      <c r="A15685" s="287"/>
    </row>
    <row r="15686" spans="1:1" x14ac:dyDescent="0.25">
      <c r="A15686" s="287"/>
    </row>
    <row r="15687" spans="1:1" x14ac:dyDescent="0.25">
      <c r="A15687" s="287"/>
    </row>
    <row r="15688" spans="1:1" x14ac:dyDescent="0.25">
      <c r="A15688" s="287"/>
    </row>
    <row r="15689" spans="1:1" x14ac:dyDescent="0.25">
      <c r="A15689" s="287"/>
    </row>
    <row r="15690" spans="1:1" x14ac:dyDescent="0.25">
      <c r="A15690" s="287"/>
    </row>
    <row r="15691" spans="1:1" x14ac:dyDescent="0.25">
      <c r="A15691" s="287"/>
    </row>
    <row r="15692" spans="1:1" x14ac:dyDescent="0.25">
      <c r="A15692" s="287"/>
    </row>
    <row r="15693" spans="1:1" x14ac:dyDescent="0.25">
      <c r="A15693" s="287"/>
    </row>
    <row r="15694" spans="1:1" x14ac:dyDescent="0.25">
      <c r="A15694" s="287"/>
    </row>
    <row r="15695" spans="1:1" x14ac:dyDescent="0.25">
      <c r="A15695" s="287"/>
    </row>
    <row r="15696" spans="1:1" x14ac:dyDescent="0.25">
      <c r="A15696" s="287"/>
    </row>
    <row r="15697" spans="1:1" x14ac:dyDescent="0.25">
      <c r="A15697" s="287"/>
    </row>
    <row r="15698" spans="1:1" x14ac:dyDescent="0.25">
      <c r="A15698" s="287"/>
    </row>
    <row r="15699" spans="1:1" x14ac:dyDescent="0.25">
      <c r="A15699" s="287"/>
    </row>
    <row r="15700" spans="1:1" x14ac:dyDescent="0.25">
      <c r="A15700" s="287"/>
    </row>
    <row r="15701" spans="1:1" x14ac:dyDescent="0.25">
      <c r="A15701" s="287"/>
    </row>
    <row r="15702" spans="1:1" x14ac:dyDescent="0.25">
      <c r="A15702" s="287"/>
    </row>
    <row r="15703" spans="1:1" x14ac:dyDescent="0.25">
      <c r="A15703" s="287"/>
    </row>
    <row r="15704" spans="1:1" x14ac:dyDescent="0.25">
      <c r="A15704" s="287"/>
    </row>
    <row r="15705" spans="1:1" x14ac:dyDescent="0.25">
      <c r="A15705" s="287"/>
    </row>
    <row r="15706" spans="1:1" x14ac:dyDescent="0.25">
      <c r="A15706" s="287"/>
    </row>
    <row r="15707" spans="1:1" x14ac:dyDescent="0.25">
      <c r="A15707" s="287"/>
    </row>
    <row r="15708" spans="1:1" x14ac:dyDescent="0.25">
      <c r="A15708" s="287"/>
    </row>
    <row r="15709" spans="1:1" x14ac:dyDescent="0.25">
      <c r="A15709" s="287"/>
    </row>
    <row r="15710" spans="1:1" x14ac:dyDescent="0.25">
      <c r="A15710" s="287"/>
    </row>
    <row r="15711" spans="1:1" x14ac:dyDescent="0.25">
      <c r="A15711" s="287"/>
    </row>
    <row r="15712" spans="1:1" x14ac:dyDescent="0.25">
      <c r="A15712" s="287"/>
    </row>
    <row r="15713" spans="1:1" x14ac:dyDescent="0.25">
      <c r="A15713" s="287"/>
    </row>
    <row r="15714" spans="1:1" x14ac:dyDescent="0.25">
      <c r="A15714" s="287"/>
    </row>
    <row r="15715" spans="1:1" x14ac:dyDescent="0.25">
      <c r="A15715" s="287"/>
    </row>
    <row r="15716" spans="1:1" x14ac:dyDescent="0.25">
      <c r="A15716" s="287"/>
    </row>
    <row r="15717" spans="1:1" x14ac:dyDescent="0.25">
      <c r="A15717" s="287"/>
    </row>
    <row r="15718" spans="1:1" x14ac:dyDescent="0.25">
      <c r="A15718" s="287"/>
    </row>
    <row r="15719" spans="1:1" x14ac:dyDescent="0.25">
      <c r="A15719" s="287"/>
    </row>
    <row r="15720" spans="1:1" x14ac:dyDescent="0.25">
      <c r="A15720" s="287"/>
    </row>
    <row r="15721" spans="1:1" x14ac:dyDescent="0.25">
      <c r="A15721" s="287"/>
    </row>
    <row r="15722" spans="1:1" x14ac:dyDescent="0.25">
      <c r="A15722" s="287"/>
    </row>
    <row r="15723" spans="1:1" x14ac:dyDescent="0.25">
      <c r="A15723" s="287"/>
    </row>
    <row r="15724" spans="1:1" x14ac:dyDescent="0.25">
      <c r="A15724" s="287"/>
    </row>
    <row r="15725" spans="1:1" x14ac:dyDescent="0.25">
      <c r="A15725" s="287"/>
    </row>
    <row r="15726" spans="1:1" x14ac:dyDescent="0.25">
      <c r="A15726" s="287"/>
    </row>
    <row r="15727" spans="1:1" x14ac:dyDescent="0.25">
      <c r="A15727" s="287"/>
    </row>
    <row r="15728" spans="1:1" x14ac:dyDescent="0.25">
      <c r="A15728" s="287"/>
    </row>
    <row r="15729" spans="1:1" x14ac:dyDescent="0.25">
      <c r="A15729" s="287"/>
    </row>
    <row r="15730" spans="1:1" x14ac:dyDescent="0.25">
      <c r="A15730" s="287"/>
    </row>
    <row r="15731" spans="1:1" x14ac:dyDescent="0.25">
      <c r="A15731" s="287"/>
    </row>
    <row r="15732" spans="1:1" x14ac:dyDescent="0.25">
      <c r="A15732" s="287"/>
    </row>
    <row r="15733" spans="1:1" x14ac:dyDescent="0.25">
      <c r="A15733" s="287"/>
    </row>
    <row r="15734" spans="1:1" x14ac:dyDescent="0.25">
      <c r="A15734" s="287"/>
    </row>
    <row r="15735" spans="1:1" x14ac:dyDescent="0.25">
      <c r="A15735" s="287"/>
    </row>
    <row r="15736" spans="1:1" x14ac:dyDescent="0.25">
      <c r="A15736" s="287"/>
    </row>
    <row r="15737" spans="1:1" x14ac:dyDescent="0.25">
      <c r="A15737" s="287"/>
    </row>
    <row r="15738" spans="1:1" x14ac:dyDescent="0.25">
      <c r="A15738" s="287"/>
    </row>
    <row r="15739" spans="1:1" x14ac:dyDescent="0.25">
      <c r="A15739" s="287"/>
    </row>
    <row r="15740" spans="1:1" x14ac:dyDescent="0.25">
      <c r="A15740" s="287"/>
    </row>
    <row r="15741" spans="1:1" x14ac:dyDescent="0.25">
      <c r="A15741" s="287"/>
    </row>
    <row r="15742" spans="1:1" x14ac:dyDescent="0.25">
      <c r="A15742" s="287"/>
    </row>
    <row r="15743" spans="1:1" x14ac:dyDescent="0.25">
      <c r="A15743" s="287"/>
    </row>
    <row r="15744" spans="1:1" x14ac:dyDescent="0.25">
      <c r="A15744" s="287"/>
    </row>
    <row r="15745" spans="1:1" x14ac:dyDescent="0.25">
      <c r="A15745" s="287"/>
    </row>
    <row r="15746" spans="1:1" x14ac:dyDescent="0.25">
      <c r="A15746" s="287"/>
    </row>
    <row r="15747" spans="1:1" x14ac:dyDescent="0.25">
      <c r="A15747" s="287"/>
    </row>
    <row r="15748" spans="1:1" x14ac:dyDescent="0.25">
      <c r="A15748" s="287"/>
    </row>
    <row r="15749" spans="1:1" x14ac:dyDescent="0.25">
      <c r="A15749" s="287"/>
    </row>
    <row r="15750" spans="1:1" x14ac:dyDescent="0.25">
      <c r="A15750" s="287"/>
    </row>
    <row r="15751" spans="1:1" x14ac:dyDescent="0.25">
      <c r="A15751" s="287"/>
    </row>
    <row r="15752" spans="1:1" x14ac:dyDescent="0.25">
      <c r="A15752" s="287"/>
    </row>
    <row r="15753" spans="1:1" x14ac:dyDescent="0.25">
      <c r="A15753" s="287"/>
    </row>
    <row r="15754" spans="1:1" x14ac:dyDescent="0.25">
      <c r="A15754" s="287"/>
    </row>
    <row r="15755" spans="1:1" x14ac:dyDescent="0.25">
      <c r="A15755" s="287"/>
    </row>
    <row r="15756" spans="1:1" x14ac:dyDescent="0.25">
      <c r="A15756" s="287"/>
    </row>
    <row r="15757" spans="1:1" x14ac:dyDescent="0.25">
      <c r="A15757" s="287"/>
    </row>
    <row r="15758" spans="1:1" x14ac:dyDescent="0.25">
      <c r="A15758" s="287"/>
    </row>
    <row r="15759" spans="1:1" x14ac:dyDescent="0.25">
      <c r="A15759" s="287"/>
    </row>
    <row r="15760" spans="1:1" x14ac:dyDescent="0.25">
      <c r="A15760" s="287"/>
    </row>
    <row r="15761" spans="1:1" x14ac:dyDescent="0.25">
      <c r="A15761" s="287"/>
    </row>
    <row r="15762" spans="1:1" x14ac:dyDescent="0.25">
      <c r="A15762" s="287"/>
    </row>
    <row r="15763" spans="1:1" x14ac:dyDescent="0.25">
      <c r="A15763" s="287"/>
    </row>
    <row r="15764" spans="1:1" x14ac:dyDescent="0.25">
      <c r="A15764" s="287"/>
    </row>
    <row r="15765" spans="1:1" x14ac:dyDescent="0.25">
      <c r="A15765" s="287"/>
    </row>
    <row r="15766" spans="1:1" x14ac:dyDescent="0.25">
      <c r="A15766" s="287"/>
    </row>
    <row r="15767" spans="1:1" x14ac:dyDescent="0.25">
      <c r="A15767" s="287"/>
    </row>
    <row r="15768" spans="1:1" x14ac:dyDescent="0.25">
      <c r="A15768" s="287"/>
    </row>
    <row r="15769" spans="1:1" x14ac:dyDescent="0.25">
      <c r="A15769" s="287"/>
    </row>
    <row r="15770" spans="1:1" x14ac:dyDescent="0.25">
      <c r="A15770" s="287"/>
    </row>
    <row r="15771" spans="1:1" x14ac:dyDescent="0.25">
      <c r="A15771" s="287"/>
    </row>
    <row r="15772" spans="1:1" x14ac:dyDescent="0.25">
      <c r="A15772" s="287"/>
    </row>
    <row r="15773" spans="1:1" x14ac:dyDescent="0.25">
      <c r="A15773" s="287"/>
    </row>
    <row r="15774" spans="1:1" x14ac:dyDescent="0.25">
      <c r="A15774" s="287"/>
    </row>
    <row r="15775" spans="1:1" x14ac:dyDescent="0.25">
      <c r="A15775" s="287"/>
    </row>
    <row r="15776" spans="1:1" x14ac:dyDescent="0.25">
      <c r="A15776" s="287"/>
    </row>
    <row r="15777" spans="1:1" x14ac:dyDescent="0.25">
      <c r="A15777" s="287"/>
    </row>
    <row r="15778" spans="1:1" x14ac:dyDescent="0.25">
      <c r="A15778" s="287"/>
    </row>
    <row r="15779" spans="1:1" x14ac:dyDescent="0.25">
      <c r="A15779" s="287"/>
    </row>
    <row r="15780" spans="1:1" x14ac:dyDescent="0.25">
      <c r="A15780" s="287"/>
    </row>
    <row r="15781" spans="1:1" x14ac:dyDescent="0.25">
      <c r="A15781" s="287"/>
    </row>
    <row r="15782" spans="1:1" x14ac:dyDescent="0.25">
      <c r="A15782" s="287"/>
    </row>
    <row r="15783" spans="1:1" x14ac:dyDescent="0.25">
      <c r="A15783" s="287"/>
    </row>
    <row r="15784" spans="1:1" x14ac:dyDescent="0.25">
      <c r="A15784" s="287"/>
    </row>
    <row r="15785" spans="1:1" x14ac:dyDescent="0.25">
      <c r="A15785" s="287"/>
    </row>
    <row r="15786" spans="1:1" x14ac:dyDescent="0.25">
      <c r="A15786" s="287"/>
    </row>
    <row r="15787" spans="1:1" x14ac:dyDescent="0.25">
      <c r="A15787" s="287"/>
    </row>
    <row r="15788" spans="1:1" x14ac:dyDescent="0.25">
      <c r="A15788" s="287"/>
    </row>
    <row r="15789" spans="1:1" x14ac:dyDescent="0.25">
      <c r="A15789" s="287"/>
    </row>
    <row r="15790" spans="1:1" x14ac:dyDescent="0.25">
      <c r="A15790" s="287"/>
    </row>
    <row r="15791" spans="1:1" x14ac:dyDescent="0.25">
      <c r="A15791" s="287"/>
    </row>
    <row r="15792" spans="1:1" x14ac:dyDescent="0.25">
      <c r="A15792" s="287"/>
    </row>
    <row r="15793" spans="1:1" x14ac:dyDescent="0.25">
      <c r="A15793" s="287"/>
    </row>
    <row r="15794" spans="1:1" x14ac:dyDescent="0.25">
      <c r="A15794" s="287"/>
    </row>
    <row r="15795" spans="1:1" x14ac:dyDescent="0.25">
      <c r="A15795" s="287"/>
    </row>
    <row r="15796" spans="1:1" x14ac:dyDescent="0.25">
      <c r="A15796" s="287"/>
    </row>
    <row r="15797" spans="1:1" x14ac:dyDescent="0.25">
      <c r="A15797" s="287"/>
    </row>
    <row r="15798" spans="1:1" x14ac:dyDescent="0.25">
      <c r="A15798" s="287"/>
    </row>
    <row r="15799" spans="1:1" x14ac:dyDescent="0.25">
      <c r="A15799" s="287"/>
    </row>
    <row r="15800" spans="1:1" x14ac:dyDescent="0.25">
      <c r="A15800" s="287"/>
    </row>
    <row r="15801" spans="1:1" x14ac:dyDescent="0.25">
      <c r="A15801" s="287"/>
    </row>
    <row r="15802" spans="1:1" x14ac:dyDescent="0.25">
      <c r="A15802" s="287"/>
    </row>
    <row r="15803" spans="1:1" x14ac:dyDescent="0.25">
      <c r="A15803" s="287"/>
    </row>
    <row r="15804" spans="1:1" x14ac:dyDescent="0.25">
      <c r="A15804" s="287"/>
    </row>
    <row r="15805" spans="1:1" x14ac:dyDescent="0.25">
      <c r="A15805" s="287"/>
    </row>
    <row r="15806" spans="1:1" x14ac:dyDescent="0.25">
      <c r="A15806" s="287"/>
    </row>
    <row r="15807" spans="1:1" x14ac:dyDescent="0.25">
      <c r="A15807" s="287"/>
    </row>
    <row r="15808" spans="1:1" x14ac:dyDescent="0.25">
      <c r="A15808" s="287"/>
    </row>
    <row r="15809" spans="1:1" x14ac:dyDescent="0.25">
      <c r="A15809" s="287"/>
    </row>
    <row r="15810" spans="1:1" x14ac:dyDescent="0.25">
      <c r="A15810" s="287"/>
    </row>
    <row r="15811" spans="1:1" x14ac:dyDescent="0.25">
      <c r="A15811" s="287"/>
    </row>
    <row r="15812" spans="1:1" x14ac:dyDescent="0.25">
      <c r="A15812" s="287"/>
    </row>
    <row r="15813" spans="1:1" x14ac:dyDescent="0.25">
      <c r="A15813" s="287"/>
    </row>
    <row r="15814" spans="1:1" x14ac:dyDescent="0.25">
      <c r="A15814" s="287"/>
    </row>
    <row r="15815" spans="1:1" x14ac:dyDescent="0.25">
      <c r="A15815" s="287"/>
    </row>
    <row r="15816" spans="1:1" x14ac:dyDescent="0.25">
      <c r="A15816" s="287"/>
    </row>
    <row r="15817" spans="1:1" x14ac:dyDescent="0.25">
      <c r="A15817" s="287"/>
    </row>
    <row r="15818" spans="1:1" x14ac:dyDescent="0.25">
      <c r="A15818" s="287"/>
    </row>
    <row r="15819" spans="1:1" x14ac:dyDescent="0.25">
      <c r="A15819" s="287"/>
    </row>
    <row r="15820" spans="1:1" x14ac:dyDescent="0.25">
      <c r="A15820" s="287"/>
    </row>
    <row r="15821" spans="1:1" x14ac:dyDescent="0.25">
      <c r="A15821" s="287"/>
    </row>
    <row r="15822" spans="1:1" x14ac:dyDescent="0.25">
      <c r="A15822" s="287"/>
    </row>
    <row r="15823" spans="1:1" x14ac:dyDescent="0.25">
      <c r="A15823" s="287"/>
    </row>
    <row r="15824" spans="1:1" x14ac:dyDescent="0.25">
      <c r="A15824" s="287"/>
    </row>
    <row r="15825" spans="1:1" x14ac:dyDescent="0.25">
      <c r="A15825" s="287"/>
    </row>
    <row r="15826" spans="1:1" x14ac:dyDescent="0.25">
      <c r="A15826" s="287"/>
    </row>
    <row r="15827" spans="1:1" x14ac:dyDescent="0.25">
      <c r="A15827" s="287"/>
    </row>
    <row r="15828" spans="1:1" x14ac:dyDescent="0.25">
      <c r="A15828" s="287"/>
    </row>
    <row r="15829" spans="1:1" x14ac:dyDescent="0.25">
      <c r="A15829" s="287"/>
    </row>
    <row r="15830" spans="1:1" x14ac:dyDescent="0.25">
      <c r="A15830" s="287"/>
    </row>
    <row r="15831" spans="1:1" x14ac:dyDescent="0.25">
      <c r="A15831" s="287"/>
    </row>
    <row r="15832" spans="1:1" x14ac:dyDescent="0.25">
      <c r="A15832" s="287"/>
    </row>
    <row r="15833" spans="1:1" x14ac:dyDescent="0.25">
      <c r="A15833" s="287"/>
    </row>
    <row r="15834" spans="1:1" x14ac:dyDescent="0.25">
      <c r="A15834" s="287"/>
    </row>
    <row r="15835" spans="1:1" x14ac:dyDescent="0.25">
      <c r="A15835" s="287"/>
    </row>
    <row r="15836" spans="1:1" x14ac:dyDescent="0.25">
      <c r="A15836" s="287"/>
    </row>
    <row r="15837" spans="1:1" x14ac:dyDescent="0.25">
      <c r="A15837" s="287"/>
    </row>
    <row r="15838" spans="1:1" x14ac:dyDescent="0.25">
      <c r="A15838" s="287"/>
    </row>
    <row r="15839" spans="1:1" x14ac:dyDescent="0.25">
      <c r="A15839" s="287"/>
    </row>
    <row r="15840" spans="1:1" x14ac:dyDescent="0.25">
      <c r="A15840" s="287"/>
    </row>
    <row r="15841" spans="1:1" x14ac:dyDescent="0.25">
      <c r="A15841" s="287"/>
    </row>
    <row r="15842" spans="1:1" x14ac:dyDescent="0.25">
      <c r="A15842" s="287"/>
    </row>
    <row r="15843" spans="1:1" x14ac:dyDescent="0.25">
      <c r="A15843" s="287"/>
    </row>
    <row r="15844" spans="1:1" x14ac:dyDescent="0.25">
      <c r="A15844" s="287"/>
    </row>
    <row r="15845" spans="1:1" x14ac:dyDescent="0.25">
      <c r="A15845" s="287"/>
    </row>
    <row r="15846" spans="1:1" x14ac:dyDescent="0.25">
      <c r="A15846" s="287"/>
    </row>
    <row r="15847" spans="1:1" x14ac:dyDescent="0.25">
      <c r="A15847" s="287"/>
    </row>
    <row r="15848" spans="1:1" x14ac:dyDescent="0.25">
      <c r="A15848" s="287"/>
    </row>
    <row r="15849" spans="1:1" x14ac:dyDescent="0.25">
      <c r="A15849" s="287"/>
    </row>
    <row r="15850" spans="1:1" x14ac:dyDescent="0.25">
      <c r="A15850" s="287"/>
    </row>
    <row r="15851" spans="1:1" x14ac:dyDescent="0.25">
      <c r="A15851" s="287"/>
    </row>
    <row r="15852" spans="1:1" x14ac:dyDescent="0.25">
      <c r="A15852" s="287"/>
    </row>
    <row r="15853" spans="1:1" x14ac:dyDescent="0.25">
      <c r="A15853" s="287"/>
    </row>
    <row r="15854" spans="1:1" x14ac:dyDescent="0.25">
      <c r="A15854" s="287"/>
    </row>
    <row r="15855" spans="1:1" x14ac:dyDescent="0.25">
      <c r="A15855" s="287"/>
    </row>
    <row r="15856" spans="1:1" x14ac:dyDescent="0.25">
      <c r="A15856" s="287"/>
    </row>
    <row r="15857" spans="1:1" x14ac:dyDescent="0.25">
      <c r="A15857" s="287"/>
    </row>
    <row r="15858" spans="1:1" x14ac:dyDescent="0.25">
      <c r="A15858" s="287"/>
    </row>
    <row r="15859" spans="1:1" x14ac:dyDescent="0.25">
      <c r="A15859" s="287"/>
    </row>
    <row r="15860" spans="1:1" x14ac:dyDescent="0.25">
      <c r="A15860" s="287"/>
    </row>
    <row r="15861" spans="1:1" x14ac:dyDescent="0.25">
      <c r="A15861" s="287"/>
    </row>
    <row r="15862" spans="1:1" x14ac:dyDescent="0.25">
      <c r="A15862" s="287"/>
    </row>
    <row r="15863" spans="1:1" x14ac:dyDescent="0.25">
      <c r="A15863" s="287"/>
    </row>
    <row r="15864" spans="1:1" x14ac:dyDescent="0.25">
      <c r="A15864" s="287"/>
    </row>
    <row r="15865" spans="1:1" x14ac:dyDescent="0.25">
      <c r="A15865" s="287"/>
    </row>
    <row r="15866" spans="1:1" x14ac:dyDescent="0.25">
      <c r="A15866" s="287"/>
    </row>
    <row r="15867" spans="1:1" x14ac:dyDescent="0.25">
      <c r="A15867" s="287"/>
    </row>
    <row r="15868" spans="1:1" x14ac:dyDescent="0.25">
      <c r="A15868" s="287"/>
    </row>
    <row r="15869" spans="1:1" x14ac:dyDescent="0.25">
      <c r="A15869" s="287"/>
    </row>
    <row r="15870" spans="1:1" x14ac:dyDescent="0.25">
      <c r="A15870" s="287"/>
    </row>
    <row r="15871" spans="1:1" x14ac:dyDescent="0.25">
      <c r="A15871" s="287"/>
    </row>
    <row r="15872" spans="1:1" x14ac:dyDescent="0.25">
      <c r="A15872" s="287"/>
    </row>
    <row r="15873" spans="1:1" x14ac:dyDescent="0.25">
      <c r="A15873" s="287"/>
    </row>
    <row r="15874" spans="1:1" x14ac:dyDescent="0.25">
      <c r="A15874" s="287"/>
    </row>
    <row r="15875" spans="1:1" x14ac:dyDescent="0.25">
      <c r="A15875" s="287"/>
    </row>
    <row r="15876" spans="1:1" x14ac:dyDescent="0.25">
      <c r="A15876" s="287"/>
    </row>
    <row r="15877" spans="1:1" x14ac:dyDescent="0.25">
      <c r="A15877" s="287"/>
    </row>
    <row r="15878" spans="1:1" x14ac:dyDescent="0.25">
      <c r="A15878" s="287"/>
    </row>
    <row r="15879" spans="1:1" x14ac:dyDescent="0.25">
      <c r="A15879" s="287"/>
    </row>
    <row r="15880" spans="1:1" x14ac:dyDescent="0.25">
      <c r="A15880" s="287"/>
    </row>
    <row r="15881" spans="1:1" x14ac:dyDescent="0.25">
      <c r="A15881" s="287"/>
    </row>
    <row r="15882" spans="1:1" x14ac:dyDescent="0.25">
      <c r="A15882" s="287"/>
    </row>
    <row r="15883" spans="1:1" x14ac:dyDescent="0.25">
      <c r="A15883" s="287"/>
    </row>
    <row r="15884" spans="1:1" x14ac:dyDescent="0.25">
      <c r="A15884" s="287"/>
    </row>
    <row r="15885" spans="1:1" x14ac:dyDescent="0.25">
      <c r="A15885" s="287"/>
    </row>
    <row r="15886" spans="1:1" x14ac:dyDescent="0.25">
      <c r="A15886" s="287"/>
    </row>
    <row r="15887" spans="1:1" x14ac:dyDescent="0.25">
      <c r="A15887" s="287"/>
    </row>
    <row r="15888" spans="1:1" x14ac:dyDescent="0.25">
      <c r="A15888" s="287"/>
    </row>
    <row r="15889" spans="1:1" x14ac:dyDescent="0.25">
      <c r="A15889" s="287"/>
    </row>
    <row r="15890" spans="1:1" x14ac:dyDescent="0.25">
      <c r="A15890" s="287"/>
    </row>
    <row r="15891" spans="1:1" x14ac:dyDescent="0.25">
      <c r="A15891" s="287"/>
    </row>
    <row r="15892" spans="1:1" x14ac:dyDescent="0.25">
      <c r="A15892" s="287"/>
    </row>
    <row r="15893" spans="1:1" x14ac:dyDescent="0.25">
      <c r="A15893" s="287"/>
    </row>
    <row r="15894" spans="1:1" x14ac:dyDescent="0.25">
      <c r="A15894" s="287"/>
    </row>
    <row r="15895" spans="1:1" x14ac:dyDescent="0.25">
      <c r="A15895" s="287"/>
    </row>
    <row r="15896" spans="1:1" x14ac:dyDescent="0.25">
      <c r="A15896" s="287"/>
    </row>
    <row r="15897" spans="1:1" x14ac:dyDescent="0.25">
      <c r="A15897" s="287"/>
    </row>
    <row r="15898" spans="1:1" x14ac:dyDescent="0.25">
      <c r="A15898" s="287"/>
    </row>
    <row r="15899" spans="1:1" x14ac:dyDescent="0.25">
      <c r="A15899" s="287"/>
    </row>
    <row r="15900" spans="1:1" x14ac:dyDescent="0.25">
      <c r="A15900" s="287"/>
    </row>
    <row r="15901" spans="1:1" x14ac:dyDescent="0.25">
      <c r="A15901" s="287"/>
    </row>
    <row r="15902" spans="1:1" x14ac:dyDescent="0.25">
      <c r="A15902" s="287"/>
    </row>
    <row r="15903" spans="1:1" x14ac:dyDescent="0.25">
      <c r="A15903" s="287"/>
    </row>
    <row r="15904" spans="1:1" x14ac:dyDescent="0.25">
      <c r="A15904" s="287"/>
    </row>
    <row r="15905" spans="1:1" x14ac:dyDescent="0.25">
      <c r="A15905" s="287"/>
    </row>
    <row r="15906" spans="1:1" x14ac:dyDescent="0.25">
      <c r="A15906" s="287"/>
    </row>
    <row r="15907" spans="1:1" x14ac:dyDescent="0.25">
      <c r="A15907" s="287"/>
    </row>
    <row r="15908" spans="1:1" x14ac:dyDescent="0.25">
      <c r="A15908" s="287"/>
    </row>
    <row r="15909" spans="1:1" x14ac:dyDescent="0.25">
      <c r="A15909" s="287"/>
    </row>
    <row r="15910" spans="1:1" x14ac:dyDescent="0.25">
      <c r="A15910" s="287"/>
    </row>
    <row r="15911" spans="1:1" x14ac:dyDescent="0.25">
      <c r="A15911" s="287"/>
    </row>
    <row r="15912" spans="1:1" x14ac:dyDescent="0.25">
      <c r="A15912" s="287"/>
    </row>
    <row r="15913" spans="1:1" x14ac:dyDescent="0.25">
      <c r="A15913" s="287"/>
    </row>
    <row r="15914" spans="1:1" x14ac:dyDescent="0.25">
      <c r="A15914" s="287"/>
    </row>
    <row r="15915" spans="1:1" x14ac:dyDescent="0.25">
      <c r="A15915" s="287"/>
    </row>
    <row r="15916" spans="1:1" x14ac:dyDescent="0.25">
      <c r="A15916" s="287"/>
    </row>
    <row r="15917" spans="1:1" x14ac:dyDescent="0.25">
      <c r="A15917" s="287"/>
    </row>
    <row r="15918" spans="1:1" x14ac:dyDescent="0.25">
      <c r="A15918" s="287"/>
    </row>
    <row r="15919" spans="1:1" x14ac:dyDescent="0.25">
      <c r="A15919" s="287"/>
    </row>
    <row r="15920" spans="1:1" x14ac:dyDescent="0.25">
      <c r="A15920" s="287"/>
    </row>
    <row r="15921" spans="1:1" x14ac:dyDescent="0.25">
      <c r="A15921" s="287"/>
    </row>
    <row r="15922" spans="1:1" x14ac:dyDescent="0.25">
      <c r="A15922" s="287"/>
    </row>
    <row r="15923" spans="1:1" x14ac:dyDescent="0.25">
      <c r="A15923" s="287"/>
    </row>
    <row r="15924" spans="1:1" x14ac:dyDescent="0.25">
      <c r="A15924" s="287"/>
    </row>
    <row r="15925" spans="1:1" x14ac:dyDescent="0.25">
      <c r="A15925" s="287"/>
    </row>
    <row r="15926" spans="1:1" x14ac:dyDescent="0.25">
      <c r="A15926" s="287"/>
    </row>
    <row r="15927" spans="1:1" x14ac:dyDescent="0.25">
      <c r="A15927" s="287"/>
    </row>
    <row r="15928" spans="1:1" x14ac:dyDescent="0.25">
      <c r="A15928" s="287"/>
    </row>
    <row r="15929" spans="1:1" x14ac:dyDescent="0.25">
      <c r="A15929" s="287"/>
    </row>
    <row r="15930" spans="1:1" x14ac:dyDescent="0.25">
      <c r="A15930" s="287"/>
    </row>
    <row r="15931" spans="1:1" x14ac:dyDescent="0.25">
      <c r="A15931" s="287"/>
    </row>
    <row r="15932" spans="1:1" x14ac:dyDescent="0.25">
      <c r="A15932" s="287"/>
    </row>
    <row r="15933" spans="1:1" x14ac:dyDescent="0.25">
      <c r="A15933" s="287"/>
    </row>
    <row r="15934" spans="1:1" x14ac:dyDescent="0.25">
      <c r="A15934" s="287"/>
    </row>
    <row r="15935" spans="1:1" x14ac:dyDescent="0.25">
      <c r="A15935" s="287"/>
    </row>
    <row r="15936" spans="1:1" x14ac:dyDescent="0.25">
      <c r="A15936" s="287"/>
    </row>
    <row r="15937" spans="1:1" x14ac:dyDescent="0.25">
      <c r="A15937" s="287"/>
    </row>
    <row r="15938" spans="1:1" x14ac:dyDescent="0.25">
      <c r="A15938" s="287"/>
    </row>
    <row r="15939" spans="1:1" x14ac:dyDescent="0.25">
      <c r="A15939" s="287"/>
    </row>
    <row r="15940" spans="1:1" x14ac:dyDescent="0.25">
      <c r="A15940" s="287"/>
    </row>
    <row r="15941" spans="1:1" x14ac:dyDescent="0.25">
      <c r="A15941" s="287"/>
    </row>
    <row r="15942" spans="1:1" x14ac:dyDescent="0.25">
      <c r="A15942" s="287"/>
    </row>
    <row r="15943" spans="1:1" x14ac:dyDescent="0.25">
      <c r="A15943" s="287"/>
    </row>
    <row r="15944" spans="1:1" x14ac:dyDescent="0.25">
      <c r="A15944" s="287"/>
    </row>
    <row r="15945" spans="1:1" x14ac:dyDescent="0.25">
      <c r="A15945" s="287"/>
    </row>
    <row r="15946" spans="1:1" x14ac:dyDescent="0.25">
      <c r="A15946" s="287"/>
    </row>
    <row r="15947" spans="1:1" x14ac:dyDescent="0.25">
      <c r="A15947" s="287"/>
    </row>
    <row r="15948" spans="1:1" x14ac:dyDescent="0.25">
      <c r="A15948" s="287"/>
    </row>
    <row r="15949" spans="1:1" x14ac:dyDescent="0.25">
      <c r="A15949" s="287"/>
    </row>
    <row r="15950" spans="1:1" x14ac:dyDescent="0.25">
      <c r="A15950" s="287"/>
    </row>
    <row r="15951" spans="1:1" x14ac:dyDescent="0.25">
      <c r="A15951" s="287"/>
    </row>
    <row r="15952" spans="1:1" x14ac:dyDescent="0.25">
      <c r="A15952" s="287"/>
    </row>
    <row r="15953" spans="1:1" x14ac:dyDescent="0.25">
      <c r="A15953" s="287"/>
    </row>
    <row r="15954" spans="1:1" x14ac:dyDescent="0.25">
      <c r="A15954" s="287"/>
    </row>
    <row r="15955" spans="1:1" x14ac:dyDescent="0.25">
      <c r="A15955" s="287"/>
    </row>
    <row r="15956" spans="1:1" x14ac:dyDescent="0.25">
      <c r="A15956" s="287"/>
    </row>
    <row r="15957" spans="1:1" x14ac:dyDescent="0.25">
      <c r="A15957" s="287"/>
    </row>
    <row r="15958" spans="1:1" x14ac:dyDescent="0.25">
      <c r="A15958" s="287"/>
    </row>
    <row r="15959" spans="1:1" x14ac:dyDescent="0.25">
      <c r="A15959" s="287"/>
    </row>
    <row r="15960" spans="1:1" x14ac:dyDescent="0.25">
      <c r="A15960" s="287"/>
    </row>
    <row r="15961" spans="1:1" x14ac:dyDescent="0.25">
      <c r="A15961" s="287"/>
    </row>
    <row r="15962" spans="1:1" x14ac:dyDescent="0.25">
      <c r="A15962" s="287"/>
    </row>
    <row r="15963" spans="1:1" x14ac:dyDescent="0.25">
      <c r="A15963" s="287"/>
    </row>
    <row r="15964" spans="1:1" x14ac:dyDescent="0.25">
      <c r="A15964" s="287"/>
    </row>
    <row r="15965" spans="1:1" x14ac:dyDescent="0.25">
      <c r="A15965" s="287"/>
    </row>
    <row r="15966" spans="1:1" x14ac:dyDescent="0.25">
      <c r="A15966" s="287"/>
    </row>
    <row r="15967" spans="1:1" x14ac:dyDescent="0.25">
      <c r="A15967" s="287"/>
    </row>
    <row r="15968" spans="1:1" x14ac:dyDescent="0.25">
      <c r="A15968" s="287"/>
    </row>
    <row r="15969" spans="1:1" x14ac:dyDescent="0.25">
      <c r="A15969" s="287"/>
    </row>
    <row r="15970" spans="1:1" x14ac:dyDescent="0.25">
      <c r="A15970" s="287"/>
    </row>
    <row r="15971" spans="1:1" x14ac:dyDescent="0.25">
      <c r="A15971" s="287"/>
    </row>
    <row r="15972" spans="1:1" x14ac:dyDescent="0.25">
      <c r="A15972" s="287"/>
    </row>
    <row r="15973" spans="1:1" x14ac:dyDescent="0.25">
      <c r="A15973" s="287"/>
    </row>
    <row r="15974" spans="1:1" x14ac:dyDescent="0.25">
      <c r="A15974" s="287"/>
    </row>
    <row r="15975" spans="1:1" x14ac:dyDescent="0.25">
      <c r="A15975" s="287"/>
    </row>
    <row r="15976" spans="1:1" x14ac:dyDescent="0.25">
      <c r="A15976" s="287"/>
    </row>
    <row r="15977" spans="1:1" x14ac:dyDescent="0.25">
      <c r="A15977" s="287"/>
    </row>
    <row r="15978" spans="1:1" x14ac:dyDescent="0.25">
      <c r="A15978" s="287"/>
    </row>
    <row r="15979" spans="1:1" x14ac:dyDescent="0.25">
      <c r="A15979" s="287"/>
    </row>
    <row r="15980" spans="1:1" x14ac:dyDescent="0.25">
      <c r="A15980" s="287"/>
    </row>
    <row r="15981" spans="1:1" x14ac:dyDescent="0.25">
      <c r="A15981" s="287"/>
    </row>
    <row r="15982" spans="1:1" x14ac:dyDescent="0.25">
      <c r="A15982" s="287"/>
    </row>
    <row r="15983" spans="1:1" x14ac:dyDescent="0.25">
      <c r="A15983" s="287"/>
    </row>
    <row r="15984" spans="1:1" x14ac:dyDescent="0.25">
      <c r="A15984" s="287"/>
    </row>
    <row r="15985" spans="1:1" x14ac:dyDescent="0.25">
      <c r="A15985" s="287"/>
    </row>
    <row r="15986" spans="1:1" x14ac:dyDescent="0.25">
      <c r="A15986" s="287"/>
    </row>
    <row r="15987" spans="1:1" x14ac:dyDescent="0.25">
      <c r="A15987" s="287"/>
    </row>
    <row r="15988" spans="1:1" x14ac:dyDescent="0.25">
      <c r="A15988" s="287"/>
    </row>
    <row r="15989" spans="1:1" x14ac:dyDescent="0.25">
      <c r="A15989" s="287"/>
    </row>
    <row r="15990" spans="1:1" x14ac:dyDescent="0.25">
      <c r="A15990" s="287"/>
    </row>
    <row r="15991" spans="1:1" x14ac:dyDescent="0.25">
      <c r="A15991" s="287"/>
    </row>
    <row r="15992" spans="1:1" x14ac:dyDescent="0.25">
      <c r="A15992" s="287"/>
    </row>
    <row r="15993" spans="1:1" x14ac:dyDescent="0.25">
      <c r="A15993" s="287"/>
    </row>
    <row r="15994" spans="1:1" x14ac:dyDescent="0.25">
      <c r="A15994" s="287"/>
    </row>
    <row r="15995" spans="1:1" x14ac:dyDescent="0.25">
      <c r="A15995" s="287"/>
    </row>
    <row r="15996" spans="1:1" x14ac:dyDescent="0.25">
      <c r="A15996" s="287"/>
    </row>
    <row r="15997" spans="1:1" x14ac:dyDescent="0.25">
      <c r="A15997" s="287"/>
    </row>
    <row r="15998" spans="1:1" x14ac:dyDescent="0.25">
      <c r="A15998" s="287"/>
    </row>
    <row r="15999" spans="1:1" x14ac:dyDescent="0.25">
      <c r="A15999" s="287"/>
    </row>
    <row r="16000" spans="1:1" x14ac:dyDescent="0.25">
      <c r="A16000" s="287"/>
    </row>
    <row r="16001" spans="1:1" x14ac:dyDescent="0.25">
      <c r="A16001" s="287"/>
    </row>
    <row r="16002" spans="1:1" x14ac:dyDescent="0.25">
      <c r="A16002" s="287"/>
    </row>
    <row r="16003" spans="1:1" x14ac:dyDescent="0.25">
      <c r="A16003" s="287"/>
    </row>
    <row r="16004" spans="1:1" x14ac:dyDescent="0.25">
      <c r="A16004" s="287"/>
    </row>
    <row r="16005" spans="1:1" x14ac:dyDescent="0.25">
      <c r="A16005" s="287"/>
    </row>
    <row r="16006" spans="1:1" x14ac:dyDescent="0.25">
      <c r="A16006" s="287"/>
    </row>
    <row r="16007" spans="1:1" x14ac:dyDescent="0.25">
      <c r="A16007" s="287"/>
    </row>
    <row r="16008" spans="1:1" x14ac:dyDescent="0.25">
      <c r="A16008" s="287"/>
    </row>
    <row r="16009" spans="1:1" x14ac:dyDescent="0.25">
      <c r="A16009" s="287"/>
    </row>
    <row r="16010" spans="1:1" x14ac:dyDescent="0.25">
      <c r="A16010" s="287"/>
    </row>
    <row r="16011" spans="1:1" x14ac:dyDescent="0.25">
      <c r="A16011" s="287"/>
    </row>
    <row r="16012" spans="1:1" x14ac:dyDescent="0.25">
      <c r="A16012" s="287"/>
    </row>
    <row r="16013" spans="1:1" x14ac:dyDescent="0.25">
      <c r="A16013" s="287"/>
    </row>
    <row r="16014" spans="1:1" x14ac:dyDescent="0.25">
      <c r="A16014" s="287"/>
    </row>
    <row r="16015" spans="1:1" x14ac:dyDescent="0.25">
      <c r="A16015" s="287"/>
    </row>
    <row r="16016" spans="1:1" x14ac:dyDescent="0.25">
      <c r="A16016" s="287"/>
    </row>
    <row r="16017" spans="1:1" x14ac:dyDescent="0.25">
      <c r="A16017" s="287"/>
    </row>
    <row r="16018" spans="1:1" x14ac:dyDescent="0.25">
      <c r="A16018" s="287"/>
    </row>
    <row r="16019" spans="1:1" x14ac:dyDescent="0.25">
      <c r="A16019" s="287"/>
    </row>
    <row r="16020" spans="1:1" x14ac:dyDescent="0.25">
      <c r="A16020" s="287"/>
    </row>
    <row r="16021" spans="1:1" x14ac:dyDescent="0.25">
      <c r="A16021" s="287"/>
    </row>
    <row r="16022" spans="1:1" x14ac:dyDescent="0.25">
      <c r="A16022" s="287"/>
    </row>
    <row r="16023" spans="1:1" x14ac:dyDescent="0.25">
      <c r="A16023" s="287"/>
    </row>
    <row r="16024" spans="1:1" x14ac:dyDescent="0.25">
      <c r="A16024" s="287"/>
    </row>
    <row r="16025" spans="1:1" x14ac:dyDescent="0.25">
      <c r="A16025" s="287"/>
    </row>
    <row r="16026" spans="1:1" x14ac:dyDescent="0.25">
      <c r="A16026" s="287"/>
    </row>
    <row r="16027" spans="1:1" x14ac:dyDescent="0.25">
      <c r="A16027" s="287"/>
    </row>
    <row r="16028" spans="1:1" x14ac:dyDescent="0.25">
      <c r="A16028" s="287"/>
    </row>
    <row r="16029" spans="1:1" x14ac:dyDescent="0.25">
      <c r="A16029" s="287"/>
    </row>
    <row r="16030" spans="1:1" x14ac:dyDescent="0.25">
      <c r="A16030" s="287"/>
    </row>
    <row r="16031" spans="1:1" x14ac:dyDescent="0.25">
      <c r="A16031" s="287"/>
    </row>
    <row r="16032" spans="1:1" x14ac:dyDescent="0.25">
      <c r="A16032" s="287"/>
    </row>
    <row r="16033" spans="1:1" x14ac:dyDescent="0.25">
      <c r="A16033" s="287"/>
    </row>
    <row r="16034" spans="1:1" x14ac:dyDescent="0.25">
      <c r="A16034" s="287"/>
    </row>
    <row r="16035" spans="1:1" x14ac:dyDescent="0.25">
      <c r="A16035" s="287"/>
    </row>
    <row r="16036" spans="1:1" x14ac:dyDescent="0.25">
      <c r="A16036" s="287"/>
    </row>
    <row r="16037" spans="1:1" x14ac:dyDescent="0.25">
      <c r="A16037" s="287"/>
    </row>
    <row r="16038" spans="1:1" x14ac:dyDescent="0.25">
      <c r="A16038" s="287"/>
    </row>
    <row r="16039" spans="1:1" x14ac:dyDescent="0.25">
      <c r="A16039" s="287"/>
    </row>
    <row r="16040" spans="1:1" x14ac:dyDescent="0.25">
      <c r="A16040" s="287"/>
    </row>
    <row r="16041" spans="1:1" x14ac:dyDescent="0.25">
      <c r="A16041" s="287"/>
    </row>
    <row r="16042" spans="1:1" x14ac:dyDescent="0.25">
      <c r="A16042" s="287"/>
    </row>
    <row r="16043" spans="1:1" x14ac:dyDescent="0.25">
      <c r="A16043" s="287"/>
    </row>
    <row r="16044" spans="1:1" x14ac:dyDescent="0.25">
      <c r="A16044" s="287"/>
    </row>
    <row r="16045" spans="1:1" x14ac:dyDescent="0.25">
      <c r="A16045" s="287"/>
    </row>
    <row r="16046" spans="1:1" x14ac:dyDescent="0.25">
      <c r="A16046" s="287"/>
    </row>
    <row r="16047" spans="1:1" x14ac:dyDescent="0.25">
      <c r="A16047" s="287"/>
    </row>
    <row r="16048" spans="1:1" x14ac:dyDescent="0.25">
      <c r="A16048" s="287"/>
    </row>
    <row r="16049" spans="1:1" x14ac:dyDescent="0.25">
      <c r="A16049" s="287"/>
    </row>
    <row r="16050" spans="1:1" x14ac:dyDescent="0.25">
      <c r="A16050" s="287"/>
    </row>
    <row r="16051" spans="1:1" x14ac:dyDescent="0.25">
      <c r="A16051" s="287"/>
    </row>
    <row r="16052" spans="1:1" x14ac:dyDescent="0.25">
      <c r="A16052" s="287"/>
    </row>
    <row r="16053" spans="1:1" x14ac:dyDescent="0.25">
      <c r="A16053" s="287"/>
    </row>
    <row r="16054" spans="1:1" x14ac:dyDescent="0.25">
      <c r="A16054" s="287"/>
    </row>
    <row r="16055" spans="1:1" x14ac:dyDescent="0.25">
      <c r="A16055" s="287"/>
    </row>
    <row r="16056" spans="1:1" x14ac:dyDescent="0.25">
      <c r="A16056" s="287"/>
    </row>
    <row r="16057" spans="1:1" x14ac:dyDescent="0.25">
      <c r="A16057" s="287"/>
    </row>
    <row r="16058" spans="1:1" x14ac:dyDescent="0.25">
      <c r="A16058" s="287"/>
    </row>
    <row r="16059" spans="1:1" x14ac:dyDescent="0.25">
      <c r="A16059" s="287"/>
    </row>
    <row r="16060" spans="1:1" x14ac:dyDescent="0.25">
      <c r="A16060" s="287"/>
    </row>
    <row r="16061" spans="1:1" x14ac:dyDescent="0.25">
      <c r="A16061" s="287"/>
    </row>
    <row r="16062" spans="1:1" x14ac:dyDescent="0.25">
      <c r="A16062" s="287"/>
    </row>
    <row r="16063" spans="1:1" x14ac:dyDescent="0.25">
      <c r="A16063" s="287"/>
    </row>
    <row r="16064" spans="1:1" x14ac:dyDescent="0.25">
      <c r="A16064" s="287"/>
    </row>
    <row r="16065" spans="1:1" x14ac:dyDescent="0.25">
      <c r="A16065" s="287"/>
    </row>
    <row r="16066" spans="1:1" x14ac:dyDescent="0.25">
      <c r="A16066" s="287"/>
    </row>
    <row r="16067" spans="1:1" x14ac:dyDescent="0.25">
      <c r="A16067" s="287"/>
    </row>
    <row r="16068" spans="1:1" x14ac:dyDescent="0.25">
      <c r="A16068" s="287"/>
    </row>
    <row r="16069" spans="1:1" x14ac:dyDescent="0.25">
      <c r="A16069" s="287"/>
    </row>
    <row r="16070" spans="1:1" x14ac:dyDescent="0.25">
      <c r="A16070" s="287"/>
    </row>
    <row r="16071" spans="1:1" x14ac:dyDescent="0.25">
      <c r="A16071" s="287"/>
    </row>
    <row r="16072" spans="1:1" x14ac:dyDescent="0.25">
      <c r="A16072" s="287"/>
    </row>
    <row r="16073" spans="1:1" x14ac:dyDescent="0.25">
      <c r="A16073" s="287"/>
    </row>
    <row r="16074" spans="1:1" x14ac:dyDescent="0.25">
      <c r="A16074" s="287"/>
    </row>
    <row r="16075" spans="1:1" x14ac:dyDescent="0.25">
      <c r="A16075" s="287"/>
    </row>
    <row r="16076" spans="1:1" x14ac:dyDescent="0.25">
      <c r="A16076" s="287"/>
    </row>
    <row r="16077" spans="1:1" x14ac:dyDescent="0.25">
      <c r="A16077" s="287"/>
    </row>
    <row r="16078" spans="1:1" x14ac:dyDescent="0.25">
      <c r="A16078" s="287"/>
    </row>
    <row r="16079" spans="1:1" x14ac:dyDescent="0.25">
      <c r="A16079" s="287"/>
    </row>
    <row r="16080" spans="1:1" x14ac:dyDescent="0.25">
      <c r="A16080" s="287"/>
    </row>
    <row r="16081" spans="1:1" x14ac:dyDescent="0.25">
      <c r="A16081" s="287"/>
    </row>
    <row r="16082" spans="1:1" x14ac:dyDescent="0.25">
      <c r="A16082" s="287"/>
    </row>
    <row r="16083" spans="1:1" x14ac:dyDescent="0.25">
      <c r="A16083" s="287"/>
    </row>
    <row r="16084" spans="1:1" x14ac:dyDescent="0.25">
      <c r="A16084" s="287"/>
    </row>
    <row r="16085" spans="1:1" x14ac:dyDescent="0.25">
      <c r="A16085" s="287"/>
    </row>
    <row r="16086" spans="1:1" x14ac:dyDescent="0.25">
      <c r="A16086" s="287"/>
    </row>
    <row r="16087" spans="1:1" x14ac:dyDescent="0.25">
      <c r="A16087" s="287"/>
    </row>
    <row r="16088" spans="1:1" x14ac:dyDescent="0.25">
      <c r="A16088" s="287"/>
    </row>
    <row r="16089" spans="1:1" x14ac:dyDescent="0.25">
      <c r="A16089" s="287"/>
    </row>
    <row r="16090" spans="1:1" x14ac:dyDescent="0.25">
      <c r="A16090" s="287"/>
    </row>
    <row r="16091" spans="1:1" x14ac:dyDescent="0.25">
      <c r="A16091" s="287"/>
    </row>
    <row r="16092" spans="1:1" x14ac:dyDescent="0.25">
      <c r="A16092" s="287"/>
    </row>
    <row r="16093" spans="1:1" x14ac:dyDescent="0.25">
      <c r="A16093" s="287"/>
    </row>
    <row r="16094" spans="1:1" x14ac:dyDescent="0.25">
      <c r="A16094" s="287"/>
    </row>
    <row r="16095" spans="1:1" x14ac:dyDescent="0.25">
      <c r="A16095" s="287"/>
    </row>
    <row r="16096" spans="1:1" x14ac:dyDescent="0.25">
      <c r="A16096" s="287"/>
    </row>
    <row r="16097" spans="1:1" x14ac:dyDescent="0.25">
      <c r="A16097" s="287"/>
    </row>
    <row r="16098" spans="1:1" x14ac:dyDescent="0.25">
      <c r="A16098" s="287"/>
    </row>
    <row r="16099" spans="1:1" x14ac:dyDescent="0.25">
      <c r="A16099" s="287"/>
    </row>
    <row r="16100" spans="1:1" x14ac:dyDescent="0.25">
      <c r="A16100" s="287"/>
    </row>
    <row r="16101" spans="1:1" x14ac:dyDescent="0.25">
      <c r="A16101" s="287"/>
    </row>
    <row r="16102" spans="1:1" x14ac:dyDescent="0.25">
      <c r="A16102" s="287"/>
    </row>
    <row r="16103" spans="1:1" x14ac:dyDescent="0.25">
      <c r="A16103" s="287"/>
    </row>
    <row r="16104" spans="1:1" x14ac:dyDescent="0.25">
      <c r="A16104" s="287"/>
    </row>
    <row r="16105" spans="1:1" x14ac:dyDescent="0.25">
      <c r="A16105" s="287"/>
    </row>
    <row r="16106" spans="1:1" x14ac:dyDescent="0.25">
      <c r="A16106" s="287"/>
    </row>
    <row r="16107" spans="1:1" x14ac:dyDescent="0.25">
      <c r="A16107" s="287"/>
    </row>
    <row r="16108" spans="1:1" x14ac:dyDescent="0.25">
      <c r="A16108" s="287"/>
    </row>
    <row r="16109" spans="1:1" x14ac:dyDescent="0.25">
      <c r="A16109" s="287"/>
    </row>
    <row r="16110" spans="1:1" x14ac:dyDescent="0.25">
      <c r="A16110" s="287"/>
    </row>
    <row r="16111" spans="1:1" x14ac:dyDescent="0.25">
      <c r="A16111" s="287"/>
    </row>
    <row r="16112" spans="1:1" x14ac:dyDescent="0.25">
      <c r="A16112" s="287"/>
    </row>
    <row r="16113" spans="1:1" x14ac:dyDescent="0.25">
      <c r="A16113" s="287"/>
    </row>
    <row r="16114" spans="1:1" x14ac:dyDescent="0.25">
      <c r="A16114" s="287"/>
    </row>
    <row r="16115" spans="1:1" x14ac:dyDescent="0.25">
      <c r="A16115" s="287"/>
    </row>
    <row r="16116" spans="1:1" x14ac:dyDescent="0.25">
      <c r="A16116" s="287"/>
    </row>
    <row r="16117" spans="1:1" x14ac:dyDescent="0.25">
      <c r="A16117" s="287"/>
    </row>
    <row r="16118" spans="1:1" x14ac:dyDescent="0.25">
      <c r="A16118" s="287"/>
    </row>
    <row r="16119" spans="1:1" x14ac:dyDescent="0.25">
      <c r="A16119" s="287"/>
    </row>
    <row r="16120" spans="1:1" x14ac:dyDescent="0.25">
      <c r="A16120" s="287"/>
    </row>
    <row r="16121" spans="1:1" x14ac:dyDescent="0.25">
      <c r="A16121" s="287"/>
    </row>
    <row r="16122" spans="1:1" x14ac:dyDescent="0.25">
      <c r="A16122" s="287"/>
    </row>
    <row r="16123" spans="1:1" x14ac:dyDescent="0.25">
      <c r="A16123" s="287"/>
    </row>
    <row r="16124" spans="1:1" x14ac:dyDescent="0.25">
      <c r="A16124" s="287"/>
    </row>
    <row r="16125" spans="1:1" x14ac:dyDescent="0.25">
      <c r="A16125" s="287"/>
    </row>
    <row r="16126" spans="1:1" x14ac:dyDescent="0.25">
      <c r="A16126" s="287"/>
    </row>
    <row r="16127" spans="1:1" x14ac:dyDescent="0.25">
      <c r="A16127" s="287"/>
    </row>
    <row r="16128" spans="1:1" x14ac:dyDescent="0.25">
      <c r="A16128" s="287"/>
    </row>
    <row r="16129" spans="1:1" x14ac:dyDescent="0.25">
      <c r="A16129" s="287"/>
    </row>
    <row r="16130" spans="1:1" x14ac:dyDescent="0.25">
      <c r="A16130" s="287"/>
    </row>
    <row r="16131" spans="1:1" x14ac:dyDescent="0.25">
      <c r="A16131" s="287"/>
    </row>
    <row r="16132" spans="1:1" x14ac:dyDescent="0.25">
      <c r="A16132" s="287"/>
    </row>
    <row r="16133" spans="1:1" x14ac:dyDescent="0.25">
      <c r="A16133" s="287"/>
    </row>
    <row r="16134" spans="1:1" x14ac:dyDescent="0.25">
      <c r="A16134" s="287"/>
    </row>
    <row r="16135" spans="1:1" x14ac:dyDescent="0.25">
      <c r="A16135" s="287"/>
    </row>
    <row r="16136" spans="1:1" x14ac:dyDescent="0.25">
      <c r="A16136" s="287"/>
    </row>
    <row r="16137" spans="1:1" x14ac:dyDescent="0.25">
      <c r="A16137" s="287"/>
    </row>
    <row r="16138" spans="1:1" x14ac:dyDescent="0.25">
      <c r="A16138" s="287"/>
    </row>
    <row r="16139" spans="1:1" x14ac:dyDescent="0.25">
      <c r="A16139" s="287"/>
    </row>
    <row r="16140" spans="1:1" x14ac:dyDescent="0.25">
      <c r="A16140" s="287"/>
    </row>
    <row r="16141" spans="1:1" x14ac:dyDescent="0.25">
      <c r="A16141" s="287"/>
    </row>
    <row r="16142" spans="1:1" x14ac:dyDescent="0.25">
      <c r="A16142" s="287"/>
    </row>
    <row r="16143" spans="1:1" x14ac:dyDescent="0.25">
      <c r="A16143" s="287"/>
    </row>
    <row r="16144" spans="1:1" x14ac:dyDescent="0.25">
      <c r="A16144" s="287"/>
    </row>
    <row r="16145" spans="1:1" x14ac:dyDescent="0.25">
      <c r="A16145" s="287"/>
    </row>
    <row r="16146" spans="1:1" x14ac:dyDescent="0.25">
      <c r="A16146" s="287"/>
    </row>
    <row r="16147" spans="1:1" x14ac:dyDescent="0.25">
      <c r="A16147" s="287"/>
    </row>
    <row r="16148" spans="1:1" x14ac:dyDescent="0.25">
      <c r="A16148" s="287"/>
    </row>
    <row r="16149" spans="1:1" x14ac:dyDescent="0.25">
      <c r="A16149" s="287"/>
    </row>
    <row r="16150" spans="1:1" x14ac:dyDescent="0.25">
      <c r="A16150" s="287"/>
    </row>
    <row r="16151" spans="1:1" x14ac:dyDescent="0.25">
      <c r="A16151" s="287"/>
    </row>
    <row r="16152" spans="1:1" x14ac:dyDescent="0.25">
      <c r="A16152" s="287"/>
    </row>
    <row r="16153" spans="1:1" x14ac:dyDescent="0.25">
      <c r="A16153" s="287"/>
    </row>
    <row r="16154" spans="1:1" x14ac:dyDescent="0.25">
      <c r="A16154" s="287"/>
    </row>
    <row r="16155" spans="1:1" x14ac:dyDescent="0.25">
      <c r="A16155" s="287"/>
    </row>
    <row r="16156" spans="1:1" x14ac:dyDescent="0.25">
      <c r="A16156" s="287"/>
    </row>
    <row r="16157" spans="1:1" x14ac:dyDescent="0.25">
      <c r="A16157" s="287"/>
    </row>
    <row r="16158" spans="1:1" x14ac:dyDescent="0.25">
      <c r="A16158" s="287"/>
    </row>
    <row r="16159" spans="1:1" x14ac:dyDescent="0.25">
      <c r="A16159" s="287"/>
    </row>
    <row r="16160" spans="1:1" x14ac:dyDescent="0.25">
      <c r="A16160" s="287"/>
    </row>
    <row r="16161" spans="1:1" x14ac:dyDescent="0.25">
      <c r="A16161" s="287"/>
    </row>
    <row r="16162" spans="1:1" x14ac:dyDescent="0.25">
      <c r="A16162" s="287"/>
    </row>
    <row r="16163" spans="1:1" x14ac:dyDescent="0.25">
      <c r="A16163" s="287"/>
    </row>
    <row r="16164" spans="1:1" x14ac:dyDescent="0.25">
      <c r="A16164" s="287"/>
    </row>
    <row r="16165" spans="1:1" x14ac:dyDescent="0.25">
      <c r="A16165" s="287"/>
    </row>
    <row r="16166" spans="1:1" x14ac:dyDescent="0.25">
      <c r="A16166" s="287"/>
    </row>
    <row r="16167" spans="1:1" x14ac:dyDescent="0.25">
      <c r="A16167" s="287"/>
    </row>
    <row r="16168" spans="1:1" x14ac:dyDescent="0.25">
      <c r="A16168" s="287"/>
    </row>
    <row r="16169" spans="1:1" x14ac:dyDescent="0.25">
      <c r="A16169" s="287"/>
    </row>
    <row r="16170" spans="1:1" x14ac:dyDescent="0.25">
      <c r="A16170" s="287"/>
    </row>
    <row r="16171" spans="1:1" x14ac:dyDescent="0.25">
      <c r="A16171" s="287"/>
    </row>
    <row r="16172" spans="1:1" x14ac:dyDescent="0.25">
      <c r="A16172" s="287"/>
    </row>
    <row r="16173" spans="1:1" x14ac:dyDescent="0.25">
      <c r="A16173" s="287"/>
    </row>
    <row r="16174" spans="1:1" x14ac:dyDescent="0.25">
      <c r="A16174" s="287"/>
    </row>
    <row r="16175" spans="1:1" x14ac:dyDescent="0.25">
      <c r="A16175" s="287"/>
    </row>
    <row r="16176" spans="1:1" x14ac:dyDescent="0.25">
      <c r="A16176" s="287"/>
    </row>
    <row r="16177" spans="1:1" x14ac:dyDescent="0.25">
      <c r="A16177" s="287"/>
    </row>
    <row r="16178" spans="1:1" x14ac:dyDescent="0.25">
      <c r="A16178" s="287"/>
    </row>
    <row r="16179" spans="1:1" x14ac:dyDescent="0.25">
      <c r="A16179" s="287"/>
    </row>
    <row r="16180" spans="1:1" x14ac:dyDescent="0.25">
      <c r="A16180" s="287"/>
    </row>
    <row r="16181" spans="1:1" x14ac:dyDescent="0.25">
      <c r="A16181" s="287"/>
    </row>
    <row r="16182" spans="1:1" x14ac:dyDescent="0.25">
      <c r="A16182" s="287"/>
    </row>
    <row r="16183" spans="1:1" x14ac:dyDescent="0.25">
      <c r="A16183" s="287"/>
    </row>
    <row r="16184" spans="1:1" x14ac:dyDescent="0.25">
      <c r="A16184" s="287"/>
    </row>
    <row r="16185" spans="1:1" x14ac:dyDescent="0.25">
      <c r="A16185" s="287"/>
    </row>
    <row r="16186" spans="1:1" x14ac:dyDescent="0.25">
      <c r="A16186" s="287"/>
    </row>
    <row r="16187" spans="1:1" x14ac:dyDescent="0.25">
      <c r="A16187" s="287"/>
    </row>
    <row r="16188" spans="1:1" x14ac:dyDescent="0.25">
      <c r="A16188" s="287"/>
    </row>
    <row r="16189" spans="1:1" x14ac:dyDescent="0.25">
      <c r="A16189" s="287"/>
    </row>
    <row r="16190" spans="1:1" x14ac:dyDescent="0.25">
      <c r="A16190" s="287"/>
    </row>
    <row r="16191" spans="1:1" x14ac:dyDescent="0.25">
      <c r="A16191" s="287"/>
    </row>
    <row r="16192" spans="1:1" x14ac:dyDescent="0.25">
      <c r="A16192" s="287"/>
    </row>
    <row r="16193" spans="1:1" x14ac:dyDescent="0.25">
      <c r="A16193" s="287"/>
    </row>
    <row r="16194" spans="1:1" x14ac:dyDescent="0.25">
      <c r="A16194" s="287"/>
    </row>
    <row r="16195" spans="1:1" x14ac:dyDescent="0.25">
      <c r="A16195" s="287"/>
    </row>
    <row r="16196" spans="1:1" x14ac:dyDescent="0.25">
      <c r="A16196" s="287"/>
    </row>
    <row r="16197" spans="1:1" x14ac:dyDescent="0.25">
      <c r="A16197" s="287"/>
    </row>
    <row r="16198" spans="1:1" x14ac:dyDescent="0.25">
      <c r="A16198" s="287"/>
    </row>
    <row r="16199" spans="1:1" x14ac:dyDescent="0.25">
      <c r="A16199" s="287"/>
    </row>
    <row r="16200" spans="1:1" x14ac:dyDescent="0.25">
      <c r="A16200" s="287"/>
    </row>
    <row r="16201" spans="1:1" x14ac:dyDescent="0.25">
      <c r="A16201" s="287"/>
    </row>
    <row r="16202" spans="1:1" x14ac:dyDescent="0.25">
      <c r="A16202" s="287"/>
    </row>
    <row r="16203" spans="1:1" x14ac:dyDescent="0.25">
      <c r="A16203" s="287"/>
    </row>
    <row r="16204" spans="1:1" x14ac:dyDescent="0.25">
      <c r="A16204" s="287"/>
    </row>
    <row r="16205" spans="1:1" x14ac:dyDescent="0.25">
      <c r="A16205" s="287"/>
    </row>
    <row r="16206" spans="1:1" x14ac:dyDescent="0.25">
      <c r="A16206" s="287"/>
    </row>
    <row r="16207" spans="1:1" x14ac:dyDescent="0.25">
      <c r="A16207" s="287"/>
    </row>
    <row r="16208" spans="1:1" x14ac:dyDescent="0.25">
      <c r="A16208" s="287"/>
    </row>
    <row r="16209" spans="1:1" x14ac:dyDescent="0.25">
      <c r="A16209" s="287"/>
    </row>
    <row r="16210" spans="1:1" x14ac:dyDescent="0.25">
      <c r="A16210" s="287"/>
    </row>
    <row r="16211" spans="1:1" x14ac:dyDescent="0.25">
      <c r="A16211" s="287"/>
    </row>
    <row r="16212" spans="1:1" x14ac:dyDescent="0.25">
      <c r="A16212" s="287"/>
    </row>
    <row r="16213" spans="1:1" x14ac:dyDescent="0.25">
      <c r="A16213" s="287"/>
    </row>
    <row r="16214" spans="1:1" x14ac:dyDescent="0.25">
      <c r="A16214" s="287"/>
    </row>
    <row r="16215" spans="1:1" x14ac:dyDescent="0.25">
      <c r="A16215" s="287"/>
    </row>
    <row r="16216" spans="1:1" x14ac:dyDescent="0.25">
      <c r="A16216" s="287"/>
    </row>
    <row r="16217" spans="1:1" x14ac:dyDescent="0.25">
      <c r="A16217" s="287"/>
    </row>
    <row r="16218" spans="1:1" x14ac:dyDescent="0.25">
      <c r="A16218" s="287"/>
    </row>
    <row r="16219" spans="1:1" x14ac:dyDescent="0.25">
      <c r="A16219" s="287"/>
    </row>
    <row r="16220" spans="1:1" x14ac:dyDescent="0.25">
      <c r="A16220" s="287"/>
    </row>
    <row r="16221" spans="1:1" x14ac:dyDescent="0.25">
      <c r="A16221" s="287"/>
    </row>
    <row r="16222" spans="1:1" x14ac:dyDescent="0.25">
      <c r="A16222" s="287"/>
    </row>
    <row r="16223" spans="1:1" x14ac:dyDescent="0.25">
      <c r="A16223" s="287"/>
    </row>
    <row r="16224" spans="1:1" x14ac:dyDescent="0.25">
      <c r="A16224" s="287"/>
    </row>
    <row r="16225" spans="1:1" x14ac:dyDescent="0.25">
      <c r="A16225" s="287"/>
    </row>
    <row r="16226" spans="1:1" x14ac:dyDescent="0.25">
      <c r="A16226" s="287"/>
    </row>
    <row r="16227" spans="1:1" x14ac:dyDescent="0.25">
      <c r="A16227" s="287"/>
    </row>
    <row r="16228" spans="1:1" x14ac:dyDescent="0.25">
      <c r="A16228" s="287"/>
    </row>
    <row r="16229" spans="1:1" x14ac:dyDescent="0.25">
      <c r="A16229" s="287"/>
    </row>
    <row r="16230" spans="1:1" x14ac:dyDescent="0.25">
      <c r="A16230" s="287"/>
    </row>
    <row r="16231" spans="1:1" x14ac:dyDescent="0.25">
      <c r="A16231" s="287"/>
    </row>
    <row r="16232" spans="1:1" x14ac:dyDescent="0.25">
      <c r="A16232" s="287"/>
    </row>
    <row r="16233" spans="1:1" x14ac:dyDescent="0.25">
      <c r="A16233" s="287"/>
    </row>
    <row r="16234" spans="1:1" x14ac:dyDescent="0.25">
      <c r="A16234" s="287"/>
    </row>
    <row r="16235" spans="1:1" x14ac:dyDescent="0.25">
      <c r="A16235" s="287"/>
    </row>
    <row r="16236" spans="1:1" x14ac:dyDescent="0.25">
      <c r="A16236" s="287"/>
    </row>
    <row r="16237" spans="1:1" x14ac:dyDescent="0.25">
      <c r="A16237" s="287"/>
    </row>
    <row r="16238" spans="1:1" x14ac:dyDescent="0.25">
      <c r="A16238" s="287"/>
    </row>
    <row r="16239" spans="1:1" x14ac:dyDescent="0.25">
      <c r="A16239" s="287"/>
    </row>
    <row r="16240" spans="1:1" x14ac:dyDescent="0.25">
      <c r="A16240" s="287"/>
    </row>
    <row r="16241" spans="1:1" x14ac:dyDescent="0.25">
      <c r="A16241" s="287"/>
    </row>
    <row r="16242" spans="1:1" x14ac:dyDescent="0.25">
      <c r="A16242" s="287"/>
    </row>
    <row r="16243" spans="1:1" x14ac:dyDescent="0.25">
      <c r="A16243" s="287"/>
    </row>
    <row r="16244" spans="1:1" x14ac:dyDescent="0.25">
      <c r="A16244" s="287"/>
    </row>
    <row r="16245" spans="1:1" x14ac:dyDescent="0.25">
      <c r="A16245" s="287"/>
    </row>
    <row r="16246" spans="1:1" x14ac:dyDescent="0.25">
      <c r="A16246" s="287"/>
    </row>
    <row r="16247" spans="1:1" x14ac:dyDescent="0.25">
      <c r="A16247" s="287"/>
    </row>
    <row r="16248" spans="1:1" x14ac:dyDescent="0.25">
      <c r="A16248" s="287"/>
    </row>
    <row r="16249" spans="1:1" x14ac:dyDescent="0.25">
      <c r="A16249" s="287"/>
    </row>
    <row r="16250" spans="1:1" x14ac:dyDescent="0.25">
      <c r="A16250" s="287"/>
    </row>
    <row r="16251" spans="1:1" x14ac:dyDescent="0.25">
      <c r="A16251" s="287"/>
    </row>
    <row r="16252" spans="1:1" x14ac:dyDescent="0.25">
      <c r="A16252" s="287"/>
    </row>
    <row r="16253" spans="1:1" x14ac:dyDescent="0.25">
      <c r="A16253" s="287"/>
    </row>
    <row r="16254" spans="1:1" x14ac:dyDescent="0.25">
      <c r="A16254" s="287"/>
    </row>
    <row r="16255" spans="1:1" x14ac:dyDescent="0.25">
      <c r="A16255" s="287"/>
    </row>
    <row r="16256" spans="1:1" x14ac:dyDescent="0.25">
      <c r="A16256" s="287"/>
    </row>
    <row r="16257" spans="1:1" x14ac:dyDescent="0.25">
      <c r="A16257" s="287"/>
    </row>
    <row r="16258" spans="1:1" x14ac:dyDescent="0.25">
      <c r="A16258" s="287"/>
    </row>
    <row r="16259" spans="1:1" x14ac:dyDescent="0.25">
      <c r="A16259" s="287"/>
    </row>
    <row r="16260" spans="1:1" x14ac:dyDescent="0.25">
      <c r="A16260" s="287"/>
    </row>
    <row r="16261" spans="1:1" x14ac:dyDescent="0.25">
      <c r="A16261" s="287"/>
    </row>
    <row r="16262" spans="1:1" x14ac:dyDescent="0.25">
      <c r="A16262" s="287"/>
    </row>
    <row r="16263" spans="1:1" x14ac:dyDescent="0.25">
      <c r="A16263" s="287"/>
    </row>
    <row r="16264" spans="1:1" x14ac:dyDescent="0.25">
      <c r="A16264" s="287"/>
    </row>
    <row r="16265" spans="1:1" x14ac:dyDescent="0.25">
      <c r="A16265" s="287"/>
    </row>
    <row r="16266" spans="1:1" x14ac:dyDescent="0.25">
      <c r="A16266" s="287"/>
    </row>
    <row r="16267" spans="1:1" x14ac:dyDescent="0.25">
      <c r="A16267" s="287"/>
    </row>
    <row r="16268" spans="1:1" x14ac:dyDescent="0.25">
      <c r="A16268" s="287"/>
    </row>
    <row r="16269" spans="1:1" x14ac:dyDescent="0.25">
      <c r="A16269" s="287"/>
    </row>
    <row r="16270" spans="1:1" x14ac:dyDescent="0.25">
      <c r="A16270" s="287"/>
    </row>
    <row r="16271" spans="1:1" x14ac:dyDescent="0.25">
      <c r="A16271" s="287"/>
    </row>
    <row r="16272" spans="1:1" x14ac:dyDescent="0.25">
      <c r="A16272" s="287"/>
    </row>
    <row r="16273" spans="1:1" x14ac:dyDescent="0.25">
      <c r="A16273" s="287"/>
    </row>
    <row r="16274" spans="1:1" x14ac:dyDescent="0.25">
      <c r="A16274" s="287"/>
    </row>
    <row r="16275" spans="1:1" x14ac:dyDescent="0.25">
      <c r="A16275" s="287"/>
    </row>
    <row r="16276" spans="1:1" x14ac:dyDescent="0.25">
      <c r="A16276" s="287"/>
    </row>
    <row r="16277" spans="1:1" x14ac:dyDescent="0.25">
      <c r="A16277" s="287"/>
    </row>
    <row r="16278" spans="1:1" x14ac:dyDescent="0.25">
      <c r="A16278" s="287"/>
    </row>
    <row r="16279" spans="1:1" x14ac:dyDescent="0.25">
      <c r="A16279" s="287"/>
    </row>
    <row r="16280" spans="1:1" x14ac:dyDescent="0.25">
      <c r="A16280" s="287"/>
    </row>
    <row r="16281" spans="1:1" x14ac:dyDescent="0.25">
      <c r="A16281" s="287"/>
    </row>
    <row r="16282" spans="1:1" x14ac:dyDescent="0.25">
      <c r="A16282" s="287"/>
    </row>
    <row r="16283" spans="1:1" x14ac:dyDescent="0.25">
      <c r="A16283" s="287"/>
    </row>
    <row r="16284" spans="1:1" x14ac:dyDescent="0.25">
      <c r="A16284" s="287"/>
    </row>
    <row r="16285" spans="1:1" x14ac:dyDescent="0.25">
      <c r="A16285" s="287"/>
    </row>
    <row r="16286" spans="1:1" x14ac:dyDescent="0.25">
      <c r="A16286" s="287"/>
    </row>
    <row r="16287" spans="1:1" x14ac:dyDescent="0.25">
      <c r="A16287" s="287"/>
    </row>
    <row r="16288" spans="1:1" x14ac:dyDescent="0.25">
      <c r="A16288" s="287"/>
    </row>
    <row r="16289" spans="1:1" x14ac:dyDescent="0.25">
      <c r="A16289" s="287"/>
    </row>
    <row r="16290" spans="1:1" x14ac:dyDescent="0.25">
      <c r="A16290" s="287"/>
    </row>
    <row r="16291" spans="1:1" x14ac:dyDescent="0.25">
      <c r="A16291" s="287"/>
    </row>
    <row r="16292" spans="1:1" x14ac:dyDescent="0.25">
      <c r="A16292" s="287"/>
    </row>
    <row r="16293" spans="1:1" x14ac:dyDescent="0.25">
      <c r="A16293" s="287"/>
    </row>
    <row r="16294" spans="1:1" x14ac:dyDescent="0.25">
      <c r="A16294" s="287"/>
    </row>
    <row r="16295" spans="1:1" x14ac:dyDescent="0.25">
      <c r="A16295" s="287"/>
    </row>
    <row r="16296" spans="1:1" x14ac:dyDescent="0.25">
      <c r="A16296" s="287"/>
    </row>
    <row r="16297" spans="1:1" x14ac:dyDescent="0.25">
      <c r="A16297" s="287"/>
    </row>
    <row r="16298" spans="1:1" x14ac:dyDescent="0.25">
      <c r="A16298" s="287"/>
    </row>
    <row r="16299" spans="1:1" x14ac:dyDescent="0.25">
      <c r="A16299" s="287"/>
    </row>
    <row r="16300" spans="1:1" x14ac:dyDescent="0.25">
      <c r="A16300" s="287"/>
    </row>
    <row r="16301" spans="1:1" x14ac:dyDescent="0.25">
      <c r="A16301" s="287"/>
    </row>
    <row r="16302" spans="1:1" x14ac:dyDescent="0.25">
      <c r="A16302" s="287"/>
    </row>
    <row r="16303" spans="1:1" x14ac:dyDescent="0.25">
      <c r="A16303" s="287"/>
    </row>
    <row r="16304" spans="1:1" x14ac:dyDescent="0.25">
      <c r="A16304" s="287"/>
    </row>
    <row r="16305" spans="1:1" x14ac:dyDescent="0.25">
      <c r="A16305" s="287"/>
    </row>
    <row r="16306" spans="1:1" x14ac:dyDescent="0.25">
      <c r="A16306" s="287"/>
    </row>
    <row r="16307" spans="1:1" x14ac:dyDescent="0.25">
      <c r="A16307" s="287"/>
    </row>
    <row r="16308" spans="1:1" x14ac:dyDescent="0.25">
      <c r="A16308" s="287"/>
    </row>
    <row r="16309" spans="1:1" x14ac:dyDescent="0.25">
      <c r="A16309" s="287"/>
    </row>
    <row r="16310" spans="1:1" x14ac:dyDescent="0.25">
      <c r="A16310" s="287"/>
    </row>
    <row r="16311" spans="1:1" x14ac:dyDescent="0.25">
      <c r="A16311" s="287"/>
    </row>
    <row r="16312" spans="1:1" x14ac:dyDescent="0.25">
      <c r="A16312" s="287"/>
    </row>
    <row r="16313" spans="1:1" x14ac:dyDescent="0.25">
      <c r="A16313" s="287"/>
    </row>
    <row r="16314" spans="1:1" x14ac:dyDescent="0.25">
      <c r="A16314" s="287"/>
    </row>
    <row r="16315" spans="1:1" x14ac:dyDescent="0.25">
      <c r="A16315" s="287"/>
    </row>
    <row r="16316" spans="1:1" x14ac:dyDescent="0.25">
      <c r="A16316" s="287"/>
    </row>
    <row r="16317" spans="1:1" x14ac:dyDescent="0.25">
      <c r="A16317" s="287"/>
    </row>
    <row r="16318" spans="1:1" x14ac:dyDescent="0.25">
      <c r="A16318" s="287"/>
    </row>
    <row r="16319" spans="1:1" x14ac:dyDescent="0.25">
      <c r="A16319" s="287"/>
    </row>
    <row r="16320" spans="1:1" x14ac:dyDescent="0.25">
      <c r="A16320" s="287"/>
    </row>
    <row r="16321" spans="1:1" x14ac:dyDescent="0.25">
      <c r="A16321" s="287"/>
    </row>
    <row r="16322" spans="1:1" x14ac:dyDescent="0.25">
      <c r="A16322" s="287"/>
    </row>
    <row r="16323" spans="1:1" x14ac:dyDescent="0.25">
      <c r="A16323" s="287"/>
    </row>
    <row r="16324" spans="1:1" x14ac:dyDescent="0.25">
      <c r="A16324" s="287"/>
    </row>
    <row r="16325" spans="1:1" x14ac:dyDescent="0.25">
      <c r="A16325" s="287"/>
    </row>
    <row r="16326" spans="1:1" x14ac:dyDescent="0.25">
      <c r="A16326" s="287"/>
    </row>
    <row r="16327" spans="1:1" x14ac:dyDescent="0.25">
      <c r="A16327" s="287"/>
    </row>
    <row r="16328" spans="1:1" x14ac:dyDescent="0.25">
      <c r="A16328" s="287"/>
    </row>
    <row r="16329" spans="1:1" x14ac:dyDescent="0.25">
      <c r="A16329" s="287"/>
    </row>
    <row r="16330" spans="1:1" x14ac:dyDescent="0.25">
      <c r="A16330" s="287"/>
    </row>
    <row r="16331" spans="1:1" x14ac:dyDescent="0.25">
      <c r="A16331" s="287"/>
    </row>
    <row r="16332" spans="1:1" x14ac:dyDescent="0.25">
      <c r="A16332" s="287"/>
    </row>
    <row r="16333" spans="1:1" x14ac:dyDescent="0.25">
      <c r="A16333" s="287"/>
    </row>
    <row r="16334" spans="1:1" x14ac:dyDescent="0.25">
      <c r="A16334" s="287"/>
    </row>
    <row r="16335" spans="1:1" x14ac:dyDescent="0.25">
      <c r="A16335" s="287"/>
    </row>
    <row r="16336" spans="1:1" x14ac:dyDescent="0.25">
      <c r="A16336" s="287"/>
    </row>
    <row r="16337" spans="1:1" x14ac:dyDescent="0.25">
      <c r="A16337" s="287"/>
    </row>
    <row r="16338" spans="1:1" x14ac:dyDescent="0.25">
      <c r="A16338" s="287"/>
    </row>
    <row r="16339" spans="1:1" x14ac:dyDescent="0.25">
      <c r="A16339" s="287"/>
    </row>
    <row r="16340" spans="1:1" x14ac:dyDescent="0.25">
      <c r="A16340" s="287"/>
    </row>
    <row r="16341" spans="1:1" x14ac:dyDescent="0.25">
      <c r="A16341" s="287"/>
    </row>
    <row r="16342" spans="1:1" x14ac:dyDescent="0.25">
      <c r="A16342" s="287"/>
    </row>
    <row r="16343" spans="1:1" x14ac:dyDescent="0.25">
      <c r="A16343" s="287"/>
    </row>
    <row r="16344" spans="1:1" x14ac:dyDescent="0.25">
      <c r="A16344" s="287"/>
    </row>
    <row r="16345" spans="1:1" x14ac:dyDescent="0.25">
      <c r="A16345" s="287"/>
    </row>
    <row r="16346" spans="1:1" x14ac:dyDescent="0.25">
      <c r="A16346" s="287"/>
    </row>
    <row r="16347" spans="1:1" x14ac:dyDescent="0.25">
      <c r="A16347" s="287"/>
    </row>
    <row r="16348" spans="1:1" x14ac:dyDescent="0.25">
      <c r="A16348" s="287"/>
    </row>
    <row r="16349" spans="1:1" x14ac:dyDescent="0.25">
      <c r="A16349" s="287"/>
    </row>
    <row r="16350" spans="1:1" x14ac:dyDescent="0.25">
      <c r="A16350" s="287"/>
    </row>
    <row r="16351" spans="1:1" x14ac:dyDescent="0.25">
      <c r="A16351" s="287"/>
    </row>
    <row r="16352" spans="1:1" x14ac:dyDescent="0.25">
      <c r="A16352" s="287"/>
    </row>
    <row r="16353" spans="1:1" x14ac:dyDescent="0.25">
      <c r="A16353" s="287"/>
    </row>
    <row r="16354" spans="1:1" x14ac:dyDescent="0.25">
      <c r="A16354" s="287"/>
    </row>
    <row r="16355" spans="1:1" x14ac:dyDescent="0.25">
      <c r="A16355" s="287"/>
    </row>
    <row r="16356" spans="1:1" x14ac:dyDescent="0.25">
      <c r="A16356" s="287"/>
    </row>
    <row r="16357" spans="1:1" x14ac:dyDescent="0.25">
      <c r="A16357" s="287"/>
    </row>
    <row r="16358" spans="1:1" x14ac:dyDescent="0.25">
      <c r="A16358" s="287"/>
    </row>
    <row r="16359" spans="1:1" x14ac:dyDescent="0.25">
      <c r="A16359" s="287"/>
    </row>
    <row r="16360" spans="1:1" x14ac:dyDescent="0.25">
      <c r="A16360" s="287"/>
    </row>
    <row r="16361" spans="1:1" x14ac:dyDescent="0.25">
      <c r="A16361" s="287"/>
    </row>
    <row r="16362" spans="1:1" x14ac:dyDescent="0.25">
      <c r="A16362" s="287"/>
    </row>
    <row r="16363" spans="1:1" x14ac:dyDescent="0.25">
      <c r="A16363" s="287"/>
    </row>
    <row r="16364" spans="1:1" x14ac:dyDescent="0.25">
      <c r="A16364" s="287"/>
    </row>
    <row r="16365" spans="1:1" x14ac:dyDescent="0.25">
      <c r="A16365" s="287"/>
    </row>
    <row r="16366" spans="1:1" x14ac:dyDescent="0.25">
      <c r="A16366" s="287"/>
    </row>
    <row r="16367" spans="1:1" x14ac:dyDescent="0.25">
      <c r="A16367" s="287"/>
    </row>
    <row r="16368" spans="1:1" x14ac:dyDescent="0.25">
      <c r="A16368" s="287"/>
    </row>
    <row r="16369" spans="1:1" x14ac:dyDescent="0.25">
      <c r="A16369" s="287"/>
    </row>
    <row r="16370" spans="1:1" x14ac:dyDescent="0.25">
      <c r="A16370" s="287"/>
    </row>
    <row r="16371" spans="1:1" x14ac:dyDescent="0.25">
      <c r="A16371" s="287"/>
    </row>
    <row r="16372" spans="1:1" x14ac:dyDescent="0.25">
      <c r="A16372" s="287"/>
    </row>
    <row r="16373" spans="1:1" x14ac:dyDescent="0.25">
      <c r="A16373" s="287"/>
    </row>
    <row r="16374" spans="1:1" x14ac:dyDescent="0.25">
      <c r="A16374" s="287"/>
    </row>
    <row r="16375" spans="1:1" x14ac:dyDescent="0.25">
      <c r="A16375" s="287"/>
    </row>
    <row r="16376" spans="1:1" x14ac:dyDescent="0.25">
      <c r="A16376" s="287"/>
    </row>
    <row r="16377" spans="1:1" x14ac:dyDescent="0.25">
      <c r="A16377" s="287"/>
    </row>
    <row r="16378" spans="1:1" x14ac:dyDescent="0.25">
      <c r="A16378" s="287"/>
    </row>
    <row r="16379" spans="1:1" x14ac:dyDescent="0.25">
      <c r="A16379" s="287"/>
    </row>
    <row r="16380" spans="1:1" x14ac:dyDescent="0.25">
      <c r="A16380" s="287"/>
    </row>
    <row r="16381" spans="1:1" x14ac:dyDescent="0.25">
      <c r="A16381" s="287"/>
    </row>
    <row r="16382" spans="1:1" x14ac:dyDescent="0.25">
      <c r="A16382" s="287"/>
    </row>
    <row r="16383" spans="1:1" x14ac:dyDescent="0.25">
      <c r="A16383" s="287"/>
    </row>
    <row r="16384" spans="1:1" x14ac:dyDescent="0.25">
      <c r="A16384" s="287"/>
    </row>
  </sheetData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16384"/>
  <sheetViews>
    <sheetView workbookViewId="0">
      <pane xSplit="1" ySplit="21" topLeftCell="K82" activePane="bottomRight" state="frozen"/>
      <selection activeCell="O68" sqref="O68"/>
      <selection pane="topRight" activeCell="O68" sqref="O68"/>
      <selection pane="bottomLeft" activeCell="O68" sqref="O68"/>
      <selection pane="bottomRight" activeCell="O68" sqref="O68"/>
    </sheetView>
  </sheetViews>
  <sheetFormatPr baseColWidth="10" defaultColWidth="11.42578125" defaultRowHeight="15" x14ac:dyDescent="0.25"/>
  <cols>
    <col min="1" max="1" width="11.42578125" style="286"/>
    <col min="2" max="9" width="11.5703125" style="288" bestFit="1" customWidth="1"/>
    <col min="10" max="11" width="12.5703125" style="288" bestFit="1" customWidth="1"/>
    <col min="12" max="35" width="11.5703125" style="288" bestFit="1" customWidth="1"/>
    <col min="36" max="37" width="11.42578125" style="138"/>
    <col min="38" max="40" width="11.42578125" style="283"/>
    <col min="41" max="41" width="11.42578125" style="286"/>
    <col min="42" max="16384" width="11.42578125" style="283"/>
  </cols>
  <sheetData>
    <row r="1" spans="1:41" ht="28.5" x14ac:dyDescent="0.25">
      <c r="A1" s="284"/>
      <c r="B1" s="292" t="s">
        <v>72</v>
      </c>
      <c r="C1" s="292" t="s">
        <v>6</v>
      </c>
      <c r="D1" s="292" t="s">
        <v>69</v>
      </c>
      <c r="E1" s="292" t="s">
        <v>163</v>
      </c>
      <c r="F1" s="292" t="s">
        <v>8</v>
      </c>
      <c r="G1" s="292" t="s">
        <v>88</v>
      </c>
      <c r="H1" s="292" t="s">
        <v>7</v>
      </c>
      <c r="I1" s="292" t="s">
        <v>9</v>
      </c>
      <c r="J1" s="292" t="s">
        <v>104</v>
      </c>
      <c r="K1" s="292" t="s">
        <v>98</v>
      </c>
      <c r="L1" s="292" t="s">
        <v>89</v>
      </c>
      <c r="M1" s="292" t="s">
        <v>55</v>
      </c>
      <c r="N1" s="292" t="s">
        <v>224</v>
      </c>
      <c r="O1" s="292" t="s">
        <v>164</v>
      </c>
      <c r="P1" s="292" t="s">
        <v>108</v>
      </c>
      <c r="Q1" s="292" t="s">
        <v>53</v>
      </c>
      <c r="R1" s="292" t="s">
        <v>77</v>
      </c>
      <c r="S1" s="292" t="s">
        <v>71</v>
      </c>
      <c r="T1" s="292" t="s">
        <v>165</v>
      </c>
      <c r="U1" s="292" t="s">
        <v>90</v>
      </c>
      <c r="V1" s="292" t="s">
        <v>54</v>
      </c>
      <c r="W1" s="292" t="s">
        <v>102</v>
      </c>
      <c r="X1" s="292" t="s">
        <v>5</v>
      </c>
      <c r="Y1" s="292" t="s">
        <v>70</v>
      </c>
      <c r="Z1" s="292" t="s">
        <v>94</v>
      </c>
      <c r="AA1" s="292" t="s">
        <v>166</v>
      </c>
      <c r="AB1" s="292" t="s">
        <v>78</v>
      </c>
      <c r="AC1" s="292" t="s">
        <v>73</v>
      </c>
      <c r="AD1" s="292" t="s">
        <v>167</v>
      </c>
      <c r="AE1" s="292" t="s">
        <v>168</v>
      </c>
      <c r="AF1" s="292" t="s">
        <v>169</v>
      </c>
      <c r="AG1" s="292" t="s">
        <v>170</v>
      </c>
      <c r="AH1" s="292" t="s">
        <v>91</v>
      </c>
      <c r="AI1" s="292" t="s">
        <v>171</v>
      </c>
      <c r="AJ1" s="343" t="s">
        <v>186</v>
      </c>
      <c r="AO1" s="282" t="s">
        <v>107</v>
      </c>
    </row>
    <row r="2" spans="1:41" hidden="1" x14ac:dyDescent="0.25">
      <c r="A2" s="285">
        <v>1935</v>
      </c>
      <c r="B2" s="293"/>
      <c r="C2" s="288" t="e">
        <f>'salario nominal - UMN'!C2/'IPC (2015)'!C2</f>
        <v>#DIV/0!</v>
      </c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3"/>
      <c r="X2" s="293"/>
      <c r="Y2" s="293"/>
      <c r="Z2" s="293"/>
      <c r="AA2" s="293"/>
      <c r="AB2" s="293"/>
      <c r="AC2" s="293"/>
      <c r="AD2" s="293"/>
      <c r="AE2" s="293"/>
      <c r="AF2" s="293"/>
      <c r="AG2" s="293"/>
      <c r="AH2" s="293"/>
      <c r="AI2" s="293"/>
    </row>
    <row r="3" spans="1:41" hidden="1" x14ac:dyDescent="0.25">
      <c r="A3" s="285">
        <v>1936</v>
      </c>
      <c r="B3" s="293"/>
      <c r="C3" s="288" t="e">
        <f>'salario nominal - UMN'!C3/'IPC (2015)'!C3</f>
        <v>#DIV/0!</v>
      </c>
      <c r="D3" s="293"/>
      <c r="E3" s="293"/>
      <c r="F3" s="293"/>
      <c r="G3" s="293"/>
      <c r="H3" s="293"/>
      <c r="I3" s="293"/>
      <c r="J3" s="293"/>
      <c r="K3" s="293"/>
      <c r="L3" s="293"/>
      <c r="M3" s="293"/>
      <c r="N3" s="293"/>
      <c r="O3" s="293"/>
      <c r="P3" s="293"/>
      <c r="Q3" s="293"/>
      <c r="R3" s="293"/>
      <c r="S3" s="293"/>
      <c r="T3" s="293"/>
      <c r="U3" s="293"/>
      <c r="V3" s="293"/>
      <c r="W3" s="293"/>
      <c r="X3" s="293"/>
      <c r="Y3" s="293"/>
      <c r="Z3" s="293"/>
      <c r="AA3" s="293"/>
      <c r="AB3" s="293"/>
      <c r="AC3" s="293"/>
      <c r="AD3" s="293"/>
      <c r="AE3" s="293"/>
      <c r="AF3" s="293"/>
      <c r="AG3" s="293"/>
      <c r="AH3" s="293"/>
      <c r="AI3" s="293"/>
    </row>
    <row r="4" spans="1:41" hidden="1" x14ac:dyDescent="0.25">
      <c r="A4" s="285">
        <v>1937</v>
      </c>
      <c r="B4" s="293"/>
      <c r="C4" s="288" t="e">
        <f>'salario nominal - UMN'!C4/'IPC (2015)'!C4</f>
        <v>#DIV/0!</v>
      </c>
      <c r="D4" s="293"/>
      <c r="E4" s="293"/>
      <c r="F4" s="293"/>
      <c r="G4" s="293"/>
      <c r="H4" s="293"/>
      <c r="I4" s="293"/>
      <c r="J4" s="293"/>
      <c r="K4" s="293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  <c r="X4" s="293"/>
      <c r="Y4" s="293"/>
      <c r="Z4" s="293"/>
      <c r="AA4" s="293"/>
      <c r="AB4" s="293"/>
      <c r="AC4" s="293"/>
      <c r="AD4" s="293"/>
      <c r="AE4" s="293"/>
      <c r="AF4" s="293"/>
      <c r="AG4" s="293"/>
      <c r="AH4" s="293"/>
      <c r="AI4" s="293"/>
    </row>
    <row r="5" spans="1:41" hidden="1" x14ac:dyDescent="0.25">
      <c r="A5" s="285">
        <v>1938</v>
      </c>
      <c r="B5" s="293"/>
      <c r="C5" s="288" t="e">
        <f>'salario nominal - UMN'!C5/'IPC (2015)'!C5</f>
        <v>#DIV/0!</v>
      </c>
      <c r="D5" s="293"/>
      <c r="E5" s="293"/>
      <c r="F5" s="293"/>
      <c r="G5" s="293"/>
      <c r="H5" s="293"/>
      <c r="I5" s="293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3"/>
      <c r="U5" s="293"/>
      <c r="V5" s="293"/>
      <c r="W5" s="293"/>
      <c r="X5" s="293"/>
      <c r="Y5" s="293"/>
      <c r="Z5" s="293"/>
      <c r="AA5" s="293"/>
      <c r="AB5" s="293"/>
      <c r="AC5" s="293"/>
      <c r="AD5" s="293"/>
      <c r="AE5" s="293"/>
      <c r="AF5" s="293"/>
      <c r="AG5" s="293"/>
      <c r="AH5" s="293"/>
      <c r="AI5" s="293"/>
    </row>
    <row r="6" spans="1:41" hidden="1" x14ac:dyDescent="0.25">
      <c r="A6" s="285">
        <v>1939</v>
      </c>
      <c r="B6" s="293"/>
      <c r="C6" s="288" t="e">
        <f>'salario nominal - UMN'!C6/'IPC (2015)'!C6</f>
        <v>#DIV/0!</v>
      </c>
      <c r="D6" s="293"/>
      <c r="E6" s="293"/>
      <c r="F6" s="293"/>
      <c r="G6" s="293"/>
      <c r="H6" s="293"/>
      <c r="I6" s="293"/>
      <c r="J6" s="293"/>
      <c r="K6" s="293"/>
      <c r="L6" s="293"/>
      <c r="M6" s="293"/>
      <c r="N6" s="293"/>
      <c r="O6" s="293"/>
      <c r="P6" s="293"/>
      <c r="Q6" s="293"/>
      <c r="R6" s="293"/>
      <c r="S6" s="293"/>
      <c r="T6" s="293"/>
      <c r="U6" s="293"/>
      <c r="V6" s="293"/>
      <c r="W6" s="293"/>
      <c r="X6" s="293"/>
      <c r="Y6" s="293"/>
      <c r="Z6" s="293"/>
      <c r="AA6" s="293"/>
      <c r="AB6" s="293"/>
      <c r="AC6" s="293"/>
      <c r="AD6" s="293"/>
      <c r="AE6" s="293"/>
      <c r="AF6" s="293"/>
      <c r="AG6" s="293"/>
      <c r="AH6" s="293"/>
      <c r="AI6" s="293"/>
    </row>
    <row r="7" spans="1:41" hidden="1" x14ac:dyDescent="0.25">
      <c r="A7" s="285">
        <v>1940</v>
      </c>
      <c r="B7" s="293"/>
      <c r="C7" s="288" t="e">
        <f>'salario nominal - UMN'!C7/'IPC (2015)'!C7</f>
        <v>#DIV/0!</v>
      </c>
      <c r="D7" s="293"/>
      <c r="E7" s="293"/>
      <c r="F7" s="293"/>
      <c r="G7" s="293"/>
      <c r="H7" s="293"/>
      <c r="I7" s="293"/>
      <c r="J7" s="293"/>
      <c r="K7" s="293"/>
      <c r="L7" s="293"/>
      <c r="M7" s="293"/>
      <c r="N7" s="293"/>
      <c r="O7" s="293"/>
      <c r="P7" s="293"/>
      <c r="Q7" s="293"/>
      <c r="R7" s="293"/>
      <c r="S7" s="293"/>
      <c r="T7" s="293"/>
      <c r="U7" s="293"/>
      <c r="V7" s="293"/>
      <c r="W7" s="293"/>
      <c r="X7" s="293"/>
      <c r="Y7" s="293"/>
      <c r="Z7" s="293"/>
      <c r="AA7" s="293"/>
      <c r="AB7" s="293"/>
      <c r="AC7" s="293"/>
      <c r="AD7" s="293"/>
      <c r="AE7" s="293"/>
      <c r="AF7" s="293"/>
      <c r="AG7" s="293"/>
      <c r="AH7" s="293"/>
      <c r="AI7" s="293"/>
    </row>
    <row r="8" spans="1:41" hidden="1" x14ac:dyDescent="0.25">
      <c r="A8" s="285">
        <v>1941</v>
      </c>
      <c r="B8" s="293"/>
      <c r="C8" s="288" t="e">
        <f>'salario nominal - UMN'!C8/'IPC (2015)'!C8</f>
        <v>#DIV/0!</v>
      </c>
      <c r="D8" s="293"/>
      <c r="E8" s="293"/>
      <c r="F8" s="293"/>
      <c r="G8" s="293"/>
      <c r="H8" s="293"/>
      <c r="I8" s="293"/>
      <c r="J8" s="293"/>
      <c r="K8" s="293"/>
      <c r="L8" s="293"/>
      <c r="M8" s="293"/>
      <c r="N8" s="293"/>
      <c r="O8" s="293"/>
      <c r="P8" s="293"/>
      <c r="Q8" s="293"/>
      <c r="R8" s="293"/>
      <c r="S8" s="293"/>
      <c r="T8" s="293"/>
      <c r="U8" s="293"/>
      <c r="V8" s="293"/>
      <c r="W8" s="293"/>
      <c r="X8" s="293"/>
      <c r="Y8" s="293"/>
      <c r="Z8" s="293"/>
      <c r="AA8" s="293"/>
      <c r="AB8" s="293"/>
      <c r="AC8" s="293"/>
      <c r="AD8" s="293"/>
      <c r="AE8" s="293"/>
      <c r="AF8" s="293"/>
      <c r="AG8" s="293"/>
      <c r="AH8" s="293"/>
      <c r="AI8" s="293"/>
    </row>
    <row r="9" spans="1:41" hidden="1" x14ac:dyDescent="0.25">
      <c r="A9" s="285">
        <v>1942</v>
      </c>
      <c r="B9" s="293"/>
      <c r="C9" s="288" t="e">
        <f>'salario nominal - UMN'!C9/'IPC (2015)'!C9</f>
        <v>#DIV/0!</v>
      </c>
      <c r="D9" s="293"/>
      <c r="E9" s="293"/>
      <c r="F9" s="293"/>
      <c r="G9" s="293"/>
      <c r="H9" s="293"/>
      <c r="I9" s="293"/>
      <c r="J9" s="293"/>
      <c r="K9" s="293"/>
      <c r="L9" s="293"/>
      <c r="M9" s="293"/>
      <c r="N9" s="293"/>
      <c r="O9" s="293"/>
      <c r="P9" s="293"/>
      <c r="Q9" s="293"/>
      <c r="R9" s="293"/>
      <c r="S9" s="293"/>
      <c r="T9" s="293"/>
      <c r="U9" s="293"/>
      <c r="V9" s="293"/>
      <c r="W9" s="293"/>
      <c r="X9" s="293"/>
      <c r="Y9" s="293"/>
      <c r="Z9" s="293"/>
      <c r="AA9" s="293"/>
      <c r="AB9" s="293"/>
      <c r="AC9" s="293"/>
      <c r="AD9" s="293"/>
      <c r="AE9" s="293"/>
      <c r="AF9" s="293"/>
      <c r="AG9" s="293"/>
      <c r="AH9" s="293"/>
      <c r="AI9" s="293"/>
    </row>
    <row r="10" spans="1:41" hidden="1" x14ac:dyDescent="0.25">
      <c r="A10" s="285">
        <v>1943</v>
      </c>
      <c r="B10" s="293"/>
      <c r="C10" s="288" t="e">
        <f>'salario nominal - UMN'!C10/'IPC (2015)'!C10</f>
        <v>#DIV/0!</v>
      </c>
      <c r="D10" s="293"/>
      <c r="E10" s="293"/>
      <c r="F10" s="293"/>
      <c r="G10" s="293"/>
      <c r="H10" s="293"/>
      <c r="I10" s="293"/>
      <c r="J10" s="293"/>
      <c r="K10" s="293"/>
      <c r="L10" s="293"/>
      <c r="M10" s="293"/>
      <c r="N10" s="293"/>
      <c r="O10" s="293"/>
      <c r="P10" s="293"/>
      <c r="Q10" s="293"/>
      <c r="R10" s="293"/>
      <c r="S10" s="293"/>
      <c r="T10" s="293"/>
      <c r="U10" s="293"/>
      <c r="V10" s="293"/>
      <c r="W10" s="293"/>
      <c r="X10" s="293"/>
      <c r="Y10" s="293"/>
      <c r="Z10" s="293"/>
      <c r="AA10" s="293"/>
      <c r="AB10" s="293"/>
      <c r="AC10" s="293"/>
      <c r="AD10" s="293"/>
      <c r="AE10" s="293"/>
      <c r="AF10" s="293"/>
      <c r="AG10" s="293"/>
      <c r="AH10" s="293"/>
      <c r="AI10" s="293"/>
    </row>
    <row r="11" spans="1:41" hidden="1" x14ac:dyDescent="0.25">
      <c r="A11" s="285">
        <v>1944</v>
      </c>
      <c r="B11" s="293"/>
      <c r="C11" s="288" t="e">
        <f>'salario nominal - UMN'!C11/'IPC (2015)'!C11</f>
        <v>#DIV/0!</v>
      </c>
      <c r="D11" s="293"/>
      <c r="E11" s="293"/>
      <c r="F11" s="293"/>
      <c r="G11" s="293"/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293"/>
      <c r="T11" s="293"/>
      <c r="U11" s="293"/>
      <c r="V11" s="293"/>
      <c r="W11" s="293"/>
      <c r="X11" s="293"/>
      <c r="Y11" s="293"/>
      <c r="Z11" s="293"/>
      <c r="AA11" s="293"/>
      <c r="AB11" s="293"/>
      <c r="AC11" s="293"/>
      <c r="AD11" s="293"/>
      <c r="AE11" s="293"/>
      <c r="AF11" s="293"/>
      <c r="AG11" s="293"/>
      <c r="AH11" s="293"/>
      <c r="AI11" s="293"/>
    </row>
    <row r="12" spans="1:41" hidden="1" x14ac:dyDescent="0.25">
      <c r="A12" s="285">
        <v>1945</v>
      </c>
      <c r="B12" s="293"/>
      <c r="C12" s="288" t="e">
        <f>'salario nominal - UMN'!C12/'IPC (2015)'!C12</f>
        <v>#DIV/0!</v>
      </c>
      <c r="D12" s="293"/>
      <c r="E12" s="293"/>
      <c r="F12" s="293"/>
      <c r="G12" s="293"/>
      <c r="H12" s="293"/>
      <c r="I12" s="293"/>
      <c r="J12" s="293"/>
      <c r="K12" s="293"/>
      <c r="L12" s="293"/>
      <c r="M12" s="293"/>
      <c r="N12" s="293"/>
      <c r="O12" s="293"/>
      <c r="P12" s="293"/>
      <c r="Q12" s="293"/>
      <c r="R12" s="293"/>
      <c r="S12" s="293"/>
      <c r="T12" s="293"/>
      <c r="U12" s="293"/>
      <c r="V12" s="293"/>
      <c r="W12" s="293"/>
      <c r="X12" s="293"/>
      <c r="Y12" s="293"/>
      <c r="Z12" s="293"/>
      <c r="AA12" s="293"/>
      <c r="AB12" s="293"/>
      <c r="AC12" s="293"/>
      <c r="AD12" s="293"/>
      <c r="AE12" s="293"/>
      <c r="AF12" s="293"/>
      <c r="AG12" s="293"/>
      <c r="AH12" s="293"/>
      <c r="AI12" s="293"/>
    </row>
    <row r="13" spans="1:41" hidden="1" x14ac:dyDescent="0.25">
      <c r="A13" s="285">
        <v>1946</v>
      </c>
      <c r="B13" s="293"/>
      <c r="C13" s="288" t="e">
        <f>'salario nominal - UMN'!C13/'IPC (2015)'!C13</f>
        <v>#DIV/0!</v>
      </c>
      <c r="D13" s="293"/>
      <c r="E13" s="293"/>
      <c r="F13" s="293"/>
      <c r="G13" s="293"/>
      <c r="H13" s="293"/>
      <c r="I13" s="293"/>
      <c r="J13" s="293"/>
      <c r="K13" s="293"/>
      <c r="L13" s="293"/>
      <c r="M13" s="293"/>
      <c r="N13" s="293"/>
      <c r="O13" s="293"/>
      <c r="P13" s="293"/>
      <c r="Q13" s="293"/>
      <c r="R13" s="293"/>
      <c r="S13" s="293"/>
      <c r="T13" s="293"/>
      <c r="U13" s="293"/>
      <c r="V13" s="293"/>
      <c r="W13" s="293"/>
      <c r="X13" s="293"/>
      <c r="Y13" s="293"/>
      <c r="Z13" s="293"/>
      <c r="AA13" s="293"/>
      <c r="AB13" s="293"/>
      <c r="AC13" s="293"/>
      <c r="AD13" s="293"/>
      <c r="AE13" s="293"/>
      <c r="AF13" s="293"/>
      <c r="AG13" s="293"/>
      <c r="AH13" s="293"/>
      <c r="AI13" s="293"/>
    </row>
    <row r="14" spans="1:41" hidden="1" x14ac:dyDescent="0.25">
      <c r="A14" s="285">
        <v>1947</v>
      </c>
      <c r="B14" s="293"/>
      <c r="C14" s="288" t="e">
        <f>'salario nominal - UMN'!C14/'IPC (2015)'!C14</f>
        <v>#DIV/0!</v>
      </c>
      <c r="D14" s="293"/>
      <c r="E14" s="293"/>
      <c r="F14" s="293"/>
      <c r="G14" s="293"/>
      <c r="H14" s="293"/>
      <c r="I14" s="293"/>
      <c r="J14" s="293"/>
      <c r="K14" s="293"/>
      <c r="L14" s="293"/>
      <c r="M14" s="293"/>
      <c r="N14" s="293"/>
      <c r="O14" s="293"/>
      <c r="P14" s="293"/>
      <c r="Q14" s="293"/>
      <c r="R14" s="293"/>
      <c r="S14" s="293"/>
      <c r="T14" s="293"/>
      <c r="U14" s="293"/>
      <c r="V14" s="293"/>
      <c r="W14" s="293"/>
      <c r="X14" s="293"/>
      <c r="Y14" s="293"/>
      <c r="Z14" s="293"/>
      <c r="AA14" s="293"/>
      <c r="AB14" s="293"/>
      <c r="AC14" s="293"/>
      <c r="AD14" s="293"/>
      <c r="AE14" s="293"/>
      <c r="AF14" s="293"/>
      <c r="AG14" s="293"/>
      <c r="AH14" s="293"/>
      <c r="AI14" s="293"/>
    </row>
    <row r="15" spans="1:41" hidden="1" x14ac:dyDescent="0.25">
      <c r="A15" s="285">
        <v>1948</v>
      </c>
      <c r="B15" s="293"/>
      <c r="C15" s="288" t="e">
        <f>'salario nominal - UMN'!C15/'IPC (2015)'!C15</f>
        <v>#DIV/0!</v>
      </c>
      <c r="D15" s="293"/>
      <c r="E15" s="293"/>
      <c r="F15" s="293"/>
      <c r="G15" s="293"/>
      <c r="H15" s="293"/>
      <c r="I15" s="293"/>
      <c r="J15" s="293"/>
      <c r="K15" s="293"/>
      <c r="L15" s="293"/>
      <c r="M15" s="293"/>
      <c r="N15" s="293"/>
      <c r="O15" s="293"/>
      <c r="P15" s="293"/>
      <c r="Q15" s="293"/>
      <c r="R15" s="293"/>
      <c r="S15" s="293"/>
      <c r="T15" s="293"/>
      <c r="U15" s="293"/>
      <c r="V15" s="293"/>
      <c r="W15" s="293"/>
      <c r="X15" s="293"/>
      <c r="Y15" s="293"/>
      <c r="Z15" s="293"/>
      <c r="AA15" s="293"/>
      <c r="AB15" s="293"/>
      <c r="AC15" s="293"/>
      <c r="AD15" s="293"/>
      <c r="AE15" s="293"/>
      <c r="AF15" s="293"/>
      <c r="AG15" s="293"/>
      <c r="AH15" s="293"/>
      <c r="AI15" s="293"/>
    </row>
    <row r="16" spans="1:41" hidden="1" x14ac:dyDescent="0.25">
      <c r="A16" s="285">
        <v>1949</v>
      </c>
      <c r="B16" s="293"/>
      <c r="C16" s="288" t="e">
        <f>'salario nominal - UMN'!C16/'IPC (2015)'!C16</f>
        <v>#DIV/0!</v>
      </c>
      <c r="D16" s="293"/>
      <c r="E16" s="293"/>
      <c r="F16" s="293"/>
      <c r="G16" s="293"/>
      <c r="H16" s="293"/>
      <c r="I16" s="293"/>
      <c r="J16" s="293"/>
      <c r="K16" s="293"/>
      <c r="L16" s="293"/>
      <c r="M16" s="293"/>
      <c r="N16" s="293"/>
      <c r="O16" s="293"/>
      <c r="P16" s="293"/>
      <c r="Q16" s="293"/>
      <c r="R16" s="293"/>
      <c r="S16" s="293"/>
      <c r="T16" s="293"/>
      <c r="U16" s="293"/>
      <c r="V16" s="293"/>
      <c r="W16" s="293"/>
      <c r="X16" s="293"/>
      <c r="Y16" s="293"/>
      <c r="Z16" s="293"/>
      <c r="AA16" s="293"/>
      <c r="AB16" s="293"/>
      <c r="AC16" s="293"/>
      <c r="AD16" s="293"/>
      <c r="AE16" s="293"/>
      <c r="AF16" s="293"/>
      <c r="AG16" s="293"/>
      <c r="AH16" s="293"/>
      <c r="AI16" s="293"/>
    </row>
    <row r="17" spans="1:41" hidden="1" x14ac:dyDescent="0.25">
      <c r="A17" s="285">
        <v>1950</v>
      </c>
      <c r="B17" s="293"/>
      <c r="C17" s="288" t="e">
        <f>'salario nominal - UMN'!C17/'IPC (2015)'!C17</f>
        <v>#DIV/0!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293"/>
      <c r="T17" s="293"/>
      <c r="U17" s="293"/>
      <c r="V17" s="293"/>
      <c r="W17" s="293"/>
      <c r="X17" s="293"/>
      <c r="Y17" s="293"/>
      <c r="Z17" s="293"/>
      <c r="AA17" s="293"/>
      <c r="AB17" s="293"/>
      <c r="AC17" s="293"/>
      <c r="AD17" s="293"/>
      <c r="AE17" s="293"/>
      <c r="AF17" s="293"/>
      <c r="AG17" s="293"/>
      <c r="AH17" s="293"/>
      <c r="AI17" s="293"/>
    </row>
    <row r="18" spans="1:41" hidden="1" x14ac:dyDescent="0.25">
      <c r="A18" s="285">
        <v>1951</v>
      </c>
      <c r="B18" s="293"/>
      <c r="C18" s="288" t="e">
        <f>'salario nominal - UMN'!C18/'IPC (2015)'!C18</f>
        <v>#DIV/0!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293"/>
      <c r="T18" s="293"/>
      <c r="U18" s="293"/>
      <c r="V18" s="293"/>
      <c r="W18" s="293"/>
      <c r="X18" s="293"/>
      <c r="Y18" s="293"/>
      <c r="Z18" s="293"/>
      <c r="AA18" s="293"/>
      <c r="AB18" s="293"/>
      <c r="AC18" s="293"/>
      <c r="AD18" s="293"/>
      <c r="AE18" s="293"/>
      <c r="AF18" s="293"/>
      <c r="AG18" s="293"/>
      <c r="AH18" s="293"/>
      <c r="AI18" s="293"/>
    </row>
    <row r="19" spans="1:41" hidden="1" x14ac:dyDescent="0.25">
      <c r="A19" s="285">
        <v>1952</v>
      </c>
      <c r="B19" s="293"/>
      <c r="C19" s="288" t="e">
        <f>'salario nominal - UMN'!C19/'IPC (2015)'!C19</f>
        <v>#DIV/0!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293"/>
      <c r="T19" s="293"/>
      <c r="U19" s="293"/>
      <c r="V19" s="293"/>
      <c r="W19" s="293"/>
      <c r="X19" s="293"/>
      <c r="Y19" s="293"/>
      <c r="Z19" s="293"/>
      <c r="AA19" s="293"/>
      <c r="AB19" s="293"/>
      <c r="AC19" s="293"/>
      <c r="AD19" s="293"/>
      <c r="AE19" s="293"/>
      <c r="AF19" s="293"/>
      <c r="AG19" s="293"/>
      <c r="AH19" s="293"/>
      <c r="AI19" s="293"/>
    </row>
    <row r="20" spans="1:41" hidden="1" x14ac:dyDescent="0.25">
      <c r="A20" s="285">
        <v>1953</v>
      </c>
      <c r="B20" s="293"/>
      <c r="C20" s="288" t="e">
        <f>'salario nominal - UMN'!C20/'IPC (2015)'!C20</f>
        <v>#DIV/0!</v>
      </c>
      <c r="D20" s="293"/>
      <c r="E20" s="293"/>
      <c r="F20" s="293"/>
      <c r="G20" s="293"/>
      <c r="H20" s="293"/>
      <c r="I20" s="293"/>
      <c r="J20" s="293"/>
      <c r="K20" s="293"/>
      <c r="L20" s="293"/>
      <c r="M20" s="293"/>
      <c r="N20" s="293"/>
      <c r="O20" s="293"/>
      <c r="P20" s="293"/>
      <c r="Q20" s="293"/>
      <c r="R20" s="293"/>
      <c r="S20" s="293"/>
      <c r="T20" s="293"/>
      <c r="U20" s="293"/>
      <c r="V20" s="293"/>
      <c r="W20" s="293"/>
      <c r="X20" s="293"/>
      <c r="Y20" s="293"/>
      <c r="Z20" s="293"/>
      <c r="AA20" s="293"/>
      <c r="AB20" s="293"/>
      <c r="AC20" s="293"/>
      <c r="AD20" s="293"/>
      <c r="AE20" s="293"/>
      <c r="AF20" s="293"/>
      <c r="AG20" s="293"/>
      <c r="AH20" s="293"/>
      <c r="AI20" s="293"/>
      <c r="AO20" s="288"/>
    </row>
    <row r="21" spans="1:41" hidden="1" x14ac:dyDescent="0.25">
      <c r="A21" s="285">
        <v>1954</v>
      </c>
      <c r="B21" s="293"/>
      <c r="C21" s="288" t="e">
        <f>'salario nominal - UMN'!C21/'IPC (2015)'!C21</f>
        <v>#DIV/0!</v>
      </c>
      <c r="D21" s="293"/>
      <c r="E21" s="293"/>
      <c r="F21" s="293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3"/>
      <c r="Z21" s="293"/>
      <c r="AA21" s="293"/>
      <c r="AB21" s="293"/>
      <c r="AC21" s="293"/>
      <c r="AD21" s="293"/>
      <c r="AE21" s="293"/>
      <c r="AF21" s="293"/>
      <c r="AG21" s="293"/>
      <c r="AH21" s="293"/>
      <c r="AI21" s="293"/>
      <c r="AO21" s="288"/>
    </row>
    <row r="22" spans="1:41" x14ac:dyDescent="0.25">
      <c r="A22" s="285">
        <v>1955</v>
      </c>
      <c r="B22" s="293"/>
      <c r="C22" s="288">
        <f>'salario nominal - UMN'!C22/'IPC (2005 o 2010)'!C22*100</f>
        <v>1381.7819769172945</v>
      </c>
      <c r="D22" s="293"/>
      <c r="E22" s="293"/>
      <c r="F22" s="293"/>
      <c r="G22" s="293"/>
      <c r="H22" s="293"/>
      <c r="I22" s="293"/>
      <c r="J22" s="293"/>
      <c r="K22" s="293"/>
      <c r="L22" s="293"/>
      <c r="M22" s="293"/>
      <c r="N22" s="288">
        <f>'salario nominal - UMN'!N22/'IPC (2005 o 2010)'!N22*100</f>
        <v>2673.9354616589189</v>
      </c>
      <c r="O22" s="293"/>
      <c r="P22" s="293"/>
      <c r="Q22" s="288">
        <f>'salario nominal - UMN'!Q22/'IPC (2015)'!Q22</f>
        <v>10.879469455847154</v>
      </c>
      <c r="R22" s="293"/>
      <c r="S22" s="293"/>
      <c r="T22" s="293"/>
      <c r="U22" s="293"/>
      <c r="V22" s="293"/>
      <c r="W22" s="293"/>
      <c r="X22" s="293"/>
      <c r="Y22" s="293"/>
      <c r="Z22" s="293"/>
      <c r="AA22" s="293"/>
      <c r="AB22" s="293"/>
      <c r="AC22" s="293"/>
      <c r="AD22" s="293"/>
      <c r="AE22" s="293"/>
      <c r="AF22" s="293"/>
      <c r="AG22" s="293"/>
      <c r="AH22" s="293"/>
      <c r="AI22" s="293"/>
      <c r="AO22" s="288"/>
    </row>
    <row r="23" spans="1:41" x14ac:dyDescent="0.25">
      <c r="A23" s="285">
        <v>1956</v>
      </c>
      <c r="B23" s="293"/>
      <c r="C23" s="288">
        <f>'salario nominal - UMN'!C23/'IPC (2005 o 2010)'!C23*100</f>
        <v>1477.3483398206822</v>
      </c>
      <c r="D23" s="293"/>
      <c r="E23" s="293"/>
      <c r="F23" s="293"/>
      <c r="G23" s="293"/>
      <c r="H23" s="293"/>
      <c r="I23" s="293"/>
      <c r="J23" s="293"/>
      <c r="K23" s="293"/>
      <c r="L23" s="293"/>
      <c r="M23" s="293"/>
      <c r="N23" s="288">
        <f>'salario nominal - UMN'!N23/'IPC (2005 o 2010)'!N23*100</f>
        <v>2764.938087665495</v>
      </c>
      <c r="O23" s="293"/>
      <c r="P23" s="293"/>
      <c r="Q23" s="288">
        <f>'salario nominal - UMN'!Q23/'IPC (2015)'!Q23</f>
        <v>11.744741210294068</v>
      </c>
      <c r="R23" s="293"/>
      <c r="S23" s="293"/>
      <c r="T23" s="293"/>
      <c r="U23" s="293"/>
      <c r="V23" s="293"/>
      <c r="W23" s="293"/>
      <c r="X23" s="293"/>
      <c r="Y23" s="293"/>
      <c r="Z23" s="293"/>
      <c r="AA23" s="293"/>
      <c r="AB23" s="293"/>
      <c r="AC23" s="293"/>
      <c r="AD23" s="293"/>
      <c r="AE23" s="293"/>
      <c r="AF23" s="293"/>
      <c r="AG23" s="293"/>
      <c r="AH23" s="293"/>
      <c r="AI23" s="293"/>
      <c r="AO23" s="288"/>
    </row>
    <row r="24" spans="1:41" x14ac:dyDescent="0.25">
      <c r="A24" s="285">
        <v>1957</v>
      </c>
      <c r="B24" s="293"/>
      <c r="C24" s="288">
        <f>'salario nominal - UMN'!C24/'IPC (2005 o 2010)'!C24*100</f>
        <v>1424.0305500339043</v>
      </c>
      <c r="D24" s="293"/>
      <c r="E24" s="293"/>
      <c r="F24" s="293"/>
      <c r="G24" s="293"/>
      <c r="H24" s="293"/>
      <c r="I24" s="293"/>
      <c r="J24" s="293"/>
      <c r="K24" s="293"/>
      <c r="L24" s="293"/>
      <c r="M24" s="293"/>
      <c r="N24" s="288">
        <f>'salario nominal - UMN'!N24/'IPC (2005 o 2010)'!N24*100</f>
        <v>2797.2231479774346</v>
      </c>
      <c r="O24" s="293"/>
      <c r="P24" s="293"/>
      <c r="Q24" s="288">
        <f>'salario nominal - UMN'!Q24/'IPC (2015)'!Q24</f>
        <v>12.41707418439119</v>
      </c>
      <c r="R24" s="293"/>
      <c r="S24" s="293"/>
      <c r="T24" s="293"/>
      <c r="U24" s="293"/>
      <c r="V24" s="293"/>
      <c r="W24" s="293"/>
      <c r="X24" s="293"/>
      <c r="Y24" s="293"/>
      <c r="Z24" s="293"/>
      <c r="AA24" s="293"/>
      <c r="AB24" s="293"/>
      <c r="AC24" s="293"/>
      <c r="AD24" s="293"/>
      <c r="AE24" s="293"/>
      <c r="AF24" s="293"/>
      <c r="AG24" s="293"/>
      <c r="AH24" s="293"/>
      <c r="AI24" s="293"/>
      <c r="AO24" s="288"/>
    </row>
    <row r="25" spans="1:41" x14ac:dyDescent="0.25">
      <c r="A25" s="285">
        <v>1958</v>
      </c>
      <c r="B25" s="293"/>
      <c r="C25" s="288">
        <f>'salario nominal - UMN'!C25/'IPC (2005 o 2010)'!C25*100</f>
        <v>1553.2478025933635</v>
      </c>
      <c r="D25" s="293"/>
      <c r="E25" s="293"/>
      <c r="F25" s="293"/>
      <c r="G25" s="293"/>
      <c r="H25" s="293"/>
      <c r="I25" s="293"/>
      <c r="J25" s="293"/>
      <c r="K25" s="293"/>
      <c r="L25" s="293"/>
      <c r="M25" s="293"/>
      <c r="N25" s="288">
        <f>'salario nominal - UMN'!N25/'IPC (2005 o 2010)'!N25*100</f>
        <v>2812.445661690324</v>
      </c>
      <c r="O25" s="293"/>
      <c r="P25" s="293"/>
      <c r="Q25" s="288">
        <f>'salario nominal - UMN'!Q25/'IPC (2015)'!Q25</f>
        <v>12.127679272531489</v>
      </c>
      <c r="R25" s="293"/>
      <c r="S25" s="293"/>
      <c r="T25" s="293"/>
      <c r="U25" s="293"/>
      <c r="V25" s="293"/>
      <c r="W25" s="293"/>
      <c r="X25" s="293"/>
      <c r="Y25" s="293"/>
      <c r="Z25" s="293"/>
      <c r="AA25" s="293"/>
      <c r="AB25" s="293"/>
      <c r="AC25" s="293"/>
      <c r="AD25" s="293"/>
      <c r="AE25" s="293"/>
      <c r="AF25" s="293"/>
      <c r="AG25" s="293"/>
      <c r="AH25" s="293"/>
      <c r="AI25" s="293"/>
      <c r="AO25" s="288"/>
    </row>
    <row r="26" spans="1:41" x14ac:dyDescent="0.25">
      <c r="A26" s="285">
        <v>1959</v>
      </c>
      <c r="B26" s="293"/>
      <c r="C26" s="288">
        <f>'salario nominal - UMN'!C26/'IPC (2005 o 2010)'!C26*100</f>
        <v>1194.2998228565464</v>
      </c>
      <c r="D26" s="293"/>
      <c r="E26" s="293"/>
      <c r="F26" s="293"/>
      <c r="G26" s="293"/>
      <c r="H26" s="293"/>
      <c r="I26" s="293"/>
      <c r="J26" s="293"/>
      <c r="K26" s="293"/>
      <c r="L26" s="293"/>
      <c r="M26" s="293"/>
      <c r="N26" s="288">
        <f>'salario nominal - UMN'!N26/'IPC (2005 o 2010)'!N26*100</f>
        <v>2921.5017850165191</v>
      </c>
      <c r="O26" s="293"/>
      <c r="P26" s="293"/>
      <c r="Q26" s="288">
        <f>'salario nominal - UMN'!Q26/'IPC (2015)'!Q26</f>
        <v>12.615246818078539</v>
      </c>
      <c r="R26" s="293"/>
      <c r="S26" s="293"/>
      <c r="T26" s="293"/>
      <c r="U26" s="293"/>
      <c r="V26" s="293"/>
      <c r="W26" s="293"/>
      <c r="X26" s="293"/>
      <c r="Y26" s="293"/>
      <c r="Z26" s="293"/>
      <c r="AA26" s="293"/>
      <c r="AB26" s="293"/>
      <c r="AC26" s="293"/>
      <c r="AD26" s="293"/>
      <c r="AE26" s="293"/>
      <c r="AF26" s="293"/>
      <c r="AG26" s="293"/>
      <c r="AH26" s="293"/>
      <c r="AI26" s="293"/>
      <c r="AO26" s="288"/>
    </row>
    <row r="27" spans="1:41" x14ac:dyDescent="0.25">
      <c r="A27" s="285">
        <v>1960</v>
      </c>
      <c r="B27" s="293"/>
      <c r="C27" s="288">
        <f>'salario nominal - UMN'!C27/'IPC (2005 o 2010)'!C27*100</f>
        <v>1213.9680802359223</v>
      </c>
      <c r="D27" s="293"/>
      <c r="E27" s="293"/>
      <c r="F27" s="293"/>
      <c r="G27" s="293"/>
      <c r="H27" s="293"/>
      <c r="I27" s="293"/>
      <c r="J27" s="293"/>
      <c r="K27" s="293"/>
      <c r="L27" s="293"/>
      <c r="M27" s="293"/>
      <c r="N27" s="288">
        <f>'salario nominal - UMN'!N27/'IPC (2005 o 2010)'!N27*100</f>
        <v>2982.8932758431888</v>
      </c>
      <c r="O27" s="293"/>
      <c r="P27" s="293"/>
      <c r="Q27" s="288">
        <f>'salario nominal - UMN'!Q27/'IPC (2015)'!Q27</f>
        <v>13.088489073900559</v>
      </c>
      <c r="R27" s="293"/>
      <c r="S27" s="293"/>
      <c r="T27" s="293"/>
      <c r="U27" s="293"/>
      <c r="V27" s="293"/>
      <c r="W27" s="293"/>
      <c r="X27" s="293"/>
      <c r="Y27" s="293"/>
      <c r="Z27" s="293"/>
      <c r="AA27" s="293"/>
      <c r="AB27" s="293"/>
      <c r="AC27" s="293"/>
      <c r="AD27" s="293"/>
      <c r="AE27" s="293"/>
      <c r="AF27" s="293"/>
      <c r="AG27" s="293"/>
      <c r="AH27" s="293"/>
      <c r="AI27" s="293"/>
      <c r="AO27" s="288"/>
    </row>
    <row r="28" spans="1:41" x14ac:dyDescent="0.25">
      <c r="A28" s="285">
        <v>1961</v>
      </c>
      <c r="B28" s="293"/>
      <c r="C28" s="288">
        <f>'salario nominal - UMN'!C28/'IPC (2005 o 2010)'!C28*100</f>
        <v>1345.283743138428</v>
      </c>
      <c r="D28" s="293"/>
      <c r="E28" s="293"/>
      <c r="F28" s="293"/>
      <c r="G28" s="293"/>
      <c r="H28" s="293"/>
      <c r="I28" s="293"/>
      <c r="J28" s="293"/>
      <c r="K28" s="293"/>
      <c r="L28" s="293"/>
      <c r="M28" s="293"/>
      <c r="N28" s="288">
        <f>'salario nominal - UMN'!N28/'IPC (2005 o 2010)'!N28*100</f>
        <v>3031.8848312956384</v>
      </c>
      <c r="O28" s="293"/>
      <c r="P28" s="293"/>
      <c r="Q28" s="288">
        <f>'salario nominal - UMN'!Q28/'IPC (2015)'!Q28</f>
        <v>14.115613242647864</v>
      </c>
      <c r="R28" s="293"/>
      <c r="S28" s="293"/>
      <c r="T28" s="293"/>
      <c r="U28" s="293"/>
      <c r="V28" s="293"/>
      <c r="W28" s="293"/>
      <c r="X28" s="293"/>
      <c r="Y28" s="293"/>
      <c r="Z28" s="293"/>
      <c r="AA28" s="293"/>
      <c r="AB28" s="293"/>
      <c r="AC28" s="293"/>
      <c r="AD28" s="293"/>
      <c r="AE28" s="293"/>
      <c r="AF28" s="293"/>
      <c r="AG28" s="293"/>
      <c r="AH28" s="293"/>
      <c r="AI28" s="293"/>
      <c r="AO28" s="288"/>
    </row>
    <row r="29" spans="1:41" x14ac:dyDescent="0.25">
      <c r="A29" s="285">
        <v>1962</v>
      </c>
      <c r="B29" s="293"/>
      <c r="C29" s="288">
        <f>'salario nominal - UMN'!C29/'IPC (2005 o 2010)'!C29*100</f>
        <v>1350.2562335200732</v>
      </c>
      <c r="D29" s="293"/>
      <c r="E29" s="293"/>
      <c r="F29" s="293"/>
      <c r="G29" s="293"/>
      <c r="H29" s="293"/>
      <c r="I29" s="293"/>
      <c r="J29" s="293"/>
      <c r="K29" s="293"/>
      <c r="L29" s="293"/>
      <c r="M29" s="293"/>
      <c r="N29" s="288">
        <f>'salario nominal - UMN'!N29/'IPC (2005 o 2010)'!N29*100</f>
        <v>3122.1368534803632</v>
      </c>
      <c r="O29" s="293"/>
      <c r="P29" s="293"/>
      <c r="Q29" s="288">
        <f>'salario nominal - UMN'!Q29/'IPC (2015)'!Q29</f>
        <v>14.843940300545258</v>
      </c>
      <c r="R29" s="293"/>
      <c r="S29" s="293"/>
      <c r="T29" s="293"/>
      <c r="U29" s="293"/>
      <c r="V29" s="293"/>
      <c r="W29" s="293"/>
      <c r="X29" s="293"/>
      <c r="Y29" s="293"/>
      <c r="Z29" s="293"/>
      <c r="AA29" s="293"/>
      <c r="AB29" s="293"/>
      <c r="AC29" s="293"/>
      <c r="AD29" s="293"/>
      <c r="AE29" s="293"/>
      <c r="AF29" s="293"/>
      <c r="AG29" s="293"/>
      <c r="AH29" s="293"/>
      <c r="AI29" s="293"/>
      <c r="AO29" s="288"/>
    </row>
    <row r="30" spans="1:41" x14ac:dyDescent="0.25">
      <c r="A30" s="285">
        <v>1963</v>
      </c>
      <c r="B30" s="293"/>
      <c r="C30" s="288">
        <f>'salario nominal - UMN'!C30/'IPC (2005 o 2010)'!C30*100</f>
        <v>1339.100801196827</v>
      </c>
      <c r="D30" s="293"/>
      <c r="E30" s="293"/>
      <c r="F30" s="293"/>
      <c r="G30" s="293"/>
      <c r="H30" s="293"/>
      <c r="I30" s="293"/>
      <c r="J30" s="293"/>
      <c r="K30" s="293"/>
      <c r="L30" s="293"/>
      <c r="M30" s="293"/>
      <c r="N30" s="288">
        <f>'salario nominal - UMN'!N30/'IPC (2005 o 2010)'!N30*100</f>
        <v>3201.2668754317588</v>
      </c>
      <c r="O30" s="293"/>
      <c r="P30" s="293"/>
      <c r="Q30" s="288">
        <f>'salario nominal - UMN'!Q30/'IPC (2015)'!Q30</f>
        <v>15.64688548817632</v>
      </c>
      <c r="R30" s="293"/>
      <c r="S30" s="293"/>
      <c r="T30" s="293"/>
      <c r="U30" s="293"/>
      <c r="V30" s="293"/>
      <c r="W30" s="293"/>
      <c r="X30" s="293"/>
      <c r="Y30" s="293"/>
      <c r="Z30" s="293"/>
      <c r="AA30" s="293"/>
      <c r="AB30" s="293"/>
      <c r="AC30" s="293"/>
      <c r="AD30" s="293"/>
      <c r="AE30" s="293"/>
      <c r="AF30" s="293"/>
      <c r="AG30" s="293"/>
      <c r="AH30" s="293"/>
      <c r="AI30" s="293"/>
      <c r="AO30" s="288"/>
    </row>
    <row r="31" spans="1:41" x14ac:dyDescent="0.25">
      <c r="A31" s="285">
        <v>1964</v>
      </c>
      <c r="B31" s="293"/>
      <c r="C31" s="288">
        <f>'salario nominal - UMN'!C31/'IPC (2005 o 2010)'!C31*100</f>
        <v>1485.4972951227369</v>
      </c>
      <c r="D31" s="288">
        <f>'salario nominal - UMN'!D31/'IPC (2005 o 2010)'!D31*100</f>
        <v>2572.3086817789954</v>
      </c>
      <c r="E31" s="293"/>
      <c r="F31" s="293"/>
      <c r="G31" s="293"/>
      <c r="H31" s="293"/>
      <c r="I31" s="293"/>
      <c r="J31" s="293"/>
      <c r="K31" s="293"/>
      <c r="L31" s="293"/>
      <c r="M31" s="293"/>
      <c r="N31" s="288">
        <f>'salario nominal - UMN'!N31/'IPC (2005 o 2010)'!N31*100</f>
        <v>3308.1505072598461</v>
      </c>
      <c r="O31" s="293"/>
      <c r="P31" s="293"/>
      <c r="Q31" s="288">
        <f>'salario nominal - UMN'!Q31/'IPC (2015)'!Q31</f>
        <v>16.367211151606796</v>
      </c>
      <c r="R31" s="293"/>
      <c r="S31" s="293"/>
      <c r="T31" s="293"/>
      <c r="U31" s="293"/>
      <c r="V31" s="293"/>
      <c r="W31" s="293"/>
      <c r="X31" s="293"/>
      <c r="Y31" s="293"/>
      <c r="Z31" s="293"/>
      <c r="AA31" s="293"/>
      <c r="AB31" s="293"/>
      <c r="AC31" s="293"/>
      <c r="AD31" s="293"/>
      <c r="AE31" s="293"/>
      <c r="AF31" s="293"/>
      <c r="AG31" s="293"/>
      <c r="AH31" s="293"/>
      <c r="AI31" s="293"/>
      <c r="AO31" s="288"/>
    </row>
    <row r="32" spans="1:41" x14ac:dyDescent="0.25">
      <c r="A32" s="285">
        <v>1965</v>
      </c>
      <c r="B32" s="293"/>
      <c r="C32" s="288">
        <f>'salario nominal - UMN'!C32/'IPC (2005 o 2010)'!C32*100</f>
        <v>1637.2301030117853</v>
      </c>
      <c r="D32" s="288">
        <f>'salario nominal - UMN'!D32/'IPC (2005 o 2010)'!D32*100</f>
        <v>2600.5424318763212</v>
      </c>
      <c r="E32" s="293"/>
      <c r="F32" s="293"/>
      <c r="G32" s="293"/>
      <c r="H32" s="293"/>
      <c r="I32" s="293"/>
      <c r="J32" s="293"/>
      <c r="K32" s="293"/>
      <c r="L32" s="293"/>
      <c r="M32" s="293"/>
      <c r="N32" s="288">
        <f>'salario nominal - UMN'!N32/'IPC (2005 o 2010)'!N32*100</f>
        <v>3389.9061068026776</v>
      </c>
      <c r="O32" s="293"/>
      <c r="P32" s="293"/>
      <c r="Q32" s="288">
        <f>'salario nominal - UMN'!Q32/'IPC (2015)'!Q32</f>
        <v>16.913108344574702</v>
      </c>
      <c r="R32" s="293"/>
      <c r="S32" s="293"/>
      <c r="T32" s="293"/>
      <c r="U32" s="293"/>
      <c r="V32" s="293"/>
      <c r="W32" s="293"/>
      <c r="X32" s="293"/>
      <c r="Y32" s="293"/>
      <c r="Z32" s="293"/>
      <c r="AA32" s="293"/>
      <c r="AB32" s="293"/>
      <c r="AC32" s="293"/>
      <c r="AD32" s="293"/>
      <c r="AE32" s="293"/>
      <c r="AF32" s="293"/>
      <c r="AG32" s="293"/>
      <c r="AH32" s="293"/>
      <c r="AI32" s="293"/>
      <c r="AO32" s="288"/>
    </row>
    <row r="33" spans="1:41" x14ac:dyDescent="0.25">
      <c r="A33" s="285">
        <v>1966</v>
      </c>
      <c r="B33" s="293"/>
      <c r="C33" s="288">
        <f>'salario nominal - UMN'!C33/'IPC (2005 o 2010)'!C33*100</f>
        <v>1654.7796574009674</v>
      </c>
      <c r="D33" s="288">
        <f>'salario nominal - UMN'!D33/'IPC (2005 o 2010)'!D33*100</f>
        <v>2628.4525990740699</v>
      </c>
      <c r="E33" s="293"/>
      <c r="F33" s="293"/>
      <c r="G33" s="293"/>
      <c r="H33" s="293"/>
      <c r="I33" s="293"/>
      <c r="J33" s="293"/>
      <c r="K33" s="293"/>
      <c r="L33" s="293"/>
      <c r="M33" s="293"/>
      <c r="N33" s="288">
        <f>'salario nominal - UMN'!N33/'IPC (2005 o 2010)'!N33*100</f>
        <v>3456.8391666959515</v>
      </c>
      <c r="O33" s="293"/>
      <c r="P33" s="293"/>
      <c r="Q33" s="288">
        <f>'salario nominal - UMN'!Q33/'IPC (2015)'!Q33</f>
        <v>17.47552802482603</v>
      </c>
      <c r="R33" s="293"/>
      <c r="S33" s="293"/>
      <c r="T33" s="293"/>
      <c r="U33" s="293"/>
      <c r="V33" s="293"/>
      <c r="W33" s="293"/>
      <c r="X33" s="293"/>
      <c r="Y33" s="293"/>
      <c r="Z33" s="293"/>
      <c r="AA33" s="293"/>
      <c r="AB33" s="293"/>
      <c r="AC33" s="293"/>
      <c r="AD33" s="293"/>
      <c r="AE33" s="293"/>
      <c r="AF33" s="293"/>
      <c r="AG33" s="293"/>
      <c r="AH33" s="293"/>
      <c r="AI33" s="293"/>
      <c r="AO33" s="288"/>
    </row>
    <row r="34" spans="1:41" x14ac:dyDescent="0.25">
      <c r="A34" s="285">
        <v>1967</v>
      </c>
      <c r="B34" s="293"/>
      <c r="C34" s="288">
        <f>'salario nominal - UMN'!C34/'IPC (2005 o 2010)'!C34*100</f>
        <v>1647.9520066930795</v>
      </c>
      <c r="D34" s="288">
        <f>'salario nominal - UMN'!D34/'IPC (2005 o 2010)'!D34*100</f>
        <v>2683.6885189469763</v>
      </c>
      <c r="E34" s="293"/>
      <c r="F34" s="293"/>
      <c r="G34" s="293"/>
      <c r="H34" s="293"/>
      <c r="I34" s="293"/>
      <c r="J34" s="293"/>
      <c r="K34" s="293"/>
      <c r="L34" s="288">
        <f>'salario nominal - UMN'!L34/'IPC (2005 o 2010)'!L34*100</f>
        <v>12284.230636890561</v>
      </c>
      <c r="M34" s="293"/>
      <c r="N34" s="288">
        <f>'salario nominal - UMN'!N34/'IPC (2005 o 2010)'!N34*100</f>
        <v>3515.4193843957019</v>
      </c>
      <c r="O34" s="293"/>
      <c r="P34" s="293"/>
      <c r="Q34" s="288">
        <f>'salario nominal - UMN'!Q34/'IPC (2015)'!Q34</f>
        <v>18.171684921075894</v>
      </c>
      <c r="R34" s="293"/>
      <c r="S34" s="293"/>
      <c r="T34" s="293"/>
      <c r="U34" s="293"/>
      <c r="V34" s="293"/>
      <c r="W34" s="293"/>
      <c r="X34" s="293"/>
      <c r="Y34" s="293"/>
      <c r="Z34" s="293"/>
      <c r="AA34" s="293"/>
      <c r="AB34" s="293"/>
      <c r="AC34" s="293"/>
      <c r="AD34" s="293"/>
      <c r="AE34" s="293"/>
      <c r="AF34" s="293"/>
      <c r="AG34" s="293"/>
      <c r="AH34" s="293"/>
      <c r="AI34" s="293"/>
      <c r="AO34" s="288"/>
    </row>
    <row r="35" spans="1:41" x14ac:dyDescent="0.25">
      <c r="A35" s="285">
        <v>1968</v>
      </c>
      <c r="B35" s="293"/>
      <c r="C35" s="288">
        <f>'salario nominal - UMN'!C35/'IPC (2005 o 2010)'!C35*100</f>
        <v>1583.9489307089088</v>
      </c>
      <c r="D35" s="288">
        <f>'salario nominal - UMN'!D35/'IPC (2005 o 2010)'!D35*100</f>
        <v>2812.6410023258081</v>
      </c>
      <c r="E35" s="293"/>
      <c r="F35" s="293"/>
      <c r="G35" s="293"/>
      <c r="H35" s="293"/>
      <c r="I35" s="293"/>
      <c r="J35" s="293"/>
      <c r="K35" s="293"/>
      <c r="L35" s="288">
        <f>'salario nominal - UMN'!L35/'IPC (2005 o 2010)'!L35*100</f>
        <v>12603.738669240995</v>
      </c>
      <c r="M35" s="293"/>
      <c r="N35" s="288">
        <f>'salario nominal - UMN'!N35/'IPC (2005 o 2010)'!N35*100</f>
        <v>3611.177627399521</v>
      </c>
      <c r="O35" s="293"/>
      <c r="P35" s="293"/>
      <c r="Q35" s="288">
        <f>'salario nominal - UMN'!Q35/'IPC (2015)'!Q35</f>
        <v>19.416010945541611</v>
      </c>
      <c r="R35" s="293"/>
      <c r="S35" s="293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O35" s="288"/>
    </row>
    <row r="36" spans="1:41" x14ac:dyDescent="0.25">
      <c r="A36" s="285">
        <v>1969</v>
      </c>
      <c r="B36" s="293"/>
      <c r="C36" s="288">
        <f>'salario nominal - UMN'!C36/'IPC (2005 o 2010)'!C36*100</f>
        <v>1662.6868166351028</v>
      </c>
      <c r="D36" s="288">
        <f>'salario nominal - UMN'!D36/'IPC (2005 o 2010)'!D36*100</f>
        <v>2974.374332254396</v>
      </c>
      <c r="E36" s="293"/>
      <c r="F36" s="293"/>
      <c r="G36" s="293"/>
      <c r="H36" s="293"/>
      <c r="I36" s="293"/>
      <c r="J36" s="293"/>
      <c r="K36" s="293"/>
      <c r="L36" s="288">
        <f>'salario nominal - UMN'!L36/'IPC (2005 o 2010)'!L36*100</f>
        <v>13833.551702533723</v>
      </c>
      <c r="M36" s="293"/>
      <c r="N36" s="288">
        <f>'salario nominal - UMN'!N36/'IPC (2005 o 2010)'!N36*100</f>
        <v>3664.9213457121477</v>
      </c>
      <c r="O36" s="293"/>
      <c r="P36" s="293"/>
      <c r="Q36" s="288">
        <f>'salario nominal - UMN'!Q36/'IPC (2015)'!Q36</f>
        <v>20.297852618465654</v>
      </c>
      <c r="R36" s="293"/>
      <c r="S36" s="293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O36" s="288"/>
    </row>
    <row r="37" spans="1:41" x14ac:dyDescent="0.25">
      <c r="A37" s="285">
        <v>1970</v>
      </c>
      <c r="B37" s="288">
        <f>'salario nominal - UMN'!B37/'IPC (2005 o 2010)'!B37*100</f>
        <v>1708.0734975672428</v>
      </c>
      <c r="C37" s="288">
        <f>'salario nominal - UMN'!C37/'IPC (2005 o 2010)'!C37*100</f>
        <v>1729.3490658703211</v>
      </c>
      <c r="D37" s="288">
        <f>'salario nominal - UMN'!D37/'IPC (2005 o 2010)'!D37*100</f>
        <v>3169.487079061545</v>
      </c>
      <c r="E37" s="288">
        <f>'salario nominal - UMN'!E37/'IPC (2005 o 2010)'!E37*100</f>
        <v>1962.1924952957675</v>
      </c>
      <c r="F37" s="293"/>
      <c r="G37" s="288">
        <f>'salario nominal - UMN'!G37/'IPC (2005 o 2010)'!G37*100</f>
        <v>3132.6688011018728</v>
      </c>
      <c r="H37" s="289"/>
      <c r="I37" s="293"/>
      <c r="J37" s="293"/>
      <c r="K37" s="288">
        <f>'salario nominal - UMN'!K37/'IPC (2005 o 2010)'!K37*100</f>
        <v>348283.81953498011</v>
      </c>
      <c r="L37" s="288">
        <f>'salario nominal - UMN'!L37/'IPC (2005 o 2010)'!L37*100</f>
        <v>14499.651443615378</v>
      </c>
      <c r="M37" s="288">
        <f>'salario nominal - UMN'!M37/'IPC (2005 o 2010)'!M37*100</f>
        <v>1422.8376470350338</v>
      </c>
      <c r="N37" s="288">
        <f>'salario nominal - UMN'!N37/'IPC (2005 o 2010)'!N37*100</f>
        <v>3698.4359750135218</v>
      </c>
      <c r="O37" s="293"/>
      <c r="P37" s="288">
        <f>'salario nominal - UMN'!P37/'IPC (2005 o 2010)'!P37*100</f>
        <v>1375.4503824374153</v>
      </c>
      <c r="Q37" s="288">
        <f>'salario nominal - UMN'!Q37/'IPC (2005 o 2010)'!Q37*100</f>
        <v>1869.2450218330691</v>
      </c>
      <c r="R37" s="293"/>
      <c r="S37" s="293"/>
      <c r="T37" s="293"/>
      <c r="U37" s="293"/>
      <c r="V37" s="288">
        <f>'salario nominal - UMN'!V37/'IPC (2005 o 2010)'!V37*100</f>
        <v>1533.6784972939106</v>
      </c>
      <c r="W37" s="288">
        <f>'salario nominal - UMN'!W37/'IPC (2005 o 2010)'!W37*100</f>
        <v>242442.81607031202</v>
      </c>
      <c r="X37" s="288">
        <f>'salario nominal - UMN'!X37/'IPC (2005 o 2010)'!X37*100</f>
        <v>10180.417991987764</v>
      </c>
      <c r="Y37" s="288">
        <f>'salario nominal - UMN'!Y37/'IPC (2005 o 2010)'!Y37*100</f>
        <v>19359.286732121738</v>
      </c>
      <c r="Z37" s="293"/>
      <c r="AA37" s="293"/>
      <c r="AB37" s="288">
        <f>'salario nominal - UMN'!AB37/'IPC (2005 o 2010)'!AB37*100</f>
        <v>892.10786047262957</v>
      </c>
      <c r="AC37" s="288">
        <f>'salario nominal - UMN'!AC37/'IPC (2005 o 2010)'!AC37*100</f>
        <v>1077.1437981698668</v>
      </c>
      <c r="AD37" s="293"/>
      <c r="AE37" s="293"/>
      <c r="AF37" s="293"/>
      <c r="AG37" s="293"/>
      <c r="AH37" s="288">
        <f>'salario nominal - UMN'!AH37/'IPC (2005 o 2010)'!AH37*100</f>
        <v>15283.044025795351</v>
      </c>
      <c r="AI37" s="293"/>
      <c r="AO37" s="288"/>
    </row>
    <row r="38" spans="1:41" x14ac:dyDescent="0.25">
      <c r="A38" s="285">
        <v>1971</v>
      </c>
      <c r="B38" s="288">
        <f>'salario nominal - UMN'!B38/'IPC (2005 o 2010)'!B38*100</f>
        <v>1829.2185578589904</v>
      </c>
      <c r="C38" s="288">
        <f>'salario nominal - UMN'!C38/'IPC (2005 o 2010)'!C38*100</f>
        <v>1834.4553215693261</v>
      </c>
      <c r="D38" s="288">
        <f>'salario nominal - UMN'!D38/'IPC (2005 o 2010)'!D38*100</f>
        <v>3258.1220690064065</v>
      </c>
      <c r="E38" s="288">
        <f>'salario nominal - UMN'!E38/'IPC (2005 o 2010)'!E38*100</f>
        <v>2106.9345483873453</v>
      </c>
      <c r="F38" s="293"/>
      <c r="G38" s="288">
        <f>'salario nominal - UMN'!G38/'IPC (2005 o 2010)'!G38*100</f>
        <v>3253.4861746134388</v>
      </c>
      <c r="H38" s="289"/>
      <c r="I38" s="293"/>
      <c r="J38" s="293"/>
      <c r="K38" s="288">
        <f>'salario nominal - UMN'!K38/'IPC (2005 o 2010)'!K38*100</f>
        <v>361026.49567304383</v>
      </c>
      <c r="L38" s="288">
        <f>'salario nominal - UMN'!L38/'IPC (2005 o 2010)'!L38*100</f>
        <v>15331.654485967383</v>
      </c>
      <c r="M38" s="288">
        <f>'salario nominal - UMN'!M38/'IPC (2005 o 2010)'!M38*100</f>
        <v>1503.6696035443481</v>
      </c>
      <c r="N38" s="288">
        <f>'salario nominal - UMN'!N38/'IPC (2005 o 2010)'!N38*100</f>
        <v>3749.2186556530514</v>
      </c>
      <c r="O38" s="293"/>
      <c r="P38" s="288">
        <f>'salario nominal - UMN'!P38/'IPC (2005 o 2010)'!P38*100</f>
        <v>1470.5997933334086</v>
      </c>
      <c r="Q38" s="288">
        <f>'salario nominal - UMN'!Q38/'IPC (2005 o 2010)'!Q38*100</f>
        <v>1968.6428273168317</v>
      </c>
      <c r="R38" s="288">
        <f>'salario nominal - UMN'!R38/'IPC (2005 o 2010)'!R38*100</f>
        <v>1204.2181257934049</v>
      </c>
      <c r="S38" s="293"/>
      <c r="T38" s="293"/>
      <c r="U38" s="293"/>
      <c r="V38" s="288">
        <f>'salario nominal - UMN'!V38/'IPC (2005 o 2010)'!V38*100</f>
        <v>1663.1283145267491</v>
      </c>
      <c r="W38" s="288">
        <f>'salario nominal - UMN'!W38/'IPC (2005 o 2010)'!W38*100</f>
        <v>261790.58886848885</v>
      </c>
      <c r="X38" s="288">
        <f>'salario nominal - UMN'!X38/'IPC (2005 o 2010)'!X38*100</f>
        <v>10281.819627091389</v>
      </c>
      <c r="Y38" s="288">
        <f>'salario nominal - UMN'!Y38/'IPC (2005 o 2010)'!Y38*100</f>
        <v>21590.90025545907</v>
      </c>
      <c r="Z38" s="288">
        <f>'salario nominal - UMN'!Z38/'IPC (2005 o 2010)'!Z38*100</f>
        <v>3200.2602711540303</v>
      </c>
      <c r="AA38" s="293"/>
      <c r="AB38" s="288">
        <f>'salario nominal - UMN'!AB38/'IPC (2005 o 2010)'!AB38*100</f>
        <v>926.67921757101124</v>
      </c>
      <c r="AC38" s="288">
        <f>'salario nominal - UMN'!AC38/'IPC (2005 o 2010)'!AC38*100</f>
        <v>1096.0848271134073</v>
      </c>
      <c r="AD38" s="293"/>
      <c r="AE38" s="293"/>
      <c r="AF38" s="293"/>
      <c r="AG38" s="293"/>
      <c r="AH38" s="288">
        <f>'salario nominal - UMN'!AH38/'IPC (2005 o 2010)'!AH38*100</f>
        <v>15411.012689199868</v>
      </c>
      <c r="AI38" s="293"/>
      <c r="AO38" s="288"/>
    </row>
    <row r="39" spans="1:41" x14ac:dyDescent="0.25">
      <c r="A39" s="285">
        <v>1972</v>
      </c>
      <c r="B39" s="288">
        <f>'salario nominal - UMN'!B39/'IPC (2005 o 2010)'!B39*100</f>
        <v>1930.1497972691986</v>
      </c>
      <c r="C39" s="288">
        <f>'salario nominal - UMN'!C39/'IPC (2005 o 2010)'!C39*100</f>
        <v>1732.7562862127731</v>
      </c>
      <c r="D39" s="288">
        <f>'salario nominal - UMN'!D39/'IPC (2005 o 2010)'!D39*100</f>
        <v>3375.3195805535697</v>
      </c>
      <c r="E39" s="288">
        <f>'salario nominal - UMN'!E39/'IPC (2005 o 2010)'!E39*100</f>
        <v>2282.9902217761119</v>
      </c>
      <c r="F39" s="293"/>
      <c r="G39" s="288">
        <f>'salario nominal - UMN'!G39/'IPC (2005 o 2010)'!G39*100</f>
        <v>3344.4506048202461</v>
      </c>
      <c r="H39" s="289"/>
      <c r="I39" s="293"/>
      <c r="J39" s="293"/>
      <c r="K39" s="288">
        <f>'salario nominal - UMN'!K39/'IPC (2005 o 2010)'!K39*100</f>
        <v>383612.3707205457</v>
      </c>
      <c r="L39" s="288">
        <f>'salario nominal - UMN'!L39/'IPC (2005 o 2010)'!L39*100</f>
        <v>15845.560531756832</v>
      </c>
      <c r="M39" s="288">
        <f>'salario nominal - UMN'!M39/'IPC (2005 o 2010)'!M39*100</f>
        <v>1628.5795366409327</v>
      </c>
      <c r="N39" s="288">
        <f>'salario nominal - UMN'!N39/'IPC (2005 o 2010)'!N39*100</f>
        <v>3845.7254809257952</v>
      </c>
      <c r="O39" s="293"/>
      <c r="P39" s="288">
        <f>'salario nominal - UMN'!P39/'IPC (2005 o 2010)'!P39*100</f>
        <v>1582.0115665487131</v>
      </c>
      <c r="Q39" s="288">
        <f>'salario nominal - UMN'!Q39/'IPC (2005 o 2010)'!Q39*100</f>
        <v>2039.8426679806353</v>
      </c>
      <c r="R39" s="293"/>
      <c r="S39" s="293"/>
      <c r="T39" s="293"/>
      <c r="U39" s="293"/>
      <c r="V39" s="288">
        <f>'salario nominal - UMN'!V39/'IPC (2005 o 2010)'!V39*100</f>
        <v>1752.8622432131065</v>
      </c>
      <c r="W39" s="288">
        <f>'salario nominal - UMN'!W39/'IPC (2005 o 2010)'!W39*100</f>
        <v>286244.46944341826</v>
      </c>
      <c r="X39" s="288">
        <f>'salario nominal - UMN'!X39/'IPC (2005 o 2010)'!X39*100</f>
        <v>10852.241099949044</v>
      </c>
      <c r="Y39" s="288">
        <f>'salario nominal - UMN'!Y39/'IPC (2005 o 2010)'!Y39*100</f>
        <v>19781.803203658499</v>
      </c>
      <c r="Z39" s="293"/>
      <c r="AA39" s="293"/>
      <c r="AB39" s="288">
        <f>'salario nominal - UMN'!AB39/'IPC (2005 o 2010)'!AB39*100</f>
        <v>974.97410474607329</v>
      </c>
      <c r="AC39" s="288">
        <f>'salario nominal - UMN'!AC39/'IPC (2005 o 2010)'!AC39*100</f>
        <v>1156.4192153976237</v>
      </c>
      <c r="AD39" s="293"/>
      <c r="AE39" s="293"/>
      <c r="AF39" s="293"/>
      <c r="AG39" s="293"/>
      <c r="AH39" s="288">
        <f>'salario nominal - UMN'!AH39/'IPC (2005 o 2010)'!AH39*100</f>
        <v>15793.032952622167</v>
      </c>
      <c r="AI39" s="293"/>
      <c r="AO39" s="288"/>
    </row>
    <row r="40" spans="1:41" x14ac:dyDescent="0.25">
      <c r="A40" s="285">
        <v>1973</v>
      </c>
      <c r="B40" s="288">
        <f>'salario nominal - UMN'!B40/'IPC (2005 o 2010)'!B40*100</f>
        <v>2037.1518274373925</v>
      </c>
      <c r="C40" s="288">
        <f>'salario nominal - UMN'!C40/'IPC (2005 o 2010)'!C40*100</f>
        <v>1906.1465492754617</v>
      </c>
      <c r="D40" s="288">
        <f>'salario nominal - UMN'!D40/'IPC (2005 o 2010)'!D40*100</f>
        <v>3663.0081781951467</v>
      </c>
      <c r="E40" s="288">
        <f>'salario nominal - UMN'!E40/'IPC (2005 o 2010)'!E40*100</f>
        <v>2418.8927418423414</v>
      </c>
      <c r="F40" s="293"/>
      <c r="G40" s="288">
        <f>'salario nominal - UMN'!G40/'IPC (2005 o 2010)'!G40*100</f>
        <v>3377.7410237161334</v>
      </c>
      <c r="H40" s="289"/>
      <c r="I40" s="293"/>
      <c r="J40" s="293"/>
      <c r="K40" s="288">
        <f>'salario nominal - UMN'!K40/'IPC (2005 o 2010)'!K40*100</f>
        <v>468464.10708595178</v>
      </c>
      <c r="L40" s="288">
        <f>'salario nominal - UMN'!L40/'IPC (2005 o 2010)'!L40*100</f>
        <v>16423.891355994947</v>
      </c>
      <c r="M40" s="288">
        <f>'salario nominal - UMN'!M40/'IPC (2005 o 2010)'!M40*100</f>
        <v>1738.2626982665961</v>
      </c>
      <c r="N40" s="288">
        <f>'salario nominal - UMN'!N40/'IPC (2005 o 2010)'!N40*100</f>
        <v>3876.253020301474</v>
      </c>
      <c r="O40" s="293"/>
      <c r="P40" s="288">
        <f>'salario nominal - UMN'!P40/'IPC (2005 o 2010)'!P40*100</f>
        <v>1663.6637377460058</v>
      </c>
      <c r="Q40" s="288">
        <f>'salario nominal - UMN'!Q40/'IPC (2005 o 2010)'!Q40*100</f>
        <v>2133.7598294259819</v>
      </c>
      <c r="R40" s="293"/>
      <c r="S40" s="293"/>
      <c r="T40" s="293"/>
      <c r="U40" s="293"/>
      <c r="V40" s="288">
        <f>'salario nominal - UMN'!V40/'IPC (2005 o 2010)'!V40*100</f>
        <v>1867.3497300521856</v>
      </c>
      <c r="W40" s="288">
        <f>'salario nominal - UMN'!W40/'IPC (2005 o 2010)'!W40*100</f>
        <v>308109.65525786899</v>
      </c>
      <c r="X40" s="288">
        <f>'salario nominal - UMN'!X40/'IPC (2005 o 2010)'!X40*100</f>
        <v>10585.088520756712</v>
      </c>
      <c r="Y40" s="288">
        <f>'salario nominal - UMN'!Y40/'IPC (2005 o 2010)'!Y40*100</f>
        <v>20536.043857380264</v>
      </c>
      <c r="Z40" s="293"/>
      <c r="AA40" s="293"/>
      <c r="AB40" s="288">
        <f>'salario nominal - UMN'!AB40/'IPC (2005 o 2010)'!AB40*100</f>
        <v>1018.0083552663367</v>
      </c>
      <c r="AC40" s="288">
        <f>'salario nominal - UMN'!AC40/'IPC (2005 o 2010)'!AC40*100</f>
        <v>1198.1371203849671</v>
      </c>
      <c r="AD40" s="293"/>
      <c r="AE40" s="293"/>
      <c r="AF40" s="293"/>
      <c r="AG40" s="293"/>
      <c r="AH40" s="288">
        <f>'salario nominal - UMN'!AH40/'IPC (2005 o 2010)'!AH40*100</f>
        <v>15794.085874161889</v>
      </c>
      <c r="AI40" s="293"/>
      <c r="AO40" s="288"/>
    </row>
    <row r="41" spans="1:41" x14ac:dyDescent="0.25">
      <c r="A41" s="285">
        <v>1974</v>
      </c>
      <c r="B41" s="288">
        <f>'salario nominal - UMN'!B41/'IPC (2005 o 2010)'!B41*100</f>
        <v>2136.4505138360128</v>
      </c>
      <c r="C41" s="288">
        <f>'salario nominal - UMN'!C41/'IPC (2005 o 2010)'!C41*100</f>
        <v>2221.8954403015327</v>
      </c>
      <c r="D41" s="288">
        <f>'salario nominal - UMN'!D41/'IPC (2005 o 2010)'!D41*100</f>
        <v>4071.6775861484725</v>
      </c>
      <c r="E41" s="288">
        <f>'salario nominal - UMN'!E41/'IPC (2005 o 2010)'!E41*100</f>
        <v>2533.5237088170338</v>
      </c>
      <c r="F41" s="293"/>
      <c r="G41" s="288">
        <f>'salario nominal - UMN'!G41/'IPC (2005 o 2010)'!G41*100</f>
        <v>3473.0165642494762</v>
      </c>
      <c r="H41" s="288">
        <f>'salario nominal - UMN'!H41/'IPC (2005 o 2010)'!H41*100</f>
        <v>158805.95068380501</v>
      </c>
      <c r="I41" s="293"/>
      <c r="J41" s="293"/>
      <c r="K41" s="288">
        <f>'salario nominal - UMN'!K41/'IPC (2005 o 2010)'!K41*100</f>
        <v>478021.40981537261</v>
      </c>
      <c r="L41" s="288">
        <f>'salario nominal - UMN'!L41/'IPC (2005 o 2010)'!L41*100</f>
        <v>16953.101009288464</v>
      </c>
      <c r="M41" s="288">
        <f>'salario nominal - UMN'!M41/'IPC (2005 o 2010)'!M41*100</f>
        <v>1823.0744669278902</v>
      </c>
      <c r="N41" s="288">
        <f>'salario nominal - UMN'!N41/'IPC (2005 o 2010)'!N41*100</f>
        <v>3734.3707580788064</v>
      </c>
      <c r="O41" s="293"/>
      <c r="P41" s="288">
        <f>'salario nominal - UMN'!P41/'IPC (2005 o 2010)'!P41*100</f>
        <v>1721.0215436588087</v>
      </c>
      <c r="Q41" s="288">
        <f>'salario nominal - UMN'!Q41/'IPC (2005 o 2010)'!Q41*100</f>
        <v>2206.8301677238442</v>
      </c>
      <c r="R41" s="293"/>
      <c r="S41" s="293"/>
      <c r="T41" s="293"/>
      <c r="U41" s="293"/>
      <c r="V41" s="288">
        <f>'salario nominal - UMN'!V41/'IPC (2005 o 2010)'!V41*100</f>
        <v>1906.0598859967133</v>
      </c>
      <c r="W41" s="288">
        <f>'salario nominal - UMN'!W41/'IPC (2005 o 2010)'!W41*100</f>
        <v>315325.81280601153</v>
      </c>
      <c r="X41" s="288">
        <f>'salario nominal - UMN'!X41/'IPC (2005 o 2010)'!X41*100</f>
        <v>10599.299967164783</v>
      </c>
      <c r="Y41" s="288">
        <f>'salario nominal - UMN'!Y41/'IPC (2005 o 2010)'!Y41*100</f>
        <v>21258.928315514553</v>
      </c>
      <c r="Z41" s="293"/>
      <c r="AA41" s="293"/>
      <c r="AB41" s="288">
        <f>'salario nominal - UMN'!AB41/'IPC (2005 o 2010)'!AB41*100</f>
        <v>1149.4282229334342</v>
      </c>
      <c r="AC41" s="288">
        <f>'salario nominal - UMN'!AC41/'IPC (2005 o 2010)'!AC41*100</f>
        <v>1227.2133234429677</v>
      </c>
      <c r="AD41" s="293"/>
      <c r="AE41" s="293"/>
      <c r="AF41" s="293"/>
      <c r="AG41" s="293"/>
      <c r="AH41" s="288">
        <f>'salario nominal - UMN'!AH41/'IPC (2005 o 2010)'!AH41*100</f>
        <v>16213.673169968035</v>
      </c>
      <c r="AI41" s="293"/>
      <c r="AO41" s="288"/>
    </row>
    <row r="42" spans="1:41" x14ac:dyDescent="0.25">
      <c r="A42" s="285">
        <v>1975</v>
      </c>
      <c r="B42" s="288">
        <f>'salario nominal - UMN'!B42/'IPC (2005 o 2010)'!B42*100</f>
        <v>2170.6115868138095</v>
      </c>
      <c r="C42" s="288">
        <f>'salario nominal - UMN'!C42/'IPC (2005 o 2010)'!C42*100</f>
        <v>2245.9299334090119</v>
      </c>
      <c r="D42" s="288">
        <f>'salario nominal - UMN'!D42/'IPC (2005 o 2010)'!D42*100</f>
        <v>4104.0560054904336</v>
      </c>
      <c r="E42" s="288">
        <f>'salario nominal - UMN'!E42/'IPC (2005 o 2010)'!E42*100</f>
        <v>2618.4075293718743</v>
      </c>
      <c r="F42" s="293"/>
      <c r="G42" s="288">
        <f>'salario nominal - UMN'!G42/'IPC (2005 o 2010)'!G42*100</f>
        <v>3586.2174650595557</v>
      </c>
      <c r="H42" s="288">
        <f>'salario nominal - UMN'!H42/'IPC (2005 o 2010)'!H42*100</f>
        <v>149804.04746716956</v>
      </c>
      <c r="I42" s="293"/>
      <c r="J42" s="293"/>
      <c r="K42" s="288">
        <f>'salario nominal - UMN'!K42/'IPC (2005 o 2010)'!K42*100</f>
        <v>482217.79933838488</v>
      </c>
      <c r="L42" s="288">
        <f>'salario nominal - UMN'!L42/'IPC (2005 o 2010)'!L42*100</f>
        <v>17555.612777788418</v>
      </c>
      <c r="M42" s="288">
        <f>'salario nominal - UMN'!M42/'IPC (2005 o 2010)'!M42*100</f>
        <v>1876.9381529751292</v>
      </c>
      <c r="N42" s="288">
        <f>'salario nominal - UMN'!N42/'IPC (2005 o 2010)'!N42*100</f>
        <v>3693.7765005980546</v>
      </c>
      <c r="O42" s="293"/>
      <c r="P42" s="288">
        <f>'salario nominal - UMN'!P42/'IPC (2005 o 2010)'!P42*100</f>
        <v>1802.7366039911424</v>
      </c>
      <c r="Q42" s="288">
        <f>'salario nominal - UMN'!Q42/'IPC (2005 o 2010)'!Q42*100</f>
        <v>2345.8387578079514</v>
      </c>
      <c r="R42" s="293"/>
      <c r="S42" s="288">
        <f>'salario nominal - UMN'!S42/'IPC (2005 o 2010)'!S42*100</f>
        <v>3348.5229032947891</v>
      </c>
      <c r="T42" s="293"/>
      <c r="U42" s="293"/>
      <c r="V42" s="288">
        <f>'salario nominal - UMN'!V42/'IPC (2005 o 2010)'!V42*100</f>
        <v>1939.76246607453</v>
      </c>
      <c r="W42" s="288">
        <f>'salario nominal - UMN'!W42/'IPC (2005 o 2010)'!W42*100</f>
        <v>328053.34134007775</v>
      </c>
      <c r="X42" s="288">
        <f>'salario nominal - UMN'!X42/'IPC (2005 o 2010)'!X42*100</f>
        <v>10966.358608419561</v>
      </c>
      <c r="Y42" s="288">
        <f>'salario nominal - UMN'!Y42/'IPC (2005 o 2010)'!Y42*100</f>
        <v>21846.288392347124</v>
      </c>
      <c r="Z42" s="293"/>
      <c r="AA42" s="293"/>
      <c r="AB42" s="288">
        <f>'salario nominal - UMN'!AB42/'IPC (2005 o 2010)'!AB42*100</f>
        <v>1305.9824592289142</v>
      </c>
      <c r="AC42" s="288">
        <f>'salario nominal - UMN'!AC42/'IPC (2005 o 2010)'!AC42*100</f>
        <v>1296.8492367805466</v>
      </c>
      <c r="AD42" s="293"/>
      <c r="AE42" s="293"/>
      <c r="AF42" s="293"/>
      <c r="AG42" s="293"/>
      <c r="AH42" s="288">
        <f>'salario nominal - UMN'!AH42/'IPC (2005 o 2010)'!AH42*100</f>
        <v>17182.874296267251</v>
      </c>
      <c r="AI42" s="293"/>
      <c r="AO42" s="288"/>
    </row>
    <row r="43" spans="1:41" x14ac:dyDescent="0.25">
      <c r="A43" s="285">
        <v>1976</v>
      </c>
      <c r="B43" s="288">
        <f>'salario nominal - UMN'!B43/'IPC (2005 o 2010)'!B43*100</f>
        <v>2270.8486476352005</v>
      </c>
      <c r="C43" s="288">
        <f>'salario nominal - UMN'!C43/'IPC (2005 o 2010)'!C43*100</f>
        <v>1464.2953013458621</v>
      </c>
      <c r="D43" s="288">
        <f>'salario nominal - UMN'!D43/'IPC (2005 o 2010)'!D43*100</f>
        <v>4083.7654672818539</v>
      </c>
      <c r="E43" s="288">
        <f>'salario nominal - UMN'!E43/'IPC (2005 o 2010)'!E43*100</f>
        <v>2783.0280650964346</v>
      </c>
      <c r="F43" s="293"/>
      <c r="G43" s="288">
        <f>'salario nominal - UMN'!G43/'IPC (2005 o 2010)'!G43*100</f>
        <v>3621.9970552208347</v>
      </c>
      <c r="H43" s="288">
        <f>'salario nominal - UMN'!H43/'IPC (2005 o 2010)'!H43*100</f>
        <v>203967.38812213324</v>
      </c>
      <c r="I43" s="293"/>
      <c r="J43" s="293"/>
      <c r="K43" s="288">
        <f>'salario nominal - UMN'!K43/'IPC (2005 o 2010)'!K43*100</f>
        <v>543630.5847904156</v>
      </c>
      <c r="L43" s="288">
        <f>'salario nominal - UMN'!L43/'IPC (2005 o 2010)'!L43*100</f>
        <v>18628.105114206763</v>
      </c>
      <c r="M43" s="288">
        <f>'salario nominal - UMN'!M43/'IPC (2005 o 2010)'!M43*100</f>
        <v>1939.6692913669788</v>
      </c>
      <c r="N43" s="288">
        <f>'salario nominal - UMN'!N43/'IPC (2005 o 2010)'!N43*100</f>
        <v>3723.4502390643579</v>
      </c>
      <c r="O43" s="293"/>
      <c r="P43" s="288">
        <f>'salario nominal - UMN'!P43/'IPC (2005 o 2010)'!P43*100</f>
        <v>1850.5623015584711</v>
      </c>
      <c r="Q43" s="288">
        <f>'salario nominal - UMN'!Q43/'IPC (2005 o 2010)'!Q43*100</f>
        <v>2457.9124059140158</v>
      </c>
      <c r="R43" s="293"/>
      <c r="S43" s="288">
        <f>'salario nominal - UMN'!S43/'IPC (2005 o 2010)'!S43*100</f>
        <v>3393.3945927592795</v>
      </c>
      <c r="T43" s="293"/>
      <c r="U43" s="288">
        <f>'salario nominal - UMN'!U43/'IPC (2005 o 2010)'!U43*100</f>
        <v>1931.9845257482446</v>
      </c>
      <c r="V43" s="288">
        <f>'salario nominal - UMN'!V43/'IPC (2005 o 2010)'!V43*100</f>
        <v>2021.2291859981206</v>
      </c>
      <c r="W43" s="288">
        <f>'salario nominal - UMN'!W43/'IPC (2005 o 2010)'!W43*100</f>
        <v>332300.18182204146</v>
      </c>
      <c r="X43" s="288">
        <f>'salario nominal - UMN'!X43/'IPC (2005 o 2010)'!X43*100</f>
        <v>11873.788734695765</v>
      </c>
      <c r="Y43" s="288">
        <f>'salario nominal - UMN'!Y43/'IPC (2005 o 2010)'!Y43*100</f>
        <v>22263.111561368081</v>
      </c>
      <c r="Z43" s="288">
        <f>'salario nominal - UMN'!Z43/'IPC (2005 o 2010)'!Z43*100</f>
        <v>3450.1169438251736</v>
      </c>
      <c r="AA43" s="293"/>
      <c r="AB43" s="288">
        <f>'salario nominal - UMN'!AB43/'IPC (2005 o 2010)'!AB43*100</f>
        <v>1317.4350917911895</v>
      </c>
      <c r="AC43" s="288">
        <f>'salario nominal - UMN'!AC43/'IPC (2005 o 2010)'!AC43*100</f>
        <v>1275.300437001649</v>
      </c>
      <c r="AD43" s="293"/>
      <c r="AE43" s="293"/>
      <c r="AF43" s="293"/>
      <c r="AG43" s="293"/>
      <c r="AH43" s="288">
        <f>'salario nominal - UMN'!AH43/'IPC (2005 o 2010)'!AH43*100</f>
        <v>18306.285075004802</v>
      </c>
      <c r="AI43" s="293"/>
      <c r="AO43" s="288"/>
    </row>
    <row r="44" spans="1:41" x14ac:dyDescent="0.25">
      <c r="A44" s="285">
        <v>1977</v>
      </c>
      <c r="B44" s="288">
        <f>'salario nominal - UMN'!B44/'IPC (2005 o 2010)'!B44*100</f>
        <v>2354.439433564311</v>
      </c>
      <c r="C44" s="288">
        <f>'salario nominal - UMN'!C44/'IPC (2005 o 2010)'!C44*100</f>
        <v>1263.1232687478405</v>
      </c>
      <c r="D44" s="288">
        <f>'salario nominal - UMN'!D44/'IPC (2005 o 2010)'!D44*100</f>
        <v>3927.6245004868679</v>
      </c>
      <c r="E44" s="288">
        <f>'salario nominal - UMN'!E44/'IPC (2005 o 2010)'!E44*100</f>
        <v>2836.2206004131117</v>
      </c>
      <c r="F44" s="293"/>
      <c r="G44" s="288">
        <f>'salario nominal - UMN'!G44/'IPC (2005 o 2010)'!G44*100</f>
        <v>3646.1663744282619</v>
      </c>
      <c r="H44" s="288">
        <f>'salario nominal - UMN'!H44/'IPC (2005 o 2010)'!H44*100</f>
        <v>215821.0540225993</v>
      </c>
      <c r="I44" s="293"/>
      <c r="J44" s="293"/>
      <c r="K44" s="288">
        <f>'salario nominal - UMN'!K44/'IPC (2005 o 2010)'!K44*100</f>
        <v>600115.65832452883</v>
      </c>
      <c r="L44" s="288">
        <f>'salario nominal - UMN'!L44/'IPC (2005 o 2010)'!L44*100</f>
        <v>18472.02549209433</v>
      </c>
      <c r="M44" s="288">
        <f>'salario nominal - UMN'!M44/'IPC (2005 o 2010)'!M44*100</f>
        <v>1947.8956082483737</v>
      </c>
      <c r="N44" s="288">
        <f>'salario nominal - UMN'!N44/'IPC (2005 o 2010)'!N44*100</f>
        <v>3750.0148574174973</v>
      </c>
      <c r="O44" s="293"/>
      <c r="P44" s="288">
        <f>'salario nominal - UMN'!P44/'IPC (2005 o 2010)'!P44*100</f>
        <v>1792.266814302257</v>
      </c>
      <c r="Q44" s="288">
        <f>'salario nominal - UMN'!Q44/'IPC (2005 o 2010)'!Q44*100</f>
        <v>2520.4551459594818</v>
      </c>
      <c r="R44" s="288">
        <f>'salario nominal - UMN'!R44/'IPC (2005 o 2010)'!R44*100</f>
        <v>1603.8428085268952</v>
      </c>
      <c r="S44" s="288">
        <f>'salario nominal - UMN'!S44/'IPC (2005 o 2010)'!S44*100</f>
        <v>3431.7073723402564</v>
      </c>
      <c r="T44" s="293"/>
      <c r="U44" s="288">
        <f>'salario nominal - UMN'!U44/'IPC (2005 o 2010)'!U44*100</f>
        <v>1957.2546826318419</v>
      </c>
      <c r="V44" s="288">
        <f>'salario nominal - UMN'!V44/'IPC (2005 o 2010)'!V44*100</f>
        <v>2068.8955887724337</v>
      </c>
      <c r="W44" s="288">
        <f>'salario nominal - UMN'!W44/'IPC (2005 o 2010)'!W44*100</f>
        <v>338007.54548254138</v>
      </c>
      <c r="X44" s="288">
        <f>'salario nominal - UMN'!X44/'IPC (2005 o 2010)'!X44*100</f>
        <v>12041.671591055454</v>
      </c>
      <c r="Y44" s="288">
        <f>'salario nominal - UMN'!Y44/'IPC (2005 o 2010)'!Y44*100</f>
        <v>22516.960870902265</v>
      </c>
      <c r="Z44" s="293"/>
      <c r="AA44" s="293"/>
      <c r="AB44" s="288">
        <f>'salario nominal - UMN'!AB44/'IPC (2005 o 2010)'!AB44*100</f>
        <v>1252.9182745444298</v>
      </c>
      <c r="AC44" s="288">
        <f>'salario nominal - UMN'!AC44/'IPC (2005 o 2010)'!AC44*100</f>
        <v>1216.3951637875889</v>
      </c>
      <c r="AD44" s="293"/>
      <c r="AE44" s="293"/>
      <c r="AF44" s="293"/>
      <c r="AG44" s="293"/>
      <c r="AH44" s="288">
        <f>'salario nominal - UMN'!AH44/'IPC (2005 o 2010)'!AH44*100</f>
        <v>18383.546806046903</v>
      </c>
      <c r="AI44" s="293"/>
      <c r="AO44" s="288"/>
    </row>
    <row r="45" spans="1:41" x14ac:dyDescent="0.25">
      <c r="A45" s="285">
        <v>1978</v>
      </c>
      <c r="B45" s="288">
        <f>'salario nominal - UMN'!B45/'IPC (2005 o 2010)'!B45*100</f>
        <v>2431.9745889731594</v>
      </c>
      <c r="C45" s="288">
        <f>'salario nominal - UMN'!C45/'IPC (2005 o 2010)'!C45*100</f>
        <v>1392.7086639979018</v>
      </c>
      <c r="D45" s="288">
        <f>'salario nominal - UMN'!D45/'IPC (2005 o 2010)'!D45*100</f>
        <v>3900.6556467602331</v>
      </c>
      <c r="E45" s="288">
        <f>'salario nominal - UMN'!E45/'IPC (2005 o 2010)'!E45*100</f>
        <v>2915.351290080484</v>
      </c>
      <c r="F45" s="293"/>
      <c r="G45" s="288">
        <f>'salario nominal - UMN'!G45/'IPC (2005 o 2010)'!G45*100</f>
        <v>3535.1975235658324</v>
      </c>
      <c r="H45" s="288">
        <f>'salario nominal - UMN'!H45/'IPC (2005 o 2010)'!H45*100</f>
        <v>249055.35683562484</v>
      </c>
      <c r="I45" s="288">
        <f>'salario nominal - UMN'!I45/'IPC (2005 o 2010)'!I45*100</f>
        <v>606.45383968044109</v>
      </c>
      <c r="J45" s="293"/>
      <c r="K45" s="288">
        <f>'salario nominal - UMN'!K45/'IPC (2005 o 2010)'!K45*100</f>
        <v>686276.45840350748</v>
      </c>
      <c r="L45" s="288">
        <f>'salario nominal - UMN'!L45/'IPC (2005 o 2010)'!L45*100</f>
        <v>18508.923157593723</v>
      </c>
      <c r="M45" s="288">
        <f>'salario nominal - UMN'!M45/'IPC (2005 o 2010)'!M45*100</f>
        <v>2019.2477812590198</v>
      </c>
      <c r="N45" s="288">
        <f>'salario nominal - UMN'!N45/'IPC (2005 o 2010)'!N45*100</f>
        <v>3767.2718416386892</v>
      </c>
      <c r="O45" s="293"/>
      <c r="P45" s="288">
        <f>'salario nominal - UMN'!P45/'IPC (2005 o 2010)'!P45*100</f>
        <v>1755.7933381351002</v>
      </c>
      <c r="Q45" s="288">
        <f>'salario nominal - UMN'!Q45/'IPC (2005 o 2010)'!Q45*100</f>
        <v>2596.341981472458</v>
      </c>
      <c r="R45" s="288">
        <f>'salario nominal - UMN'!R45/'IPC (2005 o 2010)'!R45*100</f>
        <v>1753.9460839491724</v>
      </c>
      <c r="S45" s="288">
        <f>'salario nominal - UMN'!S45/'IPC (2005 o 2010)'!S45*100</f>
        <v>3538.1829961900485</v>
      </c>
      <c r="T45" s="293"/>
      <c r="U45" s="288">
        <f>'salario nominal - UMN'!U45/'IPC (2005 o 2010)'!U45*100</f>
        <v>2096.7622214223738</v>
      </c>
      <c r="V45" s="288">
        <f>'salario nominal - UMN'!V45/'IPC (2005 o 2010)'!V45*100</f>
        <v>2140.7372652071404</v>
      </c>
      <c r="W45" s="288">
        <f>'salario nominal - UMN'!W45/'IPC (2005 o 2010)'!W45*100</f>
        <v>347726.77979442204</v>
      </c>
      <c r="X45" s="288">
        <f>'salario nominal - UMN'!X45/'IPC (2005 o 2010)'!X45*100</f>
        <v>11811.44142394749</v>
      </c>
      <c r="Y45" s="288">
        <f>'salario nominal - UMN'!Y45/'IPC (2005 o 2010)'!Y45*100</f>
        <v>22482.829741178251</v>
      </c>
      <c r="Z45" s="293"/>
      <c r="AA45" s="293"/>
      <c r="AB45" s="288">
        <f>'salario nominal - UMN'!AB45/'IPC (2005 o 2010)'!AB45*100</f>
        <v>1212.610286241525</v>
      </c>
      <c r="AC45" s="288">
        <f>'salario nominal - UMN'!AC45/'IPC (2005 o 2010)'!AC45*100</f>
        <v>1273.0045330676062</v>
      </c>
      <c r="AD45" s="293"/>
      <c r="AE45" s="293"/>
      <c r="AF45" s="293"/>
      <c r="AG45" s="293"/>
      <c r="AH45" s="288">
        <f>'salario nominal - UMN'!AH45/'IPC (2005 o 2010)'!AH45*100</f>
        <v>18544.970367480586</v>
      </c>
      <c r="AI45" s="293"/>
      <c r="AO45" s="288"/>
    </row>
    <row r="46" spans="1:41" x14ac:dyDescent="0.25">
      <c r="A46" s="285">
        <v>1979</v>
      </c>
      <c r="B46" s="288">
        <f>'salario nominal - UMN'!B46/'IPC (2005 o 2010)'!B46*100</f>
        <v>2497.4729663783173</v>
      </c>
      <c r="C46" s="288">
        <f>'salario nominal - UMN'!C46/'IPC (2005 o 2010)'!C46*100</f>
        <v>1512.5746174487258</v>
      </c>
      <c r="D46" s="288">
        <f>'salario nominal - UMN'!D46/'IPC (2005 o 2010)'!D46*100</f>
        <v>3946.2081206784196</v>
      </c>
      <c r="E46" s="288">
        <f>'salario nominal - UMN'!E46/'IPC (2005 o 2010)'!E46*100</f>
        <v>2955.1409849091806</v>
      </c>
      <c r="F46" s="293"/>
      <c r="G46" s="288">
        <f>'salario nominal - UMN'!G46/'IPC (2005 o 2010)'!G46*100</f>
        <v>3488.0374605315865</v>
      </c>
      <c r="H46" s="288">
        <f>'salario nominal - UMN'!H46/'IPC (2005 o 2010)'!H46*100</f>
        <v>263783.38790633477</v>
      </c>
      <c r="I46" s="288">
        <f>'salario nominal - UMN'!I46/'IPC (2005 o 2010)'!I46*100</f>
        <v>652.79875721258657</v>
      </c>
      <c r="J46" s="293"/>
      <c r="K46" s="288">
        <f>'salario nominal - UMN'!K46/'IPC (2005 o 2010)'!K46*100</f>
        <v>748939.81591835385</v>
      </c>
      <c r="L46" s="288">
        <f>'salario nominal - UMN'!L46/'IPC (2005 o 2010)'!L46*100</f>
        <v>18026.025480485088</v>
      </c>
      <c r="M46" s="288">
        <f>'salario nominal - UMN'!M46/'IPC (2005 o 2010)'!M46*100</f>
        <v>2070.3963701530051</v>
      </c>
      <c r="N46" s="288">
        <f>'salario nominal - UMN'!N46/'IPC (2005 o 2010)'!N46*100</f>
        <v>3694.1256993843981</v>
      </c>
      <c r="O46" s="293"/>
      <c r="P46" s="288">
        <f>'salario nominal - UMN'!P46/'IPC (2005 o 2010)'!P46*100</f>
        <v>1814.9606910146779</v>
      </c>
      <c r="Q46" s="288">
        <f>'salario nominal - UMN'!Q46/'IPC (2005 o 2010)'!Q46*100</f>
        <v>2653.597036199521</v>
      </c>
      <c r="R46" s="288">
        <f>'salario nominal - UMN'!R46/'IPC (2005 o 2010)'!R46*100</f>
        <v>1798.3674982292707</v>
      </c>
      <c r="S46" s="288">
        <f>'salario nominal - UMN'!S46/'IPC (2005 o 2010)'!S46*100</f>
        <v>3609.4397379919665</v>
      </c>
      <c r="T46" s="293"/>
      <c r="U46" s="288">
        <f>'salario nominal - UMN'!U46/'IPC (2005 o 2010)'!U46*100</f>
        <v>2201.2603908063097</v>
      </c>
      <c r="V46" s="288">
        <f>'salario nominal - UMN'!V46/'IPC (2005 o 2010)'!V46*100</f>
        <v>2224.7177423181647</v>
      </c>
      <c r="W46" s="288">
        <f>'salario nominal - UMN'!W46/'IPC (2005 o 2010)'!W46*100</f>
        <v>355229.67706091865</v>
      </c>
      <c r="X46" s="288">
        <f>'salario nominal - UMN'!X46/'IPC (2005 o 2010)'!X46*100</f>
        <v>11637.245268476909</v>
      </c>
      <c r="Y46" s="288">
        <f>'salario nominal - UMN'!Y46/'IPC (2005 o 2010)'!Y46*100</f>
        <v>22125.813467480992</v>
      </c>
      <c r="Z46" s="288">
        <f>'salario nominal - UMN'!Z46/'IPC (2005 o 2010)'!Z46*100</f>
        <v>3851.6672863849167</v>
      </c>
      <c r="AA46" s="293"/>
      <c r="AB46" s="288">
        <f>'salario nominal - UMN'!AB46/'IPC (2005 o 2010)'!AB46*100</f>
        <v>1194.4694410767081</v>
      </c>
      <c r="AC46" s="288">
        <f>'salario nominal - UMN'!AC46/'IPC (2005 o 2010)'!AC46*100</f>
        <v>1293.9384334812851</v>
      </c>
      <c r="AD46" s="293"/>
      <c r="AE46" s="293"/>
      <c r="AF46" s="293"/>
      <c r="AG46" s="293"/>
      <c r="AH46" s="288">
        <f>'salario nominal - UMN'!AH46/'IPC (2005 o 2010)'!AH46*100</f>
        <v>18714.77119075651</v>
      </c>
      <c r="AI46" s="293"/>
      <c r="AO46" s="288"/>
    </row>
    <row r="47" spans="1:41" x14ac:dyDescent="0.25">
      <c r="A47" s="285">
        <v>1980</v>
      </c>
      <c r="B47" s="288">
        <f>'salario nominal - UMN'!B47/'IPC (2005 o 2010)'!B47*100</f>
        <v>2428.0239704597057</v>
      </c>
      <c r="C47" s="288">
        <f>'salario nominal - UMN'!C47/'IPC (2005 o 2010)'!C47*100</f>
        <v>1801.671086830343</v>
      </c>
      <c r="D47" s="288">
        <f>'salario nominal - UMN'!D47/'IPC (2005 o 2010)'!D47*100</f>
        <v>4028.5276622091787</v>
      </c>
      <c r="E47" s="288">
        <f>'salario nominal - UMN'!E47/'IPC (2005 o 2010)'!E47*100</f>
        <v>2954.2092460331064</v>
      </c>
      <c r="F47" s="293"/>
      <c r="G47" s="288">
        <f>'salario nominal - UMN'!G47/'IPC (2005 o 2010)'!G47*100</f>
        <v>3462.5720922719188</v>
      </c>
      <c r="H47" s="288">
        <f>'salario nominal - UMN'!H47/'IPC (2005 o 2010)'!H47*100</f>
        <v>282298.45417068049</v>
      </c>
      <c r="I47" s="288">
        <f>'salario nominal - UMN'!I47/'IPC (2005 o 2010)'!I47*100</f>
        <v>641.67013643891721</v>
      </c>
      <c r="J47" s="293"/>
      <c r="K47" s="288">
        <f>'salario nominal - UMN'!K47/'IPC (2005 o 2010)'!K47*100</f>
        <v>735616.90881155874</v>
      </c>
      <c r="L47" s="288">
        <f>'salario nominal - UMN'!L47/'IPC (2005 o 2010)'!L47*100</f>
        <v>17458.202502803491</v>
      </c>
      <c r="M47" s="288">
        <f>'salario nominal - UMN'!M47/'IPC (2005 o 2010)'!M47*100</f>
        <v>2092.7993794341482</v>
      </c>
      <c r="N47" s="288">
        <f>'salario nominal - UMN'!N47/'IPC (2005 o 2010)'!N47*100</f>
        <v>3561.8417738208213</v>
      </c>
      <c r="O47" s="293"/>
      <c r="P47" s="288">
        <f>'salario nominal - UMN'!P47/'IPC (2005 o 2010)'!P47*100</f>
        <v>1839.0817172479888</v>
      </c>
      <c r="Q47" s="288">
        <f>'salario nominal - UMN'!Q47/'IPC (2005 o 2010)'!Q47*100</f>
        <v>2676.4584762419659</v>
      </c>
      <c r="R47" s="288">
        <f>'salario nominal - UMN'!R47/'IPC (2005 o 2010)'!R47*100</f>
        <v>1668.9615811099834</v>
      </c>
      <c r="S47" s="288">
        <f>'salario nominal - UMN'!S47/'IPC (2005 o 2010)'!S47*100</f>
        <v>3489.8438310778247</v>
      </c>
      <c r="T47" s="293"/>
      <c r="U47" s="288">
        <f>'salario nominal - UMN'!U47/'IPC (2005 o 2010)'!U47*100</f>
        <v>2252.72695505301</v>
      </c>
      <c r="V47" s="288">
        <f>'salario nominal - UMN'!V47/'IPC (2005 o 2010)'!V47*100</f>
        <v>2236.8422162140223</v>
      </c>
      <c r="W47" s="288">
        <f>'salario nominal - UMN'!W47/'IPC (2005 o 2010)'!W47*100</f>
        <v>349403.08731297706</v>
      </c>
      <c r="X47" s="288">
        <f>'salario nominal - UMN'!X47/'IPC (2005 o 2010)'!X47*100</f>
        <v>11298.01732709182</v>
      </c>
      <c r="Y47" s="288">
        <f>'salario nominal - UMN'!Y47/'IPC (2005 o 2010)'!Y47*100</f>
        <v>22285.753027176259</v>
      </c>
      <c r="Z47" s="288">
        <f>'salario nominal - UMN'!Z47/'IPC (2005 o 2010)'!Z47*100</f>
        <v>3882.4301413903108</v>
      </c>
      <c r="AA47" s="293"/>
      <c r="AB47" s="288">
        <f>'salario nominal - UMN'!AB47/'IPC (2005 o 2010)'!AB47*100</f>
        <v>1233.5489786905325</v>
      </c>
      <c r="AC47" s="288">
        <f>'salario nominal - UMN'!AC47/'IPC (2005 o 2010)'!AC47*100</f>
        <v>1325.0031547973579</v>
      </c>
      <c r="AD47" s="293"/>
      <c r="AE47" s="293"/>
      <c r="AF47" s="293"/>
      <c r="AG47" s="293"/>
      <c r="AH47" s="288">
        <f>'salario nominal - UMN'!AH47/'IPC (2005 o 2010)'!AH47*100</f>
        <v>18506.210049902031</v>
      </c>
      <c r="AI47" s="293"/>
      <c r="AO47" s="288"/>
    </row>
    <row r="48" spans="1:41" x14ac:dyDescent="0.25">
      <c r="A48" s="285">
        <v>1981</v>
      </c>
      <c r="B48" s="288">
        <f>'salario nominal - UMN'!B48/'IPC (2005 o 2010)'!B48*100</f>
        <v>2412.7469148969867</v>
      </c>
      <c r="C48" s="288">
        <f>'salario nominal - UMN'!C48/'IPC (2005 o 2010)'!C48*100</f>
        <v>1719.7273932441124</v>
      </c>
      <c r="D48" s="288">
        <f>'salario nominal - UMN'!D48/'IPC (2005 o 2010)'!D48*100</f>
        <v>4163.1109330657564</v>
      </c>
      <c r="E48" s="288">
        <f>'salario nominal - UMN'!E48/'IPC (2005 o 2010)'!E48*100</f>
        <v>2942.9071564606652</v>
      </c>
      <c r="F48" s="293"/>
      <c r="G48" s="288">
        <f>'salario nominal - UMN'!G48/'IPC (2005 o 2010)'!G48*100</f>
        <v>3444.6580598615378</v>
      </c>
      <c r="H48" s="288">
        <f>'salario nominal - UMN'!H48/'IPC (2005 o 2010)'!H48*100</f>
        <v>274194.11051717069</v>
      </c>
      <c r="I48" s="288">
        <f>'salario nominal - UMN'!I48/'IPC (2005 o 2010)'!I48*100</f>
        <v>661.44177636916731</v>
      </c>
      <c r="J48" s="293"/>
      <c r="K48" s="288">
        <f>'salario nominal - UMN'!K48/'IPC (2005 o 2010)'!K48*100</f>
        <v>733082.44855002442</v>
      </c>
      <c r="L48" s="288">
        <f>'salario nominal - UMN'!L48/'IPC (2005 o 2010)'!L48*100</f>
        <v>17696.757986860244</v>
      </c>
      <c r="M48" s="288">
        <f>'salario nominal - UMN'!M48/'IPC (2005 o 2010)'!M48*100</f>
        <v>2106.9934626225172</v>
      </c>
      <c r="N48" s="288">
        <f>'salario nominal - UMN'!N48/'IPC (2005 o 2010)'!N48*100</f>
        <v>3525.7452199576419</v>
      </c>
      <c r="O48" s="293"/>
      <c r="P48" s="288">
        <f>'salario nominal - UMN'!P48/'IPC (2005 o 2010)'!P48*100</f>
        <v>1879.9558768835518</v>
      </c>
      <c r="Q48" s="288">
        <f>'salario nominal - UMN'!Q48/'IPC (2005 o 2010)'!Q48*100</f>
        <v>2695.4451088889105</v>
      </c>
      <c r="R48" s="288">
        <f>'salario nominal - UMN'!R48/'IPC (2005 o 2010)'!R48*100</f>
        <v>1629.9965960119366</v>
      </c>
      <c r="S48" s="288">
        <f>'salario nominal - UMN'!S48/'IPC (2005 o 2010)'!S48*100</f>
        <v>3289.6701832004323</v>
      </c>
      <c r="T48" s="293"/>
      <c r="U48" s="288">
        <f>'salario nominal - UMN'!U48/'IPC (2005 o 2010)'!U48*100</f>
        <v>2209.9717042021189</v>
      </c>
      <c r="V48" s="288">
        <f>'salario nominal - UMN'!V48/'IPC (2005 o 2010)'!V48*100</f>
        <v>2306.5450066112535</v>
      </c>
      <c r="W48" s="288">
        <f>'salario nominal - UMN'!W48/'IPC (2005 o 2010)'!W48*100</f>
        <v>354704.55403520621</v>
      </c>
      <c r="X48" s="288">
        <f>'salario nominal - UMN'!X48/'IPC (2005 o 2010)'!X48*100</f>
        <v>11701.857806586419</v>
      </c>
      <c r="Y48" s="288">
        <f>'salario nominal - UMN'!Y48/'IPC (2005 o 2010)'!Y48*100</f>
        <v>21878.207682575503</v>
      </c>
      <c r="Z48" s="288">
        <f>'salario nominal - UMN'!Z48/'IPC (2005 o 2010)'!Z48*100</f>
        <v>3834.8413919200411</v>
      </c>
      <c r="AA48" s="293"/>
      <c r="AB48" s="288">
        <f>'salario nominal - UMN'!AB48/'IPC (2005 o 2010)'!AB48*100</f>
        <v>1276.2262334586803</v>
      </c>
      <c r="AC48" s="288">
        <f>'salario nominal - UMN'!AC48/'IPC (2005 o 2010)'!AC48*100</f>
        <v>1342.5184455439392</v>
      </c>
      <c r="AD48" s="293"/>
      <c r="AE48" s="293"/>
      <c r="AF48" s="293"/>
      <c r="AG48" s="293"/>
      <c r="AH48" s="288">
        <f>'salario nominal - UMN'!AH48/'IPC (2005 o 2010)'!AH48*100</f>
        <v>18067.925264534169</v>
      </c>
      <c r="AI48" s="293"/>
      <c r="AO48" s="288"/>
    </row>
    <row r="49" spans="1:41" x14ac:dyDescent="0.25">
      <c r="A49" s="285">
        <v>1982</v>
      </c>
      <c r="B49" s="288">
        <f>'salario nominal - UMN'!B49/'IPC (2005 o 2010)'!B49*100</f>
        <v>2404.5710124695765</v>
      </c>
      <c r="C49" s="288">
        <f>'salario nominal - UMN'!C49/'IPC (2005 o 2010)'!C49*100</f>
        <v>1441.1361803118898</v>
      </c>
      <c r="D49" s="288">
        <f>'salario nominal - UMN'!D49/'IPC (2005 o 2010)'!D49*100</f>
        <v>4139.8009004708119</v>
      </c>
      <c r="E49" s="288">
        <f>'salario nominal - UMN'!E49/'IPC (2005 o 2010)'!E49*100</f>
        <v>2906.0446964600351</v>
      </c>
      <c r="F49" s="293"/>
      <c r="G49" s="288">
        <f>'salario nominal - UMN'!G49/'IPC (2005 o 2010)'!G49*100</f>
        <v>3452.7691324223888</v>
      </c>
      <c r="H49" s="288">
        <f>'salario nominal - UMN'!H49/'IPC (2005 o 2010)'!H49*100</f>
        <v>282731.63167950185</v>
      </c>
      <c r="I49" s="288">
        <f>'salario nominal - UMN'!I49/'IPC (2005 o 2010)'!I49*100</f>
        <v>694.4599099192443</v>
      </c>
      <c r="J49" s="293"/>
      <c r="K49" s="288">
        <f>'salario nominal - UMN'!K49/'IPC (2005 o 2010)'!K49*100</f>
        <v>769102.72801377065</v>
      </c>
      <c r="L49" s="288">
        <f>'salario nominal - UMN'!L49/'IPC (2005 o 2010)'!L49*100</f>
        <v>18190.085037448509</v>
      </c>
      <c r="M49" s="288">
        <f>'salario nominal - UMN'!M49/'IPC (2005 o 2010)'!M49*100</f>
        <v>2098.9693368018497</v>
      </c>
      <c r="N49" s="288">
        <f>'salario nominal - UMN'!N49/'IPC (2005 o 2010)'!N49*100</f>
        <v>3548.8121016603318</v>
      </c>
      <c r="O49" s="293"/>
      <c r="P49" s="288">
        <f>'salario nominal - UMN'!P49/'IPC (2005 o 2010)'!P49*100</f>
        <v>1872.905221256043</v>
      </c>
      <c r="Q49" s="288">
        <f>'salario nominal - UMN'!Q49/'IPC (2005 o 2010)'!Q49*100</f>
        <v>2747.636097417067</v>
      </c>
      <c r="R49" s="288">
        <f>'salario nominal - UMN'!R49/'IPC (2005 o 2010)'!R49*100</f>
        <v>1723.8664827343086</v>
      </c>
      <c r="S49" s="288">
        <f>'salario nominal - UMN'!S49/'IPC (2005 o 2010)'!S49*100</f>
        <v>3233.2464700405644</v>
      </c>
      <c r="T49" s="293"/>
      <c r="U49" s="288">
        <f>'salario nominal - UMN'!U49/'IPC (2005 o 2010)'!U49*100</f>
        <v>2155.0222489824582</v>
      </c>
      <c r="V49" s="288">
        <f>'salario nominal - UMN'!V49/'IPC (2005 o 2010)'!V49*100</f>
        <v>2309.7258718615935</v>
      </c>
      <c r="W49" s="288">
        <f>'salario nominal - UMN'!W49/'IPC (2005 o 2010)'!W49*100</f>
        <v>359431.08756778081</v>
      </c>
      <c r="X49" s="288">
        <f>'salario nominal - UMN'!X49/'IPC (2005 o 2010)'!X49*100</f>
        <v>11794.099083895784</v>
      </c>
      <c r="Y49" s="288">
        <f>'salario nominal - UMN'!Y49/'IPC (2005 o 2010)'!Y49*100</f>
        <v>21889.362126274227</v>
      </c>
      <c r="Z49" s="293"/>
      <c r="AA49" s="293"/>
      <c r="AB49" s="288">
        <f>'salario nominal - UMN'!AB49/'IPC (2005 o 2010)'!AB49*100</f>
        <v>1243.5836004077623</v>
      </c>
      <c r="AC49" s="288">
        <f>'salario nominal - UMN'!AC49/'IPC (2005 o 2010)'!AC49*100</f>
        <v>1342.4692548334515</v>
      </c>
      <c r="AD49" s="293"/>
      <c r="AE49" s="293"/>
      <c r="AF49" s="293"/>
      <c r="AG49" s="293"/>
      <c r="AH49" s="288">
        <f>'salario nominal - UMN'!AH49/'IPC (2005 o 2010)'!AH49*100</f>
        <v>17646.031730219231</v>
      </c>
      <c r="AI49" s="293"/>
      <c r="AO49" s="288"/>
    </row>
    <row r="50" spans="1:41" x14ac:dyDescent="0.25">
      <c r="A50" s="285">
        <v>1983</v>
      </c>
      <c r="B50" s="288">
        <f>'salario nominal - UMN'!B50/'IPC (2005 o 2010)'!B50*100</f>
        <v>2414.7800718463623</v>
      </c>
      <c r="C50" s="288">
        <f>'salario nominal - UMN'!C50/'IPC (2005 o 2010)'!C50*100</f>
        <v>1851.4609700100002</v>
      </c>
      <c r="D50" s="288">
        <f>'salario nominal - UMN'!D50/'IPC (2005 o 2010)'!D50*100</f>
        <v>4055.5380447747575</v>
      </c>
      <c r="E50" s="288">
        <f>'salario nominal - UMN'!E50/'IPC (2005 o 2010)'!E50*100</f>
        <v>2860.5257932863788</v>
      </c>
      <c r="F50" s="293"/>
      <c r="G50" s="288">
        <f>'salario nominal - UMN'!G50/'IPC (2005 o 2010)'!G50*100</f>
        <v>3407.1489299785744</v>
      </c>
      <c r="H50" s="288">
        <f>'salario nominal - UMN'!H50/'IPC (2005 o 2010)'!H50*100</f>
        <v>240323.95067506804</v>
      </c>
      <c r="I50" s="288">
        <f>'salario nominal - UMN'!I50/'IPC (2005 o 2010)'!I50*100</f>
        <v>740.84691814356358</v>
      </c>
      <c r="J50" s="293"/>
      <c r="K50" s="288">
        <f>'salario nominal - UMN'!K50/'IPC (2005 o 2010)'!K50*100</f>
        <v>861710.1335894051</v>
      </c>
      <c r="L50" s="288">
        <f>'salario nominal - UMN'!L50/'IPC (2005 o 2010)'!L50*100</f>
        <v>18361.500450018859</v>
      </c>
      <c r="M50" s="288">
        <f>'salario nominal - UMN'!M50/'IPC (2005 o 2010)'!M50*100</f>
        <v>2142.3662280172143</v>
      </c>
      <c r="N50" s="288">
        <f>'salario nominal - UMN'!N50/'IPC (2005 o 2010)'!N50*100</f>
        <v>3610.759213166124</v>
      </c>
      <c r="O50" s="293"/>
      <c r="P50" s="288">
        <f>'salario nominal - UMN'!P50/'IPC (2005 o 2010)'!P50*100</f>
        <v>1902.5873308265095</v>
      </c>
      <c r="Q50" s="288">
        <f>'salario nominal - UMN'!Q50/'IPC (2005 o 2010)'!Q50*100</f>
        <v>2760.1683871266996</v>
      </c>
      <c r="R50" s="288">
        <f>'salario nominal - UMN'!R50/'IPC (2005 o 2010)'!R50*100</f>
        <v>1754.2915742911584</v>
      </c>
      <c r="S50" s="288">
        <f>'salario nominal - UMN'!S50/'IPC (2005 o 2010)'!S50*100</f>
        <v>3215.0238923049301</v>
      </c>
      <c r="T50" s="293"/>
      <c r="U50" s="288">
        <f>'salario nominal - UMN'!U50/'IPC (2005 o 2010)'!U50*100</f>
        <v>2198.9825001630875</v>
      </c>
      <c r="V50" s="288">
        <f>'salario nominal - UMN'!V50/'IPC (2005 o 2010)'!V50*100</f>
        <v>2332.7611864784244</v>
      </c>
      <c r="W50" s="288">
        <f>'salario nominal - UMN'!W50/'IPC (2005 o 2010)'!W50*100</f>
        <v>361155.63185469178</v>
      </c>
      <c r="X50" s="288">
        <f>'salario nominal - UMN'!X50/'IPC (2005 o 2010)'!X50*100</f>
        <v>9119.3664769186889</v>
      </c>
      <c r="Y50" s="288">
        <f>'salario nominal - UMN'!Y50/'IPC (2005 o 2010)'!Y50*100</f>
        <v>21745.787181650259</v>
      </c>
      <c r="Z50" s="293"/>
      <c r="AA50" s="293"/>
      <c r="AB50" s="288">
        <f>'salario nominal - UMN'!AB50/'IPC (2005 o 2010)'!AB50*100</f>
        <v>1176.8328104544801</v>
      </c>
      <c r="AC50" s="288">
        <f>'salario nominal - UMN'!AC50/'IPC (2005 o 2010)'!AC50*100</f>
        <v>1389.1683896479999</v>
      </c>
      <c r="AD50" s="293"/>
      <c r="AE50" s="293"/>
      <c r="AF50" s="293"/>
      <c r="AG50" s="293"/>
      <c r="AH50" s="288">
        <f>'salario nominal - UMN'!AH50/'IPC (2005 o 2010)'!AH50*100</f>
        <v>17504.972984969572</v>
      </c>
      <c r="AI50" s="293"/>
      <c r="AO50" s="288"/>
    </row>
    <row r="51" spans="1:41" x14ac:dyDescent="0.25">
      <c r="A51" s="285">
        <v>1984</v>
      </c>
      <c r="B51" s="288">
        <f>'salario nominal - UMN'!B51/'IPC (2005 o 2010)'!B51*100</f>
        <v>2445.8387300862287</v>
      </c>
      <c r="C51" s="288">
        <f>'salario nominal - UMN'!C51/'IPC (2005 o 2010)'!C51*100</f>
        <v>2035.7761147867323</v>
      </c>
      <c r="D51" s="288">
        <f>'salario nominal - UMN'!D51/'IPC (2005 o 2010)'!D51*100</f>
        <v>4157.3314503243528</v>
      </c>
      <c r="E51" s="288">
        <f>'salario nominal - UMN'!E51/'IPC (2005 o 2010)'!E51*100</f>
        <v>2893.4479653458156</v>
      </c>
      <c r="F51" s="293"/>
      <c r="G51" s="288">
        <f>'salario nominal - UMN'!G51/'IPC (2005 o 2010)'!G51*100</f>
        <v>3433.3636470122024</v>
      </c>
      <c r="H51" s="288">
        <f>'salario nominal - UMN'!H51/'IPC (2005 o 2010)'!H51*100</f>
        <v>222205.97199143007</v>
      </c>
      <c r="I51" s="288">
        <f>'salario nominal - UMN'!I51/'IPC (2005 o 2010)'!I51*100</f>
        <v>837.60171654469957</v>
      </c>
      <c r="J51" s="293"/>
      <c r="K51" s="288">
        <f>'salario nominal - UMN'!K51/'IPC (2005 o 2010)'!K51*100</f>
        <v>910129.51130488422</v>
      </c>
      <c r="L51" s="288">
        <f>'salario nominal - UMN'!L51/'IPC (2005 o 2010)'!L51*100</f>
        <v>18107.610285632374</v>
      </c>
      <c r="M51" s="288">
        <f>'salario nominal - UMN'!M51/'IPC (2005 o 2010)'!M51*100</f>
        <v>2143.464951184073</v>
      </c>
      <c r="N51" s="288">
        <f>'salario nominal - UMN'!N51/'IPC (2005 o 2010)'!N51*100</f>
        <v>3649.8425866792586</v>
      </c>
      <c r="O51" s="293"/>
      <c r="P51" s="288">
        <f>'salario nominal - UMN'!P51/'IPC (2005 o 2010)'!P51*100</f>
        <v>1947.8981184745546</v>
      </c>
      <c r="Q51" s="288">
        <f>'salario nominal - UMN'!Q51/'IPC (2005 o 2010)'!Q51*100</f>
        <v>2773.5787884345614</v>
      </c>
      <c r="R51" s="288">
        <f>'salario nominal - UMN'!R51/'IPC (2005 o 2010)'!R51*100</f>
        <v>1793.2281382223416</v>
      </c>
      <c r="S51" s="288">
        <f>'salario nominal - UMN'!S51/'IPC (2005 o 2010)'!S51*100</f>
        <v>3102.2384285654366</v>
      </c>
      <c r="T51" s="293"/>
      <c r="U51" s="288">
        <f>'salario nominal - UMN'!U51/'IPC (2005 o 2010)'!U51*100</f>
        <v>2242.0201711680493</v>
      </c>
      <c r="V51" s="288">
        <f>'salario nominal - UMN'!V51/'IPC (2005 o 2010)'!V51*100</f>
        <v>2365.8835098900563</v>
      </c>
      <c r="W51" s="288">
        <f>'salario nominal - UMN'!W51/'IPC (2005 o 2010)'!W51*100</f>
        <v>367565.59659531817</v>
      </c>
      <c r="X51" s="288">
        <f>'salario nominal - UMN'!X51/'IPC (2005 o 2010)'!X51*100</f>
        <v>8475.240096176296</v>
      </c>
      <c r="Y51" s="288">
        <f>'salario nominal - UMN'!Y51/'IPC (2005 o 2010)'!Y51*100</f>
        <v>22049.880673394433</v>
      </c>
      <c r="Z51" s="293"/>
      <c r="AA51" s="293"/>
      <c r="AB51" s="288">
        <f>'salario nominal - UMN'!AB51/'IPC (2005 o 2010)'!AB51*100</f>
        <v>1115.7131733437088</v>
      </c>
      <c r="AC51" s="288">
        <f>'salario nominal - UMN'!AC51/'IPC (2005 o 2010)'!AC51*100</f>
        <v>1402.3995452811255</v>
      </c>
      <c r="AD51" s="293"/>
      <c r="AE51" s="293"/>
      <c r="AF51" s="293"/>
      <c r="AG51" s="293"/>
      <c r="AH51" s="288">
        <f>'salario nominal - UMN'!AH51/'IPC (2005 o 2010)'!AH51*100</f>
        <v>17548.368742014252</v>
      </c>
      <c r="AI51" s="293"/>
      <c r="AO51" s="288"/>
    </row>
    <row r="52" spans="1:41" x14ac:dyDescent="0.25">
      <c r="A52" s="285">
        <v>1985</v>
      </c>
      <c r="B52" s="288">
        <f>'salario nominal - UMN'!B52/'IPC (2005 o 2010)'!B52*100</f>
        <v>2475.0672265225767</v>
      </c>
      <c r="C52" s="288">
        <f>'salario nominal - UMN'!C52/'IPC (2005 o 2010)'!C52*100</f>
        <v>1773.8155223044653</v>
      </c>
      <c r="D52" s="288">
        <f>'salario nominal - UMN'!D52/'IPC (2005 o 2010)'!D52*100</f>
        <v>4121.9234145605469</v>
      </c>
      <c r="E52" s="288">
        <f>'salario nominal - UMN'!E52/'IPC (2005 o 2010)'!E52*100</f>
        <v>2887.9264352511127</v>
      </c>
      <c r="F52" s="293"/>
      <c r="G52" s="288">
        <f>'salario nominal - UMN'!G52/'IPC (2005 o 2010)'!G52*100</f>
        <v>3487.1411031956582</v>
      </c>
      <c r="H52" s="288">
        <f>'salario nominal - UMN'!H52/'IPC (2005 o 2010)'!H52*100</f>
        <v>209403.04393058422</v>
      </c>
      <c r="I52" s="288">
        <f>'salario nominal - UMN'!I52/'IPC (2005 o 2010)'!I52*100</f>
        <v>880.07753875870799</v>
      </c>
      <c r="J52" s="293"/>
      <c r="K52" s="288">
        <f>'salario nominal - UMN'!K52/'IPC (2005 o 2010)'!K52*100</f>
        <v>929980.6486090176</v>
      </c>
      <c r="L52" s="288">
        <f>'salario nominal - UMN'!L52/'IPC (2005 o 2010)'!L52*100</f>
        <v>18233.957565242363</v>
      </c>
      <c r="M52" s="288">
        <f>'salario nominal - UMN'!M52/'IPC (2005 o 2010)'!M52*100</f>
        <v>2145.5294164842358</v>
      </c>
      <c r="N52" s="288">
        <f>'salario nominal - UMN'!N52/'IPC (2005 o 2010)'!N52*100</f>
        <v>3708.3916484394981</v>
      </c>
      <c r="O52" s="293"/>
      <c r="P52" s="288">
        <f>'salario nominal - UMN'!P52/'IPC (2005 o 2010)'!P52*100</f>
        <v>2022.3217492590425</v>
      </c>
      <c r="Q52" s="288">
        <f>'salario nominal - UMN'!Q52/'IPC (2005 o 2010)'!Q52*100</f>
        <v>2778.1507449689434</v>
      </c>
      <c r="R52" s="288">
        <f>'salario nominal - UMN'!R52/'IPC (2005 o 2010)'!R52*100</f>
        <v>1824.1256263614498</v>
      </c>
      <c r="S52" s="288">
        <f>'salario nominal - UMN'!S52/'IPC (2005 o 2010)'!S52*100</f>
        <v>3045.1050943807923</v>
      </c>
      <c r="T52" s="293"/>
      <c r="U52" s="288">
        <f>'salario nominal - UMN'!U52/'IPC (2005 o 2010)'!U52*100</f>
        <v>2238.5457748655626</v>
      </c>
      <c r="V52" s="288">
        <f>'salario nominal - UMN'!V52/'IPC (2005 o 2010)'!V52*100</f>
        <v>2392.1234741643248</v>
      </c>
      <c r="W52" s="288">
        <f>'salario nominal - UMN'!W52/'IPC (2005 o 2010)'!W52*100</f>
        <v>372594.91079224547</v>
      </c>
      <c r="X52" s="288">
        <f>'salario nominal - UMN'!X52/'IPC (2005 o 2010)'!X52*100</f>
        <v>8238.5385127454774</v>
      </c>
      <c r="Y52" s="288">
        <f>'salario nominal - UMN'!Y52/'IPC (2005 o 2010)'!Y52*100</f>
        <v>22330.696869964242</v>
      </c>
      <c r="Z52" s="293"/>
      <c r="AA52" s="293"/>
      <c r="AB52" s="288">
        <f>'salario nominal - UMN'!AB52/'IPC (2005 o 2010)'!AB52*100</f>
        <v>1127.6718480080806</v>
      </c>
      <c r="AC52" s="288">
        <f>'salario nominal - UMN'!AC52/'IPC (2005 o 2010)'!AC52*100</f>
        <v>1424.8450938007777</v>
      </c>
      <c r="AD52" s="293"/>
      <c r="AE52" s="293"/>
      <c r="AF52" s="293"/>
      <c r="AG52" s="293"/>
      <c r="AH52" s="288">
        <f>'salario nominal - UMN'!AH52/'IPC (2005 o 2010)'!AH52*100</f>
        <v>17581.425358490884</v>
      </c>
      <c r="AI52" s="293"/>
      <c r="AO52" s="288"/>
    </row>
    <row r="53" spans="1:41" x14ac:dyDescent="0.25">
      <c r="A53" s="285">
        <v>1986</v>
      </c>
      <c r="B53" s="288">
        <f>'salario nominal - UMN'!B53/'IPC (2005 o 2010)'!B53*100</f>
        <v>2582.557741297459</v>
      </c>
      <c r="C53" s="288">
        <f>'salario nominal - UMN'!C53/'IPC (2005 o 2010)'!C53*100</f>
        <v>1745.5108358922616</v>
      </c>
      <c r="D53" s="288">
        <f>'salario nominal - UMN'!D53/'IPC (2005 o 2010)'!D53*100</f>
        <v>3956.9191830241357</v>
      </c>
      <c r="E53" s="288">
        <f>'salario nominal - UMN'!E53/'IPC (2005 o 2010)'!E53*100</f>
        <v>2951.8822920094035</v>
      </c>
      <c r="F53" s="293"/>
      <c r="G53" s="288">
        <f>'salario nominal - UMN'!G53/'IPC (2005 o 2010)'!G53*100</f>
        <v>3428.6849220381955</v>
      </c>
      <c r="H53" s="288">
        <f>'salario nominal - UMN'!H53/'IPC (2005 o 2010)'!H53*100</f>
        <v>205283.24918123186</v>
      </c>
      <c r="I53" s="288">
        <f>'salario nominal - UMN'!I53/'IPC (2005 o 2010)'!I53*100</f>
        <v>903.81092750603079</v>
      </c>
      <c r="J53" s="293"/>
      <c r="K53" s="288">
        <f>'salario nominal - UMN'!K53/'IPC (2005 o 2010)'!K53*100</f>
        <v>1007898.9529847959</v>
      </c>
      <c r="L53" s="288">
        <f>'salario nominal - UMN'!L53/'IPC (2005 o 2010)'!L53*100</f>
        <v>18200.479310742361</v>
      </c>
      <c r="M53" s="288">
        <f>'salario nominal - UMN'!M53/'IPC (2005 o 2010)'!M53*100</f>
        <v>2146.5653602826119</v>
      </c>
      <c r="N53" s="288">
        <f>'salario nominal - UMN'!N53/'IPC (2005 o 2010)'!N53*100</f>
        <v>3782.8229893824073</v>
      </c>
      <c r="O53" s="293"/>
      <c r="P53" s="288">
        <f>'salario nominal - UMN'!P53/'IPC (2005 o 2010)'!P53*100</f>
        <v>2112.8358783844624</v>
      </c>
      <c r="Q53" s="288">
        <f>'salario nominal - UMN'!Q53/'IPC (2005 o 2010)'!Q53*100</f>
        <v>2831.6636108850007</v>
      </c>
      <c r="R53" s="288">
        <f>'salario nominal - UMN'!R53/'IPC (2005 o 2010)'!R53*100</f>
        <v>1671.2886391157053</v>
      </c>
      <c r="S53" s="288">
        <f>'salario nominal - UMN'!S53/'IPC (2005 o 2010)'!S53*100</f>
        <v>3149.5691379369814</v>
      </c>
      <c r="T53" s="293"/>
      <c r="U53" s="288">
        <f>'salario nominal - UMN'!U53/'IPC (2005 o 2010)'!U53*100</f>
        <v>2279.8924516379998</v>
      </c>
      <c r="V53" s="288">
        <f>'salario nominal - UMN'!V53/'IPC (2005 o 2010)'!V53*100</f>
        <v>2435.2885062054784</v>
      </c>
      <c r="W53" s="288">
        <f>'salario nominal - UMN'!W53/'IPC (2005 o 2010)'!W53*100</f>
        <v>380251.65000435995</v>
      </c>
      <c r="X53" s="288">
        <f>'salario nominal - UMN'!X53/'IPC (2005 o 2010)'!X53*100</f>
        <v>7751.1267457588874</v>
      </c>
      <c r="Y53" s="288">
        <f>'salario nominal - UMN'!Y53/'IPC (2005 o 2010)'!Y53*100</f>
        <v>22830.104204322051</v>
      </c>
      <c r="Z53" s="288">
        <f>'salario nominal - UMN'!Z53/'IPC (2005 o 2010)'!Z53*100</f>
        <v>3154.097848189369</v>
      </c>
      <c r="AA53" s="293"/>
      <c r="AB53" s="288">
        <f>'salario nominal - UMN'!AB53/'IPC (2005 o 2010)'!AB53*100</f>
        <v>1188.6811995621656</v>
      </c>
      <c r="AC53" s="288">
        <f>'salario nominal - UMN'!AC53/'IPC (2005 o 2010)'!AC53*100</f>
        <v>1487.9841458780247</v>
      </c>
      <c r="AD53" s="293"/>
      <c r="AE53" s="293"/>
      <c r="AF53" s="293"/>
      <c r="AG53" s="293"/>
      <c r="AH53" s="288">
        <f>'salario nominal - UMN'!AH53/'IPC (2005 o 2010)'!AH53*100</f>
        <v>18468.123531017271</v>
      </c>
      <c r="AI53" s="293"/>
      <c r="AO53" s="288"/>
    </row>
    <row r="54" spans="1:41" x14ac:dyDescent="0.25">
      <c r="A54" s="285">
        <v>1987</v>
      </c>
      <c r="B54" s="288">
        <f>'salario nominal - UMN'!B54/'IPC (2005 o 2010)'!B54*100</f>
        <v>2672.0094203494091</v>
      </c>
      <c r="C54" s="288">
        <f>'salario nominal - UMN'!C54/'IPC (2005 o 2010)'!C54*100</f>
        <v>1713.617331834665</v>
      </c>
      <c r="D54" s="288">
        <f>'salario nominal - UMN'!D54/'IPC (2005 o 2010)'!D54*100</f>
        <v>3908.1595809999462</v>
      </c>
      <c r="E54" s="288">
        <f>'salario nominal - UMN'!E54/'IPC (2005 o 2010)'!E54*100</f>
        <v>2972.272599216335</v>
      </c>
      <c r="F54" s="293"/>
      <c r="G54" s="288">
        <f>'salario nominal - UMN'!G54/'IPC (2005 o 2010)'!G54*100</f>
        <v>3461.5519764319615</v>
      </c>
      <c r="H54" s="288">
        <f>'salario nominal - UMN'!H54/'IPC (2005 o 2010)'!H54*100</f>
        <v>208068.94853112259</v>
      </c>
      <c r="I54" s="288">
        <f>'salario nominal - UMN'!I54/'IPC (2005 o 2010)'!I54*100</f>
        <v>925.69598206929027</v>
      </c>
      <c r="J54" s="293"/>
      <c r="K54" s="288">
        <f>'salario nominal - UMN'!K54/'IPC (2005 o 2010)'!K54*100</f>
        <v>1076630.5077234136</v>
      </c>
      <c r="L54" s="288">
        <f>'salario nominal - UMN'!L54/'IPC (2005 o 2010)'!L54*100</f>
        <v>19070.073536504482</v>
      </c>
      <c r="M54" s="288">
        <f>'salario nominal - UMN'!M54/'IPC (2005 o 2010)'!M54*100</f>
        <v>2195.6732404006211</v>
      </c>
      <c r="N54" s="288">
        <f>'salario nominal - UMN'!N54/'IPC (2005 o 2010)'!N54*100</f>
        <v>3809.6565175831024</v>
      </c>
      <c r="O54" s="293"/>
      <c r="P54" s="288">
        <f>'salario nominal - UMN'!P54/'IPC (2005 o 2010)'!P54*100</f>
        <v>2231.6929813920719</v>
      </c>
      <c r="Q54" s="288">
        <f>'salario nominal - UMN'!Q54/'IPC (2005 o 2010)'!Q54*100</f>
        <v>2845.8792623509607</v>
      </c>
      <c r="R54" s="288">
        <f>'salario nominal - UMN'!R54/'IPC (2005 o 2010)'!R54*100</f>
        <v>1596.0896127320468</v>
      </c>
      <c r="S54" s="288">
        <f>'salario nominal - UMN'!S54/'IPC (2005 o 2010)'!S54*100</f>
        <v>2928.4546796296313</v>
      </c>
      <c r="T54" s="293"/>
      <c r="U54" s="288">
        <f>'salario nominal - UMN'!U54/'IPC (2005 o 2010)'!U54*100</f>
        <v>2329.0626607043978</v>
      </c>
      <c r="V54" s="288">
        <f>'salario nominal - UMN'!V54/'IPC (2005 o 2010)'!V54*100</f>
        <v>2522.4846372874676</v>
      </c>
      <c r="W54" s="288">
        <f>'salario nominal - UMN'!W54/'IPC (2005 o 2010)'!W54*100</f>
        <v>388676.381123728</v>
      </c>
      <c r="X54" s="288">
        <f>'salario nominal - UMN'!X54/'IPC (2005 o 2010)'!X54*100</f>
        <v>7602.3705167499575</v>
      </c>
      <c r="Y54" s="288">
        <f>'salario nominal - UMN'!Y54/'IPC (2005 o 2010)'!Y54*100</f>
        <v>22939.199698502929</v>
      </c>
      <c r="Z54" s="288">
        <f>'salario nominal - UMN'!Z54/'IPC (2005 o 2010)'!Z54*100</f>
        <v>3038.6896072273976</v>
      </c>
      <c r="AA54" s="293"/>
      <c r="AB54" s="288">
        <f>'salario nominal - UMN'!AB54/'IPC (2005 o 2010)'!AB54*100</f>
        <v>1243.5729244807358</v>
      </c>
      <c r="AC54" s="288">
        <f>'salario nominal - UMN'!AC54/'IPC (2005 o 2010)'!AC54*100</f>
        <v>1525.7835095420373</v>
      </c>
      <c r="AD54" s="293"/>
      <c r="AE54" s="293"/>
      <c r="AF54" s="293"/>
      <c r="AG54" s="293"/>
      <c r="AH54" s="288">
        <f>'salario nominal - UMN'!AH54/'IPC (2005 o 2010)'!AH54*100</f>
        <v>19580.061422146173</v>
      </c>
      <c r="AI54" s="293"/>
      <c r="AO54" s="288"/>
    </row>
    <row r="55" spans="1:41" x14ac:dyDescent="0.25">
      <c r="A55" s="285">
        <v>1988</v>
      </c>
      <c r="B55" s="288">
        <f>'salario nominal - UMN'!B55/'IPC (2005 o 2010)'!B55*100</f>
        <v>2616.2528499614141</v>
      </c>
      <c r="C55" s="288">
        <f>'salario nominal - UMN'!C55/'IPC (2005 o 2010)'!C55*100</f>
        <v>1689.2084932449609</v>
      </c>
      <c r="D55" s="288">
        <f>'salario nominal - UMN'!D55/'IPC (2005 o 2010)'!D55*100</f>
        <v>3928.9645733374641</v>
      </c>
      <c r="E55" s="288">
        <f>'salario nominal - UMN'!E55/'IPC (2005 o 2010)'!E55*100</f>
        <v>3016.1947700023725</v>
      </c>
      <c r="F55" s="293"/>
      <c r="G55" s="288">
        <f>'salario nominal - UMN'!G55/'IPC (2005 o 2010)'!G55*100</f>
        <v>3539.4989671186963</v>
      </c>
      <c r="H55" s="288">
        <f>'salario nominal - UMN'!H55/'IPC (2005 o 2010)'!H55*100</f>
        <v>219314.30662489237</v>
      </c>
      <c r="I55" s="288">
        <f>'salario nominal - UMN'!I55/'IPC (2005 o 2010)'!I55*100</f>
        <v>918.50824966070536</v>
      </c>
      <c r="J55" s="293"/>
      <c r="K55" s="288">
        <f>'salario nominal - UMN'!K55/'IPC (2005 o 2010)'!K55*100</f>
        <v>1181025.8430758619</v>
      </c>
      <c r="L55" s="288">
        <f>'salario nominal - UMN'!L55/'IPC (2005 o 2010)'!L55*100</f>
        <v>18850.525519390067</v>
      </c>
      <c r="M55" s="288">
        <f>'salario nominal - UMN'!M55/'IPC (2005 o 2010)'!M55*100</f>
        <v>2235.2909335209124</v>
      </c>
      <c r="N55" s="288">
        <f>'salario nominal - UMN'!N55/'IPC (2005 o 2010)'!N55*100</f>
        <v>3878.0801412954588</v>
      </c>
      <c r="O55" s="293"/>
      <c r="P55" s="288">
        <f>'salario nominal - UMN'!P55/'IPC (2005 o 2010)'!P55*100</f>
        <v>2335.4140521609252</v>
      </c>
      <c r="Q55" s="288">
        <f>'salario nominal - UMN'!Q55/'IPC (2005 o 2010)'!Q55*100</f>
        <v>2893.840590178414</v>
      </c>
      <c r="R55" s="288">
        <f>'salario nominal - UMN'!R55/'IPC (2005 o 2010)'!R55*100</f>
        <v>1671.385594448886</v>
      </c>
      <c r="S55" s="288">
        <f>'salario nominal - UMN'!S55/'IPC (2005 o 2010)'!S55*100</f>
        <v>2946.7222287230798</v>
      </c>
      <c r="T55" s="293"/>
      <c r="U55" s="288">
        <f>'salario nominal - UMN'!U55/'IPC (2005 o 2010)'!U55*100</f>
        <v>2401.0876457418522</v>
      </c>
      <c r="V55" s="288">
        <f>'salario nominal - UMN'!V55/'IPC (2005 o 2010)'!V55*100</f>
        <v>2592.2798883857354</v>
      </c>
      <c r="W55" s="288">
        <f>'salario nominal - UMN'!W55/'IPC (2005 o 2010)'!W55*100</f>
        <v>398618.87146496878</v>
      </c>
      <c r="X55" s="288">
        <f>'salario nominal - UMN'!X55/'IPC (2005 o 2010)'!X55*100</f>
        <v>7503.3537734180754</v>
      </c>
      <c r="Y55" s="288">
        <f>'salario nominal - UMN'!Y55/'IPC (2005 o 2010)'!Y55*100</f>
        <v>23021.482109923709</v>
      </c>
      <c r="Z55" s="288">
        <f>'salario nominal - UMN'!Z55/'IPC (2005 o 2010)'!Z55*100</f>
        <v>3112.4915746488546</v>
      </c>
      <c r="AA55" s="293"/>
      <c r="AB55" s="288">
        <f>'salario nominal - UMN'!AB55/'IPC (2005 o 2010)'!AB55*100</f>
        <v>1259.4124497198709</v>
      </c>
      <c r="AC55" s="288">
        <f>'salario nominal - UMN'!AC55/'IPC (2005 o 2010)'!AC55*100</f>
        <v>1587.5691355179836</v>
      </c>
      <c r="AD55" s="293"/>
      <c r="AE55" s="293"/>
      <c r="AF55" s="293"/>
      <c r="AG55" s="293"/>
      <c r="AH55" s="288">
        <f>'salario nominal - UMN'!AH55/'IPC (2005 o 2010)'!AH55*100</f>
        <v>19878.318429755702</v>
      </c>
      <c r="AI55" s="293"/>
      <c r="AO55" s="288"/>
    </row>
    <row r="56" spans="1:41" x14ac:dyDescent="0.25">
      <c r="A56" s="285">
        <v>1989</v>
      </c>
      <c r="B56" s="288">
        <f>'salario nominal - UMN'!B56/'IPC (2005 o 2010)'!B56*100</f>
        <v>2633.3130868798316</v>
      </c>
      <c r="C56" s="288">
        <f>'salario nominal - UMN'!C56/'IPC (2005 o 2010)'!C56*100</f>
        <v>1324.0955947992286</v>
      </c>
      <c r="D56" s="288">
        <f>'salario nominal - UMN'!D56/'IPC (2005 o 2010)'!D56*100</f>
        <v>3903.6870463897044</v>
      </c>
      <c r="E56" s="288">
        <f>'salario nominal - UMN'!E56/'IPC (2005 o 2010)'!E56*100</f>
        <v>3085.4880409239504</v>
      </c>
      <c r="F56" s="293"/>
      <c r="G56" s="288">
        <f>'salario nominal - UMN'!G56/'IPC (2005 o 2010)'!G56*100</f>
        <v>3551.607385540447</v>
      </c>
      <c r="H56" s="288">
        <f>'salario nominal - UMN'!H56/'IPC (2005 o 2010)'!H56*100</f>
        <v>229447.7109104892</v>
      </c>
      <c r="I56" s="288">
        <f>'salario nominal - UMN'!I56/'IPC (2005 o 2010)'!I56*100</f>
        <v>884.43333219071542</v>
      </c>
      <c r="J56" s="293"/>
      <c r="K56" s="288">
        <f>'salario nominal - UMN'!K56/'IPC (2005 o 2010)'!K56*100</f>
        <v>1228839.4900591783</v>
      </c>
      <c r="L56" s="288">
        <f>'salario nominal - UMN'!L56/'IPC (2005 o 2010)'!L56*100</f>
        <v>19131.787033357363</v>
      </c>
      <c r="M56" s="288">
        <f>'salario nominal - UMN'!M56/'IPC (2005 o 2010)'!M56*100</f>
        <v>2248.4669879843968</v>
      </c>
      <c r="N56" s="288">
        <f>'salario nominal - UMN'!N56/'IPC (2005 o 2010)'!N56*100</f>
        <v>3856.7732443985064</v>
      </c>
      <c r="O56" s="293"/>
      <c r="P56" s="288">
        <f>'salario nominal - UMN'!P56/'IPC (2005 o 2010)'!P56*100</f>
        <v>2405.4059148831939</v>
      </c>
      <c r="Q56" s="288">
        <f>'salario nominal - UMN'!Q56/'IPC (2005 o 2010)'!Q56*100</f>
        <v>2925.7378237422272</v>
      </c>
      <c r="R56" s="288">
        <f>'salario nominal - UMN'!R56/'IPC (2005 o 2010)'!R56*100</f>
        <v>1817.2599053547685</v>
      </c>
      <c r="S56" s="288">
        <f>'salario nominal - UMN'!S56/'IPC (2005 o 2010)'!S56*100</f>
        <v>2941.3635598389005</v>
      </c>
      <c r="T56" s="293"/>
      <c r="U56" s="288">
        <f>'salario nominal - UMN'!U56/'IPC (2005 o 2010)'!U56*100</f>
        <v>2473.8944779282469</v>
      </c>
      <c r="V56" s="288">
        <f>'salario nominal - UMN'!V56/'IPC (2005 o 2010)'!V56*100</f>
        <v>2659.5728198665429</v>
      </c>
      <c r="W56" s="288">
        <f>'salario nominal - UMN'!W56/'IPC (2005 o 2010)'!W56*100</f>
        <v>405048.37999875972</v>
      </c>
      <c r="X56" s="288">
        <f>'salario nominal - UMN'!X56/'IPC (2005 o 2010)'!X56*100</f>
        <v>8178.1853917537464</v>
      </c>
      <c r="Y56" s="288">
        <f>'salario nominal - UMN'!Y56/'IPC (2005 o 2010)'!Y56*100</f>
        <v>22996.644664279294</v>
      </c>
      <c r="Z56" s="288">
        <f>'salario nominal - UMN'!Z56/'IPC (2005 o 2010)'!Z56*100</f>
        <v>3150.2614126636176</v>
      </c>
      <c r="AA56" s="293"/>
      <c r="AB56" s="288">
        <f>'salario nominal - UMN'!AB56/'IPC (2005 o 2010)'!AB56*100</f>
        <v>1275.7451617797403</v>
      </c>
      <c r="AC56" s="288">
        <f>'salario nominal - UMN'!AC56/'IPC (2005 o 2010)'!AC56*100</f>
        <v>1640.0942811658481</v>
      </c>
      <c r="AD56" s="293"/>
      <c r="AE56" s="293"/>
      <c r="AF56" s="293"/>
      <c r="AG56" s="293"/>
      <c r="AH56" s="288">
        <f>'salario nominal - UMN'!AH56/'IPC (2005 o 2010)'!AH56*100</f>
        <v>20787.431975833384</v>
      </c>
      <c r="AI56" s="293"/>
      <c r="AO56" s="288"/>
    </row>
    <row r="57" spans="1:41" x14ac:dyDescent="0.25">
      <c r="A57" s="285">
        <v>1990</v>
      </c>
      <c r="B57" s="288">
        <f>'salario nominal - UMN'!B57/'IPC (2005 o 2010)'!B57*100</f>
        <v>2611.3381425138264</v>
      </c>
      <c r="C57" s="288">
        <f>'salario nominal - UMN'!C57/'IPC (2005 o 2010)'!C57*100</f>
        <v>1420.8449991616551</v>
      </c>
      <c r="D57" s="288">
        <f>'salario nominal - UMN'!D57/'IPC (2005 o 2010)'!D57*100</f>
        <v>3711.4444721376522</v>
      </c>
      <c r="E57" s="288">
        <f>'salario nominal - UMN'!E57/'IPC (2005 o 2010)'!E57*100</f>
        <v>3166.319588853994</v>
      </c>
      <c r="F57" s="293"/>
      <c r="G57" s="288">
        <f>'salario nominal - UMN'!G57/'IPC (2005 o 2010)'!G57*100</f>
        <v>3553.2730012741999</v>
      </c>
      <c r="H57" s="288">
        <f>'salario nominal - UMN'!H57/'IPC (2005 o 2010)'!H57*100</f>
        <v>233781.85278860241</v>
      </c>
      <c r="I57" s="288">
        <f>'salario nominal - UMN'!I57/'IPC (2005 o 2010)'!I57*100</f>
        <v>972.63815988287604</v>
      </c>
      <c r="J57" s="293"/>
      <c r="K57" s="288">
        <f>'salario nominal - UMN'!K57/'IPC (2005 o 2010)'!K57*100</f>
        <v>1317488.9124979055</v>
      </c>
      <c r="L57" s="288">
        <f>'salario nominal - UMN'!L57/'IPC (2005 o 2010)'!L57*100</f>
        <v>19234.778954728132</v>
      </c>
      <c r="M57" s="288">
        <f>'salario nominal - UMN'!M57/'IPC (2005 o 2010)'!M57*100</f>
        <v>2332.9332226709339</v>
      </c>
      <c r="N57" s="288">
        <f>'salario nominal - UMN'!N57/'IPC (2005 o 2010)'!N57*100</f>
        <v>3843.0837032801419</v>
      </c>
      <c r="O57" s="293"/>
      <c r="P57" s="288">
        <f>'salario nominal - UMN'!P57/'IPC (2005 o 2010)'!P57*100</f>
        <v>2470.6652775279581</v>
      </c>
      <c r="Q57" s="288">
        <f>'salario nominal - UMN'!Q57/'IPC (2005 o 2010)'!Q57*100</f>
        <v>2920.4122206886873</v>
      </c>
      <c r="R57" s="288">
        <f>'salario nominal - UMN'!R57/'IPC (2005 o 2010)'!R57*100</f>
        <v>1780.7195799296746</v>
      </c>
      <c r="S57" s="288">
        <f>'salario nominal - UMN'!S57/'IPC (2005 o 2010)'!S57*100</f>
        <v>2949.1387230521068</v>
      </c>
      <c r="T57" s="293"/>
      <c r="U57" s="288">
        <f>'salario nominal - UMN'!U57/'IPC (2005 o 2010)'!U57*100</f>
        <v>2479.9736461827697</v>
      </c>
      <c r="V57" s="288">
        <f>'salario nominal - UMN'!V57/'IPC (2005 o 2010)'!V57*100</f>
        <v>2718.8366437871</v>
      </c>
      <c r="W57" s="288">
        <f>'salario nominal - UMN'!W57/'IPC (2005 o 2010)'!W57*100</f>
        <v>411345.68626456102</v>
      </c>
      <c r="X57" s="288">
        <f>'salario nominal - UMN'!X57/'IPC (2005 o 2010)'!X57*100</f>
        <v>8414.7467376732402</v>
      </c>
      <c r="Y57" s="288">
        <f>'salario nominal - UMN'!Y57/'IPC (2005 o 2010)'!Y57*100</f>
        <v>23067.672018071331</v>
      </c>
      <c r="Z57" s="288">
        <f>'salario nominal - UMN'!Z57/'IPC (2005 o 2010)'!Z57*100</f>
        <v>2994.2158823429972</v>
      </c>
      <c r="AA57" s="293"/>
      <c r="AB57" s="288">
        <f>'salario nominal - UMN'!AB57/'IPC (2005 o 2010)'!AB57*100</f>
        <v>1322.999494037889</v>
      </c>
      <c r="AC57" s="288">
        <f>'salario nominal - UMN'!AC57/'IPC (2005 o 2010)'!AC57*100</f>
        <v>1666.3160202044444</v>
      </c>
      <c r="AD57" s="293"/>
      <c r="AE57" s="293"/>
      <c r="AF57" s="293"/>
      <c r="AG57" s="293"/>
      <c r="AH57" s="288">
        <f>'salario nominal - UMN'!AH57/'IPC (2005 o 2010)'!AH57*100</f>
        <v>20944.775927313447</v>
      </c>
      <c r="AI57" s="293"/>
      <c r="AO57" s="288"/>
    </row>
    <row r="58" spans="1:41" x14ac:dyDescent="0.25">
      <c r="A58" s="285">
        <v>1991</v>
      </c>
      <c r="B58" s="288">
        <f>'salario nominal - UMN'!B58/'IPC (2005 o 2010)'!B58*100</f>
        <v>2816.1057017857624</v>
      </c>
      <c r="C58" s="288">
        <f>'salario nominal - UMN'!C58/'IPC (2005 o 2010)'!C58*100</f>
        <v>1370.8091840976615</v>
      </c>
      <c r="D58" s="288">
        <f>'salario nominal - UMN'!D58/'IPC (2005 o 2010)'!D58*100</f>
        <v>3758.3128145862424</v>
      </c>
      <c r="E58" s="288">
        <f>'salario nominal - UMN'!E58/'IPC (2005 o 2010)'!E58*100</f>
        <v>3301.0242554835231</v>
      </c>
      <c r="F58" s="288">
        <f>'salario nominal - UMN'!F58/'IPC (2005 o 2010)'!F58*100</f>
        <v>982.5719433318543</v>
      </c>
      <c r="G58" s="288">
        <f>'salario nominal - UMN'!G58/'IPC (2005 o 2010)'!G58*100</f>
        <v>3535.3712466686879</v>
      </c>
      <c r="H58" s="288">
        <f>'salario nominal - UMN'!H58/'IPC (2005 o 2010)'!H58*100</f>
        <v>247852.25002774637</v>
      </c>
      <c r="I58" s="288">
        <f>'salario nominal - UMN'!I58/'IPC (2005 o 2010)'!I58*100</f>
        <v>1031.0470241186827</v>
      </c>
      <c r="J58" s="288">
        <f>'salario nominal - UMN'!J58/'IPC (2005 o 2010)'!J58*100</f>
        <v>1079561.1124417472</v>
      </c>
      <c r="K58" s="288">
        <f>'salario nominal - UMN'!K58/'IPC (2005 o 2010)'!K58*100</f>
        <v>1404100.2505422225</v>
      </c>
      <c r="L58" s="288">
        <f>'salario nominal - UMN'!L58/'IPC (2005 o 2010)'!L58*100</f>
        <v>19548.339243049784</v>
      </c>
      <c r="M58" s="288">
        <f>'salario nominal - UMN'!M58/'IPC (2005 o 2010)'!M58*100</f>
        <v>2437.0077290460204</v>
      </c>
      <c r="N58" s="288">
        <f>'salario nominal - UMN'!N58/'IPC (2005 o 2010)'!N58*100</f>
        <v>3852.9032295489083</v>
      </c>
      <c r="O58" s="293"/>
      <c r="P58" s="288">
        <f>'salario nominal - UMN'!P58/'IPC (2005 o 2010)'!P58*100</f>
        <v>2502.3388681980668</v>
      </c>
      <c r="Q58" s="288">
        <f>'salario nominal - UMN'!Q58/'IPC (2005 o 2010)'!Q58*100</f>
        <v>2934.9186629508959</v>
      </c>
      <c r="R58" s="288">
        <f>'salario nominal - UMN'!R58/'IPC (2005 o 2010)'!R58*100</f>
        <v>1718.8864461977655</v>
      </c>
      <c r="S58" s="288">
        <f>'salario nominal - UMN'!S58/'IPC (2005 o 2010)'!S58*100</f>
        <v>2936.2296608313427</v>
      </c>
      <c r="T58" s="293"/>
      <c r="U58" s="288">
        <f>'salario nominal - UMN'!U58/'IPC (2005 o 2010)'!U58*100</f>
        <v>2510.7250650657043</v>
      </c>
      <c r="V58" s="288">
        <f>'salario nominal - UMN'!V58/'IPC (2005 o 2010)'!V58*100</f>
        <v>2782.6886705125185</v>
      </c>
      <c r="W58" s="288">
        <f>'salario nominal - UMN'!W58/'IPC (2005 o 2010)'!W58*100</f>
        <v>415995.64294212777</v>
      </c>
      <c r="X58" s="288">
        <f>'salario nominal - UMN'!X58/'IPC (2005 o 2010)'!X58*100</f>
        <v>8979.7910209558668</v>
      </c>
      <c r="Y58" s="288">
        <f>'salario nominal - UMN'!Y58/'IPC (2005 o 2010)'!Y58*100</f>
        <v>23420.678353832533</v>
      </c>
      <c r="Z58" s="288">
        <f>'salario nominal - UMN'!Z58/'IPC (2005 o 2010)'!Z58*100</f>
        <v>2967.4895352438029</v>
      </c>
      <c r="AA58" s="288">
        <f>'salario nominal - UMN'!AA58/'IPC (2005 o 2010)'!AA58*100</f>
        <v>1928.2364756664649</v>
      </c>
      <c r="AB58" s="288">
        <f>'salario nominal - UMN'!AB58/'IPC (2005 o 2010)'!AB58*100</f>
        <v>1410.9634783695569</v>
      </c>
      <c r="AC58" s="288">
        <f>'salario nominal - UMN'!AC58/'IPC (2005 o 2010)'!AC58*100</f>
        <v>1693.4780513616556</v>
      </c>
      <c r="AD58" s="293"/>
      <c r="AE58" s="293"/>
      <c r="AF58" s="293"/>
      <c r="AG58" s="293"/>
      <c r="AH58" s="288">
        <f>'salario nominal - UMN'!AH58/'IPC (2005 o 2010)'!AH58*100</f>
        <v>20525.283128119339</v>
      </c>
      <c r="AI58" s="293"/>
      <c r="AO58" s="288"/>
    </row>
    <row r="59" spans="1:41" x14ac:dyDescent="0.25">
      <c r="A59" s="285">
        <v>1992</v>
      </c>
      <c r="B59" s="288">
        <f>'salario nominal - UMN'!B59/'IPC (2005 o 2010)'!B59*100</f>
        <v>2956.6664653003031</v>
      </c>
      <c r="C59" s="288">
        <f>'salario nominal - UMN'!C59/'IPC (2005 o 2010)'!C59*100</f>
        <v>1417.8460964114927</v>
      </c>
      <c r="D59" s="288">
        <f>'salario nominal - UMN'!D59/'IPC (2005 o 2010)'!D59*100</f>
        <v>3893.1174111185719</v>
      </c>
      <c r="E59" s="288">
        <f>'salario nominal - UMN'!E59/'IPC (2005 o 2010)'!E59*100</f>
        <v>3397.752527148692</v>
      </c>
      <c r="F59" s="288">
        <f>'salario nominal - UMN'!F59/'IPC (2005 o 2010)'!F59*100</f>
        <v>1032.0517180588718</v>
      </c>
      <c r="G59" s="288">
        <f>'salario nominal - UMN'!G59/'IPC (2005 o 2010)'!G59*100</f>
        <v>3615.2348714408881</v>
      </c>
      <c r="H59" s="288">
        <f>'salario nominal - UMN'!H59/'IPC (2005 o 2010)'!H59*100</f>
        <v>265330.27949158364</v>
      </c>
      <c r="I59" s="288">
        <f>'salario nominal - UMN'!I59/'IPC (2005 o 2010)'!I59*100</f>
        <v>1012.7815085579316</v>
      </c>
      <c r="J59" s="288">
        <f>'salario nominal - UMN'!J59/'IPC (2005 o 2010)'!J59*100</f>
        <v>1107248.5311324296</v>
      </c>
      <c r="K59" s="288">
        <f>'salario nominal - UMN'!K59/'IPC (2005 o 2010)'!K59*100</f>
        <v>1475815.6311550329</v>
      </c>
      <c r="L59" s="288">
        <f>'salario nominal - UMN'!L59/'IPC (2005 o 2010)'!L59*100</f>
        <v>19680.067409585889</v>
      </c>
      <c r="M59" s="288">
        <f>'salario nominal - UMN'!M59/'IPC (2005 o 2010)'!M59*100</f>
        <v>2583.020174375898</v>
      </c>
      <c r="N59" s="288">
        <f>'salario nominal - UMN'!N59/'IPC (2005 o 2010)'!N59*100</f>
        <v>3935.7462220303</v>
      </c>
      <c r="O59" s="293"/>
      <c r="P59" s="288">
        <f>'salario nominal - UMN'!P59/'IPC (2005 o 2010)'!P59*100</f>
        <v>2488.9548266151342</v>
      </c>
      <c r="Q59" s="288">
        <f>'salario nominal - UMN'!Q59/'IPC (2005 o 2010)'!Q59*100</f>
        <v>2973.3401684463988</v>
      </c>
      <c r="R59" s="288">
        <f>'salario nominal - UMN'!R59/'IPC (2005 o 2010)'!R59*100</f>
        <v>1654.5936051173562</v>
      </c>
      <c r="S59" s="288">
        <f>'salario nominal - UMN'!S59/'IPC (2005 o 2010)'!S59*100</f>
        <v>2917.3928191932273</v>
      </c>
      <c r="T59" s="293"/>
      <c r="U59" s="288">
        <f>'salario nominal - UMN'!U59/'IPC (2005 o 2010)'!U59*100</f>
        <v>2615.4531954011895</v>
      </c>
      <c r="V59" s="288">
        <f>'salario nominal - UMN'!V59/'IPC (2005 o 2010)'!V59*100</f>
        <v>2795.5957184681242</v>
      </c>
      <c r="W59" s="288">
        <f>'salario nominal - UMN'!W59/'IPC (2005 o 2010)'!W59*100</f>
        <v>412425.10694310331</v>
      </c>
      <c r="X59" s="288">
        <f>'salario nominal - UMN'!X59/'IPC (2005 o 2010)'!X59*100</f>
        <v>9454.2734597582075</v>
      </c>
      <c r="Y59" s="288">
        <f>'salario nominal - UMN'!Y59/'IPC (2005 o 2010)'!Y59*100</f>
        <v>23764.915333557718</v>
      </c>
      <c r="Z59" s="288">
        <f>'salario nominal - UMN'!Z59/'IPC (2005 o 2010)'!Z59*100</f>
        <v>3019.7023722613558</v>
      </c>
      <c r="AA59" s="288">
        <f>'salario nominal - UMN'!AA59/'IPC (2005 o 2010)'!AA59*100</f>
        <v>2132.5188924664699</v>
      </c>
      <c r="AB59" s="288">
        <f>'salario nominal - UMN'!AB59/'IPC (2005 o 2010)'!AB59*100</f>
        <v>1477.4304805299448</v>
      </c>
      <c r="AC59" s="288">
        <f>'salario nominal - UMN'!AC59/'IPC (2005 o 2010)'!AC59*100</f>
        <v>1720.2762879353397</v>
      </c>
      <c r="AD59" s="293"/>
      <c r="AE59" s="293"/>
      <c r="AF59" s="293"/>
      <c r="AG59" s="293"/>
      <c r="AH59" s="288">
        <f>'salario nominal - UMN'!AH59/'IPC (2005 o 2010)'!AH59*100</f>
        <v>20843.053937144214</v>
      </c>
      <c r="AI59" s="293"/>
      <c r="AO59" s="288"/>
    </row>
    <row r="60" spans="1:41" x14ac:dyDescent="0.25">
      <c r="A60" s="285">
        <v>1993</v>
      </c>
      <c r="B60" s="288">
        <f>'salario nominal - UMN'!B60/'IPC (2005 o 2010)'!B60*100</f>
        <v>2941.2291284949893</v>
      </c>
      <c r="C60" s="288">
        <f>'salario nominal - UMN'!C60/'IPC (2005 o 2010)'!C60*100</f>
        <v>1453.7886289773853</v>
      </c>
      <c r="D60" s="288">
        <f>'salario nominal - UMN'!D60/'IPC (2005 o 2010)'!D60*100</f>
        <v>3991.8526823230904</v>
      </c>
      <c r="E60" s="288">
        <f>'salario nominal - UMN'!E60/'IPC (2005 o 2010)'!E60*100</f>
        <v>3466.336606985451</v>
      </c>
      <c r="F60" s="288">
        <f>'salario nominal - UMN'!F60/'IPC (2005 o 2010)'!F60*100</f>
        <v>1096.2521785974229</v>
      </c>
      <c r="G60" s="288">
        <f>'salario nominal - UMN'!G60/'IPC (2005 o 2010)'!G60*100</f>
        <v>3615.4810764832541</v>
      </c>
      <c r="H60" s="288">
        <f>'salario nominal - UMN'!H60/'IPC (2005 o 2010)'!H60*100</f>
        <v>271304.94413772144</v>
      </c>
      <c r="I60" s="288">
        <f>'salario nominal - UMN'!I60/'IPC (2005 o 2010)'!I60*100</f>
        <v>1075.8152561154941</v>
      </c>
      <c r="J60" s="288">
        <f>'salario nominal - UMN'!J60/'IPC (2005 o 2010)'!J60*100</f>
        <v>1130035.9492435046</v>
      </c>
      <c r="K60" s="288">
        <f>'salario nominal - UMN'!K60/'IPC (2005 o 2010)'!K60*100</f>
        <v>1592918.6973021312</v>
      </c>
      <c r="L60" s="288">
        <f>'salario nominal - UMN'!L60/'IPC (2005 o 2010)'!L60*100</f>
        <v>20076.115805582762</v>
      </c>
      <c r="M60" s="288">
        <f>'salario nominal - UMN'!M60/'IPC (2005 o 2010)'!M60*100</f>
        <v>2689.555368607309</v>
      </c>
      <c r="N60" s="288">
        <f>'salario nominal - UMN'!N60/'IPC (2005 o 2010)'!N60*100</f>
        <v>3925.1924884810178</v>
      </c>
      <c r="O60" s="293"/>
      <c r="P60" s="288">
        <f>'salario nominal - UMN'!P60/'IPC (2005 o 2010)'!P60*100</f>
        <v>2465.5956715731177</v>
      </c>
      <c r="Q60" s="288">
        <f>'salario nominal - UMN'!Q60/'IPC (2005 o 2010)'!Q60*100</f>
        <v>2984.6839349820339</v>
      </c>
      <c r="R60" s="288">
        <f>'salario nominal - UMN'!R60/'IPC (2005 o 2010)'!R60*100</f>
        <v>1587.4627469520208</v>
      </c>
      <c r="S60" s="288">
        <f>'salario nominal - UMN'!S60/'IPC (2005 o 2010)'!S60*100</f>
        <v>2925.1955547735979</v>
      </c>
      <c r="T60" s="293"/>
      <c r="U60" s="288">
        <f>'salario nominal - UMN'!U60/'IPC (2005 o 2010)'!U60*100</f>
        <v>2716.6071922232877</v>
      </c>
      <c r="V60" s="288">
        <f>'salario nominal - UMN'!V60/'IPC (2005 o 2010)'!V60*100</f>
        <v>2817.5199457490858</v>
      </c>
      <c r="W60" s="288">
        <f>'salario nominal - UMN'!W60/'IPC (2005 o 2010)'!W60*100</f>
        <v>409530.48135982332</v>
      </c>
      <c r="X60" s="288">
        <f>'salario nominal - UMN'!X60/'IPC (2005 o 2010)'!X60*100</f>
        <v>9866.8098491200526</v>
      </c>
      <c r="Y60" s="288">
        <f>'salario nominal - UMN'!Y60/'IPC (2005 o 2010)'!Y60*100</f>
        <v>23768.046522353681</v>
      </c>
      <c r="Z60" s="288">
        <f>'salario nominal - UMN'!Z60/'IPC (2005 o 2010)'!Z60*100</f>
        <v>3055.9348225557451</v>
      </c>
      <c r="AA60" s="288">
        <f>'salario nominal - UMN'!AA60/'IPC (2005 o 2010)'!AA60*100</f>
        <v>2046.7507859026475</v>
      </c>
      <c r="AB60" s="288">
        <f>'salario nominal - UMN'!AB60/'IPC (2005 o 2010)'!AB60*100</f>
        <v>1493.2487582063886</v>
      </c>
      <c r="AC60" s="288">
        <f>'salario nominal - UMN'!AC60/'IPC (2005 o 2010)'!AC60*100</f>
        <v>1740.2495189761212</v>
      </c>
      <c r="AD60" s="288">
        <f>'salario nominal - UMN'!AD60/'IPC (2005 o 2010)'!AD60*100</f>
        <v>17088.323099673995</v>
      </c>
      <c r="AE60" s="293"/>
      <c r="AF60" s="293"/>
      <c r="AG60" s="293"/>
      <c r="AH60" s="288">
        <f>'salario nominal - UMN'!AH60/'IPC (2005 o 2010)'!AH60*100</f>
        <v>20673.168664010551</v>
      </c>
      <c r="AI60" s="293"/>
      <c r="AO60" s="288"/>
    </row>
    <row r="61" spans="1:41" x14ac:dyDescent="0.25">
      <c r="A61" s="285">
        <v>1994</v>
      </c>
      <c r="B61" s="288">
        <f>'salario nominal - UMN'!B61/'IPC (2005 o 2010)'!B61*100</f>
        <v>2969.2453450716189</v>
      </c>
      <c r="C61" s="288">
        <f>'salario nominal - UMN'!C61/'IPC (2005 o 2010)'!C61*100</f>
        <v>1416.4948994476092</v>
      </c>
      <c r="D61" s="288">
        <f>'salario nominal - UMN'!D61/'IPC (2005 o 2010)'!D61*100</f>
        <v>4000.3429925283276</v>
      </c>
      <c r="E61" s="288">
        <f>'salario nominal - UMN'!E61/'IPC (2005 o 2010)'!E61*100</f>
        <v>3526.101940019546</v>
      </c>
      <c r="F61" s="288">
        <f>'salario nominal - UMN'!F61/'IPC (2005 o 2010)'!F61*100</f>
        <v>1155.3591009415263</v>
      </c>
      <c r="G61" s="288">
        <f>'salario nominal - UMN'!G61/'IPC (2005 o 2010)'!G61*100</f>
        <v>3637.5371829543446</v>
      </c>
      <c r="H61" s="288">
        <f>'salario nominal - UMN'!H61/'IPC (2005 o 2010)'!H61*100</f>
        <v>285747.232219228</v>
      </c>
      <c r="I61" s="288">
        <f>'salario nominal - UMN'!I61/'IPC (2005 o 2010)'!I61*100</f>
        <v>1111.4189857727915</v>
      </c>
      <c r="J61" s="288">
        <f>'salario nominal - UMN'!J61/'IPC (2005 o 2010)'!J61*100</f>
        <v>1157911.483148881</v>
      </c>
      <c r="K61" s="288">
        <f>'salario nominal - UMN'!K61/'IPC (2005 o 2010)'!K61*100</f>
        <v>1682354.6711882805</v>
      </c>
      <c r="L61" s="288">
        <f>'salario nominal - UMN'!L61/'IPC (2005 o 2010)'!L61*100</f>
        <v>20562.744655733721</v>
      </c>
      <c r="M61" s="288">
        <f>'salario nominal - UMN'!M61/'IPC (2005 o 2010)'!M61*100</f>
        <v>2666.4878894856333</v>
      </c>
      <c r="N61" s="288">
        <f>'salario nominal - UMN'!N61/'IPC (2005 o 2010)'!N61*100</f>
        <v>3923.0216197978343</v>
      </c>
      <c r="O61" s="293"/>
      <c r="P61" s="288">
        <f>'salario nominal - UMN'!P61/'IPC (2005 o 2010)'!P61*100</f>
        <v>2505.1303873428765</v>
      </c>
      <c r="Q61" s="288">
        <f>'salario nominal - UMN'!Q61/'IPC (2005 o 2010)'!Q61*100</f>
        <v>2977.7958350910976</v>
      </c>
      <c r="R61" s="288">
        <f>'salario nominal - UMN'!R61/'IPC (2005 o 2010)'!R61*100</f>
        <v>1587.8226158923053</v>
      </c>
      <c r="S61" s="288">
        <f>'salario nominal - UMN'!S61/'IPC (2005 o 2010)'!S61*100</f>
        <v>2906.7000054765599</v>
      </c>
      <c r="T61" s="293"/>
      <c r="U61" s="288">
        <f>'salario nominal - UMN'!U61/'IPC (2005 o 2010)'!U61*100</f>
        <v>2707.7610707732147</v>
      </c>
      <c r="V61" s="288">
        <f>'salario nominal - UMN'!V61/'IPC (2005 o 2010)'!V61*100</f>
        <v>2823.0434075147336</v>
      </c>
      <c r="W61" s="288">
        <f>'salario nominal - UMN'!W61/'IPC (2005 o 2010)'!W61*100</f>
        <v>412014.21279415418</v>
      </c>
      <c r="X61" s="288">
        <f>'salario nominal - UMN'!X61/'IPC (2005 o 2010)'!X61*100</f>
        <v>10145.119824498972</v>
      </c>
      <c r="Y61" s="288">
        <f>'salario nominal - UMN'!Y61/'IPC (2005 o 2010)'!Y61*100</f>
        <v>24139.128824882933</v>
      </c>
      <c r="Z61" s="288">
        <f>'salario nominal - UMN'!Z61/'IPC (2005 o 2010)'!Z61*100</f>
        <v>3067.7700310756495</v>
      </c>
      <c r="AA61" s="288">
        <f>'salario nominal - UMN'!AA61/'IPC (2005 o 2010)'!AA61*100</f>
        <v>2174.9736195565742</v>
      </c>
      <c r="AB61" s="288">
        <f>'salario nominal - UMN'!AB61/'IPC (2005 o 2010)'!AB61*100</f>
        <v>1495.4287062651561</v>
      </c>
      <c r="AC61" s="288">
        <f>'salario nominal - UMN'!AC61/'IPC (2005 o 2010)'!AC61*100</f>
        <v>1752.6483449815348</v>
      </c>
      <c r="AD61" s="288">
        <f>'salario nominal - UMN'!AD61/'IPC (2005 o 2010)'!AD61*100</f>
        <v>18333.940121764612</v>
      </c>
      <c r="AE61" s="293"/>
      <c r="AF61" s="293"/>
      <c r="AG61" s="293"/>
      <c r="AH61" s="288">
        <f>'salario nominal - UMN'!AH61/'IPC (2005 o 2010)'!AH61*100</f>
        <v>21544.762941477693</v>
      </c>
      <c r="AI61" s="293"/>
      <c r="AO61" s="288"/>
    </row>
    <row r="62" spans="1:41" x14ac:dyDescent="0.25">
      <c r="A62" s="285">
        <v>1995</v>
      </c>
      <c r="B62" s="288">
        <f>'salario nominal - UMN'!B62/'IPC (2005 o 2010)'!B62*100</f>
        <v>3030.5670595641709</v>
      </c>
      <c r="C62" s="288">
        <f>'salario nominal - UMN'!C62/'IPC (2005 o 2010)'!C62*100</f>
        <v>1363.6808884116574</v>
      </c>
      <c r="D62" s="288">
        <f>'salario nominal - UMN'!D62/'IPC (2005 o 2010)'!D62*100</f>
        <v>3937.104213332811</v>
      </c>
      <c r="E62" s="288">
        <f>'salario nominal - UMN'!E62/'IPC (2005 o 2010)'!E62*100</f>
        <v>3547.1642966591025</v>
      </c>
      <c r="F62" s="288">
        <f>'salario nominal - UMN'!F62/'IPC (2005 o 2010)'!F62*100</f>
        <v>1368.8866429152358</v>
      </c>
      <c r="G62" s="288">
        <f>'salario nominal - UMN'!G62/'IPC (2005 o 2010)'!G62*100</f>
        <v>3606.6701193618292</v>
      </c>
      <c r="H62" s="288">
        <f>'salario nominal - UMN'!H62/'IPC (2005 o 2010)'!H62*100</f>
        <v>304215.49152607389</v>
      </c>
      <c r="I62" s="288">
        <f>'salario nominal - UMN'!I62/'IPC (2005 o 2010)'!I62*100</f>
        <v>1185.9087325995088</v>
      </c>
      <c r="J62" s="288">
        <f>'salario nominal - UMN'!J62/'IPC (2005 o 2010)'!J62*100</f>
        <v>1145338.0525579464</v>
      </c>
      <c r="K62" s="288">
        <f>'salario nominal - UMN'!K62/'IPC (2005 o 2010)'!K62*100</f>
        <v>1856658.134394712</v>
      </c>
      <c r="L62" s="288">
        <f>'salario nominal - UMN'!L62/'IPC (2005 o 2010)'!L62*100</f>
        <v>20520.820863951092</v>
      </c>
      <c r="M62" s="288">
        <f>'salario nominal - UMN'!M62/'IPC (2005 o 2010)'!M62*100</f>
        <v>2614.472341468434</v>
      </c>
      <c r="N62" s="288">
        <f>'salario nominal - UMN'!N62/'IPC (2005 o 2010)'!N62*100</f>
        <v>3927.694220278493</v>
      </c>
      <c r="O62" s="293"/>
      <c r="P62" s="288">
        <f>'salario nominal - UMN'!P62/'IPC (2005 o 2010)'!P62*100</f>
        <v>2562.5834710866511</v>
      </c>
      <c r="Q62" s="288">
        <f>'salario nominal - UMN'!Q62/'IPC (2005 o 2010)'!Q62*100</f>
        <v>2987.1485404902446</v>
      </c>
      <c r="R62" s="288">
        <f>'salario nominal - UMN'!R62/'IPC (2005 o 2010)'!R62*100</f>
        <v>1647.9573546258919</v>
      </c>
      <c r="S62" s="288">
        <f>'salario nominal - UMN'!S62/'IPC (2005 o 2010)'!S62*100</f>
        <v>2928.5839450621042</v>
      </c>
      <c r="T62" s="288">
        <f>'salario nominal - UMN'!T62/'IPC (2005 o 2010)'!T62*100</f>
        <v>196747.85671892593</v>
      </c>
      <c r="U62" s="288">
        <f>'salario nominal - UMN'!U62/'IPC (2005 o 2010)'!U62*100</f>
        <v>2722.4026067691525</v>
      </c>
      <c r="V62" s="288">
        <f>'salario nominal - UMN'!V62/'IPC (2005 o 2010)'!V62*100</f>
        <v>2822.8178694021744</v>
      </c>
      <c r="W62" s="288">
        <f>'salario nominal - UMN'!W62/'IPC (2005 o 2010)'!W62*100</f>
        <v>417330.84823075141</v>
      </c>
      <c r="X62" s="288">
        <f>'salario nominal - UMN'!X62/'IPC (2005 o 2010)'!X62*100</f>
        <v>8232.4989026959865</v>
      </c>
      <c r="Y62" s="288">
        <f>'salario nominal - UMN'!Y62/'IPC (2005 o 2010)'!Y62*100</f>
        <v>24337.73884784284</v>
      </c>
      <c r="Z62" s="288">
        <f>'salario nominal - UMN'!Z62/'IPC (2005 o 2010)'!Z62*100</f>
        <v>2991.5997160485103</v>
      </c>
      <c r="AA62" s="288">
        <f>'salario nominal - UMN'!AA62/'IPC (2005 o 2010)'!AA62*100</f>
        <v>2279.043502762896</v>
      </c>
      <c r="AB62" s="288">
        <f>'salario nominal - UMN'!AB62/'IPC (2005 o 2010)'!AB62*100</f>
        <v>1535.138205273319</v>
      </c>
      <c r="AC62" s="288">
        <f>'salario nominal - UMN'!AC62/'IPC (2005 o 2010)'!AC62*100</f>
        <v>1758.0751424556468</v>
      </c>
      <c r="AD62" s="288">
        <f>'salario nominal - UMN'!AD62/'IPC (2005 o 2010)'!AD62*100</f>
        <v>18964.422076342307</v>
      </c>
      <c r="AE62" s="288">
        <f>'salario nominal - UMN'!AE62/'IPC (2005 o 2010)'!AE62*100</f>
        <v>49.150861248283313</v>
      </c>
      <c r="AF62" s="293"/>
      <c r="AG62" s="293"/>
      <c r="AH62" s="288">
        <f>'salario nominal - UMN'!AH62/'IPC (2005 o 2010)'!AH62*100</f>
        <v>21564.772730698987</v>
      </c>
      <c r="AI62" s="293"/>
      <c r="AO62" s="288"/>
    </row>
    <row r="63" spans="1:41" x14ac:dyDescent="0.25">
      <c r="A63" s="285">
        <v>1996</v>
      </c>
      <c r="B63" s="288">
        <f>'salario nominal - UMN'!B63/'IPC (2005 o 2010)'!B63*100</f>
        <v>3028.4021364451783</v>
      </c>
      <c r="C63" s="288">
        <f>'salario nominal - UMN'!C63/'IPC (2005 o 2010)'!C63*100</f>
        <v>1311.5459857334124</v>
      </c>
      <c r="D63" s="288">
        <f>'salario nominal - UMN'!D63/'IPC (2005 o 2010)'!D63*100</f>
        <v>4038.4801678934919</v>
      </c>
      <c r="E63" s="288">
        <f>'salario nominal - UMN'!E63/'IPC (2005 o 2010)'!E63*100</f>
        <v>3524.1950070772214</v>
      </c>
      <c r="F63" s="288">
        <f>'salario nominal - UMN'!F63/'IPC (2005 o 2010)'!F63*100</f>
        <v>1351.218308403686</v>
      </c>
      <c r="G63" s="288">
        <f>'salario nominal - UMN'!G63/'IPC (2005 o 2010)'!G63*100</f>
        <v>3627.9179210407378</v>
      </c>
      <c r="H63" s="288">
        <f>'salario nominal - UMN'!H63/'IPC (2005 o 2010)'!H63*100</f>
        <v>316943.90828157135</v>
      </c>
      <c r="I63" s="288">
        <f>'salario nominal - UMN'!I63/'IPC (2005 o 2010)'!I63*100</f>
        <v>1257.9292571732435</v>
      </c>
      <c r="J63" s="288">
        <f>'salario nominal - UMN'!J63/'IPC (2005 o 2010)'!J63*100</f>
        <v>1188082.8791197485</v>
      </c>
      <c r="K63" s="288">
        <f>'salario nominal - UMN'!K63/'IPC (2005 o 2010)'!K63*100</f>
        <v>1982045.3096918082</v>
      </c>
      <c r="L63" s="288">
        <f>'salario nominal - UMN'!L63/'IPC (2005 o 2010)'!L63*100</f>
        <v>20954.443669929573</v>
      </c>
      <c r="M63" s="288">
        <f>'salario nominal - UMN'!M63/'IPC (2005 o 2010)'!M63*100</f>
        <v>2572.1980086790873</v>
      </c>
      <c r="N63" s="288">
        <f>'salario nominal - UMN'!N63/'IPC (2005 o 2010)'!N63*100</f>
        <v>3953.0990274143214</v>
      </c>
      <c r="O63" s="293"/>
      <c r="P63" s="288">
        <f>'salario nominal - UMN'!P63/'IPC (2005 o 2010)'!P63*100</f>
        <v>2610.4089266645806</v>
      </c>
      <c r="Q63" s="288">
        <f>'salario nominal - UMN'!Q63/'IPC (2005 o 2010)'!Q63*100</f>
        <v>2990.5962161586226</v>
      </c>
      <c r="R63" s="288">
        <f>'salario nominal - UMN'!R63/'IPC (2005 o 2010)'!R63*100</f>
        <v>1626.8219794955769</v>
      </c>
      <c r="S63" s="288">
        <f>'salario nominal - UMN'!S63/'IPC (2005 o 2010)'!S63*100</f>
        <v>2900.3026564799134</v>
      </c>
      <c r="T63" s="288">
        <f>'salario nominal - UMN'!T63/'IPC (2005 o 2010)'!T63*100</f>
        <v>192839.08537326058</v>
      </c>
      <c r="U63" s="288">
        <f>'salario nominal - UMN'!U63/'IPC (2005 o 2010)'!U63*100</f>
        <v>2762.4715506904167</v>
      </c>
      <c r="V63" s="288">
        <f>'salario nominal - UMN'!V63/'IPC (2005 o 2010)'!V63*100</f>
        <v>2884.8881383258122</v>
      </c>
      <c r="W63" s="288">
        <f>'salario nominal - UMN'!W63/'IPC (2005 o 2010)'!W63*100</f>
        <v>419301.45430495805</v>
      </c>
      <c r="X63" s="288">
        <f>'salario nominal - UMN'!X63/'IPC (2005 o 2010)'!X63*100</f>
        <v>7543.6945000128208</v>
      </c>
      <c r="Y63" s="288">
        <f>'salario nominal - UMN'!Y63/'IPC (2005 o 2010)'!Y63*100</f>
        <v>24825.022650135073</v>
      </c>
      <c r="Z63" s="288">
        <f>'salario nominal - UMN'!Z63/'IPC (2005 o 2010)'!Z63*100</f>
        <v>3023.4002333549015</v>
      </c>
      <c r="AA63" s="288">
        <f>'salario nominal - UMN'!AA63/'IPC (2005 o 2010)'!AA63*100</f>
        <v>2420.4447646830954</v>
      </c>
      <c r="AB63" s="288">
        <f>'salario nominal - UMN'!AB63/'IPC (2005 o 2010)'!AB63*100</f>
        <v>1608.4722475102922</v>
      </c>
      <c r="AC63" s="288">
        <f>'salario nominal - UMN'!AC63/'IPC (2005 o 2010)'!AC63*100</f>
        <v>1763.8880764885118</v>
      </c>
      <c r="AD63" s="288">
        <f>'salario nominal - UMN'!AD63/'IPC (2005 o 2010)'!AD63*100</f>
        <v>20481.07988104194</v>
      </c>
      <c r="AE63" s="288">
        <f>'salario nominal - UMN'!AE63/'IPC (2005 o 2010)'!AE63*100</f>
        <v>70.420995001857889</v>
      </c>
      <c r="AF63" s="293"/>
      <c r="AG63" s="293"/>
      <c r="AH63" s="288">
        <f>'salario nominal - UMN'!AH63/'IPC (2005 o 2010)'!AH63*100</f>
        <v>22812.084595646567</v>
      </c>
      <c r="AI63" s="293"/>
      <c r="AO63" s="288"/>
    </row>
    <row r="64" spans="1:41" x14ac:dyDescent="0.25">
      <c r="A64" s="285">
        <v>1997</v>
      </c>
      <c r="B64" s="288">
        <f>'salario nominal - UMN'!B64/'IPC (2005 o 2010)'!B64*100</f>
        <v>2997.8332003627038</v>
      </c>
      <c r="C64" s="288">
        <f>'salario nominal - UMN'!C64/'IPC (2005 o 2010)'!C64*100</f>
        <v>1292.1939656008406</v>
      </c>
      <c r="D64" s="288">
        <f>'salario nominal - UMN'!D64/'IPC (2005 o 2010)'!D64*100</f>
        <v>4166.122279051664</v>
      </c>
      <c r="E64" s="288">
        <f>'salario nominal - UMN'!E64/'IPC (2005 o 2010)'!E64*100</f>
        <v>3569.7409388477568</v>
      </c>
      <c r="F64" s="288">
        <f>'salario nominal - UMN'!F64/'IPC (2005 o 2010)'!F64*100</f>
        <v>1199.0774158841095</v>
      </c>
      <c r="G64" s="288">
        <f>'salario nominal - UMN'!G64/'IPC (2005 o 2010)'!G64*100</f>
        <v>3706.2947588187967</v>
      </c>
      <c r="H64" s="288">
        <f>'salario nominal - UMN'!H64/'IPC (2005 o 2010)'!H64*100</f>
        <v>330606.87157780654</v>
      </c>
      <c r="I64" s="288">
        <f>'salario nominal - UMN'!I64/'IPC (2005 o 2010)'!I64*100</f>
        <v>1331.4466804778071</v>
      </c>
      <c r="J64" s="288">
        <f>'salario nominal - UMN'!J64/'IPC (2005 o 2010)'!J64*100</f>
        <v>1164799.5441483217</v>
      </c>
      <c r="K64" s="288">
        <f>'salario nominal - UMN'!K64/'IPC (2005 o 2010)'!K64*100</f>
        <v>1977883.9530227568</v>
      </c>
      <c r="L64" s="288">
        <f>'salario nominal - UMN'!L64/'IPC (2005 o 2010)'!L64*100</f>
        <v>21073.543003207895</v>
      </c>
      <c r="M64" s="288">
        <f>'salario nominal - UMN'!M64/'IPC (2005 o 2010)'!M64*100</f>
        <v>2598.4942453732347</v>
      </c>
      <c r="N64" s="288">
        <f>'salario nominal - UMN'!N64/'IPC (2005 o 2010)'!N64*100</f>
        <v>4019.8980516694073</v>
      </c>
      <c r="O64" s="293"/>
      <c r="P64" s="288">
        <f>'salario nominal - UMN'!P64/'IPC (2005 o 2010)'!P64*100</f>
        <v>2639.9385323695997</v>
      </c>
      <c r="Q64" s="288">
        <f>'salario nominal - UMN'!Q64/'IPC (2005 o 2010)'!Q64*100</f>
        <v>3003.9192487605028</v>
      </c>
      <c r="R64" s="288">
        <f>'salario nominal - UMN'!R64/'IPC (2005 o 2010)'!R64*100</f>
        <v>1746.5407297073987</v>
      </c>
      <c r="S64" s="288">
        <f>'salario nominal - UMN'!S64/'IPC (2005 o 2010)'!S64*100</f>
        <v>2897.6792156668539</v>
      </c>
      <c r="T64" s="288">
        <f>'salario nominal - UMN'!T64/'IPC (2005 o 2010)'!T64*100</f>
        <v>199251.07107680917</v>
      </c>
      <c r="U64" s="288">
        <f>'salario nominal - UMN'!U64/'IPC (2005 o 2010)'!U64*100</f>
        <v>2913.5769191035324</v>
      </c>
      <c r="V64" s="288">
        <f>'salario nominal - UMN'!V64/'IPC (2005 o 2010)'!V64*100</f>
        <v>2945.7237829067781</v>
      </c>
      <c r="W64" s="288">
        <f>'salario nominal - UMN'!W64/'IPC (2005 o 2010)'!W64*100</f>
        <v>418949.22974346293</v>
      </c>
      <c r="X64" s="288">
        <f>'salario nominal - UMN'!X64/'IPC (2005 o 2010)'!X64*100</f>
        <v>7759.3146154875212</v>
      </c>
      <c r="Y64" s="288">
        <f>'salario nominal - UMN'!Y64/'IPC (2005 o 2010)'!Y64*100</f>
        <v>25002.607933842264</v>
      </c>
      <c r="Z64" s="288">
        <f>'salario nominal - UMN'!Z64/'IPC (2005 o 2010)'!Z64*100</f>
        <v>3051.5806063511718</v>
      </c>
      <c r="AA64" s="288">
        <f>'salario nominal - UMN'!AA64/'IPC (2005 o 2010)'!AA64*100</f>
        <v>2540.2100439131841</v>
      </c>
      <c r="AB64" s="288">
        <f>'salario nominal - UMN'!AB64/'IPC (2005 o 2010)'!AB64*100</f>
        <v>1600.2258185312132</v>
      </c>
      <c r="AC64" s="288">
        <f>'salario nominal - UMN'!AC64/'IPC (2005 o 2010)'!AC64*100</f>
        <v>1825.8143649694339</v>
      </c>
      <c r="AD64" s="288">
        <f>'salario nominal - UMN'!AD64/'IPC (2005 o 2010)'!AD64*100</f>
        <v>20760.390918397385</v>
      </c>
      <c r="AE64" s="288">
        <f>'salario nominal - UMN'!AE64/'IPC (2005 o 2010)'!AE64*100</f>
        <v>119.02893651520017</v>
      </c>
      <c r="AF64" s="293"/>
      <c r="AG64" s="293"/>
      <c r="AH64" s="288">
        <f>'salario nominal - UMN'!AH64/'IPC (2005 o 2010)'!AH64*100</f>
        <v>23871.245865898934</v>
      </c>
      <c r="AI64" s="293"/>
      <c r="AO64" s="288"/>
    </row>
    <row r="65" spans="1:41" x14ac:dyDescent="0.25">
      <c r="A65" s="285">
        <v>1998</v>
      </c>
      <c r="B65" s="288">
        <f>'salario nominal - UMN'!B65/'IPC (2005 o 2010)'!B65*100</f>
        <v>2992.0437416379732</v>
      </c>
      <c r="C65" s="288">
        <f>'salario nominal - UMN'!C65/'IPC (2005 o 2010)'!C65*100</f>
        <v>1290.7818675332712</v>
      </c>
      <c r="D65" s="288">
        <f>'salario nominal - UMN'!D65/'IPC (2005 o 2010)'!D65*100</f>
        <v>4292.0704870751215</v>
      </c>
      <c r="E65" s="288">
        <f>'salario nominal - UMN'!E65/'IPC (2005 o 2010)'!E65*100</f>
        <v>3596.4903854457893</v>
      </c>
      <c r="F65" s="288">
        <f>'salario nominal - UMN'!F65/'IPC (2005 o 2010)'!F65*100</f>
        <v>1210.5958993678562</v>
      </c>
      <c r="G65" s="288">
        <f>'salario nominal - UMN'!G65/'IPC (2005 o 2010)'!G65*100</f>
        <v>3790.3146720651662</v>
      </c>
      <c r="H65" s="288">
        <f>'salario nominal - UMN'!H65/'IPC (2005 o 2010)'!H65*100</f>
        <v>343571.15927719616</v>
      </c>
      <c r="I65" s="288">
        <f>'salario nominal - UMN'!I65/'IPC (2005 o 2010)'!I65*100</f>
        <v>1416.4714784034245</v>
      </c>
      <c r="J65" s="288">
        <f>'salario nominal - UMN'!J65/'IPC (2005 o 2010)'!J65*100</f>
        <v>1115560.4374820355</v>
      </c>
      <c r="K65" s="288">
        <f>'salario nominal - UMN'!K65/'IPC (2005 o 2010)'!K65*100</f>
        <v>1907958.6115696696</v>
      </c>
      <c r="L65" s="288">
        <f>'salario nominal - UMN'!L65/'IPC (2005 o 2010)'!L65*100</f>
        <v>21781.976714678687</v>
      </c>
      <c r="M65" s="288">
        <f>'salario nominal - UMN'!M65/'IPC (2005 o 2010)'!M65*100</f>
        <v>2600.4183810219224</v>
      </c>
      <c r="N65" s="288">
        <f>'salario nominal - UMN'!N65/'IPC (2005 o 2010)'!N65*100</f>
        <v>4187.2997747417467</v>
      </c>
      <c r="O65" s="288">
        <f>'salario nominal - UMN'!O65/'IPC (2005 o 2010)'!O65*100</f>
        <v>461.76060610389555</v>
      </c>
      <c r="P65" s="288">
        <f>'salario nominal - UMN'!P65/'IPC (2005 o 2010)'!P65*100</f>
        <v>2737.5281204855178</v>
      </c>
      <c r="Q65" s="288">
        <f>'salario nominal - UMN'!Q65/'IPC (2005 o 2010)'!Q65*100</f>
        <v>3030.3885383162433</v>
      </c>
      <c r="R65" s="288">
        <f>'salario nominal - UMN'!R65/'IPC (2005 o 2010)'!R65*100</f>
        <v>1727.4810866676085</v>
      </c>
      <c r="S65" s="288">
        <f>'salario nominal - UMN'!S65/'IPC (2005 o 2010)'!S65*100</f>
        <v>2932.9085647069423</v>
      </c>
      <c r="T65" s="288">
        <f>'salario nominal - UMN'!T65/'IPC (2005 o 2010)'!T65*100</f>
        <v>198902.24446843579</v>
      </c>
      <c r="U65" s="288">
        <f>'salario nominal - UMN'!U65/'IPC (2005 o 2010)'!U65*100</f>
        <v>2907.6695733893821</v>
      </c>
      <c r="V65" s="288">
        <f>'salario nominal - UMN'!V65/'IPC (2005 o 2010)'!V65*100</f>
        <v>2863.621602021436</v>
      </c>
      <c r="W65" s="288">
        <f>'salario nominal - UMN'!W65/'IPC (2005 o 2010)'!W65*100</f>
        <v>411717.12224334659</v>
      </c>
      <c r="X65" s="288">
        <f>'salario nominal - UMN'!X65/'IPC (2005 o 2010)'!X65*100</f>
        <v>7871.3177966763069</v>
      </c>
      <c r="Y65" s="288">
        <f>'salario nominal - UMN'!Y65/'IPC (2005 o 2010)'!Y65*100</f>
        <v>26353.922866555422</v>
      </c>
      <c r="Z65" s="288">
        <f>'salario nominal - UMN'!Z65/'IPC (2005 o 2010)'!Z65*100</f>
        <v>3116.2708767867625</v>
      </c>
      <c r="AA65" s="288">
        <f>'salario nominal - UMN'!AA65/'IPC (2005 o 2010)'!AA65*100</f>
        <v>2592.5518374359349</v>
      </c>
      <c r="AB65" s="288">
        <f>'salario nominal - UMN'!AB65/'IPC (2005 o 2010)'!AB65*100</f>
        <v>1580.3736732033617</v>
      </c>
      <c r="AC65" s="288">
        <f>'salario nominal - UMN'!AC65/'IPC (2005 o 2010)'!AC65*100</f>
        <v>1845.8634925609676</v>
      </c>
      <c r="AD65" s="288">
        <f>'salario nominal - UMN'!AD65/'IPC (2005 o 2010)'!AD65*100</f>
        <v>19888.170525243015</v>
      </c>
      <c r="AE65" s="288">
        <f>'salario nominal - UMN'!AE65/'IPC (2005 o 2010)'!AE65*100</f>
        <v>210.24139805436656</v>
      </c>
      <c r="AF65" s="293"/>
      <c r="AG65" s="293"/>
      <c r="AH65" s="288">
        <f>'salario nominal - UMN'!AH65/'IPC (2005 o 2010)'!AH65*100</f>
        <v>23589.002131417583</v>
      </c>
      <c r="AI65" s="288">
        <f>'salario nominal - UMN'!AI65/'IPC (2005 o 2010)'!AI65*100</f>
        <v>1335.1523972557857</v>
      </c>
      <c r="AJ65" s="288">
        <f>'salario nominal - UMN'!AJ65/'IPC (2005 o 2010)'!AJ65*100</f>
        <v>0</v>
      </c>
      <c r="AO65" s="288"/>
    </row>
    <row r="66" spans="1:41" x14ac:dyDescent="0.25">
      <c r="A66" s="285">
        <v>1999</v>
      </c>
      <c r="B66" s="288">
        <f>'salario nominal - UMN'!B66/'IPC (2005 o 2010)'!B66*100</f>
        <v>3056.6189231379194</v>
      </c>
      <c r="C66" s="288">
        <f>'salario nominal - UMN'!C66/'IPC (2005 o 2010)'!C66*100</f>
        <v>1302.8286530333858</v>
      </c>
      <c r="D66" s="288">
        <f>'salario nominal - UMN'!D66/'IPC (2005 o 2010)'!D66*100</f>
        <v>4381.9320501686352</v>
      </c>
      <c r="E66" s="288">
        <f>'salario nominal - UMN'!E66/'IPC (2005 o 2010)'!E66*100</f>
        <v>3486.6973250374976</v>
      </c>
      <c r="F66" s="288">
        <f>'salario nominal - UMN'!F66/'IPC (2005 o 2010)'!F66*100</f>
        <v>1207.2613798760719</v>
      </c>
      <c r="G66" s="288">
        <f>'salario nominal - UMN'!G66/'IPC (2005 o 2010)'!G66*100</f>
        <v>3811.607062750762</v>
      </c>
      <c r="H66" s="288">
        <f>'salario nominal - UMN'!H66/'IPC (2005 o 2010)'!H66*100</f>
        <v>359852.36092840898</v>
      </c>
      <c r="I66" s="288">
        <f>'salario nominal - UMN'!I66/'IPC (2005 o 2010)'!I66*100</f>
        <v>1479.0881057101685</v>
      </c>
      <c r="J66" s="288">
        <f>'salario nominal - UMN'!J66/'IPC (2005 o 2010)'!J66*100</f>
        <v>1121760.1664724043</v>
      </c>
      <c r="K66" s="288">
        <f>'salario nominal - UMN'!K66/'IPC (2005 o 2010)'!K66*100</f>
        <v>1954640.7651241526</v>
      </c>
      <c r="L66" s="288">
        <f>'salario nominal - UMN'!L66/'IPC (2005 o 2010)'!L66*100</f>
        <v>22195.594181214681</v>
      </c>
      <c r="M66" s="288">
        <f>'salario nominal - UMN'!M66/'IPC (2005 o 2010)'!M66*100</f>
        <v>2537.1640102452207</v>
      </c>
      <c r="N66" s="288">
        <f>'salario nominal - UMN'!N66/'IPC (2005 o 2010)'!N66*100</f>
        <v>4287.8413308642448</v>
      </c>
      <c r="O66" s="288">
        <f>'salario nominal - UMN'!O66/'IPC (2005 o 2010)'!O66*100</f>
        <v>485.42907990646336</v>
      </c>
      <c r="P66" s="288">
        <f>'salario nominal - UMN'!P66/'IPC (2005 o 2010)'!P66*100</f>
        <v>2740.016419824788</v>
      </c>
      <c r="Q66" s="288">
        <f>'salario nominal - UMN'!Q66/'IPC (2005 o 2010)'!Q66*100</f>
        <v>3079.8191552157878</v>
      </c>
      <c r="R66" s="288">
        <f>'salario nominal - UMN'!R66/'IPC (2005 o 2010)'!R66*100</f>
        <v>1790.4386243602878</v>
      </c>
      <c r="S66" s="288">
        <f>'salario nominal - UMN'!S66/'IPC (2005 o 2010)'!S66*100</f>
        <v>3003.8021633593016</v>
      </c>
      <c r="T66" s="288">
        <f>'salario nominal - UMN'!T66/'IPC (2005 o 2010)'!T66*100</f>
        <v>190655.70679721981</v>
      </c>
      <c r="U66" s="288">
        <f>'salario nominal - UMN'!U66/'IPC (2005 o 2010)'!U66*100</f>
        <v>2989.57939454285</v>
      </c>
      <c r="V66" s="288">
        <f>'salario nominal - UMN'!V66/'IPC (2005 o 2010)'!V66*100</f>
        <v>2863.2234892508664</v>
      </c>
      <c r="W66" s="288">
        <f>'salario nominal - UMN'!W66/'IPC (2005 o 2010)'!W66*100</f>
        <v>407985.25916340016</v>
      </c>
      <c r="X66" s="288">
        <f>'salario nominal - UMN'!X66/'IPC (2005 o 2010)'!X66*100</f>
        <v>8037.3212736013184</v>
      </c>
      <c r="Y66" s="288">
        <f>'salario nominal - UMN'!Y66/'IPC (2005 o 2010)'!Y66*100</f>
        <v>27224.761800913522</v>
      </c>
      <c r="Z66" s="288">
        <f>'salario nominal - UMN'!Z66/'IPC (2005 o 2010)'!Z66*100</f>
        <v>3176.1561866705915</v>
      </c>
      <c r="AA66" s="293"/>
      <c r="AB66" s="288">
        <f>'salario nominal - UMN'!AB66/'IPC (2005 o 2010)'!AB66*100</f>
        <v>1609.9459513244396</v>
      </c>
      <c r="AC66" s="288">
        <f>'salario nominal - UMN'!AC66/'IPC (2005 o 2010)'!AC66*100</f>
        <v>1937.9764163786015</v>
      </c>
      <c r="AD66" s="288">
        <f>'salario nominal - UMN'!AD66/'IPC (2005 o 2010)'!AD66*100</f>
        <v>20698.51660414529</v>
      </c>
      <c r="AE66" s="288">
        <f>'salario nominal - UMN'!AE66/'IPC (2005 o 2010)'!AE66*100</f>
        <v>285.85212764876036</v>
      </c>
      <c r="AF66" s="288">
        <f>'salario nominal - UMN'!AF66/'IPC (2005 o 2010)'!AF66*100</f>
        <v>6593.6594352735301</v>
      </c>
      <c r="AG66" s="293"/>
      <c r="AH66" s="288">
        <f>'salario nominal - UMN'!AH66/'IPC (2005 o 2010)'!AH66*100</f>
        <v>24359.044909232158</v>
      </c>
      <c r="AI66" s="288">
        <f>'salario nominal - UMN'!AI66/'IPC (2005 o 2010)'!AI66*100</f>
        <v>1238.6890442891315</v>
      </c>
      <c r="AJ66" s="288">
        <f>'salario nominal - UMN'!AJ66/'IPC (2005 o 2010)'!AJ66*100</f>
        <v>0</v>
      </c>
      <c r="AO66" s="288"/>
    </row>
    <row r="67" spans="1:41" x14ac:dyDescent="0.25">
      <c r="A67" s="285">
        <v>2000</v>
      </c>
      <c r="B67" s="288">
        <f>'salario nominal - UMN'!B67/'IPC (2005 o 2010)'!B67*100</f>
        <v>3121.7236889435994</v>
      </c>
      <c r="C67" s="288">
        <f>'salario nominal - UMN'!C67/'IPC (2005 o 2010)'!C67*100</f>
        <v>1310.6028814295637</v>
      </c>
      <c r="D67" s="288">
        <f>'salario nominal - UMN'!D67/'IPC (2005 o 2010)'!D67*100</f>
        <v>4354.8828035092374</v>
      </c>
      <c r="E67" s="288">
        <f>'salario nominal - UMN'!E67/'IPC (2005 o 2010)'!E67*100</f>
        <v>3453.2306053995776</v>
      </c>
      <c r="F67" s="288">
        <f>'salario nominal - UMN'!F67/'IPC (2005 o 2010)'!F67*100</f>
        <v>1200.4538436422692</v>
      </c>
      <c r="G67" s="288">
        <f>'salario nominal - UMN'!G67/'IPC (2005 o 2010)'!G67*100</f>
        <v>3910.6637641283974</v>
      </c>
      <c r="H67" s="288">
        <f>'salario nominal - UMN'!H67/'IPC (2005 o 2010)'!H67*100</f>
        <v>361245.4147079293</v>
      </c>
      <c r="I67" s="288">
        <f>'salario nominal - UMN'!I67/'IPC (2005 o 2010)'!I67*100</f>
        <v>1555.8958699039235</v>
      </c>
      <c r="J67" s="288">
        <f>'salario nominal - UMN'!J67/'IPC (2005 o 2010)'!J67*100</f>
        <v>1108470.9937492164</v>
      </c>
      <c r="K67" s="288">
        <f>'salario nominal - UMN'!K67/'IPC (2005 o 2010)'!K67*100</f>
        <v>1987594.001097617</v>
      </c>
      <c r="L67" s="288">
        <f>'salario nominal - UMN'!L67/'IPC (2005 o 2010)'!L67*100</f>
        <v>22342.839047138692</v>
      </c>
      <c r="M67" s="288">
        <f>'salario nominal - UMN'!M67/'IPC (2005 o 2010)'!M67*100</f>
        <v>2494.9519406235145</v>
      </c>
      <c r="N67" s="288">
        <f>'salario nominal - UMN'!N67/'IPC (2005 o 2010)'!N67*100</f>
        <v>4372.7739655721798</v>
      </c>
      <c r="O67" s="288">
        <f>'salario nominal - UMN'!O67/'IPC (2005 o 2010)'!O67*100</f>
        <v>519.62354064031842</v>
      </c>
      <c r="P67" s="288">
        <f>'salario nominal - UMN'!P67/'IPC (2005 o 2010)'!P67*100</f>
        <v>2772.6252748783868</v>
      </c>
      <c r="Q67" s="288">
        <f>'salario nominal - UMN'!Q67/'IPC (2005 o 2010)'!Q67*100</f>
        <v>3080.212281665054</v>
      </c>
      <c r="R67" s="288">
        <f>'salario nominal - UMN'!R67/'IPC (2005 o 2010)'!R67*100</f>
        <v>1800.1386284426612</v>
      </c>
      <c r="S67" s="288">
        <f>'salario nominal - UMN'!S67/'IPC (2005 o 2010)'!S67*100</f>
        <v>3065.0508524622401</v>
      </c>
      <c r="T67" s="288">
        <f>'salario nominal - UMN'!T67/'IPC (2005 o 2010)'!T67*100</f>
        <v>201058.8389032697</v>
      </c>
      <c r="U67" s="288">
        <f>'salario nominal - UMN'!U67/'IPC (2005 o 2010)'!U67*100</f>
        <v>3019.2108661244847</v>
      </c>
      <c r="V67" s="288">
        <f>'salario nominal - UMN'!V67/'IPC (2005 o 2010)'!V67*100</f>
        <v>2845.3690661637843</v>
      </c>
      <c r="W67" s="288">
        <f>'salario nominal - UMN'!W67/'IPC (2005 o 2010)'!W67*100</f>
        <v>409879.89649666497</v>
      </c>
      <c r="X67" s="288">
        <f>'salario nominal - UMN'!X67/'IPC (2005 o 2010)'!X67*100</f>
        <v>8318.5150151052821</v>
      </c>
      <c r="Y67" s="288">
        <f>'salario nominal - UMN'!Y67/'IPC (2005 o 2010)'!Y67*100</f>
        <v>27836.099909345092</v>
      </c>
      <c r="Z67" s="288">
        <f>'salario nominal - UMN'!Z67/'IPC (2005 o 2010)'!Z67*100</f>
        <v>3185.9310806605617</v>
      </c>
      <c r="AA67" s="288">
        <f>'salario nominal - UMN'!AA67/'IPC (2005 o 2010)'!AA67*100</f>
        <v>2782.194955824516</v>
      </c>
      <c r="AB67" s="288">
        <f>'salario nominal - UMN'!AB67/'IPC (2005 o 2010)'!AB67*100</f>
        <v>1647.1806699596507</v>
      </c>
      <c r="AC67" s="288">
        <f>'salario nominal - UMN'!AC67/'IPC (2005 o 2010)'!AC67*100</f>
        <v>2019.8385038879017</v>
      </c>
      <c r="AD67" s="288">
        <f>'salario nominal - UMN'!AD67/'IPC (2005 o 2010)'!AD67*100</f>
        <v>21478.048083257734</v>
      </c>
      <c r="AE67" s="288">
        <f>'salario nominal - UMN'!AE67/'IPC (2005 o 2010)'!AE67*100</f>
        <v>484.43023748768582</v>
      </c>
      <c r="AF67" s="288">
        <f>'salario nominal - UMN'!AF67/'IPC (2005 o 2010)'!AF67*100</f>
        <v>7951.8455914039123</v>
      </c>
      <c r="AG67" s="293"/>
      <c r="AH67" s="288">
        <f>'salario nominal - UMN'!AH67/'IPC (2005 o 2010)'!AH67*100</f>
        <v>25835.871911691207</v>
      </c>
      <c r="AI67" s="288">
        <f>'salario nominal - UMN'!AI67/'IPC (2005 o 2010)'!AI67*100</f>
        <v>1174.7048591430093</v>
      </c>
      <c r="AJ67" s="288">
        <f>'salario nominal - UMN'!AJ67/'IPC (2005 o 2010)'!AJ67*100</f>
        <v>361.96843932650893</v>
      </c>
      <c r="AO67" s="288"/>
    </row>
    <row r="68" spans="1:41" x14ac:dyDescent="0.25">
      <c r="A68" s="285">
        <v>2001</v>
      </c>
      <c r="B68" s="288">
        <f>'salario nominal - UMN'!B68/'IPC (2005 o 2010)'!B68*100</f>
        <v>3107.1587399317846</v>
      </c>
      <c r="C68" s="288">
        <f>'salario nominal - UMN'!C68/'IPC (2005 o 2010)'!C68*100</f>
        <v>1332.2401185053968</v>
      </c>
      <c r="D68" s="288">
        <f>'salario nominal - UMN'!D68/'IPC (2005 o 2010)'!D68*100</f>
        <v>4328.893278405023</v>
      </c>
      <c r="E68" s="288">
        <f>'salario nominal - UMN'!E68/'IPC (2005 o 2010)'!E68*100</f>
        <v>3562.0377620198028</v>
      </c>
      <c r="F68" s="288">
        <f>'salario nominal - UMN'!F68/'IPC (2005 o 2010)'!F68*100</f>
        <v>1339.2694662345402</v>
      </c>
      <c r="G68" s="288">
        <f>'salario nominal - UMN'!G68/'IPC (2005 o 2010)'!G68*100</f>
        <v>3894.6529030763095</v>
      </c>
      <c r="H68" s="288">
        <f>'salario nominal - UMN'!H68/'IPC (2005 o 2010)'!H68*100</f>
        <v>374786.46849018929</v>
      </c>
      <c r="I68" s="288">
        <f>'salario nominal - UMN'!I68/'IPC (2005 o 2010)'!I68*100</f>
        <v>1658.3010915881068</v>
      </c>
      <c r="J68" s="288">
        <f>'salario nominal - UMN'!J68/'IPC (2005 o 2010)'!J68*100</f>
        <v>1015650.3122912326</v>
      </c>
      <c r="K68" s="288">
        <f>'salario nominal - UMN'!K68/'IPC (2005 o 2010)'!K68*100</f>
        <v>2058846.4513963747</v>
      </c>
      <c r="L68" s="288">
        <f>'salario nominal - UMN'!L68/'IPC (2005 o 2010)'!L68*100</f>
        <v>22948.669673367844</v>
      </c>
      <c r="M68" s="288">
        <f>'salario nominal - UMN'!M68/'IPC (2005 o 2010)'!M68*100</f>
        <v>2452.5294830126531</v>
      </c>
      <c r="N68" s="288">
        <f>'salario nominal - UMN'!N68/'IPC (2005 o 2010)'!N68*100</f>
        <v>4386.4728961650926</v>
      </c>
      <c r="O68" s="288">
        <f>'salario nominal - UMN'!O68/'IPC (2005 o 2010)'!O68*100</f>
        <v>539.53233972475039</v>
      </c>
      <c r="P68" s="288">
        <f>'salario nominal - UMN'!P68/'IPC (2005 o 2010)'!P68*100</f>
        <v>2796.300740003428</v>
      </c>
      <c r="Q68" s="288">
        <f>'salario nominal - UMN'!Q68/'IPC (2005 o 2010)'!Q68*100</f>
        <v>3098.5649522652748</v>
      </c>
      <c r="R68" s="288">
        <f>'salario nominal - UMN'!R68/'IPC (2005 o 2010)'!R68*100</f>
        <v>1759.598785164176</v>
      </c>
      <c r="S68" s="288">
        <f>'salario nominal - UMN'!S68/'IPC (2005 o 2010)'!S68*100</f>
        <v>3033.7704390630797</v>
      </c>
      <c r="T68" s="288">
        <f>'salario nominal - UMN'!T68/'IPC (2005 o 2010)'!T68*100</f>
        <v>211557.36237258752</v>
      </c>
      <c r="U68" s="288">
        <f>'salario nominal - UMN'!U68/'IPC (2005 o 2010)'!U68*100</f>
        <v>3099.7965947042717</v>
      </c>
      <c r="V68" s="288">
        <f>'salario nominal - UMN'!V68/'IPC (2005 o 2010)'!V68*100</f>
        <v>2846.2757739168692</v>
      </c>
      <c r="W68" s="288">
        <f>'salario nominal - UMN'!W68/'IPC (2005 o 2010)'!W68*100</f>
        <v>406994.63880248665</v>
      </c>
      <c r="X68" s="288">
        <f>'salario nominal - UMN'!X68/'IPC (2005 o 2010)'!X68*100</f>
        <v>8612.8646795851855</v>
      </c>
      <c r="Y68" s="288">
        <f>'salario nominal - UMN'!Y68/'IPC (2005 o 2010)'!Y68*100</f>
        <v>28544.947971715676</v>
      </c>
      <c r="Z68" s="288">
        <f>'salario nominal - UMN'!Z68/'IPC (2005 o 2010)'!Z68*100</f>
        <v>3206.8210792720452</v>
      </c>
      <c r="AA68" s="288">
        <f>'salario nominal - UMN'!AA68/'IPC (2005 o 2010)'!AA68*100</f>
        <v>2901.2689734435294</v>
      </c>
      <c r="AB68" s="288">
        <f>'salario nominal - UMN'!AB68/'IPC (2005 o 2010)'!AB68*100</f>
        <v>1642.113204017641</v>
      </c>
      <c r="AC68" s="288">
        <f>'salario nominal - UMN'!AC68/'IPC (2005 o 2010)'!AC68*100</f>
        <v>2084.2533078232286</v>
      </c>
      <c r="AD68" s="288">
        <f>'salario nominal - UMN'!AD68/'IPC (2005 o 2010)'!AD68*100</f>
        <v>22174.380005805982</v>
      </c>
      <c r="AE68" s="288">
        <f>'salario nominal - UMN'!AE68/'IPC (2005 o 2010)'!AE68*100</f>
        <v>726.78527755510402</v>
      </c>
      <c r="AF68" s="288">
        <f>'salario nominal - UMN'!AF68/'IPC (2005 o 2010)'!AF68*100</f>
        <v>8384.5249779520509</v>
      </c>
      <c r="AG68" s="293"/>
      <c r="AH68" s="288">
        <f>'salario nominal - UMN'!AH68/'IPC (2005 o 2010)'!AH68*100</f>
        <v>26146.428956978343</v>
      </c>
      <c r="AI68" s="288">
        <f>'salario nominal - UMN'!AI68/'IPC (2005 o 2010)'!AI68*100</f>
        <v>1045.8453476555524</v>
      </c>
      <c r="AJ68" s="288">
        <f>'salario nominal - UMN'!AJ68/'IPC (2005 o 2010)'!AJ68*100</f>
        <v>408.91795676965137</v>
      </c>
      <c r="AO68" s="288"/>
    </row>
    <row r="69" spans="1:41" x14ac:dyDescent="0.25">
      <c r="A69" s="285">
        <v>2002</v>
      </c>
      <c r="B69" s="288">
        <f>'salario nominal - UMN'!B69/'IPC (2005 o 2010)'!B69*100</f>
        <v>3111.3319355294789</v>
      </c>
      <c r="C69" s="288">
        <f>'salario nominal - UMN'!C69/'IPC (2005 o 2010)'!C69*100</f>
        <v>1079.7667909018483</v>
      </c>
      <c r="D69" s="288">
        <f>'salario nominal - UMN'!D69/'IPC (2005 o 2010)'!D69*100</f>
        <v>4383.4344717950244</v>
      </c>
      <c r="E69" s="288">
        <f>'salario nominal - UMN'!E69/'IPC (2005 o 2010)'!E69*100</f>
        <v>3664.0822090991956</v>
      </c>
      <c r="F69" s="288">
        <f>'salario nominal - UMN'!F69/'IPC (2005 o 2010)'!F69*100</f>
        <v>1327.2534177693253</v>
      </c>
      <c r="G69" s="288">
        <f>'salario nominal - UMN'!G69/'IPC (2005 o 2010)'!G69*100</f>
        <v>3860.4379929682523</v>
      </c>
      <c r="H69" s="288">
        <f>'salario nominal - UMN'!H69/'IPC (2005 o 2010)'!H69*100</f>
        <v>383420.3550888985</v>
      </c>
      <c r="I69" s="288">
        <f>'salario nominal - UMN'!I69/'IPC (2005 o 2010)'!I69*100</f>
        <v>1802.1646902849939</v>
      </c>
      <c r="J69" s="288">
        <f>'salario nominal - UMN'!J69/'IPC (2005 o 2010)'!J69*100</f>
        <v>1043386.8647783423</v>
      </c>
      <c r="K69" s="288">
        <f>'salario nominal - UMN'!K69/'IPC (2005 o 2010)'!K69*100</f>
        <v>2126766.9437511577</v>
      </c>
      <c r="L69" s="288">
        <f>'salario nominal - UMN'!L69/'IPC (2005 o 2010)'!L69*100</f>
        <v>23302.669614480954</v>
      </c>
      <c r="M69" s="288">
        <f>'salario nominal - UMN'!M69/'IPC (2005 o 2010)'!M69*100</f>
        <v>2406.0322153762886</v>
      </c>
      <c r="N69" s="288">
        <f>'salario nominal - UMN'!N69/'IPC (2005 o 2010)'!N69*100</f>
        <v>4396.015736200944</v>
      </c>
      <c r="O69" s="288">
        <f>'salario nominal - UMN'!O69/'IPC (2005 o 2010)'!O69*100</f>
        <v>572.34100663085712</v>
      </c>
      <c r="P69" s="288">
        <f>'salario nominal - UMN'!P69/'IPC (2005 o 2010)'!P69*100</f>
        <v>2829.2274298020243</v>
      </c>
      <c r="Q69" s="288">
        <f>'salario nominal - UMN'!Q69/'IPC (2005 o 2010)'!Q69*100</f>
        <v>3137.7365045950264</v>
      </c>
      <c r="R69" s="288">
        <f>'salario nominal - UMN'!R69/'IPC (2005 o 2010)'!R69*100</f>
        <v>1911.437026494556</v>
      </c>
      <c r="S69" s="288">
        <f>'salario nominal - UMN'!S69/'IPC (2005 o 2010)'!S69*100</f>
        <v>3050.5614931413402</v>
      </c>
      <c r="T69" s="288">
        <f>'salario nominal - UMN'!T69/'IPC (2005 o 2010)'!T69*100</f>
        <v>222240.73151767757</v>
      </c>
      <c r="U69" s="288">
        <f>'salario nominal - UMN'!U69/'IPC (2005 o 2010)'!U69*100</f>
        <v>3108.1816391092671</v>
      </c>
      <c r="V69" s="288">
        <f>'salario nominal - UMN'!V69/'IPC (2005 o 2010)'!V69*100</f>
        <v>2846.0356047797513</v>
      </c>
      <c r="W69" s="288">
        <f>'salario nominal - UMN'!W69/'IPC (2005 o 2010)'!W69*100</f>
        <v>399529.61323760264</v>
      </c>
      <c r="X69" s="288">
        <f>'salario nominal - UMN'!X69/'IPC (2005 o 2010)'!X69*100</f>
        <v>8625.9641424109814</v>
      </c>
      <c r="Y69" s="288">
        <f>'salario nominal - UMN'!Y69/'IPC (2005 o 2010)'!Y69*100</f>
        <v>29374.435942990625</v>
      </c>
      <c r="Z69" s="288">
        <f>'salario nominal - UMN'!Z69/'IPC (2005 o 2010)'!Z69*100</f>
        <v>3205.6055386096582</v>
      </c>
      <c r="AA69" s="288">
        <f>'salario nominal - UMN'!AA69/'IPC (2005 o 2010)'!AA69*100</f>
        <v>2916.109475553531</v>
      </c>
      <c r="AB69" s="288">
        <f>'salario nominal - UMN'!AB69/'IPC (2005 o 2010)'!AB69*100</f>
        <v>1646.3640968649784</v>
      </c>
      <c r="AC69" s="288">
        <f>'salario nominal - UMN'!AC69/'IPC (2005 o 2010)'!AC69*100</f>
        <v>2106.9347938442279</v>
      </c>
      <c r="AD69" s="288">
        <f>'salario nominal - UMN'!AD69/'IPC (2005 o 2010)'!AD69*100</f>
        <v>23373.764079383007</v>
      </c>
      <c r="AE69" s="288">
        <f>'salario nominal - UMN'!AE69/'IPC (2005 o 2010)'!AE69*100</f>
        <v>874.97540867142209</v>
      </c>
      <c r="AF69" s="288">
        <f>'salario nominal - UMN'!AF69/'IPC (2005 o 2010)'!AF69*100</f>
        <v>9278.8082250200023</v>
      </c>
      <c r="AG69" s="293"/>
      <c r="AH69" s="288">
        <f>'salario nominal - UMN'!AH69/'IPC (2005 o 2010)'!AH69*100</f>
        <v>26398.414117429416</v>
      </c>
      <c r="AI69" s="288">
        <f>'salario nominal - UMN'!AI69/'IPC (2005 o 2010)'!AI69*100</f>
        <v>1014.7102822656564</v>
      </c>
      <c r="AJ69" s="288">
        <f>'salario nominal - UMN'!AJ69/'IPC (2005 o 2010)'!AJ69*100</f>
        <v>432.06834568654432</v>
      </c>
      <c r="AO69" s="288"/>
    </row>
    <row r="70" spans="1:41" x14ac:dyDescent="0.25">
      <c r="A70" s="285">
        <v>2003</v>
      </c>
      <c r="B70" s="288">
        <f>'salario nominal - UMN'!B70/'IPC (2005 o 2010)'!B70*100</f>
        <v>3133.3624293382918</v>
      </c>
      <c r="C70" s="288">
        <f>'salario nominal - UMN'!C70/'IPC (2005 o 2010)'!C70*100</f>
        <v>1048.1964127726042</v>
      </c>
      <c r="D70" s="288">
        <f>'salario nominal - UMN'!D70/'IPC (2005 o 2010)'!D70*100</f>
        <v>4436.4184531525816</v>
      </c>
      <c r="E70" s="288">
        <f>'salario nominal - UMN'!E70/'IPC (2005 o 2010)'!E70*100</f>
        <v>3656.1222057408763</v>
      </c>
      <c r="F70" s="288">
        <f>'salario nominal - UMN'!F70/'IPC (2005 o 2010)'!F70*100</f>
        <v>1300.8409066759343</v>
      </c>
      <c r="G70" s="288">
        <f>'salario nominal - UMN'!G70/'IPC (2005 o 2010)'!G70*100</f>
        <v>3816.5896773541535</v>
      </c>
      <c r="H70" s="288">
        <f>'salario nominal - UMN'!H70/'IPC (2005 o 2010)'!H70*100</f>
        <v>396041.90690109483</v>
      </c>
      <c r="I70" s="288">
        <f>'salario nominal - UMN'!I70/'IPC (2005 o 2010)'!I70*100</f>
        <v>1935.3690592500191</v>
      </c>
      <c r="J70" s="288">
        <f>'salario nominal - UMN'!J70/'IPC (2005 o 2010)'!J70*100</f>
        <v>1016373.949181275</v>
      </c>
      <c r="K70" s="288">
        <f>'salario nominal - UMN'!K70/'IPC (2005 o 2010)'!K70*100</f>
        <v>2201515.6823532879</v>
      </c>
      <c r="L70" s="288">
        <f>'salario nominal - UMN'!L70/'IPC (2005 o 2010)'!L70*100</f>
        <v>23628.519546119256</v>
      </c>
      <c r="M70" s="288">
        <f>'salario nominal - UMN'!M70/'IPC (2005 o 2010)'!M70*100</f>
        <v>2357.7394494542664</v>
      </c>
      <c r="N70" s="288">
        <f>'salario nominal - UMN'!N70/'IPC (2005 o 2010)'!N70*100</f>
        <v>4421.009281498461</v>
      </c>
      <c r="O70" s="288">
        <f>'salario nominal - UMN'!O70/'IPC (2005 o 2010)'!O70*100</f>
        <v>627.5861051893296</v>
      </c>
      <c r="P70" s="288">
        <f>'salario nominal - UMN'!P70/'IPC (2005 o 2010)'!P70*100</f>
        <v>2882.1650440743815</v>
      </c>
      <c r="Q70" s="288">
        <f>'salario nominal - UMN'!Q70/'IPC (2005 o 2010)'!Q70*100</f>
        <v>3160.6748440096057</v>
      </c>
      <c r="R70" s="288">
        <f>'salario nominal - UMN'!R70/'IPC (2005 o 2010)'!R70*100</f>
        <v>1983.4203458015793</v>
      </c>
      <c r="S70" s="288">
        <f>'salario nominal - UMN'!S70/'IPC (2005 o 2010)'!S70*100</f>
        <v>3084.3869543771443</v>
      </c>
      <c r="T70" s="288">
        <f>'salario nominal - UMN'!T70/'IPC (2005 o 2010)'!T70*100</f>
        <v>235798.23263795592</v>
      </c>
      <c r="U70" s="288">
        <f>'salario nominal - UMN'!U70/'IPC (2005 o 2010)'!U70*100</f>
        <v>3198.9797079103391</v>
      </c>
      <c r="V70" s="288">
        <f>'salario nominal - UMN'!V70/'IPC (2005 o 2010)'!V70*100</f>
        <v>2852.0300149873988</v>
      </c>
      <c r="W70" s="288">
        <f>'salario nominal - UMN'!W70/'IPC (2005 o 2010)'!W70*100</f>
        <v>396822.84551223705</v>
      </c>
      <c r="X70" s="288">
        <f>'salario nominal - UMN'!X70/'IPC (2005 o 2010)'!X70*100</f>
        <v>8658.6247485313688</v>
      </c>
      <c r="Y70" s="288">
        <f>'salario nominal - UMN'!Y70/'IPC (2005 o 2010)'!Y70*100</f>
        <v>29739.315226449791</v>
      </c>
      <c r="Z70" s="288">
        <f>'salario nominal - UMN'!Z70/'IPC (2005 o 2010)'!Z70*100</f>
        <v>3308.8651561386237</v>
      </c>
      <c r="AA70" s="288">
        <f>'salario nominal - UMN'!AA70/'IPC (2005 o 2010)'!AA70*100</f>
        <v>2947.2922247292813</v>
      </c>
      <c r="AB70" s="288">
        <f>'salario nominal - UMN'!AB70/'IPC (2005 o 2010)'!AB70*100</f>
        <v>1643.9057240890097</v>
      </c>
      <c r="AC70" s="288">
        <f>'salario nominal - UMN'!AC70/'IPC (2005 o 2010)'!AC70*100</f>
        <v>2182.6765061361039</v>
      </c>
      <c r="AD70" s="288">
        <f>'salario nominal - UMN'!AD70/'IPC (2005 o 2010)'!AD70*100</f>
        <v>25103.633119105951</v>
      </c>
      <c r="AE70" s="288">
        <f>'salario nominal - UMN'!AE70/'IPC (2005 o 2010)'!AE70*100</f>
        <v>1100.3973824500524</v>
      </c>
      <c r="AF70" s="288">
        <f>'salario nominal - UMN'!AF70/'IPC (2005 o 2010)'!AF70*100</f>
        <v>10050.038730785092</v>
      </c>
      <c r="AG70" s="293"/>
      <c r="AH70" s="288">
        <f>'salario nominal - UMN'!AH70/'IPC (2005 o 2010)'!AH70*100</f>
        <v>26780.23703749842</v>
      </c>
      <c r="AI70" s="288">
        <f>'salario nominal - UMN'!AI70/'IPC (2005 o 2010)'!AI70*100</f>
        <v>1089.8759199655246</v>
      </c>
      <c r="AJ70" s="288">
        <f>'salario nominal - UMN'!AJ70/'IPC (2005 o 2010)'!AJ70*100</f>
        <v>449.43573262320717</v>
      </c>
      <c r="AO70" s="288"/>
    </row>
    <row r="71" spans="1:41" x14ac:dyDescent="0.25">
      <c r="A71" s="285">
        <v>2004</v>
      </c>
      <c r="B71" s="288">
        <f>'salario nominal - UMN'!B71/'IPC (2005 o 2010)'!B71*100</f>
        <v>3116.8316734774571</v>
      </c>
      <c r="C71" s="288">
        <f>'salario nominal - UMN'!C71/'IPC (2005 o 2010)'!C71*100</f>
        <v>1135.028097253128</v>
      </c>
      <c r="D71" s="288">
        <f>'salario nominal - UMN'!D71/'IPC (2005 o 2010)'!D71*100</f>
        <v>4569.913630214206</v>
      </c>
      <c r="E71" s="288">
        <f>'salario nominal - UMN'!E71/'IPC (2005 o 2010)'!E71*100</f>
        <v>3623.2816274549618</v>
      </c>
      <c r="F71" s="288">
        <f>'salario nominal - UMN'!F71/'IPC (2005 o 2010)'!F71*100</f>
        <v>1313.1057054774731</v>
      </c>
      <c r="G71" s="288">
        <f>'salario nominal - UMN'!G71/'IPC (2005 o 2010)'!G71*100</f>
        <v>3883.2761836706377</v>
      </c>
      <c r="H71" s="288">
        <f>'salario nominal - UMN'!H71/'IPC (2005 o 2010)'!H71*100</f>
        <v>409803.34867319814</v>
      </c>
      <c r="I71" s="288">
        <f>'salario nominal - UMN'!I71/'IPC (2005 o 2010)'!I71*100</f>
        <v>1981.2567998111604</v>
      </c>
      <c r="J71" s="288">
        <f>'salario nominal - UMN'!J71/'IPC (2005 o 2010)'!J71*100</f>
        <v>1073208.5694347729</v>
      </c>
      <c r="K71" s="288">
        <f>'salario nominal - UMN'!K71/'IPC (2005 o 2010)'!K71*100</f>
        <v>2228233.8280189093</v>
      </c>
      <c r="L71" s="288">
        <f>'salario nominal - UMN'!L71/'IPC (2005 o 2010)'!L71*100</f>
        <v>23800.8811612754</v>
      </c>
      <c r="M71" s="288">
        <f>'salario nominal - UMN'!M71/'IPC (2005 o 2010)'!M71*100</f>
        <v>2347.0077356484821</v>
      </c>
      <c r="N71" s="288">
        <f>'salario nominal - UMN'!N71/'IPC (2005 o 2010)'!N71*100</f>
        <v>4504.8885796389277</v>
      </c>
      <c r="O71" s="288">
        <f>'salario nominal - UMN'!O71/'IPC (2005 o 2010)'!O71*100</f>
        <v>682.49522349123515</v>
      </c>
      <c r="P71" s="288">
        <f>'salario nominal - UMN'!P71/'IPC (2005 o 2010)'!P71*100</f>
        <v>2992.1411279559502</v>
      </c>
      <c r="Q71" s="288">
        <f>'salario nominal - UMN'!Q71/'IPC (2005 o 2010)'!Q71*100</f>
        <v>3201.1479131315127</v>
      </c>
      <c r="R71" s="288">
        <f>'salario nominal - UMN'!R71/'IPC (2005 o 2010)'!R71*100</f>
        <v>1981.0306692395059</v>
      </c>
      <c r="S71" s="288">
        <f>'salario nominal - UMN'!S71/'IPC (2005 o 2010)'!S71*100</f>
        <v>3110.4971388907989</v>
      </c>
      <c r="T71" s="288">
        <f>'salario nominal - UMN'!T71/'IPC (2005 o 2010)'!T71*100</f>
        <v>247148.67866543736</v>
      </c>
      <c r="U71" s="288">
        <f>'salario nominal - UMN'!U71/'IPC (2005 o 2010)'!U71*100</f>
        <v>3301.7924446067304</v>
      </c>
      <c r="V71" s="288">
        <f>'salario nominal - UMN'!V71/'IPC (2005 o 2010)'!V71*100</f>
        <v>2879.4554386472059</v>
      </c>
      <c r="W71" s="288">
        <f>'salario nominal - UMN'!W71/'IPC (2005 o 2010)'!W71*100</f>
        <v>394740.60902424663</v>
      </c>
      <c r="X71" s="288">
        <f>'salario nominal - UMN'!X71/'IPC (2005 o 2010)'!X71*100</f>
        <v>8594.4386455194071</v>
      </c>
      <c r="Y71" s="288">
        <f>'salario nominal - UMN'!Y71/'IPC (2005 o 2010)'!Y71*100</f>
        <v>30941.708882150429</v>
      </c>
      <c r="Z71" s="288">
        <f>'salario nominal - UMN'!Z71/'IPC (2005 o 2010)'!Z71*100</f>
        <v>3383.4064038239349</v>
      </c>
      <c r="AA71" s="288">
        <f>'salario nominal - UMN'!AA71/'IPC (2005 o 2010)'!AA71*100</f>
        <v>2916.9548753132608</v>
      </c>
      <c r="AB71" s="288">
        <f>'salario nominal - UMN'!AB71/'IPC (2005 o 2010)'!AB71*100</f>
        <v>1658.1981046898709</v>
      </c>
      <c r="AC71" s="288">
        <f>'salario nominal - UMN'!AC71/'IPC (2005 o 2010)'!AC71*100</f>
        <v>2270.5849475238369</v>
      </c>
      <c r="AD71" s="288">
        <f>'salario nominal - UMN'!AD71/'IPC (2005 o 2010)'!AD71*100</f>
        <v>26421.191145687895</v>
      </c>
      <c r="AE71" s="288">
        <f>'salario nominal - UMN'!AE71/'IPC (2005 o 2010)'!AE71*100</f>
        <v>1257.9898186406231</v>
      </c>
      <c r="AF71" s="288">
        <f>'salario nominal - UMN'!AF71/'IPC (2005 o 2010)'!AF71*100</f>
        <v>11256.311549082311</v>
      </c>
      <c r="AG71" s="293"/>
      <c r="AH71" s="288">
        <f>'salario nominal - UMN'!AH71/'IPC (2005 o 2010)'!AH71*100</f>
        <v>27774.433821429415</v>
      </c>
      <c r="AI71" s="288">
        <f>'salario nominal - UMN'!AI71/'IPC (2005 o 2010)'!AI71*100</f>
        <v>1190.2612346900803</v>
      </c>
      <c r="AJ71" s="288">
        <f>'salario nominal - UMN'!AJ71/'IPC (2005 o 2010)'!AJ71*100</f>
        <v>475.65429645539564</v>
      </c>
      <c r="AO71" s="288"/>
    </row>
    <row r="72" spans="1:41" x14ac:dyDescent="0.25">
      <c r="A72" s="285">
        <v>2005</v>
      </c>
      <c r="B72" s="288">
        <f>'salario nominal - UMN'!B72/'IPC (2005 o 2010)'!B72*100</f>
        <v>3010.9786703080122</v>
      </c>
      <c r="C72" s="288">
        <f>'salario nominal - UMN'!C72/'IPC (2005 o 2010)'!C72*100</f>
        <v>1237.8168948596613</v>
      </c>
      <c r="D72" s="288">
        <f>'salario nominal - UMN'!D72/'IPC (2005 o 2010)'!D72*100</f>
        <v>4607.8661259054907</v>
      </c>
      <c r="E72" s="288">
        <f>'salario nominal - UMN'!E72/'IPC (2005 o 2010)'!E72*100</f>
        <v>3576.0493448706688</v>
      </c>
      <c r="F72" s="288">
        <f>'salario nominal - UMN'!F72/'IPC (2005 o 2010)'!F72*100</f>
        <v>1308.8709922361966</v>
      </c>
      <c r="G72" s="288">
        <f>'salario nominal - UMN'!G72/'IPC (2005 o 2010)'!G72*100</f>
        <v>3957.5129379912382</v>
      </c>
      <c r="H72" s="288">
        <f>'salario nominal - UMN'!H72/'IPC (2005 o 2010)'!H72*100</f>
        <v>415977.4869826904</v>
      </c>
      <c r="I72" s="288">
        <f>'salario nominal - UMN'!I72/'IPC (2005 o 2010)'!I72*100</f>
        <v>2261.3937683681311</v>
      </c>
      <c r="J72" s="288">
        <f>'salario nominal - UMN'!J72/'IPC (2005 o 2010)'!J72*100</f>
        <v>1061136.9091663251</v>
      </c>
      <c r="K72" s="288">
        <f>'salario nominal - UMN'!K72/'IPC (2005 o 2010)'!K72*100</f>
        <v>2288465.7299897079</v>
      </c>
      <c r="L72" s="288">
        <f>'salario nominal - UMN'!L72/'IPC (2005 o 2010)'!L72*100</f>
        <v>24430.575890678378</v>
      </c>
      <c r="M72" s="288">
        <f>'salario nominal - UMN'!M72/'IPC (2005 o 2010)'!M72*100</f>
        <v>2305.8861468416844</v>
      </c>
      <c r="N72" s="288">
        <f>'salario nominal - UMN'!N72/'IPC (2005 o 2010)'!N72*100</f>
        <v>4497.4612788797558</v>
      </c>
      <c r="O72" s="288">
        <f>'salario nominal - UMN'!O72/'IPC (2005 o 2010)'!O72*100</f>
        <v>725.16042631385517</v>
      </c>
      <c r="P72" s="288">
        <f>'salario nominal - UMN'!P72/'IPC (2005 o 2010)'!P72*100</f>
        <v>3075.5139102480043</v>
      </c>
      <c r="Q72" s="288">
        <f>'salario nominal - UMN'!Q72/'IPC (2005 o 2010)'!Q72*100</f>
        <v>3243.8045825767608</v>
      </c>
      <c r="R72" s="288">
        <f>'salario nominal - UMN'!R72/'IPC (2005 o 2010)'!R72*100</f>
        <v>2001.0455308859089</v>
      </c>
      <c r="S72" s="288">
        <f>'salario nominal - UMN'!S72/'IPC (2005 o 2010)'!S72*100</f>
        <v>3278.5886277063964</v>
      </c>
      <c r="T72" s="288">
        <f>'salario nominal - UMN'!T72/'IPC (2005 o 2010)'!T72*100</f>
        <v>258008.96880962813</v>
      </c>
      <c r="U72" s="288">
        <f>'salario nominal - UMN'!U72/'IPC (2005 o 2010)'!U72*100</f>
        <v>3404.6558289848804</v>
      </c>
      <c r="V72" s="288">
        <f>'salario nominal - UMN'!V72/'IPC (2005 o 2010)'!V72*100</f>
        <v>2888.2198097488003</v>
      </c>
      <c r="W72" s="288">
        <f>'salario nominal - UMN'!W72/'IPC (2005 o 2010)'!W72*100</f>
        <v>398342.91365350148</v>
      </c>
      <c r="X72" s="288">
        <f>'salario nominal - UMN'!X72/'IPC (2005 o 2010)'!X72*100</f>
        <v>8343.7106493592109</v>
      </c>
      <c r="Y72" s="288">
        <f>'salario nominal - UMN'!Y72/'IPC (2005 o 2010)'!Y72*100</f>
        <v>32175.585786288728</v>
      </c>
      <c r="Z72" s="288">
        <f>'salario nominal - UMN'!Z72/'IPC (2005 o 2010)'!Z72*100</f>
        <v>3426.5486725663723</v>
      </c>
      <c r="AA72" s="288">
        <f>'salario nominal - UMN'!AA72/'IPC (2005 o 2010)'!AA72*100</f>
        <v>2907.3881154972532</v>
      </c>
      <c r="AB72" s="288">
        <f>'salario nominal - UMN'!AB72/'IPC (2005 o 2010)'!AB72*100</f>
        <v>1687.6670653028414</v>
      </c>
      <c r="AC72" s="288">
        <f>'salario nominal - UMN'!AC72/'IPC (2005 o 2010)'!AC72*100</f>
        <v>2317.3877103266864</v>
      </c>
      <c r="AD72" s="288">
        <f>'salario nominal - UMN'!AD72/'IPC (2005 o 2010)'!AD72*100</f>
        <v>27086.288637870428</v>
      </c>
      <c r="AE72" s="288">
        <f>'salario nominal - UMN'!AE72/'IPC (2005 o 2010)'!AE72*100</f>
        <v>1599.044748391706</v>
      </c>
      <c r="AF72" s="288">
        <f>'salario nominal - UMN'!AF72/'IPC (2005 o 2010)'!AF72*100</f>
        <v>11919.158364313624</v>
      </c>
      <c r="AG72" s="293"/>
      <c r="AH72" s="288">
        <f>'salario nominal - UMN'!AH72/'IPC (2005 o 2010)'!AH72*100</f>
        <v>28347.2487893984</v>
      </c>
      <c r="AI72" s="288">
        <f>'salario nominal - UMN'!AI72/'IPC (2005 o 2010)'!AI72*100</f>
        <v>1237.4268472978513</v>
      </c>
      <c r="AJ72" s="288">
        <f>'salario nominal - UMN'!AJ72/'IPC (2005 o 2010)'!AJ72*100</f>
        <v>518.68467468637891</v>
      </c>
      <c r="AO72" s="288"/>
    </row>
    <row r="73" spans="1:41" x14ac:dyDescent="0.25">
      <c r="A73" s="285">
        <v>2006</v>
      </c>
      <c r="B73" s="288">
        <f>'salario nominal - UMN'!B73/'IPC (2005 o 2010)'!B73*100</f>
        <v>2942.4189102596379</v>
      </c>
      <c r="C73" s="288">
        <f>'salario nominal - UMN'!C73/'IPC (2005 o 2010)'!C73*100</f>
        <v>1381.3046488448097</v>
      </c>
      <c r="D73" s="288">
        <f>'salario nominal - UMN'!D73/'IPC (2005 o 2010)'!D73*100</f>
        <v>4717.1260805430184</v>
      </c>
      <c r="E73" s="288">
        <f>'salario nominal - UMN'!E73/'IPC (2005 o 2010)'!E73*100</f>
        <v>3650.3894973800825</v>
      </c>
      <c r="F73" s="288">
        <f>'salario nominal - UMN'!F73/'IPC (2005 o 2010)'!F73*100</f>
        <v>1356.3736579848744</v>
      </c>
      <c r="G73" s="288">
        <f>'salario nominal - UMN'!G73/'IPC (2005 o 2010)'!G73*100</f>
        <v>4050.7744167313745</v>
      </c>
      <c r="H73" s="288">
        <f>'salario nominal - UMN'!H73/'IPC (2005 o 2010)'!H73*100</f>
        <v>430018.33729461225</v>
      </c>
      <c r="I73" s="288">
        <f>'salario nominal - UMN'!I73/'IPC (2005 o 2010)'!I73*100</f>
        <v>2483.5621856291641</v>
      </c>
      <c r="J73" s="288">
        <f>'salario nominal - UMN'!J73/'IPC (2005 o 2010)'!J73*100</f>
        <v>1111787.7591829128</v>
      </c>
      <c r="K73" s="288">
        <f>'salario nominal - UMN'!K73/'IPC (2005 o 2010)'!K73*100</f>
        <v>2316582.0148695614</v>
      </c>
      <c r="L73" s="288">
        <f>'salario nominal - UMN'!L73/'IPC (2005 o 2010)'!L73*100</f>
        <v>24905.497768707774</v>
      </c>
      <c r="M73" s="288">
        <f>'salario nominal - UMN'!M73/'IPC (2005 o 2010)'!M73*100</f>
        <v>2316.1371525603759</v>
      </c>
      <c r="N73" s="288">
        <f>'salario nominal - UMN'!N73/'IPC (2005 o 2010)'!N73*100</f>
        <v>4522.0654349829756</v>
      </c>
      <c r="O73" s="288">
        <f>'salario nominal - UMN'!O73/'IPC (2005 o 2010)'!O73*100</f>
        <v>788.96212041083231</v>
      </c>
      <c r="P73" s="288">
        <f>'salario nominal - UMN'!P73/'IPC (2005 o 2010)'!P73*100</f>
        <v>3134.7710571961265</v>
      </c>
      <c r="Q73" s="288">
        <f>'salario nominal - UMN'!Q73/'IPC (2005 o 2010)'!Q73*100</f>
        <v>3294.7756402353448</v>
      </c>
      <c r="R73" s="288">
        <f>'salario nominal - UMN'!R73/'IPC (2005 o 2010)'!R73*100</f>
        <v>2037.7564740132414</v>
      </c>
      <c r="S73" s="288">
        <f>'salario nominal - UMN'!S73/'IPC (2005 o 2010)'!S73*100</f>
        <v>3306.0569776173297</v>
      </c>
      <c r="T73" s="288">
        <f>'salario nominal - UMN'!T73/'IPC (2005 o 2010)'!T73*100</f>
        <v>259399.16702537754</v>
      </c>
      <c r="U73" s="288">
        <f>'salario nominal - UMN'!U73/'IPC (2005 o 2010)'!U73*100</f>
        <v>3411.6254896533342</v>
      </c>
      <c r="V73" s="288">
        <f>'salario nominal - UMN'!V73/'IPC (2005 o 2010)'!V73*100</f>
        <v>2900.0367672604798</v>
      </c>
      <c r="W73" s="288">
        <f>'salario nominal - UMN'!W73/'IPC (2005 o 2010)'!W73*100</f>
        <v>396582.81555307878</v>
      </c>
      <c r="X73" s="288">
        <f>'salario nominal - UMN'!X73/'IPC (2005 o 2010)'!X73*100</f>
        <v>8397.3292120373353</v>
      </c>
      <c r="Y73" s="288">
        <f>'salario nominal - UMN'!Y73/'IPC (2005 o 2010)'!Y73*100</f>
        <v>33673.781889337493</v>
      </c>
      <c r="Z73" s="288">
        <f>'salario nominal - UMN'!Z73/'IPC (2005 o 2010)'!Z73*100</f>
        <v>3423.8955331895454</v>
      </c>
      <c r="AA73" s="288">
        <f>'salario nominal - UMN'!AA73/'IPC (2005 o 2010)'!AA73*100</f>
        <v>2923.563619698386</v>
      </c>
      <c r="AB73" s="288">
        <f>'salario nominal - UMN'!AB73/'IPC (2005 o 2010)'!AB73*100</f>
        <v>1647.4031742733412</v>
      </c>
      <c r="AC73" s="288">
        <f>'salario nominal - UMN'!AC73/'IPC (2005 o 2010)'!AC73*100</f>
        <v>2390.5850928629684</v>
      </c>
      <c r="AD73" s="288">
        <f>'salario nominal - UMN'!AD73/'IPC (2005 o 2010)'!AD73*100</f>
        <v>28013.0762520352</v>
      </c>
      <c r="AE73" s="288">
        <f>'salario nominal - UMN'!AE73/'IPC (2005 o 2010)'!AE73*100</f>
        <v>1788.3548863929238</v>
      </c>
      <c r="AF73" s="288">
        <f>'salario nominal - UMN'!AF73/'IPC (2005 o 2010)'!AF73*100</f>
        <v>13549.264661260204</v>
      </c>
      <c r="AG73" s="293"/>
      <c r="AH73" s="288">
        <f>'salario nominal - UMN'!AH73/'IPC (2005 o 2010)'!AH73*100</f>
        <v>28686.516043645854</v>
      </c>
      <c r="AI73" s="288">
        <f>'salario nominal - UMN'!AI73/'IPC (2005 o 2010)'!AI73*100</f>
        <v>1244.2288061099805</v>
      </c>
      <c r="AJ73" s="288">
        <f>'salario nominal - UMN'!AJ73/'IPC (2005 o 2010)'!AJ73*100</f>
        <v>549.36805843861305</v>
      </c>
      <c r="AO73" s="288"/>
    </row>
    <row r="74" spans="1:41" x14ac:dyDescent="0.25">
      <c r="A74" s="285">
        <v>2007</v>
      </c>
      <c r="B74" s="288">
        <f>'salario nominal - UMN'!B74/'IPC (2005 o 2010)'!B74*100</f>
        <v>2890.3794171423001</v>
      </c>
      <c r="C74" s="288">
        <f>'salario nominal - UMN'!C74/'IPC (2005 o 2010)'!C74*100</f>
        <v>1429.3878816689364</v>
      </c>
      <c r="D74" s="288">
        <f>'salario nominal - UMN'!D74/'IPC (2005 o 2010)'!D74*100</f>
        <v>4847.9706615238183</v>
      </c>
      <c r="E74" s="288">
        <f>'salario nominal - UMN'!E74/'IPC (2005 o 2010)'!E74*100</f>
        <v>3667.9513669578469</v>
      </c>
      <c r="F74" s="288">
        <f>'salario nominal - UMN'!F74/'IPC (2005 o 2010)'!F74*100</f>
        <v>1443.3364793172825</v>
      </c>
      <c r="G74" s="288">
        <f>'salario nominal - UMN'!G74/'IPC (2005 o 2010)'!G74*100</f>
        <v>4122.986473229761</v>
      </c>
      <c r="H74" s="288">
        <f>'salario nominal - UMN'!H74/'IPC (2005 o 2010)'!H74*100</f>
        <v>438805.46908972447</v>
      </c>
      <c r="I74" s="288">
        <f>'salario nominal - UMN'!I74/'IPC (2005 o 2010)'!I74*100</f>
        <v>2724.6595095174189</v>
      </c>
      <c r="J74" s="288">
        <f>'salario nominal - UMN'!J74/'IPC (2005 o 2010)'!J74*100</f>
        <v>1145684.5909941171</v>
      </c>
      <c r="K74" s="288">
        <f>'salario nominal - UMN'!K74/'IPC (2005 o 2010)'!K74*100</f>
        <v>2361120.4758391194</v>
      </c>
      <c r="L74" s="288">
        <f>'salario nominal - UMN'!L74/'IPC (2005 o 2010)'!L74*100</f>
        <v>25884.017987320687</v>
      </c>
      <c r="M74" s="288">
        <f>'salario nominal - UMN'!M74/'IPC (2005 o 2010)'!M74*100</f>
        <v>2347.1182628354391</v>
      </c>
      <c r="N74" s="288">
        <f>'salario nominal - UMN'!N74/'IPC (2005 o 2010)'!N74*100</f>
        <v>4569.9234502054233</v>
      </c>
      <c r="O74" s="288">
        <f>'salario nominal - UMN'!O74/'IPC (2005 o 2010)'!O74*100</f>
        <v>923.46742214956748</v>
      </c>
      <c r="P74" s="288">
        <f>'salario nominal - UMN'!P74/'IPC (2005 o 2010)'!P74*100</f>
        <v>3156.3386521384605</v>
      </c>
      <c r="Q74" s="288">
        <f>'salario nominal - UMN'!Q74/'IPC (2005 o 2010)'!Q74*100</f>
        <v>3328.6381805852102</v>
      </c>
      <c r="R74" s="288">
        <f>'salario nominal - UMN'!R74/'IPC (2005 o 2010)'!R74*100</f>
        <v>2086.3832733800405</v>
      </c>
      <c r="S74" s="288">
        <f>'salario nominal - UMN'!S74/'IPC (2005 o 2010)'!S74*100</f>
        <v>3352.515580854903</v>
      </c>
      <c r="T74" s="288">
        <f>'salario nominal - UMN'!T74/'IPC (2005 o 2010)'!T74*100</f>
        <v>255382.73145320296</v>
      </c>
      <c r="U74" s="288">
        <f>'salario nominal - UMN'!U74/'IPC (2005 o 2010)'!U74*100</f>
        <v>3278.403917005433</v>
      </c>
      <c r="V74" s="288">
        <f>'salario nominal - UMN'!V74/'IPC (2005 o 2010)'!V74*100</f>
        <v>2926.4946987581184</v>
      </c>
      <c r="W74" s="288">
        <f>'salario nominal - UMN'!W74/'IPC (2005 o 2010)'!W74*100</f>
        <v>395029.65702949744</v>
      </c>
      <c r="X74" s="288">
        <f>'salario nominal - UMN'!X74/'IPC (2005 o 2010)'!X74*100</f>
        <v>8447.5333173825948</v>
      </c>
      <c r="Y74" s="288">
        <f>'salario nominal - UMN'!Y74/'IPC (2005 o 2010)'!Y74*100</f>
        <v>35628.970718028999</v>
      </c>
      <c r="Z74" s="288">
        <f>'salario nominal - UMN'!Z74/'IPC (2005 o 2010)'!Z74*100</f>
        <v>3547.9193933261827</v>
      </c>
      <c r="AA74" s="288">
        <f>'salario nominal - UMN'!AA74/'IPC (2005 o 2010)'!AA74*100</f>
        <v>3020.6851310995776</v>
      </c>
      <c r="AB74" s="288">
        <f>'salario nominal - UMN'!AB74/'IPC (2005 o 2010)'!AB74*100</f>
        <v>1671.4645190062281</v>
      </c>
      <c r="AC74" s="288">
        <f>'salario nominal - UMN'!AC74/'IPC (2005 o 2010)'!AC74*100</f>
        <v>2468.8393859060093</v>
      </c>
      <c r="AD74" s="288">
        <f>'salario nominal - UMN'!AD74/'IPC (2005 o 2010)'!AD74*100</f>
        <v>29011.504172278008</v>
      </c>
      <c r="AE74" s="288">
        <f>'salario nominal - UMN'!AE74/'IPC (2005 o 2010)'!AE74*100</f>
        <v>1926.3382816989515</v>
      </c>
      <c r="AF74" s="288">
        <f>'salario nominal - UMN'!AF74/'IPC (2005 o 2010)'!AF74*100</f>
        <v>15700.483696514979</v>
      </c>
      <c r="AG74" s="293"/>
      <c r="AH74" s="288">
        <f>'salario nominal - UMN'!AH74/'IPC (2005 o 2010)'!AH74*100</f>
        <v>29521.947310701642</v>
      </c>
      <c r="AI74" s="288">
        <f>'salario nominal - UMN'!AI74/'IPC (2005 o 2010)'!AI74*100</f>
        <v>1264.4450009167808</v>
      </c>
      <c r="AJ74" s="288">
        <f>'salario nominal - UMN'!AJ74/'IPC (2005 o 2010)'!AJ74*100</f>
        <v>616.36101651347133</v>
      </c>
      <c r="AO74" s="288"/>
    </row>
    <row r="75" spans="1:41" x14ac:dyDescent="0.25">
      <c r="A75" s="285">
        <v>2008</v>
      </c>
      <c r="B75" s="288">
        <f>'salario nominal - UMN'!B75/'IPC (2005 o 2010)'!B75*100</f>
        <v>2872.2639831363194</v>
      </c>
      <c r="C75" s="288">
        <f>'salario nominal - UMN'!C75/'IPC (2005 o 2010)'!C75*100</f>
        <v>1493.0441021299748</v>
      </c>
      <c r="D75" s="288">
        <f>'salario nominal - UMN'!D75/'IPC (2005 o 2010)'!D75*100</f>
        <v>4689.0432970307265</v>
      </c>
      <c r="E75" s="288">
        <f>'salario nominal - UMN'!E75/'IPC (2005 o 2010)'!E75*100</f>
        <v>3627.7681548127239</v>
      </c>
      <c r="F75" s="288">
        <f>'salario nominal - UMN'!F75/'IPC (2005 o 2010)'!F75*100</f>
        <v>1512.0878961850703</v>
      </c>
      <c r="G75" s="288">
        <f>'salario nominal - UMN'!G75/'IPC (2005 o 2010)'!G75*100</f>
        <v>4147.135128297341</v>
      </c>
      <c r="H75" s="288">
        <f>'salario nominal - UMN'!H75/'IPC (2005 o 2010)'!H75*100</f>
        <v>442326.94171362382</v>
      </c>
      <c r="I75" s="288">
        <f>'salario nominal - UMN'!I75/'IPC (2005 o 2010)'!I75*100</f>
        <v>3251.8663330884174</v>
      </c>
      <c r="J75" s="288">
        <f>'salario nominal - UMN'!J75/'IPC (2005 o 2010)'!J75*100</f>
        <v>1260043.760753345</v>
      </c>
      <c r="K75" s="288">
        <f>'salario nominal - UMN'!K75/'IPC (2005 o 2010)'!K75*100</f>
        <v>2349866.9500379949</v>
      </c>
      <c r="L75" s="288">
        <f>'salario nominal - UMN'!L75/'IPC (2005 o 2010)'!L75*100</f>
        <v>25884.13533232058</v>
      </c>
      <c r="M75" s="288">
        <f>'salario nominal - UMN'!M75/'IPC (2005 o 2010)'!M75*100</f>
        <v>2428.8058495515088</v>
      </c>
      <c r="N75" s="288">
        <f>'salario nominal - UMN'!N75/'IPC (2005 o 2010)'!N75*100</f>
        <v>4512.3609028203991</v>
      </c>
      <c r="O75" s="288">
        <f>'salario nominal - UMN'!O75/'IPC (2005 o 2010)'!O75*100</f>
        <v>924.72710175741145</v>
      </c>
      <c r="P75" s="288">
        <f>'salario nominal - UMN'!P75/'IPC (2005 o 2010)'!P75*100</f>
        <v>3191.427866401677</v>
      </c>
      <c r="Q75" s="288">
        <f>'salario nominal - UMN'!Q75/'IPC (2005 o 2010)'!Q75*100</f>
        <v>3421.9872464223963</v>
      </c>
      <c r="R75" s="288">
        <f>'salario nominal - UMN'!R75/'IPC (2005 o 2010)'!R75*100</f>
        <v>2086.3380215748998</v>
      </c>
      <c r="S75" s="288">
        <f>'salario nominal - UMN'!S75/'IPC (2005 o 2010)'!S75*100</f>
        <v>3396.0903765914486</v>
      </c>
      <c r="T75" s="288">
        <f>'salario nominal - UMN'!T75/'IPC (2005 o 2010)'!T75*100</f>
        <v>255705.17248545398</v>
      </c>
      <c r="U75" s="288">
        <f>'salario nominal - UMN'!U75/'IPC (2005 o 2010)'!U75*100</f>
        <v>3283.6528024020467</v>
      </c>
      <c r="V75" s="288">
        <f>'salario nominal - UMN'!V75/'IPC (2005 o 2010)'!V75*100</f>
        <v>2881.3492445954571</v>
      </c>
      <c r="W75" s="288">
        <f>'salario nominal - UMN'!W75/'IPC (2005 o 2010)'!W75*100</f>
        <v>392234.17885768681</v>
      </c>
      <c r="X75" s="288">
        <f>'salario nominal - UMN'!X75/'IPC (2005 o 2010)'!X75*100</f>
        <v>8443.3587307362905</v>
      </c>
      <c r="Y75" s="288">
        <f>'salario nominal - UMN'!Y75/'IPC (2005 o 2010)'!Y75*100</f>
        <v>36435.258405402194</v>
      </c>
      <c r="Z75" s="288">
        <f>'salario nominal - UMN'!Z75/'IPC (2005 o 2010)'!Z75*100</f>
        <v>3585.4460117081835</v>
      </c>
      <c r="AA75" s="288">
        <f>'salario nominal - UMN'!AA75/'IPC (2005 o 2010)'!AA75*100</f>
        <v>3152.5261225537233</v>
      </c>
      <c r="AB75" s="288">
        <f>'salario nominal - UMN'!AB75/'IPC (2005 o 2010)'!AB75*100</f>
        <v>1662.4986777415465</v>
      </c>
      <c r="AC75" s="288">
        <f>'salario nominal - UMN'!AC75/'IPC (2005 o 2010)'!AC75*100</f>
        <v>2399.4200943294677</v>
      </c>
      <c r="AD75" s="288">
        <f>'salario nominal - UMN'!AD75/'IPC (2005 o 2010)'!AD75*100</f>
        <v>28659.372747417685</v>
      </c>
      <c r="AE75" s="288">
        <f>'salario nominal - UMN'!AE75/'IPC (2005 o 2010)'!AE75*100</f>
        <v>2616.3202193435982</v>
      </c>
      <c r="AF75" s="288">
        <f>'salario nominal - UMN'!AF75/'IPC (2005 o 2010)'!AF75*100</f>
        <v>17275.183742185967</v>
      </c>
      <c r="AG75" s="293"/>
      <c r="AH75" s="288">
        <f>'salario nominal - UMN'!AH75/'IPC (2005 o 2010)'!AH75*100</f>
        <v>29585.085423599816</v>
      </c>
      <c r="AI75" s="288">
        <f>'salario nominal - UMN'!AI75/'IPC (2005 o 2010)'!AI75*100</f>
        <v>1259.3654582509141</v>
      </c>
      <c r="AJ75" s="288">
        <f>'salario nominal - UMN'!AJ75/'IPC (2005 o 2010)'!AJ75*100</f>
        <v>715.59460555266151</v>
      </c>
      <c r="AO75" s="288"/>
    </row>
    <row r="76" spans="1:41" x14ac:dyDescent="0.25">
      <c r="A76" s="285">
        <v>2009</v>
      </c>
      <c r="B76" s="288">
        <f>'salario nominal - UMN'!B76/'IPC (2005 o 2010)'!B76*100</f>
        <v>2881.0503759600342</v>
      </c>
      <c r="C76" s="288">
        <f>'salario nominal - UMN'!C76/'IPC (2005 o 2010)'!C76*100</f>
        <v>1590.2446574395872</v>
      </c>
      <c r="D76" s="288">
        <f>'salario nominal - UMN'!D76/'IPC (2005 o 2010)'!D76*100</f>
        <v>4756.9927087000942</v>
      </c>
      <c r="E76" s="288">
        <f>'salario nominal - UMN'!E76/'IPC (2005 o 2010)'!E76*100</f>
        <v>3698.1957845120469</v>
      </c>
      <c r="F76" s="288">
        <f>'salario nominal - UMN'!F76/'IPC (2005 o 2010)'!F76*100</f>
        <v>1590.4396576128208</v>
      </c>
      <c r="G76" s="288">
        <f>'salario nominal - UMN'!G76/'IPC (2005 o 2010)'!G76*100</f>
        <v>4180.517729412888</v>
      </c>
      <c r="H76" s="288">
        <f>'salario nominal - UMN'!H76/'IPC (2005 o 2010)'!H76*100</f>
        <v>479103.00627324061</v>
      </c>
      <c r="I76" s="288">
        <f>'salario nominal - UMN'!I76/'IPC (2005 o 2010)'!I76*100</f>
        <v>3524.639843568606</v>
      </c>
      <c r="J76" s="288">
        <f>'salario nominal - UMN'!J76/'IPC (2005 o 2010)'!J76*100</f>
        <v>1303722.8519280322</v>
      </c>
      <c r="K76" s="288">
        <f>'salario nominal - UMN'!K76/'IPC (2005 o 2010)'!K76*100</f>
        <v>2346311.7332931017</v>
      </c>
      <c r="L76" s="288">
        <f>'salario nominal - UMN'!L76/'IPC (2005 o 2010)'!L76*100</f>
        <v>26195.289437566124</v>
      </c>
      <c r="M76" s="288">
        <f>'salario nominal - UMN'!M76/'IPC (2005 o 2010)'!M76*100</f>
        <v>2519.3407889620571</v>
      </c>
      <c r="N76" s="288">
        <f>'salario nominal - UMN'!N76/'IPC (2005 o 2010)'!N76*100</f>
        <v>4533.8686420260574</v>
      </c>
      <c r="O76" s="288">
        <f>'salario nominal - UMN'!O76/'IPC (2005 o 2010)'!O76*100</f>
        <v>890.96940242253913</v>
      </c>
      <c r="P76" s="288">
        <f>'salario nominal - UMN'!P76/'IPC (2005 o 2010)'!P76*100</f>
        <v>3279.3147871707952</v>
      </c>
      <c r="Q76" s="288">
        <f>'salario nominal - UMN'!Q76/'IPC (2005 o 2010)'!Q76*100</f>
        <v>3477.2056740988596</v>
      </c>
      <c r="R76" s="288">
        <f>'salario nominal - UMN'!R76/'IPC (2005 o 2010)'!R76*100</f>
        <v>2143.0131776700891</v>
      </c>
      <c r="S76" s="288">
        <f>'salario nominal - UMN'!S76/'IPC (2005 o 2010)'!S76*100</f>
        <v>3424.9546023442108</v>
      </c>
      <c r="T76" s="288">
        <f>'salario nominal - UMN'!T76/'IPC (2005 o 2010)'!T76*100</f>
        <v>244088.09742402969</v>
      </c>
      <c r="U76" s="288">
        <f>'salario nominal - UMN'!U76/'IPC (2005 o 2010)'!U76*100</f>
        <v>3441.2207681118161</v>
      </c>
      <c r="V76" s="288">
        <f>'salario nominal - UMN'!V76/'IPC (2005 o 2010)'!V76*100</f>
        <v>2869.7177386344169</v>
      </c>
      <c r="W76" s="288">
        <f>'salario nominal - UMN'!W76/'IPC (2005 o 2010)'!W76*100</f>
        <v>383667.79332951555</v>
      </c>
      <c r="X76" s="288">
        <f>'salario nominal - UMN'!X76/'IPC (2005 o 2010)'!X76*100</f>
        <v>8221.8757426262691</v>
      </c>
      <c r="Y76" s="288">
        <f>'salario nominal - UMN'!Y76/'IPC (2005 o 2010)'!Y76*100</f>
        <v>37025.513631291135</v>
      </c>
      <c r="Z76" s="288">
        <f>'salario nominal - UMN'!Z76/'IPC (2005 o 2010)'!Z76*100</f>
        <v>3552.6404604594554</v>
      </c>
      <c r="AA76" s="288">
        <f>'salario nominal - UMN'!AA76/'IPC (2005 o 2010)'!AA76*100</f>
        <v>3136.1000888487101</v>
      </c>
      <c r="AB76" s="288">
        <f>'salario nominal - UMN'!AB76/'IPC (2005 o 2010)'!AB76*100</f>
        <v>1719.6352014263177</v>
      </c>
      <c r="AC76" s="288">
        <f>'salario nominal - UMN'!AC76/'IPC (2005 o 2010)'!AC76*100</f>
        <v>2373.7774321714983</v>
      </c>
      <c r="AD76" s="288">
        <f>'salario nominal - UMN'!AD76/'IPC (2005 o 2010)'!AD76*100</f>
        <v>28118.091409454944</v>
      </c>
      <c r="AE76" s="288">
        <f>'salario nominal - UMN'!AE76/'IPC (2005 o 2010)'!AE76*100</f>
        <v>2503.3776236756617</v>
      </c>
      <c r="AF76" s="288">
        <f>'salario nominal - UMN'!AF76/'IPC (2005 o 2010)'!AF76*100</f>
        <v>16535.934135507487</v>
      </c>
      <c r="AG76" s="293"/>
      <c r="AH76" s="288">
        <f>'salario nominal - UMN'!AH76/'IPC (2005 o 2010)'!AH76*100</f>
        <v>30434.459511501609</v>
      </c>
      <c r="AI76" s="288">
        <f>'salario nominal - UMN'!AI76/'IPC (2005 o 2010)'!AI76*100</f>
        <v>1255.6718751869705</v>
      </c>
      <c r="AJ76" s="288">
        <f>'salario nominal - UMN'!AJ76/'IPC (2005 o 2010)'!AJ76*100</f>
        <v>772.36761917607589</v>
      </c>
      <c r="AO76" s="288"/>
    </row>
    <row r="77" spans="1:41" x14ac:dyDescent="0.25">
      <c r="A77" s="285">
        <v>2010</v>
      </c>
      <c r="B77" s="288">
        <f>'salario nominal - UMN'!B77/'IPC (2005 o 2010)'!B77*100</f>
        <v>2969.1353107589757</v>
      </c>
      <c r="C77" s="288">
        <f>'salario nominal - UMN'!C77/'IPC (2005 o 2010)'!C77*100</f>
        <v>1612.8181664356925</v>
      </c>
      <c r="D77" s="288">
        <f>'salario nominal - UMN'!D77/'IPC (2005 o 2010)'!D77*100</f>
        <v>4941.4967923812746</v>
      </c>
      <c r="E77" s="288">
        <f>'salario nominal - UMN'!E77/'IPC (2005 o 2010)'!E77*100</f>
        <v>3624.5218322856458</v>
      </c>
      <c r="F77" s="288">
        <f>'salario nominal - UMN'!F77/'IPC (2005 o 2010)'!F77*100</f>
        <v>1684.2895285193783</v>
      </c>
      <c r="G77" s="288">
        <f>'salario nominal - UMN'!G77/'IPC (2005 o 2010)'!G77*100</f>
        <v>4166.2577935079998</v>
      </c>
      <c r="H77" s="288">
        <f>'salario nominal - UMN'!H77/'IPC (2005 o 2010)'!H77*100</f>
        <v>521966.27734804008</v>
      </c>
      <c r="I77" s="288">
        <f>'salario nominal - UMN'!I77/'IPC (2005 o 2010)'!I77*100</f>
        <v>3835.6566729391134</v>
      </c>
      <c r="J77" s="288">
        <f>'salario nominal - UMN'!J77/'IPC (2005 o 2010)'!J77*100</f>
        <v>1340369.3454875369</v>
      </c>
      <c r="K77" s="288">
        <f>'salario nominal - UMN'!K77/'IPC (2005 o 2010)'!K77*100</f>
        <v>2359964.2127981745</v>
      </c>
      <c r="L77" s="288">
        <f>'salario nominal - UMN'!L77/'IPC (2005 o 2010)'!L77*100</f>
        <v>26433.458938025193</v>
      </c>
      <c r="M77" s="288">
        <f>'salario nominal - UMN'!M77/'IPC (2005 o 2010)'!M77*100</f>
        <v>2505.5467717668553</v>
      </c>
      <c r="N77" s="288">
        <f>'salario nominal - UMN'!N77/'IPC (2005 o 2010)'!N77*100</f>
        <v>4580.2082760876747</v>
      </c>
      <c r="O77" s="288">
        <f>'salario nominal - UMN'!O77/'IPC (2005 o 2010)'!O77*100</f>
        <v>882.68377958156452</v>
      </c>
      <c r="P77" s="288">
        <f>'salario nominal - UMN'!P77/'IPC (2005 o 2010)'!P77*100</f>
        <v>3298.0011346070996</v>
      </c>
      <c r="Q77" s="288">
        <f>'salario nominal - UMN'!Q77/'IPC (2005 o 2010)'!Q77*100</f>
        <v>3530.5982111238854</v>
      </c>
      <c r="R77" s="288">
        <f>'salario nominal - UMN'!R77/'IPC (2005 o 2010)'!R77*100</f>
        <v>2066.0307355798127</v>
      </c>
      <c r="S77" s="288">
        <f>'salario nominal - UMN'!S77/'IPC (2005 o 2010)'!S77*100</f>
        <v>3423.1735887161371</v>
      </c>
      <c r="T77" s="288">
        <f>'salario nominal - UMN'!T77/'IPC (2005 o 2010)'!T77*100</f>
        <v>233919.29182742341</v>
      </c>
      <c r="U77" s="288">
        <f>'salario nominal - UMN'!U77/'IPC (2005 o 2010)'!U77*100</f>
        <v>3390.8996616951376</v>
      </c>
      <c r="V77" s="288">
        <f>'salario nominal - UMN'!V77/'IPC (2005 o 2010)'!V77*100</f>
        <v>2894.9487649970101</v>
      </c>
      <c r="W77" s="288">
        <f>'salario nominal - UMN'!W77/'IPC (2005 o 2010)'!W77*100</f>
        <v>387138.2124914676</v>
      </c>
      <c r="X77" s="288">
        <f>'salario nominal - UMN'!X77/'IPC (2005 o 2010)'!X77*100</f>
        <v>8127.1964947870219</v>
      </c>
      <c r="Y77" s="288">
        <f>'salario nominal - UMN'!Y77/'IPC (2005 o 2010)'!Y77*100</f>
        <v>37118.596475514882</v>
      </c>
      <c r="Z77" s="288">
        <f>'salario nominal - UMN'!Z77/'IPC (2005 o 2010)'!Z77*100</f>
        <v>3570.5436823327213</v>
      </c>
      <c r="AA77" s="288">
        <f>'salario nominal - UMN'!AA77/'IPC (2005 o 2010)'!AA77*100</f>
        <v>3330.5066848442516</v>
      </c>
      <c r="AB77" s="288">
        <f>'salario nominal - UMN'!AB77/'IPC (2005 o 2010)'!AB77*100</f>
        <v>1724.5003332732533</v>
      </c>
      <c r="AC77" s="288">
        <f>'salario nominal - UMN'!AC77/'IPC (2005 o 2010)'!AC77*100</f>
        <v>2389.0434143916546</v>
      </c>
      <c r="AD77" s="288">
        <f>'salario nominal - UMN'!AD77/'IPC (2005 o 2010)'!AD77*100</f>
        <v>28733.805982888192</v>
      </c>
      <c r="AE77" s="288">
        <f>'salario nominal - UMN'!AE77/'IPC (2005 o 2010)'!AE77*100</f>
        <v>2739.7565157379349</v>
      </c>
      <c r="AF77" s="288">
        <f>'salario nominal - UMN'!AF77/'IPC (2005 o 2010)'!AF77*100</f>
        <v>17196.359803866857</v>
      </c>
      <c r="AG77" s="293"/>
      <c r="AH77" s="288">
        <f>'salario nominal - UMN'!AH77/'IPC (2005 o 2010)'!AH77*100</f>
        <v>30958.488746904801</v>
      </c>
      <c r="AI77" s="288">
        <f>'salario nominal - UMN'!AI77/'IPC (2005 o 2010)'!AI77*100</f>
        <v>1253.692980523384</v>
      </c>
      <c r="AJ77" s="288">
        <f>'salario nominal - UMN'!AJ77/'IPC (2005 o 2010)'!AJ77*100</f>
        <v>847.91312675285417</v>
      </c>
      <c r="AO77" s="288"/>
    </row>
    <row r="78" spans="1:41" x14ac:dyDescent="0.25">
      <c r="A78" s="285">
        <f>A77+1</f>
        <v>2011</v>
      </c>
      <c r="B78" s="288">
        <f>'salario nominal - UMN'!B78/'IPC (2005 o 2010)'!B78*100</f>
        <v>2976.864013979337</v>
      </c>
      <c r="C78" s="288">
        <f>'salario nominal - UMN'!C78/'IPC (2005 o 2010)'!C78*100</f>
        <v>1735.0348983849358</v>
      </c>
      <c r="D78" s="288">
        <f>'salario nominal - UMN'!D78/'IPC (2005 o 2010)'!D78*100</f>
        <v>4998.6486037416107</v>
      </c>
      <c r="E78" s="288">
        <f>'salario nominal - UMN'!E78/'IPC (2005 o 2010)'!E78*100</f>
        <v>3640.4431839563572</v>
      </c>
      <c r="F78" s="288">
        <f>'salario nominal - UMN'!F78/'IPC (2005 o 2010)'!F78*100</f>
        <v>1787.6289260106166</v>
      </c>
      <c r="G78" s="288">
        <f>'salario nominal - UMN'!G78/'IPC (2005 o 2010)'!G78*100</f>
        <v>4192.4306595479429</v>
      </c>
      <c r="H78" s="288">
        <f>'salario nominal - UMN'!H78/'IPC (2005 o 2010)'!H78*100</f>
        <v>538435.90813869424</v>
      </c>
      <c r="I78" s="288">
        <f>'salario nominal - UMN'!I78/'IPC (2005 o 2010)'!I78*100</f>
        <v>4233.0160345818203</v>
      </c>
      <c r="J78" s="288">
        <f>'salario nominal - UMN'!J78/'IPC (2005 o 2010)'!J78*100</f>
        <v>1359441.6423328735</v>
      </c>
      <c r="K78" s="288">
        <f>'salario nominal - UMN'!K78/'IPC (2005 o 2010)'!K78*100</f>
        <v>2355054.8269011737</v>
      </c>
      <c r="L78" s="288">
        <f>'salario nominal - UMN'!L78/'IPC (2005 o 2010)'!L78*100</f>
        <v>26102.282591168136</v>
      </c>
      <c r="M78" s="288">
        <f>'salario nominal - UMN'!M78/'IPC (2005 o 2010)'!M78*100</f>
        <v>2396.1772707802802</v>
      </c>
      <c r="N78" s="288">
        <f>'salario nominal - UMN'!N78/'IPC (2005 o 2010)'!N78*100</f>
        <v>4571.4625858521722</v>
      </c>
      <c r="O78" s="288">
        <f>'salario nominal - UMN'!O78/'IPC (2005 o 2010)'!O78*100</f>
        <v>860.09695305626474</v>
      </c>
      <c r="P78" s="288">
        <f>'salario nominal - UMN'!P78/'IPC (2005 o 2010)'!P78*100</f>
        <v>3308.1437641773327</v>
      </c>
      <c r="Q78" s="288">
        <f>'salario nominal - UMN'!Q78/'IPC (2005 o 2010)'!Q78*100</f>
        <v>3554.5971872779019</v>
      </c>
      <c r="R78" s="288">
        <f>'salario nominal - UMN'!R78/'IPC (2005 o 2010)'!R78*100</f>
        <v>1949.2287741955654</v>
      </c>
      <c r="S78" s="288">
        <f>'salario nominal - UMN'!S78/'IPC (2005 o 2010)'!S78*100</f>
        <v>3430.1407545984098</v>
      </c>
      <c r="T78" s="288">
        <f>'salario nominal - UMN'!T78/'IPC (2005 o 2010)'!T78*100</f>
        <v>231584.4126030987</v>
      </c>
      <c r="U78" s="288">
        <f>'salario nominal - UMN'!U78/'IPC (2005 o 2010)'!U78*100</f>
        <v>3313.0063263876286</v>
      </c>
      <c r="V78" s="288">
        <f>'salario nominal - UMN'!V78/'IPC (2005 o 2010)'!V78*100</f>
        <v>2837.2709391104786</v>
      </c>
      <c r="W78" s="288">
        <f>'salario nominal - UMN'!W78/'IPC (2005 o 2010)'!W78*100</f>
        <v>406577.05965170386</v>
      </c>
      <c r="X78" s="288">
        <f>'salario nominal - UMN'!X78/'IPC (2005 o 2010)'!X78*100</f>
        <v>8302.7063875855729</v>
      </c>
      <c r="Y78" s="288">
        <f>'salario nominal - UMN'!Y78/'IPC (2005 o 2010)'!Y78*100</f>
        <v>38170.762220643403</v>
      </c>
      <c r="Z78" s="288">
        <f>'salario nominal - UMN'!Z78/'IPC (2005 o 2010)'!Z78*100</f>
        <v>3537.1140071131395</v>
      </c>
      <c r="AA78" s="288">
        <f>'salario nominal - UMN'!AA78/'IPC (2005 o 2010)'!AA78*100</f>
        <v>3362.3301062520959</v>
      </c>
      <c r="AB78" s="288">
        <f>'salario nominal - UMN'!AB78/'IPC (2005 o 2010)'!AB78*100</f>
        <v>1620.3824624923936</v>
      </c>
      <c r="AC78" s="288">
        <f>'salario nominal - UMN'!AC78/'IPC (2005 o 2010)'!AC78*100</f>
        <v>2337.7156568500454</v>
      </c>
      <c r="AD78" s="288">
        <f>'salario nominal - UMN'!AD78/'IPC (2005 o 2010)'!AD78*100</f>
        <v>28991.712063803847</v>
      </c>
      <c r="AE78" s="288">
        <f>'salario nominal - UMN'!AE78/'IPC (2005 o 2010)'!AE78*100</f>
        <v>2642.9184818488079</v>
      </c>
      <c r="AF78" s="288">
        <f>'salario nominal - UMN'!AF78/'IPC (2005 o 2010)'!AF78*100</f>
        <v>18950.633553469528</v>
      </c>
      <c r="AG78" s="293"/>
      <c r="AH78" s="288">
        <f>'salario nominal - UMN'!AH78/'IPC (2005 o 2010)'!AH78*100</f>
        <v>30951.428876448859</v>
      </c>
      <c r="AI78" s="288">
        <f>'salario nominal - UMN'!AI78/'IPC (2005 o 2010)'!AI78*100</f>
        <v>1287.8999893968103</v>
      </c>
      <c r="AJ78" s="288">
        <f>'salario nominal - UMN'!AJ78/'IPC (2005 o 2010)'!AJ78*100</f>
        <v>903.4435397244124</v>
      </c>
      <c r="AO78" s="288"/>
    </row>
    <row r="79" spans="1:41" x14ac:dyDescent="0.25">
      <c r="A79" s="285">
        <f>A78+1</f>
        <v>2012</v>
      </c>
      <c r="B79" s="288">
        <f>'salario nominal - UMN'!B79/'IPC (2005 o 2010)'!B79*100</f>
        <v>3005.3453386844708</v>
      </c>
      <c r="C79" s="288">
        <f>'salario nominal - UMN'!C79/'IPC (2005 o 2010)'!C79*100</f>
        <v>1788.7820105185863</v>
      </c>
      <c r="D79" s="288">
        <f>'salario nominal - UMN'!D79/'IPC (2005 o 2010)'!D79*100</f>
        <v>4977.0701874548386</v>
      </c>
      <c r="E79" s="288">
        <f>'salario nominal - UMN'!E79/'IPC (2005 o 2010)'!E79*100</f>
        <v>3650.4739915636278</v>
      </c>
      <c r="F79" s="288">
        <f>'salario nominal - UMN'!F79/'IPC (2005 o 2010)'!F79*100</f>
        <v>1903.1303513827361</v>
      </c>
      <c r="G79" s="288">
        <f>'salario nominal - UMN'!G79/'IPC (2005 o 2010)'!G79*100</f>
        <v>4258.2575883231239</v>
      </c>
      <c r="H79" s="288">
        <f>'salario nominal - UMN'!H79/'IPC (2005 o 2010)'!H79*100</f>
        <v>560408.6435982656</v>
      </c>
      <c r="I79" s="288">
        <f>'salario nominal - UMN'!I79/'IPC (2005 o 2010)'!I79*100</f>
        <v>4543.3146081909708</v>
      </c>
      <c r="J79" s="288">
        <f>'salario nominal - UMN'!J79/'IPC (2005 o 2010)'!J79*100</f>
        <v>1385779.2910246497</v>
      </c>
      <c r="K79" s="288">
        <f>'salario nominal - UMN'!K79/'IPC (2005 o 2010)'!K79*100</f>
        <v>2374118.8257515035</v>
      </c>
      <c r="L79" s="288">
        <f>'salario nominal - UMN'!L79/'IPC (2005 o 2010)'!L79*100</f>
        <v>25917.232016644844</v>
      </c>
      <c r="M79" s="288">
        <f>'salario nominal - UMN'!M79/'IPC (2005 o 2010)'!M79*100</f>
        <v>2317.2050561951955</v>
      </c>
      <c r="N79" s="288">
        <f>'salario nominal - UMN'!N79/'IPC (2005 o 2010)'!N79*100</f>
        <v>4576.1457726783892</v>
      </c>
      <c r="O79" s="288">
        <f>'salario nominal - UMN'!O79/'IPC (2005 o 2010)'!O79*100</f>
        <v>871.02461940804051</v>
      </c>
      <c r="P79" s="288">
        <f>'salario nominal - UMN'!P79/'IPC (2005 o 2010)'!P79*100</f>
        <v>3326.9590617886847</v>
      </c>
      <c r="Q79" s="288">
        <f>'salario nominal - UMN'!Q79/'IPC (2005 o 2010)'!Q79*100</f>
        <v>3549.2281170108122</v>
      </c>
      <c r="R79" s="288">
        <f>'salario nominal - UMN'!R79/'IPC (2005 o 2010)'!R79*100</f>
        <v>1914.0922636315672</v>
      </c>
      <c r="S79" s="288">
        <f>'salario nominal - UMN'!S79/'IPC (2005 o 2010)'!S79*100</f>
        <v>3380.5117576498787</v>
      </c>
      <c r="T79" s="288">
        <f>'salario nominal - UMN'!T79/'IPC (2005 o 2010)'!T79*100</f>
        <v>222621.0272753824</v>
      </c>
      <c r="U79" s="288">
        <f>'salario nominal - UMN'!U79/'IPC (2005 o 2010)'!U79*100</f>
        <v>3287.041660855054</v>
      </c>
      <c r="V79" s="288">
        <f>'salario nominal - UMN'!V79/'IPC (2005 o 2010)'!V79*100</f>
        <v>2715.010451625496</v>
      </c>
      <c r="W79" s="288">
        <f>'salario nominal - UMN'!W79/'IPC (2005 o 2010)'!W79*100</f>
        <v>387440.55698686664</v>
      </c>
      <c r="X79" s="288">
        <f>'salario nominal - UMN'!X79/'IPC (2005 o 2010)'!X79*100</f>
        <v>8244.6947245100564</v>
      </c>
      <c r="Y79" s="288">
        <f>'salario nominal - UMN'!Y79/'IPC (2005 o 2010)'!Y79*100</f>
        <v>39670.968018404725</v>
      </c>
      <c r="Z79" s="288">
        <f>'salario nominal - UMN'!Z79/'IPC (2005 o 2010)'!Z79*100</f>
        <v>3608.1825226895448</v>
      </c>
      <c r="AA79" s="288">
        <f>'salario nominal - UMN'!AA79/'IPC (2005 o 2010)'!AA79*100</f>
        <v>3364.3827298340111</v>
      </c>
      <c r="AB79" s="288">
        <f>'salario nominal - UMN'!AB79/'IPC (2005 o 2010)'!AB79*100</f>
        <v>1527.6742765872991</v>
      </c>
      <c r="AC79" s="288">
        <f>'salario nominal - UMN'!AC79/'IPC (2005 o 2010)'!AC79*100</f>
        <v>2315.6876303795821</v>
      </c>
      <c r="AD79" s="288">
        <f>'salario nominal - UMN'!AD79/'IPC (2005 o 2010)'!AD79*100</f>
        <v>28753.129241872535</v>
      </c>
      <c r="AE79" s="288">
        <f>'salario nominal - UMN'!AE79/'IPC (2005 o 2010)'!AE79*100</f>
        <v>2744.7909459113025</v>
      </c>
      <c r="AF79" s="288">
        <f>'salario nominal - UMN'!AF79/'IPC (2005 o 2010)'!AF79*100</f>
        <v>20403.7552498201</v>
      </c>
      <c r="AG79" s="293"/>
      <c r="AH79" s="288">
        <f>'salario nominal - UMN'!AH79/'IPC (2005 o 2010)'!AH79*100</f>
        <v>31707.749637914698</v>
      </c>
      <c r="AI79" s="288">
        <f>'salario nominal - UMN'!AI79/'IPC (2005 o 2010)'!AI79*100</f>
        <v>1329.6209255610656</v>
      </c>
      <c r="AJ79" s="288">
        <f>'salario nominal - UMN'!AJ79/'IPC (2005 o 2010)'!AJ79*100</f>
        <v>972.02817454585397</v>
      </c>
      <c r="AO79" s="288"/>
    </row>
    <row r="80" spans="1:41" x14ac:dyDescent="0.25">
      <c r="A80" s="285">
        <f>A79+1</f>
        <v>2013</v>
      </c>
      <c r="B80" s="288">
        <f>'salario nominal - UMN'!B80/'IPC (2005 o 2010)'!B80*100</f>
        <v>3003.3659612704428</v>
      </c>
      <c r="C80" s="288">
        <f>'salario nominal - UMN'!C80/'IPC (2005 o 2010)'!C80*100</f>
        <v>1838.3640616452085</v>
      </c>
      <c r="D80" s="288">
        <f>'salario nominal - UMN'!D80/'IPC (2005 o 2010)'!D80*100</f>
        <v>4967.6929881198112</v>
      </c>
      <c r="E80" s="288">
        <f>'salario nominal - UMN'!E80/'IPC (2005 o 2010)'!E80*100</f>
        <v>3706.43692847079</v>
      </c>
      <c r="F80" s="288">
        <f>'salario nominal - UMN'!F80/'IPC (2005 o 2010)'!F80*100</f>
        <v>1982.9703173542941</v>
      </c>
      <c r="G80" s="288">
        <f>'salario nominal - UMN'!G80/'IPC (2005 o 2010)'!G80*100</f>
        <v>4325.5697318889543</v>
      </c>
      <c r="H80" s="288">
        <f>'salario nominal - UMN'!H80/'IPC (2005 o 2010)'!H80*100</f>
        <v>587032.41510416893</v>
      </c>
      <c r="I80" s="288">
        <f>'salario nominal - UMN'!I80/'IPC (2005 o 2010)'!I80*100</f>
        <v>4822.434167027066</v>
      </c>
      <c r="J80" s="288">
        <f>'salario nominal - UMN'!J80/'IPC (2005 o 2010)'!J80*100</f>
        <v>1419301.6524159701</v>
      </c>
      <c r="K80" s="288">
        <f>'salario nominal - UMN'!K80/'IPC (2005 o 2010)'!K80*100</f>
        <v>2412888.0804570913</v>
      </c>
      <c r="L80" s="288">
        <f>'salario nominal - UMN'!L80/'IPC (2005 o 2010)'!L80*100</f>
        <v>26153.009727183631</v>
      </c>
      <c r="M80" s="288">
        <f>'salario nominal - UMN'!M80/'IPC (2005 o 2010)'!M80*100</f>
        <v>2298.5210081925893</v>
      </c>
      <c r="N80" s="288">
        <f>'salario nominal - UMN'!N80/'IPC (2005 o 2010)'!N80*100</f>
        <v>4596.1335079234987</v>
      </c>
      <c r="O80" s="288">
        <f>'salario nominal - UMN'!O80/'IPC (2005 o 2010)'!O80*100</f>
        <v>897.34728984250137</v>
      </c>
      <c r="P80" s="288">
        <f>'salario nominal - UMN'!P80/'IPC (2005 o 2010)'!P80*100</f>
        <v>3336.0582003346308</v>
      </c>
      <c r="Q80" s="288">
        <f>'salario nominal - UMN'!Q80/'IPC (2005 o 2010)'!Q80*100</f>
        <v>3569.896925676604</v>
      </c>
      <c r="R80" s="288">
        <f>'salario nominal - UMN'!R80/'IPC (2005 o 2010)'!R80*100</f>
        <v>1846.0690173171549</v>
      </c>
      <c r="S80" s="288">
        <f>'salario nominal - UMN'!S80/'IPC (2005 o 2010)'!S80*100</f>
        <v>3358.0528884714058</v>
      </c>
      <c r="T80" s="288">
        <f>'salario nominal - UMN'!T80/'IPC (2005 o 2010)'!T80*100</f>
        <v>220493.92981091182</v>
      </c>
      <c r="U80" s="288">
        <f>'salario nominal - UMN'!U80/'IPC (2005 o 2010)'!U80*100</f>
        <v>3252.898478814398</v>
      </c>
      <c r="V80" s="288">
        <f>'salario nominal - UMN'!V80/'IPC (2005 o 2010)'!V80*100</f>
        <v>2698.9828608710177</v>
      </c>
      <c r="W80" s="288">
        <f>'salario nominal - UMN'!W80/'IPC (2005 o 2010)'!W80*100</f>
        <v>384931.59126293898</v>
      </c>
      <c r="X80" s="288">
        <f>'salario nominal - UMN'!X80/'IPC (2005 o 2010)'!X80*100</f>
        <v>8257.7993111370524</v>
      </c>
      <c r="Y80" s="288">
        <f>'salario nominal - UMN'!Y80/'IPC (2005 o 2010)'!Y80*100</f>
        <v>40874.546648808253</v>
      </c>
      <c r="Z80" s="288">
        <f>'salario nominal - UMN'!Z80/'IPC (2005 o 2010)'!Z80*100</f>
        <v>3580.506828138954</v>
      </c>
      <c r="AA80" s="288">
        <f>'salario nominal - UMN'!AA80/'IPC (2005 o 2010)'!AA80*100</f>
        <v>3380.6979973331513</v>
      </c>
      <c r="AB80" s="288">
        <f>'salario nominal - UMN'!AB80/'IPC (2005 o 2010)'!AB80*100</f>
        <v>1579.7498859054958</v>
      </c>
      <c r="AC80" s="288">
        <f>'salario nominal - UMN'!AC80/'IPC (2005 o 2010)'!AC80*100</f>
        <v>2336.6525083330162</v>
      </c>
      <c r="AD80" s="288">
        <f>'salario nominal - UMN'!AD80/'IPC (2005 o 2010)'!AD80*100</f>
        <v>28083.364032348305</v>
      </c>
      <c r="AE80" s="288">
        <f>'salario nominal - UMN'!AE80/'IPC (2005 o 2010)'!AE80*100</f>
        <v>2839.6189905090582</v>
      </c>
      <c r="AF80" s="288">
        <f>'salario nominal - UMN'!AF80/'IPC (2005 o 2010)'!AF80*100</f>
        <v>21515.121276011079</v>
      </c>
      <c r="AG80" s="293"/>
      <c r="AH80" s="288">
        <f>'salario nominal - UMN'!AH80/'IPC (2005 o 2010)'!AH80*100</f>
        <v>32413.100855663288</v>
      </c>
      <c r="AI80" s="288">
        <f>'salario nominal - UMN'!AI80/'IPC (2005 o 2010)'!AI80*100</f>
        <v>1364.1235420587793</v>
      </c>
      <c r="AJ80" s="288">
        <f>'salario nominal - UMN'!AJ80/'IPC (2005 o 2010)'!AJ80*100</f>
        <v>1057.1267560032838</v>
      </c>
      <c r="AO80" s="288"/>
    </row>
    <row r="81" spans="1:41" x14ac:dyDescent="0.25">
      <c r="A81" s="285">
        <f>A80+1</f>
        <v>2014</v>
      </c>
      <c r="B81" s="288">
        <f>'salario nominal - UMN'!B81/'IPC (2005 o 2010)'!B81*100</f>
        <v>3061.1086918848855</v>
      </c>
      <c r="C81" s="288">
        <f>'salario nominal - UMN'!C81/'IPC (2005 o 2010)'!C81*100</f>
        <v>1767.9837541217737</v>
      </c>
      <c r="D81" s="288">
        <f>'salario nominal - UMN'!D81/'IPC (2005 o 2010)'!D81*100</f>
        <v>4957.1954093796558</v>
      </c>
      <c r="E81" s="288">
        <f>'salario nominal - UMN'!E81/'IPC (2005 o 2010)'!E81*100</f>
        <v>3708.9801784859796</v>
      </c>
      <c r="F81" s="288">
        <f>'salario nominal - UMN'!F81/'IPC (2005 o 2010)'!F81*100</f>
        <v>2002.8737752079196</v>
      </c>
      <c r="G81" s="288">
        <f>'salario nominal - UMN'!G81/'IPC (2005 o 2010)'!G81*100</f>
        <v>4378.2344665213504</v>
      </c>
      <c r="H81" s="288">
        <f>'salario nominal - UMN'!H81/'IPC (2005 o 2010)'!H81*100</f>
        <v>598737.15877288964</v>
      </c>
      <c r="I81" s="288">
        <f>'salario nominal - UMN'!I81/'IPC (2005 o 2010)'!I81*100</f>
        <v>5098.1665422831629</v>
      </c>
      <c r="J81" s="288">
        <f>'salario nominal - UMN'!J81/'IPC (2005 o 2010)'!J81*100</f>
        <v>1434794.1178881503</v>
      </c>
      <c r="K81" s="288">
        <f>'salario nominal - UMN'!K81/'IPC (2005 o 2010)'!K81*100</f>
        <v>2438634.5796888741</v>
      </c>
      <c r="L81" s="288">
        <f>'salario nominal - UMN'!L81/'IPC (2005 o 2010)'!L81*100</f>
        <v>26372.495840366839</v>
      </c>
      <c r="M81" s="288">
        <f>'salario nominal - UMN'!M81/'IPC (2005 o 2010)'!M81*100</f>
        <v>2296.0650105191912</v>
      </c>
      <c r="N81" s="288">
        <f>'salario nominal - UMN'!N81/'IPC (2005 o 2010)'!N81*100</f>
        <v>4650.5609305511243</v>
      </c>
      <c r="O81" s="288">
        <f>'salario nominal - UMN'!O81/'IPC (2005 o 2010)'!O81*100</f>
        <v>959.94844361210187</v>
      </c>
      <c r="P81" s="288">
        <f>'salario nominal - UMN'!P81/'IPC (2005 o 2010)'!P81*100</f>
        <v>3343.9989897633213</v>
      </c>
      <c r="Q81" s="288">
        <f>'salario nominal - UMN'!Q81/'IPC (2005 o 2010)'!Q81*100</f>
        <v>3539.7411995898642</v>
      </c>
      <c r="R81" s="288">
        <f>'salario nominal - UMN'!R81/'IPC (2005 o 2010)'!R81*100</f>
        <v>1813.4742001840709</v>
      </c>
      <c r="S81" s="288">
        <f>'salario nominal - UMN'!S81/'IPC (2005 o 2010)'!S81*100</f>
        <v>3404.2280669700958</v>
      </c>
      <c r="T81" s="288">
        <f>'salario nominal - UMN'!T81/'IPC (2005 o 2010)'!T81*100</f>
        <v>221302.8042988923</v>
      </c>
      <c r="U81" s="288">
        <f>'salario nominal - UMN'!U81/'IPC (2005 o 2010)'!U81*100</f>
        <v>3265.2515624342695</v>
      </c>
      <c r="V81" s="288">
        <f>'salario nominal - UMN'!V81/'IPC (2005 o 2010)'!V81*100</f>
        <v>2684.4555301865912</v>
      </c>
      <c r="W81" s="288">
        <f>'salario nominal - UMN'!W81/'IPC (2005 o 2010)'!W81*100</f>
        <v>377987.80368329538</v>
      </c>
      <c r="X81" s="288">
        <f>'salario nominal - UMN'!X81/'IPC (2005 o 2010)'!X81*100</f>
        <v>8245.0211319134887</v>
      </c>
      <c r="Y81" s="288">
        <f>'salario nominal - UMN'!Y81/'IPC (2005 o 2010)'!Y81*100</f>
        <v>41471.284068969151</v>
      </c>
      <c r="Z81" s="288">
        <f>'salario nominal - UMN'!Z81/'IPC (2005 o 2010)'!Z81*100</f>
        <v>3602.4741223654678</v>
      </c>
      <c r="AA81" s="288">
        <f>'salario nominal - UMN'!AA81/'IPC (2005 o 2010)'!AA81*100</f>
        <v>3443.7829223895383</v>
      </c>
      <c r="AB81" s="288">
        <f>'salario nominal - UMN'!AB81/'IPC (2005 o 2010)'!AB81*100</f>
        <v>1519.2997585068806</v>
      </c>
      <c r="AC81" s="288">
        <f>'salario nominal - UMN'!AC81/'IPC (2005 o 2010)'!AC81*100</f>
        <v>2325.7290236907206</v>
      </c>
      <c r="AD81" s="288">
        <f>'salario nominal - UMN'!AD81/'IPC (2005 o 2010)'!AD81*100</f>
        <v>28804.213309730523</v>
      </c>
      <c r="AE81" s="288">
        <f>'salario nominal - UMN'!AE81/'IPC (2005 o 2010)'!AE81*100</f>
        <v>3025.5175502265047</v>
      </c>
      <c r="AF81" s="288">
        <f>'salario nominal - UMN'!AF81/'IPC (2005 o 2010)'!AF81*100</f>
        <v>22016.427662964601</v>
      </c>
      <c r="AG81" s="293"/>
      <c r="AH81" s="288">
        <f>'salario nominal - UMN'!AH81/'IPC (2005 o 2010)'!AH81*100</f>
        <v>33170.671629635734</v>
      </c>
      <c r="AI81" s="288">
        <f>'salario nominal - UMN'!AI81/'IPC (2005 o 2010)'!AI81*100</f>
        <v>1395.253952135223</v>
      </c>
      <c r="AJ81" s="288">
        <f>'salario nominal - UMN'!AJ81/'IPC (2005 o 2010)'!AJ81*100</f>
        <v>1116.9846322870476</v>
      </c>
      <c r="AO81" s="288"/>
    </row>
    <row r="82" spans="1:41" x14ac:dyDescent="0.25">
      <c r="A82" s="285">
        <v>2015</v>
      </c>
      <c r="B82" s="288">
        <f>'salario nominal - UMN'!B82/'IPC (2005 o 2010)'!B82*100</f>
        <v>3134.2708898392943</v>
      </c>
      <c r="C82" s="288">
        <f>'salario nominal - UMN'!C82/'IPC (2005 o 2010)'!C82*100</f>
        <v>1880.8600984957257</v>
      </c>
      <c r="D82" s="288">
        <f>'salario nominal - UMN'!D82/'IPC (2005 o 2010)'!D82*100</f>
        <v>4948.4827766312083</v>
      </c>
      <c r="E82" s="288">
        <f>'salario nominal - UMN'!E82/'IPC (2005 o 2010)'!E82*100</f>
        <v>3741.5039309142721</v>
      </c>
      <c r="F82" s="288">
        <f>'salario nominal - UMN'!F82/'IPC (2005 o 2010)'!F82*100</f>
        <v>1993.0605058137121</v>
      </c>
      <c r="G82" s="288">
        <f>'salario nominal - UMN'!G82/'IPC (2005 o 2010)'!G82*100</f>
        <v>4410.3695684684244</v>
      </c>
      <c r="H82" s="288">
        <f>'salario nominal - UMN'!H82/'IPC (2005 o 2010)'!H82*100</f>
        <v>604230.36621356208</v>
      </c>
      <c r="I82" s="288">
        <f>'salario nominal - UMN'!I82/'IPC (2005 o 2010)'!I82*100</f>
        <v>5406.9221193116437</v>
      </c>
      <c r="J82" s="288">
        <f>'salario nominal - UMN'!J82/'IPC (2005 o 2010)'!J82*100</f>
        <v>1444856.5725003334</v>
      </c>
      <c r="K82" s="288">
        <f>'salario nominal - UMN'!K82/'IPC (2005 o 2010)'!K82*100</f>
        <v>2527637.0966601386</v>
      </c>
      <c r="L82" s="288">
        <f>'salario nominal - UMN'!L82/'IPC (2005 o 2010)'!L82*100</f>
        <v>26689.271665027922</v>
      </c>
      <c r="M82" s="288">
        <f>'salario nominal - UMN'!M82/'IPC (2005 o 2010)'!M82*100</f>
        <v>2322.5600585483003</v>
      </c>
      <c r="N82" s="288">
        <f>'salario nominal - UMN'!N82/'IPC (2005 o 2010)'!N82*100</f>
        <v>4787.7369927735044</v>
      </c>
      <c r="O82" s="288">
        <f>'salario nominal - UMN'!O82/'IPC (2005 o 2010)'!O82*100</f>
        <v>1005.0876081200854</v>
      </c>
      <c r="P82" s="288">
        <f>'salario nominal - UMN'!P82/'IPC (2005 o 2010)'!P82*100</f>
        <v>3412.1570364881768</v>
      </c>
      <c r="Q82" s="288">
        <f>'salario nominal - UMN'!Q82/'IPC (2005 o 2010)'!Q82*100</f>
        <v>3577.2810465252037</v>
      </c>
      <c r="R82" s="288">
        <f>'salario nominal - UMN'!R82/'IPC (2005 o 2010)'!R82*100</f>
        <v>1752.767050580444</v>
      </c>
      <c r="S82" s="288">
        <f>'salario nominal - UMN'!S82/'IPC (2005 o 2010)'!S82*100</f>
        <v>3381.3176332255052</v>
      </c>
      <c r="T82" s="288">
        <f>'salario nominal - UMN'!T82/'IPC (2005 o 2010)'!T82*100</f>
        <v>224138.73663528162</v>
      </c>
      <c r="U82" s="288">
        <f>'salario nominal - UMN'!U82/'IPC (2005 o 2010)'!U82*100</f>
        <v>3355.6701708111887</v>
      </c>
      <c r="V82" s="288">
        <f>'salario nominal - UMN'!V82/'IPC (2005 o 2010)'!V82*100</f>
        <v>2705.7334858616196</v>
      </c>
      <c r="W82" s="288">
        <f>'salario nominal - UMN'!W82/'IPC (2005 o 2010)'!W82*100</f>
        <v>376907.28691820329</v>
      </c>
      <c r="X82" s="288">
        <f>'salario nominal - UMN'!X82/'IPC (2005 o 2010)'!X82*100</f>
        <v>8284.5563019710589</v>
      </c>
      <c r="Y82" s="288">
        <f>'salario nominal - UMN'!Y82/'IPC (2005 o 2010)'!Y82*100</f>
        <v>41500.883154675714</v>
      </c>
      <c r="Z82" s="288">
        <f>'salario nominal - UMN'!Z82/'IPC (2005 o 2010)'!Z82*100</f>
        <v>3683.3933316043231</v>
      </c>
      <c r="AA82" s="288">
        <f>'salario nominal - UMN'!AA82/'IPC (2005 o 2010)'!AA82*100</f>
        <v>3535.3208995360455</v>
      </c>
      <c r="AB82" s="288">
        <f>'salario nominal - UMN'!AB82/'IPC (2005 o 2010)'!AB82*100</f>
        <v>1511.1097767276387</v>
      </c>
      <c r="AC82" s="288">
        <f>'salario nominal - UMN'!AC82/'IPC (2005 o 2010)'!AC82*100</f>
        <v>2330.9188622491215</v>
      </c>
      <c r="AD82" s="288">
        <f>'salario nominal - UMN'!AD82/'IPC (2005 o 2010)'!AD82*100</f>
        <v>29510.952405168486</v>
      </c>
      <c r="AE82" s="288">
        <f>'salario nominal - UMN'!AE82/'IPC (2005 o 2010)'!AE82*100</f>
        <v>3065.2627513164998</v>
      </c>
      <c r="AF82" s="288">
        <f>'salario nominal - UMN'!AF82/'IPC (2005 o 2010)'!AF82*100</f>
        <v>20014.309699518362</v>
      </c>
      <c r="AG82" s="293"/>
      <c r="AH82" s="288">
        <f>'salario nominal - UMN'!AH82/'IPC (2005 o 2010)'!AH82*100</f>
        <v>34143.783442381238</v>
      </c>
      <c r="AI82" s="288">
        <f>'salario nominal - UMN'!AI82/'IPC (2005 o 2010)'!AI82*100</f>
        <v>1438.2745519294401</v>
      </c>
      <c r="AJ82" s="288">
        <f>'salario nominal - UMN'!AJ82/'IPC (2005 o 2010)'!AJ82*100</f>
        <v>1180.0609130815881</v>
      </c>
      <c r="AO82" s="288"/>
    </row>
    <row r="83" spans="1:41" x14ac:dyDescent="0.25">
      <c r="A83" s="285">
        <f>A82+1</f>
        <v>2016</v>
      </c>
      <c r="B83" s="288">
        <f>'salario nominal - UMN'!B83/'IPC (2005 o 2010)'!B83*100</f>
        <v>3146.0234679605073</v>
      </c>
      <c r="C83" s="288">
        <f>'salario nominal - UMN'!C83/'IPC (2005 o 2010)'!C83*100</f>
        <v>1881.5856407958552</v>
      </c>
      <c r="D83" s="288">
        <f>'salario nominal - UMN'!D83/'IPC (2005 o 2010)'!D83*100</f>
        <v>4917.0307738896954</v>
      </c>
      <c r="E83" s="288">
        <f>'salario nominal - UMN'!E83/'IPC (2005 o 2010)'!E83*100</f>
        <v>3690.0160526652926</v>
      </c>
      <c r="F83" s="288">
        <f>'salario nominal - UMN'!F83/'IPC (2005 o 2010)'!F83*100</f>
        <v>1986.532891076748</v>
      </c>
      <c r="G83" s="288">
        <f>'salario nominal - UMN'!G83/'IPC (2005 o 2010)'!G83*100</f>
        <v>4312.5437412367091</v>
      </c>
      <c r="H83" s="288">
        <f>'salario nominal - UMN'!H83/'IPC (2005 o 2010)'!H83*100</f>
        <v>621532.03293948411</v>
      </c>
      <c r="I83" s="288">
        <f>'salario nominal - UMN'!I83/'IPC (2005 o 2010)'!I83*100</f>
        <v>5613.3693807084101</v>
      </c>
      <c r="J83" s="288">
        <f>'salario nominal - UMN'!J83/'IPC (2005 o 2010)'!J83*100</f>
        <v>1419969.3205561501</v>
      </c>
      <c r="K83" s="288">
        <f>'salario nominal - UMN'!K83/'IPC (2005 o 2010)'!K83*100</f>
        <v>2587732.0440011756</v>
      </c>
      <c r="L83" s="288">
        <f>'salario nominal - UMN'!L83/'IPC (2005 o 2010)'!L83*100</f>
        <v>26640.392157000184</v>
      </c>
      <c r="M83" s="288">
        <f>'salario nominal - UMN'!M83/'IPC (2005 o 2010)'!M83*100</f>
        <v>2307.3986609552685</v>
      </c>
      <c r="N83" s="288">
        <f>'salario nominal - UMN'!N83/'IPC (2005 o 2010)'!N83*100</f>
        <v>4768.9451153782466</v>
      </c>
      <c r="O83" s="288">
        <f>'salario nominal - UMN'!O83/'IPC (2005 o 2010)'!O83*100</f>
        <v>1057.2318583403514</v>
      </c>
      <c r="P83" s="288">
        <f>'salario nominal - UMN'!P83/'IPC (2005 o 2010)'!P83*100</f>
        <v>3432.3920704944994</v>
      </c>
      <c r="Q83" s="288">
        <f>'salario nominal - UMN'!Q83/'IPC (2005 o 2010)'!Q83*100</f>
        <v>3626.4091443986117</v>
      </c>
      <c r="R83" s="288">
        <f>'salario nominal - UMN'!R83/'IPC (2005 o 2010)'!R83*100</f>
        <v>1713.1305521204381</v>
      </c>
      <c r="S83" s="288">
        <f>'salario nominal - UMN'!S83/'IPC (2005 o 2010)'!S83*100</f>
        <v>3431.0396868995654</v>
      </c>
      <c r="T83" s="288">
        <f>'salario nominal - UMN'!T83/'IPC (2005 o 2010)'!T83*100</f>
        <v>228982.94907398886</v>
      </c>
      <c r="U83" s="288">
        <f>'salario nominal - UMN'!U83/'IPC (2005 o 2010)'!U83*100</f>
        <v>3430.507345340633</v>
      </c>
      <c r="V83" s="288">
        <f>'salario nominal - UMN'!V83/'IPC (2005 o 2010)'!V83*100</f>
        <v>2721.7181345644644</v>
      </c>
      <c r="W83" s="288">
        <f>'salario nominal - UMN'!W83/'IPC (2005 o 2010)'!W83*100</f>
        <v>381442.05754893803</v>
      </c>
      <c r="X83" s="288">
        <f>'salario nominal - UMN'!X83/'IPC (2005 o 2010)'!X83*100</f>
        <v>8280.0134185140159</v>
      </c>
      <c r="Y83" s="288">
        <f>'salario nominal - UMN'!Y83/'IPC (2005 o 2010)'!Y83*100</f>
        <v>40748.461809110035</v>
      </c>
      <c r="Z83" s="288">
        <f>'salario nominal - UMN'!Z83/'IPC (2005 o 2010)'!Z83*100</f>
        <v>3819.2384882741999</v>
      </c>
      <c r="AA83" s="288">
        <f>'salario nominal - UMN'!AA83/'IPC (2005 o 2010)'!AA83*100</f>
        <v>3736.7211777341718</v>
      </c>
      <c r="AB83" s="288">
        <f>'salario nominal - UMN'!AB83/'IPC (2005 o 2010)'!AB83*100</f>
        <v>1524.4547313181642</v>
      </c>
      <c r="AC83" s="288">
        <f>'salario nominal - UMN'!AC83/'IPC (2005 o 2010)'!AC83*100</f>
        <v>2379.0503526158936</v>
      </c>
      <c r="AD83" s="288">
        <f>'salario nominal - UMN'!AD83/'IPC (2005 o 2010)'!AD83*100</f>
        <v>30380.492916249983</v>
      </c>
      <c r="AE83" s="288">
        <f>'salario nominal - UMN'!AE83/'IPC (2005 o 2010)'!AE83*100</f>
        <v>3515.7485054380386</v>
      </c>
      <c r="AF83" s="288">
        <f>'salario nominal - UMN'!AF83/'IPC (2005 o 2010)'!AF83*100</f>
        <v>19444.028022310609</v>
      </c>
      <c r="AG83" s="293"/>
      <c r="AH83" s="288">
        <f>'salario nominal - UMN'!AH83/'IPC (2005 o 2010)'!AH83*100</f>
        <v>34854.584271490639</v>
      </c>
      <c r="AI83" s="288">
        <f>'salario nominal - UMN'!AI83/'IPC (2005 o 2010)'!AI83*100</f>
        <v>1594.0464345371788</v>
      </c>
      <c r="AJ83" s="288">
        <f>'salario nominal - UMN'!AJ83/'IPC (2005 o 2010)'!AJ83*100</f>
        <v>1248.9737874789475</v>
      </c>
      <c r="AO83" s="288"/>
    </row>
    <row r="84" spans="1:41" x14ac:dyDescent="0.25">
      <c r="A84" s="285">
        <f>A83+1</f>
        <v>2017</v>
      </c>
      <c r="B84" s="288">
        <f>'salario nominal - UMN'!B84/'IPC (2005 o 2010)'!B84*100</f>
        <v>3195.0668266703883</v>
      </c>
      <c r="C84" s="288">
        <f>'salario nominal - UMN'!C84/'IPC (2005 o 2010)'!C84*100</f>
        <v>1921.0038927222461</v>
      </c>
      <c r="D84" s="288">
        <f>'salario nominal - UMN'!D84/'IPC (2005 o 2010)'!D84*100</f>
        <v>4918.9759447626229</v>
      </c>
      <c r="E84" s="288">
        <f>'salario nominal - UMN'!E84/'IPC (2005 o 2010)'!E84*100</f>
        <v>3675.046869154869</v>
      </c>
      <c r="F84" s="288">
        <f>'salario nominal - UMN'!F84/'IPC (2005 o 2010)'!F84*100</f>
        <v>2020.2518282486253</v>
      </c>
      <c r="G84" s="288">
        <f>'salario nominal - UMN'!G84/'IPC (2005 o 2010)'!G84*100</f>
        <v>4332.552455947216</v>
      </c>
      <c r="H84" s="288">
        <f>'salario nominal - UMN'!H84/'IPC (2005 o 2010)'!H84*100</f>
        <v>651812.97157930152</v>
      </c>
      <c r="I84" s="288">
        <f>'salario nominal - UMN'!I84/'IPC (2005 o 2010)'!I84*100</f>
        <v>5914.5942485507658</v>
      </c>
      <c r="J84" s="288">
        <f>'salario nominal - UMN'!J84/'IPC (2005 o 2010)'!J84*100</f>
        <v>1448266.5528722471</v>
      </c>
      <c r="K84" s="288">
        <f>'salario nominal - UMN'!K84/'IPC (2005 o 2010)'!K84*100</f>
        <v>2626463.7261307575</v>
      </c>
      <c r="L84" s="288">
        <f>'salario nominal - UMN'!L84/'IPC (2005 o 2010)'!L84*100</f>
        <v>27418.578857914224</v>
      </c>
      <c r="M84" s="288">
        <f>'salario nominal - UMN'!M84/'IPC (2005 o 2010)'!M84*100</f>
        <v>2278.7600739274862</v>
      </c>
      <c r="N84" s="288">
        <f>'salario nominal - UMN'!N84/'IPC (2005 o 2010)'!N84*100</f>
        <v>4813.3948522277433</v>
      </c>
      <c r="O84" s="288">
        <f>'salario nominal - UMN'!O84/'IPC (2005 o 2010)'!O84*100</f>
        <v>1098.741394696912</v>
      </c>
      <c r="P84" s="288">
        <f>'salario nominal - UMN'!P84/'IPC (2005 o 2010)'!P84*100</f>
        <v>3364.7784401074155</v>
      </c>
      <c r="Q84" s="288">
        <f>'salario nominal - UMN'!Q84/'IPC (2005 o 2010)'!Q84*100</f>
        <v>3648.7352720284116</v>
      </c>
      <c r="R84" s="288">
        <f>'salario nominal - UMN'!R84/'IPC (2005 o 2010)'!R84*100</f>
        <v>1695.3880685269407</v>
      </c>
      <c r="S84" s="288">
        <f>'salario nominal - UMN'!S84/'IPC (2005 o 2010)'!S84*100</f>
        <v>3429.9777010914504</v>
      </c>
      <c r="T84" s="288">
        <f>'salario nominal - UMN'!T84/'IPC (2005 o 2010)'!T84*100</f>
        <v>238142.30135780064</v>
      </c>
      <c r="U84" s="288">
        <f>'salario nominal - UMN'!U84/'IPC (2005 o 2010)'!U84*100</f>
        <v>3509.6504777363953</v>
      </c>
      <c r="V84" s="288">
        <f>'salario nominal - UMN'!V84/'IPC (2005 o 2010)'!V84*100</f>
        <v>2698.5767266102325</v>
      </c>
      <c r="W84" s="288">
        <f>'salario nominal - UMN'!W84/'IPC (2005 o 2010)'!W84*100</f>
        <v>379982.3233313922</v>
      </c>
      <c r="X84" s="288">
        <f>'salario nominal - UMN'!X84/'IPC (2005 o 2010)'!X84*100</f>
        <v>8186.6314468852988</v>
      </c>
      <c r="Y84" s="288">
        <f>'salario nominal - UMN'!Y84/'IPC (2005 o 2010)'!Y84*100</f>
        <v>41029.264873970918</v>
      </c>
      <c r="Z84" s="288">
        <f>'salario nominal - UMN'!Z84/'IPC (2005 o 2010)'!Z84*100</f>
        <v>3850.5907869884331</v>
      </c>
      <c r="AA84" s="288">
        <f>'salario nominal - UMN'!AA84/'IPC (2005 o 2010)'!AA84*100</f>
        <v>3872.0549485566175</v>
      </c>
      <c r="AB84" s="288">
        <f>'salario nominal - UMN'!AB84/'IPC (2005 o 2010)'!AB84*100</f>
        <v>1528.6055764129158</v>
      </c>
      <c r="AC84" s="288">
        <f>'salario nominal - UMN'!AC84/'IPC (2005 o 2010)'!AC84*100</f>
        <v>2391.8041163499379</v>
      </c>
      <c r="AD84" s="288">
        <f>'salario nominal - UMN'!AD84/'IPC (2005 o 2010)'!AD84*100</f>
        <v>31604.111197943974</v>
      </c>
      <c r="AE84" s="288">
        <f>'salario nominal - UMN'!AE84/'IPC (2005 o 2010)'!AE84*100</f>
        <v>4024.9565060243276</v>
      </c>
      <c r="AF84" s="288">
        <f>'salario nominal - UMN'!AF84/'IPC (2005 o 2010)'!AF84*100</f>
        <v>19821.939185277079</v>
      </c>
      <c r="AG84" s="293"/>
      <c r="AH84" s="288">
        <f>'salario nominal - UMN'!AH84/'IPC (2005 o 2010)'!AH84*100</f>
        <v>35027.371698312643</v>
      </c>
      <c r="AI84" s="288">
        <f>'salario nominal - UMN'!AI84/'IPC (2005 o 2010)'!AI84*100</f>
        <v>1566.7001459755711</v>
      </c>
      <c r="AJ84" s="288">
        <f>'salario nominal - UMN'!AJ84/'IPC (2005 o 2010)'!AJ84*100</f>
        <v>1378.7661576333903</v>
      </c>
      <c r="AO84" s="288"/>
    </row>
    <row r="85" spans="1:41" x14ac:dyDescent="0.25">
      <c r="A85" s="285">
        <v>2018</v>
      </c>
      <c r="B85" s="288">
        <f>'salario nominal - UMN'!B85/'IPC (2005 o 2010)'!B85*100</f>
        <v>3253.5389556022692</v>
      </c>
      <c r="C85" s="288">
        <f>'salario nominal - UMN'!C85/'IPC (2005 o 2010)'!C85*100</f>
        <v>1642.4328626761292</v>
      </c>
      <c r="D85" s="288">
        <f>'salario nominal - UMN'!D85/'IPC (2005 o 2010)'!D85*100</f>
        <v>4895.8266505175343</v>
      </c>
      <c r="E85" s="288">
        <f>'salario nominal - UMN'!E85/'IPC (2005 o 2010)'!E85*100</f>
        <v>3614.6069769325172</v>
      </c>
      <c r="F85" s="288">
        <f>'salario nominal - UMN'!F85/'IPC (2005 o 2010)'!F85*100</f>
        <v>0</v>
      </c>
      <c r="G85" s="288">
        <f>'salario nominal - UMN'!G85/'IPC (2005 o 2010)'!G85*100</f>
        <v>4376.0568050425099</v>
      </c>
      <c r="H85" s="288">
        <f>'salario nominal - UMN'!H85/'IPC (2005 o 2010)'!H85*100</f>
        <v>675407.6308271453</v>
      </c>
      <c r="I85" s="288">
        <f>'salario nominal - UMN'!I85/'IPC (2005 o 2010)'!I85*100</f>
        <v>0</v>
      </c>
      <c r="J85" s="288">
        <f>'salario nominal - UMN'!J85/'IPC (2005 o 2010)'!J85*100</f>
        <v>1509408.9796782725</v>
      </c>
      <c r="K85" s="288">
        <f>'salario nominal - UMN'!K85/'IPC (2005 o 2010)'!K85*100</f>
        <v>0</v>
      </c>
      <c r="L85" s="288">
        <f>'salario nominal - UMN'!L85/'IPC (2005 o 2010)'!L85*100</f>
        <v>27555.092421756057</v>
      </c>
      <c r="M85" s="288">
        <f>'salario nominal - UMN'!M85/'IPC (2005 o 2010)'!M85*100</f>
        <v>2257.361643709045</v>
      </c>
      <c r="N85" s="288">
        <f>'salario nominal - UMN'!N85/'IPC (2005 o 2010)'!N85*100</f>
        <v>4831.0477404013745</v>
      </c>
      <c r="O85" s="288">
        <f>'salario nominal - UMN'!O85/'IPC (2005 o 2010)'!O85*100</f>
        <v>1173.2013840825489</v>
      </c>
      <c r="P85" s="288">
        <f>'salario nominal - UMN'!P85/'IPC (2005 o 2010)'!P85*100</f>
        <v>3368.8765832150098</v>
      </c>
      <c r="Q85" s="288">
        <f>'salario nominal - UMN'!Q85/'IPC (2005 o 2010)'!Q85*100</f>
        <v>3652.9026639024819</v>
      </c>
      <c r="R85" s="288">
        <f>'salario nominal - UMN'!R85/'IPC (2005 o 2010)'!R85*100</f>
        <v>1696.6122755151428</v>
      </c>
      <c r="S85" s="288">
        <f>'salario nominal - UMN'!S85/'IPC (2005 o 2010)'!S85*100</f>
        <v>3450.535162724676</v>
      </c>
      <c r="T85" s="288">
        <f>'salario nominal - UMN'!T85/'IPC (2005 o 2010)'!T85*100</f>
        <v>248609.78566764103</v>
      </c>
      <c r="U85" s="288">
        <f>'salario nominal - UMN'!U85/'IPC (2005 o 2010)'!U85*100</f>
        <v>3574.5479890671477</v>
      </c>
      <c r="V85" s="288">
        <f>'salario nominal - UMN'!V85/'IPC (2005 o 2010)'!V85*100</f>
        <v>2722.9453558994433</v>
      </c>
      <c r="W85" s="288">
        <f>'salario nominal - UMN'!W85/'IPC (2005 o 2010)'!W85*100</f>
        <v>380755.55941642326</v>
      </c>
      <c r="X85" s="288">
        <f>'salario nominal - UMN'!X85/'IPC (2005 o 2010)'!X85*100</f>
        <v>8236.1534316209163</v>
      </c>
      <c r="Y85" s="288">
        <f>'salario nominal - UMN'!Y85/'IPC (2005 o 2010)'!Y85*100</f>
        <v>41274.594999507011</v>
      </c>
      <c r="Z85" s="288">
        <f>'salario nominal - UMN'!Z85/'IPC (2005 o 2010)'!Z85*100</f>
        <v>3904.7444341975256</v>
      </c>
      <c r="AA85" s="288">
        <f>'salario nominal - UMN'!AA85/'IPC (2005 o 2010)'!AA85*100</f>
        <v>4109.6414472783699</v>
      </c>
      <c r="AB85" s="288">
        <f>'salario nominal - UMN'!AB85/'IPC (2005 o 2010)'!AB85*100</f>
        <v>1553.9977551622305</v>
      </c>
      <c r="AC85" s="288">
        <f>'salario nominal - UMN'!AC85/'IPC (2005 o 2010)'!AC85*100</f>
        <v>2403.936052911431</v>
      </c>
      <c r="AD85" s="288">
        <f>'salario nominal - UMN'!AD85/'IPC (2005 o 2010)'!AD85*100</f>
        <v>33410.689730915183</v>
      </c>
      <c r="AE85" s="288">
        <f>'salario nominal - UMN'!AE85/'IPC (2005 o 2010)'!AE85*100</f>
        <v>4667.5931351207291</v>
      </c>
      <c r="AF85" s="288">
        <f>'salario nominal - UMN'!AF85/'IPC (2005 o 2010)'!AF85*100</f>
        <v>21160.695444707209</v>
      </c>
      <c r="AG85" s="293"/>
      <c r="AH85" s="288">
        <f>'salario nominal - UMN'!AH85/'IPC (2005 o 2010)'!AH85*100</f>
        <v>35566.989526880119</v>
      </c>
      <c r="AI85" s="288">
        <f>'salario nominal - UMN'!AI85/'IPC (2005 o 2010)'!AI85*100</f>
        <v>1559.0355075011523</v>
      </c>
      <c r="AJ85" s="288">
        <f>'salario nominal - UMN'!AJ85/'IPC (2005 o 2010)'!AJ85*100</f>
        <v>1510.0741577273632</v>
      </c>
      <c r="AO85" s="288"/>
    </row>
    <row r="86" spans="1:41" x14ac:dyDescent="0.25">
      <c r="A86" s="287"/>
      <c r="AO86" s="288"/>
    </row>
    <row r="87" spans="1:41" x14ac:dyDescent="0.25">
      <c r="A87" s="287"/>
      <c r="AO87" s="288"/>
    </row>
    <row r="88" spans="1:41" x14ac:dyDescent="0.25">
      <c r="A88" s="287"/>
      <c r="AO88" s="288"/>
    </row>
    <row r="89" spans="1:41" x14ac:dyDescent="0.25">
      <c r="A89" s="287"/>
      <c r="AO89" s="288"/>
    </row>
    <row r="90" spans="1:41" x14ac:dyDescent="0.25">
      <c r="A90" s="287"/>
      <c r="AO90" s="288"/>
    </row>
    <row r="91" spans="1:41" x14ac:dyDescent="0.25">
      <c r="A91" s="287"/>
      <c r="AO91" s="288"/>
    </row>
    <row r="92" spans="1:41" x14ac:dyDescent="0.25">
      <c r="A92" s="287"/>
      <c r="AO92" s="288"/>
    </row>
    <row r="93" spans="1:41" x14ac:dyDescent="0.25">
      <c r="A93" s="287"/>
      <c r="AO93" s="288"/>
    </row>
    <row r="94" spans="1:41" x14ac:dyDescent="0.25">
      <c r="A94" s="287"/>
      <c r="AO94" s="288"/>
    </row>
    <row r="95" spans="1:41" x14ac:dyDescent="0.25">
      <c r="A95" s="287"/>
      <c r="AO95" s="288"/>
    </row>
    <row r="96" spans="1:41" x14ac:dyDescent="0.25">
      <c r="A96" s="287"/>
      <c r="AO96" s="288"/>
    </row>
    <row r="97" spans="1:41" x14ac:dyDescent="0.25">
      <c r="A97" s="287"/>
      <c r="AO97" s="288"/>
    </row>
    <row r="98" spans="1:41" x14ac:dyDescent="0.25">
      <c r="A98" s="287"/>
      <c r="AO98" s="288"/>
    </row>
    <row r="99" spans="1:41" x14ac:dyDescent="0.25">
      <c r="A99" s="287"/>
      <c r="AO99" s="288"/>
    </row>
    <row r="100" spans="1:41" x14ac:dyDescent="0.25">
      <c r="A100" s="287"/>
      <c r="AO100" s="288"/>
    </row>
    <row r="101" spans="1:41" x14ac:dyDescent="0.25">
      <c r="A101" s="287"/>
      <c r="AO101" s="288"/>
    </row>
    <row r="102" spans="1:41" x14ac:dyDescent="0.25">
      <c r="A102" s="287"/>
      <c r="AO102" s="288"/>
    </row>
    <row r="103" spans="1:41" x14ac:dyDescent="0.25">
      <c r="A103" s="287"/>
      <c r="AO103" s="288"/>
    </row>
    <row r="104" spans="1:41" x14ac:dyDescent="0.25">
      <c r="A104" s="287"/>
      <c r="AO104" s="288"/>
    </row>
    <row r="105" spans="1:41" x14ac:dyDescent="0.25">
      <c r="A105" s="287"/>
      <c r="AO105" s="288"/>
    </row>
    <row r="106" spans="1:41" x14ac:dyDescent="0.25">
      <c r="A106" s="287"/>
      <c r="AO106" s="288"/>
    </row>
    <row r="107" spans="1:41" x14ac:dyDescent="0.25">
      <c r="A107" s="287"/>
      <c r="AO107" s="288"/>
    </row>
    <row r="108" spans="1:41" x14ac:dyDescent="0.25">
      <c r="A108" s="287"/>
      <c r="AO108" s="288"/>
    </row>
    <row r="109" spans="1:41" x14ac:dyDescent="0.25">
      <c r="A109" s="287"/>
      <c r="AO109" s="288"/>
    </row>
    <row r="110" spans="1:41" x14ac:dyDescent="0.25">
      <c r="A110" s="287"/>
      <c r="AO110" s="288"/>
    </row>
    <row r="111" spans="1:41" x14ac:dyDescent="0.25">
      <c r="A111" s="287"/>
      <c r="AO111" s="288"/>
    </row>
    <row r="112" spans="1:41" x14ac:dyDescent="0.25">
      <c r="A112" s="287"/>
      <c r="AO112" s="288"/>
    </row>
    <row r="113" spans="1:41" x14ac:dyDescent="0.25">
      <c r="A113" s="287"/>
      <c r="AO113" s="288"/>
    </row>
    <row r="114" spans="1:41" x14ac:dyDescent="0.25">
      <c r="A114" s="287"/>
      <c r="AO114" s="288"/>
    </row>
    <row r="115" spans="1:41" x14ac:dyDescent="0.25">
      <c r="A115" s="287"/>
      <c r="AO115" s="288"/>
    </row>
    <row r="116" spans="1:41" x14ac:dyDescent="0.25">
      <c r="A116" s="287"/>
      <c r="AO116" s="288"/>
    </row>
    <row r="117" spans="1:41" x14ac:dyDescent="0.25">
      <c r="A117" s="287"/>
      <c r="AO117" s="288"/>
    </row>
    <row r="118" spans="1:41" x14ac:dyDescent="0.25">
      <c r="A118" s="287"/>
      <c r="AO118" s="288"/>
    </row>
    <row r="119" spans="1:41" x14ac:dyDescent="0.25">
      <c r="A119" s="287"/>
      <c r="AO119" s="288"/>
    </row>
    <row r="120" spans="1:41" x14ac:dyDescent="0.25">
      <c r="A120" s="287"/>
      <c r="AO120" s="288"/>
    </row>
    <row r="121" spans="1:41" x14ac:dyDescent="0.25">
      <c r="A121" s="287"/>
      <c r="AO121" s="288"/>
    </row>
    <row r="122" spans="1:41" x14ac:dyDescent="0.25">
      <c r="A122" s="287"/>
      <c r="AO122" s="288"/>
    </row>
    <row r="123" spans="1:41" x14ac:dyDescent="0.25">
      <c r="A123" s="287"/>
      <c r="AO123" s="288"/>
    </row>
    <row r="124" spans="1:41" x14ac:dyDescent="0.25">
      <c r="A124" s="287"/>
      <c r="AO124" s="288"/>
    </row>
    <row r="125" spans="1:41" x14ac:dyDescent="0.25">
      <c r="A125" s="287"/>
      <c r="AO125" s="288"/>
    </row>
    <row r="126" spans="1:41" x14ac:dyDescent="0.25">
      <c r="A126" s="287"/>
      <c r="AO126" s="288"/>
    </row>
    <row r="127" spans="1:41" x14ac:dyDescent="0.25">
      <c r="A127" s="287"/>
      <c r="AO127" s="288"/>
    </row>
    <row r="128" spans="1:41" x14ac:dyDescent="0.25">
      <c r="A128" s="287"/>
      <c r="AO128" s="288"/>
    </row>
    <row r="129" spans="1:41" x14ac:dyDescent="0.25">
      <c r="A129" s="287"/>
      <c r="AO129" s="288"/>
    </row>
    <row r="130" spans="1:41" x14ac:dyDescent="0.25">
      <c r="A130" s="287"/>
      <c r="AO130" s="288"/>
    </row>
    <row r="131" spans="1:41" x14ac:dyDescent="0.25">
      <c r="A131" s="287"/>
      <c r="AO131" s="288"/>
    </row>
    <row r="132" spans="1:41" x14ac:dyDescent="0.25">
      <c r="A132" s="287"/>
      <c r="AO132" s="288"/>
    </row>
    <row r="133" spans="1:41" x14ac:dyDescent="0.25">
      <c r="A133" s="287"/>
      <c r="AO133" s="288"/>
    </row>
    <row r="134" spans="1:41" x14ac:dyDescent="0.25">
      <c r="A134" s="287"/>
      <c r="AO134" s="288"/>
    </row>
    <row r="135" spans="1:41" x14ac:dyDescent="0.25">
      <c r="A135" s="287"/>
      <c r="AO135" s="288"/>
    </row>
    <row r="136" spans="1:41" x14ac:dyDescent="0.25">
      <c r="A136" s="287"/>
      <c r="AO136" s="288"/>
    </row>
    <row r="137" spans="1:41" x14ac:dyDescent="0.25">
      <c r="A137" s="287"/>
      <c r="AO137" s="288"/>
    </row>
    <row r="138" spans="1:41" x14ac:dyDescent="0.25">
      <c r="A138" s="287"/>
      <c r="AO138" s="288"/>
    </row>
    <row r="139" spans="1:41" x14ac:dyDescent="0.25">
      <c r="A139" s="287"/>
      <c r="AO139" s="288"/>
    </row>
    <row r="140" spans="1:41" x14ac:dyDescent="0.25">
      <c r="A140" s="287"/>
      <c r="AO140" s="288"/>
    </row>
    <row r="141" spans="1:41" x14ac:dyDescent="0.25">
      <c r="A141" s="287"/>
      <c r="AO141" s="288"/>
    </row>
    <row r="142" spans="1:41" x14ac:dyDescent="0.25">
      <c r="A142" s="287"/>
      <c r="AO142" s="288"/>
    </row>
    <row r="143" spans="1:41" x14ac:dyDescent="0.25">
      <c r="A143" s="287"/>
      <c r="AO143" s="288"/>
    </row>
    <row r="144" spans="1:41" x14ac:dyDescent="0.25">
      <c r="A144" s="287"/>
      <c r="AO144" s="288"/>
    </row>
    <row r="145" spans="1:41" x14ac:dyDescent="0.25">
      <c r="A145" s="287"/>
      <c r="AO145" s="288"/>
    </row>
    <row r="146" spans="1:41" x14ac:dyDescent="0.25">
      <c r="A146" s="287"/>
      <c r="AO146" s="288"/>
    </row>
    <row r="147" spans="1:41" x14ac:dyDescent="0.25">
      <c r="A147" s="287"/>
      <c r="AO147" s="288"/>
    </row>
    <row r="148" spans="1:41" x14ac:dyDescent="0.25">
      <c r="A148" s="287"/>
      <c r="AO148" s="288"/>
    </row>
    <row r="149" spans="1:41" x14ac:dyDescent="0.25">
      <c r="A149" s="287"/>
      <c r="AO149" s="288"/>
    </row>
    <row r="150" spans="1:41" x14ac:dyDescent="0.25">
      <c r="A150" s="287"/>
      <c r="AO150" s="288"/>
    </row>
    <row r="151" spans="1:41" x14ac:dyDescent="0.25">
      <c r="A151" s="287"/>
      <c r="AO151" s="288"/>
    </row>
    <row r="152" spans="1:41" x14ac:dyDescent="0.25">
      <c r="A152" s="287"/>
      <c r="AO152" s="288"/>
    </row>
    <row r="153" spans="1:41" x14ac:dyDescent="0.25">
      <c r="A153" s="287"/>
      <c r="AO153" s="288"/>
    </row>
    <row r="154" spans="1:41" x14ac:dyDescent="0.25">
      <c r="A154" s="287"/>
      <c r="AO154" s="288"/>
    </row>
    <row r="155" spans="1:41" x14ac:dyDescent="0.25">
      <c r="A155" s="287"/>
      <c r="AO155" s="288"/>
    </row>
    <row r="156" spans="1:41" x14ac:dyDescent="0.25">
      <c r="A156" s="287"/>
      <c r="AO156" s="288"/>
    </row>
    <row r="157" spans="1:41" x14ac:dyDescent="0.25">
      <c r="A157" s="287"/>
      <c r="AO157" s="288"/>
    </row>
    <row r="158" spans="1:41" x14ac:dyDescent="0.25">
      <c r="A158" s="287"/>
      <c r="AO158" s="288"/>
    </row>
    <row r="159" spans="1:41" x14ac:dyDescent="0.25">
      <c r="A159" s="287"/>
      <c r="AO159" s="288"/>
    </row>
    <row r="160" spans="1:41" x14ac:dyDescent="0.25">
      <c r="A160" s="287"/>
      <c r="AO160" s="288"/>
    </row>
    <row r="161" spans="1:41" x14ac:dyDescent="0.25">
      <c r="A161" s="287"/>
      <c r="AO161" s="288"/>
    </row>
    <row r="162" spans="1:41" x14ac:dyDescent="0.25">
      <c r="A162" s="287"/>
      <c r="AO162" s="288"/>
    </row>
    <row r="163" spans="1:41" x14ac:dyDescent="0.25">
      <c r="A163" s="287"/>
      <c r="AO163" s="288"/>
    </row>
    <row r="164" spans="1:41" x14ac:dyDescent="0.25">
      <c r="A164" s="287"/>
      <c r="AO164" s="288"/>
    </row>
    <row r="165" spans="1:41" x14ac:dyDescent="0.25">
      <c r="A165" s="287"/>
      <c r="AO165" s="288"/>
    </row>
    <row r="166" spans="1:41" x14ac:dyDescent="0.25">
      <c r="A166" s="287"/>
      <c r="AO166" s="288"/>
    </row>
    <row r="167" spans="1:41" x14ac:dyDescent="0.25">
      <c r="A167" s="287"/>
      <c r="AO167" s="288"/>
    </row>
    <row r="168" spans="1:41" x14ac:dyDescent="0.25">
      <c r="A168" s="287"/>
      <c r="AO168" s="288"/>
    </row>
    <row r="169" spans="1:41" x14ac:dyDescent="0.25">
      <c r="A169" s="287"/>
      <c r="AO169" s="288"/>
    </row>
    <row r="170" spans="1:41" x14ac:dyDescent="0.25">
      <c r="A170" s="287"/>
      <c r="AO170" s="288"/>
    </row>
    <row r="171" spans="1:41" x14ac:dyDescent="0.25">
      <c r="A171" s="287"/>
      <c r="AO171" s="288"/>
    </row>
    <row r="172" spans="1:41" x14ac:dyDescent="0.25">
      <c r="A172" s="287"/>
      <c r="AO172" s="288"/>
    </row>
    <row r="173" spans="1:41" x14ac:dyDescent="0.25">
      <c r="A173" s="287"/>
      <c r="AO173" s="288"/>
    </row>
    <row r="174" spans="1:41" x14ac:dyDescent="0.25">
      <c r="A174" s="287"/>
      <c r="AO174" s="288"/>
    </row>
    <row r="175" spans="1:41" x14ac:dyDescent="0.25">
      <c r="A175" s="287"/>
      <c r="AO175" s="288"/>
    </row>
    <row r="176" spans="1:41" x14ac:dyDescent="0.25">
      <c r="A176" s="287"/>
      <c r="AO176" s="288"/>
    </row>
    <row r="177" spans="1:41" x14ac:dyDescent="0.25">
      <c r="A177" s="287"/>
      <c r="AO177" s="288"/>
    </row>
    <row r="178" spans="1:41" x14ac:dyDescent="0.25">
      <c r="A178" s="287"/>
      <c r="AO178" s="288"/>
    </row>
    <row r="179" spans="1:41" x14ac:dyDescent="0.25">
      <c r="A179" s="287"/>
      <c r="AO179" s="288"/>
    </row>
    <row r="180" spans="1:41" x14ac:dyDescent="0.25">
      <c r="A180" s="287"/>
      <c r="AO180" s="288"/>
    </row>
    <row r="181" spans="1:41" x14ac:dyDescent="0.25">
      <c r="A181" s="287"/>
      <c r="AO181" s="288"/>
    </row>
    <row r="182" spans="1:41" x14ac:dyDescent="0.25">
      <c r="A182" s="287"/>
      <c r="AO182" s="288"/>
    </row>
    <row r="183" spans="1:41" x14ac:dyDescent="0.25">
      <c r="A183" s="287"/>
      <c r="AO183" s="288"/>
    </row>
    <row r="184" spans="1:41" x14ac:dyDescent="0.25">
      <c r="A184" s="287"/>
      <c r="AO184" s="288"/>
    </row>
    <row r="185" spans="1:41" x14ac:dyDescent="0.25">
      <c r="A185" s="287"/>
      <c r="AO185" s="288"/>
    </row>
    <row r="186" spans="1:41" x14ac:dyDescent="0.25">
      <c r="A186" s="287"/>
      <c r="AO186" s="288"/>
    </row>
    <row r="187" spans="1:41" x14ac:dyDescent="0.25">
      <c r="A187" s="287"/>
      <c r="AO187" s="288"/>
    </row>
    <row r="188" spans="1:41" x14ac:dyDescent="0.25">
      <c r="A188" s="287"/>
      <c r="AO188" s="288"/>
    </row>
    <row r="189" spans="1:41" x14ac:dyDescent="0.25">
      <c r="A189" s="287"/>
      <c r="AO189" s="288"/>
    </row>
    <row r="190" spans="1:41" x14ac:dyDescent="0.25">
      <c r="A190" s="287"/>
      <c r="AO190" s="288"/>
    </row>
    <row r="191" spans="1:41" x14ac:dyDescent="0.25">
      <c r="A191" s="287"/>
      <c r="AO191" s="288"/>
    </row>
    <row r="192" spans="1:41" x14ac:dyDescent="0.25">
      <c r="A192" s="287"/>
    </row>
    <row r="193" spans="1:1" x14ac:dyDescent="0.25">
      <c r="A193" s="287"/>
    </row>
    <row r="194" spans="1:1" x14ac:dyDescent="0.25">
      <c r="A194" s="287"/>
    </row>
    <row r="195" spans="1:1" x14ac:dyDescent="0.25">
      <c r="A195" s="287"/>
    </row>
    <row r="196" spans="1:1" x14ac:dyDescent="0.25">
      <c r="A196" s="287"/>
    </row>
    <row r="197" spans="1:1" x14ac:dyDescent="0.25">
      <c r="A197" s="287"/>
    </row>
    <row r="198" spans="1:1" x14ac:dyDescent="0.25">
      <c r="A198" s="287"/>
    </row>
    <row r="199" spans="1:1" x14ac:dyDescent="0.25">
      <c r="A199" s="287"/>
    </row>
    <row r="200" spans="1:1" x14ac:dyDescent="0.25">
      <c r="A200" s="287"/>
    </row>
    <row r="201" spans="1:1" x14ac:dyDescent="0.25">
      <c r="A201" s="287"/>
    </row>
    <row r="202" spans="1:1" x14ac:dyDescent="0.25">
      <c r="A202" s="287"/>
    </row>
    <row r="203" spans="1:1" x14ac:dyDescent="0.25">
      <c r="A203" s="287"/>
    </row>
    <row r="204" spans="1:1" x14ac:dyDescent="0.25">
      <c r="A204" s="287"/>
    </row>
    <row r="205" spans="1:1" x14ac:dyDescent="0.25">
      <c r="A205" s="287"/>
    </row>
    <row r="206" spans="1:1" x14ac:dyDescent="0.25">
      <c r="A206" s="287"/>
    </row>
    <row r="207" spans="1:1" x14ac:dyDescent="0.25">
      <c r="A207" s="287"/>
    </row>
    <row r="208" spans="1:1" x14ac:dyDescent="0.25">
      <c r="A208" s="287"/>
    </row>
    <row r="209" spans="1:1" x14ac:dyDescent="0.25">
      <c r="A209" s="287"/>
    </row>
    <row r="210" spans="1:1" x14ac:dyDescent="0.25">
      <c r="A210" s="287"/>
    </row>
    <row r="211" spans="1:1" x14ac:dyDescent="0.25">
      <c r="A211" s="287"/>
    </row>
    <row r="212" spans="1:1" x14ac:dyDescent="0.25">
      <c r="A212" s="287"/>
    </row>
    <row r="213" spans="1:1" x14ac:dyDescent="0.25">
      <c r="A213" s="287"/>
    </row>
    <row r="214" spans="1:1" x14ac:dyDescent="0.25">
      <c r="A214" s="287"/>
    </row>
    <row r="215" spans="1:1" x14ac:dyDescent="0.25">
      <c r="A215" s="287"/>
    </row>
    <row r="216" spans="1:1" x14ac:dyDescent="0.25">
      <c r="A216" s="287"/>
    </row>
    <row r="217" spans="1:1" x14ac:dyDescent="0.25">
      <c r="A217" s="287"/>
    </row>
    <row r="218" spans="1:1" x14ac:dyDescent="0.25">
      <c r="A218" s="287"/>
    </row>
    <row r="219" spans="1:1" x14ac:dyDescent="0.25">
      <c r="A219" s="287"/>
    </row>
    <row r="220" spans="1:1" x14ac:dyDescent="0.25">
      <c r="A220" s="287"/>
    </row>
    <row r="221" spans="1:1" x14ac:dyDescent="0.25">
      <c r="A221" s="287"/>
    </row>
    <row r="222" spans="1:1" x14ac:dyDescent="0.25">
      <c r="A222" s="287"/>
    </row>
    <row r="223" spans="1:1" x14ac:dyDescent="0.25">
      <c r="A223" s="287"/>
    </row>
    <row r="224" spans="1:1" x14ac:dyDescent="0.25">
      <c r="A224" s="287"/>
    </row>
    <row r="225" spans="1:1" x14ac:dyDescent="0.25">
      <c r="A225" s="287"/>
    </row>
    <row r="226" spans="1:1" x14ac:dyDescent="0.25">
      <c r="A226" s="287"/>
    </row>
    <row r="227" spans="1:1" x14ac:dyDescent="0.25">
      <c r="A227" s="287"/>
    </row>
    <row r="228" spans="1:1" x14ac:dyDescent="0.25">
      <c r="A228" s="287"/>
    </row>
    <row r="229" spans="1:1" x14ac:dyDescent="0.25">
      <c r="A229" s="287"/>
    </row>
    <row r="230" spans="1:1" x14ac:dyDescent="0.25">
      <c r="A230" s="287"/>
    </row>
    <row r="231" spans="1:1" x14ac:dyDescent="0.25">
      <c r="A231" s="287"/>
    </row>
    <row r="232" spans="1:1" x14ac:dyDescent="0.25">
      <c r="A232" s="287"/>
    </row>
    <row r="233" spans="1:1" x14ac:dyDescent="0.25">
      <c r="A233" s="287"/>
    </row>
    <row r="234" spans="1:1" x14ac:dyDescent="0.25">
      <c r="A234" s="287"/>
    </row>
    <row r="235" spans="1:1" x14ac:dyDescent="0.25">
      <c r="A235" s="287"/>
    </row>
    <row r="236" spans="1:1" x14ac:dyDescent="0.25">
      <c r="A236" s="287"/>
    </row>
    <row r="237" spans="1:1" x14ac:dyDescent="0.25">
      <c r="A237" s="287"/>
    </row>
    <row r="238" spans="1:1" x14ac:dyDescent="0.25">
      <c r="A238" s="287"/>
    </row>
    <row r="239" spans="1:1" x14ac:dyDescent="0.25">
      <c r="A239" s="287"/>
    </row>
    <row r="240" spans="1:1" x14ac:dyDescent="0.25">
      <c r="A240" s="287"/>
    </row>
    <row r="241" spans="1:1" x14ac:dyDescent="0.25">
      <c r="A241" s="287"/>
    </row>
    <row r="242" spans="1:1" x14ac:dyDescent="0.25">
      <c r="A242" s="287"/>
    </row>
    <row r="243" spans="1:1" x14ac:dyDescent="0.25">
      <c r="A243" s="287"/>
    </row>
    <row r="244" spans="1:1" x14ac:dyDescent="0.25">
      <c r="A244" s="287"/>
    </row>
    <row r="245" spans="1:1" x14ac:dyDescent="0.25">
      <c r="A245" s="287"/>
    </row>
    <row r="246" spans="1:1" x14ac:dyDescent="0.25">
      <c r="A246" s="287"/>
    </row>
    <row r="247" spans="1:1" x14ac:dyDescent="0.25">
      <c r="A247" s="287"/>
    </row>
    <row r="248" spans="1:1" x14ac:dyDescent="0.25">
      <c r="A248" s="287"/>
    </row>
    <row r="249" spans="1:1" x14ac:dyDescent="0.25">
      <c r="A249" s="287"/>
    </row>
    <row r="250" spans="1:1" x14ac:dyDescent="0.25">
      <c r="A250" s="287"/>
    </row>
    <row r="251" spans="1:1" x14ac:dyDescent="0.25">
      <c r="A251" s="287"/>
    </row>
    <row r="252" spans="1:1" x14ac:dyDescent="0.25">
      <c r="A252" s="287"/>
    </row>
    <row r="253" spans="1:1" x14ac:dyDescent="0.25">
      <c r="A253" s="287"/>
    </row>
    <row r="254" spans="1:1" x14ac:dyDescent="0.25">
      <c r="A254" s="287"/>
    </row>
    <row r="255" spans="1:1" x14ac:dyDescent="0.25">
      <c r="A255" s="287"/>
    </row>
    <row r="256" spans="1:1" x14ac:dyDescent="0.25">
      <c r="A256" s="287"/>
    </row>
    <row r="257" spans="1:1" x14ac:dyDescent="0.25">
      <c r="A257" s="287"/>
    </row>
    <row r="258" spans="1:1" x14ac:dyDescent="0.25">
      <c r="A258" s="287"/>
    </row>
    <row r="259" spans="1:1" x14ac:dyDescent="0.25">
      <c r="A259" s="287"/>
    </row>
    <row r="260" spans="1:1" x14ac:dyDescent="0.25">
      <c r="A260" s="287"/>
    </row>
    <row r="261" spans="1:1" x14ac:dyDescent="0.25">
      <c r="A261" s="287"/>
    </row>
    <row r="262" spans="1:1" x14ac:dyDescent="0.25">
      <c r="A262" s="287"/>
    </row>
    <row r="263" spans="1:1" x14ac:dyDescent="0.25">
      <c r="A263" s="287"/>
    </row>
    <row r="264" spans="1:1" x14ac:dyDescent="0.25">
      <c r="A264" s="287"/>
    </row>
    <row r="265" spans="1:1" x14ac:dyDescent="0.25">
      <c r="A265" s="287"/>
    </row>
    <row r="266" spans="1:1" x14ac:dyDescent="0.25">
      <c r="A266" s="287"/>
    </row>
    <row r="267" spans="1:1" x14ac:dyDescent="0.25">
      <c r="A267" s="287"/>
    </row>
    <row r="268" spans="1:1" x14ac:dyDescent="0.25">
      <c r="A268" s="287"/>
    </row>
    <row r="269" spans="1:1" x14ac:dyDescent="0.25">
      <c r="A269" s="287"/>
    </row>
    <row r="270" spans="1:1" x14ac:dyDescent="0.25">
      <c r="A270" s="287"/>
    </row>
    <row r="271" spans="1:1" x14ac:dyDescent="0.25">
      <c r="A271" s="287"/>
    </row>
    <row r="272" spans="1:1" x14ac:dyDescent="0.25">
      <c r="A272" s="287"/>
    </row>
    <row r="273" spans="1:1" x14ac:dyDescent="0.25">
      <c r="A273" s="287"/>
    </row>
    <row r="274" spans="1:1" x14ac:dyDescent="0.25">
      <c r="A274" s="287"/>
    </row>
    <row r="275" spans="1:1" x14ac:dyDescent="0.25">
      <c r="A275" s="287"/>
    </row>
    <row r="276" spans="1:1" x14ac:dyDescent="0.25">
      <c r="A276" s="287"/>
    </row>
    <row r="277" spans="1:1" x14ac:dyDescent="0.25">
      <c r="A277" s="287"/>
    </row>
    <row r="278" spans="1:1" x14ac:dyDescent="0.25">
      <c r="A278" s="287"/>
    </row>
    <row r="279" spans="1:1" x14ac:dyDescent="0.25">
      <c r="A279" s="287"/>
    </row>
    <row r="280" spans="1:1" x14ac:dyDescent="0.25">
      <c r="A280" s="287"/>
    </row>
    <row r="281" spans="1:1" x14ac:dyDescent="0.25">
      <c r="A281" s="287"/>
    </row>
    <row r="282" spans="1:1" x14ac:dyDescent="0.25">
      <c r="A282" s="287"/>
    </row>
    <row r="283" spans="1:1" x14ac:dyDescent="0.25">
      <c r="A283" s="287"/>
    </row>
    <row r="284" spans="1:1" x14ac:dyDescent="0.25">
      <c r="A284" s="287"/>
    </row>
    <row r="285" spans="1:1" x14ac:dyDescent="0.25">
      <c r="A285" s="287"/>
    </row>
    <row r="286" spans="1:1" x14ac:dyDescent="0.25">
      <c r="A286" s="287"/>
    </row>
    <row r="287" spans="1:1" x14ac:dyDescent="0.25">
      <c r="A287" s="287"/>
    </row>
    <row r="288" spans="1:1" x14ac:dyDescent="0.25">
      <c r="A288" s="287"/>
    </row>
    <row r="289" spans="1:1" x14ac:dyDescent="0.25">
      <c r="A289" s="287"/>
    </row>
    <row r="290" spans="1:1" x14ac:dyDescent="0.25">
      <c r="A290" s="287"/>
    </row>
    <row r="291" spans="1:1" x14ac:dyDescent="0.25">
      <c r="A291" s="287"/>
    </row>
    <row r="292" spans="1:1" x14ac:dyDescent="0.25">
      <c r="A292" s="287"/>
    </row>
    <row r="293" spans="1:1" x14ac:dyDescent="0.25">
      <c r="A293" s="287"/>
    </row>
    <row r="294" spans="1:1" x14ac:dyDescent="0.25">
      <c r="A294" s="287"/>
    </row>
    <row r="295" spans="1:1" x14ac:dyDescent="0.25">
      <c r="A295" s="287"/>
    </row>
    <row r="296" spans="1:1" x14ac:dyDescent="0.25">
      <c r="A296" s="287"/>
    </row>
    <row r="297" spans="1:1" x14ac:dyDescent="0.25">
      <c r="A297" s="287"/>
    </row>
    <row r="298" spans="1:1" x14ac:dyDescent="0.25">
      <c r="A298" s="287"/>
    </row>
    <row r="299" spans="1:1" x14ac:dyDescent="0.25">
      <c r="A299" s="287"/>
    </row>
    <row r="300" spans="1:1" x14ac:dyDescent="0.25">
      <c r="A300" s="287"/>
    </row>
    <row r="301" spans="1:1" x14ac:dyDescent="0.25">
      <c r="A301" s="287"/>
    </row>
    <row r="302" spans="1:1" x14ac:dyDescent="0.25">
      <c r="A302" s="287"/>
    </row>
    <row r="303" spans="1:1" x14ac:dyDescent="0.25">
      <c r="A303" s="287"/>
    </row>
    <row r="304" spans="1:1" x14ac:dyDescent="0.25">
      <c r="A304" s="287"/>
    </row>
    <row r="305" spans="1:1" x14ac:dyDescent="0.25">
      <c r="A305" s="287"/>
    </row>
    <row r="306" spans="1:1" x14ac:dyDescent="0.25">
      <c r="A306" s="287"/>
    </row>
    <row r="307" spans="1:1" x14ac:dyDescent="0.25">
      <c r="A307" s="287"/>
    </row>
    <row r="308" spans="1:1" x14ac:dyDescent="0.25">
      <c r="A308" s="287"/>
    </row>
    <row r="309" spans="1:1" x14ac:dyDescent="0.25">
      <c r="A309" s="287"/>
    </row>
    <row r="310" spans="1:1" x14ac:dyDescent="0.25">
      <c r="A310" s="287"/>
    </row>
    <row r="311" spans="1:1" x14ac:dyDescent="0.25">
      <c r="A311" s="287"/>
    </row>
    <row r="312" spans="1:1" x14ac:dyDescent="0.25">
      <c r="A312" s="287"/>
    </row>
    <row r="313" spans="1:1" x14ac:dyDescent="0.25">
      <c r="A313" s="287"/>
    </row>
    <row r="314" spans="1:1" x14ac:dyDescent="0.25">
      <c r="A314" s="287"/>
    </row>
    <row r="315" spans="1:1" x14ac:dyDescent="0.25">
      <c r="A315" s="287"/>
    </row>
    <row r="316" spans="1:1" x14ac:dyDescent="0.25">
      <c r="A316" s="287"/>
    </row>
    <row r="317" spans="1:1" x14ac:dyDescent="0.25">
      <c r="A317" s="287"/>
    </row>
    <row r="318" spans="1:1" x14ac:dyDescent="0.25">
      <c r="A318" s="287"/>
    </row>
    <row r="319" spans="1:1" x14ac:dyDescent="0.25">
      <c r="A319" s="287"/>
    </row>
    <row r="320" spans="1:1" x14ac:dyDescent="0.25">
      <c r="A320" s="287"/>
    </row>
    <row r="321" spans="1:1" x14ac:dyDescent="0.25">
      <c r="A321" s="287"/>
    </row>
    <row r="322" spans="1:1" x14ac:dyDescent="0.25">
      <c r="A322" s="287"/>
    </row>
    <row r="323" spans="1:1" x14ac:dyDescent="0.25">
      <c r="A323" s="287"/>
    </row>
    <row r="324" spans="1:1" x14ac:dyDescent="0.25">
      <c r="A324" s="287"/>
    </row>
    <row r="325" spans="1:1" x14ac:dyDescent="0.25">
      <c r="A325" s="287"/>
    </row>
    <row r="326" spans="1:1" x14ac:dyDescent="0.25">
      <c r="A326" s="287"/>
    </row>
    <row r="327" spans="1:1" x14ac:dyDescent="0.25">
      <c r="A327" s="287"/>
    </row>
    <row r="328" spans="1:1" x14ac:dyDescent="0.25">
      <c r="A328" s="287"/>
    </row>
    <row r="329" spans="1:1" x14ac:dyDescent="0.25">
      <c r="A329" s="287"/>
    </row>
    <row r="330" spans="1:1" x14ac:dyDescent="0.25">
      <c r="A330" s="287"/>
    </row>
    <row r="331" spans="1:1" x14ac:dyDescent="0.25">
      <c r="A331" s="287"/>
    </row>
    <row r="332" spans="1:1" x14ac:dyDescent="0.25">
      <c r="A332" s="287"/>
    </row>
    <row r="333" spans="1:1" x14ac:dyDescent="0.25">
      <c r="A333" s="287"/>
    </row>
    <row r="334" spans="1:1" x14ac:dyDescent="0.25">
      <c r="A334" s="287"/>
    </row>
    <row r="335" spans="1:1" x14ac:dyDescent="0.25">
      <c r="A335" s="287"/>
    </row>
    <row r="336" spans="1:1" x14ac:dyDescent="0.25">
      <c r="A336" s="287"/>
    </row>
    <row r="337" spans="1:1" x14ac:dyDescent="0.25">
      <c r="A337" s="287"/>
    </row>
    <row r="338" spans="1:1" x14ac:dyDescent="0.25">
      <c r="A338" s="287"/>
    </row>
    <row r="339" spans="1:1" x14ac:dyDescent="0.25">
      <c r="A339" s="287"/>
    </row>
    <row r="340" spans="1:1" x14ac:dyDescent="0.25">
      <c r="A340" s="287"/>
    </row>
    <row r="341" spans="1:1" x14ac:dyDescent="0.25">
      <c r="A341" s="287"/>
    </row>
    <row r="342" spans="1:1" x14ac:dyDescent="0.25">
      <c r="A342" s="287"/>
    </row>
    <row r="343" spans="1:1" x14ac:dyDescent="0.25">
      <c r="A343" s="287"/>
    </row>
    <row r="344" spans="1:1" x14ac:dyDescent="0.25">
      <c r="A344" s="287"/>
    </row>
    <row r="345" spans="1:1" x14ac:dyDescent="0.25">
      <c r="A345" s="287"/>
    </row>
    <row r="346" spans="1:1" x14ac:dyDescent="0.25">
      <c r="A346" s="287"/>
    </row>
    <row r="347" spans="1:1" x14ac:dyDescent="0.25">
      <c r="A347" s="287"/>
    </row>
    <row r="348" spans="1:1" x14ac:dyDescent="0.25">
      <c r="A348" s="287"/>
    </row>
    <row r="349" spans="1:1" x14ac:dyDescent="0.25">
      <c r="A349" s="287"/>
    </row>
    <row r="350" spans="1:1" x14ac:dyDescent="0.25">
      <c r="A350" s="287"/>
    </row>
    <row r="351" spans="1:1" x14ac:dyDescent="0.25">
      <c r="A351" s="287"/>
    </row>
    <row r="352" spans="1:1" x14ac:dyDescent="0.25">
      <c r="A352" s="287"/>
    </row>
    <row r="353" spans="1:1" x14ac:dyDescent="0.25">
      <c r="A353" s="287"/>
    </row>
    <row r="354" spans="1:1" x14ac:dyDescent="0.25">
      <c r="A354" s="287"/>
    </row>
    <row r="355" spans="1:1" x14ac:dyDescent="0.25">
      <c r="A355" s="287"/>
    </row>
    <row r="356" spans="1:1" x14ac:dyDescent="0.25">
      <c r="A356" s="287"/>
    </row>
    <row r="357" spans="1:1" x14ac:dyDescent="0.25">
      <c r="A357" s="287"/>
    </row>
    <row r="358" spans="1:1" x14ac:dyDescent="0.25">
      <c r="A358" s="287"/>
    </row>
    <row r="359" spans="1:1" x14ac:dyDescent="0.25">
      <c r="A359" s="287"/>
    </row>
    <row r="360" spans="1:1" x14ac:dyDescent="0.25">
      <c r="A360" s="287"/>
    </row>
    <row r="361" spans="1:1" x14ac:dyDescent="0.25">
      <c r="A361" s="287"/>
    </row>
    <row r="362" spans="1:1" x14ac:dyDescent="0.25">
      <c r="A362" s="287"/>
    </row>
    <row r="363" spans="1:1" x14ac:dyDescent="0.25">
      <c r="A363" s="287"/>
    </row>
    <row r="364" spans="1:1" x14ac:dyDescent="0.25">
      <c r="A364" s="287"/>
    </row>
    <row r="365" spans="1:1" x14ac:dyDescent="0.25">
      <c r="A365" s="287"/>
    </row>
    <row r="366" spans="1:1" x14ac:dyDescent="0.25">
      <c r="A366" s="287"/>
    </row>
    <row r="367" spans="1:1" x14ac:dyDescent="0.25">
      <c r="A367" s="287"/>
    </row>
    <row r="368" spans="1:1" x14ac:dyDescent="0.25">
      <c r="A368" s="287"/>
    </row>
    <row r="369" spans="1:1" x14ac:dyDescent="0.25">
      <c r="A369" s="287"/>
    </row>
    <row r="370" spans="1:1" x14ac:dyDescent="0.25">
      <c r="A370" s="287"/>
    </row>
    <row r="371" spans="1:1" x14ac:dyDescent="0.25">
      <c r="A371" s="287"/>
    </row>
    <row r="372" spans="1:1" x14ac:dyDescent="0.25">
      <c r="A372" s="287"/>
    </row>
    <row r="373" spans="1:1" x14ac:dyDescent="0.25">
      <c r="A373" s="287"/>
    </row>
    <row r="374" spans="1:1" x14ac:dyDescent="0.25">
      <c r="A374" s="287"/>
    </row>
    <row r="375" spans="1:1" x14ac:dyDescent="0.25">
      <c r="A375" s="287"/>
    </row>
    <row r="376" spans="1:1" x14ac:dyDescent="0.25">
      <c r="A376" s="287"/>
    </row>
    <row r="377" spans="1:1" x14ac:dyDescent="0.25">
      <c r="A377" s="287"/>
    </row>
    <row r="378" spans="1:1" x14ac:dyDescent="0.25">
      <c r="A378" s="287"/>
    </row>
    <row r="379" spans="1:1" x14ac:dyDescent="0.25">
      <c r="A379" s="287"/>
    </row>
    <row r="380" spans="1:1" x14ac:dyDescent="0.25">
      <c r="A380" s="287"/>
    </row>
    <row r="381" spans="1:1" x14ac:dyDescent="0.25">
      <c r="A381" s="287"/>
    </row>
    <row r="382" spans="1:1" x14ac:dyDescent="0.25">
      <c r="A382" s="287"/>
    </row>
    <row r="383" spans="1:1" x14ac:dyDescent="0.25">
      <c r="A383" s="287"/>
    </row>
    <row r="384" spans="1:1" x14ac:dyDescent="0.25">
      <c r="A384" s="287"/>
    </row>
    <row r="385" spans="1:1" x14ac:dyDescent="0.25">
      <c r="A385" s="287"/>
    </row>
    <row r="386" spans="1:1" x14ac:dyDescent="0.25">
      <c r="A386" s="287"/>
    </row>
    <row r="387" spans="1:1" x14ac:dyDescent="0.25">
      <c r="A387" s="287"/>
    </row>
    <row r="388" spans="1:1" x14ac:dyDescent="0.25">
      <c r="A388" s="287"/>
    </row>
    <row r="389" spans="1:1" x14ac:dyDescent="0.25">
      <c r="A389" s="287"/>
    </row>
    <row r="390" spans="1:1" x14ac:dyDescent="0.25">
      <c r="A390" s="287"/>
    </row>
    <row r="391" spans="1:1" x14ac:dyDescent="0.25">
      <c r="A391" s="287"/>
    </row>
    <row r="392" spans="1:1" x14ac:dyDescent="0.25">
      <c r="A392" s="287"/>
    </row>
    <row r="393" spans="1:1" x14ac:dyDescent="0.25">
      <c r="A393" s="287"/>
    </row>
    <row r="394" spans="1:1" x14ac:dyDescent="0.25">
      <c r="A394" s="287"/>
    </row>
    <row r="395" spans="1:1" x14ac:dyDescent="0.25">
      <c r="A395" s="287"/>
    </row>
    <row r="396" spans="1:1" x14ac:dyDescent="0.25">
      <c r="A396" s="287"/>
    </row>
    <row r="397" spans="1:1" x14ac:dyDescent="0.25">
      <c r="A397" s="287"/>
    </row>
    <row r="398" spans="1:1" x14ac:dyDescent="0.25">
      <c r="A398" s="287"/>
    </row>
    <row r="399" spans="1:1" x14ac:dyDescent="0.25">
      <c r="A399" s="287"/>
    </row>
    <row r="400" spans="1:1" x14ac:dyDescent="0.25">
      <c r="A400" s="287"/>
    </row>
    <row r="401" spans="1:1" x14ac:dyDescent="0.25">
      <c r="A401" s="287"/>
    </row>
    <row r="402" spans="1:1" x14ac:dyDescent="0.25">
      <c r="A402" s="287"/>
    </row>
    <row r="403" spans="1:1" x14ac:dyDescent="0.25">
      <c r="A403" s="287"/>
    </row>
    <row r="404" spans="1:1" x14ac:dyDescent="0.25">
      <c r="A404" s="287"/>
    </row>
    <row r="405" spans="1:1" x14ac:dyDescent="0.25">
      <c r="A405" s="287"/>
    </row>
    <row r="406" spans="1:1" x14ac:dyDescent="0.25">
      <c r="A406" s="287"/>
    </row>
    <row r="407" spans="1:1" x14ac:dyDescent="0.25">
      <c r="A407" s="287"/>
    </row>
    <row r="408" spans="1:1" x14ac:dyDescent="0.25">
      <c r="A408" s="287"/>
    </row>
    <row r="409" spans="1:1" x14ac:dyDescent="0.25">
      <c r="A409" s="287"/>
    </row>
    <row r="410" spans="1:1" x14ac:dyDescent="0.25">
      <c r="A410" s="287"/>
    </row>
    <row r="411" spans="1:1" x14ac:dyDescent="0.25">
      <c r="A411" s="287"/>
    </row>
    <row r="412" spans="1:1" x14ac:dyDescent="0.25">
      <c r="A412" s="287"/>
    </row>
    <row r="413" spans="1:1" x14ac:dyDescent="0.25">
      <c r="A413" s="287"/>
    </row>
    <row r="414" spans="1:1" x14ac:dyDescent="0.25">
      <c r="A414" s="287"/>
    </row>
    <row r="415" spans="1:1" x14ac:dyDescent="0.25">
      <c r="A415" s="287"/>
    </row>
    <row r="416" spans="1:1" x14ac:dyDescent="0.25">
      <c r="A416" s="287"/>
    </row>
    <row r="417" spans="1:1" x14ac:dyDescent="0.25">
      <c r="A417" s="287"/>
    </row>
    <row r="418" spans="1:1" x14ac:dyDescent="0.25">
      <c r="A418" s="287"/>
    </row>
    <row r="419" spans="1:1" x14ac:dyDescent="0.25">
      <c r="A419" s="287"/>
    </row>
    <row r="420" spans="1:1" x14ac:dyDescent="0.25">
      <c r="A420" s="287"/>
    </row>
    <row r="421" spans="1:1" x14ac:dyDescent="0.25">
      <c r="A421" s="287"/>
    </row>
    <row r="422" spans="1:1" x14ac:dyDescent="0.25">
      <c r="A422" s="287"/>
    </row>
    <row r="423" spans="1:1" x14ac:dyDescent="0.25">
      <c r="A423" s="287"/>
    </row>
    <row r="424" spans="1:1" x14ac:dyDescent="0.25">
      <c r="A424" s="287"/>
    </row>
    <row r="425" spans="1:1" x14ac:dyDescent="0.25">
      <c r="A425" s="287"/>
    </row>
    <row r="426" spans="1:1" x14ac:dyDescent="0.25">
      <c r="A426" s="287"/>
    </row>
    <row r="427" spans="1:1" x14ac:dyDescent="0.25">
      <c r="A427" s="287"/>
    </row>
    <row r="428" spans="1:1" x14ac:dyDescent="0.25">
      <c r="A428" s="287"/>
    </row>
    <row r="429" spans="1:1" x14ac:dyDescent="0.25">
      <c r="A429" s="287"/>
    </row>
    <row r="430" spans="1:1" x14ac:dyDescent="0.25">
      <c r="A430" s="287"/>
    </row>
    <row r="431" spans="1:1" x14ac:dyDescent="0.25">
      <c r="A431" s="287"/>
    </row>
    <row r="432" spans="1:1" x14ac:dyDescent="0.25">
      <c r="A432" s="287"/>
    </row>
    <row r="433" spans="1:1" x14ac:dyDescent="0.25">
      <c r="A433" s="287"/>
    </row>
    <row r="434" spans="1:1" x14ac:dyDescent="0.25">
      <c r="A434" s="287"/>
    </row>
    <row r="435" spans="1:1" x14ac:dyDescent="0.25">
      <c r="A435" s="287"/>
    </row>
    <row r="436" spans="1:1" x14ac:dyDescent="0.25">
      <c r="A436" s="287"/>
    </row>
    <row r="437" spans="1:1" x14ac:dyDescent="0.25">
      <c r="A437" s="287"/>
    </row>
    <row r="438" spans="1:1" x14ac:dyDescent="0.25">
      <c r="A438" s="287"/>
    </row>
    <row r="439" spans="1:1" x14ac:dyDescent="0.25">
      <c r="A439" s="287"/>
    </row>
    <row r="440" spans="1:1" x14ac:dyDescent="0.25">
      <c r="A440" s="287"/>
    </row>
    <row r="441" spans="1:1" x14ac:dyDescent="0.25">
      <c r="A441" s="287"/>
    </row>
    <row r="442" spans="1:1" x14ac:dyDescent="0.25">
      <c r="A442" s="287"/>
    </row>
    <row r="443" spans="1:1" x14ac:dyDescent="0.25">
      <c r="A443" s="287"/>
    </row>
    <row r="444" spans="1:1" x14ac:dyDescent="0.25">
      <c r="A444" s="287"/>
    </row>
    <row r="445" spans="1:1" x14ac:dyDescent="0.25">
      <c r="A445" s="287"/>
    </row>
    <row r="446" spans="1:1" x14ac:dyDescent="0.25">
      <c r="A446" s="287"/>
    </row>
    <row r="447" spans="1:1" x14ac:dyDescent="0.25">
      <c r="A447" s="287"/>
    </row>
    <row r="448" spans="1:1" x14ac:dyDescent="0.25">
      <c r="A448" s="287"/>
    </row>
    <row r="449" spans="1:1" x14ac:dyDescent="0.25">
      <c r="A449" s="287"/>
    </row>
    <row r="450" spans="1:1" x14ac:dyDescent="0.25">
      <c r="A450" s="287"/>
    </row>
    <row r="451" spans="1:1" x14ac:dyDescent="0.25">
      <c r="A451" s="287"/>
    </row>
    <row r="452" spans="1:1" x14ac:dyDescent="0.25">
      <c r="A452" s="287"/>
    </row>
    <row r="453" spans="1:1" x14ac:dyDescent="0.25">
      <c r="A453" s="287"/>
    </row>
    <row r="454" spans="1:1" x14ac:dyDescent="0.25">
      <c r="A454" s="287"/>
    </row>
    <row r="455" spans="1:1" x14ac:dyDescent="0.25">
      <c r="A455" s="287"/>
    </row>
    <row r="456" spans="1:1" x14ac:dyDescent="0.25">
      <c r="A456" s="287"/>
    </row>
    <row r="457" spans="1:1" x14ac:dyDescent="0.25">
      <c r="A457" s="287"/>
    </row>
    <row r="458" spans="1:1" x14ac:dyDescent="0.25">
      <c r="A458" s="287"/>
    </row>
    <row r="459" spans="1:1" x14ac:dyDescent="0.25">
      <c r="A459" s="287"/>
    </row>
    <row r="460" spans="1:1" x14ac:dyDescent="0.25">
      <c r="A460" s="287"/>
    </row>
    <row r="461" spans="1:1" x14ac:dyDescent="0.25">
      <c r="A461" s="287"/>
    </row>
    <row r="462" spans="1:1" x14ac:dyDescent="0.25">
      <c r="A462" s="287"/>
    </row>
    <row r="463" spans="1:1" x14ac:dyDescent="0.25">
      <c r="A463" s="287"/>
    </row>
    <row r="464" spans="1:1" x14ac:dyDescent="0.25">
      <c r="A464" s="287"/>
    </row>
    <row r="465" spans="1:1" x14ac:dyDescent="0.25">
      <c r="A465" s="287"/>
    </row>
    <row r="466" spans="1:1" x14ac:dyDescent="0.25">
      <c r="A466" s="287"/>
    </row>
    <row r="467" spans="1:1" x14ac:dyDescent="0.25">
      <c r="A467" s="287"/>
    </row>
    <row r="468" spans="1:1" x14ac:dyDescent="0.25">
      <c r="A468" s="287"/>
    </row>
    <row r="469" spans="1:1" x14ac:dyDescent="0.25">
      <c r="A469" s="287"/>
    </row>
    <row r="470" spans="1:1" x14ac:dyDescent="0.25">
      <c r="A470" s="287"/>
    </row>
    <row r="471" spans="1:1" x14ac:dyDescent="0.25">
      <c r="A471" s="287"/>
    </row>
    <row r="472" spans="1:1" x14ac:dyDescent="0.25">
      <c r="A472" s="287"/>
    </row>
    <row r="473" spans="1:1" x14ac:dyDescent="0.25">
      <c r="A473" s="287"/>
    </row>
    <row r="474" spans="1:1" x14ac:dyDescent="0.25">
      <c r="A474" s="287"/>
    </row>
    <row r="475" spans="1:1" x14ac:dyDescent="0.25">
      <c r="A475" s="287"/>
    </row>
    <row r="476" spans="1:1" x14ac:dyDescent="0.25">
      <c r="A476" s="287"/>
    </row>
    <row r="477" spans="1:1" x14ac:dyDescent="0.25">
      <c r="A477" s="287"/>
    </row>
    <row r="478" spans="1:1" x14ac:dyDescent="0.25">
      <c r="A478" s="287"/>
    </row>
    <row r="479" spans="1:1" x14ac:dyDescent="0.25">
      <c r="A479" s="287"/>
    </row>
    <row r="480" spans="1:1" x14ac:dyDescent="0.25">
      <c r="A480" s="287"/>
    </row>
    <row r="481" spans="1:1" x14ac:dyDescent="0.25">
      <c r="A481" s="287"/>
    </row>
    <row r="482" spans="1:1" x14ac:dyDescent="0.25">
      <c r="A482" s="287"/>
    </row>
    <row r="483" spans="1:1" x14ac:dyDescent="0.25">
      <c r="A483" s="287"/>
    </row>
    <row r="484" spans="1:1" x14ac:dyDescent="0.25">
      <c r="A484" s="287"/>
    </row>
    <row r="485" spans="1:1" x14ac:dyDescent="0.25">
      <c r="A485" s="287"/>
    </row>
    <row r="486" spans="1:1" x14ac:dyDescent="0.25">
      <c r="A486" s="287"/>
    </row>
    <row r="487" spans="1:1" x14ac:dyDescent="0.25">
      <c r="A487" s="287"/>
    </row>
    <row r="488" spans="1:1" x14ac:dyDescent="0.25">
      <c r="A488" s="287"/>
    </row>
    <row r="489" spans="1:1" x14ac:dyDescent="0.25">
      <c r="A489" s="287"/>
    </row>
    <row r="490" spans="1:1" x14ac:dyDescent="0.25">
      <c r="A490" s="287"/>
    </row>
    <row r="491" spans="1:1" x14ac:dyDescent="0.25">
      <c r="A491" s="287"/>
    </row>
    <row r="492" spans="1:1" x14ac:dyDescent="0.25">
      <c r="A492" s="287"/>
    </row>
    <row r="493" spans="1:1" x14ac:dyDescent="0.25">
      <c r="A493" s="287"/>
    </row>
    <row r="494" spans="1:1" x14ac:dyDescent="0.25">
      <c r="A494" s="287"/>
    </row>
    <row r="495" spans="1:1" x14ac:dyDescent="0.25">
      <c r="A495" s="287"/>
    </row>
    <row r="496" spans="1:1" x14ac:dyDescent="0.25">
      <c r="A496" s="287"/>
    </row>
    <row r="497" spans="1:1" x14ac:dyDescent="0.25">
      <c r="A497" s="287"/>
    </row>
    <row r="498" spans="1:1" x14ac:dyDescent="0.25">
      <c r="A498" s="287"/>
    </row>
    <row r="499" spans="1:1" x14ac:dyDescent="0.25">
      <c r="A499" s="287"/>
    </row>
    <row r="500" spans="1:1" x14ac:dyDescent="0.25">
      <c r="A500" s="287"/>
    </row>
    <row r="501" spans="1:1" x14ac:dyDescent="0.25">
      <c r="A501" s="287"/>
    </row>
    <row r="502" spans="1:1" x14ac:dyDescent="0.25">
      <c r="A502" s="287"/>
    </row>
    <row r="503" spans="1:1" x14ac:dyDescent="0.25">
      <c r="A503" s="287"/>
    </row>
    <row r="504" spans="1:1" x14ac:dyDescent="0.25">
      <c r="A504" s="287"/>
    </row>
    <row r="505" spans="1:1" x14ac:dyDescent="0.25">
      <c r="A505" s="287"/>
    </row>
    <row r="506" spans="1:1" x14ac:dyDescent="0.25">
      <c r="A506" s="287"/>
    </row>
    <row r="507" spans="1:1" x14ac:dyDescent="0.25">
      <c r="A507" s="287"/>
    </row>
    <row r="508" spans="1:1" x14ac:dyDescent="0.25">
      <c r="A508" s="287"/>
    </row>
    <row r="509" spans="1:1" x14ac:dyDescent="0.25">
      <c r="A509" s="287"/>
    </row>
    <row r="510" spans="1:1" x14ac:dyDescent="0.25">
      <c r="A510" s="287"/>
    </row>
    <row r="511" spans="1:1" x14ac:dyDescent="0.25">
      <c r="A511" s="287"/>
    </row>
    <row r="512" spans="1:1" x14ac:dyDescent="0.25">
      <c r="A512" s="287"/>
    </row>
    <row r="513" spans="1:1" x14ac:dyDescent="0.25">
      <c r="A513" s="287"/>
    </row>
    <row r="514" spans="1:1" x14ac:dyDescent="0.25">
      <c r="A514" s="287"/>
    </row>
    <row r="515" spans="1:1" x14ac:dyDescent="0.25">
      <c r="A515" s="287"/>
    </row>
    <row r="516" spans="1:1" x14ac:dyDescent="0.25">
      <c r="A516" s="287"/>
    </row>
    <row r="517" spans="1:1" x14ac:dyDescent="0.25">
      <c r="A517" s="287"/>
    </row>
    <row r="518" spans="1:1" x14ac:dyDescent="0.25">
      <c r="A518" s="287"/>
    </row>
    <row r="519" spans="1:1" x14ac:dyDescent="0.25">
      <c r="A519" s="287"/>
    </row>
    <row r="520" spans="1:1" x14ac:dyDescent="0.25">
      <c r="A520" s="287"/>
    </row>
    <row r="521" spans="1:1" x14ac:dyDescent="0.25">
      <c r="A521" s="287"/>
    </row>
    <row r="522" spans="1:1" x14ac:dyDescent="0.25">
      <c r="A522" s="287"/>
    </row>
    <row r="523" spans="1:1" x14ac:dyDescent="0.25">
      <c r="A523" s="287"/>
    </row>
    <row r="524" spans="1:1" x14ac:dyDescent="0.25">
      <c r="A524" s="287"/>
    </row>
    <row r="525" spans="1:1" x14ac:dyDescent="0.25">
      <c r="A525" s="287"/>
    </row>
    <row r="526" spans="1:1" x14ac:dyDescent="0.25">
      <c r="A526" s="287"/>
    </row>
    <row r="527" spans="1:1" x14ac:dyDescent="0.25">
      <c r="A527" s="287"/>
    </row>
    <row r="528" spans="1:1" x14ac:dyDescent="0.25">
      <c r="A528" s="287"/>
    </row>
    <row r="529" spans="1:1" x14ac:dyDescent="0.25">
      <c r="A529" s="287"/>
    </row>
    <row r="530" spans="1:1" x14ac:dyDescent="0.25">
      <c r="A530" s="287"/>
    </row>
    <row r="531" spans="1:1" x14ac:dyDescent="0.25">
      <c r="A531" s="287"/>
    </row>
    <row r="532" spans="1:1" x14ac:dyDescent="0.25">
      <c r="A532" s="287"/>
    </row>
    <row r="533" spans="1:1" x14ac:dyDescent="0.25">
      <c r="A533" s="287"/>
    </row>
    <row r="534" spans="1:1" x14ac:dyDescent="0.25">
      <c r="A534" s="287"/>
    </row>
    <row r="535" spans="1:1" x14ac:dyDescent="0.25">
      <c r="A535" s="287"/>
    </row>
    <row r="536" spans="1:1" x14ac:dyDescent="0.25">
      <c r="A536" s="287"/>
    </row>
    <row r="537" spans="1:1" x14ac:dyDescent="0.25">
      <c r="A537" s="287"/>
    </row>
    <row r="538" spans="1:1" x14ac:dyDescent="0.25">
      <c r="A538" s="287"/>
    </row>
    <row r="539" spans="1:1" x14ac:dyDescent="0.25">
      <c r="A539" s="287"/>
    </row>
    <row r="540" spans="1:1" x14ac:dyDescent="0.25">
      <c r="A540" s="287"/>
    </row>
    <row r="541" spans="1:1" x14ac:dyDescent="0.25">
      <c r="A541" s="287"/>
    </row>
    <row r="542" spans="1:1" x14ac:dyDescent="0.25">
      <c r="A542" s="287"/>
    </row>
    <row r="543" spans="1:1" x14ac:dyDescent="0.25">
      <c r="A543" s="287"/>
    </row>
    <row r="544" spans="1:1" x14ac:dyDescent="0.25">
      <c r="A544" s="287"/>
    </row>
    <row r="545" spans="1:1" x14ac:dyDescent="0.25">
      <c r="A545" s="287"/>
    </row>
    <row r="546" spans="1:1" x14ac:dyDescent="0.25">
      <c r="A546" s="287"/>
    </row>
    <row r="547" spans="1:1" x14ac:dyDescent="0.25">
      <c r="A547" s="287"/>
    </row>
    <row r="548" spans="1:1" x14ac:dyDescent="0.25">
      <c r="A548" s="287"/>
    </row>
    <row r="549" spans="1:1" x14ac:dyDescent="0.25">
      <c r="A549" s="287"/>
    </row>
    <row r="550" spans="1:1" x14ac:dyDescent="0.25">
      <c r="A550" s="287"/>
    </row>
    <row r="551" spans="1:1" x14ac:dyDescent="0.25">
      <c r="A551" s="287"/>
    </row>
    <row r="552" spans="1:1" x14ac:dyDescent="0.25">
      <c r="A552" s="287"/>
    </row>
    <row r="553" spans="1:1" x14ac:dyDescent="0.25">
      <c r="A553" s="287"/>
    </row>
    <row r="554" spans="1:1" x14ac:dyDescent="0.25">
      <c r="A554" s="287"/>
    </row>
    <row r="555" spans="1:1" x14ac:dyDescent="0.25">
      <c r="A555" s="287"/>
    </row>
    <row r="556" spans="1:1" x14ac:dyDescent="0.25">
      <c r="A556" s="287"/>
    </row>
    <row r="557" spans="1:1" x14ac:dyDescent="0.25">
      <c r="A557" s="287"/>
    </row>
    <row r="558" spans="1:1" x14ac:dyDescent="0.25">
      <c r="A558" s="287"/>
    </row>
    <row r="559" spans="1:1" x14ac:dyDescent="0.25">
      <c r="A559" s="287"/>
    </row>
    <row r="560" spans="1:1" x14ac:dyDescent="0.25">
      <c r="A560" s="287"/>
    </row>
    <row r="561" spans="1:1" x14ac:dyDescent="0.25">
      <c r="A561" s="287"/>
    </row>
    <row r="562" spans="1:1" x14ac:dyDescent="0.25">
      <c r="A562" s="287"/>
    </row>
    <row r="563" spans="1:1" x14ac:dyDescent="0.25">
      <c r="A563" s="287"/>
    </row>
    <row r="564" spans="1:1" x14ac:dyDescent="0.25">
      <c r="A564" s="287"/>
    </row>
    <row r="565" spans="1:1" x14ac:dyDescent="0.25">
      <c r="A565" s="287"/>
    </row>
    <row r="566" spans="1:1" x14ac:dyDescent="0.25">
      <c r="A566" s="287"/>
    </row>
    <row r="567" spans="1:1" x14ac:dyDescent="0.25">
      <c r="A567" s="287"/>
    </row>
    <row r="568" spans="1:1" x14ac:dyDescent="0.25">
      <c r="A568" s="287"/>
    </row>
    <row r="569" spans="1:1" x14ac:dyDescent="0.25">
      <c r="A569" s="287"/>
    </row>
    <row r="570" spans="1:1" x14ac:dyDescent="0.25">
      <c r="A570" s="287"/>
    </row>
    <row r="571" spans="1:1" x14ac:dyDescent="0.25">
      <c r="A571" s="287"/>
    </row>
    <row r="572" spans="1:1" x14ac:dyDescent="0.25">
      <c r="A572" s="287"/>
    </row>
    <row r="573" spans="1:1" x14ac:dyDescent="0.25">
      <c r="A573" s="287"/>
    </row>
    <row r="574" spans="1:1" x14ac:dyDescent="0.25">
      <c r="A574" s="287"/>
    </row>
    <row r="575" spans="1:1" x14ac:dyDescent="0.25">
      <c r="A575" s="287"/>
    </row>
    <row r="576" spans="1:1" x14ac:dyDescent="0.25">
      <c r="A576" s="287"/>
    </row>
    <row r="577" spans="1:1" x14ac:dyDescent="0.25">
      <c r="A577" s="287"/>
    </row>
    <row r="578" spans="1:1" x14ac:dyDescent="0.25">
      <c r="A578" s="287"/>
    </row>
    <row r="579" spans="1:1" x14ac:dyDescent="0.25">
      <c r="A579" s="287"/>
    </row>
    <row r="580" spans="1:1" x14ac:dyDescent="0.25">
      <c r="A580" s="287"/>
    </row>
    <row r="581" spans="1:1" x14ac:dyDescent="0.25">
      <c r="A581" s="287"/>
    </row>
    <row r="582" spans="1:1" x14ac:dyDescent="0.25">
      <c r="A582" s="287"/>
    </row>
    <row r="583" spans="1:1" x14ac:dyDescent="0.25">
      <c r="A583" s="287"/>
    </row>
    <row r="584" spans="1:1" x14ac:dyDescent="0.25">
      <c r="A584" s="287"/>
    </row>
    <row r="585" spans="1:1" x14ac:dyDescent="0.25">
      <c r="A585" s="287"/>
    </row>
    <row r="586" spans="1:1" x14ac:dyDescent="0.25">
      <c r="A586" s="287"/>
    </row>
    <row r="587" spans="1:1" x14ac:dyDescent="0.25">
      <c r="A587" s="287"/>
    </row>
    <row r="588" spans="1:1" x14ac:dyDescent="0.25">
      <c r="A588" s="287"/>
    </row>
    <row r="589" spans="1:1" x14ac:dyDescent="0.25">
      <c r="A589" s="287"/>
    </row>
    <row r="590" spans="1:1" x14ac:dyDescent="0.25">
      <c r="A590" s="287"/>
    </row>
    <row r="591" spans="1:1" x14ac:dyDescent="0.25">
      <c r="A591" s="287"/>
    </row>
    <row r="592" spans="1:1" x14ac:dyDescent="0.25">
      <c r="A592" s="287"/>
    </row>
    <row r="593" spans="1:1" x14ac:dyDescent="0.25">
      <c r="A593" s="287"/>
    </row>
    <row r="594" spans="1:1" x14ac:dyDescent="0.25">
      <c r="A594" s="287"/>
    </row>
    <row r="595" spans="1:1" x14ac:dyDescent="0.25">
      <c r="A595" s="287"/>
    </row>
    <row r="596" spans="1:1" x14ac:dyDescent="0.25">
      <c r="A596" s="287"/>
    </row>
    <row r="597" spans="1:1" x14ac:dyDescent="0.25">
      <c r="A597" s="287"/>
    </row>
    <row r="598" spans="1:1" x14ac:dyDescent="0.25">
      <c r="A598" s="287"/>
    </row>
    <row r="599" spans="1:1" x14ac:dyDescent="0.25">
      <c r="A599" s="287"/>
    </row>
    <row r="600" spans="1:1" x14ac:dyDescent="0.25">
      <c r="A600" s="287"/>
    </row>
    <row r="601" spans="1:1" x14ac:dyDescent="0.25">
      <c r="A601" s="287"/>
    </row>
    <row r="602" spans="1:1" x14ac:dyDescent="0.25">
      <c r="A602" s="287"/>
    </row>
    <row r="603" spans="1:1" x14ac:dyDescent="0.25">
      <c r="A603" s="287"/>
    </row>
    <row r="604" spans="1:1" x14ac:dyDescent="0.25">
      <c r="A604" s="287"/>
    </row>
    <row r="605" spans="1:1" x14ac:dyDescent="0.25">
      <c r="A605" s="287"/>
    </row>
    <row r="606" spans="1:1" x14ac:dyDescent="0.25">
      <c r="A606" s="287"/>
    </row>
    <row r="607" spans="1:1" x14ac:dyDescent="0.25">
      <c r="A607" s="287"/>
    </row>
    <row r="608" spans="1:1" x14ac:dyDescent="0.25">
      <c r="A608" s="287"/>
    </row>
    <row r="609" spans="1:1" x14ac:dyDescent="0.25">
      <c r="A609" s="287"/>
    </row>
    <row r="610" spans="1:1" x14ac:dyDescent="0.25">
      <c r="A610" s="287"/>
    </row>
    <row r="611" spans="1:1" x14ac:dyDescent="0.25">
      <c r="A611" s="287"/>
    </row>
    <row r="612" spans="1:1" x14ac:dyDescent="0.25">
      <c r="A612" s="287"/>
    </row>
    <row r="613" spans="1:1" x14ac:dyDescent="0.25">
      <c r="A613" s="287"/>
    </row>
    <row r="614" spans="1:1" x14ac:dyDescent="0.25">
      <c r="A614" s="287"/>
    </row>
    <row r="615" spans="1:1" x14ac:dyDescent="0.25">
      <c r="A615" s="287"/>
    </row>
    <row r="616" spans="1:1" x14ac:dyDescent="0.25">
      <c r="A616" s="287"/>
    </row>
    <row r="617" spans="1:1" x14ac:dyDescent="0.25">
      <c r="A617" s="287"/>
    </row>
    <row r="618" spans="1:1" x14ac:dyDescent="0.25">
      <c r="A618" s="287"/>
    </row>
    <row r="619" spans="1:1" x14ac:dyDescent="0.25">
      <c r="A619" s="287"/>
    </row>
    <row r="620" spans="1:1" x14ac:dyDescent="0.25">
      <c r="A620" s="287"/>
    </row>
    <row r="621" spans="1:1" x14ac:dyDescent="0.25">
      <c r="A621" s="287"/>
    </row>
    <row r="622" spans="1:1" x14ac:dyDescent="0.25">
      <c r="A622" s="287"/>
    </row>
    <row r="623" spans="1:1" x14ac:dyDescent="0.25">
      <c r="A623" s="287"/>
    </row>
    <row r="624" spans="1:1" x14ac:dyDescent="0.25">
      <c r="A624" s="287"/>
    </row>
    <row r="625" spans="1:1" x14ac:dyDescent="0.25">
      <c r="A625" s="287"/>
    </row>
    <row r="626" spans="1:1" x14ac:dyDescent="0.25">
      <c r="A626" s="287"/>
    </row>
    <row r="627" spans="1:1" x14ac:dyDescent="0.25">
      <c r="A627" s="287"/>
    </row>
    <row r="628" spans="1:1" x14ac:dyDescent="0.25">
      <c r="A628" s="287"/>
    </row>
    <row r="629" spans="1:1" x14ac:dyDescent="0.25">
      <c r="A629" s="287"/>
    </row>
    <row r="630" spans="1:1" x14ac:dyDescent="0.25">
      <c r="A630" s="287"/>
    </row>
    <row r="631" spans="1:1" x14ac:dyDescent="0.25">
      <c r="A631" s="287"/>
    </row>
    <row r="632" spans="1:1" x14ac:dyDescent="0.25">
      <c r="A632" s="287"/>
    </row>
    <row r="633" spans="1:1" x14ac:dyDescent="0.25">
      <c r="A633" s="287"/>
    </row>
    <row r="634" spans="1:1" x14ac:dyDescent="0.25">
      <c r="A634" s="287"/>
    </row>
    <row r="635" spans="1:1" x14ac:dyDescent="0.25">
      <c r="A635" s="287"/>
    </row>
    <row r="636" spans="1:1" x14ac:dyDescent="0.25">
      <c r="A636" s="287"/>
    </row>
    <row r="637" spans="1:1" x14ac:dyDescent="0.25">
      <c r="A637" s="287"/>
    </row>
    <row r="638" spans="1:1" x14ac:dyDescent="0.25">
      <c r="A638" s="287"/>
    </row>
    <row r="639" spans="1:1" x14ac:dyDescent="0.25">
      <c r="A639" s="287"/>
    </row>
    <row r="640" spans="1:1" x14ac:dyDescent="0.25">
      <c r="A640" s="287"/>
    </row>
    <row r="641" spans="1:1" x14ac:dyDescent="0.25">
      <c r="A641" s="287"/>
    </row>
    <row r="642" spans="1:1" x14ac:dyDescent="0.25">
      <c r="A642" s="287"/>
    </row>
    <row r="643" spans="1:1" x14ac:dyDescent="0.25">
      <c r="A643" s="287"/>
    </row>
    <row r="644" spans="1:1" x14ac:dyDescent="0.25">
      <c r="A644" s="287"/>
    </row>
    <row r="645" spans="1:1" x14ac:dyDescent="0.25">
      <c r="A645" s="287"/>
    </row>
    <row r="646" spans="1:1" x14ac:dyDescent="0.25">
      <c r="A646" s="287"/>
    </row>
    <row r="647" spans="1:1" x14ac:dyDescent="0.25">
      <c r="A647" s="287"/>
    </row>
    <row r="648" spans="1:1" x14ac:dyDescent="0.25">
      <c r="A648" s="287"/>
    </row>
    <row r="649" spans="1:1" x14ac:dyDescent="0.25">
      <c r="A649" s="287"/>
    </row>
    <row r="650" spans="1:1" x14ac:dyDescent="0.25">
      <c r="A650" s="287"/>
    </row>
    <row r="651" spans="1:1" x14ac:dyDescent="0.25">
      <c r="A651" s="287"/>
    </row>
    <row r="652" spans="1:1" x14ac:dyDescent="0.25">
      <c r="A652" s="287"/>
    </row>
    <row r="653" spans="1:1" x14ac:dyDescent="0.25">
      <c r="A653" s="287"/>
    </row>
    <row r="654" spans="1:1" x14ac:dyDescent="0.25">
      <c r="A654" s="287"/>
    </row>
    <row r="655" spans="1:1" x14ac:dyDescent="0.25">
      <c r="A655" s="287"/>
    </row>
    <row r="656" spans="1:1" x14ac:dyDescent="0.25">
      <c r="A656" s="287"/>
    </row>
    <row r="657" spans="1:1" x14ac:dyDescent="0.25">
      <c r="A657" s="287"/>
    </row>
    <row r="658" spans="1:1" x14ac:dyDescent="0.25">
      <c r="A658" s="287"/>
    </row>
    <row r="659" spans="1:1" x14ac:dyDescent="0.25">
      <c r="A659" s="287"/>
    </row>
    <row r="660" spans="1:1" x14ac:dyDescent="0.25">
      <c r="A660" s="287"/>
    </row>
    <row r="661" spans="1:1" x14ac:dyDescent="0.25">
      <c r="A661" s="287"/>
    </row>
    <row r="662" spans="1:1" x14ac:dyDescent="0.25">
      <c r="A662" s="287"/>
    </row>
    <row r="663" spans="1:1" x14ac:dyDescent="0.25">
      <c r="A663" s="287"/>
    </row>
    <row r="664" spans="1:1" x14ac:dyDescent="0.25">
      <c r="A664" s="287"/>
    </row>
    <row r="665" spans="1:1" x14ac:dyDescent="0.25">
      <c r="A665" s="287"/>
    </row>
    <row r="666" spans="1:1" x14ac:dyDescent="0.25">
      <c r="A666" s="287"/>
    </row>
    <row r="667" spans="1:1" x14ac:dyDescent="0.25">
      <c r="A667" s="287"/>
    </row>
    <row r="668" spans="1:1" x14ac:dyDescent="0.25">
      <c r="A668" s="287"/>
    </row>
    <row r="669" spans="1:1" x14ac:dyDescent="0.25">
      <c r="A669" s="287"/>
    </row>
    <row r="670" spans="1:1" x14ac:dyDescent="0.25">
      <c r="A670" s="287"/>
    </row>
    <row r="671" spans="1:1" x14ac:dyDescent="0.25">
      <c r="A671" s="287"/>
    </row>
    <row r="672" spans="1:1" x14ac:dyDescent="0.25">
      <c r="A672" s="287"/>
    </row>
    <row r="673" spans="1:1" x14ac:dyDescent="0.25">
      <c r="A673" s="287"/>
    </row>
    <row r="674" spans="1:1" x14ac:dyDescent="0.25">
      <c r="A674" s="287"/>
    </row>
    <row r="675" spans="1:1" x14ac:dyDescent="0.25">
      <c r="A675" s="287"/>
    </row>
    <row r="676" spans="1:1" x14ac:dyDescent="0.25">
      <c r="A676" s="287"/>
    </row>
    <row r="677" spans="1:1" x14ac:dyDescent="0.25">
      <c r="A677" s="287"/>
    </row>
    <row r="678" spans="1:1" x14ac:dyDescent="0.25">
      <c r="A678" s="287"/>
    </row>
    <row r="679" spans="1:1" x14ac:dyDescent="0.25">
      <c r="A679" s="287"/>
    </row>
    <row r="680" spans="1:1" x14ac:dyDescent="0.25">
      <c r="A680" s="287"/>
    </row>
    <row r="681" spans="1:1" x14ac:dyDescent="0.25">
      <c r="A681" s="287"/>
    </row>
    <row r="682" spans="1:1" x14ac:dyDescent="0.25">
      <c r="A682" s="287"/>
    </row>
    <row r="683" spans="1:1" x14ac:dyDescent="0.25">
      <c r="A683" s="287"/>
    </row>
    <row r="684" spans="1:1" x14ac:dyDescent="0.25">
      <c r="A684" s="287"/>
    </row>
    <row r="685" spans="1:1" x14ac:dyDescent="0.25">
      <c r="A685" s="287"/>
    </row>
    <row r="686" spans="1:1" x14ac:dyDescent="0.25">
      <c r="A686" s="287"/>
    </row>
    <row r="687" spans="1:1" x14ac:dyDescent="0.25">
      <c r="A687" s="287"/>
    </row>
    <row r="688" spans="1:1" x14ac:dyDescent="0.25">
      <c r="A688" s="287"/>
    </row>
    <row r="689" spans="1:1" x14ac:dyDescent="0.25">
      <c r="A689" s="287"/>
    </row>
    <row r="690" spans="1:1" x14ac:dyDescent="0.25">
      <c r="A690" s="287"/>
    </row>
    <row r="691" spans="1:1" x14ac:dyDescent="0.25">
      <c r="A691" s="287"/>
    </row>
    <row r="692" spans="1:1" x14ac:dyDescent="0.25">
      <c r="A692" s="287"/>
    </row>
    <row r="693" spans="1:1" x14ac:dyDescent="0.25">
      <c r="A693" s="287"/>
    </row>
    <row r="694" spans="1:1" x14ac:dyDescent="0.25">
      <c r="A694" s="287"/>
    </row>
    <row r="695" spans="1:1" x14ac:dyDescent="0.25">
      <c r="A695" s="287"/>
    </row>
    <row r="696" spans="1:1" x14ac:dyDescent="0.25">
      <c r="A696" s="287"/>
    </row>
    <row r="697" spans="1:1" x14ac:dyDescent="0.25">
      <c r="A697" s="287"/>
    </row>
    <row r="698" spans="1:1" x14ac:dyDescent="0.25">
      <c r="A698" s="287"/>
    </row>
    <row r="699" spans="1:1" x14ac:dyDescent="0.25">
      <c r="A699" s="287"/>
    </row>
    <row r="700" spans="1:1" x14ac:dyDescent="0.25">
      <c r="A700" s="287"/>
    </row>
    <row r="701" spans="1:1" x14ac:dyDescent="0.25">
      <c r="A701" s="287"/>
    </row>
    <row r="702" spans="1:1" x14ac:dyDescent="0.25">
      <c r="A702" s="287"/>
    </row>
    <row r="703" spans="1:1" x14ac:dyDescent="0.25">
      <c r="A703" s="287"/>
    </row>
    <row r="704" spans="1:1" x14ac:dyDescent="0.25">
      <c r="A704" s="287"/>
    </row>
    <row r="705" spans="1:1" x14ac:dyDescent="0.25">
      <c r="A705" s="287"/>
    </row>
    <row r="706" spans="1:1" x14ac:dyDescent="0.25">
      <c r="A706" s="287"/>
    </row>
    <row r="707" spans="1:1" x14ac:dyDescent="0.25">
      <c r="A707" s="287"/>
    </row>
    <row r="708" spans="1:1" x14ac:dyDescent="0.25">
      <c r="A708" s="287"/>
    </row>
    <row r="709" spans="1:1" x14ac:dyDescent="0.25">
      <c r="A709" s="287"/>
    </row>
    <row r="710" spans="1:1" x14ac:dyDescent="0.25">
      <c r="A710" s="287"/>
    </row>
    <row r="711" spans="1:1" x14ac:dyDescent="0.25">
      <c r="A711" s="287"/>
    </row>
    <row r="712" spans="1:1" x14ac:dyDescent="0.25">
      <c r="A712" s="287"/>
    </row>
    <row r="713" spans="1:1" x14ac:dyDescent="0.25">
      <c r="A713" s="287"/>
    </row>
    <row r="714" spans="1:1" x14ac:dyDescent="0.25">
      <c r="A714" s="287"/>
    </row>
    <row r="715" spans="1:1" x14ac:dyDescent="0.25">
      <c r="A715" s="287"/>
    </row>
    <row r="716" spans="1:1" x14ac:dyDescent="0.25">
      <c r="A716" s="287"/>
    </row>
    <row r="717" spans="1:1" x14ac:dyDescent="0.25">
      <c r="A717" s="287"/>
    </row>
    <row r="718" spans="1:1" x14ac:dyDescent="0.25">
      <c r="A718" s="287"/>
    </row>
    <row r="719" spans="1:1" x14ac:dyDescent="0.25">
      <c r="A719" s="287"/>
    </row>
    <row r="720" spans="1:1" x14ac:dyDescent="0.25">
      <c r="A720" s="287"/>
    </row>
    <row r="721" spans="1:1" x14ac:dyDescent="0.25">
      <c r="A721" s="287"/>
    </row>
    <row r="722" spans="1:1" x14ac:dyDescent="0.25">
      <c r="A722" s="287"/>
    </row>
    <row r="723" spans="1:1" x14ac:dyDescent="0.25">
      <c r="A723" s="287"/>
    </row>
    <row r="724" spans="1:1" x14ac:dyDescent="0.25">
      <c r="A724" s="287"/>
    </row>
    <row r="725" spans="1:1" x14ac:dyDescent="0.25">
      <c r="A725" s="287"/>
    </row>
    <row r="726" spans="1:1" x14ac:dyDescent="0.25">
      <c r="A726" s="287"/>
    </row>
    <row r="727" spans="1:1" x14ac:dyDescent="0.25">
      <c r="A727" s="287"/>
    </row>
    <row r="728" spans="1:1" x14ac:dyDescent="0.25">
      <c r="A728" s="287"/>
    </row>
    <row r="729" spans="1:1" x14ac:dyDescent="0.25">
      <c r="A729" s="287"/>
    </row>
    <row r="730" spans="1:1" x14ac:dyDescent="0.25">
      <c r="A730" s="287"/>
    </row>
    <row r="731" spans="1:1" x14ac:dyDescent="0.25">
      <c r="A731" s="287"/>
    </row>
    <row r="732" spans="1:1" x14ac:dyDescent="0.25">
      <c r="A732" s="287"/>
    </row>
    <row r="733" spans="1:1" x14ac:dyDescent="0.25">
      <c r="A733" s="287"/>
    </row>
    <row r="734" spans="1:1" x14ac:dyDescent="0.25">
      <c r="A734" s="287"/>
    </row>
    <row r="735" spans="1:1" x14ac:dyDescent="0.25">
      <c r="A735" s="287"/>
    </row>
    <row r="736" spans="1:1" x14ac:dyDescent="0.25">
      <c r="A736" s="287"/>
    </row>
    <row r="737" spans="1:1" x14ac:dyDescent="0.25">
      <c r="A737" s="287"/>
    </row>
    <row r="738" spans="1:1" x14ac:dyDescent="0.25">
      <c r="A738" s="287"/>
    </row>
    <row r="739" spans="1:1" x14ac:dyDescent="0.25">
      <c r="A739" s="287"/>
    </row>
    <row r="740" spans="1:1" x14ac:dyDescent="0.25">
      <c r="A740" s="287"/>
    </row>
    <row r="741" spans="1:1" x14ac:dyDescent="0.25">
      <c r="A741" s="287"/>
    </row>
    <row r="742" spans="1:1" x14ac:dyDescent="0.25">
      <c r="A742" s="287"/>
    </row>
    <row r="743" spans="1:1" x14ac:dyDescent="0.25">
      <c r="A743" s="287"/>
    </row>
    <row r="744" spans="1:1" x14ac:dyDescent="0.25">
      <c r="A744" s="287"/>
    </row>
    <row r="745" spans="1:1" x14ac:dyDescent="0.25">
      <c r="A745" s="287"/>
    </row>
    <row r="746" spans="1:1" x14ac:dyDescent="0.25">
      <c r="A746" s="287"/>
    </row>
    <row r="747" spans="1:1" x14ac:dyDescent="0.25">
      <c r="A747" s="287"/>
    </row>
    <row r="748" spans="1:1" x14ac:dyDescent="0.25">
      <c r="A748" s="287"/>
    </row>
    <row r="749" spans="1:1" x14ac:dyDescent="0.25">
      <c r="A749" s="287"/>
    </row>
    <row r="750" spans="1:1" x14ac:dyDescent="0.25">
      <c r="A750" s="287"/>
    </row>
    <row r="751" spans="1:1" x14ac:dyDescent="0.25">
      <c r="A751" s="287"/>
    </row>
    <row r="752" spans="1:1" x14ac:dyDescent="0.25">
      <c r="A752" s="287"/>
    </row>
    <row r="753" spans="1:1" x14ac:dyDescent="0.25">
      <c r="A753" s="287"/>
    </row>
    <row r="754" spans="1:1" x14ac:dyDescent="0.25">
      <c r="A754" s="287"/>
    </row>
    <row r="755" spans="1:1" x14ac:dyDescent="0.25">
      <c r="A755" s="287"/>
    </row>
    <row r="756" spans="1:1" x14ac:dyDescent="0.25">
      <c r="A756" s="287"/>
    </row>
    <row r="757" spans="1:1" x14ac:dyDescent="0.25">
      <c r="A757" s="287"/>
    </row>
    <row r="758" spans="1:1" x14ac:dyDescent="0.25">
      <c r="A758" s="287"/>
    </row>
    <row r="759" spans="1:1" x14ac:dyDescent="0.25">
      <c r="A759" s="287"/>
    </row>
    <row r="760" spans="1:1" x14ac:dyDescent="0.25">
      <c r="A760" s="287"/>
    </row>
    <row r="761" spans="1:1" x14ac:dyDescent="0.25">
      <c r="A761" s="287"/>
    </row>
    <row r="762" spans="1:1" x14ac:dyDescent="0.25">
      <c r="A762" s="287"/>
    </row>
    <row r="763" spans="1:1" x14ac:dyDescent="0.25">
      <c r="A763" s="287"/>
    </row>
    <row r="764" spans="1:1" x14ac:dyDescent="0.25">
      <c r="A764" s="287"/>
    </row>
    <row r="765" spans="1:1" x14ac:dyDescent="0.25">
      <c r="A765" s="287"/>
    </row>
    <row r="766" spans="1:1" x14ac:dyDescent="0.25">
      <c r="A766" s="287"/>
    </row>
    <row r="767" spans="1:1" x14ac:dyDescent="0.25">
      <c r="A767" s="287"/>
    </row>
    <row r="768" spans="1:1" x14ac:dyDescent="0.25">
      <c r="A768" s="287"/>
    </row>
    <row r="769" spans="1:1" x14ac:dyDescent="0.25">
      <c r="A769" s="287"/>
    </row>
    <row r="770" spans="1:1" x14ac:dyDescent="0.25">
      <c r="A770" s="287"/>
    </row>
    <row r="771" spans="1:1" x14ac:dyDescent="0.25">
      <c r="A771" s="287"/>
    </row>
    <row r="772" spans="1:1" x14ac:dyDescent="0.25">
      <c r="A772" s="287"/>
    </row>
    <row r="773" spans="1:1" x14ac:dyDescent="0.25">
      <c r="A773" s="287"/>
    </row>
    <row r="774" spans="1:1" x14ac:dyDescent="0.25">
      <c r="A774" s="287"/>
    </row>
    <row r="775" spans="1:1" x14ac:dyDescent="0.25">
      <c r="A775" s="287"/>
    </row>
    <row r="776" spans="1:1" x14ac:dyDescent="0.25">
      <c r="A776" s="287"/>
    </row>
    <row r="777" spans="1:1" x14ac:dyDescent="0.25">
      <c r="A777" s="287"/>
    </row>
    <row r="778" spans="1:1" x14ac:dyDescent="0.25">
      <c r="A778" s="287"/>
    </row>
    <row r="779" spans="1:1" x14ac:dyDescent="0.25">
      <c r="A779" s="287"/>
    </row>
    <row r="780" spans="1:1" x14ac:dyDescent="0.25">
      <c r="A780" s="287"/>
    </row>
    <row r="781" spans="1:1" x14ac:dyDescent="0.25">
      <c r="A781" s="287"/>
    </row>
    <row r="782" spans="1:1" x14ac:dyDescent="0.25">
      <c r="A782" s="287"/>
    </row>
    <row r="783" spans="1:1" x14ac:dyDescent="0.25">
      <c r="A783" s="287"/>
    </row>
    <row r="784" spans="1:1" x14ac:dyDescent="0.25">
      <c r="A784" s="287"/>
    </row>
    <row r="785" spans="1:1" x14ac:dyDescent="0.25">
      <c r="A785" s="287"/>
    </row>
    <row r="786" spans="1:1" x14ac:dyDescent="0.25">
      <c r="A786" s="287"/>
    </row>
    <row r="787" spans="1:1" x14ac:dyDescent="0.25">
      <c r="A787" s="287"/>
    </row>
    <row r="788" spans="1:1" x14ac:dyDescent="0.25">
      <c r="A788" s="287"/>
    </row>
    <row r="789" spans="1:1" x14ac:dyDescent="0.25">
      <c r="A789" s="287"/>
    </row>
    <row r="790" spans="1:1" x14ac:dyDescent="0.25">
      <c r="A790" s="287"/>
    </row>
    <row r="791" spans="1:1" x14ac:dyDescent="0.25">
      <c r="A791" s="287"/>
    </row>
    <row r="792" spans="1:1" x14ac:dyDescent="0.25">
      <c r="A792" s="287"/>
    </row>
    <row r="793" spans="1:1" x14ac:dyDescent="0.25">
      <c r="A793" s="287"/>
    </row>
    <row r="794" spans="1:1" x14ac:dyDescent="0.25">
      <c r="A794" s="287"/>
    </row>
    <row r="795" spans="1:1" x14ac:dyDescent="0.25">
      <c r="A795" s="287"/>
    </row>
    <row r="796" spans="1:1" x14ac:dyDescent="0.25">
      <c r="A796" s="287"/>
    </row>
    <row r="797" spans="1:1" x14ac:dyDescent="0.25">
      <c r="A797" s="287"/>
    </row>
    <row r="798" spans="1:1" x14ac:dyDescent="0.25">
      <c r="A798" s="287"/>
    </row>
    <row r="799" spans="1:1" x14ac:dyDescent="0.25">
      <c r="A799" s="287"/>
    </row>
    <row r="800" spans="1:1" x14ac:dyDescent="0.25">
      <c r="A800" s="287"/>
    </row>
    <row r="801" spans="1:1" x14ac:dyDescent="0.25">
      <c r="A801" s="287"/>
    </row>
    <row r="802" spans="1:1" x14ac:dyDescent="0.25">
      <c r="A802" s="287"/>
    </row>
    <row r="803" spans="1:1" x14ac:dyDescent="0.25">
      <c r="A803" s="287"/>
    </row>
    <row r="804" spans="1:1" x14ac:dyDescent="0.25">
      <c r="A804" s="287"/>
    </row>
    <row r="805" spans="1:1" x14ac:dyDescent="0.25">
      <c r="A805" s="287"/>
    </row>
    <row r="806" spans="1:1" x14ac:dyDescent="0.25">
      <c r="A806" s="287"/>
    </row>
    <row r="807" spans="1:1" x14ac:dyDescent="0.25">
      <c r="A807" s="287"/>
    </row>
    <row r="808" spans="1:1" x14ac:dyDescent="0.25">
      <c r="A808" s="287"/>
    </row>
    <row r="809" spans="1:1" x14ac:dyDescent="0.25">
      <c r="A809" s="287"/>
    </row>
    <row r="810" spans="1:1" x14ac:dyDescent="0.25">
      <c r="A810" s="287"/>
    </row>
    <row r="811" spans="1:1" x14ac:dyDescent="0.25">
      <c r="A811" s="287"/>
    </row>
    <row r="812" spans="1:1" x14ac:dyDescent="0.25">
      <c r="A812" s="287"/>
    </row>
    <row r="813" spans="1:1" x14ac:dyDescent="0.25">
      <c r="A813" s="287"/>
    </row>
    <row r="814" spans="1:1" x14ac:dyDescent="0.25">
      <c r="A814" s="287"/>
    </row>
    <row r="815" spans="1:1" x14ac:dyDescent="0.25">
      <c r="A815" s="287"/>
    </row>
    <row r="816" spans="1:1" x14ac:dyDescent="0.25">
      <c r="A816" s="287"/>
    </row>
    <row r="817" spans="1:1" x14ac:dyDescent="0.25">
      <c r="A817" s="287"/>
    </row>
    <row r="818" spans="1:1" x14ac:dyDescent="0.25">
      <c r="A818" s="287"/>
    </row>
    <row r="819" spans="1:1" x14ac:dyDescent="0.25">
      <c r="A819" s="287"/>
    </row>
    <row r="820" spans="1:1" x14ac:dyDescent="0.25">
      <c r="A820" s="287"/>
    </row>
    <row r="821" spans="1:1" x14ac:dyDescent="0.25">
      <c r="A821" s="287"/>
    </row>
    <row r="822" spans="1:1" x14ac:dyDescent="0.25">
      <c r="A822" s="287"/>
    </row>
    <row r="823" spans="1:1" x14ac:dyDescent="0.25">
      <c r="A823" s="287"/>
    </row>
    <row r="824" spans="1:1" x14ac:dyDescent="0.25">
      <c r="A824" s="287"/>
    </row>
    <row r="825" spans="1:1" x14ac:dyDescent="0.25">
      <c r="A825" s="287"/>
    </row>
    <row r="826" spans="1:1" x14ac:dyDescent="0.25">
      <c r="A826" s="287"/>
    </row>
    <row r="827" spans="1:1" x14ac:dyDescent="0.25">
      <c r="A827" s="287"/>
    </row>
    <row r="828" spans="1:1" x14ac:dyDescent="0.25">
      <c r="A828" s="287"/>
    </row>
    <row r="829" spans="1:1" x14ac:dyDescent="0.25">
      <c r="A829" s="287"/>
    </row>
    <row r="830" spans="1:1" x14ac:dyDescent="0.25">
      <c r="A830" s="287"/>
    </row>
    <row r="831" spans="1:1" x14ac:dyDescent="0.25">
      <c r="A831" s="287"/>
    </row>
    <row r="832" spans="1:1" x14ac:dyDescent="0.25">
      <c r="A832" s="287"/>
    </row>
    <row r="833" spans="1:1" x14ac:dyDescent="0.25">
      <c r="A833" s="287"/>
    </row>
    <row r="834" spans="1:1" x14ac:dyDescent="0.25">
      <c r="A834" s="287"/>
    </row>
    <row r="835" spans="1:1" x14ac:dyDescent="0.25">
      <c r="A835" s="287"/>
    </row>
    <row r="836" spans="1:1" x14ac:dyDescent="0.25">
      <c r="A836" s="287"/>
    </row>
    <row r="837" spans="1:1" x14ac:dyDescent="0.25">
      <c r="A837" s="287"/>
    </row>
    <row r="838" spans="1:1" x14ac:dyDescent="0.25">
      <c r="A838" s="287"/>
    </row>
    <row r="839" spans="1:1" x14ac:dyDescent="0.25">
      <c r="A839" s="287"/>
    </row>
    <row r="840" spans="1:1" x14ac:dyDescent="0.25">
      <c r="A840" s="287"/>
    </row>
    <row r="841" spans="1:1" x14ac:dyDescent="0.25">
      <c r="A841" s="287"/>
    </row>
    <row r="842" spans="1:1" x14ac:dyDescent="0.25">
      <c r="A842" s="287"/>
    </row>
    <row r="843" spans="1:1" x14ac:dyDescent="0.25">
      <c r="A843" s="287"/>
    </row>
    <row r="844" spans="1:1" x14ac:dyDescent="0.25">
      <c r="A844" s="287"/>
    </row>
    <row r="845" spans="1:1" x14ac:dyDescent="0.25">
      <c r="A845" s="287"/>
    </row>
    <row r="846" spans="1:1" x14ac:dyDescent="0.25">
      <c r="A846" s="287"/>
    </row>
    <row r="847" spans="1:1" x14ac:dyDescent="0.25">
      <c r="A847" s="287"/>
    </row>
    <row r="848" spans="1:1" x14ac:dyDescent="0.25">
      <c r="A848" s="287"/>
    </row>
    <row r="849" spans="1:1" x14ac:dyDescent="0.25">
      <c r="A849" s="287"/>
    </row>
    <row r="850" spans="1:1" x14ac:dyDescent="0.25">
      <c r="A850" s="287"/>
    </row>
    <row r="851" spans="1:1" x14ac:dyDescent="0.25">
      <c r="A851" s="287"/>
    </row>
    <row r="852" spans="1:1" x14ac:dyDescent="0.25">
      <c r="A852" s="287"/>
    </row>
    <row r="853" spans="1:1" x14ac:dyDescent="0.25">
      <c r="A853" s="287"/>
    </row>
    <row r="854" spans="1:1" x14ac:dyDescent="0.25">
      <c r="A854" s="287"/>
    </row>
    <row r="855" spans="1:1" x14ac:dyDescent="0.25">
      <c r="A855" s="287"/>
    </row>
    <row r="856" spans="1:1" x14ac:dyDescent="0.25">
      <c r="A856" s="287"/>
    </row>
    <row r="857" spans="1:1" x14ac:dyDescent="0.25">
      <c r="A857" s="287"/>
    </row>
    <row r="858" spans="1:1" x14ac:dyDescent="0.25">
      <c r="A858" s="287"/>
    </row>
    <row r="859" spans="1:1" x14ac:dyDescent="0.25">
      <c r="A859" s="287"/>
    </row>
    <row r="860" spans="1:1" x14ac:dyDescent="0.25">
      <c r="A860" s="287"/>
    </row>
    <row r="861" spans="1:1" x14ac:dyDescent="0.25">
      <c r="A861" s="287"/>
    </row>
    <row r="862" spans="1:1" x14ac:dyDescent="0.25">
      <c r="A862" s="287"/>
    </row>
    <row r="863" spans="1:1" x14ac:dyDescent="0.25">
      <c r="A863" s="287"/>
    </row>
    <row r="864" spans="1:1" x14ac:dyDescent="0.25">
      <c r="A864" s="287"/>
    </row>
    <row r="865" spans="1:1" x14ac:dyDescent="0.25">
      <c r="A865" s="287"/>
    </row>
    <row r="866" spans="1:1" x14ac:dyDescent="0.25">
      <c r="A866" s="287"/>
    </row>
    <row r="867" spans="1:1" x14ac:dyDescent="0.25">
      <c r="A867" s="287"/>
    </row>
    <row r="868" spans="1:1" x14ac:dyDescent="0.25">
      <c r="A868" s="287"/>
    </row>
    <row r="869" spans="1:1" x14ac:dyDescent="0.25">
      <c r="A869" s="287"/>
    </row>
    <row r="870" spans="1:1" x14ac:dyDescent="0.25">
      <c r="A870" s="287"/>
    </row>
    <row r="871" spans="1:1" x14ac:dyDescent="0.25">
      <c r="A871" s="287"/>
    </row>
    <row r="872" spans="1:1" x14ac:dyDescent="0.25">
      <c r="A872" s="287"/>
    </row>
    <row r="873" spans="1:1" x14ac:dyDescent="0.25">
      <c r="A873" s="287"/>
    </row>
    <row r="874" spans="1:1" x14ac:dyDescent="0.25">
      <c r="A874" s="287"/>
    </row>
    <row r="875" spans="1:1" x14ac:dyDescent="0.25">
      <c r="A875" s="287"/>
    </row>
    <row r="876" spans="1:1" x14ac:dyDescent="0.25">
      <c r="A876" s="287"/>
    </row>
    <row r="877" spans="1:1" x14ac:dyDescent="0.25">
      <c r="A877" s="287"/>
    </row>
    <row r="878" spans="1:1" x14ac:dyDescent="0.25">
      <c r="A878" s="287"/>
    </row>
    <row r="879" spans="1:1" x14ac:dyDescent="0.25">
      <c r="A879" s="287"/>
    </row>
    <row r="880" spans="1:1" x14ac:dyDescent="0.25">
      <c r="A880" s="287"/>
    </row>
    <row r="881" spans="1:1" x14ac:dyDescent="0.25">
      <c r="A881" s="287"/>
    </row>
    <row r="882" spans="1:1" x14ac:dyDescent="0.25">
      <c r="A882" s="287"/>
    </row>
    <row r="883" spans="1:1" x14ac:dyDescent="0.25">
      <c r="A883" s="287"/>
    </row>
    <row r="884" spans="1:1" x14ac:dyDescent="0.25">
      <c r="A884" s="287"/>
    </row>
    <row r="885" spans="1:1" x14ac:dyDescent="0.25">
      <c r="A885" s="287"/>
    </row>
    <row r="886" spans="1:1" x14ac:dyDescent="0.25">
      <c r="A886" s="287"/>
    </row>
    <row r="887" spans="1:1" x14ac:dyDescent="0.25">
      <c r="A887" s="287"/>
    </row>
    <row r="888" spans="1:1" x14ac:dyDescent="0.25">
      <c r="A888" s="287"/>
    </row>
    <row r="889" spans="1:1" x14ac:dyDescent="0.25">
      <c r="A889" s="287"/>
    </row>
    <row r="890" spans="1:1" x14ac:dyDescent="0.25">
      <c r="A890" s="287"/>
    </row>
    <row r="891" spans="1:1" x14ac:dyDescent="0.25">
      <c r="A891" s="287"/>
    </row>
    <row r="892" spans="1:1" x14ac:dyDescent="0.25">
      <c r="A892" s="287"/>
    </row>
    <row r="893" spans="1:1" x14ac:dyDescent="0.25">
      <c r="A893" s="287"/>
    </row>
    <row r="894" spans="1:1" x14ac:dyDescent="0.25">
      <c r="A894" s="287"/>
    </row>
    <row r="895" spans="1:1" x14ac:dyDescent="0.25">
      <c r="A895" s="287"/>
    </row>
    <row r="896" spans="1:1" x14ac:dyDescent="0.25">
      <c r="A896" s="287"/>
    </row>
    <row r="897" spans="1:1" x14ac:dyDescent="0.25">
      <c r="A897" s="287"/>
    </row>
    <row r="898" spans="1:1" x14ac:dyDescent="0.25">
      <c r="A898" s="287"/>
    </row>
    <row r="899" spans="1:1" x14ac:dyDescent="0.25">
      <c r="A899" s="287"/>
    </row>
    <row r="900" spans="1:1" x14ac:dyDescent="0.25">
      <c r="A900" s="287"/>
    </row>
    <row r="901" spans="1:1" x14ac:dyDescent="0.25">
      <c r="A901" s="287"/>
    </row>
    <row r="902" spans="1:1" x14ac:dyDescent="0.25">
      <c r="A902" s="287"/>
    </row>
    <row r="903" spans="1:1" x14ac:dyDescent="0.25">
      <c r="A903" s="287"/>
    </row>
    <row r="904" spans="1:1" x14ac:dyDescent="0.25">
      <c r="A904" s="287"/>
    </row>
    <row r="905" spans="1:1" x14ac:dyDescent="0.25">
      <c r="A905" s="287"/>
    </row>
    <row r="906" spans="1:1" x14ac:dyDescent="0.25">
      <c r="A906" s="287"/>
    </row>
    <row r="907" spans="1:1" x14ac:dyDescent="0.25">
      <c r="A907" s="287"/>
    </row>
    <row r="908" spans="1:1" x14ac:dyDescent="0.25">
      <c r="A908" s="287"/>
    </row>
    <row r="909" spans="1:1" x14ac:dyDescent="0.25">
      <c r="A909" s="287"/>
    </row>
    <row r="910" spans="1:1" x14ac:dyDescent="0.25">
      <c r="A910" s="287"/>
    </row>
    <row r="911" spans="1:1" x14ac:dyDescent="0.25">
      <c r="A911" s="287"/>
    </row>
    <row r="912" spans="1:1" x14ac:dyDescent="0.25">
      <c r="A912" s="287"/>
    </row>
    <row r="913" spans="1:1" x14ac:dyDescent="0.25">
      <c r="A913" s="287"/>
    </row>
    <row r="914" spans="1:1" x14ac:dyDescent="0.25">
      <c r="A914" s="287"/>
    </row>
    <row r="915" spans="1:1" x14ac:dyDescent="0.25">
      <c r="A915" s="287"/>
    </row>
    <row r="916" spans="1:1" x14ac:dyDescent="0.25">
      <c r="A916" s="287"/>
    </row>
    <row r="917" spans="1:1" x14ac:dyDescent="0.25">
      <c r="A917" s="287"/>
    </row>
    <row r="918" spans="1:1" x14ac:dyDescent="0.25">
      <c r="A918" s="287"/>
    </row>
    <row r="919" spans="1:1" x14ac:dyDescent="0.25">
      <c r="A919" s="287"/>
    </row>
    <row r="920" spans="1:1" x14ac:dyDescent="0.25">
      <c r="A920" s="287"/>
    </row>
    <row r="921" spans="1:1" x14ac:dyDescent="0.25">
      <c r="A921" s="287"/>
    </row>
    <row r="922" spans="1:1" x14ac:dyDescent="0.25">
      <c r="A922" s="287"/>
    </row>
    <row r="923" spans="1:1" x14ac:dyDescent="0.25">
      <c r="A923" s="287"/>
    </row>
    <row r="924" spans="1:1" x14ac:dyDescent="0.25">
      <c r="A924" s="287"/>
    </row>
    <row r="925" spans="1:1" x14ac:dyDescent="0.25">
      <c r="A925" s="287"/>
    </row>
    <row r="926" spans="1:1" x14ac:dyDescent="0.25">
      <c r="A926" s="287"/>
    </row>
    <row r="927" spans="1:1" x14ac:dyDescent="0.25">
      <c r="A927" s="287"/>
    </row>
    <row r="928" spans="1:1" x14ac:dyDescent="0.25">
      <c r="A928" s="287"/>
    </row>
    <row r="929" spans="1:1" x14ac:dyDescent="0.25">
      <c r="A929" s="287"/>
    </row>
    <row r="930" spans="1:1" x14ac:dyDescent="0.25">
      <c r="A930" s="287"/>
    </row>
    <row r="931" spans="1:1" x14ac:dyDescent="0.25">
      <c r="A931" s="287"/>
    </row>
    <row r="932" spans="1:1" x14ac:dyDescent="0.25">
      <c r="A932" s="287"/>
    </row>
    <row r="933" spans="1:1" x14ac:dyDescent="0.25">
      <c r="A933" s="287"/>
    </row>
    <row r="934" spans="1:1" x14ac:dyDescent="0.25">
      <c r="A934" s="287"/>
    </row>
    <row r="935" spans="1:1" x14ac:dyDescent="0.25">
      <c r="A935" s="287"/>
    </row>
    <row r="936" spans="1:1" x14ac:dyDescent="0.25">
      <c r="A936" s="287"/>
    </row>
    <row r="937" spans="1:1" x14ac:dyDescent="0.25">
      <c r="A937" s="287"/>
    </row>
    <row r="938" spans="1:1" x14ac:dyDescent="0.25">
      <c r="A938" s="287"/>
    </row>
    <row r="939" spans="1:1" x14ac:dyDescent="0.25">
      <c r="A939" s="287"/>
    </row>
    <row r="940" spans="1:1" x14ac:dyDescent="0.25">
      <c r="A940" s="287"/>
    </row>
    <row r="941" spans="1:1" x14ac:dyDescent="0.25">
      <c r="A941" s="287"/>
    </row>
    <row r="942" spans="1:1" x14ac:dyDescent="0.25">
      <c r="A942" s="287"/>
    </row>
    <row r="943" spans="1:1" x14ac:dyDescent="0.25">
      <c r="A943" s="287"/>
    </row>
    <row r="944" spans="1:1" x14ac:dyDescent="0.25">
      <c r="A944" s="287"/>
    </row>
    <row r="945" spans="1:1" x14ac:dyDescent="0.25">
      <c r="A945" s="287"/>
    </row>
    <row r="946" spans="1:1" x14ac:dyDescent="0.25">
      <c r="A946" s="287"/>
    </row>
    <row r="947" spans="1:1" x14ac:dyDescent="0.25">
      <c r="A947" s="287"/>
    </row>
    <row r="948" spans="1:1" x14ac:dyDescent="0.25">
      <c r="A948" s="287"/>
    </row>
    <row r="949" spans="1:1" x14ac:dyDescent="0.25">
      <c r="A949" s="287"/>
    </row>
    <row r="950" spans="1:1" x14ac:dyDescent="0.25">
      <c r="A950" s="287"/>
    </row>
    <row r="951" spans="1:1" x14ac:dyDescent="0.25">
      <c r="A951" s="287"/>
    </row>
    <row r="952" spans="1:1" x14ac:dyDescent="0.25">
      <c r="A952" s="287"/>
    </row>
    <row r="953" spans="1:1" x14ac:dyDescent="0.25">
      <c r="A953" s="287"/>
    </row>
    <row r="954" spans="1:1" x14ac:dyDescent="0.25">
      <c r="A954" s="287"/>
    </row>
    <row r="955" spans="1:1" x14ac:dyDescent="0.25">
      <c r="A955" s="287"/>
    </row>
    <row r="956" spans="1:1" x14ac:dyDescent="0.25">
      <c r="A956" s="287"/>
    </row>
    <row r="957" spans="1:1" x14ac:dyDescent="0.25">
      <c r="A957" s="287"/>
    </row>
    <row r="958" spans="1:1" x14ac:dyDescent="0.25">
      <c r="A958" s="287"/>
    </row>
    <row r="959" spans="1:1" x14ac:dyDescent="0.25">
      <c r="A959" s="287"/>
    </row>
    <row r="960" spans="1:1" x14ac:dyDescent="0.25">
      <c r="A960" s="287"/>
    </row>
    <row r="961" spans="1:1" x14ac:dyDescent="0.25">
      <c r="A961" s="287"/>
    </row>
    <row r="962" spans="1:1" x14ac:dyDescent="0.25">
      <c r="A962" s="287"/>
    </row>
    <row r="963" spans="1:1" x14ac:dyDescent="0.25">
      <c r="A963" s="287"/>
    </row>
    <row r="964" spans="1:1" x14ac:dyDescent="0.25">
      <c r="A964" s="287"/>
    </row>
    <row r="965" spans="1:1" x14ac:dyDescent="0.25">
      <c r="A965" s="287"/>
    </row>
    <row r="966" spans="1:1" x14ac:dyDescent="0.25">
      <c r="A966" s="287"/>
    </row>
    <row r="967" spans="1:1" x14ac:dyDescent="0.25">
      <c r="A967" s="287"/>
    </row>
    <row r="968" spans="1:1" x14ac:dyDescent="0.25">
      <c r="A968" s="287"/>
    </row>
    <row r="969" spans="1:1" x14ac:dyDescent="0.25">
      <c r="A969" s="287"/>
    </row>
    <row r="970" spans="1:1" x14ac:dyDescent="0.25">
      <c r="A970" s="287"/>
    </row>
    <row r="971" spans="1:1" x14ac:dyDescent="0.25">
      <c r="A971" s="287"/>
    </row>
    <row r="972" spans="1:1" x14ac:dyDescent="0.25">
      <c r="A972" s="287"/>
    </row>
    <row r="973" spans="1:1" x14ac:dyDescent="0.25">
      <c r="A973" s="287"/>
    </row>
    <row r="974" spans="1:1" x14ac:dyDescent="0.25">
      <c r="A974" s="287"/>
    </row>
    <row r="975" spans="1:1" x14ac:dyDescent="0.25">
      <c r="A975" s="287"/>
    </row>
    <row r="976" spans="1:1" x14ac:dyDescent="0.25">
      <c r="A976" s="287"/>
    </row>
    <row r="977" spans="1:1" x14ac:dyDescent="0.25">
      <c r="A977" s="287"/>
    </row>
    <row r="978" spans="1:1" x14ac:dyDescent="0.25">
      <c r="A978" s="287"/>
    </row>
    <row r="979" spans="1:1" x14ac:dyDescent="0.25">
      <c r="A979" s="287"/>
    </row>
    <row r="980" spans="1:1" x14ac:dyDescent="0.25">
      <c r="A980" s="287"/>
    </row>
    <row r="981" spans="1:1" x14ac:dyDescent="0.25">
      <c r="A981" s="287"/>
    </row>
    <row r="982" spans="1:1" x14ac:dyDescent="0.25">
      <c r="A982" s="287"/>
    </row>
    <row r="983" spans="1:1" x14ac:dyDescent="0.25">
      <c r="A983" s="287"/>
    </row>
    <row r="984" spans="1:1" x14ac:dyDescent="0.25">
      <c r="A984" s="287"/>
    </row>
    <row r="985" spans="1:1" x14ac:dyDescent="0.25">
      <c r="A985" s="287"/>
    </row>
    <row r="986" spans="1:1" x14ac:dyDescent="0.25">
      <c r="A986" s="287"/>
    </row>
    <row r="987" spans="1:1" x14ac:dyDescent="0.25">
      <c r="A987" s="287"/>
    </row>
    <row r="988" spans="1:1" x14ac:dyDescent="0.25">
      <c r="A988" s="287"/>
    </row>
    <row r="989" spans="1:1" x14ac:dyDescent="0.25">
      <c r="A989" s="287"/>
    </row>
    <row r="990" spans="1:1" x14ac:dyDescent="0.25">
      <c r="A990" s="287"/>
    </row>
    <row r="991" spans="1:1" x14ac:dyDescent="0.25">
      <c r="A991" s="287"/>
    </row>
    <row r="992" spans="1:1" x14ac:dyDescent="0.25">
      <c r="A992" s="287"/>
    </row>
    <row r="993" spans="1:1" x14ac:dyDescent="0.25">
      <c r="A993" s="287"/>
    </row>
    <row r="994" spans="1:1" x14ac:dyDescent="0.25">
      <c r="A994" s="287"/>
    </row>
    <row r="995" spans="1:1" x14ac:dyDescent="0.25">
      <c r="A995" s="287"/>
    </row>
    <row r="996" spans="1:1" x14ac:dyDescent="0.25">
      <c r="A996" s="287"/>
    </row>
    <row r="997" spans="1:1" x14ac:dyDescent="0.25">
      <c r="A997" s="287"/>
    </row>
    <row r="998" spans="1:1" x14ac:dyDescent="0.25">
      <c r="A998" s="287"/>
    </row>
    <row r="999" spans="1:1" x14ac:dyDescent="0.25">
      <c r="A999" s="287"/>
    </row>
    <row r="1000" spans="1:1" x14ac:dyDescent="0.25">
      <c r="A1000" s="287"/>
    </row>
    <row r="1001" spans="1:1" x14ac:dyDescent="0.25">
      <c r="A1001" s="287"/>
    </row>
    <row r="1002" spans="1:1" x14ac:dyDescent="0.25">
      <c r="A1002" s="287"/>
    </row>
    <row r="1003" spans="1:1" x14ac:dyDescent="0.25">
      <c r="A1003" s="287"/>
    </row>
    <row r="1004" spans="1:1" x14ac:dyDescent="0.25">
      <c r="A1004" s="287"/>
    </row>
    <row r="1005" spans="1:1" x14ac:dyDescent="0.25">
      <c r="A1005" s="287"/>
    </row>
    <row r="1006" spans="1:1" x14ac:dyDescent="0.25">
      <c r="A1006" s="287"/>
    </row>
    <row r="1007" spans="1:1" x14ac:dyDescent="0.25">
      <c r="A1007" s="287"/>
    </row>
    <row r="1008" spans="1:1" x14ac:dyDescent="0.25">
      <c r="A1008" s="287"/>
    </row>
    <row r="1009" spans="1:1" x14ac:dyDescent="0.25">
      <c r="A1009" s="287"/>
    </row>
    <row r="1010" spans="1:1" x14ac:dyDescent="0.25">
      <c r="A1010" s="287"/>
    </row>
    <row r="1011" spans="1:1" x14ac:dyDescent="0.25">
      <c r="A1011" s="287"/>
    </row>
    <row r="1012" spans="1:1" x14ac:dyDescent="0.25">
      <c r="A1012" s="287"/>
    </row>
    <row r="1013" spans="1:1" x14ac:dyDescent="0.25">
      <c r="A1013" s="287"/>
    </row>
    <row r="1014" spans="1:1" x14ac:dyDescent="0.25">
      <c r="A1014" s="287"/>
    </row>
    <row r="1015" spans="1:1" x14ac:dyDescent="0.25">
      <c r="A1015" s="287"/>
    </row>
    <row r="1016" spans="1:1" x14ac:dyDescent="0.25">
      <c r="A1016" s="287"/>
    </row>
    <row r="1017" spans="1:1" x14ac:dyDescent="0.25">
      <c r="A1017" s="287"/>
    </row>
    <row r="1018" spans="1:1" x14ac:dyDescent="0.25">
      <c r="A1018" s="287"/>
    </row>
    <row r="1019" spans="1:1" x14ac:dyDescent="0.25">
      <c r="A1019" s="287"/>
    </row>
    <row r="1020" spans="1:1" x14ac:dyDescent="0.25">
      <c r="A1020" s="287"/>
    </row>
    <row r="1021" spans="1:1" x14ac:dyDescent="0.25">
      <c r="A1021" s="287"/>
    </row>
    <row r="1022" spans="1:1" x14ac:dyDescent="0.25">
      <c r="A1022" s="287"/>
    </row>
    <row r="1023" spans="1:1" x14ac:dyDescent="0.25">
      <c r="A1023" s="287"/>
    </row>
    <row r="1024" spans="1:1" x14ac:dyDescent="0.25">
      <c r="A1024" s="287"/>
    </row>
    <row r="1025" spans="1:1" x14ac:dyDescent="0.25">
      <c r="A1025" s="287"/>
    </row>
    <row r="1026" spans="1:1" x14ac:dyDescent="0.25">
      <c r="A1026" s="287"/>
    </row>
    <row r="1027" spans="1:1" x14ac:dyDescent="0.25">
      <c r="A1027" s="287"/>
    </row>
    <row r="1028" spans="1:1" x14ac:dyDescent="0.25">
      <c r="A1028" s="287"/>
    </row>
    <row r="1029" spans="1:1" x14ac:dyDescent="0.25">
      <c r="A1029" s="287"/>
    </row>
    <row r="1030" spans="1:1" x14ac:dyDescent="0.25">
      <c r="A1030" s="287"/>
    </row>
    <row r="1031" spans="1:1" x14ac:dyDescent="0.25">
      <c r="A1031" s="287"/>
    </row>
    <row r="1032" spans="1:1" x14ac:dyDescent="0.25">
      <c r="A1032" s="287"/>
    </row>
    <row r="1033" spans="1:1" x14ac:dyDescent="0.25">
      <c r="A1033" s="287"/>
    </row>
    <row r="1034" spans="1:1" x14ac:dyDescent="0.25">
      <c r="A1034" s="287"/>
    </row>
    <row r="1035" spans="1:1" x14ac:dyDescent="0.25">
      <c r="A1035" s="287"/>
    </row>
    <row r="1036" spans="1:1" x14ac:dyDescent="0.25">
      <c r="A1036" s="287"/>
    </row>
    <row r="1037" spans="1:1" x14ac:dyDescent="0.25">
      <c r="A1037" s="287"/>
    </row>
    <row r="1038" spans="1:1" x14ac:dyDescent="0.25">
      <c r="A1038" s="287"/>
    </row>
    <row r="1039" spans="1:1" x14ac:dyDescent="0.25">
      <c r="A1039" s="287"/>
    </row>
    <row r="1040" spans="1:1" x14ac:dyDescent="0.25">
      <c r="A1040" s="287"/>
    </row>
    <row r="1041" spans="1:1" x14ac:dyDescent="0.25">
      <c r="A1041" s="287"/>
    </row>
    <row r="1042" spans="1:1" x14ac:dyDescent="0.25">
      <c r="A1042" s="287"/>
    </row>
    <row r="1043" spans="1:1" x14ac:dyDescent="0.25">
      <c r="A1043" s="287"/>
    </row>
    <row r="1044" spans="1:1" x14ac:dyDescent="0.25">
      <c r="A1044" s="287"/>
    </row>
    <row r="1045" spans="1:1" x14ac:dyDescent="0.25">
      <c r="A1045" s="287"/>
    </row>
    <row r="1046" spans="1:1" x14ac:dyDescent="0.25">
      <c r="A1046" s="287"/>
    </row>
    <row r="1047" spans="1:1" x14ac:dyDescent="0.25">
      <c r="A1047" s="287"/>
    </row>
    <row r="1048" spans="1:1" x14ac:dyDescent="0.25">
      <c r="A1048" s="287"/>
    </row>
    <row r="1049" spans="1:1" x14ac:dyDescent="0.25">
      <c r="A1049" s="287"/>
    </row>
    <row r="1050" spans="1:1" x14ac:dyDescent="0.25">
      <c r="A1050" s="287"/>
    </row>
    <row r="1051" spans="1:1" x14ac:dyDescent="0.25">
      <c r="A1051" s="287"/>
    </row>
    <row r="1052" spans="1:1" x14ac:dyDescent="0.25">
      <c r="A1052" s="287"/>
    </row>
    <row r="1053" spans="1:1" x14ac:dyDescent="0.25">
      <c r="A1053" s="287"/>
    </row>
    <row r="1054" spans="1:1" x14ac:dyDescent="0.25">
      <c r="A1054" s="287"/>
    </row>
    <row r="1055" spans="1:1" x14ac:dyDescent="0.25">
      <c r="A1055" s="287"/>
    </row>
    <row r="1056" spans="1:1" x14ac:dyDescent="0.25">
      <c r="A1056" s="287"/>
    </row>
    <row r="1057" spans="1:1" x14ac:dyDescent="0.25">
      <c r="A1057" s="287"/>
    </row>
    <row r="1058" spans="1:1" x14ac:dyDescent="0.25">
      <c r="A1058" s="287"/>
    </row>
    <row r="1059" spans="1:1" x14ac:dyDescent="0.25">
      <c r="A1059" s="287"/>
    </row>
    <row r="1060" spans="1:1" x14ac:dyDescent="0.25">
      <c r="A1060" s="287"/>
    </row>
    <row r="1061" spans="1:1" x14ac:dyDescent="0.25">
      <c r="A1061" s="287"/>
    </row>
    <row r="1062" spans="1:1" x14ac:dyDescent="0.25">
      <c r="A1062" s="287"/>
    </row>
    <row r="1063" spans="1:1" x14ac:dyDescent="0.25">
      <c r="A1063" s="287"/>
    </row>
    <row r="1064" spans="1:1" x14ac:dyDescent="0.25">
      <c r="A1064" s="287"/>
    </row>
    <row r="1065" spans="1:1" x14ac:dyDescent="0.25">
      <c r="A1065" s="287"/>
    </row>
    <row r="1066" spans="1:1" x14ac:dyDescent="0.25">
      <c r="A1066" s="287"/>
    </row>
    <row r="1067" spans="1:1" x14ac:dyDescent="0.25">
      <c r="A1067" s="287"/>
    </row>
    <row r="1068" spans="1:1" x14ac:dyDescent="0.25">
      <c r="A1068" s="287"/>
    </row>
    <row r="1069" spans="1:1" x14ac:dyDescent="0.25">
      <c r="A1069" s="287"/>
    </row>
    <row r="1070" spans="1:1" x14ac:dyDescent="0.25">
      <c r="A1070" s="287"/>
    </row>
    <row r="1071" spans="1:1" x14ac:dyDescent="0.25">
      <c r="A1071" s="287"/>
    </row>
    <row r="1072" spans="1:1" x14ac:dyDescent="0.25">
      <c r="A1072" s="287"/>
    </row>
    <row r="1073" spans="1:1" x14ac:dyDescent="0.25">
      <c r="A1073" s="287"/>
    </row>
    <row r="1074" spans="1:1" x14ac:dyDescent="0.25">
      <c r="A1074" s="287"/>
    </row>
    <row r="1075" spans="1:1" x14ac:dyDescent="0.25">
      <c r="A1075" s="287"/>
    </row>
    <row r="1076" spans="1:1" x14ac:dyDescent="0.25">
      <c r="A1076" s="287"/>
    </row>
    <row r="1077" spans="1:1" x14ac:dyDescent="0.25">
      <c r="A1077" s="287"/>
    </row>
    <row r="1078" spans="1:1" x14ac:dyDescent="0.25">
      <c r="A1078" s="287"/>
    </row>
    <row r="1079" spans="1:1" x14ac:dyDescent="0.25">
      <c r="A1079" s="287"/>
    </row>
    <row r="1080" spans="1:1" x14ac:dyDescent="0.25">
      <c r="A1080" s="287"/>
    </row>
    <row r="1081" spans="1:1" x14ac:dyDescent="0.25">
      <c r="A1081" s="287"/>
    </row>
    <row r="1082" spans="1:1" x14ac:dyDescent="0.25">
      <c r="A1082" s="287"/>
    </row>
    <row r="1083" spans="1:1" x14ac:dyDescent="0.25">
      <c r="A1083" s="287"/>
    </row>
    <row r="1084" spans="1:1" x14ac:dyDescent="0.25">
      <c r="A1084" s="287"/>
    </row>
    <row r="1085" spans="1:1" x14ac:dyDescent="0.25">
      <c r="A1085" s="287"/>
    </row>
    <row r="1086" spans="1:1" x14ac:dyDescent="0.25">
      <c r="A1086" s="287"/>
    </row>
    <row r="1087" spans="1:1" x14ac:dyDescent="0.25">
      <c r="A1087" s="287"/>
    </row>
    <row r="1088" spans="1:1" x14ac:dyDescent="0.25">
      <c r="A1088" s="287"/>
    </row>
    <row r="1089" spans="1:1" x14ac:dyDescent="0.25">
      <c r="A1089" s="287"/>
    </row>
    <row r="1090" spans="1:1" x14ac:dyDescent="0.25">
      <c r="A1090" s="287"/>
    </row>
    <row r="1091" spans="1:1" x14ac:dyDescent="0.25">
      <c r="A1091" s="287"/>
    </row>
    <row r="1092" spans="1:1" x14ac:dyDescent="0.25">
      <c r="A1092" s="287"/>
    </row>
    <row r="1093" spans="1:1" x14ac:dyDescent="0.25">
      <c r="A1093" s="287"/>
    </row>
    <row r="1094" spans="1:1" x14ac:dyDescent="0.25">
      <c r="A1094" s="287"/>
    </row>
    <row r="1095" spans="1:1" x14ac:dyDescent="0.25">
      <c r="A1095" s="287"/>
    </row>
    <row r="1096" spans="1:1" x14ac:dyDescent="0.25">
      <c r="A1096" s="287"/>
    </row>
    <row r="1097" spans="1:1" x14ac:dyDescent="0.25">
      <c r="A1097" s="287"/>
    </row>
    <row r="1098" spans="1:1" x14ac:dyDescent="0.25">
      <c r="A1098" s="287"/>
    </row>
    <row r="1099" spans="1:1" x14ac:dyDescent="0.25">
      <c r="A1099" s="287"/>
    </row>
    <row r="1100" spans="1:1" x14ac:dyDescent="0.25">
      <c r="A1100" s="287"/>
    </row>
    <row r="1101" spans="1:1" x14ac:dyDescent="0.25">
      <c r="A1101" s="287"/>
    </row>
    <row r="1102" spans="1:1" x14ac:dyDescent="0.25">
      <c r="A1102" s="287"/>
    </row>
    <row r="1103" spans="1:1" x14ac:dyDescent="0.25">
      <c r="A1103" s="287"/>
    </row>
    <row r="1104" spans="1:1" x14ac:dyDescent="0.25">
      <c r="A1104" s="287"/>
    </row>
    <row r="1105" spans="1:1" x14ac:dyDescent="0.25">
      <c r="A1105" s="287"/>
    </row>
    <row r="1106" spans="1:1" x14ac:dyDescent="0.25">
      <c r="A1106" s="287"/>
    </row>
    <row r="1107" spans="1:1" x14ac:dyDescent="0.25">
      <c r="A1107" s="287"/>
    </row>
    <row r="1108" spans="1:1" x14ac:dyDescent="0.25">
      <c r="A1108" s="287"/>
    </row>
    <row r="1109" spans="1:1" x14ac:dyDescent="0.25">
      <c r="A1109" s="287"/>
    </row>
    <row r="1110" spans="1:1" x14ac:dyDescent="0.25">
      <c r="A1110" s="287"/>
    </row>
    <row r="1111" spans="1:1" x14ac:dyDescent="0.25">
      <c r="A1111" s="287"/>
    </row>
    <row r="1112" spans="1:1" x14ac:dyDescent="0.25">
      <c r="A1112" s="287"/>
    </row>
    <row r="1113" spans="1:1" x14ac:dyDescent="0.25">
      <c r="A1113" s="287"/>
    </row>
    <row r="1114" spans="1:1" x14ac:dyDescent="0.25">
      <c r="A1114" s="287"/>
    </row>
    <row r="1115" spans="1:1" x14ac:dyDescent="0.25">
      <c r="A1115" s="287"/>
    </row>
    <row r="1116" spans="1:1" x14ac:dyDescent="0.25">
      <c r="A1116" s="287"/>
    </row>
    <row r="1117" spans="1:1" x14ac:dyDescent="0.25">
      <c r="A1117" s="287"/>
    </row>
    <row r="1118" spans="1:1" x14ac:dyDescent="0.25">
      <c r="A1118" s="287"/>
    </row>
    <row r="1119" spans="1:1" x14ac:dyDescent="0.25">
      <c r="A1119" s="287"/>
    </row>
    <row r="1120" spans="1:1" x14ac:dyDescent="0.25">
      <c r="A1120" s="287"/>
    </row>
    <row r="1121" spans="1:1" x14ac:dyDescent="0.25">
      <c r="A1121" s="287"/>
    </row>
    <row r="1122" spans="1:1" x14ac:dyDescent="0.25">
      <c r="A1122" s="287"/>
    </row>
    <row r="1123" spans="1:1" x14ac:dyDescent="0.25">
      <c r="A1123" s="287"/>
    </row>
    <row r="1124" spans="1:1" x14ac:dyDescent="0.25">
      <c r="A1124" s="287"/>
    </row>
    <row r="1125" spans="1:1" x14ac:dyDescent="0.25">
      <c r="A1125" s="287"/>
    </row>
    <row r="1126" spans="1:1" x14ac:dyDescent="0.25">
      <c r="A1126" s="287"/>
    </row>
    <row r="1127" spans="1:1" x14ac:dyDescent="0.25">
      <c r="A1127" s="287"/>
    </row>
    <row r="1128" spans="1:1" x14ac:dyDescent="0.25">
      <c r="A1128" s="287"/>
    </row>
    <row r="1129" spans="1:1" x14ac:dyDescent="0.25">
      <c r="A1129" s="287"/>
    </row>
    <row r="1130" spans="1:1" x14ac:dyDescent="0.25">
      <c r="A1130" s="287"/>
    </row>
    <row r="1131" spans="1:1" x14ac:dyDescent="0.25">
      <c r="A1131" s="287"/>
    </row>
    <row r="1132" spans="1:1" x14ac:dyDescent="0.25">
      <c r="A1132" s="287"/>
    </row>
    <row r="1133" spans="1:1" x14ac:dyDescent="0.25">
      <c r="A1133" s="287"/>
    </row>
    <row r="1134" spans="1:1" x14ac:dyDescent="0.25">
      <c r="A1134" s="287"/>
    </row>
    <row r="1135" spans="1:1" x14ac:dyDescent="0.25">
      <c r="A1135" s="287"/>
    </row>
    <row r="1136" spans="1:1" x14ac:dyDescent="0.25">
      <c r="A1136" s="287"/>
    </row>
    <row r="1137" spans="1:1" x14ac:dyDescent="0.25">
      <c r="A1137" s="287"/>
    </row>
    <row r="1138" spans="1:1" x14ac:dyDescent="0.25">
      <c r="A1138" s="287"/>
    </row>
    <row r="1139" spans="1:1" x14ac:dyDescent="0.25">
      <c r="A1139" s="287"/>
    </row>
    <row r="1140" spans="1:1" x14ac:dyDescent="0.25">
      <c r="A1140" s="287"/>
    </row>
    <row r="1141" spans="1:1" x14ac:dyDescent="0.25">
      <c r="A1141" s="287"/>
    </row>
    <row r="1142" spans="1:1" x14ac:dyDescent="0.25">
      <c r="A1142" s="287"/>
    </row>
    <row r="1143" spans="1:1" x14ac:dyDescent="0.25">
      <c r="A1143" s="287"/>
    </row>
    <row r="1144" spans="1:1" x14ac:dyDescent="0.25">
      <c r="A1144" s="287"/>
    </row>
    <row r="1145" spans="1:1" x14ac:dyDescent="0.25">
      <c r="A1145" s="287"/>
    </row>
    <row r="1146" spans="1:1" x14ac:dyDescent="0.25">
      <c r="A1146" s="287"/>
    </row>
    <row r="1147" spans="1:1" x14ac:dyDescent="0.25">
      <c r="A1147" s="287"/>
    </row>
    <row r="1148" spans="1:1" x14ac:dyDescent="0.25">
      <c r="A1148" s="287"/>
    </row>
    <row r="1149" spans="1:1" x14ac:dyDescent="0.25">
      <c r="A1149" s="287"/>
    </row>
    <row r="1150" spans="1:1" x14ac:dyDescent="0.25">
      <c r="A1150" s="287"/>
    </row>
    <row r="1151" spans="1:1" x14ac:dyDescent="0.25">
      <c r="A1151" s="287"/>
    </row>
    <row r="1152" spans="1:1" x14ac:dyDescent="0.25">
      <c r="A1152" s="287"/>
    </row>
    <row r="1153" spans="1:1" x14ac:dyDescent="0.25">
      <c r="A1153" s="287"/>
    </row>
    <row r="1154" spans="1:1" x14ac:dyDescent="0.25">
      <c r="A1154" s="287"/>
    </row>
    <row r="1155" spans="1:1" x14ac:dyDescent="0.25">
      <c r="A1155" s="287"/>
    </row>
    <row r="1156" spans="1:1" x14ac:dyDescent="0.25">
      <c r="A1156" s="287"/>
    </row>
    <row r="1157" spans="1:1" x14ac:dyDescent="0.25">
      <c r="A1157" s="287"/>
    </row>
    <row r="1158" spans="1:1" x14ac:dyDescent="0.25">
      <c r="A1158" s="287"/>
    </row>
    <row r="1159" spans="1:1" x14ac:dyDescent="0.25">
      <c r="A1159" s="287"/>
    </row>
    <row r="1160" spans="1:1" x14ac:dyDescent="0.25">
      <c r="A1160" s="287"/>
    </row>
    <row r="1161" spans="1:1" x14ac:dyDescent="0.25">
      <c r="A1161" s="287"/>
    </row>
    <row r="1162" spans="1:1" x14ac:dyDescent="0.25">
      <c r="A1162" s="287"/>
    </row>
    <row r="1163" spans="1:1" x14ac:dyDescent="0.25">
      <c r="A1163" s="287"/>
    </row>
    <row r="1164" spans="1:1" x14ac:dyDescent="0.25">
      <c r="A1164" s="287"/>
    </row>
    <row r="1165" spans="1:1" x14ac:dyDescent="0.25">
      <c r="A1165" s="287"/>
    </row>
    <row r="1166" spans="1:1" x14ac:dyDescent="0.25">
      <c r="A1166" s="287"/>
    </row>
    <row r="1167" spans="1:1" x14ac:dyDescent="0.25">
      <c r="A1167" s="287"/>
    </row>
    <row r="1168" spans="1:1" x14ac:dyDescent="0.25">
      <c r="A1168" s="287"/>
    </row>
    <row r="1169" spans="1:1" x14ac:dyDescent="0.25">
      <c r="A1169" s="287"/>
    </row>
    <row r="1170" spans="1:1" x14ac:dyDescent="0.25">
      <c r="A1170" s="287"/>
    </row>
    <row r="1171" spans="1:1" x14ac:dyDescent="0.25">
      <c r="A1171" s="287"/>
    </row>
    <row r="1172" spans="1:1" x14ac:dyDescent="0.25">
      <c r="A1172" s="287"/>
    </row>
    <row r="1173" spans="1:1" x14ac:dyDescent="0.25">
      <c r="A1173" s="287"/>
    </row>
    <row r="1174" spans="1:1" x14ac:dyDescent="0.25">
      <c r="A1174" s="287"/>
    </row>
    <row r="1175" spans="1:1" x14ac:dyDescent="0.25">
      <c r="A1175" s="287"/>
    </row>
    <row r="1176" spans="1:1" x14ac:dyDescent="0.25">
      <c r="A1176" s="287"/>
    </row>
    <row r="1177" spans="1:1" x14ac:dyDescent="0.25">
      <c r="A1177" s="287"/>
    </row>
    <row r="1178" spans="1:1" x14ac:dyDescent="0.25">
      <c r="A1178" s="287"/>
    </row>
    <row r="1179" spans="1:1" x14ac:dyDescent="0.25">
      <c r="A1179" s="287"/>
    </row>
    <row r="1180" spans="1:1" x14ac:dyDescent="0.25">
      <c r="A1180" s="287"/>
    </row>
    <row r="1181" spans="1:1" x14ac:dyDescent="0.25">
      <c r="A1181" s="287"/>
    </row>
    <row r="1182" spans="1:1" x14ac:dyDescent="0.25">
      <c r="A1182" s="287"/>
    </row>
    <row r="1183" spans="1:1" x14ac:dyDescent="0.25">
      <c r="A1183" s="287"/>
    </row>
    <row r="1184" spans="1:1" x14ac:dyDescent="0.25">
      <c r="A1184" s="287"/>
    </row>
    <row r="1185" spans="1:1" x14ac:dyDescent="0.25">
      <c r="A1185" s="287"/>
    </row>
    <row r="1186" spans="1:1" x14ac:dyDescent="0.25">
      <c r="A1186" s="287"/>
    </row>
    <row r="1187" spans="1:1" x14ac:dyDescent="0.25">
      <c r="A1187" s="287"/>
    </row>
    <row r="1188" spans="1:1" x14ac:dyDescent="0.25">
      <c r="A1188" s="287"/>
    </row>
    <row r="1189" spans="1:1" x14ac:dyDescent="0.25">
      <c r="A1189" s="287"/>
    </row>
    <row r="1190" spans="1:1" x14ac:dyDescent="0.25">
      <c r="A1190" s="287"/>
    </row>
    <row r="1191" spans="1:1" x14ac:dyDescent="0.25">
      <c r="A1191" s="287"/>
    </row>
    <row r="1192" spans="1:1" x14ac:dyDescent="0.25">
      <c r="A1192" s="287"/>
    </row>
    <row r="1193" spans="1:1" x14ac:dyDescent="0.25">
      <c r="A1193" s="287"/>
    </row>
    <row r="1194" spans="1:1" x14ac:dyDescent="0.25">
      <c r="A1194" s="287"/>
    </row>
    <row r="1195" spans="1:1" x14ac:dyDescent="0.25">
      <c r="A1195" s="287"/>
    </row>
    <row r="1196" spans="1:1" x14ac:dyDescent="0.25">
      <c r="A1196" s="287"/>
    </row>
    <row r="1197" spans="1:1" x14ac:dyDescent="0.25">
      <c r="A1197" s="287"/>
    </row>
    <row r="1198" spans="1:1" x14ac:dyDescent="0.25">
      <c r="A1198" s="287"/>
    </row>
    <row r="1199" spans="1:1" x14ac:dyDescent="0.25">
      <c r="A1199" s="287"/>
    </row>
    <row r="1200" spans="1:1" x14ac:dyDescent="0.25">
      <c r="A1200" s="287"/>
    </row>
    <row r="1201" spans="1:1" x14ac:dyDescent="0.25">
      <c r="A1201" s="287"/>
    </row>
    <row r="1202" spans="1:1" x14ac:dyDescent="0.25">
      <c r="A1202" s="287"/>
    </row>
    <row r="1203" spans="1:1" x14ac:dyDescent="0.25">
      <c r="A1203" s="287"/>
    </row>
    <row r="1204" spans="1:1" x14ac:dyDescent="0.25">
      <c r="A1204" s="287"/>
    </row>
    <row r="1205" spans="1:1" x14ac:dyDescent="0.25">
      <c r="A1205" s="287"/>
    </row>
    <row r="1206" spans="1:1" x14ac:dyDescent="0.25">
      <c r="A1206" s="287"/>
    </row>
    <row r="1207" spans="1:1" x14ac:dyDescent="0.25">
      <c r="A1207" s="287"/>
    </row>
    <row r="1208" spans="1:1" x14ac:dyDescent="0.25">
      <c r="A1208" s="287"/>
    </row>
    <row r="1209" spans="1:1" x14ac:dyDescent="0.25">
      <c r="A1209" s="287"/>
    </row>
    <row r="1210" spans="1:1" x14ac:dyDescent="0.25">
      <c r="A1210" s="287"/>
    </row>
    <row r="1211" spans="1:1" x14ac:dyDescent="0.25">
      <c r="A1211" s="287"/>
    </row>
    <row r="1212" spans="1:1" x14ac:dyDescent="0.25">
      <c r="A1212" s="287"/>
    </row>
    <row r="1213" spans="1:1" x14ac:dyDescent="0.25">
      <c r="A1213" s="287"/>
    </row>
    <row r="1214" spans="1:1" x14ac:dyDescent="0.25">
      <c r="A1214" s="287"/>
    </row>
    <row r="1215" spans="1:1" x14ac:dyDescent="0.25">
      <c r="A1215" s="287"/>
    </row>
    <row r="1216" spans="1:1" x14ac:dyDescent="0.25">
      <c r="A1216" s="287"/>
    </row>
    <row r="1217" spans="1:1" x14ac:dyDescent="0.25">
      <c r="A1217" s="287"/>
    </row>
    <row r="1218" spans="1:1" x14ac:dyDescent="0.25">
      <c r="A1218" s="287"/>
    </row>
    <row r="1219" spans="1:1" x14ac:dyDescent="0.25">
      <c r="A1219" s="287"/>
    </row>
    <row r="1220" spans="1:1" x14ac:dyDescent="0.25">
      <c r="A1220" s="287"/>
    </row>
    <row r="1221" spans="1:1" x14ac:dyDescent="0.25">
      <c r="A1221" s="287"/>
    </row>
    <row r="1222" spans="1:1" x14ac:dyDescent="0.25">
      <c r="A1222" s="287"/>
    </row>
    <row r="1223" spans="1:1" x14ac:dyDescent="0.25">
      <c r="A1223" s="287"/>
    </row>
    <row r="1224" spans="1:1" x14ac:dyDescent="0.25">
      <c r="A1224" s="287"/>
    </row>
    <row r="1225" spans="1:1" x14ac:dyDescent="0.25">
      <c r="A1225" s="287"/>
    </row>
    <row r="1226" spans="1:1" x14ac:dyDescent="0.25">
      <c r="A1226" s="287"/>
    </row>
    <row r="1227" spans="1:1" x14ac:dyDescent="0.25">
      <c r="A1227" s="287"/>
    </row>
    <row r="1228" spans="1:1" x14ac:dyDescent="0.25">
      <c r="A1228" s="287"/>
    </row>
    <row r="1229" spans="1:1" x14ac:dyDescent="0.25">
      <c r="A1229" s="287"/>
    </row>
    <row r="1230" spans="1:1" x14ac:dyDescent="0.25">
      <c r="A1230" s="287"/>
    </row>
    <row r="1231" spans="1:1" x14ac:dyDescent="0.25">
      <c r="A1231" s="287"/>
    </row>
    <row r="1232" spans="1:1" x14ac:dyDescent="0.25">
      <c r="A1232" s="287"/>
    </row>
    <row r="1233" spans="1:1" x14ac:dyDescent="0.25">
      <c r="A1233" s="287"/>
    </row>
    <row r="1234" spans="1:1" x14ac:dyDescent="0.25">
      <c r="A1234" s="287"/>
    </row>
    <row r="1235" spans="1:1" x14ac:dyDescent="0.25">
      <c r="A1235" s="287"/>
    </row>
    <row r="1236" spans="1:1" x14ac:dyDescent="0.25">
      <c r="A1236" s="287"/>
    </row>
    <row r="1237" spans="1:1" x14ac:dyDescent="0.25">
      <c r="A1237" s="287"/>
    </row>
    <row r="1238" spans="1:1" x14ac:dyDescent="0.25">
      <c r="A1238" s="287"/>
    </row>
    <row r="1239" spans="1:1" x14ac:dyDescent="0.25">
      <c r="A1239" s="287"/>
    </row>
    <row r="1240" spans="1:1" x14ac:dyDescent="0.25">
      <c r="A1240" s="287"/>
    </row>
    <row r="1241" spans="1:1" x14ac:dyDescent="0.25">
      <c r="A1241" s="287"/>
    </row>
    <row r="1242" spans="1:1" x14ac:dyDescent="0.25">
      <c r="A1242" s="287"/>
    </row>
    <row r="1243" spans="1:1" x14ac:dyDescent="0.25">
      <c r="A1243" s="287"/>
    </row>
    <row r="1244" spans="1:1" x14ac:dyDescent="0.25">
      <c r="A1244" s="287"/>
    </row>
    <row r="1245" spans="1:1" x14ac:dyDescent="0.25">
      <c r="A1245" s="287"/>
    </row>
    <row r="1246" spans="1:1" x14ac:dyDescent="0.25">
      <c r="A1246" s="287"/>
    </row>
    <row r="1247" spans="1:1" x14ac:dyDescent="0.25">
      <c r="A1247" s="287"/>
    </row>
    <row r="1248" spans="1:1" x14ac:dyDescent="0.25">
      <c r="A1248" s="287"/>
    </row>
    <row r="1249" spans="1:1" x14ac:dyDescent="0.25">
      <c r="A1249" s="287"/>
    </row>
    <row r="1250" spans="1:1" x14ac:dyDescent="0.25">
      <c r="A1250" s="287"/>
    </row>
    <row r="1251" spans="1:1" x14ac:dyDescent="0.25">
      <c r="A1251" s="287"/>
    </row>
    <row r="1252" spans="1:1" x14ac:dyDescent="0.25">
      <c r="A1252" s="287"/>
    </row>
    <row r="1253" spans="1:1" x14ac:dyDescent="0.25">
      <c r="A1253" s="287"/>
    </row>
    <row r="1254" spans="1:1" x14ac:dyDescent="0.25">
      <c r="A1254" s="287"/>
    </row>
    <row r="1255" spans="1:1" x14ac:dyDescent="0.25">
      <c r="A1255" s="287"/>
    </row>
    <row r="1256" spans="1:1" x14ac:dyDescent="0.25">
      <c r="A1256" s="287"/>
    </row>
    <row r="1257" spans="1:1" x14ac:dyDescent="0.25">
      <c r="A1257" s="287"/>
    </row>
    <row r="1258" spans="1:1" x14ac:dyDescent="0.25">
      <c r="A1258" s="287"/>
    </row>
    <row r="1259" spans="1:1" x14ac:dyDescent="0.25">
      <c r="A1259" s="287"/>
    </row>
    <row r="1260" spans="1:1" x14ac:dyDescent="0.25">
      <c r="A1260" s="287"/>
    </row>
    <row r="1261" spans="1:1" x14ac:dyDescent="0.25">
      <c r="A1261" s="287"/>
    </row>
    <row r="1262" spans="1:1" x14ac:dyDescent="0.25">
      <c r="A1262" s="287"/>
    </row>
    <row r="1263" spans="1:1" x14ac:dyDescent="0.25">
      <c r="A1263" s="287"/>
    </row>
    <row r="1264" spans="1:1" x14ac:dyDescent="0.25">
      <c r="A1264" s="287"/>
    </row>
    <row r="1265" spans="1:1" x14ac:dyDescent="0.25">
      <c r="A1265" s="287"/>
    </row>
    <row r="1266" spans="1:1" x14ac:dyDescent="0.25">
      <c r="A1266" s="287"/>
    </row>
    <row r="1267" spans="1:1" x14ac:dyDescent="0.25">
      <c r="A1267" s="287"/>
    </row>
    <row r="1268" spans="1:1" x14ac:dyDescent="0.25">
      <c r="A1268" s="287"/>
    </row>
    <row r="1269" spans="1:1" x14ac:dyDescent="0.25">
      <c r="A1269" s="287"/>
    </row>
    <row r="1270" spans="1:1" x14ac:dyDescent="0.25">
      <c r="A1270" s="287"/>
    </row>
    <row r="1271" spans="1:1" x14ac:dyDescent="0.25">
      <c r="A1271" s="287"/>
    </row>
    <row r="1272" spans="1:1" x14ac:dyDescent="0.25">
      <c r="A1272" s="287"/>
    </row>
    <row r="1273" spans="1:1" x14ac:dyDescent="0.25">
      <c r="A1273" s="287"/>
    </row>
    <row r="1274" spans="1:1" x14ac:dyDescent="0.25">
      <c r="A1274" s="287"/>
    </row>
    <row r="1275" spans="1:1" x14ac:dyDescent="0.25">
      <c r="A1275" s="287"/>
    </row>
    <row r="1276" spans="1:1" x14ac:dyDescent="0.25">
      <c r="A1276" s="287"/>
    </row>
    <row r="1277" spans="1:1" x14ac:dyDescent="0.25">
      <c r="A1277" s="287"/>
    </row>
    <row r="1278" spans="1:1" x14ac:dyDescent="0.25">
      <c r="A1278" s="287"/>
    </row>
    <row r="1279" spans="1:1" x14ac:dyDescent="0.25">
      <c r="A1279" s="287"/>
    </row>
    <row r="1280" spans="1:1" x14ac:dyDescent="0.25">
      <c r="A1280" s="287"/>
    </row>
    <row r="1281" spans="1:1" x14ac:dyDescent="0.25">
      <c r="A1281" s="287"/>
    </row>
    <row r="1282" spans="1:1" x14ac:dyDescent="0.25">
      <c r="A1282" s="287"/>
    </row>
    <row r="1283" spans="1:1" x14ac:dyDescent="0.25">
      <c r="A1283" s="287"/>
    </row>
    <row r="1284" spans="1:1" x14ac:dyDescent="0.25">
      <c r="A1284" s="287"/>
    </row>
    <row r="1285" spans="1:1" x14ac:dyDescent="0.25">
      <c r="A1285" s="287"/>
    </row>
    <row r="1286" spans="1:1" x14ac:dyDescent="0.25">
      <c r="A1286" s="287"/>
    </row>
    <row r="1287" spans="1:1" x14ac:dyDescent="0.25">
      <c r="A1287" s="287"/>
    </row>
    <row r="1288" spans="1:1" x14ac:dyDescent="0.25">
      <c r="A1288" s="287"/>
    </row>
    <row r="1289" spans="1:1" x14ac:dyDescent="0.25">
      <c r="A1289" s="287"/>
    </row>
    <row r="1290" spans="1:1" x14ac:dyDescent="0.25">
      <c r="A1290" s="287"/>
    </row>
    <row r="1291" spans="1:1" x14ac:dyDescent="0.25">
      <c r="A1291" s="287"/>
    </row>
    <row r="1292" spans="1:1" x14ac:dyDescent="0.25">
      <c r="A1292" s="287"/>
    </row>
    <row r="1293" spans="1:1" x14ac:dyDescent="0.25">
      <c r="A1293" s="287"/>
    </row>
    <row r="1294" spans="1:1" x14ac:dyDescent="0.25">
      <c r="A1294" s="287"/>
    </row>
    <row r="1295" spans="1:1" x14ac:dyDescent="0.25">
      <c r="A1295" s="287"/>
    </row>
    <row r="1296" spans="1:1" x14ac:dyDescent="0.25">
      <c r="A1296" s="287"/>
    </row>
    <row r="1297" spans="1:1" x14ac:dyDescent="0.25">
      <c r="A1297" s="287"/>
    </row>
    <row r="1298" spans="1:1" x14ac:dyDescent="0.25">
      <c r="A1298" s="287"/>
    </row>
    <row r="1299" spans="1:1" x14ac:dyDescent="0.25">
      <c r="A1299" s="287"/>
    </row>
    <row r="1300" spans="1:1" x14ac:dyDescent="0.25">
      <c r="A1300" s="287"/>
    </row>
    <row r="1301" spans="1:1" x14ac:dyDescent="0.25">
      <c r="A1301" s="287"/>
    </row>
    <row r="1302" spans="1:1" x14ac:dyDescent="0.25">
      <c r="A1302" s="287"/>
    </row>
    <row r="1303" spans="1:1" x14ac:dyDescent="0.25">
      <c r="A1303" s="287"/>
    </row>
    <row r="1304" spans="1:1" x14ac:dyDescent="0.25">
      <c r="A1304" s="287"/>
    </row>
    <row r="1305" spans="1:1" x14ac:dyDescent="0.25">
      <c r="A1305" s="287"/>
    </row>
    <row r="1306" spans="1:1" x14ac:dyDescent="0.25">
      <c r="A1306" s="287"/>
    </row>
    <row r="1307" spans="1:1" x14ac:dyDescent="0.25">
      <c r="A1307" s="287"/>
    </row>
    <row r="1308" spans="1:1" x14ac:dyDescent="0.25">
      <c r="A1308" s="287"/>
    </row>
    <row r="1309" spans="1:1" x14ac:dyDescent="0.25">
      <c r="A1309" s="287"/>
    </row>
    <row r="1310" spans="1:1" x14ac:dyDescent="0.25">
      <c r="A1310" s="287"/>
    </row>
    <row r="1311" spans="1:1" x14ac:dyDescent="0.25">
      <c r="A1311" s="287"/>
    </row>
    <row r="1312" spans="1:1" x14ac:dyDescent="0.25">
      <c r="A1312" s="287"/>
    </row>
    <row r="1313" spans="1:1" x14ac:dyDescent="0.25">
      <c r="A1313" s="287"/>
    </row>
    <row r="1314" spans="1:1" x14ac:dyDescent="0.25">
      <c r="A1314" s="287"/>
    </row>
    <row r="1315" spans="1:1" x14ac:dyDescent="0.25">
      <c r="A1315" s="287"/>
    </row>
    <row r="1316" spans="1:1" x14ac:dyDescent="0.25">
      <c r="A1316" s="287"/>
    </row>
    <row r="1317" spans="1:1" x14ac:dyDescent="0.25">
      <c r="A1317" s="287"/>
    </row>
    <row r="1318" spans="1:1" x14ac:dyDescent="0.25">
      <c r="A1318" s="287"/>
    </row>
    <row r="1319" spans="1:1" x14ac:dyDescent="0.25">
      <c r="A1319" s="287"/>
    </row>
    <row r="1320" spans="1:1" x14ac:dyDescent="0.25">
      <c r="A1320" s="287"/>
    </row>
    <row r="1321" spans="1:1" x14ac:dyDescent="0.25">
      <c r="A1321" s="287"/>
    </row>
    <row r="1322" spans="1:1" x14ac:dyDescent="0.25">
      <c r="A1322" s="287"/>
    </row>
    <row r="1323" spans="1:1" x14ac:dyDescent="0.25">
      <c r="A1323" s="287"/>
    </row>
    <row r="1324" spans="1:1" x14ac:dyDescent="0.25">
      <c r="A1324" s="287"/>
    </row>
    <row r="1325" spans="1:1" x14ac:dyDescent="0.25">
      <c r="A1325" s="287"/>
    </row>
    <row r="1326" spans="1:1" x14ac:dyDescent="0.25">
      <c r="A1326" s="287"/>
    </row>
    <row r="1327" spans="1:1" x14ac:dyDescent="0.25">
      <c r="A1327" s="287"/>
    </row>
    <row r="1328" spans="1:1" x14ac:dyDescent="0.25">
      <c r="A1328" s="287"/>
    </row>
    <row r="1329" spans="1:1" x14ac:dyDescent="0.25">
      <c r="A1329" s="287"/>
    </row>
    <row r="1330" spans="1:1" x14ac:dyDescent="0.25">
      <c r="A1330" s="287"/>
    </row>
    <row r="1331" spans="1:1" x14ac:dyDescent="0.25">
      <c r="A1331" s="287"/>
    </row>
    <row r="1332" spans="1:1" x14ac:dyDescent="0.25">
      <c r="A1332" s="287"/>
    </row>
    <row r="1333" spans="1:1" x14ac:dyDescent="0.25">
      <c r="A1333" s="287"/>
    </row>
    <row r="1334" spans="1:1" x14ac:dyDescent="0.25">
      <c r="A1334" s="287"/>
    </row>
    <row r="1335" spans="1:1" x14ac:dyDescent="0.25">
      <c r="A1335" s="287"/>
    </row>
    <row r="1336" spans="1:1" x14ac:dyDescent="0.25">
      <c r="A1336" s="287"/>
    </row>
    <row r="1337" spans="1:1" x14ac:dyDescent="0.25">
      <c r="A1337" s="287"/>
    </row>
    <row r="1338" spans="1:1" x14ac:dyDescent="0.25">
      <c r="A1338" s="287"/>
    </row>
    <row r="1339" spans="1:1" x14ac:dyDescent="0.25">
      <c r="A1339" s="287"/>
    </row>
    <row r="1340" spans="1:1" x14ac:dyDescent="0.25">
      <c r="A1340" s="287"/>
    </row>
    <row r="1341" spans="1:1" x14ac:dyDescent="0.25">
      <c r="A1341" s="287"/>
    </row>
    <row r="1342" spans="1:1" x14ac:dyDescent="0.25">
      <c r="A1342" s="287"/>
    </row>
    <row r="1343" spans="1:1" x14ac:dyDescent="0.25">
      <c r="A1343" s="287"/>
    </row>
    <row r="1344" spans="1:1" x14ac:dyDescent="0.25">
      <c r="A1344" s="287"/>
    </row>
    <row r="1345" spans="1:1" x14ac:dyDescent="0.25">
      <c r="A1345" s="287"/>
    </row>
    <row r="1346" spans="1:1" x14ac:dyDescent="0.25">
      <c r="A1346" s="287"/>
    </row>
    <row r="1347" spans="1:1" x14ac:dyDescent="0.25">
      <c r="A1347" s="287"/>
    </row>
    <row r="1348" spans="1:1" x14ac:dyDescent="0.25">
      <c r="A1348" s="287"/>
    </row>
    <row r="1349" spans="1:1" x14ac:dyDescent="0.25">
      <c r="A1349" s="287"/>
    </row>
    <row r="1350" spans="1:1" x14ac:dyDescent="0.25">
      <c r="A1350" s="287"/>
    </row>
    <row r="1351" spans="1:1" x14ac:dyDescent="0.25">
      <c r="A1351" s="287"/>
    </row>
    <row r="1352" spans="1:1" x14ac:dyDescent="0.25">
      <c r="A1352" s="287"/>
    </row>
    <row r="1353" spans="1:1" x14ac:dyDescent="0.25">
      <c r="A1353" s="287"/>
    </row>
    <row r="1354" spans="1:1" x14ac:dyDescent="0.25">
      <c r="A1354" s="287"/>
    </row>
    <row r="1355" spans="1:1" x14ac:dyDescent="0.25">
      <c r="A1355" s="287"/>
    </row>
    <row r="1356" spans="1:1" x14ac:dyDescent="0.25">
      <c r="A1356" s="287"/>
    </row>
    <row r="1357" spans="1:1" x14ac:dyDescent="0.25">
      <c r="A1357" s="287"/>
    </row>
    <row r="1358" spans="1:1" x14ac:dyDescent="0.25">
      <c r="A1358" s="287"/>
    </row>
    <row r="1359" spans="1:1" x14ac:dyDescent="0.25">
      <c r="A1359" s="287"/>
    </row>
    <row r="1360" spans="1:1" x14ac:dyDescent="0.25">
      <c r="A1360" s="287"/>
    </row>
    <row r="1361" spans="1:1" x14ac:dyDescent="0.25">
      <c r="A1361" s="287"/>
    </row>
    <row r="1362" spans="1:1" x14ac:dyDescent="0.25">
      <c r="A1362" s="287"/>
    </row>
    <row r="1363" spans="1:1" x14ac:dyDescent="0.25">
      <c r="A1363" s="287"/>
    </row>
    <row r="1364" spans="1:1" x14ac:dyDescent="0.25">
      <c r="A1364" s="287"/>
    </row>
    <row r="1365" spans="1:1" x14ac:dyDescent="0.25">
      <c r="A1365" s="287"/>
    </row>
    <row r="1366" spans="1:1" x14ac:dyDescent="0.25">
      <c r="A1366" s="287"/>
    </row>
    <row r="1367" spans="1:1" x14ac:dyDescent="0.25">
      <c r="A1367" s="287"/>
    </row>
    <row r="1368" spans="1:1" x14ac:dyDescent="0.25">
      <c r="A1368" s="287"/>
    </row>
    <row r="1369" spans="1:1" x14ac:dyDescent="0.25">
      <c r="A1369" s="287"/>
    </row>
    <row r="1370" spans="1:1" x14ac:dyDescent="0.25">
      <c r="A1370" s="287"/>
    </row>
    <row r="1371" spans="1:1" x14ac:dyDescent="0.25">
      <c r="A1371" s="287"/>
    </row>
    <row r="1372" spans="1:1" x14ac:dyDescent="0.25">
      <c r="A1372" s="287"/>
    </row>
    <row r="1373" spans="1:1" x14ac:dyDescent="0.25">
      <c r="A1373" s="287"/>
    </row>
    <row r="1374" spans="1:1" x14ac:dyDescent="0.25">
      <c r="A1374" s="287"/>
    </row>
    <row r="1375" spans="1:1" x14ac:dyDescent="0.25">
      <c r="A1375" s="287"/>
    </row>
    <row r="1376" spans="1:1" x14ac:dyDescent="0.25">
      <c r="A1376" s="287"/>
    </row>
    <row r="1377" spans="1:1" x14ac:dyDescent="0.25">
      <c r="A1377" s="287"/>
    </row>
    <row r="1378" spans="1:1" x14ac:dyDescent="0.25">
      <c r="A1378" s="287"/>
    </row>
    <row r="1379" spans="1:1" x14ac:dyDescent="0.25">
      <c r="A1379" s="287"/>
    </row>
    <row r="1380" spans="1:1" x14ac:dyDescent="0.25">
      <c r="A1380" s="287"/>
    </row>
    <row r="1381" spans="1:1" x14ac:dyDescent="0.25">
      <c r="A1381" s="287"/>
    </row>
    <row r="1382" spans="1:1" x14ac:dyDescent="0.25">
      <c r="A1382" s="287"/>
    </row>
    <row r="1383" spans="1:1" x14ac:dyDescent="0.25">
      <c r="A1383" s="287"/>
    </row>
    <row r="1384" spans="1:1" x14ac:dyDescent="0.25">
      <c r="A1384" s="287"/>
    </row>
    <row r="1385" spans="1:1" x14ac:dyDescent="0.25">
      <c r="A1385" s="287"/>
    </row>
    <row r="1386" spans="1:1" x14ac:dyDescent="0.25">
      <c r="A1386" s="287"/>
    </row>
    <row r="1387" spans="1:1" x14ac:dyDescent="0.25">
      <c r="A1387" s="287"/>
    </row>
    <row r="1388" spans="1:1" x14ac:dyDescent="0.25">
      <c r="A1388" s="287"/>
    </row>
    <row r="1389" spans="1:1" x14ac:dyDescent="0.25">
      <c r="A1389" s="287"/>
    </row>
    <row r="1390" spans="1:1" x14ac:dyDescent="0.25">
      <c r="A1390" s="287"/>
    </row>
    <row r="1391" spans="1:1" x14ac:dyDescent="0.25">
      <c r="A1391" s="287"/>
    </row>
    <row r="1392" spans="1:1" x14ac:dyDescent="0.25">
      <c r="A1392" s="287"/>
    </row>
    <row r="1393" spans="1:1" x14ac:dyDescent="0.25">
      <c r="A1393" s="287"/>
    </row>
    <row r="1394" spans="1:1" x14ac:dyDescent="0.25">
      <c r="A1394" s="287"/>
    </row>
    <row r="1395" spans="1:1" x14ac:dyDescent="0.25">
      <c r="A1395" s="287"/>
    </row>
    <row r="1396" spans="1:1" x14ac:dyDescent="0.25">
      <c r="A1396" s="287"/>
    </row>
    <row r="1397" spans="1:1" x14ac:dyDescent="0.25">
      <c r="A1397" s="287"/>
    </row>
    <row r="1398" spans="1:1" x14ac:dyDescent="0.25">
      <c r="A1398" s="287"/>
    </row>
    <row r="1399" spans="1:1" x14ac:dyDescent="0.25">
      <c r="A1399" s="287"/>
    </row>
    <row r="1400" spans="1:1" x14ac:dyDescent="0.25">
      <c r="A1400" s="287"/>
    </row>
    <row r="1401" spans="1:1" x14ac:dyDescent="0.25">
      <c r="A1401" s="287"/>
    </row>
    <row r="1402" spans="1:1" x14ac:dyDescent="0.25">
      <c r="A1402" s="287"/>
    </row>
    <row r="1403" spans="1:1" x14ac:dyDescent="0.25">
      <c r="A1403" s="287"/>
    </row>
    <row r="1404" spans="1:1" x14ac:dyDescent="0.25">
      <c r="A1404" s="287"/>
    </row>
    <row r="1405" spans="1:1" x14ac:dyDescent="0.25">
      <c r="A1405" s="287"/>
    </row>
    <row r="1406" spans="1:1" x14ac:dyDescent="0.25">
      <c r="A1406" s="287"/>
    </row>
    <row r="1407" spans="1:1" x14ac:dyDescent="0.25">
      <c r="A1407" s="287"/>
    </row>
    <row r="1408" spans="1:1" x14ac:dyDescent="0.25">
      <c r="A1408" s="287"/>
    </row>
    <row r="1409" spans="1:1" x14ac:dyDescent="0.25">
      <c r="A1409" s="287"/>
    </row>
    <row r="1410" spans="1:1" x14ac:dyDescent="0.25">
      <c r="A1410" s="287"/>
    </row>
    <row r="1411" spans="1:1" x14ac:dyDescent="0.25">
      <c r="A1411" s="287"/>
    </row>
    <row r="1412" spans="1:1" x14ac:dyDescent="0.25">
      <c r="A1412" s="287"/>
    </row>
    <row r="1413" spans="1:1" x14ac:dyDescent="0.25">
      <c r="A1413" s="287"/>
    </row>
    <row r="1414" spans="1:1" x14ac:dyDescent="0.25">
      <c r="A1414" s="287"/>
    </row>
    <row r="1415" spans="1:1" x14ac:dyDescent="0.25">
      <c r="A1415" s="287"/>
    </row>
    <row r="1416" spans="1:1" x14ac:dyDescent="0.25">
      <c r="A1416" s="287"/>
    </row>
    <row r="1417" spans="1:1" x14ac:dyDescent="0.25">
      <c r="A1417" s="287"/>
    </row>
    <row r="1418" spans="1:1" x14ac:dyDescent="0.25">
      <c r="A1418" s="287"/>
    </row>
    <row r="1419" spans="1:1" x14ac:dyDescent="0.25">
      <c r="A1419" s="287"/>
    </row>
    <row r="1420" spans="1:1" x14ac:dyDescent="0.25">
      <c r="A1420" s="287"/>
    </row>
    <row r="1421" spans="1:1" x14ac:dyDescent="0.25">
      <c r="A1421" s="287"/>
    </row>
    <row r="1422" spans="1:1" x14ac:dyDescent="0.25">
      <c r="A1422" s="287"/>
    </row>
    <row r="1423" spans="1:1" x14ac:dyDescent="0.25">
      <c r="A1423" s="287"/>
    </row>
    <row r="1424" spans="1:1" x14ac:dyDescent="0.25">
      <c r="A1424" s="287"/>
    </row>
    <row r="1425" spans="1:1" x14ac:dyDescent="0.25">
      <c r="A1425" s="287"/>
    </row>
    <row r="1426" spans="1:1" x14ac:dyDescent="0.25">
      <c r="A1426" s="287"/>
    </row>
    <row r="1427" spans="1:1" x14ac:dyDescent="0.25">
      <c r="A1427" s="287"/>
    </row>
    <row r="1428" spans="1:1" x14ac:dyDescent="0.25">
      <c r="A1428" s="287"/>
    </row>
    <row r="1429" spans="1:1" x14ac:dyDescent="0.25">
      <c r="A1429" s="287"/>
    </row>
    <row r="1430" spans="1:1" x14ac:dyDescent="0.25">
      <c r="A1430" s="287"/>
    </row>
    <row r="1431" spans="1:1" x14ac:dyDescent="0.25">
      <c r="A1431" s="287"/>
    </row>
    <row r="1432" spans="1:1" x14ac:dyDescent="0.25">
      <c r="A1432" s="287"/>
    </row>
    <row r="1433" spans="1:1" x14ac:dyDescent="0.25">
      <c r="A1433" s="287"/>
    </row>
    <row r="1434" spans="1:1" x14ac:dyDescent="0.25">
      <c r="A1434" s="287"/>
    </row>
    <row r="1435" spans="1:1" x14ac:dyDescent="0.25">
      <c r="A1435" s="287"/>
    </row>
    <row r="1436" spans="1:1" x14ac:dyDescent="0.25">
      <c r="A1436" s="287"/>
    </row>
    <row r="1437" spans="1:1" x14ac:dyDescent="0.25">
      <c r="A1437" s="287"/>
    </row>
    <row r="1438" spans="1:1" x14ac:dyDescent="0.25">
      <c r="A1438" s="287"/>
    </row>
    <row r="1439" spans="1:1" x14ac:dyDescent="0.25">
      <c r="A1439" s="287"/>
    </row>
    <row r="1440" spans="1:1" x14ac:dyDescent="0.25">
      <c r="A1440" s="287"/>
    </row>
    <row r="1441" spans="1:1" x14ac:dyDescent="0.25">
      <c r="A1441" s="287"/>
    </row>
    <row r="1442" spans="1:1" x14ac:dyDescent="0.25">
      <c r="A1442" s="287"/>
    </row>
    <row r="1443" spans="1:1" x14ac:dyDescent="0.25">
      <c r="A1443" s="287"/>
    </row>
    <row r="1444" spans="1:1" x14ac:dyDescent="0.25">
      <c r="A1444" s="287"/>
    </row>
    <row r="1445" spans="1:1" x14ac:dyDescent="0.25">
      <c r="A1445" s="287"/>
    </row>
    <row r="1446" spans="1:1" x14ac:dyDescent="0.25">
      <c r="A1446" s="287"/>
    </row>
    <row r="1447" spans="1:1" x14ac:dyDescent="0.25">
      <c r="A1447" s="287"/>
    </row>
    <row r="1448" spans="1:1" x14ac:dyDescent="0.25">
      <c r="A1448" s="287"/>
    </row>
    <row r="1449" spans="1:1" x14ac:dyDescent="0.25">
      <c r="A1449" s="287"/>
    </row>
    <row r="1450" spans="1:1" x14ac:dyDescent="0.25">
      <c r="A1450" s="287"/>
    </row>
    <row r="1451" spans="1:1" x14ac:dyDescent="0.25">
      <c r="A1451" s="287"/>
    </row>
    <row r="1452" spans="1:1" x14ac:dyDescent="0.25">
      <c r="A1452" s="287"/>
    </row>
    <row r="1453" spans="1:1" x14ac:dyDescent="0.25">
      <c r="A1453" s="287"/>
    </row>
    <row r="1454" spans="1:1" x14ac:dyDescent="0.25">
      <c r="A1454" s="287"/>
    </row>
    <row r="1455" spans="1:1" x14ac:dyDescent="0.25">
      <c r="A1455" s="287"/>
    </row>
    <row r="1456" spans="1:1" x14ac:dyDescent="0.25">
      <c r="A1456" s="287"/>
    </row>
    <row r="1457" spans="1:1" x14ac:dyDescent="0.25">
      <c r="A1457" s="287"/>
    </row>
    <row r="1458" spans="1:1" x14ac:dyDescent="0.25">
      <c r="A1458" s="287"/>
    </row>
    <row r="1459" spans="1:1" x14ac:dyDescent="0.25">
      <c r="A1459" s="287"/>
    </row>
    <row r="1460" spans="1:1" x14ac:dyDescent="0.25">
      <c r="A1460" s="287"/>
    </row>
    <row r="1461" spans="1:1" x14ac:dyDescent="0.25">
      <c r="A1461" s="287"/>
    </row>
    <row r="1462" spans="1:1" x14ac:dyDescent="0.25">
      <c r="A1462" s="287"/>
    </row>
    <row r="1463" spans="1:1" x14ac:dyDescent="0.25">
      <c r="A1463" s="287"/>
    </row>
    <row r="1464" spans="1:1" x14ac:dyDescent="0.25">
      <c r="A1464" s="287"/>
    </row>
    <row r="1465" spans="1:1" x14ac:dyDescent="0.25">
      <c r="A1465" s="287"/>
    </row>
    <row r="1466" spans="1:1" x14ac:dyDescent="0.25">
      <c r="A1466" s="287"/>
    </row>
    <row r="1467" spans="1:1" x14ac:dyDescent="0.25">
      <c r="A1467" s="287"/>
    </row>
    <row r="1468" spans="1:1" x14ac:dyDescent="0.25">
      <c r="A1468" s="287"/>
    </row>
    <row r="1469" spans="1:1" x14ac:dyDescent="0.25">
      <c r="A1469" s="287"/>
    </row>
    <row r="1470" spans="1:1" x14ac:dyDescent="0.25">
      <c r="A1470" s="287"/>
    </row>
    <row r="1471" spans="1:1" x14ac:dyDescent="0.25">
      <c r="A1471" s="287"/>
    </row>
    <row r="1472" spans="1:1" x14ac:dyDescent="0.25">
      <c r="A1472" s="287"/>
    </row>
    <row r="1473" spans="1:1" x14ac:dyDescent="0.25">
      <c r="A1473" s="287"/>
    </row>
    <row r="1474" spans="1:1" x14ac:dyDescent="0.25">
      <c r="A1474" s="287"/>
    </row>
    <row r="1475" spans="1:1" x14ac:dyDescent="0.25">
      <c r="A1475" s="287"/>
    </row>
    <row r="1476" spans="1:1" x14ac:dyDescent="0.25">
      <c r="A1476" s="287"/>
    </row>
    <row r="1477" spans="1:1" x14ac:dyDescent="0.25">
      <c r="A1477" s="287"/>
    </row>
    <row r="1478" spans="1:1" x14ac:dyDescent="0.25">
      <c r="A1478" s="287"/>
    </row>
    <row r="1479" spans="1:1" x14ac:dyDescent="0.25">
      <c r="A1479" s="287"/>
    </row>
    <row r="1480" spans="1:1" x14ac:dyDescent="0.25">
      <c r="A1480" s="287"/>
    </row>
    <row r="1481" spans="1:1" x14ac:dyDescent="0.25">
      <c r="A1481" s="287"/>
    </row>
    <row r="1482" spans="1:1" x14ac:dyDescent="0.25">
      <c r="A1482" s="287"/>
    </row>
    <row r="1483" spans="1:1" x14ac:dyDescent="0.25">
      <c r="A1483" s="287"/>
    </row>
    <row r="1484" spans="1:1" x14ac:dyDescent="0.25">
      <c r="A1484" s="287"/>
    </row>
    <row r="1485" spans="1:1" x14ac:dyDescent="0.25">
      <c r="A1485" s="287"/>
    </row>
    <row r="1486" spans="1:1" x14ac:dyDescent="0.25">
      <c r="A1486" s="287"/>
    </row>
    <row r="1487" spans="1:1" x14ac:dyDescent="0.25">
      <c r="A1487" s="287"/>
    </row>
    <row r="1488" spans="1:1" x14ac:dyDescent="0.25">
      <c r="A1488" s="287"/>
    </row>
    <row r="1489" spans="1:1" x14ac:dyDescent="0.25">
      <c r="A1489" s="287"/>
    </row>
    <row r="1490" spans="1:1" x14ac:dyDescent="0.25">
      <c r="A1490" s="287"/>
    </row>
    <row r="1491" spans="1:1" x14ac:dyDescent="0.25">
      <c r="A1491" s="287"/>
    </row>
    <row r="1492" spans="1:1" x14ac:dyDescent="0.25">
      <c r="A1492" s="287"/>
    </row>
    <row r="1493" spans="1:1" x14ac:dyDescent="0.25">
      <c r="A1493" s="287"/>
    </row>
    <row r="1494" spans="1:1" x14ac:dyDescent="0.25">
      <c r="A1494" s="287"/>
    </row>
    <row r="1495" spans="1:1" x14ac:dyDescent="0.25">
      <c r="A1495" s="287"/>
    </row>
    <row r="1496" spans="1:1" x14ac:dyDescent="0.25">
      <c r="A1496" s="287"/>
    </row>
    <row r="1497" spans="1:1" x14ac:dyDescent="0.25">
      <c r="A1497" s="287"/>
    </row>
    <row r="1498" spans="1:1" x14ac:dyDescent="0.25">
      <c r="A1498" s="287"/>
    </row>
    <row r="1499" spans="1:1" x14ac:dyDescent="0.25">
      <c r="A1499" s="287"/>
    </row>
    <row r="1500" spans="1:1" x14ac:dyDescent="0.25">
      <c r="A1500" s="287"/>
    </row>
    <row r="1501" spans="1:1" x14ac:dyDescent="0.25">
      <c r="A1501" s="287"/>
    </row>
    <row r="1502" spans="1:1" x14ac:dyDescent="0.25">
      <c r="A1502" s="287"/>
    </row>
    <row r="1503" spans="1:1" x14ac:dyDescent="0.25">
      <c r="A1503" s="287"/>
    </row>
    <row r="1504" spans="1:1" x14ac:dyDescent="0.25">
      <c r="A1504" s="287"/>
    </row>
    <row r="1505" spans="1:1" x14ac:dyDescent="0.25">
      <c r="A1505" s="287"/>
    </row>
    <row r="1506" spans="1:1" x14ac:dyDescent="0.25">
      <c r="A1506" s="287"/>
    </row>
    <row r="1507" spans="1:1" x14ac:dyDescent="0.25">
      <c r="A1507" s="287"/>
    </row>
    <row r="1508" spans="1:1" x14ac:dyDescent="0.25">
      <c r="A1508" s="287"/>
    </row>
    <row r="1509" spans="1:1" x14ac:dyDescent="0.25">
      <c r="A1509" s="287"/>
    </row>
    <row r="1510" spans="1:1" x14ac:dyDescent="0.25">
      <c r="A1510" s="287"/>
    </row>
    <row r="1511" spans="1:1" x14ac:dyDescent="0.25">
      <c r="A1511" s="287"/>
    </row>
    <row r="1512" spans="1:1" x14ac:dyDescent="0.25">
      <c r="A1512" s="287"/>
    </row>
    <row r="1513" spans="1:1" x14ac:dyDescent="0.25">
      <c r="A1513" s="287"/>
    </row>
    <row r="1514" spans="1:1" x14ac:dyDescent="0.25">
      <c r="A1514" s="287"/>
    </row>
    <row r="1515" spans="1:1" x14ac:dyDescent="0.25">
      <c r="A1515" s="287"/>
    </row>
    <row r="1516" spans="1:1" x14ac:dyDescent="0.25">
      <c r="A1516" s="287"/>
    </row>
    <row r="1517" spans="1:1" x14ac:dyDescent="0.25">
      <c r="A1517" s="287"/>
    </row>
    <row r="1518" spans="1:1" x14ac:dyDescent="0.25">
      <c r="A1518" s="287"/>
    </row>
    <row r="1519" spans="1:1" x14ac:dyDescent="0.25">
      <c r="A1519" s="287"/>
    </row>
    <row r="1520" spans="1:1" x14ac:dyDescent="0.25">
      <c r="A1520" s="287"/>
    </row>
    <row r="1521" spans="1:1" x14ac:dyDescent="0.25">
      <c r="A1521" s="287"/>
    </row>
    <row r="1522" spans="1:1" x14ac:dyDescent="0.25">
      <c r="A1522" s="287"/>
    </row>
    <row r="1523" spans="1:1" x14ac:dyDescent="0.25">
      <c r="A1523" s="287"/>
    </row>
    <row r="1524" spans="1:1" x14ac:dyDescent="0.25">
      <c r="A1524" s="287"/>
    </row>
    <row r="1525" spans="1:1" x14ac:dyDescent="0.25">
      <c r="A1525" s="287"/>
    </row>
    <row r="1526" spans="1:1" x14ac:dyDescent="0.25">
      <c r="A1526" s="287"/>
    </row>
    <row r="1527" spans="1:1" x14ac:dyDescent="0.25">
      <c r="A1527" s="287"/>
    </row>
    <row r="1528" spans="1:1" x14ac:dyDescent="0.25">
      <c r="A1528" s="287"/>
    </row>
    <row r="1529" spans="1:1" x14ac:dyDescent="0.25">
      <c r="A1529" s="287"/>
    </row>
    <row r="1530" spans="1:1" x14ac:dyDescent="0.25">
      <c r="A1530" s="287"/>
    </row>
    <row r="1531" spans="1:1" x14ac:dyDescent="0.25">
      <c r="A1531" s="287"/>
    </row>
    <row r="1532" spans="1:1" x14ac:dyDescent="0.25">
      <c r="A1532" s="287"/>
    </row>
    <row r="1533" spans="1:1" x14ac:dyDescent="0.25">
      <c r="A1533" s="287"/>
    </row>
    <row r="1534" spans="1:1" x14ac:dyDescent="0.25">
      <c r="A1534" s="287"/>
    </row>
    <row r="1535" spans="1:1" x14ac:dyDescent="0.25">
      <c r="A1535" s="287"/>
    </row>
    <row r="1536" spans="1:1" x14ac:dyDescent="0.25">
      <c r="A1536" s="287"/>
    </row>
    <row r="1537" spans="1:1" x14ac:dyDescent="0.25">
      <c r="A1537" s="287"/>
    </row>
    <row r="1538" spans="1:1" x14ac:dyDescent="0.25">
      <c r="A1538" s="287"/>
    </row>
    <row r="1539" spans="1:1" x14ac:dyDescent="0.25">
      <c r="A1539" s="287"/>
    </row>
    <row r="1540" spans="1:1" x14ac:dyDescent="0.25">
      <c r="A1540" s="287"/>
    </row>
    <row r="1541" spans="1:1" x14ac:dyDescent="0.25">
      <c r="A1541" s="287"/>
    </row>
    <row r="1542" spans="1:1" x14ac:dyDescent="0.25">
      <c r="A1542" s="287"/>
    </row>
    <row r="1543" spans="1:1" x14ac:dyDescent="0.25">
      <c r="A1543" s="287"/>
    </row>
    <row r="1544" spans="1:1" x14ac:dyDescent="0.25">
      <c r="A1544" s="287"/>
    </row>
    <row r="1545" spans="1:1" x14ac:dyDescent="0.25">
      <c r="A1545" s="287"/>
    </row>
    <row r="1546" spans="1:1" x14ac:dyDescent="0.25">
      <c r="A1546" s="287"/>
    </row>
    <row r="1547" spans="1:1" x14ac:dyDescent="0.25">
      <c r="A1547" s="287"/>
    </row>
    <row r="1548" spans="1:1" x14ac:dyDescent="0.25">
      <c r="A1548" s="287"/>
    </row>
    <row r="1549" spans="1:1" x14ac:dyDescent="0.25">
      <c r="A1549" s="287"/>
    </row>
    <row r="1550" spans="1:1" x14ac:dyDescent="0.25">
      <c r="A1550" s="287"/>
    </row>
    <row r="1551" spans="1:1" x14ac:dyDescent="0.25">
      <c r="A1551" s="287"/>
    </row>
    <row r="1552" spans="1:1" x14ac:dyDescent="0.25">
      <c r="A1552" s="287"/>
    </row>
    <row r="1553" spans="1:1" x14ac:dyDescent="0.25">
      <c r="A1553" s="287"/>
    </row>
    <row r="1554" spans="1:1" x14ac:dyDescent="0.25">
      <c r="A1554" s="287"/>
    </row>
    <row r="1555" spans="1:1" x14ac:dyDescent="0.25">
      <c r="A1555" s="287"/>
    </row>
    <row r="1556" spans="1:1" x14ac:dyDescent="0.25">
      <c r="A1556" s="287"/>
    </row>
    <row r="1557" spans="1:1" x14ac:dyDescent="0.25">
      <c r="A1557" s="287"/>
    </row>
    <row r="1558" spans="1:1" x14ac:dyDescent="0.25">
      <c r="A1558" s="287"/>
    </row>
    <row r="1559" spans="1:1" x14ac:dyDescent="0.25">
      <c r="A1559" s="287"/>
    </row>
    <row r="1560" spans="1:1" x14ac:dyDescent="0.25">
      <c r="A1560" s="287"/>
    </row>
    <row r="1561" spans="1:1" x14ac:dyDescent="0.25">
      <c r="A1561" s="287"/>
    </row>
    <row r="1562" spans="1:1" x14ac:dyDescent="0.25">
      <c r="A1562" s="287"/>
    </row>
    <row r="1563" spans="1:1" x14ac:dyDescent="0.25">
      <c r="A1563" s="287"/>
    </row>
    <row r="1564" spans="1:1" x14ac:dyDescent="0.25">
      <c r="A1564" s="287"/>
    </row>
    <row r="1565" spans="1:1" x14ac:dyDescent="0.25">
      <c r="A1565" s="287"/>
    </row>
    <row r="1566" spans="1:1" x14ac:dyDescent="0.25">
      <c r="A1566" s="287"/>
    </row>
    <row r="1567" spans="1:1" x14ac:dyDescent="0.25">
      <c r="A1567" s="287"/>
    </row>
    <row r="1568" spans="1:1" x14ac:dyDescent="0.25">
      <c r="A1568" s="287"/>
    </row>
    <row r="1569" spans="1:1" x14ac:dyDescent="0.25">
      <c r="A1569" s="287"/>
    </row>
    <row r="1570" spans="1:1" x14ac:dyDescent="0.25">
      <c r="A1570" s="287"/>
    </row>
    <row r="1571" spans="1:1" x14ac:dyDescent="0.25">
      <c r="A1571" s="287"/>
    </row>
    <row r="1572" spans="1:1" x14ac:dyDescent="0.25">
      <c r="A1572" s="287"/>
    </row>
    <row r="1573" spans="1:1" x14ac:dyDescent="0.25">
      <c r="A1573" s="287"/>
    </row>
    <row r="1574" spans="1:1" x14ac:dyDescent="0.25">
      <c r="A1574" s="287"/>
    </row>
    <row r="1575" spans="1:1" x14ac:dyDescent="0.25">
      <c r="A1575" s="287"/>
    </row>
    <row r="1576" spans="1:1" x14ac:dyDescent="0.25">
      <c r="A1576" s="287"/>
    </row>
    <row r="1577" spans="1:1" x14ac:dyDescent="0.25">
      <c r="A1577" s="287"/>
    </row>
    <row r="1578" spans="1:1" x14ac:dyDescent="0.25">
      <c r="A1578" s="287"/>
    </row>
    <row r="1579" spans="1:1" x14ac:dyDescent="0.25">
      <c r="A1579" s="287"/>
    </row>
    <row r="1580" spans="1:1" x14ac:dyDescent="0.25">
      <c r="A1580" s="287"/>
    </row>
    <row r="1581" spans="1:1" x14ac:dyDescent="0.25">
      <c r="A1581" s="287"/>
    </row>
    <row r="1582" spans="1:1" x14ac:dyDescent="0.25">
      <c r="A1582" s="287"/>
    </row>
    <row r="1583" spans="1:1" x14ac:dyDescent="0.25">
      <c r="A1583" s="287"/>
    </row>
    <row r="1584" spans="1:1" x14ac:dyDescent="0.25">
      <c r="A1584" s="287"/>
    </row>
    <row r="1585" spans="1:1" x14ac:dyDescent="0.25">
      <c r="A1585" s="287"/>
    </row>
    <row r="1586" spans="1:1" x14ac:dyDescent="0.25">
      <c r="A1586" s="287"/>
    </row>
    <row r="1587" spans="1:1" x14ac:dyDescent="0.25">
      <c r="A1587" s="287"/>
    </row>
    <row r="1588" spans="1:1" x14ac:dyDescent="0.25">
      <c r="A1588" s="287"/>
    </row>
    <row r="1589" spans="1:1" x14ac:dyDescent="0.25">
      <c r="A1589" s="287"/>
    </row>
    <row r="1590" spans="1:1" x14ac:dyDescent="0.25">
      <c r="A1590" s="287"/>
    </row>
    <row r="1591" spans="1:1" x14ac:dyDescent="0.25">
      <c r="A1591" s="287"/>
    </row>
    <row r="1592" spans="1:1" x14ac:dyDescent="0.25">
      <c r="A1592" s="287"/>
    </row>
    <row r="1593" spans="1:1" x14ac:dyDescent="0.25">
      <c r="A1593" s="287"/>
    </row>
    <row r="1594" spans="1:1" x14ac:dyDescent="0.25">
      <c r="A1594" s="287"/>
    </row>
    <row r="1595" spans="1:1" x14ac:dyDescent="0.25">
      <c r="A1595" s="287"/>
    </row>
    <row r="1596" spans="1:1" x14ac:dyDescent="0.25">
      <c r="A1596" s="287"/>
    </row>
    <row r="1597" spans="1:1" x14ac:dyDescent="0.25">
      <c r="A1597" s="287"/>
    </row>
    <row r="1598" spans="1:1" x14ac:dyDescent="0.25">
      <c r="A1598" s="287"/>
    </row>
    <row r="1599" spans="1:1" x14ac:dyDescent="0.25">
      <c r="A1599" s="287"/>
    </row>
    <row r="1600" spans="1:1" x14ac:dyDescent="0.25">
      <c r="A1600" s="287"/>
    </row>
    <row r="1601" spans="1:1" x14ac:dyDescent="0.25">
      <c r="A1601" s="287"/>
    </row>
    <row r="1602" spans="1:1" x14ac:dyDescent="0.25">
      <c r="A1602" s="287"/>
    </row>
    <row r="1603" spans="1:1" x14ac:dyDescent="0.25">
      <c r="A1603" s="287"/>
    </row>
    <row r="1604" spans="1:1" x14ac:dyDescent="0.25">
      <c r="A1604" s="287"/>
    </row>
    <row r="1605" spans="1:1" x14ac:dyDescent="0.25">
      <c r="A1605" s="287"/>
    </row>
    <row r="1606" spans="1:1" x14ac:dyDescent="0.25">
      <c r="A1606" s="287"/>
    </row>
    <row r="1607" spans="1:1" x14ac:dyDescent="0.25">
      <c r="A1607" s="287"/>
    </row>
    <row r="1608" spans="1:1" x14ac:dyDescent="0.25">
      <c r="A1608" s="287"/>
    </row>
    <row r="1609" spans="1:1" x14ac:dyDescent="0.25">
      <c r="A1609" s="287"/>
    </row>
    <row r="1610" spans="1:1" x14ac:dyDescent="0.25">
      <c r="A1610" s="287"/>
    </row>
    <row r="1611" spans="1:1" x14ac:dyDescent="0.25">
      <c r="A1611" s="287"/>
    </row>
    <row r="1612" spans="1:1" x14ac:dyDescent="0.25">
      <c r="A1612" s="287"/>
    </row>
    <row r="1613" spans="1:1" x14ac:dyDescent="0.25">
      <c r="A1613" s="287"/>
    </row>
    <row r="1614" spans="1:1" x14ac:dyDescent="0.25">
      <c r="A1614" s="287"/>
    </row>
    <row r="1615" spans="1:1" x14ac:dyDescent="0.25">
      <c r="A1615" s="287"/>
    </row>
    <row r="1616" spans="1:1" x14ac:dyDescent="0.25">
      <c r="A1616" s="287"/>
    </row>
    <row r="1617" spans="1:1" x14ac:dyDescent="0.25">
      <c r="A1617" s="287"/>
    </row>
    <row r="1618" spans="1:1" x14ac:dyDescent="0.25">
      <c r="A1618" s="287"/>
    </row>
    <row r="1619" spans="1:1" x14ac:dyDescent="0.25">
      <c r="A1619" s="287"/>
    </row>
    <row r="1620" spans="1:1" x14ac:dyDescent="0.25">
      <c r="A1620" s="287"/>
    </row>
    <row r="1621" spans="1:1" x14ac:dyDescent="0.25">
      <c r="A1621" s="287"/>
    </row>
    <row r="1622" spans="1:1" x14ac:dyDescent="0.25">
      <c r="A1622" s="287"/>
    </row>
    <row r="1623" spans="1:1" x14ac:dyDescent="0.25">
      <c r="A1623" s="287"/>
    </row>
    <row r="1624" spans="1:1" x14ac:dyDescent="0.25">
      <c r="A1624" s="287"/>
    </row>
    <row r="1625" spans="1:1" x14ac:dyDescent="0.25">
      <c r="A1625" s="287"/>
    </row>
    <row r="1626" spans="1:1" x14ac:dyDescent="0.25">
      <c r="A1626" s="287"/>
    </row>
    <row r="1627" spans="1:1" x14ac:dyDescent="0.25">
      <c r="A1627" s="287"/>
    </row>
    <row r="1628" spans="1:1" x14ac:dyDescent="0.25">
      <c r="A1628" s="287"/>
    </row>
    <row r="1629" spans="1:1" x14ac:dyDescent="0.25">
      <c r="A1629" s="287"/>
    </row>
    <row r="1630" spans="1:1" x14ac:dyDescent="0.25">
      <c r="A1630" s="287"/>
    </row>
    <row r="1631" spans="1:1" x14ac:dyDescent="0.25">
      <c r="A1631" s="287"/>
    </row>
    <row r="1632" spans="1:1" x14ac:dyDescent="0.25">
      <c r="A1632" s="287"/>
    </row>
    <row r="1633" spans="1:1" x14ac:dyDescent="0.25">
      <c r="A1633" s="287"/>
    </row>
    <row r="1634" spans="1:1" x14ac:dyDescent="0.25">
      <c r="A1634" s="287"/>
    </row>
    <row r="1635" spans="1:1" x14ac:dyDescent="0.25">
      <c r="A1635" s="287"/>
    </row>
    <row r="1636" spans="1:1" x14ac:dyDescent="0.25">
      <c r="A1636" s="287"/>
    </row>
    <row r="1637" spans="1:1" x14ac:dyDescent="0.25">
      <c r="A1637" s="287"/>
    </row>
    <row r="1638" spans="1:1" x14ac:dyDescent="0.25">
      <c r="A1638" s="287"/>
    </row>
    <row r="1639" spans="1:1" x14ac:dyDescent="0.25">
      <c r="A1639" s="287"/>
    </row>
    <row r="1640" spans="1:1" x14ac:dyDescent="0.25">
      <c r="A1640" s="287"/>
    </row>
    <row r="1641" spans="1:1" x14ac:dyDescent="0.25">
      <c r="A1641" s="287"/>
    </row>
    <row r="1642" spans="1:1" x14ac:dyDescent="0.25">
      <c r="A1642" s="287"/>
    </row>
    <row r="1643" spans="1:1" x14ac:dyDescent="0.25">
      <c r="A1643" s="287"/>
    </row>
    <row r="1644" spans="1:1" x14ac:dyDescent="0.25">
      <c r="A1644" s="287"/>
    </row>
    <row r="1645" spans="1:1" x14ac:dyDescent="0.25">
      <c r="A1645" s="287"/>
    </row>
    <row r="1646" spans="1:1" x14ac:dyDescent="0.25">
      <c r="A1646" s="287"/>
    </row>
    <row r="1647" spans="1:1" x14ac:dyDescent="0.25">
      <c r="A1647" s="287"/>
    </row>
    <row r="1648" spans="1:1" x14ac:dyDescent="0.25">
      <c r="A1648" s="287"/>
    </row>
    <row r="1649" spans="1:1" x14ac:dyDescent="0.25">
      <c r="A1649" s="287"/>
    </row>
    <row r="1650" spans="1:1" x14ac:dyDescent="0.25">
      <c r="A1650" s="287"/>
    </row>
    <row r="1651" spans="1:1" x14ac:dyDescent="0.25">
      <c r="A1651" s="287"/>
    </row>
    <row r="1652" spans="1:1" x14ac:dyDescent="0.25">
      <c r="A1652" s="287"/>
    </row>
    <row r="1653" spans="1:1" x14ac:dyDescent="0.25">
      <c r="A1653" s="287"/>
    </row>
    <row r="1654" spans="1:1" x14ac:dyDescent="0.25">
      <c r="A1654" s="287"/>
    </row>
    <row r="1655" spans="1:1" x14ac:dyDescent="0.25">
      <c r="A1655" s="287"/>
    </row>
    <row r="1656" spans="1:1" x14ac:dyDescent="0.25">
      <c r="A1656" s="287"/>
    </row>
    <row r="1657" spans="1:1" x14ac:dyDescent="0.25">
      <c r="A1657" s="287"/>
    </row>
    <row r="1658" spans="1:1" x14ac:dyDescent="0.25">
      <c r="A1658" s="287"/>
    </row>
    <row r="1659" spans="1:1" x14ac:dyDescent="0.25">
      <c r="A1659" s="287"/>
    </row>
    <row r="1660" spans="1:1" x14ac:dyDescent="0.25">
      <c r="A1660" s="287"/>
    </row>
    <row r="1661" spans="1:1" x14ac:dyDescent="0.25">
      <c r="A1661" s="287"/>
    </row>
    <row r="1662" spans="1:1" x14ac:dyDescent="0.25">
      <c r="A1662" s="287"/>
    </row>
    <row r="1663" spans="1:1" x14ac:dyDescent="0.25">
      <c r="A1663" s="287"/>
    </row>
    <row r="1664" spans="1:1" x14ac:dyDescent="0.25">
      <c r="A1664" s="287"/>
    </row>
    <row r="1665" spans="1:1" x14ac:dyDescent="0.25">
      <c r="A1665" s="287"/>
    </row>
    <row r="1666" spans="1:1" x14ac:dyDescent="0.25">
      <c r="A1666" s="287"/>
    </row>
    <row r="1667" spans="1:1" x14ac:dyDescent="0.25">
      <c r="A1667" s="287"/>
    </row>
    <row r="1668" spans="1:1" x14ac:dyDescent="0.25">
      <c r="A1668" s="287"/>
    </row>
    <row r="1669" spans="1:1" x14ac:dyDescent="0.25">
      <c r="A1669" s="287"/>
    </row>
    <row r="1670" spans="1:1" x14ac:dyDescent="0.25">
      <c r="A1670" s="287"/>
    </row>
    <row r="1671" spans="1:1" x14ac:dyDescent="0.25">
      <c r="A1671" s="287"/>
    </row>
    <row r="1672" spans="1:1" x14ac:dyDescent="0.25">
      <c r="A1672" s="287"/>
    </row>
    <row r="1673" spans="1:1" x14ac:dyDescent="0.25">
      <c r="A1673" s="287"/>
    </row>
    <row r="1674" spans="1:1" x14ac:dyDescent="0.25">
      <c r="A1674" s="287"/>
    </row>
    <row r="1675" spans="1:1" x14ac:dyDescent="0.25">
      <c r="A1675" s="287"/>
    </row>
    <row r="1676" spans="1:1" x14ac:dyDescent="0.25">
      <c r="A1676" s="287"/>
    </row>
    <row r="1677" spans="1:1" x14ac:dyDescent="0.25">
      <c r="A1677" s="287"/>
    </row>
    <row r="1678" spans="1:1" x14ac:dyDescent="0.25">
      <c r="A1678" s="287"/>
    </row>
    <row r="1679" spans="1:1" x14ac:dyDescent="0.25">
      <c r="A1679" s="287"/>
    </row>
    <row r="1680" spans="1:1" x14ac:dyDescent="0.25">
      <c r="A1680" s="287"/>
    </row>
    <row r="1681" spans="1:1" x14ac:dyDescent="0.25">
      <c r="A1681" s="287"/>
    </row>
    <row r="1682" spans="1:1" x14ac:dyDescent="0.25">
      <c r="A1682" s="287"/>
    </row>
    <row r="1683" spans="1:1" x14ac:dyDescent="0.25">
      <c r="A1683" s="287"/>
    </row>
    <row r="1684" spans="1:1" x14ac:dyDescent="0.25">
      <c r="A1684" s="287"/>
    </row>
    <row r="1685" spans="1:1" x14ac:dyDescent="0.25">
      <c r="A1685" s="287"/>
    </row>
    <row r="1686" spans="1:1" x14ac:dyDescent="0.25">
      <c r="A1686" s="287"/>
    </row>
    <row r="1687" spans="1:1" x14ac:dyDescent="0.25">
      <c r="A1687" s="287"/>
    </row>
    <row r="1688" spans="1:1" x14ac:dyDescent="0.25">
      <c r="A1688" s="287"/>
    </row>
    <row r="1689" spans="1:1" x14ac:dyDescent="0.25">
      <c r="A1689" s="287"/>
    </row>
    <row r="1690" spans="1:1" x14ac:dyDescent="0.25">
      <c r="A1690" s="287"/>
    </row>
    <row r="1691" spans="1:1" x14ac:dyDescent="0.25">
      <c r="A1691" s="287"/>
    </row>
    <row r="1692" spans="1:1" x14ac:dyDescent="0.25">
      <c r="A1692" s="287"/>
    </row>
    <row r="1693" spans="1:1" x14ac:dyDescent="0.25">
      <c r="A1693" s="287"/>
    </row>
    <row r="1694" spans="1:1" x14ac:dyDescent="0.25">
      <c r="A1694" s="287"/>
    </row>
    <row r="1695" spans="1:1" x14ac:dyDescent="0.25">
      <c r="A1695" s="287"/>
    </row>
    <row r="1696" spans="1:1" x14ac:dyDescent="0.25">
      <c r="A1696" s="287"/>
    </row>
    <row r="1697" spans="1:1" x14ac:dyDescent="0.25">
      <c r="A1697" s="287"/>
    </row>
    <row r="1698" spans="1:1" x14ac:dyDescent="0.25">
      <c r="A1698" s="287"/>
    </row>
    <row r="1699" spans="1:1" x14ac:dyDescent="0.25">
      <c r="A1699" s="287"/>
    </row>
    <row r="1700" spans="1:1" x14ac:dyDescent="0.25">
      <c r="A1700" s="287"/>
    </row>
    <row r="1701" spans="1:1" x14ac:dyDescent="0.25">
      <c r="A1701" s="287"/>
    </row>
    <row r="1702" spans="1:1" x14ac:dyDescent="0.25">
      <c r="A1702" s="287"/>
    </row>
    <row r="1703" spans="1:1" x14ac:dyDescent="0.25">
      <c r="A1703" s="287"/>
    </row>
    <row r="1704" spans="1:1" x14ac:dyDescent="0.25">
      <c r="A1704" s="287"/>
    </row>
    <row r="1705" spans="1:1" x14ac:dyDescent="0.25">
      <c r="A1705" s="287"/>
    </row>
    <row r="1706" spans="1:1" x14ac:dyDescent="0.25">
      <c r="A1706" s="287"/>
    </row>
    <row r="1707" spans="1:1" x14ac:dyDescent="0.25">
      <c r="A1707" s="287"/>
    </row>
    <row r="1708" spans="1:1" x14ac:dyDescent="0.25">
      <c r="A1708" s="287"/>
    </row>
    <row r="1709" spans="1:1" x14ac:dyDescent="0.25">
      <c r="A1709" s="287"/>
    </row>
    <row r="1710" spans="1:1" x14ac:dyDescent="0.25">
      <c r="A1710" s="287"/>
    </row>
    <row r="1711" spans="1:1" x14ac:dyDescent="0.25">
      <c r="A1711" s="287"/>
    </row>
    <row r="1712" spans="1:1" x14ac:dyDescent="0.25">
      <c r="A1712" s="287"/>
    </row>
    <row r="1713" spans="1:1" x14ac:dyDescent="0.25">
      <c r="A1713" s="287"/>
    </row>
    <row r="1714" spans="1:1" x14ac:dyDescent="0.25">
      <c r="A1714" s="287"/>
    </row>
    <row r="1715" spans="1:1" x14ac:dyDescent="0.25">
      <c r="A1715" s="287"/>
    </row>
    <row r="1716" spans="1:1" x14ac:dyDescent="0.25">
      <c r="A1716" s="287"/>
    </row>
    <row r="1717" spans="1:1" x14ac:dyDescent="0.25">
      <c r="A1717" s="287"/>
    </row>
    <row r="1718" spans="1:1" x14ac:dyDescent="0.25">
      <c r="A1718" s="287"/>
    </row>
    <row r="1719" spans="1:1" x14ac:dyDescent="0.25">
      <c r="A1719" s="287"/>
    </row>
    <row r="1720" spans="1:1" x14ac:dyDescent="0.25">
      <c r="A1720" s="287"/>
    </row>
    <row r="1721" spans="1:1" x14ac:dyDescent="0.25">
      <c r="A1721" s="287"/>
    </row>
    <row r="1722" spans="1:1" x14ac:dyDescent="0.25">
      <c r="A1722" s="287"/>
    </row>
    <row r="1723" spans="1:1" x14ac:dyDescent="0.25">
      <c r="A1723" s="287"/>
    </row>
    <row r="1724" spans="1:1" x14ac:dyDescent="0.25">
      <c r="A1724" s="287"/>
    </row>
    <row r="1725" spans="1:1" x14ac:dyDescent="0.25">
      <c r="A1725" s="287"/>
    </row>
    <row r="1726" spans="1:1" x14ac:dyDescent="0.25">
      <c r="A1726" s="287"/>
    </row>
    <row r="1727" spans="1:1" x14ac:dyDescent="0.25">
      <c r="A1727" s="287"/>
    </row>
    <row r="1728" spans="1:1" x14ac:dyDescent="0.25">
      <c r="A1728" s="287"/>
    </row>
    <row r="1729" spans="1:1" x14ac:dyDescent="0.25">
      <c r="A1729" s="287"/>
    </row>
    <row r="1730" spans="1:1" x14ac:dyDescent="0.25">
      <c r="A1730" s="287"/>
    </row>
    <row r="1731" spans="1:1" x14ac:dyDescent="0.25">
      <c r="A1731" s="287"/>
    </row>
    <row r="1732" spans="1:1" x14ac:dyDescent="0.25">
      <c r="A1732" s="287"/>
    </row>
    <row r="1733" spans="1:1" x14ac:dyDescent="0.25">
      <c r="A1733" s="287"/>
    </row>
    <row r="1734" spans="1:1" x14ac:dyDescent="0.25">
      <c r="A1734" s="287"/>
    </row>
    <row r="1735" spans="1:1" x14ac:dyDescent="0.25">
      <c r="A1735" s="287"/>
    </row>
    <row r="1736" spans="1:1" x14ac:dyDescent="0.25">
      <c r="A1736" s="287"/>
    </row>
    <row r="1737" spans="1:1" x14ac:dyDescent="0.25">
      <c r="A1737" s="287"/>
    </row>
    <row r="1738" spans="1:1" x14ac:dyDescent="0.25">
      <c r="A1738" s="287"/>
    </row>
    <row r="1739" spans="1:1" x14ac:dyDescent="0.25">
      <c r="A1739" s="287"/>
    </row>
    <row r="1740" spans="1:1" x14ac:dyDescent="0.25">
      <c r="A1740" s="287"/>
    </row>
    <row r="1741" spans="1:1" x14ac:dyDescent="0.25">
      <c r="A1741" s="287"/>
    </row>
    <row r="1742" spans="1:1" x14ac:dyDescent="0.25">
      <c r="A1742" s="287"/>
    </row>
    <row r="1743" spans="1:1" x14ac:dyDescent="0.25">
      <c r="A1743" s="287"/>
    </row>
    <row r="1744" spans="1:1" x14ac:dyDescent="0.25">
      <c r="A1744" s="287"/>
    </row>
    <row r="1745" spans="1:1" x14ac:dyDescent="0.25">
      <c r="A1745" s="287"/>
    </row>
    <row r="1746" spans="1:1" x14ac:dyDescent="0.25">
      <c r="A1746" s="287"/>
    </row>
    <row r="1747" spans="1:1" x14ac:dyDescent="0.25">
      <c r="A1747" s="287"/>
    </row>
    <row r="1748" spans="1:1" x14ac:dyDescent="0.25">
      <c r="A1748" s="287"/>
    </row>
    <row r="1749" spans="1:1" x14ac:dyDescent="0.25">
      <c r="A1749" s="287"/>
    </row>
    <row r="1750" spans="1:1" x14ac:dyDescent="0.25">
      <c r="A1750" s="287"/>
    </row>
    <row r="1751" spans="1:1" x14ac:dyDescent="0.25">
      <c r="A1751" s="287"/>
    </row>
    <row r="1752" spans="1:1" x14ac:dyDescent="0.25">
      <c r="A1752" s="287"/>
    </row>
    <row r="1753" spans="1:1" x14ac:dyDescent="0.25">
      <c r="A1753" s="287"/>
    </row>
    <row r="1754" spans="1:1" x14ac:dyDescent="0.25">
      <c r="A1754" s="287"/>
    </row>
    <row r="1755" spans="1:1" x14ac:dyDescent="0.25">
      <c r="A1755" s="287"/>
    </row>
    <row r="1756" spans="1:1" x14ac:dyDescent="0.25">
      <c r="A1756" s="287"/>
    </row>
    <row r="1757" spans="1:1" x14ac:dyDescent="0.25">
      <c r="A1757" s="287"/>
    </row>
    <row r="1758" spans="1:1" x14ac:dyDescent="0.25">
      <c r="A1758" s="287"/>
    </row>
    <row r="1759" spans="1:1" x14ac:dyDescent="0.25">
      <c r="A1759" s="287"/>
    </row>
    <row r="1760" spans="1:1" x14ac:dyDescent="0.25">
      <c r="A1760" s="287"/>
    </row>
    <row r="1761" spans="1:1" x14ac:dyDescent="0.25">
      <c r="A1761" s="287"/>
    </row>
    <row r="1762" spans="1:1" x14ac:dyDescent="0.25">
      <c r="A1762" s="287"/>
    </row>
    <row r="1763" spans="1:1" x14ac:dyDescent="0.25">
      <c r="A1763" s="287"/>
    </row>
    <row r="1764" spans="1:1" x14ac:dyDescent="0.25">
      <c r="A1764" s="287"/>
    </row>
    <row r="1765" spans="1:1" x14ac:dyDescent="0.25">
      <c r="A1765" s="287"/>
    </row>
    <row r="1766" spans="1:1" x14ac:dyDescent="0.25">
      <c r="A1766" s="287"/>
    </row>
    <row r="1767" spans="1:1" x14ac:dyDescent="0.25">
      <c r="A1767" s="287"/>
    </row>
    <row r="1768" spans="1:1" x14ac:dyDescent="0.25">
      <c r="A1768" s="287"/>
    </row>
    <row r="1769" spans="1:1" x14ac:dyDescent="0.25">
      <c r="A1769" s="287"/>
    </row>
    <row r="1770" spans="1:1" x14ac:dyDescent="0.25">
      <c r="A1770" s="287"/>
    </row>
    <row r="1771" spans="1:1" x14ac:dyDescent="0.25">
      <c r="A1771" s="287"/>
    </row>
    <row r="1772" spans="1:1" x14ac:dyDescent="0.25">
      <c r="A1772" s="287"/>
    </row>
    <row r="1773" spans="1:1" x14ac:dyDescent="0.25">
      <c r="A1773" s="287"/>
    </row>
    <row r="1774" spans="1:1" x14ac:dyDescent="0.25">
      <c r="A1774" s="287"/>
    </row>
    <row r="1775" spans="1:1" x14ac:dyDescent="0.25">
      <c r="A1775" s="287"/>
    </row>
    <row r="1776" spans="1:1" x14ac:dyDescent="0.25">
      <c r="A1776" s="287"/>
    </row>
    <row r="1777" spans="1:1" x14ac:dyDescent="0.25">
      <c r="A1777" s="287"/>
    </row>
    <row r="1778" spans="1:1" x14ac:dyDescent="0.25">
      <c r="A1778" s="287"/>
    </row>
    <row r="1779" spans="1:1" x14ac:dyDescent="0.25">
      <c r="A1779" s="287"/>
    </row>
    <row r="1780" spans="1:1" x14ac:dyDescent="0.25">
      <c r="A1780" s="287"/>
    </row>
    <row r="1781" spans="1:1" x14ac:dyDescent="0.25">
      <c r="A1781" s="287"/>
    </row>
    <row r="1782" spans="1:1" x14ac:dyDescent="0.25">
      <c r="A1782" s="287"/>
    </row>
    <row r="1783" spans="1:1" x14ac:dyDescent="0.25">
      <c r="A1783" s="287"/>
    </row>
    <row r="1784" spans="1:1" x14ac:dyDescent="0.25">
      <c r="A1784" s="287"/>
    </row>
    <row r="1785" spans="1:1" x14ac:dyDescent="0.25">
      <c r="A1785" s="287"/>
    </row>
    <row r="1786" spans="1:1" x14ac:dyDescent="0.25">
      <c r="A1786" s="287"/>
    </row>
    <row r="1787" spans="1:1" x14ac:dyDescent="0.25">
      <c r="A1787" s="287"/>
    </row>
    <row r="1788" spans="1:1" x14ac:dyDescent="0.25">
      <c r="A1788" s="287"/>
    </row>
    <row r="1789" spans="1:1" x14ac:dyDescent="0.25">
      <c r="A1789" s="287"/>
    </row>
    <row r="1790" spans="1:1" x14ac:dyDescent="0.25">
      <c r="A1790" s="287"/>
    </row>
    <row r="1791" spans="1:1" x14ac:dyDescent="0.25">
      <c r="A1791" s="287"/>
    </row>
    <row r="1792" spans="1:1" x14ac:dyDescent="0.25">
      <c r="A1792" s="287"/>
    </row>
    <row r="1793" spans="1:1" x14ac:dyDescent="0.25">
      <c r="A1793" s="287"/>
    </row>
    <row r="1794" spans="1:1" x14ac:dyDescent="0.25">
      <c r="A1794" s="287"/>
    </row>
    <row r="1795" spans="1:1" x14ac:dyDescent="0.25">
      <c r="A1795" s="287"/>
    </row>
    <row r="1796" spans="1:1" x14ac:dyDescent="0.25">
      <c r="A1796" s="287"/>
    </row>
    <row r="1797" spans="1:1" x14ac:dyDescent="0.25">
      <c r="A1797" s="287"/>
    </row>
    <row r="1798" spans="1:1" x14ac:dyDescent="0.25">
      <c r="A1798" s="287"/>
    </row>
    <row r="1799" spans="1:1" x14ac:dyDescent="0.25">
      <c r="A1799" s="287"/>
    </row>
    <row r="1800" spans="1:1" x14ac:dyDescent="0.25">
      <c r="A1800" s="287"/>
    </row>
    <row r="1801" spans="1:1" x14ac:dyDescent="0.25">
      <c r="A1801" s="287"/>
    </row>
    <row r="1802" spans="1:1" x14ac:dyDescent="0.25">
      <c r="A1802" s="287"/>
    </row>
    <row r="1803" spans="1:1" x14ac:dyDescent="0.25">
      <c r="A1803" s="287"/>
    </row>
    <row r="1804" spans="1:1" x14ac:dyDescent="0.25">
      <c r="A1804" s="287"/>
    </row>
    <row r="1805" spans="1:1" x14ac:dyDescent="0.25">
      <c r="A1805" s="287"/>
    </row>
    <row r="1806" spans="1:1" x14ac:dyDescent="0.25">
      <c r="A1806" s="287"/>
    </row>
    <row r="1807" spans="1:1" x14ac:dyDescent="0.25">
      <c r="A1807" s="287"/>
    </row>
    <row r="1808" spans="1:1" x14ac:dyDescent="0.25">
      <c r="A1808" s="287"/>
    </row>
    <row r="1809" spans="1:1" x14ac:dyDescent="0.25">
      <c r="A1809" s="287"/>
    </row>
    <row r="1810" spans="1:1" x14ac:dyDescent="0.25">
      <c r="A1810" s="287"/>
    </row>
    <row r="1811" spans="1:1" x14ac:dyDescent="0.25">
      <c r="A1811" s="287"/>
    </row>
    <row r="1812" spans="1:1" x14ac:dyDescent="0.25">
      <c r="A1812" s="287"/>
    </row>
    <row r="1813" spans="1:1" x14ac:dyDescent="0.25">
      <c r="A1813" s="287"/>
    </row>
    <row r="1814" spans="1:1" x14ac:dyDescent="0.25">
      <c r="A1814" s="287"/>
    </row>
    <row r="1815" spans="1:1" x14ac:dyDescent="0.25">
      <c r="A1815" s="287"/>
    </row>
    <row r="1816" spans="1:1" x14ac:dyDescent="0.25">
      <c r="A1816" s="287"/>
    </row>
    <row r="1817" spans="1:1" x14ac:dyDescent="0.25">
      <c r="A1817" s="287"/>
    </row>
    <row r="1818" spans="1:1" x14ac:dyDescent="0.25">
      <c r="A1818" s="287"/>
    </row>
    <row r="1819" spans="1:1" x14ac:dyDescent="0.25">
      <c r="A1819" s="287"/>
    </row>
    <row r="1820" spans="1:1" x14ac:dyDescent="0.25">
      <c r="A1820" s="287"/>
    </row>
    <row r="1821" spans="1:1" x14ac:dyDescent="0.25">
      <c r="A1821" s="287"/>
    </row>
    <row r="1822" spans="1:1" x14ac:dyDescent="0.25">
      <c r="A1822" s="287"/>
    </row>
    <row r="1823" spans="1:1" x14ac:dyDescent="0.25">
      <c r="A1823" s="287"/>
    </row>
    <row r="1824" spans="1:1" x14ac:dyDescent="0.25">
      <c r="A1824" s="287"/>
    </row>
    <row r="1825" spans="1:1" x14ac:dyDescent="0.25">
      <c r="A1825" s="287"/>
    </row>
    <row r="1826" spans="1:1" x14ac:dyDescent="0.25">
      <c r="A1826" s="287"/>
    </row>
    <row r="1827" spans="1:1" x14ac:dyDescent="0.25">
      <c r="A1827" s="287"/>
    </row>
    <row r="1828" spans="1:1" x14ac:dyDescent="0.25">
      <c r="A1828" s="287"/>
    </row>
    <row r="1829" spans="1:1" x14ac:dyDescent="0.25">
      <c r="A1829" s="287"/>
    </row>
    <row r="1830" spans="1:1" x14ac:dyDescent="0.25">
      <c r="A1830" s="287"/>
    </row>
    <row r="1831" spans="1:1" x14ac:dyDescent="0.25">
      <c r="A1831" s="287"/>
    </row>
    <row r="1832" spans="1:1" x14ac:dyDescent="0.25">
      <c r="A1832" s="287"/>
    </row>
    <row r="1833" spans="1:1" x14ac:dyDescent="0.25">
      <c r="A1833" s="287"/>
    </row>
    <row r="1834" spans="1:1" x14ac:dyDescent="0.25">
      <c r="A1834" s="287"/>
    </row>
    <row r="1835" spans="1:1" x14ac:dyDescent="0.25">
      <c r="A1835" s="287"/>
    </row>
    <row r="1836" spans="1:1" x14ac:dyDescent="0.25">
      <c r="A1836" s="287"/>
    </row>
    <row r="1837" spans="1:1" x14ac:dyDescent="0.25">
      <c r="A1837" s="287"/>
    </row>
    <row r="1838" spans="1:1" x14ac:dyDescent="0.25">
      <c r="A1838" s="287"/>
    </row>
    <row r="1839" spans="1:1" x14ac:dyDescent="0.25">
      <c r="A1839" s="287"/>
    </row>
    <row r="1840" spans="1:1" x14ac:dyDescent="0.25">
      <c r="A1840" s="287"/>
    </row>
    <row r="1841" spans="1:1" x14ac:dyDescent="0.25">
      <c r="A1841" s="287"/>
    </row>
    <row r="1842" spans="1:1" x14ac:dyDescent="0.25">
      <c r="A1842" s="287"/>
    </row>
    <row r="1843" spans="1:1" x14ac:dyDescent="0.25">
      <c r="A1843" s="287"/>
    </row>
    <row r="1844" spans="1:1" x14ac:dyDescent="0.25">
      <c r="A1844" s="287"/>
    </row>
    <row r="1845" spans="1:1" x14ac:dyDescent="0.25">
      <c r="A1845" s="287"/>
    </row>
    <row r="1846" spans="1:1" x14ac:dyDescent="0.25">
      <c r="A1846" s="287"/>
    </row>
    <row r="1847" spans="1:1" x14ac:dyDescent="0.25">
      <c r="A1847" s="287"/>
    </row>
    <row r="1848" spans="1:1" x14ac:dyDescent="0.25">
      <c r="A1848" s="287"/>
    </row>
    <row r="1849" spans="1:1" x14ac:dyDescent="0.25">
      <c r="A1849" s="287"/>
    </row>
    <row r="1850" spans="1:1" x14ac:dyDescent="0.25">
      <c r="A1850" s="287"/>
    </row>
    <row r="1851" spans="1:1" x14ac:dyDescent="0.25">
      <c r="A1851" s="287"/>
    </row>
    <row r="1852" spans="1:1" x14ac:dyDescent="0.25">
      <c r="A1852" s="287"/>
    </row>
    <row r="1853" spans="1:1" x14ac:dyDescent="0.25">
      <c r="A1853" s="287"/>
    </row>
    <row r="1854" spans="1:1" x14ac:dyDescent="0.25">
      <c r="A1854" s="287"/>
    </row>
    <row r="1855" spans="1:1" x14ac:dyDescent="0.25">
      <c r="A1855" s="287"/>
    </row>
    <row r="1856" spans="1:1" x14ac:dyDescent="0.25">
      <c r="A1856" s="287"/>
    </row>
    <row r="1857" spans="1:1" x14ac:dyDescent="0.25">
      <c r="A1857" s="287"/>
    </row>
    <row r="1858" spans="1:1" x14ac:dyDescent="0.25">
      <c r="A1858" s="287"/>
    </row>
    <row r="1859" spans="1:1" x14ac:dyDescent="0.25">
      <c r="A1859" s="287"/>
    </row>
    <row r="1860" spans="1:1" x14ac:dyDescent="0.25">
      <c r="A1860" s="287"/>
    </row>
    <row r="1861" spans="1:1" x14ac:dyDescent="0.25">
      <c r="A1861" s="287"/>
    </row>
    <row r="1862" spans="1:1" x14ac:dyDescent="0.25">
      <c r="A1862" s="287"/>
    </row>
    <row r="1863" spans="1:1" x14ac:dyDescent="0.25">
      <c r="A1863" s="287"/>
    </row>
    <row r="1864" spans="1:1" x14ac:dyDescent="0.25">
      <c r="A1864" s="287"/>
    </row>
    <row r="1865" spans="1:1" x14ac:dyDescent="0.25">
      <c r="A1865" s="287"/>
    </row>
    <row r="1866" spans="1:1" x14ac:dyDescent="0.25">
      <c r="A1866" s="287"/>
    </row>
    <row r="1867" spans="1:1" x14ac:dyDescent="0.25">
      <c r="A1867" s="287"/>
    </row>
    <row r="1868" spans="1:1" x14ac:dyDescent="0.25">
      <c r="A1868" s="287"/>
    </row>
    <row r="1869" spans="1:1" x14ac:dyDescent="0.25">
      <c r="A1869" s="287"/>
    </row>
    <row r="1870" spans="1:1" x14ac:dyDescent="0.25">
      <c r="A1870" s="287"/>
    </row>
    <row r="1871" spans="1:1" x14ac:dyDescent="0.25">
      <c r="A1871" s="287"/>
    </row>
    <row r="1872" spans="1:1" x14ac:dyDescent="0.25">
      <c r="A1872" s="287"/>
    </row>
    <row r="1873" spans="1:1" x14ac:dyDescent="0.25">
      <c r="A1873" s="287"/>
    </row>
    <row r="1874" spans="1:1" x14ac:dyDescent="0.25">
      <c r="A1874" s="287"/>
    </row>
    <row r="1875" spans="1:1" x14ac:dyDescent="0.25">
      <c r="A1875" s="287"/>
    </row>
    <row r="1876" spans="1:1" x14ac:dyDescent="0.25">
      <c r="A1876" s="287"/>
    </row>
    <row r="1877" spans="1:1" x14ac:dyDescent="0.25">
      <c r="A1877" s="287"/>
    </row>
    <row r="1878" spans="1:1" x14ac:dyDescent="0.25">
      <c r="A1878" s="287"/>
    </row>
    <row r="1879" spans="1:1" x14ac:dyDescent="0.25">
      <c r="A1879" s="287"/>
    </row>
    <row r="1880" spans="1:1" x14ac:dyDescent="0.25">
      <c r="A1880" s="287"/>
    </row>
    <row r="1881" spans="1:1" x14ac:dyDescent="0.25">
      <c r="A1881" s="287"/>
    </row>
    <row r="1882" spans="1:1" x14ac:dyDescent="0.25">
      <c r="A1882" s="287"/>
    </row>
    <row r="1883" spans="1:1" x14ac:dyDescent="0.25">
      <c r="A1883" s="287"/>
    </row>
    <row r="1884" spans="1:1" x14ac:dyDescent="0.25">
      <c r="A1884" s="287"/>
    </row>
    <row r="1885" spans="1:1" x14ac:dyDescent="0.25">
      <c r="A1885" s="287"/>
    </row>
    <row r="1886" spans="1:1" x14ac:dyDescent="0.25">
      <c r="A1886" s="287"/>
    </row>
    <row r="1887" spans="1:1" x14ac:dyDescent="0.25">
      <c r="A1887" s="287"/>
    </row>
    <row r="1888" spans="1:1" x14ac:dyDescent="0.25">
      <c r="A1888" s="287"/>
    </row>
    <row r="1889" spans="1:1" x14ac:dyDescent="0.25">
      <c r="A1889" s="287"/>
    </row>
    <row r="1890" spans="1:1" x14ac:dyDescent="0.25">
      <c r="A1890" s="287"/>
    </row>
    <row r="1891" spans="1:1" x14ac:dyDescent="0.25">
      <c r="A1891" s="287"/>
    </row>
    <row r="1892" spans="1:1" x14ac:dyDescent="0.25">
      <c r="A1892" s="287"/>
    </row>
    <row r="1893" spans="1:1" x14ac:dyDescent="0.25">
      <c r="A1893" s="287"/>
    </row>
    <row r="1894" spans="1:1" x14ac:dyDescent="0.25">
      <c r="A1894" s="287"/>
    </row>
    <row r="1895" spans="1:1" x14ac:dyDescent="0.25">
      <c r="A1895" s="287"/>
    </row>
    <row r="1896" spans="1:1" x14ac:dyDescent="0.25">
      <c r="A1896" s="287"/>
    </row>
    <row r="1897" spans="1:1" x14ac:dyDescent="0.25">
      <c r="A1897" s="287"/>
    </row>
    <row r="1898" spans="1:1" x14ac:dyDescent="0.25">
      <c r="A1898" s="287"/>
    </row>
    <row r="1899" spans="1:1" x14ac:dyDescent="0.25">
      <c r="A1899" s="287"/>
    </row>
    <row r="1900" spans="1:1" x14ac:dyDescent="0.25">
      <c r="A1900" s="287"/>
    </row>
    <row r="1901" spans="1:1" x14ac:dyDescent="0.25">
      <c r="A1901" s="287"/>
    </row>
    <row r="1902" spans="1:1" x14ac:dyDescent="0.25">
      <c r="A1902" s="287"/>
    </row>
    <row r="1903" spans="1:1" x14ac:dyDescent="0.25">
      <c r="A1903" s="287"/>
    </row>
    <row r="1904" spans="1:1" x14ac:dyDescent="0.25">
      <c r="A1904" s="287"/>
    </row>
    <row r="1905" spans="1:1" x14ac:dyDescent="0.25">
      <c r="A1905" s="287"/>
    </row>
    <row r="1906" spans="1:1" x14ac:dyDescent="0.25">
      <c r="A1906" s="287"/>
    </row>
    <row r="1907" spans="1:1" x14ac:dyDescent="0.25">
      <c r="A1907" s="287"/>
    </row>
    <row r="1908" spans="1:1" x14ac:dyDescent="0.25">
      <c r="A1908" s="287"/>
    </row>
    <row r="1909" spans="1:1" x14ac:dyDescent="0.25">
      <c r="A1909" s="287"/>
    </row>
    <row r="1910" spans="1:1" x14ac:dyDescent="0.25">
      <c r="A1910" s="287"/>
    </row>
    <row r="1911" spans="1:1" x14ac:dyDescent="0.25">
      <c r="A1911" s="287"/>
    </row>
    <row r="1912" spans="1:1" x14ac:dyDescent="0.25">
      <c r="A1912" s="287"/>
    </row>
    <row r="1913" spans="1:1" x14ac:dyDescent="0.25">
      <c r="A1913" s="287"/>
    </row>
    <row r="1914" spans="1:1" x14ac:dyDescent="0.25">
      <c r="A1914" s="287"/>
    </row>
    <row r="1915" spans="1:1" x14ac:dyDescent="0.25">
      <c r="A1915" s="287"/>
    </row>
    <row r="1916" spans="1:1" x14ac:dyDescent="0.25">
      <c r="A1916" s="287"/>
    </row>
    <row r="1917" spans="1:1" x14ac:dyDescent="0.25">
      <c r="A1917" s="287"/>
    </row>
    <row r="1918" spans="1:1" x14ac:dyDescent="0.25">
      <c r="A1918" s="287"/>
    </row>
    <row r="1919" spans="1:1" x14ac:dyDescent="0.25">
      <c r="A1919" s="287"/>
    </row>
    <row r="1920" spans="1:1" x14ac:dyDescent="0.25">
      <c r="A1920" s="287"/>
    </row>
    <row r="1921" spans="1:1" x14ac:dyDescent="0.25">
      <c r="A1921" s="287"/>
    </row>
    <row r="1922" spans="1:1" x14ac:dyDescent="0.25">
      <c r="A1922" s="287"/>
    </row>
    <row r="1923" spans="1:1" x14ac:dyDescent="0.25">
      <c r="A1923" s="287"/>
    </row>
    <row r="1924" spans="1:1" x14ac:dyDescent="0.25">
      <c r="A1924" s="287"/>
    </row>
    <row r="1925" spans="1:1" x14ac:dyDescent="0.25">
      <c r="A1925" s="287"/>
    </row>
    <row r="1926" spans="1:1" x14ac:dyDescent="0.25">
      <c r="A1926" s="287"/>
    </row>
    <row r="1927" spans="1:1" x14ac:dyDescent="0.25">
      <c r="A1927" s="287"/>
    </row>
    <row r="1928" spans="1:1" x14ac:dyDescent="0.25">
      <c r="A1928" s="287"/>
    </row>
    <row r="1929" spans="1:1" x14ac:dyDescent="0.25">
      <c r="A1929" s="287"/>
    </row>
    <row r="1930" spans="1:1" x14ac:dyDescent="0.25">
      <c r="A1930" s="287"/>
    </row>
    <row r="1931" spans="1:1" x14ac:dyDescent="0.25">
      <c r="A1931" s="287"/>
    </row>
    <row r="1932" spans="1:1" x14ac:dyDescent="0.25">
      <c r="A1932" s="287"/>
    </row>
    <row r="1933" spans="1:1" x14ac:dyDescent="0.25">
      <c r="A1933" s="287"/>
    </row>
    <row r="1934" spans="1:1" x14ac:dyDescent="0.25">
      <c r="A1934" s="287"/>
    </row>
    <row r="1935" spans="1:1" x14ac:dyDescent="0.25">
      <c r="A1935" s="287"/>
    </row>
    <row r="1936" spans="1:1" x14ac:dyDescent="0.25">
      <c r="A1936" s="287"/>
    </row>
    <row r="1937" spans="1:1" x14ac:dyDescent="0.25">
      <c r="A1937" s="287"/>
    </row>
    <row r="1938" spans="1:1" x14ac:dyDescent="0.25">
      <c r="A1938" s="287"/>
    </row>
    <row r="1939" spans="1:1" x14ac:dyDescent="0.25">
      <c r="A1939" s="287"/>
    </row>
    <row r="1940" spans="1:1" x14ac:dyDescent="0.25">
      <c r="A1940" s="287"/>
    </row>
    <row r="1941" spans="1:1" x14ac:dyDescent="0.25">
      <c r="A1941" s="287"/>
    </row>
    <row r="1942" spans="1:1" x14ac:dyDescent="0.25">
      <c r="A1942" s="287"/>
    </row>
    <row r="1943" spans="1:1" x14ac:dyDescent="0.25">
      <c r="A1943" s="287"/>
    </row>
    <row r="1944" spans="1:1" x14ac:dyDescent="0.25">
      <c r="A1944" s="287"/>
    </row>
    <row r="1945" spans="1:1" x14ac:dyDescent="0.25">
      <c r="A1945" s="287"/>
    </row>
    <row r="1946" spans="1:1" x14ac:dyDescent="0.25">
      <c r="A1946" s="287"/>
    </row>
    <row r="1947" spans="1:1" x14ac:dyDescent="0.25">
      <c r="A1947" s="287"/>
    </row>
    <row r="1948" spans="1:1" x14ac:dyDescent="0.25">
      <c r="A1948" s="287"/>
    </row>
    <row r="1949" spans="1:1" x14ac:dyDescent="0.25">
      <c r="A1949" s="287"/>
    </row>
    <row r="1950" spans="1:1" x14ac:dyDescent="0.25">
      <c r="A1950" s="287"/>
    </row>
    <row r="1951" spans="1:1" x14ac:dyDescent="0.25">
      <c r="A1951" s="287"/>
    </row>
    <row r="1952" spans="1:1" x14ac:dyDescent="0.25">
      <c r="A1952" s="287"/>
    </row>
    <row r="1953" spans="1:1" x14ac:dyDescent="0.25">
      <c r="A1953" s="287"/>
    </row>
    <row r="1954" spans="1:1" x14ac:dyDescent="0.25">
      <c r="A1954" s="287"/>
    </row>
    <row r="1955" spans="1:1" x14ac:dyDescent="0.25">
      <c r="A1955" s="287"/>
    </row>
    <row r="1956" spans="1:1" x14ac:dyDescent="0.25">
      <c r="A1956" s="287"/>
    </row>
    <row r="1957" spans="1:1" x14ac:dyDescent="0.25">
      <c r="A1957" s="287"/>
    </row>
    <row r="1958" spans="1:1" x14ac:dyDescent="0.25">
      <c r="A1958" s="287"/>
    </row>
    <row r="1959" spans="1:1" x14ac:dyDescent="0.25">
      <c r="A1959" s="287"/>
    </row>
    <row r="1960" spans="1:1" x14ac:dyDescent="0.25">
      <c r="A1960" s="287"/>
    </row>
    <row r="1961" spans="1:1" x14ac:dyDescent="0.25">
      <c r="A1961" s="287"/>
    </row>
    <row r="1962" spans="1:1" x14ac:dyDescent="0.25">
      <c r="A1962" s="287"/>
    </row>
    <row r="1963" spans="1:1" x14ac:dyDescent="0.25">
      <c r="A1963" s="287"/>
    </row>
    <row r="1964" spans="1:1" x14ac:dyDescent="0.25">
      <c r="A1964" s="287"/>
    </row>
    <row r="1965" spans="1:1" x14ac:dyDescent="0.25">
      <c r="A1965" s="287"/>
    </row>
    <row r="1966" spans="1:1" x14ac:dyDescent="0.25">
      <c r="A1966" s="287"/>
    </row>
    <row r="1967" spans="1:1" x14ac:dyDescent="0.25">
      <c r="A1967" s="287"/>
    </row>
    <row r="1968" spans="1:1" x14ac:dyDescent="0.25">
      <c r="A1968" s="287"/>
    </row>
    <row r="1969" spans="1:1" x14ac:dyDescent="0.25">
      <c r="A1969" s="287"/>
    </row>
    <row r="1970" spans="1:1" x14ac:dyDescent="0.25">
      <c r="A1970" s="287"/>
    </row>
    <row r="1971" spans="1:1" x14ac:dyDescent="0.25">
      <c r="A1971" s="287"/>
    </row>
    <row r="1972" spans="1:1" x14ac:dyDescent="0.25">
      <c r="A1972" s="287"/>
    </row>
    <row r="1973" spans="1:1" x14ac:dyDescent="0.25">
      <c r="A1973" s="287"/>
    </row>
    <row r="1974" spans="1:1" x14ac:dyDescent="0.25">
      <c r="A1974" s="287"/>
    </row>
    <row r="1975" spans="1:1" x14ac:dyDescent="0.25">
      <c r="A1975" s="287"/>
    </row>
    <row r="1976" spans="1:1" x14ac:dyDescent="0.25">
      <c r="A1976" s="287"/>
    </row>
    <row r="1977" spans="1:1" x14ac:dyDescent="0.25">
      <c r="A1977" s="287"/>
    </row>
    <row r="1978" spans="1:1" x14ac:dyDescent="0.25">
      <c r="A1978" s="287"/>
    </row>
    <row r="1979" spans="1:1" x14ac:dyDescent="0.25">
      <c r="A1979" s="287"/>
    </row>
    <row r="1980" spans="1:1" x14ac:dyDescent="0.25">
      <c r="A1980" s="287"/>
    </row>
    <row r="1981" spans="1:1" x14ac:dyDescent="0.25">
      <c r="A1981" s="287"/>
    </row>
    <row r="1982" spans="1:1" x14ac:dyDescent="0.25">
      <c r="A1982" s="287"/>
    </row>
    <row r="1983" spans="1:1" x14ac:dyDescent="0.25">
      <c r="A1983" s="287"/>
    </row>
    <row r="1984" spans="1:1" x14ac:dyDescent="0.25">
      <c r="A1984" s="287"/>
    </row>
    <row r="1985" spans="1:1" x14ac:dyDescent="0.25">
      <c r="A1985" s="287"/>
    </row>
    <row r="1986" spans="1:1" x14ac:dyDescent="0.25">
      <c r="A1986" s="287"/>
    </row>
    <row r="1987" spans="1:1" x14ac:dyDescent="0.25">
      <c r="A1987" s="287"/>
    </row>
    <row r="1988" spans="1:1" x14ac:dyDescent="0.25">
      <c r="A1988" s="287"/>
    </row>
    <row r="1989" spans="1:1" x14ac:dyDescent="0.25">
      <c r="A1989" s="287"/>
    </row>
    <row r="1990" spans="1:1" x14ac:dyDescent="0.25">
      <c r="A1990" s="287"/>
    </row>
    <row r="1991" spans="1:1" x14ac:dyDescent="0.25">
      <c r="A1991" s="287"/>
    </row>
    <row r="1992" spans="1:1" x14ac:dyDescent="0.25">
      <c r="A1992" s="287"/>
    </row>
    <row r="1993" spans="1:1" x14ac:dyDescent="0.25">
      <c r="A1993" s="287"/>
    </row>
    <row r="1994" spans="1:1" x14ac:dyDescent="0.25">
      <c r="A1994" s="287"/>
    </row>
    <row r="1995" spans="1:1" x14ac:dyDescent="0.25">
      <c r="A1995" s="287"/>
    </row>
    <row r="1996" spans="1:1" x14ac:dyDescent="0.25">
      <c r="A1996" s="287"/>
    </row>
    <row r="1997" spans="1:1" x14ac:dyDescent="0.25">
      <c r="A1997" s="287"/>
    </row>
    <row r="1998" spans="1:1" x14ac:dyDescent="0.25">
      <c r="A1998" s="287"/>
    </row>
    <row r="1999" spans="1:1" x14ac:dyDescent="0.25">
      <c r="A1999" s="287"/>
    </row>
    <row r="2000" spans="1:1" x14ac:dyDescent="0.25">
      <c r="A2000" s="287"/>
    </row>
    <row r="2001" spans="1:1" x14ac:dyDescent="0.25">
      <c r="A2001" s="287"/>
    </row>
    <row r="2002" spans="1:1" x14ac:dyDescent="0.25">
      <c r="A2002" s="287"/>
    </row>
    <row r="2003" spans="1:1" x14ac:dyDescent="0.25">
      <c r="A2003" s="287"/>
    </row>
    <row r="2004" spans="1:1" x14ac:dyDescent="0.25">
      <c r="A2004" s="287"/>
    </row>
    <row r="2005" spans="1:1" x14ac:dyDescent="0.25">
      <c r="A2005" s="287"/>
    </row>
    <row r="2006" spans="1:1" x14ac:dyDescent="0.25">
      <c r="A2006" s="287"/>
    </row>
    <row r="2007" spans="1:1" x14ac:dyDescent="0.25">
      <c r="A2007" s="287"/>
    </row>
    <row r="2008" spans="1:1" x14ac:dyDescent="0.25">
      <c r="A2008" s="287"/>
    </row>
    <row r="2009" spans="1:1" x14ac:dyDescent="0.25">
      <c r="A2009" s="287"/>
    </row>
    <row r="2010" spans="1:1" x14ac:dyDescent="0.25">
      <c r="A2010" s="287"/>
    </row>
    <row r="2011" spans="1:1" x14ac:dyDescent="0.25">
      <c r="A2011" s="287"/>
    </row>
    <row r="2012" spans="1:1" x14ac:dyDescent="0.25">
      <c r="A2012" s="287"/>
    </row>
    <row r="2013" spans="1:1" x14ac:dyDescent="0.25">
      <c r="A2013" s="287"/>
    </row>
    <row r="2014" spans="1:1" x14ac:dyDescent="0.25">
      <c r="A2014" s="287"/>
    </row>
    <row r="2015" spans="1:1" x14ac:dyDescent="0.25">
      <c r="A2015" s="287"/>
    </row>
    <row r="2016" spans="1:1" x14ac:dyDescent="0.25">
      <c r="A2016" s="287"/>
    </row>
    <row r="2017" spans="1:1" x14ac:dyDescent="0.25">
      <c r="A2017" s="287"/>
    </row>
    <row r="2018" spans="1:1" x14ac:dyDescent="0.25">
      <c r="A2018" s="287"/>
    </row>
    <row r="2019" spans="1:1" x14ac:dyDescent="0.25">
      <c r="A2019" s="287"/>
    </row>
    <row r="2020" spans="1:1" x14ac:dyDescent="0.25">
      <c r="A2020" s="287"/>
    </row>
    <row r="2021" spans="1:1" x14ac:dyDescent="0.25">
      <c r="A2021" s="287"/>
    </row>
    <row r="2022" spans="1:1" x14ac:dyDescent="0.25">
      <c r="A2022" s="287"/>
    </row>
    <row r="2023" spans="1:1" x14ac:dyDescent="0.25">
      <c r="A2023" s="287"/>
    </row>
    <row r="2024" spans="1:1" x14ac:dyDescent="0.25">
      <c r="A2024" s="287"/>
    </row>
    <row r="2025" spans="1:1" x14ac:dyDescent="0.25">
      <c r="A2025" s="287"/>
    </row>
    <row r="2026" spans="1:1" x14ac:dyDescent="0.25">
      <c r="A2026" s="287"/>
    </row>
    <row r="2027" spans="1:1" x14ac:dyDescent="0.25">
      <c r="A2027" s="287"/>
    </row>
    <row r="2028" spans="1:1" x14ac:dyDescent="0.25">
      <c r="A2028" s="287"/>
    </row>
    <row r="2029" spans="1:1" x14ac:dyDescent="0.25">
      <c r="A2029" s="287"/>
    </row>
    <row r="2030" spans="1:1" x14ac:dyDescent="0.25">
      <c r="A2030" s="287"/>
    </row>
    <row r="2031" spans="1:1" x14ac:dyDescent="0.25">
      <c r="A2031" s="287"/>
    </row>
    <row r="2032" spans="1:1" x14ac:dyDescent="0.25">
      <c r="A2032" s="287"/>
    </row>
    <row r="2033" spans="1:1" x14ac:dyDescent="0.25">
      <c r="A2033" s="287"/>
    </row>
    <row r="2034" spans="1:1" x14ac:dyDescent="0.25">
      <c r="A2034" s="287"/>
    </row>
    <row r="2035" spans="1:1" x14ac:dyDescent="0.25">
      <c r="A2035" s="287"/>
    </row>
    <row r="2036" spans="1:1" x14ac:dyDescent="0.25">
      <c r="A2036" s="287"/>
    </row>
    <row r="2037" spans="1:1" x14ac:dyDescent="0.25">
      <c r="A2037" s="287"/>
    </row>
    <row r="2038" spans="1:1" x14ac:dyDescent="0.25">
      <c r="A2038" s="287"/>
    </row>
    <row r="2039" spans="1:1" x14ac:dyDescent="0.25">
      <c r="A2039" s="287"/>
    </row>
    <row r="2040" spans="1:1" x14ac:dyDescent="0.25">
      <c r="A2040" s="287"/>
    </row>
    <row r="2041" spans="1:1" x14ac:dyDescent="0.25">
      <c r="A2041" s="287"/>
    </row>
    <row r="2042" spans="1:1" x14ac:dyDescent="0.25">
      <c r="A2042" s="287"/>
    </row>
    <row r="2043" spans="1:1" x14ac:dyDescent="0.25">
      <c r="A2043" s="287"/>
    </row>
    <row r="2044" spans="1:1" x14ac:dyDescent="0.25">
      <c r="A2044" s="287"/>
    </row>
    <row r="2045" spans="1:1" x14ac:dyDescent="0.25">
      <c r="A2045" s="287"/>
    </row>
    <row r="2046" spans="1:1" x14ac:dyDescent="0.25">
      <c r="A2046" s="287"/>
    </row>
    <row r="2047" spans="1:1" x14ac:dyDescent="0.25">
      <c r="A2047" s="287"/>
    </row>
    <row r="2048" spans="1:1" x14ac:dyDescent="0.25">
      <c r="A2048" s="287"/>
    </row>
    <row r="2049" spans="1:1" x14ac:dyDescent="0.25">
      <c r="A2049" s="287"/>
    </row>
    <row r="2050" spans="1:1" x14ac:dyDescent="0.25">
      <c r="A2050" s="287"/>
    </row>
    <row r="2051" spans="1:1" x14ac:dyDescent="0.25">
      <c r="A2051" s="287"/>
    </row>
    <row r="2052" spans="1:1" x14ac:dyDescent="0.25">
      <c r="A2052" s="287"/>
    </row>
    <row r="2053" spans="1:1" x14ac:dyDescent="0.25">
      <c r="A2053" s="287"/>
    </row>
    <row r="2054" spans="1:1" x14ac:dyDescent="0.25">
      <c r="A2054" s="287"/>
    </row>
    <row r="2055" spans="1:1" x14ac:dyDescent="0.25">
      <c r="A2055" s="287"/>
    </row>
    <row r="2056" spans="1:1" x14ac:dyDescent="0.25">
      <c r="A2056" s="287"/>
    </row>
    <row r="2057" spans="1:1" x14ac:dyDescent="0.25">
      <c r="A2057" s="287"/>
    </row>
    <row r="2058" spans="1:1" x14ac:dyDescent="0.25">
      <c r="A2058" s="287"/>
    </row>
    <row r="2059" spans="1:1" x14ac:dyDescent="0.25">
      <c r="A2059" s="287"/>
    </row>
    <row r="2060" spans="1:1" x14ac:dyDescent="0.25">
      <c r="A2060" s="287"/>
    </row>
    <row r="2061" spans="1:1" x14ac:dyDescent="0.25">
      <c r="A2061" s="287"/>
    </row>
    <row r="2062" spans="1:1" x14ac:dyDescent="0.25">
      <c r="A2062" s="287"/>
    </row>
    <row r="2063" spans="1:1" x14ac:dyDescent="0.25">
      <c r="A2063" s="287"/>
    </row>
    <row r="2064" spans="1:1" x14ac:dyDescent="0.25">
      <c r="A2064" s="287"/>
    </row>
    <row r="2065" spans="1:1" x14ac:dyDescent="0.25">
      <c r="A2065" s="287"/>
    </row>
    <row r="2066" spans="1:1" x14ac:dyDescent="0.25">
      <c r="A2066" s="287"/>
    </row>
    <row r="2067" spans="1:1" x14ac:dyDescent="0.25">
      <c r="A2067" s="287"/>
    </row>
    <row r="2068" spans="1:1" x14ac:dyDescent="0.25">
      <c r="A2068" s="287"/>
    </row>
    <row r="2069" spans="1:1" x14ac:dyDescent="0.25">
      <c r="A2069" s="287"/>
    </row>
    <row r="2070" spans="1:1" x14ac:dyDescent="0.25">
      <c r="A2070" s="287"/>
    </row>
    <row r="2071" spans="1:1" x14ac:dyDescent="0.25">
      <c r="A2071" s="287"/>
    </row>
    <row r="2072" spans="1:1" x14ac:dyDescent="0.25">
      <c r="A2072" s="287"/>
    </row>
    <row r="2073" spans="1:1" x14ac:dyDescent="0.25">
      <c r="A2073" s="287"/>
    </row>
    <row r="2074" spans="1:1" x14ac:dyDescent="0.25">
      <c r="A2074" s="287"/>
    </row>
    <row r="2075" spans="1:1" x14ac:dyDescent="0.25">
      <c r="A2075" s="287"/>
    </row>
    <row r="2076" spans="1:1" x14ac:dyDescent="0.25">
      <c r="A2076" s="287"/>
    </row>
    <row r="2077" spans="1:1" x14ac:dyDescent="0.25">
      <c r="A2077" s="287"/>
    </row>
    <row r="2078" spans="1:1" x14ac:dyDescent="0.25">
      <c r="A2078" s="287"/>
    </row>
    <row r="2079" spans="1:1" x14ac:dyDescent="0.25">
      <c r="A2079" s="287"/>
    </row>
    <row r="2080" spans="1:1" x14ac:dyDescent="0.25">
      <c r="A2080" s="287"/>
    </row>
    <row r="2081" spans="1:1" x14ac:dyDescent="0.25">
      <c r="A2081" s="287"/>
    </row>
    <row r="2082" spans="1:1" x14ac:dyDescent="0.25">
      <c r="A2082" s="287"/>
    </row>
    <row r="2083" spans="1:1" x14ac:dyDescent="0.25">
      <c r="A2083" s="287"/>
    </row>
    <row r="2084" spans="1:1" x14ac:dyDescent="0.25">
      <c r="A2084" s="287"/>
    </row>
    <row r="2085" spans="1:1" x14ac:dyDescent="0.25">
      <c r="A2085" s="287"/>
    </row>
    <row r="2086" spans="1:1" x14ac:dyDescent="0.25">
      <c r="A2086" s="287"/>
    </row>
    <row r="2087" spans="1:1" x14ac:dyDescent="0.25">
      <c r="A2087" s="287"/>
    </row>
    <row r="2088" spans="1:1" x14ac:dyDescent="0.25">
      <c r="A2088" s="287"/>
    </row>
    <row r="2089" spans="1:1" x14ac:dyDescent="0.25">
      <c r="A2089" s="287"/>
    </row>
    <row r="2090" spans="1:1" x14ac:dyDescent="0.25">
      <c r="A2090" s="287"/>
    </row>
    <row r="2091" spans="1:1" x14ac:dyDescent="0.25">
      <c r="A2091" s="287"/>
    </row>
    <row r="2092" spans="1:1" x14ac:dyDescent="0.25">
      <c r="A2092" s="287"/>
    </row>
    <row r="2093" spans="1:1" x14ac:dyDescent="0.25">
      <c r="A2093" s="287"/>
    </row>
    <row r="2094" spans="1:1" x14ac:dyDescent="0.25">
      <c r="A2094" s="287"/>
    </row>
    <row r="2095" spans="1:1" x14ac:dyDescent="0.25">
      <c r="A2095" s="287"/>
    </row>
    <row r="2096" spans="1:1" x14ac:dyDescent="0.25">
      <c r="A2096" s="287"/>
    </row>
    <row r="2097" spans="1:1" x14ac:dyDescent="0.25">
      <c r="A2097" s="287"/>
    </row>
    <row r="2098" spans="1:1" x14ac:dyDescent="0.25">
      <c r="A2098" s="287"/>
    </row>
    <row r="2099" spans="1:1" x14ac:dyDescent="0.25">
      <c r="A2099" s="287"/>
    </row>
    <row r="2100" spans="1:1" x14ac:dyDescent="0.25">
      <c r="A2100" s="287"/>
    </row>
    <row r="2101" spans="1:1" x14ac:dyDescent="0.25">
      <c r="A2101" s="287"/>
    </row>
    <row r="2102" spans="1:1" x14ac:dyDescent="0.25">
      <c r="A2102" s="287"/>
    </row>
    <row r="2103" spans="1:1" x14ac:dyDescent="0.25">
      <c r="A2103" s="287"/>
    </row>
    <row r="2104" spans="1:1" x14ac:dyDescent="0.25">
      <c r="A2104" s="287"/>
    </row>
    <row r="2105" spans="1:1" x14ac:dyDescent="0.25">
      <c r="A2105" s="287"/>
    </row>
    <row r="2106" spans="1:1" x14ac:dyDescent="0.25">
      <c r="A2106" s="287"/>
    </row>
    <row r="2107" spans="1:1" x14ac:dyDescent="0.25">
      <c r="A2107" s="287"/>
    </row>
    <row r="2108" spans="1:1" x14ac:dyDescent="0.25">
      <c r="A2108" s="287"/>
    </row>
    <row r="2109" spans="1:1" x14ac:dyDescent="0.25">
      <c r="A2109" s="287"/>
    </row>
    <row r="2110" spans="1:1" x14ac:dyDescent="0.25">
      <c r="A2110" s="287"/>
    </row>
    <row r="2111" spans="1:1" x14ac:dyDescent="0.25">
      <c r="A2111" s="287"/>
    </row>
    <row r="2112" spans="1:1" x14ac:dyDescent="0.25">
      <c r="A2112" s="287"/>
    </row>
    <row r="2113" spans="1:1" x14ac:dyDescent="0.25">
      <c r="A2113" s="287"/>
    </row>
    <row r="2114" spans="1:1" x14ac:dyDescent="0.25">
      <c r="A2114" s="287"/>
    </row>
    <row r="2115" spans="1:1" x14ac:dyDescent="0.25">
      <c r="A2115" s="287"/>
    </row>
    <row r="2116" spans="1:1" x14ac:dyDescent="0.25">
      <c r="A2116" s="287"/>
    </row>
    <row r="2117" spans="1:1" x14ac:dyDescent="0.25">
      <c r="A2117" s="287"/>
    </row>
    <row r="2118" spans="1:1" x14ac:dyDescent="0.25">
      <c r="A2118" s="287"/>
    </row>
    <row r="2119" spans="1:1" x14ac:dyDescent="0.25">
      <c r="A2119" s="287"/>
    </row>
    <row r="2120" spans="1:1" x14ac:dyDescent="0.25">
      <c r="A2120" s="287"/>
    </row>
    <row r="2121" spans="1:1" x14ac:dyDescent="0.25">
      <c r="A2121" s="287"/>
    </row>
    <row r="2122" spans="1:1" x14ac:dyDescent="0.25">
      <c r="A2122" s="287"/>
    </row>
    <row r="2123" spans="1:1" x14ac:dyDescent="0.25">
      <c r="A2123" s="287"/>
    </row>
    <row r="2124" spans="1:1" x14ac:dyDescent="0.25">
      <c r="A2124" s="287"/>
    </row>
    <row r="2125" spans="1:1" x14ac:dyDescent="0.25">
      <c r="A2125" s="287"/>
    </row>
    <row r="2126" spans="1:1" x14ac:dyDescent="0.25">
      <c r="A2126" s="287"/>
    </row>
    <row r="2127" spans="1:1" x14ac:dyDescent="0.25">
      <c r="A2127" s="287"/>
    </row>
    <row r="2128" spans="1:1" x14ac:dyDescent="0.25">
      <c r="A2128" s="287"/>
    </row>
    <row r="2129" spans="1:1" x14ac:dyDescent="0.25">
      <c r="A2129" s="287"/>
    </row>
    <row r="2130" spans="1:1" x14ac:dyDescent="0.25">
      <c r="A2130" s="287"/>
    </row>
    <row r="2131" spans="1:1" x14ac:dyDescent="0.25">
      <c r="A2131" s="287"/>
    </row>
    <row r="2132" spans="1:1" x14ac:dyDescent="0.25">
      <c r="A2132" s="287"/>
    </row>
    <row r="2133" spans="1:1" x14ac:dyDescent="0.25">
      <c r="A2133" s="287"/>
    </row>
    <row r="2134" spans="1:1" x14ac:dyDescent="0.25">
      <c r="A2134" s="287"/>
    </row>
    <row r="2135" spans="1:1" x14ac:dyDescent="0.25">
      <c r="A2135" s="287"/>
    </row>
    <row r="2136" spans="1:1" x14ac:dyDescent="0.25">
      <c r="A2136" s="287"/>
    </row>
    <row r="2137" spans="1:1" x14ac:dyDescent="0.25">
      <c r="A2137" s="287"/>
    </row>
    <row r="2138" spans="1:1" x14ac:dyDescent="0.25">
      <c r="A2138" s="287"/>
    </row>
    <row r="2139" spans="1:1" x14ac:dyDescent="0.25">
      <c r="A2139" s="287"/>
    </row>
    <row r="2140" spans="1:1" x14ac:dyDescent="0.25">
      <c r="A2140" s="287"/>
    </row>
    <row r="2141" spans="1:1" x14ac:dyDescent="0.25">
      <c r="A2141" s="287"/>
    </row>
    <row r="2142" spans="1:1" x14ac:dyDescent="0.25">
      <c r="A2142" s="287"/>
    </row>
    <row r="2143" spans="1:1" x14ac:dyDescent="0.25">
      <c r="A2143" s="287"/>
    </row>
    <row r="2144" spans="1:1" x14ac:dyDescent="0.25">
      <c r="A2144" s="287"/>
    </row>
    <row r="2145" spans="1:1" x14ac:dyDescent="0.25">
      <c r="A2145" s="287"/>
    </row>
    <row r="2146" spans="1:1" x14ac:dyDescent="0.25">
      <c r="A2146" s="287"/>
    </row>
    <row r="2147" spans="1:1" x14ac:dyDescent="0.25">
      <c r="A2147" s="287"/>
    </row>
    <row r="2148" spans="1:1" x14ac:dyDescent="0.25">
      <c r="A2148" s="287"/>
    </row>
    <row r="2149" spans="1:1" x14ac:dyDescent="0.25">
      <c r="A2149" s="287"/>
    </row>
    <row r="2150" spans="1:1" x14ac:dyDescent="0.25">
      <c r="A2150" s="287"/>
    </row>
    <row r="2151" spans="1:1" x14ac:dyDescent="0.25">
      <c r="A2151" s="287"/>
    </row>
    <row r="2152" spans="1:1" x14ac:dyDescent="0.25">
      <c r="A2152" s="287"/>
    </row>
    <row r="2153" spans="1:1" x14ac:dyDescent="0.25">
      <c r="A2153" s="287"/>
    </row>
    <row r="2154" spans="1:1" x14ac:dyDescent="0.25">
      <c r="A2154" s="287"/>
    </row>
    <row r="2155" spans="1:1" x14ac:dyDescent="0.25">
      <c r="A2155" s="287"/>
    </row>
    <row r="2156" spans="1:1" x14ac:dyDescent="0.25">
      <c r="A2156" s="287"/>
    </row>
    <row r="2157" spans="1:1" x14ac:dyDescent="0.25">
      <c r="A2157" s="287"/>
    </row>
    <row r="2158" spans="1:1" x14ac:dyDescent="0.25">
      <c r="A2158" s="287"/>
    </row>
    <row r="2159" spans="1:1" x14ac:dyDescent="0.25">
      <c r="A2159" s="287"/>
    </row>
    <row r="2160" spans="1:1" x14ac:dyDescent="0.25">
      <c r="A2160" s="287"/>
    </row>
    <row r="2161" spans="1:1" x14ac:dyDescent="0.25">
      <c r="A2161" s="287"/>
    </row>
    <row r="2162" spans="1:1" x14ac:dyDescent="0.25">
      <c r="A2162" s="287"/>
    </row>
    <row r="2163" spans="1:1" x14ac:dyDescent="0.25">
      <c r="A2163" s="287"/>
    </row>
    <row r="2164" spans="1:1" x14ac:dyDescent="0.25">
      <c r="A2164" s="287"/>
    </row>
    <row r="2165" spans="1:1" x14ac:dyDescent="0.25">
      <c r="A2165" s="287"/>
    </row>
    <row r="2166" spans="1:1" x14ac:dyDescent="0.25">
      <c r="A2166" s="287"/>
    </row>
    <row r="2167" spans="1:1" x14ac:dyDescent="0.25">
      <c r="A2167" s="287"/>
    </row>
    <row r="2168" spans="1:1" x14ac:dyDescent="0.25">
      <c r="A2168" s="287"/>
    </row>
    <row r="2169" spans="1:1" x14ac:dyDescent="0.25">
      <c r="A2169" s="287"/>
    </row>
    <row r="2170" spans="1:1" x14ac:dyDescent="0.25">
      <c r="A2170" s="287"/>
    </row>
    <row r="2171" spans="1:1" x14ac:dyDescent="0.25">
      <c r="A2171" s="287"/>
    </row>
    <row r="2172" spans="1:1" x14ac:dyDescent="0.25">
      <c r="A2172" s="287"/>
    </row>
    <row r="2173" spans="1:1" x14ac:dyDescent="0.25">
      <c r="A2173" s="287"/>
    </row>
    <row r="2174" spans="1:1" x14ac:dyDescent="0.25">
      <c r="A2174" s="287"/>
    </row>
    <row r="2175" spans="1:1" x14ac:dyDescent="0.25">
      <c r="A2175" s="287"/>
    </row>
    <row r="2176" spans="1:1" x14ac:dyDescent="0.25">
      <c r="A2176" s="287"/>
    </row>
    <row r="2177" spans="1:1" x14ac:dyDescent="0.25">
      <c r="A2177" s="287"/>
    </row>
    <row r="2178" spans="1:1" x14ac:dyDescent="0.25">
      <c r="A2178" s="287"/>
    </row>
    <row r="2179" spans="1:1" x14ac:dyDescent="0.25">
      <c r="A2179" s="287"/>
    </row>
    <row r="2180" spans="1:1" x14ac:dyDescent="0.25">
      <c r="A2180" s="287"/>
    </row>
    <row r="2181" spans="1:1" x14ac:dyDescent="0.25">
      <c r="A2181" s="287"/>
    </row>
    <row r="2182" spans="1:1" x14ac:dyDescent="0.25">
      <c r="A2182" s="287"/>
    </row>
    <row r="2183" spans="1:1" x14ac:dyDescent="0.25">
      <c r="A2183" s="287"/>
    </row>
    <row r="2184" spans="1:1" x14ac:dyDescent="0.25">
      <c r="A2184" s="287"/>
    </row>
    <row r="2185" spans="1:1" x14ac:dyDescent="0.25">
      <c r="A2185" s="287"/>
    </row>
    <row r="2186" spans="1:1" x14ac:dyDescent="0.25">
      <c r="A2186" s="287"/>
    </row>
    <row r="2187" spans="1:1" x14ac:dyDescent="0.25">
      <c r="A2187" s="287"/>
    </row>
    <row r="2188" spans="1:1" x14ac:dyDescent="0.25">
      <c r="A2188" s="287"/>
    </row>
    <row r="2189" spans="1:1" x14ac:dyDescent="0.25">
      <c r="A2189" s="287"/>
    </row>
    <row r="2190" spans="1:1" x14ac:dyDescent="0.25">
      <c r="A2190" s="287"/>
    </row>
    <row r="2191" spans="1:1" x14ac:dyDescent="0.25">
      <c r="A2191" s="287"/>
    </row>
    <row r="2192" spans="1:1" x14ac:dyDescent="0.25">
      <c r="A2192" s="287"/>
    </row>
    <row r="2193" spans="1:1" x14ac:dyDescent="0.25">
      <c r="A2193" s="287"/>
    </row>
    <row r="2194" spans="1:1" x14ac:dyDescent="0.25">
      <c r="A2194" s="287"/>
    </row>
    <row r="2195" spans="1:1" x14ac:dyDescent="0.25">
      <c r="A2195" s="287"/>
    </row>
    <row r="2196" spans="1:1" x14ac:dyDescent="0.25">
      <c r="A2196" s="287"/>
    </row>
    <row r="2197" spans="1:1" x14ac:dyDescent="0.25">
      <c r="A2197" s="287"/>
    </row>
    <row r="2198" spans="1:1" x14ac:dyDescent="0.25">
      <c r="A2198" s="287"/>
    </row>
    <row r="2199" spans="1:1" x14ac:dyDescent="0.25">
      <c r="A2199" s="287"/>
    </row>
    <row r="2200" spans="1:1" x14ac:dyDescent="0.25">
      <c r="A2200" s="287"/>
    </row>
    <row r="2201" spans="1:1" x14ac:dyDescent="0.25">
      <c r="A2201" s="287"/>
    </row>
    <row r="2202" spans="1:1" x14ac:dyDescent="0.25">
      <c r="A2202" s="287"/>
    </row>
    <row r="2203" spans="1:1" x14ac:dyDescent="0.25">
      <c r="A2203" s="287"/>
    </row>
    <row r="2204" spans="1:1" x14ac:dyDescent="0.25">
      <c r="A2204" s="287"/>
    </row>
    <row r="2205" spans="1:1" x14ac:dyDescent="0.25">
      <c r="A2205" s="287"/>
    </row>
    <row r="2206" spans="1:1" x14ac:dyDescent="0.25">
      <c r="A2206" s="287"/>
    </row>
    <row r="2207" spans="1:1" x14ac:dyDescent="0.25">
      <c r="A2207" s="287"/>
    </row>
    <row r="2208" spans="1:1" x14ac:dyDescent="0.25">
      <c r="A2208" s="287"/>
    </row>
    <row r="2209" spans="1:1" x14ac:dyDescent="0.25">
      <c r="A2209" s="287"/>
    </row>
    <row r="2210" spans="1:1" x14ac:dyDescent="0.25">
      <c r="A2210" s="287"/>
    </row>
    <row r="2211" spans="1:1" x14ac:dyDescent="0.25">
      <c r="A2211" s="287"/>
    </row>
    <row r="2212" spans="1:1" x14ac:dyDescent="0.25">
      <c r="A2212" s="287"/>
    </row>
    <row r="2213" spans="1:1" x14ac:dyDescent="0.25">
      <c r="A2213" s="287"/>
    </row>
    <row r="2214" spans="1:1" x14ac:dyDescent="0.25">
      <c r="A2214" s="287"/>
    </row>
    <row r="2215" spans="1:1" x14ac:dyDescent="0.25">
      <c r="A2215" s="287"/>
    </row>
    <row r="2216" spans="1:1" x14ac:dyDescent="0.25">
      <c r="A2216" s="287"/>
    </row>
    <row r="2217" spans="1:1" x14ac:dyDescent="0.25">
      <c r="A2217" s="287"/>
    </row>
    <row r="2218" spans="1:1" x14ac:dyDescent="0.25">
      <c r="A2218" s="287"/>
    </row>
    <row r="2219" spans="1:1" x14ac:dyDescent="0.25">
      <c r="A2219" s="287"/>
    </row>
    <row r="2220" spans="1:1" x14ac:dyDescent="0.25">
      <c r="A2220" s="287"/>
    </row>
    <row r="2221" spans="1:1" x14ac:dyDescent="0.25">
      <c r="A2221" s="287"/>
    </row>
    <row r="2222" spans="1:1" x14ac:dyDescent="0.25">
      <c r="A2222" s="287"/>
    </row>
    <row r="2223" spans="1:1" x14ac:dyDescent="0.25">
      <c r="A2223" s="287"/>
    </row>
    <row r="2224" spans="1:1" x14ac:dyDescent="0.25">
      <c r="A2224" s="287"/>
    </row>
    <row r="2225" spans="1:1" x14ac:dyDescent="0.25">
      <c r="A2225" s="287"/>
    </row>
    <row r="2226" spans="1:1" x14ac:dyDescent="0.25">
      <c r="A2226" s="287"/>
    </row>
    <row r="2227" spans="1:1" x14ac:dyDescent="0.25">
      <c r="A2227" s="287"/>
    </row>
    <row r="2228" spans="1:1" x14ac:dyDescent="0.25">
      <c r="A2228" s="287"/>
    </row>
    <row r="2229" spans="1:1" x14ac:dyDescent="0.25">
      <c r="A2229" s="287"/>
    </row>
    <row r="2230" spans="1:1" x14ac:dyDescent="0.25">
      <c r="A2230" s="287"/>
    </row>
    <row r="2231" spans="1:1" x14ac:dyDescent="0.25">
      <c r="A2231" s="287"/>
    </row>
    <row r="2232" spans="1:1" x14ac:dyDescent="0.25">
      <c r="A2232" s="287"/>
    </row>
    <row r="2233" spans="1:1" x14ac:dyDescent="0.25">
      <c r="A2233" s="287"/>
    </row>
    <row r="2234" spans="1:1" x14ac:dyDescent="0.25">
      <c r="A2234" s="287"/>
    </row>
    <row r="2235" spans="1:1" x14ac:dyDescent="0.25">
      <c r="A2235" s="287"/>
    </row>
    <row r="2236" spans="1:1" x14ac:dyDescent="0.25">
      <c r="A2236" s="287"/>
    </row>
    <row r="2237" spans="1:1" x14ac:dyDescent="0.25">
      <c r="A2237" s="287"/>
    </row>
    <row r="2238" spans="1:1" x14ac:dyDescent="0.25">
      <c r="A2238" s="287"/>
    </row>
    <row r="2239" spans="1:1" x14ac:dyDescent="0.25">
      <c r="A2239" s="287"/>
    </row>
    <row r="2240" spans="1:1" x14ac:dyDescent="0.25">
      <c r="A2240" s="287"/>
    </row>
    <row r="2241" spans="1:1" x14ac:dyDescent="0.25">
      <c r="A2241" s="287"/>
    </row>
    <row r="2242" spans="1:1" x14ac:dyDescent="0.25">
      <c r="A2242" s="287"/>
    </row>
    <row r="2243" spans="1:1" x14ac:dyDescent="0.25">
      <c r="A2243" s="287"/>
    </row>
    <row r="2244" spans="1:1" x14ac:dyDescent="0.25">
      <c r="A2244" s="287"/>
    </row>
    <row r="2245" spans="1:1" x14ac:dyDescent="0.25">
      <c r="A2245" s="287"/>
    </row>
    <row r="2246" spans="1:1" x14ac:dyDescent="0.25">
      <c r="A2246" s="287"/>
    </row>
    <row r="2247" spans="1:1" x14ac:dyDescent="0.25">
      <c r="A2247" s="287"/>
    </row>
    <row r="2248" spans="1:1" x14ac:dyDescent="0.25">
      <c r="A2248" s="287"/>
    </row>
    <row r="2249" spans="1:1" x14ac:dyDescent="0.25">
      <c r="A2249" s="287"/>
    </row>
    <row r="2250" spans="1:1" x14ac:dyDescent="0.25">
      <c r="A2250" s="287"/>
    </row>
    <row r="2251" spans="1:1" x14ac:dyDescent="0.25">
      <c r="A2251" s="287"/>
    </row>
    <row r="2252" spans="1:1" x14ac:dyDescent="0.25">
      <c r="A2252" s="287"/>
    </row>
    <row r="2253" spans="1:1" x14ac:dyDescent="0.25">
      <c r="A2253" s="287"/>
    </row>
    <row r="2254" spans="1:1" x14ac:dyDescent="0.25">
      <c r="A2254" s="287"/>
    </row>
    <row r="2255" spans="1:1" x14ac:dyDescent="0.25">
      <c r="A2255" s="287"/>
    </row>
    <row r="2256" spans="1:1" x14ac:dyDescent="0.25">
      <c r="A2256" s="287"/>
    </row>
    <row r="2257" spans="1:1" x14ac:dyDescent="0.25">
      <c r="A2257" s="287"/>
    </row>
    <row r="2258" spans="1:1" x14ac:dyDescent="0.25">
      <c r="A2258" s="287"/>
    </row>
    <row r="2259" spans="1:1" x14ac:dyDescent="0.25">
      <c r="A2259" s="287"/>
    </row>
    <row r="2260" spans="1:1" x14ac:dyDescent="0.25">
      <c r="A2260" s="287"/>
    </row>
    <row r="2261" spans="1:1" x14ac:dyDescent="0.25">
      <c r="A2261" s="287"/>
    </row>
    <row r="2262" spans="1:1" x14ac:dyDescent="0.25">
      <c r="A2262" s="287"/>
    </row>
    <row r="2263" spans="1:1" x14ac:dyDescent="0.25">
      <c r="A2263" s="287"/>
    </row>
    <row r="2264" spans="1:1" x14ac:dyDescent="0.25">
      <c r="A2264" s="287"/>
    </row>
    <row r="2265" spans="1:1" x14ac:dyDescent="0.25">
      <c r="A2265" s="287"/>
    </row>
    <row r="2266" spans="1:1" x14ac:dyDescent="0.25">
      <c r="A2266" s="287"/>
    </row>
    <row r="2267" spans="1:1" x14ac:dyDescent="0.25">
      <c r="A2267" s="287"/>
    </row>
    <row r="2268" spans="1:1" x14ac:dyDescent="0.25">
      <c r="A2268" s="287"/>
    </row>
    <row r="2269" spans="1:1" x14ac:dyDescent="0.25">
      <c r="A2269" s="287"/>
    </row>
    <row r="2270" spans="1:1" x14ac:dyDescent="0.25">
      <c r="A2270" s="287"/>
    </row>
    <row r="2271" spans="1:1" x14ac:dyDescent="0.25">
      <c r="A2271" s="287"/>
    </row>
    <row r="2272" spans="1:1" x14ac:dyDescent="0.25">
      <c r="A2272" s="287"/>
    </row>
    <row r="2273" spans="1:1" x14ac:dyDescent="0.25">
      <c r="A2273" s="287"/>
    </row>
    <row r="2274" spans="1:1" x14ac:dyDescent="0.25">
      <c r="A2274" s="287"/>
    </row>
    <row r="2275" spans="1:1" x14ac:dyDescent="0.25">
      <c r="A2275" s="287"/>
    </row>
    <row r="2276" spans="1:1" x14ac:dyDescent="0.25">
      <c r="A2276" s="287"/>
    </row>
    <row r="2277" spans="1:1" x14ac:dyDescent="0.25">
      <c r="A2277" s="287"/>
    </row>
    <row r="2278" spans="1:1" x14ac:dyDescent="0.25">
      <c r="A2278" s="287"/>
    </row>
    <row r="2279" spans="1:1" x14ac:dyDescent="0.25">
      <c r="A2279" s="287"/>
    </row>
    <row r="2280" spans="1:1" x14ac:dyDescent="0.25">
      <c r="A2280" s="287"/>
    </row>
    <row r="2281" spans="1:1" x14ac:dyDescent="0.25">
      <c r="A2281" s="287"/>
    </row>
    <row r="2282" spans="1:1" x14ac:dyDescent="0.25">
      <c r="A2282" s="287"/>
    </row>
    <row r="2283" spans="1:1" x14ac:dyDescent="0.25">
      <c r="A2283" s="287"/>
    </row>
    <row r="2284" spans="1:1" x14ac:dyDescent="0.25">
      <c r="A2284" s="287"/>
    </row>
    <row r="2285" spans="1:1" x14ac:dyDescent="0.25">
      <c r="A2285" s="287"/>
    </row>
    <row r="2286" spans="1:1" x14ac:dyDescent="0.25">
      <c r="A2286" s="287"/>
    </row>
    <row r="2287" spans="1:1" x14ac:dyDescent="0.25">
      <c r="A2287" s="287"/>
    </row>
    <row r="2288" spans="1:1" x14ac:dyDescent="0.25">
      <c r="A2288" s="287"/>
    </row>
    <row r="2289" spans="1:1" x14ac:dyDescent="0.25">
      <c r="A2289" s="287"/>
    </row>
    <row r="2290" spans="1:1" x14ac:dyDescent="0.25">
      <c r="A2290" s="287"/>
    </row>
    <row r="2291" spans="1:1" x14ac:dyDescent="0.25">
      <c r="A2291" s="287"/>
    </row>
    <row r="2292" spans="1:1" x14ac:dyDescent="0.25">
      <c r="A2292" s="287"/>
    </row>
    <row r="2293" spans="1:1" x14ac:dyDescent="0.25">
      <c r="A2293" s="287"/>
    </row>
    <row r="2294" spans="1:1" x14ac:dyDescent="0.25">
      <c r="A2294" s="287"/>
    </row>
    <row r="2295" spans="1:1" x14ac:dyDescent="0.25">
      <c r="A2295" s="287"/>
    </row>
    <row r="2296" spans="1:1" x14ac:dyDescent="0.25">
      <c r="A2296" s="287"/>
    </row>
    <row r="2297" spans="1:1" x14ac:dyDescent="0.25">
      <c r="A2297" s="287"/>
    </row>
    <row r="2298" spans="1:1" x14ac:dyDescent="0.25">
      <c r="A2298" s="287"/>
    </row>
    <row r="2299" spans="1:1" x14ac:dyDescent="0.25">
      <c r="A2299" s="287"/>
    </row>
    <row r="2300" spans="1:1" x14ac:dyDescent="0.25">
      <c r="A2300" s="287"/>
    </row>
    <row r="2301" spans="1:1" x14ac:dyDescent="0.25">
      <c r="A2301" s="287"/>
    </row>
    <row r="2302" spans="1:1" x14ac:dyDescent="0.25">
      <c r="A2302" s="287"/>
    </row>
    <row r="2303" spans="1:1" x14ac:dyDescent="0.25">
      <c r="A2303" s="287"/>
    </row>
    <row r="2304" spans="1:1" x14ac:dyDescent="0.25">
      <c r="A2304" s="287"/>
    </row>
    <row r="2305" spans="1:1" x14ac:dyDescent="0.25">
      <c r="A2305" s="287"/>
    </row>
    <row r="2306" spans="1:1" x14ac:dyDescent="0.25">
      <c r="A2306" s="287"/>
    </row>
    <row r="2307" spans="1:1" x14ac:dyDescent="0.25">
      <c r="A2307" s="287"/>
    </row>
    <row r="2308" spans="1:1" x14ac:dyDescent="0.25">
      <c r="A2308" s="287"/>
    </row>
    <row r="2309" spans="1:1" x14ac:dyDescent="0.25">
      <c r="A2309" s="287"/>
    </row>
    <row r="2310" spans="1:1" x14ac:dyDescent="0.25">
      <c r="A2310" s="287"/>
    </row>
    <row r="2311" spans="1:1" x14ac:dyDescent="0.25">
      <c r="A2311" s="287"/>
    </row>
    <row r="2312" spans="1:1" x14ac:dyDescent="0.25">
      <c r="A2312" s="287"/>
    </row>
    <row r="2313" spans="1:1" x14ac:dyDescent="0.25">
      <c r="A2313" s="287"/>
    </row>
    <row r="2314" spans="1:1" x14ac:dyDescent="0.25">
      <c r="A2314" s="287"/>
    </row>
    <row r="2315" spans="1:1" x14ac:dyDescent="0.25">
      <c r="A2315" s="287"/>
    </row>
    <row r="2316" spans="1:1" x14ac:dyDescent="0.25">
      <c r="A2316" s="287"/>
    </row>
    <row r="2317" spans="1:1" x14ac:dyDescent="0.25">
      <c r="A2317" s="287"/>
    </row>
    <row r="2318" spans="1:1" x14ac:dyDescent="0.25">
      <c r="A2318" s="287"/>
    </row>
    <row r="2319" spans="1:1" x14ac:dyDescent="0.25">
      <c r="A2319" s="287"/>
    </row>
    <row r="2320" spans="1:1" x14ac:dyDescent="0.25">
      <c r="A2320" s="287"/>
    </row>
    <row r="2321" spans="1:1" x14ac:dyDescent="0.25">
      <c r="A2321" s="287"/>
    </row>
    <row r="2322" spans="1:1" x14ac:dyDescent="0.25">
      <c r="A2322" s="287"/>
    </row>
    <row r="2323" spans="1:1" x14ac:dyDescent="0.25">
      <c r="A2323" s="287"/>
    </row>
    <row r="2324" spans="1:1" x14ac:dyDescent="0.25">
      <c r="A2324" s="287"/>
    </row>
    <row r="2325" spans="1:1" x14ac:dyDescent="0.25">
      <c r="A2325" s="287"/>
    </row>
    <row r="2326" spans="1:1" x14ac:dyDescent="0.25">
      <c r="A2326" s="287"/>
    </row>
    <row r="2327" spans="1:1" x14ac:dyDescent="0.25">
      <c r="A2327" s="287"/>
    </row>
    <row r="2328" spans="1:1" x14ac:dyDescent="0.25">
      <c r="A2328" s="287"/>
    </row>
    <row r="2329" spans="1:1" x14ac:dyDescent="0.25">
      <c r="A2329" s="287"/>
    </row>
    <row r="2330" spans="1:1" x14ac:dyDescent="0.25">
      <c r="A2330" s="287"/>
    </row>
    <row r="2331" spans="1:1" x14ac:dyDescent="0.25">
      <c r="A2331" s="287"/>
    </row>
    <row r="2332" spans="1:1" x14ac:dyDescent="0.25">
      <c r="A2332" s="287"/>
    </row>
    <row r="2333" spans="1:1" x14ac:dyDescent="0.25">
      <c r="A2333" s="287"/>
    </row>
    <row r="2334" spans="1:1" x14ac:dyDescent="0.25">
      <c r="A2334" s="287"/>
    </row>
    <row r="2335" spans="1:1" x14ac:dyDescent="0.25">
      <c r="A2335" s="287"/>
    </row>
    <row r="2336" spans="1:1" x14ac:dyDescent="0.25">
      <c r="A2336" s="287"/>
    </row>
    <row r="2337" spans="1:1" x14ac:dyDescent="0.25">
      <c r="A2337" s="287"/>
    </row>
    <row r="2338" spans="1:1" x14ac:dyDescent="0.25">
      <c r="A2338" s="287"/>
    </row>
    <row r="2339" spans="1:1" x14ac:dyDescent="0.25">
      <c r="A2339" s="287"/>
    </row>
    <row r="2340" spans="1:1" x14ac:dyDescent="0.25">
      <c r="A2340" s="287"/>
    </row>
    <row r="2341" spans="1:1" x14ac:dyDescent="0.25">
      <c r="A2341" s="287"/>
    </row>
    <row r="2342" spans="1:1" x14ac:dyDescent="0.25">
      <c r="A2342" s="287"/>
    </row>
    <row r="2343" spans="1:1" x14ac:dyDescent="0.25">
      <c r="A2343" s="287"/>
    </row>
    <row r="2344" spans="1:1" x14ac:dyDescent="0.25">
      <c r="A2344" s="287"/>
    </row>
    <row r="2345" spans="1:1" x14ac:dyDescent="0.25">
      <c r="A2345" s="287"/>
    </row>
    <row r="2346" spans="1:1" x14ac:dyDescent="0.25">
      <c r="A2346" s="287"/>
    </row>
    <row r="2347" spans="1:1" x14ac:dyDescent="0.25">
      <c r="A2347" s="287"/>
    </row>
    <row r="2348" spans="1:1" x14ac:dyDescent="0.25">
      <c r="A2348" s="287"/>
    </row>
    <row r="2349" spans="1:1" x14ac:dyDescent="0.25">
      <c r="A2349" s="287"/>
    </row>
    <row r="2350" spans="1:1" x14ac:dyDescent="0.25">
      <c r="A2350" s="287"/>
    </row>
    <row r="2351" spans="1:1" x14ac:dyDescent="0.25">
      <c r="A2351" s="287"/>
    </row>
    <row r="2352" spans="1:1" x14ac:dyDescent="0.25">
      <c r="A2352" s="287"/>
    </row>
    <row r="2353" spans="1:1" x14ac:dyDescent="0.25">
      <c r="A2353" s="287"/>
    </row>
    <row r="2354" spans="1:1" x14ac:dyDescent="0.25">
      <c r="A2354" s="287"/>
    </row>
    <row r="2355" spans="1:1" x14ac:dyDescent="0.25">
      <c r="A2355" s="287"/>
    </row>
    <row r="2356" spans="1:1" x14ac:dyDescent="0.25">
      <c r="A2356" s="287"/>
    </row>
    <row r="2357" spans="1:1" x14ac:dyDescent="0.25">
      <c r="A2357" s="287"/>
    </row>
    <row r="2358" spans="1:1" x14ac:dyDescent="0.25">
      <c r="A2358" s="287"/>
    </row>
    <row r="2359" spans="1:1" x14ac:dyDescent="0.25">
      <c r="A2359" s="287"/>
    </row>
    <row r="2360" spans="1:1" x14ac:dyDescent="0.25">
      <c r="A2360" s="287"/>
    </row>
    <row r="2361" spans="1:1" x14ac:dyDescent="0.25">
      <c r="A2361" s="287"/>
    </row>
    <row r="2362" spans="1:1" x14ac:dyDescent="0.25">
      <c r="A2362" s="287"/>
    </row>
    <row r="2363" spans="1:1" x14ac:dyDescent="0.25">
      <c r="A2363" s="287"/>
    </row>
    <row r="2364" spans="1:1" x14ac:dyDescent="0.25">
      <c r="A2364" s="287"/>
    </row>
    <row r="2365" spans="1:1" x14ac:dyDescent="0.25">
      <c r="A2365" s="287"/>
    </row>
    <row r="2366" spans="1:1" x14ac:dyDescent="0.25">
      <c r="A2366" s="287"/>
    </row>
    <row r="2367" spans="1:1" x14ac:dyDescent="0.25">
      <c r="A2367" s="287"/>
    </row>
    <row r="2368" spans="1:1" x14ac:dyDescent="0.25">
      <c r="A2368" s="287"/>
    </row>
    <row r="2369" spans="1:1" x14ac:dyDescent="0.25">
      <c r="A2369" s="287"/>
    </row>
    <row r="2370" spans="1:1" x14ac:dyDescent="0.25">
      <c r="A2370" s="287"/>
    </row>
    <row r="2371" spans="1:1" x14ac:dyDescent="0.25">
      <c r="A2371" s="287"/>
    </row>
    <row r="2372" spans="1:1" x14ac:dyDescent="0.25">
      <c r="A2372" s="287"/>
    </row>
    <row r="2373" spans="1:1" x14ac:dyDescent="0.25">
      <c r="A2373" s="287"/>
    </row>
    <row r="2374" spans="1:1" x14ac:dyDescent="0.25">
      <c r="A2374" s="287"/>
    </row>
    <row r="2375" spans="1:1" x14ac:dyDescent="0.25">
      <c r="A2375" s="287"/>
    </row>
    <row r="2376" spans="1:1" x14ac:dyDescent="0.25">
      <c r="A2376" s="287"/>
    </row>
    <row r="2377" spans="1:1" x14ac:dyDescent="0.25">
      <c r="A2377" s="287"/>
    </row>
    <row r="2378" spans="1:1" x14ac:dyDescent="0.25">
      <c r="A2378" s="287"/>
    </row>
    <row r="2379" spans="1:1" x14ac:dyDescent="0.25">
      <c r="A2379" s="287"/>
    </row>
    <row r="2380" spans="1:1" x14ac:dyDescent="0.25">
      <c r="A2380" s="287"/>
    </row>
    <row r="2381" spans="1:1" x14ac:dyDescent="0.25">
      <c r="A2381" s="287"/>
    </row>
    <row r="2382" spans="1:1" x14ac:dyDescent="0.25">
      <c r="A2382" s="287"/>
    </row>
    <row r="2383" spans="1:1" x14ac:dyDescent="0.25">
      <c r="A2383" s="287"/>
    </row>
    <row r="2384" spans="1:1" x14ac:dyDescent="0.25">
      <c r="A2384" s="287"/>
    </row>
    <row r="2385" spans="1:1" x14ac:dyDescent="0.25">
      <c r="A2385" s="287"/>
    </row>
    <row r="2386" spans="1:1" x14ac:dyDescent="0.25">
      <c r="A2386" s="287"/>
    </row>
    <row r="2387" spans="1:1" x14ac:dyDescent="0.25">
      <c r="A2387" s="287"/>
    </row>
    <row r="2388" spans="1:1" x14ac:dyDescent="0.25">
      <c r="A2388" s="287"/>
    </row>
    <row r="2389" spans="1:1" x14ac:dyDescent="0.25">
      <c r="A2389" s="287"/>
    </row>
    <row r="2390" spans="1:1" x14ac:dyDescent="0.25">
      <c r="A2390" s="287"/>
    </row>
    <row r="2391" spans="1:1" x14ac:dyDescent="0.25">
      <c r="A2391" s="287"/>
    </row>
    <row r="2392" spans="1:1" x14ac:dyDescent="0.25">
      <c r="A2392" s="287"/>
    </row>
    <row r="2393" spans="1:1" x14ac:dyDescent="0.25">
      <c r="A2393" s="287"/>
    </row>
    <row r="2394" spans="1:1" x14ac:dyDescent="0.25">
      <c r="A2394" s="287"/>
    </row>
    <row r="2395" spans="1:1" x14ac:dyDescent="0.25">
      <c r="A2395" s="287"/>
    </row>
    <row r="2396" spans="1:1" x14ac:dyDescent="0.25">
      <c r="A2396" s="287"/>
    </row>
    <row r="2397" spans="1:1" x14ac:dyDescent="0.25">
      <c r="A2397" s="287"/>
    </row>
    <row r="2398" spans="1:1" x14ac:dyDescent="0.25">
      <c r="A2398" s="287"/>
    </row>
    <row r="2399" spans="1:1" x14ac:dyDescent="0.25">
      <c r="A2399" s="287"/>
    </row>
    <row r="2400" spans="1:1" x14ac:dyDescent="0.25">
      <c r="A2400" s="287"/>
    </row>
    <row r="2401" spans="1:1" x14ac:dyDescent="0.25">
      <c r="A2401" s="287"/>
    </row>
    <row r="2402" spans="1:1" x14ac:dyDescent="0.25">
      <c r="A2402" s="287"/>
    </row>
    <row r="2403" spans="1:1" x14ac:dyDescent="0.25">
      <c r="A2403" s="287"/>
    </row>
    <row r="2404" spans="1:1" x14ac:dyDescent="0.25">
      <c r="A2404" s="287"/>
    </row>
    <row r="2405" spans="1:1" x14ac:dyDescent="0.25">
      <c r="A2405" s="287"/>
    </row>
    <row r="2406" spans="1:1" x14ac:dyDescent="0.25">
      <c r="A2406" s="287"/>
    </row>
    <row r="2407" spans="1:1" x14ac:dyDescent="0.25">
      <c r="A2407" s="287"/>
    </row>
    <row r="2408" spans="1:1" x14ac:dyDescent="0.25">
      <c r="A2408" s="287"/>
    </row>
    <row r="2409" spans="1:1" x14ac:dyDescent="0.25">
      <c r="A2409" s="287"/>
    </row>
    <row r="2410" spans="1:1" x14ac:dyDescent="0.25">
      <c r="A2410" s="287"/>
    </row>
    <row r="2411" spans="1:1" x14ac:dyDescent="0.25">
      <c r="A2411" s="287"/>
    </row>
    <row r="2412" spans="1:1" x14ac:dyDescent="0.25">
      <c r="A2412" s="287"/>
    </row>
    <row r="2413" spans="1:1" x14ac:dyDescent="0.25">
      <c r="A2413" s="287"/>
    </row>
    <row r="2414" spans="1:1" x14ac:dyDescent="0.25">
      <c r="A2414" s="287"/>
    </row>
    <row r="2415" spans="1:1" x14ac:dyDescent="0.25">
      <c r="A2415" s="287"/>
    </row>
    <row r="2416" spans="1:1" x14ac:dyDescent="0.25">
      <c r="A2416" s="287"/>
    </row>
    <row r="2417" spans="1:1" x14ac:dyDescent="0.25">
      <c r="A2417" s="287"/>
    </row>
    <row r="2418" spans="1:1" x14ac:dyDescent="0.25">
      <c r="A2418" s="287"/>
    </row>
    <row r="2419" spans="1:1" x14ac:dyDescent="0.25">
      <c r="A2419" s="287"/>
    </row>
    <row r="2420" spans="1:1" x14ac:dyDescent="0.25">
      <c r="A2420" s="287"/>
    </row>
    <row r="2421" spans="1:1" x14ac:dyDescent="0.25">
      <c r="A2421" s="287"/>
    </row>
    <row r="2422" spans="1:1" x14ac:dyDescent="0.25">
      <c r="A2422" s="287"/>
    </row>
    <row r="2423" spans="1:1" x14ac:dyDescent="0.25">
      <c r="A2423" s="287"/>
    </row>
    <row r="2424" spans="1:1" x14ac:dyDescent="0.25">
      <c r="A2424" s="287"/>
    </row>
    <row r="2425" spans="1:1" x14ac:dyDescent="0.25">
      <c r="A2425" s="287"/>
    </row>
    <row r="2426" spans="1:1" x14ac:dyDescent="0.25">
      <c r="A2426" s="287"/>
    </row>
    <row r="2427" spans="1:1" x14ac:dyDescent="0.25">
      <c r="A2427" s="287"/>
    </row>
    <row r="2428" spans="1:1" x14ac:dyDescent="0.25">
      <c r="A2428" s="287"/>
    </row>
    <row r="2429" spans="1:1" x14ac:dyDescent="0.25">
      <c r="A2429" s="287"/>
    </row>
    <row r="2430" spans="1:1" x14ac:dyDescent="0.25">
      <c r="A2430" s="287"/>
    </row>
    <row r="2431" spans="1:1" x14ac:dyDescent="0.25">
      <c r="A2431" s="287"/>
    </row>
    <row r="2432" spans="1:1" x14ac:dyDescent="0.25">
      <c r="A2432" s="287"/>
    </row>
    <row r="2433" spans="1:1" x14ac:dyDescent="0.25">
      <c r="A2433" s="287"/>
    </row>
    <row r="2434" spans="1:1" x14ac:dyDescent="0.25">
      <c r="A2434" s="287"/>
    </row>
    <row r="2435" spans="1:1" x14ac:dyDescent="0.25">
      <c r="A2435" s="287"/>
    </row>
    <row r="2436" spans="1:1" x14ac:dyDescent="0.25">
      <c r="A2436" s="287"/>
    </row>
    <row r="2437" spans="1:1" x14ac:dyDescent="0.25">
      <c r="A2437" s="287"/>
    </row>
    <row r="2438" spans="1:1" x14ac:dyDescent="0.25">
      <c r="A2438" s="287"/>
    </row>
    <row r="2439" spans="1:1" x14ac:dyDescent="0.25">
      <c r="A2439" s="287"/>
    </row>
    <row r="2440" spans="1:1" x14ac:dyDescent="0.25">
      <c r="A2440" s="287"/>
    </row>
    <row r="2441" spans="1:1" x14ac:dyDescent="0.25">
      <c r="A2441" s="287"/>
    </row>
    <row r="2442" spans="1:1" x14ac:dyDescent="0.25">
      <c r="A2442" s="287"/>
    </row>
    <row r="2443" spans="1:1" x14ac:dyDescent="0.25">
      <c r="A2443" s="287"/>
    </row>
    <row r="2444" spans="1:1" x14ac:dyDescent="0.25">
      <c r="A2444" s="287"/>
    </row>
    <row r="2445" spans="1:1" x14ac:dyDescent="0.25">
      <c r="A2445" s="287"/>
    </row>
    <row r="2446" spans="1:1" x14ac:dyDescent="0.25">
      <c r="A2446" s="287"/>
    </row>
    <row r="2447" spans="1:1" x14ac:dyDescent="0.25">
      <c r="A2447" s="287"/>
    </row>
    <row r="2448" spans="1:1" x14ac:dyDescent="0.25">
      <c r="A2448" s="287"/>
    </row>
    <row r="2449" spans="1:1" x14ac:dyDescent="0.25">
      <c r="A2449" s="287"/>
    </row>
    <row r="2450" spans="1:1" x14ac:dyDescent="0.25">
      <c r="A2450" s="287"/>
    </row>
    <row r="2451" spans="1:1" x14ac:dyDescent="0.25">
      <c r="A2451" s="287"/>
    </row>
    <row r="2452" spans="1:1" x14ac:dyDescent="0.25">
      <c r="A2452" s="287"/>
    </row>
    <row r="2453" spans="1:1" x14ac:dyDescent="0.25">
      <c r="A2453" s="287"/>
    </row>
    <row r="2454" spans="1:1" x14ac:dyDescent="0.25">
      <c r="A2454" s="287"/>
    </row>
    <row r="2455" spans="1:1" x14ac:dyDescent="0.25">
      <c r="A2455" s="287"/>
    </row>
    <row r="2456" spans="1:1" x14ac:dyDescent="0.25">
      <c r="A2456" s="287"/>
    </row>
    <row r="2457" spans="1:1" x14ac:dyDescent="0.25">
      <c r="A2457" s="287"/>
    </row>
    <row r="2458" spans="1:1" x14ac:dyDescent="0.25">
      <c r="A2458" s="287"/>
    </row>
    <row r="2459" spans="1:1" x14ac:dyDescent="0.25">
      <c r="A2459" s="287"/>
    </row>
    <row r="2460" spans="1:1" x14ac:dyDescent="0.25">
      <c r="A2460" s="287"/>
    </row>
    <row r="2461" spans="1:1" x14ac:dyDescent="0.25">
      <c r="A2461" s="287"/>
    </row>
    <row r="2462" spans="1:1" x14ac:dyDescent="0.25">
      <c r="A2462" s="287"/>
    </row>
    <row r="2463" spans="1:1" x14ac:dyDescent="0.25">
      <c r="A2463" s="287"/>
    </row>
    <row r="2464" spans="1:1" x14ac:dyDescent="0.25">
      <c r="A2464" s="287"/>
    </row>
    <row r="2465" spans="1:1" x14ac:dyDescent="0.25">
      <c r="A2465" s="287"/>
    </row>
    <row r="2466" spans="1:1" x14ac:dyDescent="0.25">
      <c r="A2466" s="287"/>
    </row>
    <row r="2467" spans="1:1" x14ac:dyDescent="0.25">
      <c r="A2467" s="287"/>
    </row>
    <row r="2468" spans="1:1" x14ac:dyDescent="0.25">
      <c r="A2468" s="287"/>
    </row>
    <row r="2469" spans="1:1" x14ac:dyDescent="0.25">
      <c r="A2469" s="287"/>
    </row>
    <row r="2470" spans="1:1" x14ac:dyDescent="0.25">
      <c r="A2470" s="287"/>
    </row>
    <row r="2471" spans="1:1" x14ac:dyDescent="0.25">
      <c r="A2471" s="287"/>
    </row>
    <row r="2472" spans="1:1" x14ac:dyDescent="0.25">
      <c r="A2472" s="287"/>
    </row>
    <row r="2473" spans="1:1" x14ac:dyDescent="0.25">
      <c r="A2473" s="287"/>
    </row>
    <row r="2474" spans="1:1" x14ac:dyDescent="0.25">
      <c r="A2474" s="287"/>
    </row>
    <row r="2475" spans="1:1" x14ac:dyDescent="0.25">
      <c r="A2475" s="287"/>
    </row>
    <row r="2476" spans="1:1" x14ac:dyDescent="0.25">
      <c r="A2476" s="287"/>
    </row>
    <row r="2477" spans="1:1" x14ac:dyDescent="0.25">
      <c r="A2477" s="287"/>
    </row>
    <row r="2478" spans="1:1" x14ac:dyDescent="0.25">
      <c r="A2478" s="287"/>
    </row>
    <row r="2479" spans="1:1" x14ac:dyDescent="0.25">
      <c r="A2479" s="287"/>
    </row>
    <row r="2480" spans="1:1" x14ac:dyDescent="0.25">
      <c r="A2480" s="287"/>
    </row>
    <row r="2481" spans="1:1" x14ac:dyDescent="0.25">
      <c r="A2481" s="287"/>
    </row>
    <row r="2482" spans="1:1" x14ac:dyDescent="0.25">
      <c r="A2482" s="287"/>
    </row>
    <row r="2483" spans="1:1" x14ac:dyDescent="0.25">
      <c r="A2483" s="287"/>
    </row>
    <row r="2484" spans="1:1" x14ac:dyDescent="0.25">
      <c r="A2484" s="287"/>
    </row>
    <row r="2485" spans="1:1" x14ac:dyDescent="0.25">
      <c r="A2485" s="287"/>
    </row>
    <row r="2486" spans="1:1" x14ac:dyDescent="0.25">
      <c r="A2486" s="287"/>
    </row>
    <row r="2487" spans="1:1" x14ac:dyDescent="0.25">
      <c r="A2487" s="287"/>
    </row>
    <row r="2488" spans="1:1" x14ac:dyDescent="0.25">
      <c r="A2488" s="287"/>
    </row>
    <row r="2489" spans="1:1" x14ac:dyDescent="0.25">
      <c r="A2489" s="287"/>
    </row>
    <row r="2490" spans="1:1" x14ac:dyDescent="0.25">
      <c r="A2490" s="287"/>
    </row>
    <row r="2491" spans="1:1" x14ac:dyDescent="0.25">
      <c r="A2491" s="287"/>
    </row>
    <row r="2492" spans="1:1" x14ac:dyDescent="0.25">
      <c r="A2492" s="287"/>
    </row>
    <row r="2493" spans="1:1" x14ac:dyDescent="0.25">
      <c r="A2493" s="287"/>
    </row>
    <row r="2494" spans="1:1" x14ac:dyDescent="0.25">
      <c r="A2494" s="287"/>
    </row>
    <row r="2495" spans="1:1" x14ac:dyDescent="0.25">
      <c r="A2495" s="287"/>
    </row>
    <row r="2496" spans="1:1" x14ac:dyDescent="0.25">
      <c r="A2496" s="287"/>
    </row>
    <row r="2497" spans="1:1" x14ac:dyDescent="0.25">
      <c r="A2497" s="287"/>
    </row>
    <row r="2498" spans="1:1" x14ac:dyDescent="0.25">
      <c r="A2498" s="287"/>
    </row>
    <row r="2499" spans="1:1" x14ac:dyDescent="0.25">
      <c r="A2499" s="287"/>
    </row>
    <row r="2500" spans="1:1" x14ac:dyDescent="0.25">
      <c r="A2500" s="287"/>
    </row>
    <row r="2501" spans="1:1" x14ac:dyDescent="0.25">
      <c r="A2501" s="287"/>
    </row>
    <row r="2502" spans="1:1" x14ac:dyDescent="0.25">
      <c r="A2502" s="287"/>
    </row>
    <row r="2503" spans="1:1" x14ac:dyDescent="0.25">
      <c r="A2503" s="287"/>
    </row>
    <row r="2504" spans="1:1" x14ac:dyDescent="0.25">
      <c r="A2504" s="287"/>
    </row>
    <row r="2505" spans="1:1" x14ac:dyDescent="0.25">
      <c r="A2505" s="287"/>
    </row>
    <row r="2506" spans="1:1" x14ac:dyDescent="0.25">
      <c r="A2506" s="287"/>
    </row>
    <row r="2507" spans="1:1" x14ac:dyDescent="0.25">
      <c r="A2507" s="287"/>
    </row>
    <row r="2508" spans="1:1" x14ac:dyDescent="0.25">
      <c r="A2508" s="287"/>
    </row>
    <row r="2509" spans="1:1" x14ac:dyDescent="0.25">
      <c r="A2509" s="287"/>
    </row>
    <row r="2510" spans="1:1" x14ac:dyDescent="0.25">
      <c r="A2510" s="287"/>
    </row>
    <row r="2511" spans="1:1" x14ac:dyDescent="0.25">
      <c r="A2511" s="287"/>
    </row>
    <row r="2512" spans="1:1" x14ac:dyDescent="0.25">
      <c r="A2512" s="287"/>
    </row>
    <row r="2513" spans="1:1" x14ac:dyDescent="0.25">
      <c r="A2513" s="287"/>
    </row>
    <row r="2514" spans="1:1" x14ac:dyDescent="0.25">
      <c r="A2514" s="287"/>
    </row>
    <row r="2515" spans="1:1" x14ac:dyDescent="0.25">
      <c r="A2515" s="287"/>
    </row>
    <row r="2516" spans="1:1" x14ac:dyDescent="0.25">
      <c r="A2516" s="287"/>
    </row>
    <row r="2517" spans="1:1" x14ac:dyDescent="0.25">
      <c r="A2517" s="287"/>
    </row>
    <row r="2518" spans="1:1" x14ac:dyDescent="0.25">
      <c r="A2518" s="287"/>
    </row>
    <row r="2519" spans="1:1" x14ac:dyDescent="0.25">
      <c r="A2519" s="287"/>
    </row>
    <row r="2520" spans="1:1" x14ac:dyDescent="0.25">
      <c r="A2520" s="287"/>
    </row>
    <row r="2521" spans="1:1" x14ac:dyDescent="0.25">
      <c r="A2521" s="287"/>
    </row>
    <row r="2522" spans="1:1" x14ac:dyDescent="0.25">
      <c r="A2522" s="287"/>
    </row>
    <row r="2523" spans="1:1" x14ac:dyDescent="0.25">
      <c r="A2523" s="287"/>
    </row>
    <row r="2524" spans="1:1" x14ac:dyDescent="0.25">
      <c r="A2524" s="287"/>
    </row>
    <row r="2525" spans="1:1" x14ac:dyDescent="0.25">
      <c r="A2525" s="287"/>
    </row>
    <row r="2526" spans="1:1" x14ac:dyDescent="0.25">
      <c r="A2526" s="287"/>
    </row>
    <row r="2527" spans="1:1" x14ac:dyDescent="0.25">
      <c r="A2527" s="287"/>
    </row>
    <row r="2528" spans="1:1" x14ac:dyDescent="0.25">
      <c r="A2528" s="287"/>
    </row>
    <row r="2529" spans="1:1" x14ac:dyDescent="0.25">
      <c r="A2529" s="287"/>
    </row>
    <row r="2530" spans="1:1" x14ac:dyDescent="0.25">
      <c r="A2530" s="287"/>
    </row>
    <row r="2531" spans="1:1" x14ac:dyDescent="0.25">
      <c r="A2531" s="287"/>
    </row>
    <row r="2532" spans="1:1" x14ac:dyDescent="0.25">
      <c r="A2532" s="287"/>
    </row>
    <row r="2533" spans="1:1" x14ac:dyDescent="0.25">
      <c r="A2533" s="287"/>
    </row>
    <row r="2534" spans="1:1" x14ac:dyDescent="0.25">
      <c r="A2534" s="287"/>
    </row>
    <row r="2535" spans="1:1" x14ac:dyDescent="0.25">
      <c r="A2535" s="287"/>
    </row>
    <row r="2536" spans="1:1" x14ac:dyDescent="0.25">
      <c r="A2536" s="287"/>
    </row>
    <row r="2537" spans="1:1" x14ac:dyDescent="0.25">
      <c r="A2537" s="287"/>
    </row>
    <row r="2538" spans="1:1" x14ac:dyDescent="0.25">
      <c r="A2538" s="287"/>
    </row>
    <row r="2539" spans="1:1" x14ac:dyDescent="0.25">
      <c r="A2539" s="287"/>
    </row>
    <row r="2540" spans="1:1" x14ac:dyDescent="0.25">
      <c r="A2540" s="287"/>
    </row>
    <row r="2541" spans="1:1" x14ac:dyDescent="0.25">
      <c r="A2541" s="287"/>
    </row>
    <row r="2542" spans="1:1" x14ac:dyDescent="0.25">
      <c r="A2542" s="287"/>
    </row>
    <row r="2543" spans="1:1" x14ac:dyDescent="0.25">
      <c r="A2543" s="287"/>
    </row>
    <row r="2544" spans="1:1" x14ac:dyDescent="0.25">
      <c r="A2544" s="287"/>
    </row>
    <row r="2545" spans="1:1" x14ac:dyDescent="0.25">
      <c r="A2545" s="287"/>
    </row>
    <row r="2546" spans="1:1" x14ac:dyDescent="0.25">
      <c r="A2546" s="287"/>
    </row>
    <row r="2547" spans="1:1" x14ac:dyDescent="0.25">
      <c r="A2547" s="287"/>
    </row>
    <row r="2548" spans="1:1" x14ac:dyDescent="0.25">
      <c r="A2548" s="287"/>
    </row>
    <row r="2549" spans="1:1" x14ac:dyDescent="0.25">
      <c r="A2549" s="287"/>
    </row>
    <row r="2550" spans="1:1" x14ac:dyDescent="0.25">
      <c r="A2550" s="287"/>
    </row>
    <row r="2551" spans="1:1" x14ac:dyDescent="0.25">
      <c r="A2551" s="287"/>
    </row>
    <row r="2552" spans="1:1" x14ac:dyDescent="0.25">
      <c r="A2552" s="287"/>
    </row>
    <row r="2553" spans="1:1" x14ac:dyDescent="0.25">
      <c r="A2553" s="287"/>
    </row>
    <row r="2554" spans="1:1" x14ac:dyDescent="0.25">
      <c r="A2554" s="287"/>
    </row>
    <row r="2555" spans="1:1" x14ac:dyDescent="0.25">
      <c r="A2555" s="287"/>
    </row>
    <row r="2556" spans="1:1" x14ac:dyDescent="0.25">
      <c r="A2556" s="287"/>
    </row>
    <row r="2557" spans="1:1" x14ac:dyDescent="0.25">
      <c r="A2557" s="287"/>
    </row>
    <row r="2558" spans="1:1" x14ac:dyDescent="0.25">
      <c r="A2558" s="287"/>
    </row>
    <row r="2559" spans="1:1" x14ac:dyDescent="0.25">
      <c r="A2559" s="287"/>
    </row>
    <row r="2560" spans="1:1" x14ac:dyDescent="0.25">
      <c r="A2560" s="287"/>
    </row>
    <row r="2561" spans="1:1" x14ac:dyDescent="0.25">
      <c r="A2561" s="287"/>
    </row>
    <row r="2562" spans="1:1" x14ac:dyDescent="0.25">
      <c r="A2562" s="287"/>
    </row>
    <row r="2563" spans="1:1" x14ac:dyDescent="0.25">
      <c r="A2563" s="287"/>
    </row>
    <row r="2564" spans="1:1" x14ac:dyDescent="0.25">
      <c r="A2564" s="287"/>
    </row>
    <row r="2565" spans="1:1" x14ac:dyDescent="0.25">
      <c r="A2565" s="287"/>
    </row>
    <row r="2566" spans="1:1" x14ac:dyDescent="0.25">
      <c r="A2566" s="287"/>
    </row>
    <row r="2567" spans="1:1" x14ac:dyDescent="0.25">
      <c r="A2567" s="287"/>
    </row>
    <row r="2568" spans="1:1" x14ac:dyDescent="0.25">
      <c r="A2568" s="287"/>
    </row>
    <row r="2569" spans="1:1" x14ac:dyDescent="0.25">
      <c r="A2569" s="287"/>
    </row>
    <row r="2570" spans="1:1" x14ac:dyDescent="0.25">
      <c r="A2570" s="287"/>
    </row>
    <row r="2571" spans="1:1" x14ac:dyDescent="0.25">
      <c r="A2571" s="287"/>
    </row>
    <row r="2572" spans="1:1" x14ac:dyDescent="0.25">
      <c r="A2572" s="287"/>
    </row>
    <row r="2573" spans="1:1" x14ac:dyDescent="0.25">
      <c r="A2573" s="287"/>
    </row>
    <row r="2574" spans="1:1" x14ac:dyDescent="0.25">
      <c r="A2574" s="287"/>
    </row>
    <row r="2575" spans="1:1" x14ac:dyDescent="0.25">
      <c r="A2575" s="287"/>
    </row>
    <row r="2576" spans="1:1" x14ac:dyDescent="0.25">
      <c r="A2576" s="287"/>
    </row>
    <row r="2577" spans="1:1" x14ac:dyDescent="0.25">
      <c r="A2577" s="287"/>
    </row>
    <row r="2578" spans="1:1" x14ac:dyDescent="0.25">
      <c r="A2578" s="287"/>
    </row>
    <row r="2579" spans="1:1" x14ac:dyDescent="0.25">
      <c r="A2579" s="287"/>
    </row>
    <row r="2580" spans="1:1" x14ac:dyDescent="0.25">
      <c r="A2580" s="287"/>
    </row>
    <row r="2581" spans="1:1" x14ac:dyDescent="0.25">
      <c r="A2581" s="287"/>
    </row>
    <row r="2582" spans="1:1" x14ac:dyDescent="0.25">
      <c r="A2582" s="287"/>
    </row>
    <row r="2583" spans="1:1" x14ac:dyDescent="0.25">
      <c r="A2583" s="287"/>
    </row>
    <row r="2584" spans="1:1" x14ac:dyDescent="0.25">
      <c r="A2584" s="287"/>
    </row>
    <row r="2585" spans="1:1" x14ac:dyDescent="0.25">
      <c r="A2585" s="287"/>
    </row>
    <row r="2586" spans="1:1" x14ac:dyDescent="0.25">
      <c r="A2586" s="287"/>
    </row>
    <row r="2587" spans="1:1" x14ac:dyDescent="0.25">
      <c r="A2587" s="287"/>
    </row>
    <row r="2588" spans="1:1" x14ac:dyDescent="0.25">
      <c r="A2588" s="287"/>
    </row>
    <row r="2589" spans="1:1" x14ac:dyDescent="0.25">
      <c r="A2589" s="287"/>
    </row>
    <row r="2590" spans="1:1" x14ac:dyDescent="0.25">
      <c r="A2590" s="287"/>
    </row>
    <row r="2591" spans="1:1" x14ac:dyDescent="0.25">
      <c r="A2591" s="287"/>
    </row>
    <row r="2592" spans="1:1" x14ac:dyDescent="0.25">
      <c r="A2592" s="287"/>
    </row>
    <row r="2593" spans="1:1" x14ac:dyDescent="0.25">
      <c r="A2593" s="287"/>
    </row>
    <row r="2594" spans="1:1" x14ac:dyDescent="0.25">
      <c r="A2594" s="287"/>
    </row>
    <row r="2595" spans="1:1" x14ac:dyDescent="0.25">
      <c r="A2595" s="287"/>
    </row>
    <row r="2596" spans="1:1" x14ac:dyDescent="0.25">
      <c r="A2596" s="287"/>
    </row>
    <row r="2597" spans="1:1" x14ac:dyDescent="0.25">
      <c r="A2597" s="287"/>
    </row>
    <row r="2598" spans="1:1" x14ac:dyDescent="0.25">
      <c r="A2598" s="287"/>
    </row>
    <row r="2599" spans="1:1" x14ac:dyDescent="0.25">
      <c r="A2599" s="287"/>
    </row>
    <row r="2600" spans="1:1" x14ac:dyDescent="0.25">
      <c r="A2600" s="287"/>
    </row>
    <row r="2601" spans="1:1" x14ac:dyDescent="0.25">
      <c r="A2601" s="287"/>
    </row>
    <row r="2602" spans="1:1" x14ac:dyDescent="0.25">
      <c r="A2602" s="287"/>
    </row>
    <row r="2603" spans="1:1" x14ac:dyDescent="0.25">
      <c r="A2603" s="287"/>
    </row>
    <row r="2604" spans="1:1" x14ac:dyDescent="0.25">
      <c r="A2604" s="287"/>
    </row>
    <row r="2605" spans="1:1" x14ac:dyDescent="0.25">
      <c r="A2605" s="287"/>
    </row>
    <row r="2606" spans="1:1" x14ac:dyDescent="0.25">
      <c r="A2606" s="287"/>
    </row>
    <row r="2607" spans="1:1" x14ac:dyDescent="0.25">
      <c r="A2607" s="287"/>
    </row>
    <row r="2608" spans="1:1" x14ac:dyDescent="0.25">
      <c r="A2608" s="287"/>
    </row>
    <row r="2609" spans="1:1" x14ac:dyDescent="0.25">
      <c r="A2609" s="287"/>
    </row>
    <row r="2610" spans="1:1" x14ac:dyDescent="0.25">
      <c r="A2610" s="287"/>
    </row>
    <row r="2611" spans="1:1" x14ac:dyDescent="0.25">
      <c r="A2611" s="287"/>
    </row>
    <row r="2612" spans="1:1" x14ac:dyDescent="0.25">
      <c r="A2612" s="287"/>
    </row>
    <row r="2613" spans="1:1" x14ac:dyDescent="0.25">
      <c r="A2613" s="287"/>
    </row>
    <row r="2614" spans="1:1" x14ac:dyDescent="0.25">
      <c r="A2614" s="287"/>
    </row>
    <row r="2615" spans="1:1" x14ac:dyDescent="0.25">
      <c r="A2615" s="287"/>
    </row>
    <row r="2616" spans="1:1" x14ac:dyDescent="0.25">
      <c r="A2616" s="287"/>
    </row>
    <row r="2617" spans="1:1" x14ac:dyDescent="0.25">
      <c r="A2617" s="287"/>
    </row>
    <row r="2618" spans="1:1" x14ac:dyDescent="0.25">
      <c r="A2618" s="287"/>
    </row>
    <row r="2619" spans="1:1" x14ac:dyDescent="0.25">
      <c r="A2619" s="287"/>
    </row>
    <row r="2620" spans="1:1" x14ac:dyDescent="0.25">
      <c r="A2620" s="287"/>
    </row>
    <row r="2621" spans="1:1" x14ac:dyDescent="0.25">
      <c r="A2621" s="287"/>
    </row>
    <row r="2622" spans="1:1" x14ac:dyDescent="0.25">
      <c r="A2622" s="287"/>
    </row>
    <row r="2623" spans="1:1" x14ac:dyDescent="0.25">
      <c r="A2623" s="287"/>
    </row>
    <row r="2624" spans="1:1" x14ac:dyDescent="0.25">
      <c r="A2624" s="287"/>
    </row>
    <row r="2625" spans="1:1" x14ac:dyDescent="0.25">
      <c r="A2625" s="287"/>
    </row>
    <row r="2626" spans="1:1" x14ac:dyDescent="0.25">
      <c r="A2626" s="287"/>
    </row>
    <row r="2627" spans="1:1" x14ac:dyDescent="0.25">
      <c r="A2627" s="287"/>
    </row>
    <row r="2628" spans="1:1" x14ac:dyDescent="0.25">
      <c r="A2628" s="287"/>
    </row>
    <row r="2629" spans="1:1" x14ac:dyDescent="0.25">
      <c r="A2629" s="287"/>
    </row>
    <row r="2630" spans="1:1" x14ac:dyDescent="0.25">
      <c r="A2630" s="287"/>
    </row>
    <row r="2631" spans="1:1" x14ac:dyDescent="0.25">
      <c r="A2631" s="287"/>
    </row>
    <row r="2632" spans="1:1" x14ac:dyDescent="0.25">
      <c r="A2632" s="287"/>
    </row>
    <row r="2633" spans="1:1" x14ac:dyDescent="0.25">
      <c r="A2633" s="287"/>
    </row>
    <row r="2634" spans="1:1" x14ac:dyDescent="0.25">
      <c r="A2634" s="287"/>
    </row>
    <row r="2635" spans="1:1" x14ac:dyDescent="0.25">
      <c r="A2635" s="287"/>
    </row>
    <row r="2636" spans="1:1" x14ac:dyDescent="0.25">
      <c r="A2636" s="287"/>
    </row>
    <row r="2637" spans="1:1" x14ac:dyDescent="0.25">
      <c r="A2637" s="287"/>
    </row>
    <row r="2638" spans="1:1" x14ac:dyDescent="0.25">
      <c r="A2638" s="287"/>
    </row>
    <row r="2639" spans="1:1" x14ac:dyDescent="0.25">
      <c r="A2639" s="287"/>
    </row>
    <row r="2640" spans="1:1" x14ac:dyDescent="0.25">
      <c r="A2640" s="287"/>
    </row>
    <row r="2641" spans="1:1" x14ac:dyDescent="0.25">
      <c r="A2641" s="287"/>
    </row>
    <row r="2642" spans="1:1" x14ac:dyDescent="0.25">
      <c r="A2642" s="287"/>
    </row>
    <row r="2643" spans="1:1" x14ac:dyDescent="0.25">
      <c r="A2643" s="287"/>
    </row>
    <row r="2644" spans="1:1" x14ac:dyDescent="0.25">
      <c r="A2644" s="287"/>
    </row>
    <row r="2645" spans="1:1" x14ac:dyDescent="0.25">
      <c r="A2645" s="287"/>
    </row>
    <row r="2646" spans="1:1" x14ac:dyDescent="0.25">
      <c r="A2646" s="287"/>
    </row>
    <row r="2647" spans="1:1" x14ac:dyDescent="0.25">
      <c r="A2647" s="287"/>
    </row>
    <row r="2648" spans="1:1" x14ac:dyDescent="0.25">
      <c r="A2648" s="287"/>
    </row>
    <row r="2649" spans="1:1" x14ac:dyDescent="0.25">
      <c r="A2649" s="287"/>
    </row>
    <row r="2650" spans="1:1" x14ac:dyDescent="0.25">
      <c r="A2650" s="287"/>
    </row>
    <row r="2651" spans="1:1" x14ac:dyDescent="0.25">
      <c r="A2651" s="287"/>
    </row>
    <row r="2652" spans="1:1" x14ac:dyDescent="0.25">
      <c r="A2652" s="287"/>
    </row>
    <row r="2653" spans="1:1" x14ac:dyDescent="0.25">
      <c r="A2653" s="287"/>
    </row>
    <row r="2654" spans="1:1" x14ac:dyDescent="0.25">
      <c r="A2654" s="287"/>
    </row>
    <row r="2655" spans="1:1" x14ac:dyDescent="0.25">
      <c r="A2655" s="287"/>
    </row>
    <row r="2656" spans="1:1" x14ac:dyDescent="0.25">
      <c r="A2656" s="287"/>
    </row>
    <row r="2657" spans="1:1" x14ac:dyDescent="0.25">
      <c r="A2657" s="287"/>
    </row>
    <row r="2658" spans="1:1" x14ac:dyDescent="0.25">
      <c r="A2658" s="287"/>
    </row>
    <row r="2659" spans="1:1" x14ac:dyDescent="0.25">
      <c r="A2659" s="287"/>
    </row>
    <row r="2660" spans="1:1" x14ac:dyDescent="0.25">
      <c r="A2660" s="287"/>
    </row>
    <row r="2661" spans="1:1" x14ac:dyDescent="0.25">
      <c r="A2661" s="287"/>
    </row>
    <row r="2662" spans="1:1" x14ac:dyDescent="0.25">
      <c r="A2662" s="287"/>
    </row>
    <row r="2663" spans="1:1" x14ac:dyDescent="0.25">
      <c r="A2663" s="287"/>
    </row>
    <row r="2664" spans="1:1" x14ac:dyDescent="0.25">
      <c r="A2664" s="287"/>
    </row>
    <row r="2665" spans="1:1" x14ac:dyDescent="0.25">
      <c r="A2665" s="287"/>
    </row>
    <row r="2666" spans="1:1" x14ac:dyDescent="0.25">
      <c r="A2666" s="287"/>
    </row>
    <row r="2667" spans="1:1" x14ac:dyDescent="0.25">
      <c r="A2667" s="287"/>
    </row>
    <row r="2668" spans="1:1" x14ac:dyDescent="0.25">
      <c r="A2668" s="287"/>
    </row>
    <row r="2669" spans="1:1" x14ac:dyDescent="0.25">
      <c r="A2669" s="287"/>
    </row>
    <row r="2670" spans="1:1" x14ac:dyDescent="0.25">
      <c r="A2670" s="287"/>
    </row>
    <row r="2671" spans="1:1" x14ac:dyDescent="0.25">
      <c r="A2671" s="287"/>
    </row>
    <row r="2672" spans="1:1" x14ac:dyDescent="0.25">
      <c r="A2672" s="287"/>
    </row>
    <row r="2673" spans="1:1" x14ac:dyDescent="0.25">
      <c r="A2673" s="287"/>
    </row>
    <row r="2674" spans="1:1" x14ac:dyDescent="0.25">
      <c r="A2674" s="287"/>
    </row>
    <row r="2675" spans="1:1" x14ac:dyDescent="0.25">
      <c r="A2675" s="287"/>
    </row>
    <row r="2676" spans="1:1" x14ac:dyDescent="0.25">
      <c r="A2676" s="287"/>
    </row>
    <row r="2677" spans="1:1" x14ac:dyDescent="0.25">
      <c r="A2677" s="287"/>
    </row>
    <row r="2678" spans="1:1" x14ac:dyDescent="0.25">
      <c r="A2678" s="287"/>
    </row>
    <row r="2679" spans="1:1" x14ac:dyDescent="0.25">
      <c r="A2679" s="287"/>
    </row>
    <row r="2680" spans="1:1" x14ac:dyDescent="0.25">
      <c r="A2680" s="287"/>
    </row>
    <row r="2681" spans="1:1" x14ac:dyDescent="0.25">
      <c r="A2681" s="287"/>
    </row>
    <row r="2682" spans="1:1" x14ac:dyDescent="0.25">
      <c r="A2682" s="287"/>
    </row>
    <row r="2683" spans="1:1" x14ac:dyDescent="0.25">
      <c r="A2683" s="287"/>
    </row>
    <row r="2684" spans="1:1" x14ac:dyDescent="0.25">
      <c r="A2684" s="287"/>
    </row>
    <row r="2685" spans="1:1" x14ac:dyDescent="0.25">
      <c r="A2685" s="287"/>
    </row>
    <row r="2686" spans="1:1" x14ac:dyDescent="0.25">
      <c r="A2686" s="287"/>
    </row>
    <row r="2687" spans="1:1" x14ac:dyDescent="0.25">
      <c r="A2687" s="287"/>
    </row>
    <row r="2688" spans="1:1" x14ac:dyDescent="0.25">
      <c r="A2688" s="287"/>
    </row>
    <row r="2689" spans="1:1" x14ac:dyDescent="0.25">
      <c r="A2689" s="287"/>
    </row>
    <row r="2690" spans="1:1" x14ac:dyDescent="0.25">
      <c r="A2690" s="287"/>
    </row>
    <row r="2691" spans="1:1" x14ac:dyDescent="0.25">
      <c r="A2691" s="287"/>
    </row>
    <row r="2692" spans="1:1" x14ac:dyDescent="0.25">
      <c r="A2692" s="287"/>
    </row>
    <row r="2693" spans="1:1" x14ac:dyDescent="0.25">
      <c r="A2693" s="287"/>
    </row>
    <row r="2694" spans="1:1" x14ac:dyDescent="0.25">
      <c r="A2694" s="287"/>
    </row>
    <row r="2695" spans="1:1" x14ac:dyDescent="0.25">
      <c r="A2695" s="287"/>
    </row>
    <row r="2696" spans="1:1" x14ac:dyDescent="0.25">
      <c r="A2696" s="287"/>
    </row>
    <row r="2697" spans="1:1" x14ac:dyDescent="0.25">
      <c r="A2697" s="287"/>
    </row>
    <row r="2698" spans="1:1" x14ac:dyDescent="0.25">
      <c r="A2698" s="287"/>
    </row>
    <row r="2699" spans="1:1" x14ac:dyDescent="0.25">
      <c r="A2699" s="287"/>
    </row>
    <row r="2700" spans="1:1" x14ac:dyDescent="0.25">
      <c r="A2700" s="287"/>
    </row>
    <row r="2701" spans="1:1" x14ac:dyDescent="0.25">
      <c r="A2701" s="287"/>
    </row>
    <row r="2702" spans="1:1" x14ac:dyDescent="0.25">
      <c r="A2702" s="287"/>
    </row>
    <row r="2703" spans="1:1" x14ac:dyDescent="0.25">
      <c r="A2703" s="287"/>
    </row>
    <row r="2704" spans="1:1" x14ac:dyDescent="0.25">
      <c r="A2704" s="287"/>
    </row>
    <row r="2705" spans="1:1" x14ac:dyDescent="0.25">
      <c r="A2705" s="287"/>
    </row>
    <row r="2706" spans="1:1" x14ac:dyDescent="0.25">
      <c r="A2706" s="287"/>
    </row>
    <row r="2707" spans="1:1" x14ac:dyDescent="0.25">
      <c r="A2707" s="287"/>
    </row>
    <row r="2708" spans="1:1" x14ac:dyDescent="0.25">
      <c r="A2708" s="287"/>
    </row>
    <row r="2709" spans="1:1" x14ac:dyDescent="0.25">
      <c r="A2709" s="287"/>
    </row>
    <row r="2710" spans="1:1" x14ac:dyDescent="0.25">
      <c r="A2710" s="287"/>
    </row>
    <row r="2711" spans="1:1" x14ac:dyDescent="0.25">
      <c r="A2711" s="287"/>
    </row>
    <row r="2712" spans="1:1" x14ac:dyDescent="0.25">
      <c r="A2712" s="287"/>
    </row>
    <row r="2713" spans="1:1" x14ac:dyDescent="0.25">
      <c r="A2713" s="287"/>
    </row>
    <row r="2714" spans="1:1" x14ac:dyDescent="0.25">
      <c r="A2714" s="287"/>
    </row>
    <row r="2715" spans="1:1" x14ac:dyDescent="0.25">
      <c r="A2715" s="287"/>
    </row>
    <row r="2716" spans="1:1" x14ac:dyDescent="0.25">
      <c r="A2716" s="287"/>
    </row>
    <row r="2717" spans="1:1" x14ac:dyDescent="0.25">
      <c r="A2717" s="287"/>
    </row>
    <row r="2718" spans="1:1" x14ac:dyDescent="0.25">
      <c r="A2718" s="287"/>
    </row>
    <row r="2719" spans="1:1" x14ac:dyDescent="0.25">
      <c r="A2719" s="287"/>
    </row>
    <row r="2720" spans="1:1" x14ac:dyDescent="0.25">
      <c r="A2720" s="287"/>
    </row>
    <row r="2721" spans="1:1" x14ac:dyDescent="0.25">
      <c r="A2721" s="287"/>
    </row>
    <row r="2722" spans="1:1" x14ac:dyDescent="0.25">
      <c r="A2722" s="287"/>
    </row>
    <row r="2723" spans="1:1" x14ac:dyDescent="0.25">
      <c r="A2723" s="287"/>
    </row>
    <row r="2724" spans="1:1" x14ac:dyDescent="0.25">
      <c r="A2724" s="287"/>
    </row>
    <row r="2725" spans="1:1" x14ac:dyDescent="0.25">
      <c r="A2725" s="287"/>
    </row>
    <row r="2726" spans="1:1" x14ac:dyDescent="0.25">
      <c r="A2726" s="287"/>
    </row>
    <row r="2727" spans="1:1" x14ac:dyDescent="0.25">
      <c r="A2727" s="287"/>
    </row>
    <row r="2728" spans="1:1" x14ac:dyDescent="0.25">
      <c r="A2728" s="287"/>
    </row>
    <row r="2729" spans="1:1" x14ac:dyDescent="0.25">
      <c r="A2729" s="287"/>
    </row>
    <row r="2730" spans="1:1" x14ac:dyDescent="0.25">
      <c r="A2730" s="287"/>
    </row>
    <row r="2731" spans="1:1" x14ac:dyDescent="0.25">
      <c r="A2731" s="287"/>
    </row>
    <row r="2732" spans="1:1" x14ac:dyDescent="0.25">
      <c r="A2732" s="287"/>
    </row>
    <row r="2733" spans="1:1" x14ac:dyDescent="0.25">
      <c r="A2733" s="287"/>
    </row>
    <row r="2734" spans="1:1" x14ac:dyDescent="0.25">
      <c r="A2734" s="287"/>
    </row>
    <row r="2735" spans="1:1" x14ac:dyDescent="0.25">
      <c r="A2735" s="287"/>
    </row>
    <row r="2736" spans="1:1" x14ac:dyDescent="0.25">
      <c r="A2736" s="287"/>
    </row>
    <row r="2737" spans="1:1" x14ac:dyDescent="0.25">
      <c r="A2737" s="287"/>
    </row>
    <row r="2738" spans="1:1" x14ac:dyDescent="0.25">
      <c r="A2738" s="287"/>
    </row>
    <row r="2739" spans="1:1" x14ac:dyDescent="0.25">
      <c r="A2739" s="287"/>
    </row>
    <row r="2740" spans="1:1" x14ac:dyDescent="0.25">
      <c r="A2740" s="287"/>
    </row>
    <row r="2741" spans="1:1" x14ac:dyDescent="0.25">
      <c r="A2741" s="287"/>
    </row>
    <row r="2742" spans="1:1" x14ac:dyDescent="0.25">
      <c r="A2742" s="287"/>
    </row>
    <row r="2743" spans="1:1" x14ac:dyDescent="0.25">
      <c r="A2743" s="287"/>
    </row>
    <row r="2744" spans="1:1" x14ac:dyDescent="0.25">
      <c r="A2744" s="287"/>
    </row>
    <row r="2745" spans="1:1" x14ac:dyDescent="0.25">
      <c r="A2745" s="287"/>
    </row>
    <row r="2746" spans="1:1" x14ac:dyDescent="0.25">
      <c r="A2746" s="287"/>
    </row>
    <row r="2747" spans="1:1" x14ac:dyDescent="0.25">
      <c r="A2747" s="287"/>
    </row>
    <row r="2748" spans="1:1" x14ac:dyDescent="0.25">
      <c r="A2748" s="287"/>
    </row>
    <row r="2749" spans="1:1" x14ac:dyDescent="0.25">
      <c r="A2749" s="287"/>
    </row>
    <row r="2750" spans="1:1" x14ac:dyDescent="0.25">
      <c r="A2750" s="287"/>
    </row>
    <row r="2751" spans="1:1" x14ac:dyDescent="0.25">
      <c r="A2751" s="287"/>
    </row>
    <row r="2752" spans="1:1" x14ac:dyDescent="0.25">
      <c r="A2752" s="287"/>
    </row>
    <row r="2753" spans="1:1" x14ac:dyDescent="0.25">
      <c r="A2753" s="287"/>
    </row>
    <row r="2754" spans="1:1" x14ac:dyDescent="0.25">
      <c r="A2754" s="287"/>
    </row>
    <row r="2755" spans="1:1" x14ac:dyDescent="0.25">
      <c r="A2755" s="287"/>
    </row>
    <row r="2756" spans="1:1" x14ac:dyDescent="0.25">
      <c r="A2756" s="287"/>
    </row>
    <row r="2757" spans="1:1" x14ac:dyDescent="0.25">
      <c r="A2757" s="287"/>
    </row>
    <row r="2758" spans="1:1" x14ac:dyDescent="0.25">
      <c r="A2758" s="287"/>
    </row>
    <row r="2759" spans="1:1" x14ac:dyDescent="0.25">
      <c r="A2759" s="287"/>
    </row>
    <row r="2760" spans="1:1" x14ac:dyDescent="0.25">
      <c r="A2760" s="287"/>
    </row>
    <row r="2761" spans="1:1" x14ac:dyDescent="0.25">
      <c r="A2761" s="287"/>
    </row>
    <row r="2762" spans="1:1" x14ac:dyDescent="0.25">
      <c r="A2762" s="287"/>
    </row>
    <row r="2763" spans="1:1" x14ac:dyDescent="0.25">
      <c r="A2763" s="287"/>
    </row>
    <row r="2764" spans="1:1" x14ac:dyDescent="0.25">
      <c r="A2764" s="287"/>
    </row>
    <row r="2765" spans="1:1" x14ac:dyDescent="0.25">
      <c r="A2765" s="287"/>
    </row>
    <row r="2766" spans="1:1" x14ac:dyDescent="0.25">
      <c r="A2766" s="287"/>
    </row>
    <row r="2767" spans="1:1" x14ac:dyDescent="0.25">
      <c r="A2767" s="287"/>
    </row>
    <row r="2768" spans="1:1" x14ac:dyDescent="0.25">
      <c r="A2768" s="287"/>
    </row>
    <row r="2769" spans="1:1" x14ac:dyDescent="0.25">
      <c r="A2769" s="287"/>
    </row>
    <row r="2770" spans="1:1" x14ac:dyDescent="0.25">
      <c r="A2770" s="287"/>
    </row>
    <row r="2771" spans="1:1" x14ac:dyDescent="0.25">
      <c r="A2771" s="287"/>
    </row>
    <row r="2772" spans="1:1" x14ac:dyDescent="0.25">
      <c r="A2772" s="287"/>
    </row>
    <row r="2773" spans="1:1" x14ac:dyDescent="0.25">
      <c r="A2773" s="287"/>
    </row>
    <row r="2774" spans="1:1" x14ac:dyDescent="0.25">
      <c r="A2774" s="287"/>
    </row>
    <row r="2775" spans="1:1" x14ac:dyDescent="0.25">
      <c r="A2775" s="287"/>
    </row>
    <row r="2776" spans="1:1" x14ac:dyDescent="0.25">
      <c r="A2776" s="287"/>
    </row>
    <row r="2777" spans="1:1" x14ac:dyDescent="0.25">
      <c r="A2777" s="287"/>
    </row>
    <row r="2778" spans="1:1" x14ac:dyDescent="0.25">
      <c r="A2778" s="287"/>
    </row>
    <row r="2779" spans="1:1" x14ac:dyDescent="0.25">
      <c r="A2779" s="287"/>
    </row>
    <row r="2780" spans="1:1" x14ac:dyDescent="0.25">
      <c r="A2780" s="287"/>
    </row>
    <row r="2781" spans="1:1" x14ac:dyDescent="0.25">
      <c r="A2781" s="287"/>
    </row>
    <row r="2782" spans="1:1" x14ac:dyDescent="0.25">
      <c r="A2782" s="287"/>
    </row>
    <row r="2783" spans="1:1" x14ac:dyDescent="0.25">
      <c r="A2783" s="287"/>
    </row>
    <row r="2784" spans="1:1" x14ac:dyDescent="0.25">
      <c r="A2784" s="287"/>
    </row>
    <row r="2785" spans="1:1" x14ac:dyDescent="0.25">
      <c r="A2785" s="287"/>
    </row>
    <row r="2786" spans="1:1" x14ac:dyDescent="0.25">
      <c r="A2786" s="287"/>
    </row>
    <row r="2787" spans="1:1" x14ac:dyDescent="0.25">
      <c r="A2787" s="287"/>
    </row>
    <row r="2788" spans="1:1" x14ac:dyDescent="0.25">
      <c r="A2788" s="287"/>
    </row>
    <row r="2789" spans="1:1" x14ac:dyDescent="0.25">
      <c r="A2789" s="287"/>
    </row>
    <row r="2790" spans="1:1" x14ac:dyDescent="0.25">
      <c r="A2790" s="287"/>
    </row>
    <row r="2791" spans="1:1" x14ac:dyDescent="0.25">
      <c r="A2791" s="287"/>
    </row>
    <row r="2792" spans="1:1" x14ac:dyDescent="0.25">
      <c r="A2792" s="287"/>
    </row>
    <row r="2793" spans="1:1" x14ac:dyDescent="0.25">
      <c r="A2793" s="287"/>
    </row>
    <row r="2794" spans="1:1" x14ac:dyDescent="0.25">
      <c r="A2794" s="287"/>
    </row>
    <row r="2795" spans="1:1" x14ac:dyDescent="0.25">
      <c r="A2795" s="287"/>
    </row>
    <row r="2796" spans="1:1" x14ac:dyDescent="0.25">
      <c r="A2796" s="287"/>
    </row>
    <row r="2797" spans="1:1" x14ac:dyDescent="0.25">
      <c r="A2797" s="287"/>
    </row>
    <row r="2798" spans="1:1" x14ac:dyDescent="0.25">
      <c r="A2798" s="287"/>
    </row>
    <row r="2799" spans="1:1" x14ac:dyDescent="0.25">
      <c r="A2799" s="287"/>
    </row>
    <row r="2800" spans="1:1" x14ac:dyDescent="0.25">
      <c r="A2800" s="287"/>
    </row>
    <row r="2801" spans="1:1" x14ac:dyDescent="0.25">
      <c r="A2801" s="287"/>
    </row>
    <row r="2802" spans="1:1" x14ac:dyDescent="0.25">
      <c r="A2802" s="287"/>
    </row>
    <row r="2803" spans="1:1" x14ac:dyDescent="0.25">
      <c r="A2803" s="287"/>
    </row>
    <row r="2804" spans="1:1" x14ac:dyDescent="0.25">
      <c r="A2804" s="287"/>
    </row>
    <row r="2805" spans="1:1" x14ac:dyDescent="0.25">
      <c r="A2805" s="287"/>
    </row>
    <row r="2806" spans="1:1" x14ac:dyDescent="0.25">
      <c r="A2806" s="287"/>
    </row>
    <row r="2807" spans="1:1" x14ac:dyDescent="0.25">
      <c r="A2807" s="287"/>
    </row>
    <row r="2808" spans="1:1" x14ac:dyDescent="0.25">
      <c r="A2808" s="287"/>
    </row>
    <row r="2809" spans="1:1" x14ac:dyDescent="0.25">
      <c r="A2809" s="287"/>
    </row>
    <row r="2810" spans="1:1" x14ac:dyDescent="0.25">
      <c r="A2810" s="287"/>
    </row>
    <row r="2811" spans="1:1" x14ac:dyDescent="0.25">
      <c r="A2811" s="287"/>
    </row>
    <row r="2812" spans="1:1" x14ac:dyDescent="0.25">
      <c r="A2812" s="287"/>
    </row>
    <row r="2813" spans="1:1" x14ac:dyDescent="0.25">
      <c r="A2813" s="287"/>
    </row>
    <row r="2814" spans="1:1" x14ac:dyDescent="0.25">
      <c r="A2814" s="287"/>
    </row>
    <row r="2815" spans="1:1" x14ac:dyDescent="0.25">
      <c r="A2815" s="287"/>
    </row>
    <row r="2816" spans="1:1" x14ac:dyDescent="0.25">
      <c r="A2816" s="287"/>
    </row>
    <row r="2817" spans="1:1" x14ac:dyDescent="0.25">
      <c r="A2817" s="287"/>
    </row>
    <row r="2818" spans="1:1" x14ac:dyDescent="0.25">
      <c r="A2818" s="287"/>
    </row>
    <row r="2819" spans="1:1" x14ac:dyDescent="0.25">
      <c r="A2819" s="287"/>
    </row>
    <row r="2820" spans="1:1" x14ac:dyDescent="0.25">
      <c r="A2820" s="287"/>
    </row>
    <row r="2821" spans="1:1" x14ac:dyDescent="0.25">
      <c r="A2821" s="287"/>
    </row>
    <row r="2822" spans="1:1" x14ac:dyDescent="0.25">
      <c r="A2822" s="287"/>
    </row>
    <row r="2823" spans="1:1" x14ac:dyDescent="0.25">
      <c r="A2823" s="287"/>
    </row>
    <row r="2824" spans="1:1" x14ac:dyDescent="0.25">
      <c r="A2824" s="287"/>
    </row>
    <row r="2825" spans="1:1" x14ac:dyDescent="0.25">
      <c r="A2825" s="287"/>
    </row>
    <row r="2826" spans="1:1" x14ac:dyDescent="0.25">
      <c r="A2826" s="287"/>
    </row>
    <row r="2827" spans="1:1" x14ac:dyDescent="0.25">
      <c r="A2827" s="287"/>
    </row>
    <row r="2828" spans="1:1" x14ac:dyDescent="0.25">
      <c r="A2828" s="287"/>
    </row>
    <row r="2829" spans="1:1" x14ac:dyDescent="0.25">
      <c r="A2829" s="287"/>
    </row>
    <row r="2830" spans="1:1" x14ac:dyDescent="0.25">
      <c r="A2830" s="287"/>
    </row>
    <row r="2831" spans="1:1" x14ac:dyDescent="0.25">
      <c r="A2831" s="287"/>
    </row>
    <row r="2832" spans="1:1" x14ac:dyDescent="0.25">
      <c r="A2832" s="287"/>
    </row>
    <row r="2833" spans="1:1" x14ac:dyDescent="0.25">
      <c r="A2833" s="287"/>
    </row>
    <row r="2834" spans="1:1" x14ac:dyDescent="0.25">
      <c r="A2834" s="287"/>
    </row>
    <row r="2835" spans="1:1" x14ac:dyDescent="0.25">
      <c r="A2835" s="287"/>
    </row>
    <row r="2836" spans="1:1" x14ac:dyDescent="0.25">
      <c r="A2836" s="287"/>
    </row>
    <row r="2837" spans="1:1" x14ac:dyDescent="0.25">
      <c r="A2837" s="287"/>
    </row>
    <row r="2838" spans="1:1" x14ac:dyDescent="0.25">
      <c r="A2838" s="287"/>
    </row>
    <row r="2839" spans="1:1" x14ac:dyDescent="0.25">
      <c r="A2839" s="287"/>
    </row>
    <row r="2840" spans="1:1" x14ac:dyDescent="0.25">
      <c r="A2840" s="287"/>
    </row>
    <row r="2841" spans="1:1" x14ac:dyDescent="0.25">
      <c r="A2841" s="287"/>
    </row>
    <row r="2842" spans="1:1" x14ac:dyDescent="0.25">
      <c r="A2842" s="287"/>
    </row>
    <row r="2843" spans="1:1" x14ac:dyDescent="0.25">
      <c r="A2843" s="287"/>
    </row>
    <row r="2844" spans="1:1" x14ac:dyDescent="0.25">
      <c r="A2844" s="287"/>
    </row>
    <row r="2845" spans="1:1" x14ac:dyDescent="0.25">
      <c r="A2845" s="287"/>
    </row>
    <row r="2846" spans="1:1" x14ac:dyDescent="0.25">
      <c r="A2846" s="287"/>
    </row>
    <row r="2847" spans="1:1" x14ac:dyDescent="0.25">
      <c r="A2847" s="287"/>
    </row>
    <row r="2848" spans="1:1" x14ac:dyDescent="0.25">
      <c r="A2848" s="287"/>
    </row>
    <row r="2849" spans="1:1" x14ac:dyDescent="0.25">
      <c r="A2849" s="287"/>
    </row>
    <row r="2850" spans="1:1" x14ac:dyDescent="0.25">
      <c r="A2850" s="287"/>
    </row>
    <row r="2851" spans="1:1" x14ac:dyDescent="0.25">
      <c r="A2851" s="287"/>
    </row>
    <row r="2852" spans="1:1" x14ac:dyDescent="0.25">
      <c r="A2852" s="287"/>
    </row>
    <row r="2853" spans="1:1" x14ac:dyDescent="0.25">
      <c r="A2853" s="287"/>
    </row>
    <row r="2854" spans="1:1" x14ac:dyDescent="0.25">
      <c r="A2854" s="287"/>
    </row>
    <row r="2855" spans="1:1" x14ac:dyDescent="0.25">
      <c r="A2855" s="287"/>
    </row>
    <row r="2856" spans="1:1" x14ac:dyDescent="0.25">
      <c r="A2856" s="287"/>
    </row>
    <row r="2857" spans="1:1" x14ac:dyDescent="0.25">
      <c r="A2857" s="287"/>
    </row>
    <row r="2858" spans="1:1" x14ac:dyDescent="0.25">
      <c r="A2858" s="287"/>
    </row>
    <row r="2859" spans="1:1" x14ac:dyDescent="0.25">
      <c r="A2859" s="287"/>
    </row>
    <row r="2860" spans="1:1" x14ac:dyDescent="0.25">
      <c r="A2860" s="287"/>
    </row>
    <row r="2861" spans="1:1" x14ac:dyDescent="0.25">
      <c r="A2861" s="287"/>
    </row>
    <row r="2862" spans="1:1" x14ac:dyDescent="0.25">
      <c r="A2862" s="287"/>
    </row>
    <row r="2863" spans="1:1" x14ac:dyDescent="0.25">
      <c r="A2863" s="287"/>
    </row>
    <row r="2864" spans="1:1" x14ac:dyDescent="0.25">
      <c r="A2864" s="287"/>
    </row>
    <row r="2865" spans="1:1" x14ac:dyDescent="0.25">
      <c r="A2865" s="287"/>
    </row>
    <row r="2866" spans="1:1" x14ac:dyDescent="0.25">
      <c r="A2866" s="287"/>
    </row>
    <row r="2867" spans="1:1" x14ac:dyDescent="0.25">
      <c r="A2867" s="287"/>
    </row>
    <row r="2868" spans="1:1" x14ac:dyDescent="0.25">
      <c r="A2868" s="287"/>
    </row>
    <row r="2869" spans="1:1" x14ac:dyDescent="0.25">
      <c r="A2869" s="287"/>
    </row>
    <row r="2870" spans="1:1" x14ac:dyDescent="0.25">
      <c r="A2870" s="287"/>
    </row>
    <row r="2871" spans="1:1" x14ac:dyDescent="0.25">
      <c r="A2871" s="287"/>
    </row>
    <row r="2872" spans="1:1" x14ac:dyDescent="0.25">
      <c r="A2872" s="287"/>
    </row>
    <row r="2873" spans="1:1" x14ac:dyDescent="0.25">
      <c r="A2873" s="287"/>
    </row>
    <row r="2874" spans="1:1" x14ac:dyDescent="0.25">
      <c r="A2874" s="287"/>
    </row>
    <row r="2875" spans="1:1" x14ac:dyDescent="0.25">
      <c r="A2875" s="287"/>
    </row>
    <row r="2876" spans="1:1" x14ac:dyDescent="0.25">
      <c r="A2876" s="287"/>
    </row>
    <row r="2877" spans="1:1" x14ac:dyDescent="0.25">
      <c r="A2877" s="287"/>
    </row>
    <row r="2878" spans="1:1" x14ac:dyDescent="0.25">
      <c r="A2878" s="287"/>
    </row>
    <row r="2879" spans="1:1" x14ac:dyDescent="0.25">
      <c r="A2879" s="287"/>
    </row>
    <row r="2880" spans="1:1" x14ac:dyDescent="0.25">
      <c r="A2880" s="287"/>
    </row>
    <row r="2881" spans="1:1" x14ac:dyDescent="0.25">
      <c r="A2881" s="287"/>
    </row>
    <row r="2882" spans="1:1" x14ac:dyDescent="0.25">
      <c r="A2882" s="287"/>
    </row>
    <row r="2883" spans="1:1" x14ac:dyDescent="0.25">
      <c r="A2883" s="287"/>
    </row>
    <row r="2884" spans="1:1" x14ac:dyDescent="0.25">
      <c r="A2884" s="287"/>
    </row>
    <row r="2885" spans="1:1" x14ac:dyDescent="0.25">
      <c r="A2885" s="287"/>
    </row>
    <row r="2886" spans="1:1" x14ac:dyDescent="0.25">
      <c r="A2886" s="287"/>
    </row>
    <row r="2887" spans="1:1" x14ac:dyDescent="0.25">
      <c r="A2887" s="287"/>
    </row>
    <row r="2888" spans="1:1" x14ac:dyDescent="0.25">
      <c r="A2888" s="287"/>
    </row>
    <row r="2889" spans="1:1" x14ac:dyDescent="0.25">
      <c r="A2889" s="287"/>
    </row>
    <row r="2890" spans="1:1" x14ac:dyDescent="0.25">
      <c r="A2890" s="287"/>
    </row>
    <row r="2891" spans="1:1" x14ac:dyDescent="0.25">
      <c r="A2891" s="287"/>
    </row>
    <row r="2892" spans="1:1" x14ac:dyDescent="0.25">
      <c r="A2892" s="287"/>
    </row>
    <row r="2893" spans="1:1" x14ac:dyDescent="0.25">
      <c r="A2893" s="287"/>
    </row>
    <row r="2894" spans="1:1" x14ac:dyDescent="0.25">
      <c r="A2894" s="287"/>
    </row>
    <row r="2895" spans="1:1" x14ac:dyDescent="0.25">
      <c r="A2895" s="287"/>
    </row>
    <row r="2896" spans="1:1" x14ac:dyDescent="0.25">
      <c r="A2896" s="287"/>
    </row>
    <row r="2897" spans="1:1" x14ac:dyDescent="0.25">
      <c r="A2897" s="287"/>
    </row>
    <row r="2898" spans="1:1" x14ac:dyDescent="0.25">
      <c r="A2898" s="287"/>
    </row>
    <row r="2899" spans="1:1" x14ac:dyDescent="0.25">
      <c r="A2899" s="287"/>
    </row>
    <row r="2900" spans="1:1" x14ac:dyDescent="0.25">
      <c r="A2900" s="287"/>
    </row>
    <row r="2901" spans="1:1" x14ac:dyDescent="0.25">
      <c r="A2901" s="287"/>
    </row>
    <row r="2902" spans="1:1" x14ac:dyDescent="0.25">
      <c r="A2902" s="287"/>
    </row>
    <row r="2903" spans="1:1" x14ac:dyDescent="0.25">
      <c r="A2903" s="287"/>
    </row>
    <row r="2904" spans="1:1" x14ac:dyDescent="0.25">
      <c r="A2904" s="287"/>
    </row>
    <row r="2905" spans="1:1" x14ac:dyDescent="0.25">
      <c r="A2905" s="287"/>
    </row>
    <row r="2906" spans="1:1" x14ac:dyDescent="0.25">
      <c r="A2906" s="287"/>
    </row>
    <row r="2907" spans="1:1" x14ac:dyDescent="0.25">
      <c r="A2907" s="287"/>
    </row>
    <row r="2908" spans="1:1" x14ac:dyDescent="0.25">
      <c r="A2908" s="287"/>
    </row>
    <row r="2909" spans="1:1" x14ac:dyDescent="0.25">
      <c r="A2909" s="287"/>
    </row>
    <row r="2910" spans="1:1" x14ac:dyDescent="0.25">
      <c r="A2910" s="287"/>
    </row>
    <row r="2911" spans="1:1" x14ac:dyDescent="0.25">
      <c r="A2911" s="287"/>
    </row>
    <row r="2912" spans="1:1" x14ac:dyDescent="0.25">
      <c r="A2912" s="287"/>
    </row>
    <row r="2913" spans="1:1" x14ac:dyDescent="0.25">
      <c r="A2913" s="287"/>
    </row>
    <row r="2914" spans="1:1" x14ac:dyDescent="0.25">
      <c r="A2914" s="287"/>
    </row>
    <row r="2915" spans="1:1" x14ac:dyDescent="0.25">
      <c r="A2915" s="287"/>
    </row>
    <row r="2916" spans="1:1" x14ac:dyDescent="0.25">
      <c r="A2916" s="287"/>
    </row>
    <row r="2917" spans="1:1" x14ac:dyDescent="0.25">
      <c r="A2917" s="287"/>
    </row>
    <row r="2918" spans="1:1" x14ac:dyDescent="0.25">
      <c r="A2918" s="287"/>
    </row>
    <row r="2919" spans="1:1" x14ac:dyDescent="0.25">
      <c r="A2919" s="287"/>
    </row>
    <row r="2920" spans="1:1" x14ac:dyDescent="0.25">
      <c r="A2920" s="287"/>
    </row>
    <row r="2921" spans="1:1" x14ac:dyDescent="0.25">
      <c r="A2921" s="287"/>
    </row>
    <row r="2922" spans="1:1" x14ac:dyDescent="0.25">
      <c r="A2922" s="287"/>
    </row>
    <row r="2923" spans="1:1" x14ac:dyDescent="0.25">
      <c r="A2923" s="287"/>
    </row>
    <row r="2924" spans="1:1" x14ac:dyDescent="0.25">
      <c r="A2924" s="287"/>
    </row>
    <row r="2925" spans="1:1" x14ac:dyDescent="0.25">
      <c r="A2925" s="287"/>
    </row>
    <row r="2926" spans="1:1" x14ac:dyDescent="0.25">
      <c r="A2926" s="287"/>
    </row>
    <row r="2927" spans="1:1" x14ac:dyDescent="0.25">
      <c r="A2927" s="287"/>
    </row>
    <row r="2928" spans="1:1" x14ac:dyDescent="0.25">
      <c r="A2928" s="287"/>
    </row>
    <row r="2929" spans="1:1" x14ac:dyDescent="0.25">
      <c r="A2929" s="287"/>
    </row>
    <row r="2930" spans="1:1" x14ac:dyDescent="0.25">
      <c r="A2930" s="287"/>
    </row>
    <row r="2931" spans="1:1" x14ac:dyDescent="0.25">
      <c r="A2931" s="287"/>
    </row>
    <row r="2932" spans="1:1" x14ac:dyDescent="0.25">
      <c r="A2932" s="287"/>
    </row>
    <row r="2933" spans="1:1" x14ac:dyDescent="0.25">
      <c r="A2933" s="287"/>
    </row>
    <row r="2934" spans="1:1" x14ac:dyDescent="0.25">
      <c r="A2934" s="287"/>
    </row>
    <row r="2935" spans="1:1" x14ac:dyDescent="0.25">
      <c r="A2935" s="287"/>
    </row>
    <row r="2936" spans="1:1" x14ac:dyDescent="0.25">
      <c r="A2936" s="287"/>
    </row>
    <row r="2937" spans="1:1" x14ac:dyDescent="0.25">
      <c r="A2937" s="287"/>
    </row>
    <row r="2938" spans="1:1" x14ac:dyDescent="0.25">
      <c r="A2938" s="287"/>
    </row>
    <row r="2939" spans="1:1" x14ac:dyDescent="0.25">
      <c r="A2939" s="287"/>
    </row>
    <row r="2940" spans="1:1" x14ac:dyDescent="0.25">
      <c r="A2940" s="287"/>
    </row>
    <row r="2941" spans="1:1" x14ac:dyDescent="0.25">
      <c r="A2941" s="287"/>
    </row>
    <row r="2942" spans="1:1" x14ac:dyDescent="0.25">
      <c r="A2942" s="287"/>
    </row>
    <row r="2943" spans="1:1" x14ac:dyDescent="0.25">
      <c r="A2943" s="287"/>
    </row>
    <row r="2944" spans="1:1" x14ac:dyDescent="0.25">
      <c r="A2944" s="287"/>
    </row>
    <row r="2945" spans="1:1" x14ac:dyDescent="0.25">
      <c r="A2945" s="287"/>
    </row>
    <row r="2946" spans="1:1" x14ac:dyDescent="0.25">
      <c r="A2946" s="287"/>
    </row>
    <row r="2947" spans="1:1" x14ac:dyDescent="0.25">
      <c r="A2947" s="287"/>
    </row>
    <row r="2948" spans="1:1" x14ac:dyDescent="0.25">
      <c r="A2948" s="287"/>
    </row>
    <row r="2949" spans="1:1" x14ac:dyDescent="0.25">
      <c r="A2949" s="287"/>
    </row>
    <row r="2950" spans="1:1" x14ac:dyDescent="0.25">
      <c r="A2950" s="287"/>
    </row>
    <row r="2951" spans="1:1" x14ac:dyDescent="0.25">
      <c r="A2951" s="287"/>
    </row>
    <row r="2952" spans="1:1" x14ac:dyDescent="0.25">
      <c r="A2952" s="287"/>
    </row>
    <row r="2953" spans="1:1" x14ac:dyDescent="0.25">
      <c r="A2953" s="287"/>
    </row>
    <row r="2954" spans="1:1" x14ac:dyDescent="0.25">
      <c r="A2954" s="287"/>
    </row>
    <row r="2955" spans="1:1" x14ac:dyDescent="0.25">
      <c r="A2955" s="287"/>
    </row>
    <row r="2956" spans="1:1" x14ac:dyDescent="0.25">
      <c r="A2956" s="287"/>
    </row>
    <row r="2957" spans="1:1" x14ac:dyDescent="0.25">
      <c r="A2957" s="287"/>
    </row>
    <row r="2958" spans="1:1" x14ac:dyDescent="0.25">
      <c r="A2958" s="287"/>
    </row>
    <row r="2959" spans="1:1" x14ac:dyDescent="0.25">
      <c r="A2959" s="287"/>
    </row>
    <row r="2960" spans="1:1" x14ac:dyDescent="0.25">
      <c r="A2960" s="287"/>
    </row>
    <row r="2961" spans="1:1" x14ac:dyDescent="0.25">
      <c r="A2961" s="287"/>
    </row>
    <row r="2962" spans="1:1" x14ac:dyDescent="0.25">
      <c r="A2962" s="287"/>
    </row>
    <row r="2963" spans="1:1" x14ac:dyDescent="0.25">
      <c r="A2963" s="287"/>
    </row>
    <row r="2964" spans="1:1" x14ac:dyDescent="0.25">
      <c r="A2964" s="287"/>
    </row>
    <row r="2965" spans="1:1" x14ac:dyDescent="0.25">
      <c r="A2965" s="287"/>
    </row>
    <row r="2966" spans="1:1" x14ac:dyDescent="0.25">
      <c r="A2966" s="287"/>
    </row>
    <row r="2967" spans="1:1" x14ac:dyDescent="0.25">
      <c r="A2967" s="287"/>
    </row>
    <row r="2968" spans="1:1" x14ac:dyDescent="0.25">
      <c r="A2968" s="287"/>
    </row>
    <row r="2969" spans="1:1" x14ac:dyDescent="0.25">
      <c r="A2969" s="287"/>
    </row>
    <row r="2970" spans="1:1" x14ac:dyDescent="0.25">
      <c r="A2970" s="287"/>
    </row>
    <row r="2971" spans="1:1" x14ac:dyDescent="0.25">
      <c r="A2971" s="287"/>
    </row>
    <row r="2972" spans="1:1" x14ac:dyDescent="0.25">
      <c r="A2972" s="287"/>
    </row>
    <row r="2973" spans="1:1" x14ac:dyDescent="0.25">
      <c r="A2973" s="287"/>
    </row>
    <row r="2974" spans="1:1" x14ac:dyDescent="0.25">
      <c r="A2974" s="287"/>
    </row>
    <row r="2975" spans="1:1" x14ac:dyDescent="0.25">
      <c r="A2975" s="287"/>
    </row>
    <row r="2976" spans="1:1" x14ac:dyDescent="0.25">
      <c r="A2976" s="287"/>
    </row>
    <row r="2977" spans="1:1" x14ac:dyDescent="0.25">
      <c r="A2977" s="287"/>
    </row>
    <row r="2978" spans="1:1" x14ac:dyDescent="0.25">
      <c r="A2978" s="287"/>
    </row>
    <row r="2979" spans="1:1" x14ac:dyDescent="0.25">
      <c r="A2979" s="287"/>
    </row>
    <row r="2980" spans="1:1" x14ac:dyDescent="0.25">
      <c r="A2980" s="287"/>
    </row>
    <row r="2981" spans="1:1" x14ac:dyDescent="0.25">
      <c r="A2981" s="287"/>
    </row>
    <row r="2982" spans="1:1" x14ac:dyDescent="0.25">
      <c r="A2982" s="287"/>
    </row>
    <row r="2983" spans="1:1" x14ac:dyDescent="0.25">
      <c r="A2983" s="287"/>
    </row>
    <row r="2984" spans="1:1" x14ac:dyDescent="0.25">
      <c r="A2984" s="287"/>
    </row>
    <row r="2985" spans="1:1" x14ac:dyDescent="0.25">
      <c r="A2985" s="287"/>
    </row>
    <row r="2986" spans="1:1" x14ac:dyDescent="0.25">
      <c r="A2986" s="287"/>
    </row>
    <row r="2987" spans="1:1" x14ac:dyDescent="0.25">
      <c r="A2987" s="287"/>
    </row>
    <row r="2988" spans="1:1" x14ac:dyDescent="0.25">
      <c r="A2988" s="287"/>
    </row>
    <row r="2989" spans="1:1" x14ac:dyDescent="0.25">
      <c r="A2989" s="287"/>
    </row>
    <row r="2990" spans="1:1" x14ac:dyDescent="0.25">
      <c r="A2990" s="287"/>
    </row>
    <row r="2991" spans="1:1" x14ac:dyDescent="0.25">
      <c r="A2991" s="287"/>
    </row>
    <row r="2992" spans="1:1" x14ac:dyDescent="0.25">
      <c r="A2992" s="287"/>
    </row>
    <row r="2993" spans="1:1" x14ac:dyDescent="0.25">
      <c r="A2993" s="287"/>
    </row>
    <row r="2994" spans="1:1" x14ac:dyDescent="0.25">
      <c r="A2994" s="287"/>
    </row>
    <row r="2995" spans="1:1" x14ac:dyDescent="0.25">
      <c r="A2995" s="287"/>
    </row>
    <row r="2996" spans="1:1" x14ac:dyDescent="0.25">
      <c r="A2996" s="287"/>
    </row>
    <row r="2997" spans="1:1" x14ac:dyDescent="0.25">
      <c r="A2997" s="287"/>
    </row>
    <row r="2998" spans="1:1" x14ac:dyDescent="0.25">
      <c r="A2998" s="287"/>
    </row>
    <row r="2999" spans="1:1" x14ac:dyDescent="0.25">
      <c r="A2999" s="287"/>
    </row>
    <row r="3000" spans="1:1" x14ac:dyDescent="0.25">
      <c r="A3000" s="287"/>
    </row>
    <row r="3001" spans="1:1" x14ac:dyDescent="0.25">
      <c r="A3001" s="287"/>
    </row>
    <row r="3002" spans="1:1" x14ac:dyDescent="0.25">
      <c r="A3002" s="287"/>
    </row>
    <row r="3003" spans="1:1" x14ac:dyDescent="0.25">
      <c r="A3003" s="287"/>
    </row>
    <row r="3004" spans="1:1" x14ac:dyDescent="0.25">
      <c r="A3004" s="287"/>
    </row>
    <row r="3005" spans="1:1" x14ac:dyDescent="0.25">
      <c r="A3005" s="287"/>
    </row>
    <row r="3006" spans="1:1" x14ac:dyDescent="0.25">
      <c r="A3006" s="287"/>
    </row>
    <row r="3007" spans="1:1" x14ac:dyDescent="0.25">
      <c r="A3007" s="287"/>
    </row>
    <row r="3008" spans="1:1" x14ac:dyDescent="0.25">
      <c r="A3008" s="287"/>
    </row>
    <row r="3009" spans="1:1" x14ac:dyDescent="0.25">
      <c r="A3009" s="287"/>
    </row>
    <row r="3010" spans="1:1" x14ac:dyDescent="0.25">
      <c r="A3010" s="287"/>
    </row>
    <row r="3011" spans="1:1" x14ac:dyDescent="0.25">
      <c r="A3011" s="287"/>
    </row>
    <row r="3012" spans="1:1" x14ac:dyDescent="0.25">
      <c r="A3012" s="287"/>
    </row>
    <row r="3013" spans="1:1" x14ac:dyDescent="0.25">
      <c r="A3013" s="287"/>
    </row>
    <row r="3014" spans="1:1" x14ac:dyDescent="0.25">
      <c r="A3014" s="287"/>
    </row>
    <row r="3015" spans="1:1" x14ac:dyDescent="0.25">
      <c r="A3015" s="287"/>
    </row>
    <row r="3016" spans="1:1" x14ac:dyDescent="0.25">
      <c r="A3016" s="287"/>
    </row>
    <row r="3017" spans="1:1" x14ac:dyDescent="0.25">
      <c r="A3017" s="287"/>
    </row>
    <row r="3018" spans="1:1" x14ac:dyDescent="0.25">
      <c r="A3018" s="287"/>
    </row>
    <row r="3019" spans="1:1" x14ac:dyDescent="0.25">
      <c r="A3019" s="287"/>
    </row>
    <row r="3020" spans="1:1" x14ac:dyDescent="0.25">
      <c r="A3020" s="287"/>
    </row>
    <row r="3021" spans="1:1" x14ac:dyDescent="0.25">
      <c r="A3021" s="287"/>
    </row>
    <row r="3022" spans="1:1" x14ac:dyDescent="0.25">
      <c r="A3022" s="287"/>
    </row>
    <row r="3023" spans="1:1" x14ac:dyDescent="0.25">
      <c r="A3023" s="287"/>
    </row>
    <row r="3024" spans="1:1" x14ac:dyDescent="0.25">
      <c r="A3024" s="287"/>
    </row>
    <row r="3025" spans="1:1" x14ac:dyDescent="0.25">
      <c r="A3025" s="287"/>
    </row>
    <row r="3026" spans="1:1" x14ac:dyDescent="0.25">
      <c r="A3026" s="287"/>
    </row>
    <row r="3027" spans="1:1" x14ac:dyDescent="0.25">
      <c r="A3027" s="287"/>
    </row>
    <row r="3028" spans="1:1" x14ac:dyDescent="0.25">
      <c r="A3028" s="287"/>
    </row>
    <row r="3029" spans="1:1" x14ac:dyDescent="0.25">
      <c r="A3029" s="287"/>
    </row>
    <row r="3030" spans="1:1" x14ac:dyDescent="0.25">
      <c r="A3030" s="287"/>
    </row>
    <row r="3031" spans="1:1" x14ac:dyDescent="0.25">
      <c r="A3031" s="287"/>
    </row>
    <row r="3032" spans="1:1" x14ac:dyDescent="0.25">
      <c r="A3032" s="287"/>
    </row>
    <row r="3033" spans="1:1" x14ac:dyDescent="0.25">
      <c r="A3033" s="287"/>
    </row>
    <row r="3034" spans="1:1" x14ac:dyDescent="0.25">
      <c r="A3034" s="287"/>
    </row>
    <row r="3035" spans="1:1" x14ac:dyDescent="0.25">
      <c r="A3035" s="287"/>
    </row>
    <row r="3036" spans="1:1" x14ac:dyDescent="0.25">
      <c r="A3036" s="287"/>
    </row>
    <row r="3037" spans="1:1" x14ac:dyDescent="0.25">
      <c r="A3037" s="287"/>
    </row>
    <row r="3038" spans="1:1" x14ac:dyDescent="0.25">
      <c r="A3038" s="287"/>
    </row>
    <row r="3039" spans="1:1" x14ac:dyDescent="0.25">
      <c r="A3039" s="287"/>
    </row>
    <row r="3040" spans="1:1" x14ac:dyDescent="0.25">
      <c r="A3040" s="287"/>
    </row>
    <row r="3041" spans="1:1" x14ac:dyDescent="0.25">
      <c r="A3041" s="287"/>
    </row>
    <row r="3042" spans="1:1" x14ac:dyDescent="0.25">
      <c r="A3042" s="287"/>
    </row>
    <row r="3043" spans="1:1" x14ac:dyDescent="0.25">
      <c r="A3043" s="287"/>
    </row>
    <row r="3044" spans="1:1" x14ac:dyDescent="0.25">
      <c r="A3044" s="287"/>
    </row>
    <row r="3045" spans="1:1" x14ac:dyDescent="0.25">
      <c r="A3045" s="287"/>
    </row>
    <row r="3046" spans="1:1" x14ac:dyDescent="0.25">
      <c r="A3046" s="287"/>
    </row>
    <row r="3047" spans="1:1" x14ac:dyDescent="0.25">
      <c r="A3047" s="287"/>
    </row>
    <row r="3048" spans="1:1" x14ac:dyDescent="0.25">
      <c r="A3048" s="287"/>
    </row>
    <row r="3049" spans="1:1" x14ac:dyDescent="0.25">
      <c r="A3049" s="287"/>
    </row>
    <row r="3050" spans="1:1" x14ac:dyDescent="0.25">
      <c r="A3050" s="287"/>
    </row>
    <row r="3051" spans="1:1" x14ac:dyDescent="0.25">
      <c r="A3051" s="287"/>
    </row>
    <row r="3052" spans="1:1" x14ac:dyDescent="0.25">
      <c r="A3052" s="287"/>
    </row>
    <row r="3053" spans="1:1" x14ac:dyDescent="0.25">
      <c r="A3053" s="287"/>
    </row>
    <row r="3054" spans="1:1" x14ac:dyDescent="0.25">
      <c r="A3054" s="287"/>
    </row>
    <row r="3055" spans="1:1" x14ac:dyDescent="0.25">
      <c r="A3055" s="287"/>
    </row>
    <row r="3056" spans="1:1" x14ac:dyDescent="0.25">
      <c r="A3056" s="287"/>
    </row>
    <row r="3057" spans="1:1" x14ac:dyDescent="0.25">
      <c r="A3057" s="287"/>
    </row>
    <row r="3058" spans="1:1" x14ac:dyDescent="0.25">
      <c r="A3058" s="287"/>
    </row>
    <row r="3059" spans="1:1" x14ac:dyDescent="0.25">
      <c r="A3059" s="287"/>
    </row>
    <row r="3060" spans="1:1" x14ac:dyDescent="0.25">
      <c r="A3060" s="287"/>
    </row>
    <row r="3061" spans="1:1" x14ac:dyDescent="0.25">
      <c r="A3061" s="287"/>
    </row>
    <row r="3062" spans="1:1" x14ac:dyDescent="0.25">
      <c r="A3062" s="287"/>
    </row>
    <row r="3063" spans="1:1" x14ac:dyDescent="0.25">
      <c r="A3063" s="287"/>
    </row>
    <row r="3064" spans="1:1" x14ac:dyDescent="0.25">
      <c r="A3064" s="287"/>
    </row>
    <row r="3065" spans="1:1" x14ac:dyDescent="0.25">
      <c r="A3065" s="287"/>
    </row>
    <row r="3066" spans="1:1" x14ac:dyDescent="0.25">
      <c r="A3066" s="287"/>
    </row>
    <row r="3067" spans="1:1" x14ac:dyDescent="0.25">
      <c r="A3067" s="287"/>
    </row>
    <row r="3068" spans="1:1" x14ac:dyDescent="0.25">
      <c r="A3068" s="287"/>
    </row>
    <row r="3069" spans="1:1" x14ac:dyDescent="0.25">
      <c r="A3069" s="287"/>
    </row>
    <row r="3070" spans="1:1" x14ac:dyDescent="0.25">
      <c r="A3070" s="287"/>
    </row>
    <row r="3071" spans="1:1" x14ac:dyDescent="0.25">
      <c r="A3071" s="287"/>
    </row>
    <row r="3072" spans="1:1" x14ac:dyDescent="0.25">
      <c r="A3072" s="287"/>
    </row>
    <row r="3073" spans="1:1" x14ac:dyDescent="0.25">
      <c r="A3073" s="287"/>
    </row>
    <row r="3074" spans="1:1" x14ac:dyDescent="0.25">
      <c r="A3074" s="287"/>
    </row>
    <row r="3075" spans="1:1" x14ac:dyDescent="0.25">
      <c r="A3075" s="287"/>
    </row>
    <row r="3076" spans="1:1" x14ac:dyDescent="0.25">
      <c r="A3076" s="287"/>
    </row>
    <row r="3077" spans="1:1" x14ac:dyDescent="0.25">
      <c r="A3077" s="287"/>
    </row>
    <row r="3078" spans="1:1" x14ac:dyDescent="0.25">
      <c r="A3078" s="287"/>
    </row>
    <row r="3079" spans="1:1" x14ac:dyDescent="0.25">
      <c r="A3079" s="287"/>
    </row>
    <row r="3080" spans="1:1" x14ac:dyDescent="0.25">
      <c r="A3080" s="287"/>
    </row>
    <row r="3081" spans="1:1" x14ac:dyDescent="0.25">
      <c r="A3081" s="287"/>
    </row>
    <row r="3082" spans="1:1" x14ac:dyDescent="0.25">
      <c r="A3082" s="287"/>
    </row>
    <row r="3083" spans="1:1" x14ac:dyDescent="0.25">
      <c r="A3083" s="287"/>
    </row>
    <row r="3084" spans="1:1" x14ac:dyDescent="0.25">
      <c r="A3084" s="287"/>
    </row>
    <row r="3085" spans="1:1" x14ac:dyDescent="0.25">
      <c r="A3085" s="287"/>
    </row>
    <row r="3086" spans="1:1" x14ac:dyDescent="0.25">
      <c r="A3086" s="287"/>
    </row>
    <row r="3087" spans="1:1" x14ac:dyDescent="0.25">
      <c r="A3087" s="287"/>
    </row>
    <row r="3088" spans="1:1" x14ac:dyDescent="0.25">
      <c r="A3088" s="287"/>
    </row>
    <row r="3089" spans="1:1" x14ac:dyDescent="0.25">
      <c r="A3089" s="287"/>
    </row>
    <row r="3090" spans="1:1" x14ac:dyDescent="0.25">
      <c r="A3090" s="287"/>
    </row>
    <row r="3091" spans="1:1" x14ac:dyDescent="0.25">
      <c r="A3091" s="287"/>
    </row>
    <row r="3092" spans="1:1" x14ac:dyDescent="0.25">
      <c r="A3092" s="287"/>
    </row>
    <row r="3093" spans="1:1" x14ac:dyDescent="0.25">
      <c r="A3093" s="287"/>
    </row>
    <row r="3094" spans="1:1" x14ac:dyDescent="0.25">
      <c r="A3094" s="287"/>
    </row>
    <row r="3095" spans="1:1" x14ac:dyDescent="0.25">
      <c r="A3095" s="287"/>
    </row>
    <row r="3096" spans="1:1" x14ac:dyDescent="0.25">
      <c r="A3096" s="287"/>
    </row>
    <row r="3097" spans="1:1" x14ac:dyDescent="0.25">
      <c r="A3097" s="287"/>
    </row>
    <row r="3098" spans="1:1" x14ac:dyDescent="0.25">
      <c r="A3098" s="287"/>
    </row>
    <row r="3099" spans="1:1" x14ac:dyDescent="0.25">
      <c r="A3099" s="287"/>
    </row>
    <row r="3100" spans="1:1" x14ac:dyDescent="0.25">
      <c r="A3100" s="287"/>
    </row>
    <row r="3101" spans="1:1" x14ac:dyDescent="0.25">
      <c r="A3101" s="287"/>
    </row>
    <row r="3102" spans="1:1" x14ac:dyDescent="0.25">
      <c r="A3102" s="287"/>
    </row>
    <row r="3103" spans="1:1" x14ac:dyDescent="0.25">
      <c r="A3103" s="287"/>
    </row>
    <row r="3104" spans="1:1" x14ac:dyDescent="0.25">
      <c r="A3104" s="287"/>
    </row>
    <row r="3105" spans="1:1" x14ac:dyDescent="0.25">
      <c r="A3105" s="287"/>
    </row>
    <row r="3106" spans="1:1" x14ac:dyDescent="0.25">
      <c r="A3106" s="287"/>
    </row>
    <row r="3107" spans="1:1" x14ac:dyDescent="0.25">
      <c r="A3107" s="287"/>
    </row>
    <row r="3108" spans="1:1" x14ac:dyDescent="0.25">
      <c r="A3108" s="287"/>
    </row>
    <row r="3109" spans="1:1" x14ac:dyDescent="0.25">
      <c r="A3109" s="287"/>
    </row>
    <row r="3110" spans="1:1" x14ac:dyDescent="0.25">
      <c r="A3110" s="287"/>
    </row>
    <row r="3111" spans="1:1" x14ac:dyDescent="0.25">
      <c r="A3111" s="287"/>
    </row>
    <row r="3112" spans="1:1" x14ac:dyDescent="0.25">
      <c r="A3112" s="287"/>
    </row>
    <row r="3113" spans="1:1" x14ac:dyDescent="0.25">
      <c r="A3113" s="287"/>
    </row>
    <row r="3114" spans="1:1" x14ac:dyDescent="0.25">
      <c r="A3114" s="287"/>
    </row>
    <row r="3115" spans="1:1" x14ac:dyDescent="0.25">
      <c r="A3115" s="287"/>
    </row>
    <row r="3116" spans="1:1" x14ac:dyDescent="0.25">
      <c r="A3116" s="287"/>
    </row>
    <row r="3117" spans="1:1" x14ac:dyDescent="0.25">
      <c r="A3117" s="287"/>
    </row>
    <row r="3118" spans="1:1" x14ac:dyDescent="0.25">
      <c r="A3118" s="287"/>
    </row>
    <row r="3119" spans="1:1" x14ac:dyDescent="0.25">
      <c r="A3119" s="287"/>
    </row>
    <row r="3120" spans="1:1" x14ac:dyDescent="0.25">
      <c r="A3120" s="287"/>
    </row>
    <row r="3121" spans="1:1" x14ac:dyDescent="0.25">
      <c r="A3121" s="287"/>
    </row>
    <row r="3122" spans="1:1" x14ac:dyDescent="0.25">
      <c r="A3122" s="287"/>
    </row>
    <row r="3123" spans="1:1" x14ac:dyDescent="0.25">
      <c r="A3123" s="287"/>
    </row>
    <row r="3124" spans="1:1" x14ac:dyDescent="0.25">
      <c r="A3124" s="287"/>
    </row>
    <row r="3125" spans="1:1" x14ac:dyDescent="0.25">
      <c r="A3125" s="287"/>
    </row>
    <row r="3126" spans="1:1" x14ac:dyDescent="0.25">
      <c r="A3126" s="287"/>
    </row>
    <row r="3127" spans="1:1" x14ac:dyDescent="0.25">
      <c r="A3127" s="287"/>
    </row>
    <row r="3128" spans="1:1" x14ac:dyDescent="0.25">
      <c r="A3128" s="287"/>
    </row>
    <row r="3129" spans="1:1" x14ac:dyDescent="0.25">
      <c r="A3129" s="287"/>
    </row>
    <row r="3130" spans="1:1" x14ac:dyDescent="0.25">
      <c r="A3130" s="287"/>
    </row>
    <row r="3131" spans="1:1" x14ac:dyDescent="0.25">
      <c r="A3131" s="287"/>
    </row>
    <row r="3132" spans="1:1" x14ac:dyDescent="0.25">
      <c r="A3132" s="287"/>
    </row>
    <row r="3133" spans="1:1" x14ac:dyDescent="0.25">
      <c r="A3133" s="287"/>
    </row>
    <row r="3134" spans="1:1" x14ac:dyDescent="0.25">
      <c r="A3134" s="287"/>
    </row>
    <row r="3135" spans="1:1" x14ac:dyDescent="0.25">
      <c r="A3135" s="287"/>
    </row>
    <row r="3136" spans="1:1" x14ac:dyDescent="0.25">
      <c r="A3136" s="287"/>
    </row>
    <row r="3137" spans="1:1" x14ac:dyDescent="0.25">
      <c r="A3137" s="287"/>
    </row>
    <row r="3138" spans="1:1" x14ac:dyDescent="0.25">
      <c r="A3138" s="287"/>
    </row>
    <row r="3139" spans="1:1" x14ac:dyDescent="0.25">
      <c r="A3139" s="287"/>
    </row>
    <row r="3140" spans="1:1" x14ac:dyDescent="0.25">
      <c r="A3140" s="287"/>
    </row>
    <row r="3141" spans="1:1" x14ac:dyDescent="0.25">
      <c r="A3141" s="287"/>
    </row>
    <row r="3142" spans="1:1" x14ac:dyDescent="0.25">
      <c r="A3142" s="287"/>
    </row>
    <row r="3143" spans="1:1" x14ac:dyDescent="0.25">
      <c r="A3143" s="287"/>
    </row>
    <row r="3144" spans="1:1" x14ac:dyDescent="0.25">
      <c r="A3144" s="287"/>
    </row>
    <row r="3145" spans="1:1" x14ac:dyDescent="0.25">
      <c r="A3145" s="287"/>
    </row>
    <row r="3146" spans="1:1" x14ac:dyDescent="0.25">
      <c r="A3146" s="287"/>
    </row>
    <row r="3147" spans="1:1" x14ac:dyDescent="0.25">
      <c r="A3147" s="287"/>
    </row>
    <row r="3148" spans="1:1" x14ac:dyDescent="0.25">
      <c r="A3148" s="287"/>
    </row>
    <row r="3149" spans="1:1" x14ac:dyDescent="0.25">
      <c r="A3149" s="287"/>
    </row>
    <row r="3150" spans="1:1" x14ac:dyDescent="0.25">
      <c r="A3150" s="287"/>
    </row>
    <row r="3151" spans="1:1" x14ac:dyDescent="0.25">
      <c r="A3151" s="287"/>
    </row>
    <row r="3152" spans="1:1" x14ac:dyDescent="0.25">
      <c r="A3152" s="287"/>
    </row>
    <row r="3153" spans="1:1" x14ac:dyDescent="0.25">
      <c r="A3153" s="287"/>
    </row>
    <row r="3154" spans="1:1" x14ac:dyDescent="0.25">
      <c r="A3154" s="287"/>
    </row>
    <row r="3155" spans="1:1" x14ac:dyDescent="0.25">
      <c r="A3155" s="287"/>
    </row>
    <row r="3156" spans="1:1" x14ac:dyDescent="0.25">
      <c r="A3156" s="287"/>
    </row>
    <row r="3157" spans="1:1" x14ac:dyDescent="0.25">
      <c r="A3157" s="287"/>
    </row>
    <row r="3158" spans="1:1" x14ac:dyDescent="0.25">
      <c r="A3158" s="287"/>
    </row>
    <row r="3159" spans="1:1" x14ac:dyDescent="0.25">
      <c r="A3159" s="287"/>
    </row>
    <row r="3160" spans="1:1" x14ac:dyDescent="0.25">
      <c r="A3160" s="287"/>
    </row>
    <row r="3161" spans="1:1" x14ac:dyDescent="0.25">
      <c r="A3161" s="287"/>
    </row>
    <row r="3162" spans="1:1" x14ac:dyDescent="0.25">
      <c r="A3162" s="287"/>
    </row>
    <row r="3163" spans="1:1" x14ac:dyDescent="0.25">
      <c r="A3163" s="287"/>
    </row>
    <row r="3164" spans="1:1" x14ac:dyDescent="0.25">
      <c r="A3164" s="287"/>
    </row>
    <row r="3165" spans="1:1" x14ac:dyDescent="0.25">
      <c r="A3165" s="287"/>
    </row>
    <row r="3166" spans="1:1" x14ac:dyDescent="0.25">
      <c r="A3166" s="287"/>
    </row>
    <row r="3167" spans="1:1" x14ac:dyDescent="0.25">
      <c r="A3167" s="287"/>
    </row>
    <row r="3168" spans="1:1" x14ac:dyDescent="0.25">
      <c r="A3168" s="287"/>
    </row>
    <row r="3169" spans="1:1" x14ac:dyDescent="0.25">
      <c r="A3169" s="287"/>
    </row>
    <row r="3170" spans="1:1" x14ac:dyDescent="0.25">
      <c r="A3170" s="287"/>
    </row>
    <row r="3171" spans="1:1" x14ac:dyDescent="0.25">
      <c r="A3171" s="287"/>
    </row>
    <row r="3172" spans="1:1" x14ac:dyDescent="0.25">
      <c r="A3172" s="287"/>
    </row>
    <row r="3173" spans="1:1" x14ac:dyDescent="0.25">
      <c r="A3173" s="287"/>
    </row>
    <row r="3174" spans="1:1" x14ac:dyDescent="0.25">
      <c r="A3174" s="287"/>
    </row>
    <row r="3175" spans="1:1" x14ac:dyDescent="0.25">
      <c r="A3175" s="287"/>
    </row>
    <row r="3176" spans="1:1" x14ac:dyDescent="0.25">
      <c r="A3176" s="287"/>
    </row>
    <row r="3177" spans="1:1" x14ac:dyDescent="0.25">
      <c r="A3177" s="287"/>
    </row>
    <row r="3178" spans="1:1" x14ac:dyDescent="0.25">
      <c r="A3178" s="287"/>
    </row>
    <row r="3179" spans="1:1" x14ac:dyDescent="0.25">
      <c r="A3179" s="287"/>
    </row>
    <row r="3180" spans="1:1" x14ac:dyDescent="0.25">
      <c r="A3180" s="287"/>
    </row>
    <row r="3181" spans="1:1" x14ac:dyDescent="0.25">
      <c r="A3181" s="287"/>
    </row>
    <row r="3182" spans="1:1" x14ac:dyDescent="0.25">
      <c r="A3182" s="287"/>
    </row>
    <row r="3183" spans="1:1" x14ac:dyDescent="0.25">
      <c r="A3183" s="287"/>
    </row>
    <row r="3184" spans="1:1" x14ac:dyDescent="0.25">
      <c r="A3184" s="287"/>
    </row>
    <row r="3185" spans="1:1" x14ac:dyDescent="0.25">
      <c r="A3185" s="287"/>
    </row>
    <row r="3186" spans="1:1" x14ac:dyDescent="0.25">
      <c r="A3186" s="287"/>
    </row>
    <row r="3187" spans="1:1" x14ac:dyDescent="0.25">
      <c r="A3187" s="287"/>
    </row>
    <row r="3188" spans="1:1" x14ac:dyDescent="0.25">
      <c r="A3188" s="287"/>
    </row>
    <row r="3189" spans="1:1" x14ac:dyDescent="0.25">
      <c r="A3189" s="287"/>
    </row>
    <row r="3190" spans="1:1" x14ac:dyDescent="0.25">
      <c r="A3190" s="287"/>
    </row>
    <row r="3191" spans="1:1" x14ac:dyDescent="0.25">
      <c r="A3191" s="287"/>
    </row>
    <row r="3192" spans="1:1" x14ac:dyDescent="0.25">
      <c r="A3192" s="287"/>
    </row>
    <row r="3193" spans="1:1" x14ac:dyDescent="0.25">
      <c r="A3193" s="287"/>
    </row>
    <row r="3194" spans="1:1" x14ac:dyDescent="0.25">
      <c r="A3194" s="287"/>
    </row>
    <row r="3195" spans="1:1" x14ac:dyDescent="0.25">
      <c r="A3195" s="287"/>
    </row>
    <row r="3196" spans="1:1" x14ac:dyDescent="0.25">
      <c r="A3196" s="287"/>
    </row>
    <row r="3197" spans="1:1" x14ac:dyDescent="0.25">
      <c r="A3197" s="287"/>
    </row>
    <row r="3198" spans="1:1" x14ac:dyDescent="0.25">
      <c r="A3198" s="287"/>
    </row>
    <row r="3199" spans="1:1" x14ac:dyDescent="0.25">
      <c r="A3199" s="287"/>
    </row>
    <row r="3200" spans="1:1" x14ac:dyDescent="0.25">
      <c r="A3200" s="287"/>
    </row>
    <row r="3201" spans="1:1" x14ac:dyDescent="0.25">
      <c r="A3201" s="287"/>
    </row>
    <row r="3202" spans="1:1" x14ac:dyDescent="0.25">
      <c r="A3202" s="287"/>
    </row>
    <row r="3203" spans="1:1" x14ac:dyDescent="0.25">
      <c r="A3203" s="287"/>
    </row>
    <row r="3204" spans="1:1" x14ac:dyDescent="0.25">
      <c r="A3204" s="287"/>
    </row>
    <row r="3205" spans="1:1" x14ac:dyDescent="0.25">
      <c r="A3205" s="287"/>
    </row>
    <row r="3206" spans="1:1" x14ac:dyDescent="0.25">
      <c r="A3206" s="287"/>
    </row>
    <row r="3207" spans="1:1" x14ac:dyDescent="0.25">
      <c r="A3207" s="287"/>
    </row>
    <row r="3208" spans="1:1" x14ac:dyDescent="0.25">
      <c r="A3208" s="287"/>
    </row>
    <row r="3209" spans="1:1" x14ac:dyDescent="0.25">
      <c r="A3209" s="287"/>
    </row>
    <row r="3210" spans="1:1" x14ac:dyDescent="0.25">
      <c r="A3210" s="287"/>
    </row>
    <row r="3211" spans="1:1" x14ac:dyDescent="0.25">
      <c r="A3211" s="287"/>
    </row>
    <row r="3212" spans="1:1" x14ac:dyDescent="0.25">
      <c r="A3212" s="287"/>
    </row>
    <row r="3213" spans="1:1" x14ac:dyDescent="0.25">
      <c r="A3213" s="287"/>
    </row>
    <row r="3214" spans="1:1" x14ac:dyDescent="0.25">
      <c r="A3214" s="287"/>
    </row>
    <row r="3215" spans="1:1" x14ac:dyDescent="0.25">
      <c r="A3215" s="287"/>
    </row>
    <row r="3216" spans="1:1" x14ac:dyDescent="0.25">
      <c r="A3216" s="287"/>
    </row>
    <row r="3217" spans="1:1" x14ac:dyDescent="0.25">
      <c r="A3217" s="287"/>
    </row>
    <row r="3218" spans="1:1" x14ac:dyDescent="0.25">
      <c r="A3218" s="287"/>
    </row>
    <row r="3219" spans="1:1" x14ac:dyDescent="0.25">
      <c r="A3219" s="287"/>
    </row>
    <row r="3220" spans="1:1" x14ac:dyDescent="0.25">
      <c r="A3220" s="287"/>
    </row>
    <row r="3221" spans="1:1" x14ac:dyDescent="0.25">
      <c r="A3221" s="287"/>
    </row>
    <row r="3222" spans="1:1" x14ac:dyDescent="0.25">
      <c r="A3222" s="287"/>
    </row>
    <row r="3223" spans="1:1" x14ac:dyDescent="0.25">
      <c r="A3223" s="287"/>
    </row>
    <row r="3224" spans="1:1" x14ac:dyDescent="0.25">
      <c r="A3224" s="287"/>
    </row>
    <row r="3225" spans="1:1" x14ac:dyDescent="0.25">
      <c r="A3225" s="287"/>
    </row>
    <row r="3226" spans="1:1" x14ac:dyDescent="0.25">
      <c r="A3226" s="287"/>
    </row>
    <row r="3227" spans="1:1" x14ac:dyDescent="0.25">
      <c r="A3227" s="287"/>
    </row>
    <row r="3228" spans="1:1" x14ac:dyDescent="0.25">
      <c r="A3228" s="287"/>
    </row>
    <row r="3229" spans="1:1" x14ac:dyDescent="0.25">
      <c r="A3229" s="287"/>
    </row>
    <row r="3230" spans="1:1" x14ac:dyDescent="0.25">
      <c r="A3230" s="287"/>
    </row>
    <row r="3231" spans="1:1" x14ac:dyDescent="0.25">
      <c r="A3231" s="287"/>
    </row>
    <row r="3232" spans="1:1" x14ac:dyDescent="0.25">
      <c r="A3232" s="287"/>
    </row>
    <row r="3233" spans="1:1" x14ac:dyDescent="0.25">
      <c r="A3233" s="287"/>
    </row>
    <row r="3234" spans="1:1" x14ac:dyDescent="0.25">
      <c r="A3234" s="287"/>
    </row>
    <row r="3235" spans="1:1" x14ac:dyDescent="0.25">
      <c r="A3235" s="287"/>
    </row>
    <row r="3236" spans="1:1" x14ac:dyDescent="0.25">
      <c r="A3236" s="287"/>
    </row>
    <row r="3237" spans="1:1" x14ac:dyDescent="0.25">
      <c r="A3237" s="287"/>
    </row>
    <row r="3238" spans="1:1" x14ac:dyDescent="0.25">
      <c r="A3238" s="287"/>
    </row>
    <row r="3239" spans="1:1" x14ac:dyDescent="0.25">
      <c r="A3239" s="287"/>
    </row>
    <row r="3240" spans="1:1" x14ac:dyDescent="0.25">
      <c r="A3240" s="287"/>
    </row>
    <row r="3241" spans="1:1" x14ac:dyDescent="0.25">
      <c r="A3241" s="287"/>
    </row>
    <row r="3242" spans="1:1" x14ac:dyDescent="0.25">
      <c r="A3242" s="287"/>
    </row>
    <row r="3243" spans="1:1" x14ac:dyDescent="0.25">
      <c r="A3243" s="287"/>
    </row>
    <row r="3244" spans="1:1" x14ac:dyDescent="0.25">
      <c r="A3244" s="287"/>
    </row>
    <row r="3245" spans="1:1" x14ac:dyDescent="0.25">
      <c r="A3245" s="287"/>
    </row>
    <row r="3246" spans="1:1" x14ac:dyDescent="0.25">
      <c r="A3246" s="287"/>
    </row>
    <row r="3247" spans="1:1" x14ac:dyDescent="0.25">
      <c r="A3247" s="287"/>
    </row>
    <row r="3248" spans="1:1" x14ac:dyDescent="0.25">
      <c r="A3248" s="287"/>
    </row>
    <row r="3249" spans="1:1" x14ac:dyDescent="0.25">
      <c r="A3249" s="287"/>
    </row>
    <row r="3250" spans="1:1" x14ac:dyDescent="0.25">
      <c r="A3250" s="287"/>
    </row>
    <row r="3251" spans="1:1" x14ac:dyDescent="0.25">
      <c r="A3251" s="287"/>
    </row>
    <row r="3252" spans="1:1" x14ac:dyDescent="0.25">
      <c r="A3252" s="287"/>
    </row>
    <row r="3253" spans="1:1" x14ac:dyDescent="0.25">
      <c r="A3253" s="287"/>
    </row>
    <row r="3254" spans="1:1" x14ac:dyDescent="0.25">
      <c r="A3254" s="287"/>
    </row>
    <row r="3255" spans="1:1" x14ac:dyDescent="0.25">
      <c r="A3255" s="287"/>
    </row>
    <row r="3256" spans="1:1" x14ac:dyDescent="0.25">
      <c r="A3256" s="287"/>
    </row>
    <row r="3257" spans="1:1" x14ac:dyDescent="0.25">
      <c r="A3257" s="287"/>
    </row>
    <row r="3258" spans="1:1" x14ac:dyDescent="0.25">
      <c r="A3258" s="287"/>
    </row>
    <row r="3259" spans="1:1" x14ac:dyDescent="0.25">
      <c r="A3259" s="287"/>
    </row>
    <row r="3260" spans="1:1" x14ac:dyDescent="0.25">
      <c r="A3260" s="287"/>
    </row>
    <row r="3261" spans="1:1" x14ac:dyDescent="0.25">
      <c r="A3261" s="287"/>
    </row>
    <row r="3262" spans="1:1" x14ac:dyDescent="0.25">
      <c r="A3262" s="287"/>
    </row>
    <row r="3263" spans="1:1" x14ac:dyDescent="0.25">
      <c r="A3263" s="287"/>
    </row>
    <row r="3264" spans="1:1" x14ac:dyDescent="0.25">
      <c r="A3264" s="287"/>
    </row>
    <row r="3265" spans="1:1" x14ac:dyDescent="0.25">
      <c r="A3265" s="287"/>
    </row>
    <row r="3266" spans="1:1" x14ac:dyDescent="0.25">
      <c r="A3266" s="287"/>
    </row>
    <row r="3267" spans="1:1" x14ac:dyDescent="0.25">
      <c r="A3267" s="287"/>
    </row>
    <row r="3268" spans="1:1" x14ac:dyDescent="0.25">
      <c r="A3268" s="287"/>
    </row>
    <row r="3269" spans="1:1" x14ac:dyDescent="0.25">
      <c r="A3269" s="287"/>
    </row>
    <row r="3270" spans="1:1" x14ac:dyDescent="0.25">
      <c r="A3270" s="287"/>
    </row>
    <row r="3271" spans="1:1" x14ac:dyDescent="0.25">
      <c r="A3271" s="287"/>
    </row>
    <row r="3272" spans="1:1" x14ac:dyDescent="0.25">
      <c r="A3272" s="287"/>
    </row>
    <row r="3273" spans="1:1" x14ac:dyDescent="0.25">
      <c r="A3273" s="287"/>
    </row>
    <row r="3274" spans="1:1" x14ac:dyDescent="0.25">
      <c r="A3274" s="287"/>
    </row>
    <row r="3275" spans="1:1" x14ac:dyDescent="0.25">
      <c r="A3275" s="287"/>
    </row>
    <row r="3276" spans="1:1" x14ac:dyDescent="0.25">
      <c r="A3276" s="287"/>
    </row>
    <row r="3277" spans="1:1" x14ac:dyDescent="0.25">
      <c r="A3277" s="287"/>
    </row>
    <row r="3278" spans="1:1" x14ac:dyDescent="0.25">
      <c r="A3278" s="287"/>
    </row>
    <row r="3279" spans="1:1" x14ac:dyDescent="0.25">
      <c r="A3279" s="287"/>
    </row>
    <row r="3280" spans="1:1" x14ac:dyDescent="0.25">
      <c r="A3280" s="287"/>
    </row>
    <row r="3281" spans="1:1" x14ac:dyDescent="0.25">
      <c r="A3281" s="287"/>
    </row>
    <row r="3282" spans="1:1" x14ac:dyDescent="0.25">
      <c r="A3282" s="287"/>
    </row>
    <row r="3283" spans="1:1" x14ac:dyDescent="0.25">
      <c r="A3283" s="287"/>
    </row>
    <row r="3284" spans="1:1" x14ac:dyDescent="0.25">
      <c r="A3284" s="287"/>
    </row>
    <row r="3285" spans="1:1" x14ac:dyDescent="0.25">
      <c r="A3285" s="287"/>
    </row>
    <row r="3286" spans="1:1" x14ac:dyDescent="0.25">
      <c r="A3286" s="287"/>
    </row>
    <row r="3287" spans="1:1" x14ac:dyDescent="0.25">
      <c r="A3287" s="287"/>
    </row>
    <row r="3288" spans="1:1" x14ac:dyDescent="0.25">
      <c r="A3288" s="287"/>
    </row>
    <row r="3289" spans="1:1" x14ac:dyDescent="0.25">
      <c r="A3289" s="287"/>
    </row>
    <row r="3290" spans="1:1" x14ac:dyDescent="0.25">
      <c r="A3290" s="287"/>
    </row>
    <row r="3291" spans="1:1" x14ac:dyDescent="0.25">
      <c r="A3291" s="287"/>
    </row>
    <row r="3292" spans="1:1" x14ac:dyDescent="0.25">
      <c r="A3292" s="287"/>
    </row>
    <row r="3293" spans="1:1" x14ac:dyDescent="0.25">
      <c r="A3293" s="287"/>
    </row>
    <row r="3294" spans="1:1" x14ac:dyDescent="0.25">
      <c r="A3294" s="287"/>
    </row>
    <row r="3295" spans="1:1" x14ac:dyDescent="0.25">
      <c r="A3295" s="287"/>
    </row>
    <row r="3296" spans="1:1" x14ac:dyDescent="0.25">
      <c r="A3296" s="287"/>
    </row>
    <row r="3297" spans="1:1" x14ac:dyDescent="0.25">
      <c r="A3297" s="287"/>
    </row>
    <row r="3298" spans="1:1" x14ac:dyDescent="0.25">
      <c r="A3298" s="287"/>
    </row>
    <row r="3299" spans="1:1" x14ac:dyDescent="0.25">
      <c r="A3299" s="287"/>
    </row>
    <row r="3300" spans="1:1" x14ac:dyDescent="0.25">
      <c r="A3300" s="287"/>
    </row>
    <row r="3301" spans="1:1" x14ac:dyDescent="0.25">
      <c r="A3301" s="287"/>
    </row>
    <row r="3302" spans="1:1" x14ac:dyDescent="0.25">
      <c r="A3302" s="287"/>
    </row>
    <row r="3303" spans="1:1" x14ac:dyDescent="0.25">
      <c r="A3303" s="287"/>
    </row>
    <row r="3304" spans="1:1" x14ac:dyDescent="0.25">
      <c r="A3304" s="287"/>
    </row>
    <row r="3305" spans="1:1" x14ac:dyDescent="0.25">
      <c r="A3305" s="287"/>
    </row>
    <row r="3306" spans="1:1" x14ac:dyDescent="0.25">
      <c r="A3306" s="287"/>
    </row>
    <row r="3307" spans="1:1" x14ac:dyDescent="0.25">
      <c r="A3307" s="287"/>
    </row>
    <row r="3308" spans="1:1" x14ac:dyDescent="0.25">
      <c r="A3308" s="287"/>
    </row>
    <row r="3309" spans="1:1" x14ac:dyDescent="0.25">
      <c r="A3309" s="287"/>
    </row>
    <row r="3310" spans="1:1" x14ac:dyDescent="0.25">
      <c r="A3310" s="287"/>
    </row>
    <row r="3311" spans="1:1" x14ac:dyDescent="0.25">
      <c r="A3311" s="287"/>
    </row>
    <row r="3312" spans="1:1" x14ac:dyDescent="0.25">
      <c r="A3312" s="287"/>
    </row>
    <row r="3313" spans="1:1" x14ac:dyDescent="0.25">
      <c r="A3313" s="287"/>
    </row>
    <row r="3314" spans="1:1" x14ac:dyDescent="0.25">
      <c r="A3314" s="287"/>
    </row>
    <row r="3315" spans="1:1" x14ac:dyDescent="0.25">
      <c r="A3315" s="287"/>
    </row>
    <row r="3316" spans="1:1" x14ac:dyDescent="0.25">
      <c r="A3316" s="287"/>
    </row>
    <row r="3317" spans="1:1" x14ac:dyDescent="0.25">
      <c r="A3317" s="287"/>
    </row>
    <row r="3318" spans="1:1" x14ac:dyDescent="0.25">
      <c r="A3318" s="287"/>
    </row>
    <row r="3319" spans="1:1" x14ac:dyDescent="0.25">
      <c r="A3319" s="287"/>
    </row>
    <row r="3320" spans="1:1" x14ac:dyDescent="0.25">
      <c r="A3320" s="287"/>
    </row>
    <row r="3321" spans="1:1" x14ac:dyDescent="0.25">
      <c r="A3321" s="287"/>
    </row>
    <row r="3322" spans="1:1" x14ac:dyDescent="0.25">
      <c r="A3322" s="287"/>
    </row>
    <row r="3323" spans="1:1" x14ac:dyDescent="0.25">
      <c r="A3323" s="287"/>
    </row>
    <row r="3324" spans="1:1" x14ac:dyDescent="0.25">
      <c r="A3324" s="287"/>
    </row>
    <row r="3325" spans="1:1" x14ac:dyDescent="0.25">
      <c r="A3325" s="287"/>
    </row>
    <row r="3326" spans="1:1" x14ac:dyDescent="0.25">
      <c r="A3326" s="287"/>
    </row>
    <row r="3327" spans="1:1" x14ac:dyDescent="0.25">
      <c r="A3327" s="287"/>
    </row>
    <row r="3328" spans="1:1" x14ac:dyDescent="0.25">
      <c r="A3328" s="287"/>
    </row>
    <row r="3329" spans="1:1" x14ac:dyDescent="0.25">
      <c r="A3329" s="287"/>
    </row>
    <row r="3330" spans="1:1" x14ac:dyDescent="0.25">
      <c r="A3330" s="287"/>
    </row>
    <row r="3331" spans="1:1" x14ac:dyDescent="0.25">
      <c r="A3331" s="287"/>
    </row>
    <row r="3332" spans="1:1" x14ac:dyDescent="0.25">
      <c r="A3332" s="287"/>
    </row>
    <row r="3333" spans="1:1" x14ac:dyDescent="0.25">
      <c r="A3333" s="287"/>
    </row>
    <row r="3334" spans="1:1" x14ac:dyDescent="0.25">
      <c r="A3334" s="287"/>
    </row>
    <row r="3335" spans="1:1" x14ac:dyDescent="0.25">
      <c r="A3335" s="287"/>
    </row>
    <row r="3336" spans="1:1" x14ac:dyDescent="0.25">
      <c r="A3336" s="287"/>
    </row>
    <row r="3337" spans="1:1" x14ac:dyDescent="0.25">
      <c r="A3337" s="287"/>
    </row>
    <row r="3338" spans="1:1" x14ac:dyDescent="0.25">
      <c r="A3338" s="287"/>
    </row>
    <row r="3339" spans="1:1" x14ac:dyDescent="0.25">
      <c r="A3339" s="287"/>
    </row>
    <row r="3340" spans="1:1" x14ac:dyDescent="0.25">
      <c r="A3340" s="287"/>
    </row>
    <row r="3341" spans="1:1" x14ac:dyDescent="0.25">
      <c r="A3341" s="287"/>
    </row>
    <row r="3342" spans="1:1" x14ac:dyDescent="0.25">
      <c r="A3342" s="287"/>
    </row>
    <row r="3343" spans="1:1" x14ac:dyDescent="0.25">
      <c r="A3343" s="287"/>
    </row>
    <row r="3344" spans="1:1" x14ac:dyDescent="0.25">
      <c r="A3344" s="287"/>
    </row>
    <row r="3345" spans="1:1" x14ac:dyDescent="0.25">
      <c r="A3345" s="287"/>
    </row>
    <row r="3346" spans="1:1" x14ac:dyDescent="0.25">
      <c r="A3346" s="287"/>
    </row>
    <row r="3347" spans="1:1" x14ac:dyDescent="0.25">
      <c r="A3347" s="287"/>
    </row>
    <row r="3348" spans="1:1" x14ac:dyDescent="0.25">
      <c r="A3348" s="287"/>
    </row>
    <row r="3349" spans="1:1" x14ac:dyDescent="0.25">
      <c r="A3349" s="287"/>
    </row>
    <row r="3350" spans="1:1" x14ac:dyDescent="0.25">
      <c r="A3350" s="287"/>
    </row>
    <row r="3351" spans="1:1" x14ac:dyDescent="0.25">
      <c r="A3351" s="287"/>
    </row>
    <row r="3352" spans="1:1" x14ac:dyDescent="0.25">
      <c r="A3352" s="287"/>
    </row>
    <row r="3353" spans="1:1" x14ac:dyDescent="0.25">
      <c r="A3353" s="287"/>
    </row>
    <row r="3354" spans="1:1" x14ac:dyDescent="0.25">
      <c r="A3354" s="287"/>
    </row>
    <row r="3355" spans="1:1" x14ac:dyDescent="0.25">
      <c r="A3355" s="287"/>
    </row>
    <row r="3356" spans="1:1" x14ac:dyDescent="0.25">
      <c r="A3356" s="287"/>
    </row>
    <row r="3357" spans="1:1" x14ac:dyDescent="0.25">
      <c r="A3357" s="287"/>
    </row>
    <row r="3358" spans="1:1" x14ac:dyDescent="0.25">
      <c r="A3358" s="287"/>
    </row>
    <row r="3359" spans="1:1" x14ac:dyDescent="0.25">
      <c r="A3359" s="287"/>
    </row>
    <row r="3360" spans="1:1" x14ac:dyDescent="0.25">
      <c r="A3360" s="287"/>
    </row>
    <row r="3361" spans="1:1" x14ac:dyDescent="0.25">
      <c r="A3361" s="287"/>
    </row>
    <row r="3362" spans="1:1" x14ac:dyDescent="0.25">
      <c r="A3362" s="287"/>
    </row>
    <row r="3363" spans="1:1" x14ac:dyDescent="0.25">
      <c r="A3363" s="287"/>
    </row>
    <row r="3364" spans="1:1" x14ac:dyDescent="0.25">
      <c r="A3364" s="287"/>
    </row>
    <row r="3365" spans="1:1" x14ac:dyDescent="0.25">
      <c r="A3365" s="287"/>
    </row>
    <row r="3366" spans="1:1" x14ac:dyDescent="0.25">
      <c r="A3366" s="287"/>
    </row>
    <row r="3367" spans="1:1" x14ac:dyDescent="0.25">
      <c r="A3367" s="287"/>
    </row>
    <row r="3368" spans="1:1" x14ac:dyDescent="0.25">
      <c r="A3368" s="287"/>
    </row>
    <row r="3369" spans="1:1" x14ac:dyDescent="0.25">
      <c r="A3369" s="287"/>
    </row>
    <row r="3370" spans="1:1" x14ac:dyDescent="0.25">
      <c r="A3370" s="287"/>
    </row>
    <row r="3371" spans="1:1" x14ac:dyDescent="0.25">
      <c r="A3371" s="287"/>
    </row>
    <row r="3372" spans="1:1" x14ac:dyDescent="0.25">
      <c r="A3372" s="287"/>
    </row>
    <row r="3373" spans="1:1" x14ac:dyDescent="0.25">
      <c r="A3373" s="287"/>
    </row>
    <row r="3374" spans="1:1" x14ac:dyDescent="0.25">
      <c r="A3374" s="287"/>
    </row>
    <row r="3375" spans="1:1" x14ac:dyDescent="0.25">
      <c r="A3375" s="287"/>
    </row>
    <row r="3376" spans="1:1" x14ac:dyDescent="0.25">
      <c r="A3376" s="287"/>
    </row>
    <row r="3377" spans="1:1" x14ac:dyDescent="0.25">
      <c r="A3377" s="287"/>
    </row>
    <row r="3378" spans="1:1" x14ac:dyDescent="0.25">
      <c r="A3378" s="287"/>
    </row>
    <row r="3379" spans="1:1" x14ac:dyDescent="0.25">
      <c r="A3379" s="287"/>
    </row>
    <row r="3380" spans="1:1" x14ac:dyDescent="0.25">
      <c r="A3380" s="287"/>
    </row>
    <row r="3381" spans="1:1" x14ac:dyDescent="0.25">
      <c r="A3381" s="287"/>
    </row>
    <row r="3382" spans="1:1" x14ac:dyDescent="0.25">
      <c r="A3382" s="287"/>
    </row>
    <row r="3383" spans="1:1" x14ac:dyDescent="0.25">
      <c r="A3383" s="287"/>
    </row>
    <row r="3384" spans="1:1" x14ac:dyDescent="0.25">
      <c r="A3384" s="287"/>
    </row>
    <row r="3385" spans="1:1" x14ac:dyDescent="0.25">
      <c r="A3385" s="287"/>
    </row>
    <row r="3386" spans="1:1" x14ac:dyDescent="0.25">
      <c r="A3386" s="287"/>
    </row>
    <row r="3387" spans="1:1" x14ac:dyDescent="0.25">
      <c r="A3387" s="287"/>
    </row>
    <row r="3388" spans="1:1" x14ac:dyDescent="0.25">
      <c r="A3388" s="287"/>
    </row>
    <row r="3389" spans="1:1" x14ac:dyDescent="0.25">
      <c r="A3389" s="287"/>
    </row>
    <row r="3390" spans="1:1" x14ac:dyDescent="0.25">
      <c r="A3390" s="287"/>
    </row>
    <row r="3391" spans="1:1" x14ac:dyDescent="0.25">
      <c r="A3391" s="287"/>
    </row>
    <row r="3392" spans="1:1" x14ac:dyDescent="0.25">
      <c r="A3392" s="287"/>
    </row>
    <row r="3393" spans="1:1" x14ac:dyDescent="0.25">
      <c r="A3393" s="287"/>
    </row>
    <row r="3394" spans="1:1" x14ac:dyDescent="0.25">
      <c r="A3394" s="287"/>
    </row>
    <row r="3395" spans="1:1" x14ac:dyDescent="0.25">
      <c r="A3395" s="287"/>
    </row>
    <row r="3396" spans="1:1" x14ac:dyDescent="0.25">
      <c r="A3396" s="287"/>
    </row>
    <row r="3397" spans="1:1" x14ac:dyDescent="0.25">
      <c r="A3397" s="287"/>
    </row>
    <row r="3398" spans="1:1" x14ac:dyDescent="0.25">
      <c r="A3398" s="287"/>
    </row>
    <row r="3399" spans="1:1" x14ac:dyDescent="0.25">
      <c r="A3399" s="287"/>
    </row>
    <row r="3400" spans="1:1" x14ac:dyDescent="0.25">
      <c r="A3400" s="287"/>
    </row>
    <row r="3401" spans="1:1" x14ac:dyDescent="0.25">
      <c r="A3401" s="287"/>
    </row>
    <row r="3402" spans="1:1" x14ac:dyDescent="0.25">
      <c r="A3402" s="287"/>
    </row>
    <row r="3403" spans="1:1" x14ac:dyDescent="0.25">
      <c r="A3403" s="287"/>
    </row>
    <row r="3404" spans="1:1" x14ac:dyDescent="0.25">
      <c r="A3404" s="287"/>
    </row>
    <row r="3405" spans="1:1" x14ac:dyDescent="0.25">
      <c r="A3405" s="287"/>
    </row>
    <row r="3406" spans="1:1" x14ac:dyDescent="0.25">
      <c r="A3406" s="287"/>
    </row>
    <row r="3407" spans="1:1" x14ac:dyDescent="0.25">
      <c r="A3407" s="287"/>
    </row>
    <row r="3408" spans="1:1" x14ac:dyDescent="0.25">
      <c r="A3408" s="287"/>
    </row>
    <row r="3409" spans="1:1" x14ac:dyDescent="0.25">
      <c r="A3409" s="287"/>
    </row>
    <row r="3410" spans="1:1" x14ac:dyDescent="0.25">
      <c r="A3410" s="287"/>
    </row>
    <row r="3411" spans="1:1" x14ac:dyDescent="0.25">
      <c r="A3411" s="287"/>
    </row>
    <row r="3412" spans="1:1" x14ac:dyDescent="0.25">
      <c r="A3412" s="287"/>
    </row>
    <row r="3413" spans="1:1" x14ac:dyDescent="0.25">
      <c r="A3413" s="287"/>
    </row>
    <row r="3414" spans="1:1" x14ac:dyDescent="0.25">
      <c r="A3414" s="287"/>
    </row>
    <row r="3415" spans="1:1" x14ac:dyDescent="0.25">
      <c r="A3415" s="287"/>
    </row>
    <row r="3416" spans="1:1" x14ac:dyDescent="0.25">
      <c r="A3416" s="287"/>
    </row>
    <row r="3417" spans="1:1" x14ac:dyDescent="0.25">
      <c r="A3417" s="287"/>
    </row>
    <row r="3418" spans="1:1" x14ac:dyDescent="0.25">
      <c r="A3418" s="287"/>
    </row>
    <row r="3419" spans="1:1" x14ac:dyDescent="0.25">
      <c r="A3419" s="287"/>
    </row>
    <row r="3420" spans="1:1" x14ac:dyDescent="0.25">
      <c r="A3420" s="287"/>
    </row>
    <row r="3421" spans="1:1" x14ac:dyDescent="0.25">
      <c r="A3421" s="287"/>
    </row>
    <row r="3422" spans="1:1" x14ac:dyDescent="0.25">
      <c r="A3422" s="287"/>
    </row>
    <row r="3423" spans="1:1" x14ac:dyDescent="0.25">
      <c r="A3423" s="287"/>
    </row>
    <row r="3424" spans="1:1" x14ac:dyDescent="0.25">
      <c r="A3424" s="287"/>
    </row>
    <row r="3425" spans="1:1" x14ac:dyDescent="0.25">
      <c r="A3425" s="287"/>
    </row>
    <row r="3426" spans="1:1" x14ac:dyDescent="0.25">
      <c r="A3426" s="287"/>
    </row>
    <row r="3427" spans="1:1" x14ac:dyDescent="0.25">
      <c r="A3427" s="287"/>
    </row>
    <row r="3428" spans="1:1" x14ac:dyDescent="0.25">
      <c r="A3428" s="287"/>
    </row>
    <row r="3429" spans="1:1" x14ac:dyDescent="0.25">
      <c r="A3429" s="287"/>
    </row>
    <row r="3430" spans="1:1" x14ac:dyDescent="0.25">
      <c r="A3430" s="287"/>
    </row>
    <row r="3431" spans="1:1" x14ac:dyDescent="0.25">
      <c r="A3431" s="287"/>
    </row>
    <row r="3432" spans="1:1" x14ac:dyDescent="0.25">
      <c r="A3432" s="287"/>
    </row>
    <row r="3433" spans="1:1" x14ac:dyDescent="0.25">
      <c r="A3433" s="287"/>
    </row>
    <row r="3434" spans="1:1" x14ac:dyDescent="0.25">
      <c r="A3434" s="287"/>
    </row>
    <row r="3435" spans="1:1" x14ac:dyDescent="0.25">
      <c r="A3435" s="287"/>
    </row>
    <row r="3436" spans="1:1" x14ac:dyDescent="0.25">
      <c r="A3436" s="287"/>
    </row>
    <row r="3437" spans="1:1" x14ac:dyDescent="0.25">
      <c r="A3437" s="287"/>
    </row>
    <row r="3438" spans="1:1" x14ac:dyDescent="0.25">
      <c r="A3438" s="287"/>
    </row>
    <row r="3439" spans="1:1" x14ac:dyDescent="0.25">
      <c r="A3439" s="287"/>
    </row>
    <row r="3440" spans="1:1" x14ac:dyDescent="0.25">
      <c r="A3440" s="287"/>
    </row>
    <row r="3441" spans="1:1" x14ac:dyDescent="0.25">
      <c r="A3441" s="287"/>
    </row>
    <row r="3442" spans="1:1" x14ac:dyDescent="0.25">
      <c r="A3442" s="287"/>
    </row>
    <row r="3443" spans="1:1" x14ac:dyDescent="0.25">
      <c r="A3443" s="287"/>
    </row>
    <row r="3444" spans="1:1" x14ac:dyDescent="0.25">
      <c r="A3444" s="287"/>
    </row>
    <row r="3445" spans="1:1" x14ac:dyDescent="0.25">
      <c r="A3445" s="287"/>
    </row>
    <row r="3446" spans="1:1" x14ac:dyDescent="0.25">
      <c r="A3446" s="287"/>
    </row>
    <row r="3447" spans="1:1" x14ac:dyDescent="0.25">
      <c r="A3447" s="287"/>
    </row>
    <row r="3448" spans="1:1" x14ac:dyDescent="0.25">
      <c r="A3448" s="287"/>
    </row>
    <row r="3449" spans="1:1" x14ac:dyDescent="0.25">
      <c r="A3449" s="287"/>
    </row>
    <row r="3450" spans="1:1" x14ac:dyDescent="0.25">
      <c r="A3450" s="287"/>
    </row>
    <row r="3451" spans="1:1" x14ac:dyDescent="0.25">
      <c r="A3451" s="287"/>
    </row>
    <row r="3452" spans="1:1" x14ac:dyDescent="0.25">
      <c r="A3452" s="287"/>
    </row>
    <row r="3453" spans="1:1" x14ac:dyDescent="0.25">
      <c r="A3453" s="287"/>
    </row>
    <row r="3454" spans="1:1" x14ac:dyDescent="0.25">
      <c r="A3454" s="287"/>
    </row>
    <row r="3455" spans="1:1" x14ac:dyDescent="0.25">
      <c r="A3455" s="287"/>
    </row>
    <row r="3456" spans="1:1" x14ac:dyDescent="0.25">
      <c r="A3456" s="287"/>
    </row>
    <row r="3457" spans="1:1" x14ac:dyDescent="0.25">
      <c r="A3457" s="287"/>
    </row>
    <row r="3458" spans="1:1" x14ac:dyDescent="0.25">
      <c r="A3458" s="287"/>
    </row>
    <row r="3459" spans="1:1" x14ac:dyDescent="0.25">
      <c r="A3459" s="287"/>
    </row>
    <row r="3460" spans="1:1" x14ac:dyDescent="0.25">
      <c r="A3460" s="287"/>
    </row>
    <row r="3461" spans="1:1" x14ac:dyDescent="0.25">
      <c r="A3461" s="287"/>
    </row>
    <row r="3462" spans="1:1" x14ac:dyDescent="0.25">
      <c r="A3462" s="287"/>
    </row>
    <row r="3463" spans="1:1" x14ac:dyDescent="0.25">
      <c r="A3463" s="287"/>
    </row>
    <row r="3464" spans="1:1" x14ac:dyDescent="0.25">
      <c r="A3464" s="287"/>
    </row>
    <row r="3465" spans="1:1" x14ac:dyDescent="0.25">
      <c r="A3465" s="287"/>
    </row>
    <row r="3466" spans="1:1" x14ac:dyDescent="0.25">
      <c r="A3466" s="287"/>
    </row>
    <row r="3467" spans="1:1" x14ac:dyDescent="0.25">
      <c r="A3467" s="287"/>
    </row>
    <row r="3468" spans="1:1" x14ac:dyDescent="0.25">
      <c r="A3468" s="287"/>
    </row>
    <row r="3469" spans="1:1" x14ac:dyDescent="0.25">
      <c r="A3469" s="287"/>
    </row>
    <row r="3470" spans="1:1" x14ac:dyDescent="0.25">
      <c r="A3470" s="287"/>
    </row>
    <row r="3471" spans="1:1" x14ac:dyDescent="0.25">
      <c r="A3471" s="287"/>
    </row>
    <row r="3472" spans="1:1" x14ac:dyDescent="0.25">
      <c r="A3472" s="287"/>
    </row>
    <row r="3473" spans="1:1" x14ac:dyDescent="0.25">
      <c r="A3473" s="287"/>
    </row>
    <row r="3474" spans="1:1" x14ac:dyDescent="0.25">
      <c r="A3474" s="287"/>
    </row>
    <row r="3475" spans="1:1" x14ac:dyDescent="0.25">
      <c r="A3475" s="287"/>
    </row>
    <row r="3476" spans="1:1" x14ac:dyDescent="0.25">
      <c r="A3476" s="287"/>
    </row>
    <row r="3477" spans="1:1" x14ac:dyDescent="0.25">
      <c r="A3477" s="287"/>
    </row>
    <row r="3478" spans="1:1" x14ac:dyDescent="0.25">
      <c r="A3478" s="287"/>
    </row>
    <row r="3479" spans="1:1" x14ac:dyDescent="0.25">
      <c r="A3479" s="287"/>
    </row>
    <row r="3480" spans="1:1" x14ac:dyDescent="0.25">
      <c r="A3480" s="287"/>
    </row>
    <row r="3481" spans="1:1" x14ac:dyDescent="0.25">
      <c r="A3481" s="287"/>
    </row>
    <row r="3482" spans="1:1" x14ac:dyDescent="0.25">
      <c r="A3482" s="287"/>
    </row>
    <row r="3483" spans="1:1" x14ac:dyDescent="0.25">
      <c r="A3483" s="287"/>
    </row>
    <row r="3484" spans="1:1" x14ac:dyDescent="0.25">
      <c r="A3484" s="287"/>
    </row>
    <row r="3485" spans="1:1" x14ac:dyDescent="0.25">
      <c r="A3485" s="287"/>
    </row>
    <row r="3486" spans="1:1" x14ac:dyDescent="0.25">
      <c r="A3486" s="287"/>
    </row>
    <row r="3487" spans="1:1" x14ac:dyDescent="0.25">
      <c r="A3487" s="287"/>
    </row>
    <row r="3488" spans="1:1" x14ac:dyDescent="0.25">
      <c r="A3488" s="287"/>
    </row>
    <row r="3489" spans="1:1" x14ac:dyDescent="0.25">
      <c r="A3489" s="287"/>
    </row>
    <row r="3490" spans="1:1" x14ac:dyDescent="0.25">
      <c r="A3490" s="287"/>
    </row>
    <row r="3491" spans="1:1" x14ac:dyDescent="0.25">
      <c r="A3491" s="287"/>
    </row>
    <row r="3492" spans="1:1" x14ac:dyDescent="0.25">
      <c r="A3492" s="287"/>
    </row>
    <row r="3493" spans="1:1" x14ac:dyDescent="0.25">
      <c r="A3493" s="287"/>
    </row>
    <row r="3494" spans="1:1" x14ac:dyDescent="0.25">
      <c r="A3494" s="287"/>
    </row>
    <row r="3495" spans="1:1" x14ac:dyDescent="0.25">
      <c r="A3495" s="287"/>
    </row>
    <row r="3496" spans="1:1" x14ac:dyDescent="0.25">
      <c r="A3496" s="287"/>
    </row>
    <row r="3497" spans="1:1" x14ac:dyDescent="0.25">
      <c r="A3497" s="287"/>
    </row>
    <row r="3498" spans="1:1" x14ac:dyDescent="0.25">
      <c r="A3498" s="287"/>
    </row>
    <row r="3499" spans="1:1" x14ac:dyDescent="0.25">
      <c r="A3499" s="287"/>
    </row>
    <row r="3500" spans="1:1" x14ac:dyDescent="0.25">
      <c r="A3500" s="287"/>
    </row>
    <row r="3501" spans="1:1" x14ac:dyDescent="0.25">
      <c r="A3501" s="287"/>
    </row>
    <row r="3502" spans="1:1" x14ac:dyDescent="0.25">
      <c r="A3502" s="287"/>
    </row>
    <row r="3503" spans="1:1" x14ac:dyDescent="0.25">
      <c r="A3503" s="287"/>
    </row>
    <row r="3504" spans="1:1" x14ac:dyDescent="0.25">
      <c r="A3504" s="287"/>
    </row>
    <row r="3505" spans="1:1" x14ac:dyDescent="0.25">
      <c r="A3505" s="287"/>
    </row>
    <row r="3506" spans="1:1" x14ac:dyDescent="0.25">
      <c r="A3506" s="287"/>
    </row>
    <row r="3507" spans="1:1" x14ac:dyDescent="0.25">
      <c r="A3507" s="287"/>
    </row>
    <row r="3508" spans="1:1" x14ac:dyDescent="0.25">
      <c r="A3508" s="287"/>
    </row>
    <row r="3509" spans="1:1" x14ac:dyDescent="0.25">
      <c r="A3509" s="287"/>
    </row>
    <row r="3510" spans="1:1" x14ac:dyDescent="0.25">
      <c r="A3510" s="287"/>
    </row>
    <row r="3511" spans="1:1" x14ac:dyDescent="0.25">
      <c r="A3511" s="287"/>
    </row>
    <row r="3512" spans="1:1" x14ac:dyDescent="0.25">
      <c r="A3512" s="287"/>
    </row>
    <row r="3513" spans="1:1" x14ac:dyDescent="0.25">
      <c r="A3513" s="287"/>
    </row>
    <row r="3514" spans="1:1" x14ac:dyDescent="0.25">
      <c r="A3514" s="287"/>
    </row>
    <row r="3515" spans="1:1" x14ac:dyDescent="0.25">
      <c r="A3515" s="287"/>
    </row>
    <row r="3516" spans="1:1" x14ac:dyDescent="0.25">
      <c r="A3516" s="287"/>
    </row>
    <row r="3517" spans="1:1" x14ac:dyDescent="0.25">
      <c r="A3517" s="287"/>
    </row>
    <row r="3518" spans="1:1" x14ac:dyDescent="0.25">
      <c r="A3518" s="287"/>
    </row>
    <row r="3519" spans="1:1" x14ac:dyDescent="0.25">
      <c r="A3519" s="287"/>
    </row>
    <row r="3520" spans="1:1" x14ac:dyDescent="0.25">
      <c r="A3520" s="287"/>
    </row>
    <row r="3521" spans="1:1" x14ac:dyDescent="0.25">
      <c r="A3521" s="287"/>
    </row>
    <row r="3522" spans="1:1" x14ac:dyDescent="0.25">
      <c r="A3522" s="287"/>
    </row>
    <row r="3523" spans="1:1" x14ac:dyDescent="0.25">
      <c r="A3523" s="287"/>
    </row>
    <row r="3524" spans="1:1" x14ac:dyDescent="0.25">
      <c r="A3524" s="287"/>
    </row>
    <row r="3525" spans="1:1" x14ac:dyDescent="0.25">
      <c r="A3525" s="287"/>
    </row>
    <row r="3526" spans="1:1" x14ac:dyDescent="0.25">
      <c r="A3526" s="287"/>
    </row>
    <row r="3527" spans="1:1" x14ac:dyDescent="0.25">
      <c r="A3527" s="287"/>
    </row>
    <row r="3528" spans="1:1" x14ac:dyDescent="0.25">
      <c r="A3528" s="287"/>
    </row>
    <row r="3529" spans="1:1" x14ac:dyDescent="0.25">
      <c r="A3529" s="287"/>
    </row>
    <row r="3530" spans="1:1" x14ac:dyDescent="0.25">
      <c r="A3530" s="287"/>
    </row>
    <row r="3531" spans="1:1" x14ac:dyDescent="0.25">
      <c r="A3531" s="287"/>
    </row>
    <row r="3532" spans="1:1" x14ac:dyDescent="0.25">
      <c r="A3532" s="287"/>
    </row>
    <row r="3533" spans="1:1" x14ac:dyDescent="0.25">
      <c r="A3533" s="287"/>
    </row>
    <row r="3534" spans="1:1" x14ac:dyDescent="0.25">
      <c r="A3534" s="287"/>
    </row>
    <row r="3535" spans="1:1" x14ac:dyDescent="0.25">
      <c r="A3535" s="287"/>
    </row>
    <row r="3536" spans="1:1" x14ac:dyDescent="0.25">
      <c r="A3536" s="287"/>
    </row>
    <row r="3537" spans="1:1" x14ac:dyDescent="0.25">
      <c r="A3537" s="287"/>
    </row>
    <row r="3538" spans="1:1" x14ac:dyDescent="0.25">
      <c r="A3538" s="287"/>
    </row>
    <row r="3539" spans="1:1" x14ac:dyDescent="0.25">
      <c r="A3539" s="287"/>
    </row>
    <row r="3540" spans="1:1" x14ac:dyDescent="0.25">
      <c r="A3540" s="287"/>
    </row>
    <row r="3541" spans="1:1" x14ac:dyDescent="0.25">
      <c r="A3541" s="287"/>
    </row>
    <row r="3542" spans="1:1" x14ac:dyDescent="0.25">
      <c r="A3542" s="287"/>
    </row>
    <row r="3543" spans="1:1" x14ac:dyDescent="0.25">
      <c r="A3543" s="287"/>
    </row>
    <row r="3544" spans="1:1" x14ac:dyDescent="0.25">
      <c r="A3544" s="287"/>
    </row>
    <row r="3545" spans="1:1" x14ac:dyDescent="0.25">
      <c r="A3545" s="287"/>
    </row>
    <row r="3546" spans="1:1" x14ac:dyDescent="0.25">
      <c r="A3546" s="287"/>
    </row>
    <row r="3547" spans="1:1" x14ac:dyDescent="0.25">
      <c r="A3547" s="287"/>
    </row>
    <row r="3548" spans="1:1" x14ac:dyDescent="0.25">
      <c r="A3548" s="287"/>
    </row>
    <row r="3549" spans="1:1" x14ac:dyDescent="0.25">
      <c r="A3549" s="287"/>
    </row>
    <row r="3550" spans="1:1" x14ac:dyDescent="0.25">
      <c r="A3550" s="287"/>
    </row>
    <row r="3551" spans="1:1" x14ac:dyDescent="0.25">
      <c r="A3551" s="287"/>
    </row>
    <row r="3552" spans="1:1" x14ac:dyDescent="0.25">
      <c r="A3552" s="287"/>
    </row>
    <row r="3553" spans="1:1" x14ac:dyDescent="0.25">
      <c r="A3553" s="287"/>
    </row>
    <row r="3554" spans="1:1" x14ac:dyDescent="0.25">
      <c r="A3554" s="287"/>
    </row>
    <row r="3555" spans="1:1" x14ac:dyDescent="0.25">
      <c r="A3555" s="287"/>
    </row>
    <row r="3556" spans="1:1" x14ac:dyDescent="0.25">
      <c r="A3556" s="287"/>
    </row>
    <row r="3557" spans="1:1" x14ac:dyDescent="0.25">
      <c r="A3557" s="287"/>
    </row>
    <row r="3558" spans="1:1" x14ac:dyDescent="0.25">
      <c r="A3558" s="287"/>
    </row>
    <row r="3559" spans="1:1" x14ac:dyDescent="0.25">
      <c r="A3559" s="287"/>
    </row>
    <row r="3560" spans="1:1" x14ac:dyDescent="0.25">
      <c r="A3560" s="287"/>
    </row>
    <row r="3561" spans="1:1" x14ac:dyDescent="0.25">
      <c r="A3561" s="287"/>
    </row>
    <row r="3562" spans="1:1" x14ac:dyDescent="0.25">
      <c r="A3562" s="287"/>
    </row>
    <row r="3563" spans="1:1" x14ac:dyDescent="0.25">
      <c r="A3563" s="287"/>
    </row>
    <row r="3564" spans="1:1" x14ac:dyDescent="0.25">
      <c r="A3564" s="287"/>
    </row>
    <row r="3565" spans="1:1" x14ac:dyDescent="0.25">
      <c r="A3565" s="287"/>
    </row>
    <row r="3566" spans="1:1" x14ac:dyDescent="0.25">
      <c r="A3566" s="287"/>
    </row>
    <row r="3567" spans="1:1" x14ac:dyDescent="0.25">
      <c r="A3567" s="287"/>
    </row>
    <row r="3568" spans="1:1" x14ac:dyDescent="0.25">
      <c r="A3568" s="287"/>
    </row>
    <row r="3569" spans="1:1" x14ac:dyDescent="0.25">
      <c r="A3569" s="287"/>
    </row>
    <row r="3570" spans="1:1" x14ac:dyDescent="0.25">
      <c r="A3570" s="287"/>
    </row>
    <row r="3571" spans="1:1" x14ac:dyDescent="0.25">
      <c r="A3571" s="287"/>
    </row>
    <row r="3572" spans="1:1" x14ac:dyDescent="0.25">
      <c r="A3572" s="287"/>
    </row>
    <row r="3573" spans="1:1" x14ac:dyDescent="0.25">
      <c r="A3573" s="287"/>
    </row>
    <row r="3574" spans="1:1" x14ac:dyDescent="0.25">
      <c r="A3574" s="287"/>
    </row>
    <row r="3575" spans="1:1" x14ac:dyDescent="0.25">
      <c r="A3575" s="287"/>
    </row>
    <row r="3576" spans="1:1" x14ac:dyDescent="0.25">
      <c r="A3576" s="287"/>
    </row>
    <row r="3577" spans="1:1" x14ac:dyDescent="0.25">
      <c r="A3577" s="287"/>
    </row>
    <row r="3578" spans="1:1" x14ac:dyDescent="0.25">
      <c r="A3578" s="287"/>
    </row>
    <row r="3579" spans="1:1" x14ac:dyDescent="0.25">
      <c r="A3579" s="287"/>
    </row>
    <row r="3580" spans="1:1" x14ac:dyDescent="0.25">
      <c r="A3580" s="287"/>
    </row>
    <row r="3581" spans="1:1" x14ac:dyDescent="0.25">
      <c r="A3581" s="287"/>
    </row>
    <row r="3582" spans="1:1" x14ac:dyDescent="0.25">
      <c r="A3582" s="287"/>
    </row>
    <row r="3583" spans="1:1" x14ac:dyDescent="0.25">
      <c r="A3583" s="287"/>
    </row>
    <row r="3584" spans="1:1" x14ac:dyDescent="0.25">
      <c r="A3584" s="287"/>
    </row>
    <row r="3585" spans="1:1" x14ac:dyDescent="0.25">
      <c r="A3585" s="287"/>
    </row>
    <row r="3586" spans="1:1" x14ac:dyDescent="0.25">
      <c r="A3586" s="287"/>
    </row>
    <row r="3587" spans="1:1" x14ac:dyDescent="0.25">
      <c r="A3587" s="287"/>
    </row>
    <row r="3588" spans="1:1" x14ac:dyDescent="0.25">
      <c r="A3588" s="287"/>
    </row>
    <row r="3589" spans="1:1" x14ac:dyDescent="0.25">
      <c r="A3589" s="287"/>
    </row>
    <row r="3590" spans="1:1" x14ac:dyDescent="0.25">
      <c r="A3590" s="287"/>
    </row>
    <row r="3591" spans="1:1" x14ac:dyDescent="0.25">
      <c r="A3591" s="287"/>
    </row>
    <row r="3592" spans="1:1" x14ac:dyDescent="0.25">
      <c r="A3592" s="287"/>
    </row>
    <row r="3593" spans="1:1" x14ac:dyDescent="0.25">
      <c r="A3593" s="287"/>
    </row>
    <row r="3594" spans="1:1" x14ac:dyDescent="0.25">
      <c r="A3594" s="287"/>
    </row>
    <row r="3595" spans="1:1" x14ac:dyDescent="0.25">
      <c r="A3595" s="287"/>
    </row>
    <row r="3596" spans="1:1" x14ac:dyDescent="0.25">
      <c r="A3596" s="287"/>
    </row>
    <row r="3597" spans="1:1" x14ac:dyDescent="0.25">
      <c r="A3597" s="287"/>
    </row>
    <row r="3598" spans="1:1" x14ac:dyDescent="0.25">
      <c r="A3598" s="287"/>
    </row>
    <row r="3599" spans="1:1" x14ac:dyDescent="0.25">
      <c r="A3599" s="287"/>
    </row>
    <row r="3600" spans="1:1" x14ac:dyDescent="0.25">
      <c r="A3600" s="287"/>
    </row>
    <row r="3601" spans="1:1" x14ac:dyDescent="0.25">
      <c r="A3601" s="287"/>
    </row>
    <row r="3602" spans="1:1" x14ac:dyDescent="0.25">
      <c r="A3602" s="287"/>
    </row>
    <row r="3603" spans="1:1" x14ac:dyDescent="0.25">
      <c r="A3603" s="287"/>
    </row>
    <row r="3604" spans="1:1" x14ac:dyDescent="0.25">
      <c r="A3604" s="287"/>
    </row>
    <row r="3605" spans="1:1" x14ac:dyDescent="0.25">
      <c r="A3605" s="287"/>
    </row>
    <row r="3606" spans="1:1" x14ac:dyDescent="0.25">
      <c r="A3606" s="287"/>
    </row>
    <row r="3607" spans="1:1" x14ac:dyDescent="0.25">
      <c r="A3607" s="287"/>
    </row>
    <row r="3608" spans="1:1" x14ac:dyDescent="0.25">
      <c r="A3608" s="287"/>
    </row>
    <row r="3609" spans="1:1" x14ac:dyDescent="0.25">
      <c r="A3609" s="287"/>
    </row>
    <row r="3610" spans="1:1" x14ac:dyDescent="0.25">
      <c r="A3610" s="287"/>
    </row>
    <row r="3611" spans="1:1" x14ac:dyDescent="0.25">
      <c r="A3611" s="287"/>
    </row>
    <row r="3612" spans="1:1" x14ac:dyDescent="0.25">
      <c r="A3612" s="287"/>
    </row>
    <row r="3613" spans="1:1" x14ac:dyDescent="0.25">
      <c r="A3613" s="287"/>
    </row>
    <row r="3614" spans="1:1" x14ac:dyDescent="0.25">
      <c r="A3614" s="287"/>
    </row>
    <row r="3615" spans="1:1" x14ac:dyDescent="0.25">
      <c r="A3615" s="287"/>
    </row>
    <row r="3616" spans="1:1" x14ac:dyDescent="0.25">
      <c r="A3616" s="287"/>
    </row>
    <row r="3617" spans="1:1" x14ac:dyDescent="0.25">
      <c r="A3617" s="287"/>
    </row>
    <row r="3618" spans="1:1" x14ac:dyDescent="0.25">
      <c r="A3618" s="287"/>
    </row>
    <row r="3619" spans="1:1" x14ac:dyDescent="0.25">
      <c r="A3619" s="287"/>
    </row>
    <row r="3620" spans="1:1" x14ac:dyDescent="0.25">
      <c r="A3620" s="287"/>
    </row>
    <row r="3621" spans="1:1" x14ac:dyDescent="0.25">
      <c r="A3621" s="287"/>
    </row>
    <row r="3622" spans="1:1" x14ac:dyDescent="0.25">
      <c r="A3622" s="287"/>
    </row>
    <row r="3623" spans="1:1" x14ac:dyDescent="0.25">
      <c r="A3623" s="287"/>
    </row>
    <row r="3624" spans="1:1" x14ac:dyDescent="0.25">
      <c r="A3624" s="287"/>
    </row>
    <row r="3625" spans="1:1" x14ac:dyDescent="0.25">
      <c r="A3625" s="287"/>
    </row>
    <row r="3626" spans="1:1" x14ac:dyDescent="0.25">
      <c r="A3626" s="287"/>
    </row>
    <row r="3627" spans="1:1" x14ac:dyDescent="0.25">
      <c r="A3627" s="287"/>
    </row>
    <row r="3628" spans="1:1" x14ac:dyDescent="0.25">
      <c r="A3628" s="287"/>
    </row>
    <row r="3629" spans="1:1" x14ac:dyDescent="0.25">
      <c r="A3629" s="287"/>
    </row>
    <row r="3630" spans="1:1" x14ac:dyDescent="0.25">
      <c r="A3630" s="287"/>
    </row>
    <row r="3631" spans="1:1" x14ac:dyDescent="0.25">
      <c r="A3631" s="287"/>
    </row>
    <row r="3632" spans="1:1" x14ac:dyDescent="0.25">
      <c r="A3632" s="287"/>
    </row>
    <row r="3633" spans="1:1" x14ac:dyDescent="0.25">
      <c r="A3633" s="287"/>
    </row>
    <row r="3634" spans="1:1" x14ac:dyDescent="0.25">
      <c r="A3634" s="287"/>
    </row>
    <row r="3635" spans="1:1" x14ac:dyDescent="0.25">
      <c r="A3635" s="287"/>
    </row>
    <row r="3636" spans="1:1" x14ac:dyDescent="0.25">
      <c r="A3636" s="287"/>
    </row>
    <row r="3637" spans="1:1" x14ac:dyDescent="0.25">
      <c r="A3637" s="287"/>
    </row>
    <row r="3638" spans="1:1" x14ac:dyDescent="0.25">
      <c r="A3638" s="287"/>
    </row>
    <row r="3639" spans="1:1" x14ac:dyDescent="0.25">
      <c r="A3639" s="287"/>
    </row>
    <row r="3640" spans="1:1" x14ac:dyDescent="0.25">
      <c r="A3640" s="287"/>
    </row>
    <row r="3641" spans="1:1" x14ac:dyDescent="0.25">
      <c r="A3641" s="287"/>
    </row>
    <row r="3642" spans="1:1" x14ac:dyDescent="0.25">
      <c r="A3642" s="287"/>
    </row>
    <row r="3643" spans="1:1" x14ac:dyDescent="0.25">
      <c r="A3643" s="287"/>
    </row>
    <row r="3644" spans="1:1" x14ac:dyDescent="0.25">
      <c r="A3644" s="287"/>
    </row>
    <row r="3645" spans="1:1" x14ac:dyDescent="0.25">
      <c r="A3645" s="287"/>
    </row>
    <row r="3646" spans="1:1" x14ac:dyDescent="0.25">
      <c r="A3646" s="287"/>
    </row>
    <row r="3647" spans="1:1" x14ac:dyDescent="0.25">
      <c r="A3647" s="287"/>
    </row>
    <row r="3648" spans="1:1" x14ac:dyDescent="0.25">
      <c r="A3648" s="287"/>
    </row>
    <row r="3649" spans="1:1" x14ac:dyDescent="0.25">
      <c r="A3649" s="287"/>
    </row>
    <row r="3650" spans="1:1" x14ac:dyDescent="0.25">
      <c r="A3650" s="287"/>
    </row>
    <row r="3651" spans="1:1" x14ac:dyDescent="0.25">
      <c r="A3651" s="287"/>
    </row>
    <row r="3652" spans="1:1" x14ac:dyDescent="0.25">
      <c r="A3652" s="287"/>
    </row>
    <row r="3653" spans="1:1" x14ac:dyDescent="0.25">
      <c r="A3653" s="287"/>
    </row>
    <row r="3654" spans="1:1" x14ac:dyDescent="0.25">
      <c r="A3654" s="287"/>
    </row>
    <row r="3655" spans="1:1" x14ac:dyDescent="0.25">
      <c r="A3655" s="287"/>
    </row>
    <row r="3656" spans="1:1" x14ac:dyDescent="0.25">
      <c r="A3656" s="287"/>
    </row>
    <row r="3657" spans="1:1" x14ac:dyDescent="0.25">
      <c r="A3657" s="287"/>
    </row>
    <row r="3658" spans="1:1" x14ac:dyDescent="0.25">
      <c r="A3658" s="287"/>
    </row>
    <row r="3659" spans="1:1" x14ac:dyDescent="0.25">
      <c r="A3659" s="287"/>
    </row>
    <row r="3660" spans="1:1" x14ac:dyDescent="0.25">
      <c r="A3660" s="287"/>
    </row>
    <row r="3661" spans="1:1" x14ac:dyDescent="0.25">
      <c r="A3661" s="287"/>
    </row>
    <row r="3662" spans="1:1" x14ac:dyDescent="0.25">
      <c r="A3662" s="287"/>
    </row>
    <row r="3663" spans="1:1" x14ac:dyDescent="0.25">
      <c r="A3663" s="287"/>
    </row>
    <row r="3664" spans="1:1" x14ac:dyDescent="0.25">
      <c r="A3664" s="287"/>
    </row>
    <row r="3665" spans="1:1" x14ac:dyDescent="0.25">
      <c r="A3665" s="287"/>
    </row>
    <row r="3666" spans="1:1" x14ac:dyDescent="0.25">
      <c r="A3666" s="287"/>
    </row>
    <row r="3667" spans="1:1" x14ac:dyDescent="0.25">
      <c r="A3667" s="287"/>
    </row>
    <row r="3668" spans="1:1" x14ac:dyDescent="0.25">
      <c r="A3668" s="287"/>
    </row>
    <row r="3669" spans="1:1" x14ac:dyDescent="0.25">
      <c r="A3669" s="287"/>
    </row>
    <row r="3670" spans="1:1" x14ac:dyDescent="0.25">
      <c r="A3670" s="287"/>
    </row>
    <row r="3671" spans="1:1" x14ac:dyDescent="0.25">
      <c r="A3671" s="287"/>
    </row>
    <row r="3672" spans="1:1" x14ac:dyDescent="0.25">
      <c r="A3672" s="287"/>
    </row>
    <row r="3673" spans="1:1" x14ac:dyDescent="0.25">
      <c r="A3673" s="287"/>
    </row>
    <row r="3674" spans="1:1" x14ac:dyDescent="0.25">
      <c r="A3674" s="287"/>
    </row>
    <row r="3675" spans="1:1" x14ac:dyDescent="0.25">
      <c r="A3675" s="287"/>
    </row>
    <row r="3676" spans="1:1" x14ac:dyDescent="0.25">
      <c r="A3676" s="287"/>
    </row>
    <row r="3677" spans="1:1" x14ac:dyDescent="0.25">
      <c r="A3677" s="287"/>
    </row>
    <row r="3678" spans="1:1" x14ac:dyDescent="0.25">
      <c r="A3678" s="287"/>
    </row>
    <row r="3679" spans="1:1" x14ac:dyDescent="0.25">
      <c r="A3679" s="287"/>
    </row>
    <row r="3680" spans="1:1" x14ac:dyDescent="0.25">
      <c r="A3680" s="287"/>
    </row>
    <row r="3681" spans="1:1" x14ac:dyDescent="0.25">
      <c r="A3681" s="287"/>
    </row>
    <row r="3682" spans="1:1" x14ac:dyDescent="0.25">
      <c r="A3682" s="287"/>
    </row>
    <row r="3683" spans="1:1" x14ac:dyDescent="0.25">
      <c r="A3683" s="287"/>
    </row>
    <row r="3684" spans="1:1" x14ac:dyDescent="0.25">
      <c r="A3684" s="287"/>
    </row>
    <row r="3685" spans="1:1" x14ac:dyDescent="0.25">
      <c r="A3685" s="287"/>
    </row>
    <row r="3686" spans="1:1" x14ac:dyDescent="0.25">
      <c r="A3686" s="287"/>
    </row>
    <row r="3687" spans="1:1" x14ac:dyDescent="0.25">
      <c r="A3687" s="287"/>
    </row>
    <row r="3688" spans="1:1" x14ac:dyDescent="0.25">
      <c r="A3688" s="287"/>
    </row>
    <row r="3689" spans="1:1" x14ac:dyDescent="0.25">
      <c r="A3689" s="287"/>
    </row>
    <row r="3690" spans="1:1" x14ac:dyDescent="0.25">
      <c r="A3690" s="287"/>
    </row>
    <row r="3691" spans="1:1" x14ac:dyDescent="0.25">
      <c r="A3691" s="287"/>
    </row>
    <row r="3692" spans="1:1" x14ac:dyDescent="0.25">
      <c r="A3692" s="287"/>
    </row>
    <row r="3693" spans="1:1" x14ac:dyDescent="0.25">
      <c r="A3693" s="287"/>
    </row>
    <row r="3694" spans="1:1" x14ac:dyDescent="0.25">
      <c r="A3694" s="287"/>
    </row>
    <row r="3695" spans="1:1" x14ac:dyDescent="0.25">
      <c r="A3695" s="287"/>
    </row>
    <row r="3696" spans="1:1" x14ac:dyDescent="0.25">
      <c r="A3696" s="287"/>
    </row>
    <row r="3697" spans="1:1" x14ac:dyDescent="0.25">
      <c r="A3697" s="287"/>
    </row>
    <row r="3698" spans="1:1" x14ac:dyDescent="0.25">
      <c r="A3698" s="287"/>
    </row>
    <row r="3699" spans="1:1" x14ac:dyDescent="0.25">
      <c r="A3699" s="287"/>
    </row>
    <row r="3700" spans="1:1" x14ac:dyDescent="0.25">
      <c r="A3700" s="287"/>
    </row>
    <row r="3701" spans="1:1" x14ac:dyDescent="0.25">
      <c r="A3701" s="287"/>
    </row>
    <row r="3702" spans="1:1" x14ac:dyDescent="0.25">
      <c r="A3702" s="287"/>
    </row>
    <row r="3703" spans="1:1" x14ac:dyDescent="0.25">
      <c r="A3703" s="287"/>
    </row>
    <row r="3704" spans="1:1" x14ac:dyDescent="0.25">
      <c r="A3704" s="287"/>
    </row>
    <row r="3705" spans="1:1" x14ac:dyDescent="0.25">
      <c r="A3705" s="287"/>
    </row>
    <row r="3706" spans="1:1" x14ac:dyDescent="0.25">
      <c r="A3706" s="287"/>
    </row>
    <row r="3707" spans="1:1" x14ac:dyDescent="0.25">
      <c r="A3707" s="287"/>
    </row>
    <row r="3708" spans="1:1" x14ac:dyDescent="0.25">
      <c r="A3708" s="287"/>
    </row>
    <row r="3709" spans="1:1" x14ac:dyDescent="0.25">
      <c r="A3709" s="287"/>
    </row>
    <row r="3710" spans="1:1" x14ac:dyDescent="0.25">
      <c r="A3710" s="287"/>
    </row>
    <row r="3711" spans="1:1" x14ac:dyDescent="0.25">
      <c r="A3711" s="287"/>
    </row>
    <row r="3712" spans="1:1" x14ac:dyDescent="0.25">
      <c r="A3712" s="287"/>
    </row>
    <row r="3713" spans="1:1" x14ac:dyDescent="0.25">
      <c r="A3713" s="287"/>
    </row>
    <row r="3714" spans="1:1" x14ac:dyDescent="0.25">
      <c r="A3714" s="287"/>
    </row>
    <row r="3715" spans="1:1" x14ac:dyDescent="0.25">
      <c r="A3715" s="287"/>
    </row>
    <row r="3716" spans="1:1" x14ac:dyDescent="0.25">
      <c r="A3716" s="287"/>
    </row>
    <row r="3717" spans="1:1" x14ac:dyDescent="0.25">
      <c r="A3717" s="287"/>
    </row>
    <row r="3718" spans="1:1" x14ac:dyDescent="0.25">
      <c r="A3718" s="287"/>
    </row>
    <row r="3719" spans="1:1" x14ac:dyDescent="0.25">
      <c r="A3719" s="287"/>
    </row>
    <row r="3720" spans="1:1" x14ac:dyDescent="0.25">
      <c r="A3720" s="287"/>
    </row>
    <row r="3721" spans="1:1" x14ac:dyDescent="0.25">
      <c r="A3721" s="287"/>
    </row>
    <row r="3722" spans="1:1" x14ac:dyDescent="0.25">
      <c r="A3722" s="287"/>
    </row>
    <row r="3723" spans="1:1" x14ac:dyDescent="0.25">
      <c r="A3723" s="287"/>
    </row>
    <row r="3724" spans="1:1" x14ac:dyDescent="0.25">
      <c r="A3724" s="287"/>
    </row>
    <row r="3725" spans="1:1" x14ac:dyDescent="0.25">
      <c r="A3725" s="287"/>
    </row>
    <row r="3726" spans="1:1" x14ac:dyDescent="0.25">
      <c r="A3726" s="287"/>
    </row>
    <row r="3727" spans="1:1" x14ac:dyDescent="0.25">
      <c r="A3727" s="287"/>
    </row>
    <row r="3728" spans="1:1" x14ac:dyDescent="0.25">
      <c r="A3728" s="287"/>
    </row>
    <row r="3729" spans="1:1" x14ac:dyDescent="0.25">
      <c r="A3729" s="287"/>
    </row>
    <row r="3730" spans="1:1" x14ac:dyDescent="0.25">
      <c r="A3730" s="287"/>
    </row>
    <row r="3731" spans="1:1" x14ac:dyDescent="0.25">
      <c r="A3731" s="287"/>
    </row>
    <row r="3732" spans="1:1" x14ac:dyDescent="0.25">
      <c r="A3732" s="287"/>
    </row>
    <row r="3733" spans="1:1" x14ac:dyDescent="0.25">
      <c r="A3733" s="287"/>
    </row>
    <row r="3734" spans="1:1" x14ac:dyDescent="0.25">
      <c r="A3734" s="287"/>
    </row>
    <row r="3735" spans="1:1" x14ac:dyDescent="0.25">
      <c r="A3735" s="287"/>
    </row>
    <row r="3736" spans="1:1" x14ac:dyDescent="0.25">
      <c r="A3736" s="287"/>
    </row>
    <row r="3737" spans="1:1" x14ac:dyDescent="0.25">
      <c r="A3737" s="287"/>
    </row>
    <row r="3738" spans="1:1" x14ac:dyDescent="0.25">
      <c r="A3738" s="287"/>
    </row>
    <row r="3739" spans="1:1" x14ac:dyDescent="0.25">
      <c r="A3739" s="287"/>
    </row>
    <row r="3740" spans="1:1" x14ac:dyDescent="0.25">
      <c r="A3740" s="287"/>
    </row>
    <row r="3741" spans="1:1" x14ac:dyDescent="0.25">
      <c r="A3741" s="287"/>
    </row>
    <row r="3742" spans="1:1" x14ac:dyDescent="0.25">
      <c r="A3742" s="287"/>
    </row>
    <row r="3743" spans="1:1" x14ac:dyDescent="0.25">
      <c r="A3743" s="287"/>
    </row>
    <row r="3744" spans="1:1" x14ac:dyDescent="0.25">
      <c r="A3744" s="287"/>
    </row>
    <row r="3745" spans="1:1" x14ac:dyDescent="0.25">
      <c r="A3745" s="287"/>
    </row>
    <row r="3746" spans="1:1" x14ac:dyDescent="0.25">
      <c r="A3746" s="287"/>
    </row>
    <row r="3747" spans="1:1" x14ac:dyDescent="0.25">
      <c r="A3747" s="287"/>
    </row>
    <row r="3748" spans="1:1" x14ac:dyDescent="0.25">
      <c r="A3748" s="287"/>
    </row>
    <row r="3749" spans="1:1" x14ac:dyDescent="0.25">
      <c r="A3749" s="287"/>
    </row>
    <row r="3750" spans="1:1" x14ac:dyDescent="0.25">
      <c r="A3750" s="287"/>
    </row>
    <row r="3751" spans="1:1" x14ac:dyDescent="0.25">
      <c r="A3751" s="287"/>
    </row>
    <row r="3752" spans="1:1" x14ac:dyDescent="0.25">
      <c r="A3752" s="287"/>
    </row>
    <row r="3753" spans="1:1" x14ac:dyDescent="0.25">
      <c r="A3753" s="287"/>
    </row>
    <row r="3754" spans="1:1" x14ac:dyDescent="0.25">
      <c r="A3754" s="287"/>
    </row>
    <row r="3755" spans="1:1" x14ac:dyDescent="0.25">
      <c r="A3755" s="287"/>
    </row>
    <row r="3756" spans="1:1" x14ac:dyDescent="0.25">
      <c r="A3756" s="287"/>
    </row>
    <row r="3757" spans="1:1" x14ac:dyDescent="0.25">
      <c r="A3757" s="287"/>
    </row>
    <row r="3758" spans="1:1" x14ac:dyDescent="0.25">
      <c r="A3758" s="287"/>
    </row>
    <row r="3759" spans="1:1" x14ac:dyDescent="0.25">
      <c r="A3759" s="287"/>
    </row>
    <row r="3760" spans="1:1" x14ac:dyDescent="0.25">
      <c r="A3760" s="287"/>
    </row>
    <row r="3761" spans="1:1" x14ac:dyDescent="0.25">
      <c r="A3761" s="287"/>
    </row>
    <row r="3762" spans="1:1" x14ac:dyDescent="0.25">
      <c r="A3762" s="287"/>
    </row>
    <row r="3763" spans="1:1" x14ac:dyDescent="0.25">
      <c r="A3763" s="287"/>
    </row>
    <row r="3764" spans="1:1" x14ac:dyDescent="0.25">
      <c r="A3764" s="287"/>
    </row>
    <row r="3765" spans="1:1" x14ac:dyDescent="0.25">
      <c r="A3765" s="287"/>
    </row>
    <row r="3766" spans="1:1" x14ac:dyDescent="0.25">
      <c r="A3766" s="287"/>
    </row>
    <row r="3767" spans="1:1" x14ac:dyDescent="0.25">
      <c r="A3767" s="287"/>
    </row>
    <row r="3768" spans="1:1" x14ac:dyDescent="0.25">
      <c r="A3768" s="287"/>
    </row>
    <row r="3769" spans="1:1" x14ac:dyDescent="0.25">
      <c r="A3769" s="287"/>
    </row>
    <row r="3770" spans="1:1" x14ac:dyDescent="0.25">
      <c r="A3770" s="287"/>
    </row>
    <row r="3771" spans="1:1" x14ac:dyDescent="0.25">
      <c r="A3771" s="287"/>
    </row>
    <row r="3772" spans="1:1" x14ac:dyDescent="0.25">
      <c r="A3772" s="287"/>
    </row>
    <row r="3773" spans="1:1" x14ac:dyDescent="0.25">
      <c r="A3773" s="287"/>
    </row>
    <row r="3774" spans="1:1" x14ac:dyDescent="0.25">
      <c r="A3774" s="287"/>
    </row>
    <row r="3775" spans="1:1" x14ac:dyDescent="0.25">
      <c r="A3775" s="287"/>
    </row>
    <row r="3776" spans="1:1" x14ac:dyDescent="0.25">
      <c r="A3776" s="287"/>
    </row>
    <row r="3777" spans="1:1" x14ac:dyDescent="0.25">
      <c r="A3777" s="287"/>
    </row>
    <row r="3778" spans="1:1" x14ac:dyDescent="0.25">
      <c r="A3778" s="287"/>
    </row>
    <row r="3779" spans="1:1" x14ac:dyDescent="0.25">
      <c r="A3779" s="287"/>
    </row>
    <row r="3780" spans="1:1" x14ac:dyDescent="0.25">
      <c r="A3780" s="287"/>
    </row>
    <row r="3781" spans="1:1" x14ac:dyDescent="0.25">
      <c r="A3781" s="287"/>
    </row>
    <row r="3782" spans="1:1" x14ac:dyDescent="0.25">
      <c r="A3782" s="287"/>
    </row>
    <row r="3783" spans="1:1" x14ac:dyDescent="0.25">
      <c r="A3783" s="287"/>
    </row>
    <row r="3784" spans="1:1" x14ac:dyDescent="0.25">
      <c r="A3784" s="287"/>
    </row>
    <row r="3785" spans="1:1" x14ac:dyDescent="0.25">
      <c r="A3785" s="287"/>
    </row>
    <row r="3786" spans="1:1" x14ac:dyDescent="0.25">
      <c r="A3786" s="287"/>
    </row>
    <row r="3787" spans="1:1" x14ac:dyDescent="0.25">
      <c r="A3787" s="287"/>
    </row>
    <row r="3788" spans="1:1" x14ac:dyDescent="0.25">
      <c r="A3788" s="287"/>
    </row>
    <row r="3789" spans="1:1" x14ac:dyDescent="0.25">
      <c r="A3789" s="287"/>
    </row>
    <row r="3790" spans="1:1" x14ac:dyDescent="0.25">
      <c r="A3790" s="287"/>
    </row>
    <row r="3791" spans="1:1" x14ac:dyDescent="0.25">
      <c r="A3791" s="287"/>
    </row>
    <row r="3792" spans="1:1" x14ac:dyDescent="0.25">
      <c r="A3792" s="287"/>
    </row>
    <row r="3793" spans="1:1" x14ac:dyDescent="0.25">
      <c r="A3793" s="287"/>
    </row>
    <row r="3794" spans="1:1" x14ac:dyDescent="0.25">
      <c r="A3794" s="287"/>
    </row>
    <row r="3795" spans="1:1" x14ac:dyDescent="0.25">
      <c r="A3795" s="287"/>
    </row>
    <row r="3796" spans="1:1" x14ac:dyDescent="0.25">
      <c r="A3796" s="287"/>
    </row>
    <row r="3797" spans="1:1" x14ac:dyDescent="0.25">
      <c r="A3797" s="287"/>
    </row>
    <row r="3798" spans="1:1" x14ac:dyDescent="0.25">
      <c r="A3798" s="287"/>
    </row>
    <row r="3799" spans="1:1" x14ac:dyDescent="0.25">
      <c r="A3799" s="287"/>
    </row>
    <row r="3800" spans="1:1" x14ac:dyDescent="0.25">
      <c r="A3800" s="287"/>
    </row>
    <row r="3801" spans="1:1" x14ac:dyDescent="0.25">
      <c r="A3801" s="287"/>
    </row>
    <row r="3802" spans="1:1" x14ac:dyDescent="0.25">
      <c r="A3802" s="287"/>
    </row>
    <row r="3803" spans="1:1" x14ac:dyDescent="0.25">
      <c r="A3803" s="287"/>
    </row>
    <row r="3804" spans="1:1" x14ac:dyDescent="0.25">
      <c r="A3804" s="287"/>
    </row>
    <row r="3805" spans="1:1" x14ac:dyDescent="0.25">
      <c r="A3805" s="287"/>
    </row>
    <row r="3806" spans="1:1" x14ac:dyDescent="0.25">
      <c r="A3806" s="287"/>
    </row>
    <row r="3807" spans="1:1" x14ac:dyDescent="0.25">
      <c r="A3807" s="287"/>
    </row>
    <row r="3808" spans="1:1" x14ac:dyDescent="0.25">
      <c r="A3808" s="287"/>
    </row>
    <row r="3809" spans="1:1" x14ac:dyDescent="0.25">
      <c r="A3809" s="287"/>
    </row>
    <row r="3810" spans="1:1" x14ac:dyDescent="0.25">
      <c r="A3810" s="287"/>
    </row>
    <row r="3811" spans="1:1" x14ac:dyDescent="0.25">
      <c r="A3811" s="287"/>
    </row>
    <row r="3812" spans="1:1" x14ac:dyDescent="0.25">
      <c r="A3812" s="287"/>
    </row>
    <row r="3813" spans="1:1" x14ac:dyDescent="0.25">
      <c r="A3813" s="287"/>
    </row>
    <row r="3814" spans="1:1" x14ac:dyDescent="0.25">
      <c r="A3814" s="287"/>
    </row>
    <row r="3815" spans="1:1" x14ac:dyDescent="0.25">
      <c r="A3815" s="287"/>
    </row>
    <row r="3816" spans="1:1" x14ac:dyDescent="0.25">
      <c r="A3816" s="287"/>
    </row>
    <row r="3817" spans="1:1" x14ac:dyDescent="0.25">
      <c r="A3817" s="287"/>
    </row>
    <row r="3818" spans="1:1" x14ac:dyDescent="0.25">
      <c r="A3818" s="287"/>
    </row>
    <row r="3819" spans="1:1" x14ac:dyDescent="0.25">
      <c r="A3819" s="287"/>
    </row>
    <row r="3820" spans="1:1" x14ac:dyDescent="0.25">
      <c r="A3820" s="287"/>
    </row>
    <row r="3821" spans="1:1" x14ac:dyDescent="0.25">
      <c r="A3821" s="287"/>
    </row>
    <row r="3822" spans="1:1" x14ac:dyDescent="0.25">
      <c r="A3822" s="287"/>
    </row>
    <row r="3823" spans="1:1" x14ac:dyDescent="0.25">
      <c r="A3823" s="287"/>
    </row>
    <row r="3824" spans="1:1" x14ac:dyDescent="0.25">
      <c r="A3824" s="287"/>
    </row>
    <row r="3825" spans="1:1" x14ac:dyDescent="0.25">
      <c r="A3825" s="287"/>
    </row>
    <row r="3826" spans="1:1" x14ac:dyDescent="0.25">
      <c r="A3826" s="287"/>
    </row>
    <row r="3827" spans="1:1" x14ac:dyDescent="0.25">
      <c r="A3827" s="287"/>
    </row>
    <row r="3828" spans="1:1" x14ac:dyDescent="0.25">
      <c r="A3828" s="287"/>
    </row>
    <row r="3829" spans="1:1" x14ac:dyDescent="0.25">
      <c r="A3829" s="287"/>
    </row>
    <row r="3830" spans="1:1" x14ac:dyDescent="0.25">
      <c r="A3830" s="287"/>
    </row>
    <row r="3831" spans="1:1" x14ac:dyDescent="0.25">
      <c r="A3831" s="287"/>
    </row>
    <row r="3832" spans="1:1" x14ac:dyDescent="0.25">
      <c r="A3832" s="287"/>
    </row>
    <row r="3833" spans="1:1" x14ac:dyDescent="0.25">
      <c r="A3833" s="287"/>
    </row>
    <row r="3834" spans="1:1" x14ac:dyDescent="0.25">
      <c r="A3834" s="287"/>
    </row>
    <row r="3835" spans="1:1" x14ac:dyDescent="0.25">
      <c r="A3835" s="287"/>
    </row>
    <row r="3836" spans="1:1" x14ac:dyDescent="0.25">
      <c r="A3836" s="287"/>
    </row>
    <row r="3837" spans="1:1" x14ac:dyDescent="0.25">
      <c r="A3837" s="287"/>
    </row>
    <row r="3838" spans="1:1" x14ac:dyDescent="0.25">
      <c r="A3838" s="287"/>
    </row>
    <row r="3839" spans="1:1" x14ac:dyDescent="0.25">
      <c r="A3839" s="287"/>
    </row>
    <row r="3840" spans="1:1" x14ac:dyDescent="0.25">
      <c r="A3840" s="287"/>
    </row>
    <row r="3841" spans="1:1" x14ac:dyDescent="0.25">
      <c r="A3841" s="287"/>
    </row>
    <row r="3842" spans="1:1" x14ac:dyDescent="0.25">
      <c r="A3842" s="287"/>
    </row>
    <row r="3843" spans="1:1" x14ac:dyDescent="0.25">
      <c r="A3843" s="287"/>
    </row>
    <row r="3844" spans="1:1" x14ac:dyDescent="0.25">
      <c r="A3844" s="287"/>
    </row>
    <row r="3845" spans="1:1" x14ac:dyDescent="0.25">
      <c r="A3845" s="287"/>
    </row>
    <row r="3846" spans="1:1" x14ac:dyDescent="0.25">
      <c r="A3846" s="287"/>
    </row>
    <row r="3847" spans="1:1" x14ac:dyDescent="0.25">
      <c r="A3847" s="287"/>
    </row>
    <row r="3848" spans="1:1" x14ac:dyDescent="0.25">
      <c r="A3848" s="287"/>
    </row>
    <row r="3849" spans="1:1" x14ac:dyDescent="0.25">
      <c r="A3849" s="287"/>
    </row>
    <row r="3850" spans="1:1" x14ac:dyDescent="0.25">
      <c r="A3850" s="287"/>
    </row>
    <row r="3851" spans="1:1" x14ac:dyDescent="0.25">
      <c r="A3851" s="287"/>
    </row>
    <row r="3852" spans="1:1" x14ac:dyDescent="0.25">
      <c r="A3852" s="287"/>
    </row>
    <row r="3853" spans="1:1" x14ac:dyDescent="0.25">
      <c r="A3853" s="287"/>
    </row>
    <row r="3854" spans="1:1" x14ac:dyDescent="0.25">
      <c r="A3854" s="287"/>
    </row>
    <row r="3855" spans="1:1" x14ac:dyDescent="0.25">
      <c r="A3855" s="287"/>
    </row>
    <row r="3856" spans="1:1" x14ac:dyDescent="0.25">
      <c r="A3856" s="287"/>
    </row>
    <row r="3857" spans="1:1" x14ac:dyDescent="0.25">
      <c r="A3857" s="287"/>
    </row>
    <row r="3858" spans="1:1" x14ac:dyDescent="0.25">
      <c r="A3858" s="287"/>
    </row>
    <row r="3859" spans="1:1" x14ac:dyDescent="0.25">
      <c r="A3859" s="287"/>
    </row>
    <row r="3860" spans="1:1" x14ac:dyDescent="0.25">
      <c r="A3860" s="287"/>
    </row>
    <row r="3861" spans="1:1" x14ac:dyDescent="0.25">
      <c r="A3861" s="287"/>
    </row>
    <row r="3862" spans="1:1" x14ac:dyDescent="0.25">
      <c r="A3862" s="287"/>
    </row>
    <row r="3863" spans="1:1" x14ac:dyDescent="0.25">
      <c r="A3863" s="287"/>
    </row>
    <row r="3864" spans="1:1" x14ac:dyDescent="0.25">
      <c r="A3864" s="287"/>
    </row>
    <row r="3865" spans="1:1" x14ac:dyDescent="0.25">
      <c r="A3865" s="287"/>
    </row>
    <row r="3866" spans="1:1" x14ac:dyDescent="0.25">
      <c r="A3866" s="287"/>
    </row>
    <row r="3867" spans="1:1" x14ac:dyDescent="0.25">
      <c r="A3867" s="287"/>
    </row>
    <row r="3868" spans="1:1" x14ac:dyDescent="0.25">
      <c r="A3868" s="287"/>
    </row>
    <row r="3869" spans="1:1" x14ac:dyDescent="0.25">
      <c r="A3869" s="287"/>
    </row>
    <row r="3870" spans="1:1" x14ac:dyDescent="0.25">
      <c r="A3870" s="287"/>
    </row>
    <row r="3871" spans="1:1" x14ac:dyDescent="0.25">
      <c r="A3871" s="287"/>
    </row>
    <row r="3872" spans="1:1" x14ac:dyDescent="0.25">
      <c r="A3872" s="287"/>
    </row>
    <row r="3873" spans="1:1" x14ac:dyDescent="0.25">
      <c r="A3873" s="287"/>
    </row>
    <row r="3874" spans="1:1" x14ac:dyDescent="0.25">
      <c r="A3874" s="287"/>
    </row>
    <row r="3875" spans="1:1" x14ac:dyDescent="0.25">
      <c r="A3875" s="287"/>
    </row>
    <row r="3876" spans="1:1" x14ac:dyDescent="0.25">
      <c r="A3876" s="287"/>
    </row>
    <row r="3877" spans="1:1" x14ac:dyDescent="0.25">
      <c r="A3877" s="287"/>
    </row>
    <row r="3878" spans="1:1" x14ac:dyDescent="0.25">
      <c r="A3878" s="287"/>
    </row>
    <row r="3879" spans="1:1" x14ac:dyDescent="0.25">
      <c r="A3879" s="287"/>
    </row>
    <row r="3880" spans="1:1" x14ac:dyDescent="0.25">
      <c r="A3880" s="287"/>
    </row>
    <row r="3881" spans="1:1" x14ac:dyDescent="0.25">
      <c r="A3881" s="287"/>
    </row>
    <row r="3882" spans="1:1" x14ac:dyDescent="0.25">
      <c r="A3882" s="287"/>
    </row>
    <row r="3883" spans="1:1" x14ac:dyDescent="0.25">
      <c r="A3883" s="287"/>
    </row>
    <row r="3884" spans="1:1" x14ac:dyDescent="0.25">
      <c r="A3884" s="287"/>
    </row>
    <row r="3885" spans="1:1" x14ac:dyDescent="0.25">
      <c r="A3885" s="287"/>
    </row>
    <row r="3886" spans="1:1" x14ac:dyDescent="0.25">
      <c r="A3886" s="287"/>
    </row>
    <row r="3887" spans="1:1" x14ac:dyDescent="0.25">
      <c r="A3887" s="287"/>
    </row>
    <row r="3888" spans="1:1" x14ac:dyDescent="0.25">
      <c r="A3888" s="287"/>
    </row>
    <row r="3889" spans="1:1" x14ac:dyDescent="0.25">
      <c r="A3889" s="287"/>
    </row>
    <row r="3890" spans="1:1" x14ac:dyDescent="0.25">
      <c r="A3890" s="287"/>
    </row>
    <row r="3891" spans="1:1" x14ac:dyDescent="0.25">
      <c r="A3891" s="287"/>
    </row>
    <row r="3892" spans="1:1" x14ac:dyDescent="0.25">
      <c r="A3892" s="287"/>
    </row>
    <row r="3893" spans="1:1" x14ac:dyDescent="0.25">
      <c r="A3893" s="287"/>
    </row>
    <row r="3894" spans="1:1" x14ac:dyDescent="0.25">
      <c r="A3894" s="287"/>
    </row>
    <row r="3895" spans="1:1" x14ac:dyDescent="0.25">
      <c r="A3895" s="287"/>
    </row>
    <row r="3896" spans="1:1" x14ac:dyDescent="0.25">
      <c r="A3896" s="287"/>
    </row>
    <row r="3897" spans="1:1" x14ac:dyDescent="0.25">
      <c r="A3897" s="287"/>
    </row>
    <row r="3898" spans="1:1" x14ac:dyDescent="0.25">
      <c r="A3898" s="287"/>
    </row>
    <row r="3899" spans="1:1" x14ac:dyDescent="0.25">
      <c r="A3899" s="287"/>
    </row>
    <row r="3900" spans="1:1" x14ac:dyDescent="0.25">
      <c r="A3900" s="287"/>
    </row>
    <row r="3901" spans="1:1" x14ac:dyDescent="0.25">
      <c r="A3901" s="287"/>
    </row>
    <row r="3902" spans="1:1" x14ac:dyDescent="0.25">
      <c r="A3902" s="287"/>
    </row>
    <row r="3903" spans="1:1" x14ac:dyDescent="0.25">
      <c r="A3903" s="287"/>
    </row>
    <row r="3904" spans="1:1" x14ac:dyDescent="0.25">
      <c r="A3904" s="287"/>
    </row>
    <row r="3905" spans="1:1" x14ac:dyDescent="0.25">
      <c r="A3905" s="287"/>
    </row>
    <row r="3906" spans="1:1" x14ac:dyDescent="0.25">
      <c r="A3906" s="287"/>
    </row>
    <row r="3907" spans="1:1" x14ac:dyDescent="0.25">
      <c r="A3907" s="287"/>
    </row>
    <row r="3908" spans="1:1" x14ac:dyDescent="0.25">
      <c r="A3908" s="287"/>
    </row>
    <row r="3909" spans="1:1" x14ac:dyDescent="0.25">
      <c r="A3909" s="287"/>
    </row>
    <row r="3910" spans="1:1" x14ac:dyDescent="0.25">
      <c r="A3910" s="287"/>
    </row>
    <row r="3911" spans="1:1" x14ac:dyDescent="0.25">
      <c r="A3911" s="287"/>
    </row>
    <row r="3912" spans="1:1" x14ac:dyDescent="0.25">
      <c r="A3912" s="287"/>
    </row>
    <row r="3913" spans="1:1" x14ac:dyDescent="0.25">
      <c r="A3913" s="287"/>
    </row>
    <row r="3914" spans="1:1" x14ac:dyDescent="0.25">
      <c r="A3914" s="287"/>
    </row>
    <row r="3915" spans="1:1" x14ac:dyDescent="0.25">
      <c r="A3915" s="287"/>
    </row>
    <row r="3916" spans="1:1" x14ac:dyDescent="0.25">
      <c r="A3916" s="287"/>
    </row>
    <row r="3917" spans="1:1" x14ac:dyDescent="0.25">
      <c r="A3917" s="287"/>
    </row>
    <row r="3918" spans="1:1" x14ac:dyDescent="0.25">
      <c r="A3918" s="287"/>
    </row>
    <row r="3919" spans="1:1" x14ac:dyDescent="0.25">
      <c r="A3919" s="287"/>
    </row>
    <row r="3920" spans="1:1" x14ac:dyDescent="0.25">
      <c r="A3920" s="287"/>
    </row>
    <row r="3921" spans="1:1" x14ac:dyDescent="0.25">
      <c r="A3921" s="287"/>
    </row>
    <row r="3922" spans="1:1" x14ac:dyDescent="0.25">
      <c r="A3922" s="287"/>
    </row>
    <row r="3923" spans="1:1" x14ac:dyDescent="0.25">
      <c r="A3923" s="287"/>
    </row>
    <row r="3924" spans="1:1" x14ac:dyDescent="0.25">
      <c r="A3924" s="287"/>
    </row>
    <row r="3925" spans="1:1" x14ac:dyDescent="0.25">
      <c r="A3925" s="287"/>
    </row>
    <row r="3926" spans="1:1" x14ac:dyDescent="0.25">
      <c r="A3926" s="287"/>
    </row>
    <row r="3927" spans="1:1" x14ac:dyDescent="0.25">
      <c r="A3927" s="287"/>
    </row>
    <row r="3928" spans="1:1" x14ac:dyDescent="0.25">
      <c r="A3928" s="287"/>
    </row>
    <row r="3929" spans="1:1" x14ac:dyDescent="0.25">
      <c r="A3929" s="287"/>
    </row>
    <row r="3930" spans="1:1" x14ac:dyDescent="0.25">
      <c r="A3930" s="287"/>
    </row>
    <row r="3931" spans="1:1" x14ac:dyDescent="0.25">
      <c r="A3931" s="287"/>
    </row>
    <row r="3932" spans="1:1" x14ac:dyDescent="0.25">
      <c r="A3932" s="287"/>
    </row>
    <row r="3933" spans="1:1" x14ac:dyDescent="0.25">
      <c r="A3933" s="287"/>
    </row>
    <row r="3934" spans="1:1" x14ac:dyDescent="0.25">
      <c r="A3934" s="287"/>
    </row>
    <row r="3935" spans="1:1" x14ac:dyDescent="0.25">
      <c r="A3935" s="287"/>
    </row>
    <row r="3936" spans="1:1" x14ac:dyDescent="0.25">
      <c r="A3936" s="287"/>
    </row>
    <row r="3937" spans="1:1" x14ac:dyDescent="0.25">
      <c r="A3937" s="287"/>
    </row>
    <row r="3938" spans="1:1" x14ac:dyDescent="0.25">
      <c r="A3938" s="287"/>
    </row>
    <row r="3939" spans="1:1" x14ac:dyDescent="0.25">
      <c r="A3939" s="287"/>
    </row>
    <row r="3940" spans="1:1" x14ac:dyDescent="0.25">
      <c r="A3940" s="287"/>
    </row>
    <row r="3941" spans="1:1" x14ac:dyDescent="0.25">
      <c r="A3941" s="287"/>
    </row>
    <row r="3942" spans="1:1" x14ac:dyDescent="0.25">
      <c r="A3942" s="287"/>
    </row>
    <row r="3943" spans="1:1" x14ac:dyDescent="0.25">
      <c r="A3943" s="287"/>
    </row>
    <row r="3944" spans="1:1" x14ac:dyDescent="0.25">
      <c r="A3944" s="287"/>
    </row>
    <row r="3945" spans="1:1" x14ac:dyDescent="0.25">
      <c r="A3945" s="287"/>
    </row>
    <row r="3946" spans="1:1" x14ac:dyDescent="0.25">
      <c r="A3946" s="287"/>
    </row>
    <row r="3947" spans="1:1" x14ac:dyDescent="0.25">
      <c r="A3947" s="287"/>
    </row>
    <row r="3948" spans="1:1" x14ac:dyDescent="0.25">
      <c r="A3948" s="287"/>
    </row>
    <row r="3949" spans="1:1" x14ac:dyDescent="0.25">
      <c r="A3949" s="287"/>
    </row>
    <row r="3950" spans="1:1" x14ac:dyDescent="0.25">
      <c r="A3950" s="287"/>
    </row>
    <row r="3951" spans="1:1" x14ac:dyDescent="0.25">
      <c r="A3951" s="287"/>
    </row>
    <row r="3952" spans="1:1" x14ac:dyDescent="0.25">
      <c r="A3952" s="287"/>
    </row>
    <row r="3953" spans="1:1" x14ac:dyDescent="0.25">
      <c r="A3953" s="287"/>
    </row>
    <row r="3954" spans="1:1" x14ac:dyDescent="0.25">
      <c r="A3954" s="287"/>
    </row>
    <row r="3955" spans="1:1" x14ac:dyDescent="0.25">
      <c r="A3955" s="287"/>
    </row>
    <row r="3956" spans="1:1" x14ac:dyDescent="0.25">
      <c r="A3956" s="287"/>
    </row>
    <row r="3957" spans="1:1" x14ac:dyDescent="0.25">
      <c r="A3957" s="287"/>
    </row>
    <row r="3958" spans="1:1" x14ac:dyDescent="0.25">
      <c r="A3958" s="287"/>
    </row>
    <row r="3959" spans="1:1" x14ac:dyDescent="0.25">
      <c r="A3959" s="287"/>
    </row>
    <row r="3960" spans="1:1" x14ac:dyDescent="0.25">
      <c r="A3960" s="287"/>
    </row>
    <row r="3961" spans="1:1" x14ac:dyDescent="0.25">
      <c r="A3961" s="287"/>
    </row>
    <row r="3962" spans="1:1" x14ac:dyDescent="0.25">
      <c r="A3962" s="287"/>
    </row>
    <row r="3963" spans="1:1" x14ac:dyDescent="0.25">
      <c r="A3963" s="287"/>
    </row>
    <row r="3964" spans="1:1" x14ac:dyDescent="0.25">
      <c r="A3964" s="287"/>
    </row>
    <row r="3965" spans="1:1" x14ac:dyDescent="0.25">
      <c r="A3965" s="287"/>
    </row>
    <row r="3966" spans="1:1" x14ac:dyDescent="0.25">
      <c r="A3966" s="287"/>
    </row>
    <row r="3967" spans="1:1" x14ac:dyDescent="0.25">
      <c r="A3967" s="287"/>
    </row>
    <row r="3968" spans="1:1" x14ac:dyDescent="0.25">
      <c r="A3968" s="287"/>
    </row>
    <row r="3969" spans="1:1" x14ac:dyDescent="0.25">
      <c r="A3969" s="287"/>
    </row>
    <row r="3970" spans="1:1" x14ac:dyDescent="0.25">
      <c r="A3970" s="287"/>
    </row>
    <row r="3971" spans="1:1" x14ac:dyDescent="0.25">
      <c r="A3971" s="287"/>
    </row>
    <row r="3972" spans="1:1" x14ac:dyDescent="0.25">
      <c r="A3972" s="287"/>
    </row>
    <row r="3973" spans="1:1" x14ac:dyDescent="0.25">
      <c r="A3973" s="287"/>
    </row>
    <row r="3974" spans="1:1" x14ac:dyDescent="0.25">
      <c r="A3974" s="287"/>
    </row>
    <row r="3975" spans="1:1" x14ac:dyDescent="0.25">
      <c r="A3975" s="287"/>
    </row>
    <row r="3976" spans="1:1" x14ac:dyDescent="0.25">
      <c r="A3976" s="287"/>
    </row>
    <row r="3977" spans="1:1" x14ac:dyDescent="0.25">
      <c r="A3977" s="287"/>
    </row>
    <row r="3978" spans="1:1" x14ac:dyDescent="0.25">
      <c r="A3978" s="287"/>
    </row>
    <row r="3979" spans="1:1" x14ac:dyDescent="0.25">
      <c r="A3979" s="287"/>
    </row>
    <row r="3980" spans="1:1" x14ac:dyDescent="0.25">
      <c r="A3980" s="287"/>
    </row>
    <row r="3981" spans="1:1" x14ac:dyDescent="0.25">
      <c r="A3981" s="287"/>
    </row>
    <row r="3982" spans="1:1" x14ac:dyDescent="0.25">
      <c r="A3982" s="287"/>
    </row>
    <row r="3983" spans="1:1" x14ac:dyDescent="0.25">
      <c r="A3983" s="287"/>
    </row>
    <row r="3984" spans="1:1" x14ac:dyDescent="0.25">
      <c r="A3984" s="287"/>
    </row>
    <row r="3985" spans="1:1" x14ac:dyDescent="0.25">
      <c r="A3985" s="287"/>
    </row>
    <row r="3986" spans="1:1" x14ac:dyDescent="0.25">
      <c r="A3986" s="287"/>
    </row>
    <row r="3987" spans="1:1" x14ac:dyDescent="0.25">
      <c r="A3987" s="287"/>
    </row>
    <row r="3988" spans="1:1" x14ac:dyDescent="0.25">
      <c r="A3988" s="287"/>
    </row>
    <row r="3989" spans="1:1" x14ac:dyDescent="0.25">
      <c r="A3989" s="287"/>
    </row>
    <row r="3990" spans="1:1" x14ac:dyDescent="0.25">
      <c r="A3990" s="287"/>
    </row>
    <row r="3991" spans="1:1" x14ac:dyDescent="0.25">
      <c r="A3991" s="287"/>
    </row>
    <row r="3992" spans="1:1" x14ac:dyDescent="0.25">
      <c r="A3992" s="287"/>
    </row>
    <row r="3993" spans="1:1" x14ac:dyDescent="0.25">
      <c r="A3993" s="287"/>
    </row>
    <row r="3994" spans="1:1" x14ac:dyDescent="0.25">
      <c r="A3994" s="287"/>
    </row>
    <row r="3995" spans="1:1" x14ac:dyDescent="0.25">
      <c r="A3995" s="287"/>
    </row>
    <row r="3996" spans="1:1" x14ac:dyDescent="0.25">
      <c r="A3996" s="287"/>
    </row>
    <row r="3997" spans="1:1" x14ac:dyDescent="0.25">
      <c r="A3997" s="287"/>
    </row>
    <row r="3998" spans="1:1" x14ac:dyDescent="0.25">
      <c r="A3998" s="287"/>
    </row>
    <row r="3999" spans="1:1" x14ac:dyDescent="0.25">
      <c r="A3999" s="287"/>
    </row>
    <row r="4000" spans="1:1" x14ac:dyDescent="0.25">
      <c r="A4000" s="287"/>
    </row>
    <row r="4001" spans="1:1" x14ac:dyDescent="0.25">
      <c r="A4001" s="287"/>
    </row>
    <row r="4002" spans="1:1" x14ac:dyDescent="0.25">
      <c r="A4002" s="287"/>
    </row>
    <row r="4003" spans="1:1" x14ac:dyDescent="0.25">
      <c r="A4003" s="287"/>
    </row>
    <row r="4004" spans="1:1" x14ac:dyDescent="0.25">
      <c r="A4004" s="287"/>
    </row>
    <row r="4005" spans="1:1" x14ac:dyDescent="0.25">
      <c r="A4005" s="287"/>
    </row>
    <row r="4006" spans="1:1" x14ac:dyDescent="0.25">
      <c r="A4006" s="287"/>
    </row>
    <row r="4007" spans="1:1" x14ac:dyDescent="0.25">
      <c r="A4007" s="287"/>
    </row>
    <row r="4008" spans="1:1" x14ac:dyDescent="0.25">
      <c r="A4008" s="287"/>
    </row>
    <row r="4009" spans="1:1" x14ac:dyDescent="0.25">
      <c r="A4009" s="287"/>
    </row>
    <row r="4010" spans="1:1" x14ac:dyDescent="0.25">
      <c r="A4010" s="287"/>
    </row>
    <row r="4011" spans="1:1" x14ac:dyDescent="0.25">
      <c r="A4011" s="287"/>
    </row>
    <row r="4012" spans="1:1" x14ac:dyDescent="0.25">
      <c r="A4012" s="287"/>
    </row>
    <row r="4013" spans="1:1" x14ac:dyDescent="0.25">
      <c r="A4013" s="287"/>
    </row>
    <row r="4014" spans="1:1" x14ac:dyDescent="0.25">
      <c r="A4014" s="287"/>
    </row>
    <row r="4015" spans="1:1" x14ac:dyDescent="0.25">
      <c r="A4015" s="287"/>
    </row>
    <row r="4016" spans="1:1" x14ac:dyDescent="0.25">
      <c r="A4016" s="287"/>
    </row>
    <row r="4017" spans="1:1" x14ac:dyDescent="0.25">
      <c r="A4017" s="287"/>
    </row>
    <row r="4018" spans="1:1" x14ac:dyDescent="0.25">
      <c r="A4018" s="287"/>
    </row>
    <row r="4019" spans="1:1" x14ac:dyDescent="0.25">
      <c r="A4019" s="287"/>
    </row>
    <row r="4020" spans="1:1" x14ac:dyDescent="0.25">
      <c r="A4020" s="287"/>
    </row>
    <row r="4021" spans="1:1" x14ac:dyDescent="0.25">
      <c r="A4021" s="287"/>
    </row>
    <row r="4022" spans="1:1" x14ac:dyDescent="0.25">
      <c r="A4022" s="287"/>
    </row>
    <row r="4023" spans="1:1" x14ac:dyDescent="0.25">
      <c r="A4023" s="287"/>
    </row>
    <row r="4024" spans="1:1" x14ac:dyDescent="0.25">
      <c r="A4024" s="287"/>
    </row>
    <row r="4025" spans="1:1" x14ac:dyDescent="0.25">
      <c r="A4025" s="287"/>
    </row>
    <row r="4026" spans="1:1" x14ac:dyDescent="0.25">
      <c r="A4026" s="287"/>
    </row>
    <row r="4027" spans="1:1" x14ac:dyDescent="0.25">
      <c r="A4027" s="287"/>
    </row>
    <row r="4028" spans="1:1" x14ac:dyDescent="0.25">
      <c r="A4028" s="287"/>
    </row>
    <row r="4029" spans="1:1" x14ac:dyDescent="0.25">
      <c r="A4029" s="287"/>
    </row>
    <row r="4030" spans="1:1" x14ac:dyDescent="0.25">
      <c r="A4030" s="287"/>
    </row>
    <row r="4031" spans="1:1" x14ac:dyDescent="0.25">
      <c r="A4031" s="287"/>
    </row>
    <row r="4032" spans="1:1" x14ac:dyDescent="0.25">
      <c r="A4032" s="287"/>
    </row>
    <row r="4033" spans="1:1" x14ac:dyDescent="0.25">
      <c r="A4033" s="287"/>
    </row>
    <row r="4034" spans="1:1" x14ac:dyDescent="0.25">
      <c r="A4034" s="287"/>
    </row>
    <row r="4035" spans="1:1" x14ac:dyDescent="0.25">
      <c r="A4035" s="287"/>
    </row>
    <row r="4036" spans="1:1" x14ac:dyDescent="0.25">
      <c r="A4036" s="287"/>
    </row>
    <row r="4037" spans="1:1" x14ac:dyDescent="0.25">
      <c r="A4037" s="287"/>
    </row>
    <row r="4038" spans="1:1" x14ac:dyDescent="0.25">
      <c r="A4038" s="287"/>
    </row>
    <row r="4039" spans="1:1" x14ac:dyDescent="0.25">
      <c r="A4039" s="287"/>
    </row>
    <row r="4040" spans="1:1" x14ac:dyDescent="0.25">
      <c r="A4040" s="287"/>
    </row>
    <row r="4041" spans="1:1" x14ac:dyDescent="0.25">
      <c r="A4041" s="287"/>
    </row>
    <row r="4042" spans="1:1" x14ac:dyDescent="0.25">
      <c r="A4042" s="287"/>
    </row>
    <row r="4043" spans="1:1" x14ac:dyDescent="0.25">
      <c r="A4043" s="287"/>
    </row>
    <row r="4044" spans="1:1" x14ac:dyDescent="0.25">
      <c r="A4044" s="287"/>
    </row>
    <row r="4045" spans="1:1" x14ac:dyDescent="0.25">
      <c r="A4045" s="287"/>
    </row>
    <row r="4046" spans="1:1" x14ac:dyDescent="0.25">
      <c r="A4046" s="287"/>
    </row>
    <row r="4047" spans="1:1" x14ac:dyDescent="0.25">
      <c r="A4047" s="287"/>
    </row>
    <row r="4048" spans="1:1" x14ac:dyDescent="0.25">
      <c r="A4048" s="287"/>
    </row>
    <row r="4049" spans="1:1" x14ac:dyDescent="0.25">
      <c r="A4049" s="287"/>
    </row>
    <row r="4050" spans="1:1" x14ac:dyDescent="0.25">
      <c r="A4050" s="287"/>
    </row>
    <row r="4051" spans="1:1" x14ac:dyDescent="0.25">
      <c r="A4051" s="287"/>
    </row>
    <row r="4052" spans="1:1" x14ac:dyDescent="0.25">
      <c r="A4052" s="287"/>
    </row>
    <row r="4053" spans="1:1" x14ac:dyDescent="0.25">
      <c r="A4053" s="287"/>
    </row>
    <row r="4054" spans="1:1" x14ac:dyDescent="0.25">
      <c r="A4054" s="287"/>
    </row>
    <row r="4055" spans="1:1" x14ac:dyDescent="0.25">
      <c r="A4055" s="287"/>
    </row>
    <row r="4056" spans="1:1" x14ac:dyDescent="0.25">
      <c r="A4056" s="287"/>
    </row>
    <row r="4057" spans="1:1" x14ac:dyDescent="0.25">
      <c r="A4057" s="287"/>
    </row>
    <row r="4058" spans="1:1" x14ac:dyDescent="0.25">
      <c r="A4058" s="287"/>
    </row>
    <row r="4059" spans="1:1" x14ac:dyDescent="0.25">
      <c r="A4059" s="287"/>
    </row>
    <row r="4060" spans="1:1" x14ac:dyDescent="0.25">
      <c r="A4060" s="287"/>
    </row>
    <row r="4061" spans="1:1" x14ac:dyDescent="0.25">
      <c r="A4061" s="287"/>
    </row>
    <row r="4062" spans="1:1" x14ac:dyDescent="0.25">
      <c r="A4062" s="287"/>
    </row>
    <row r="4063" spans="1:1" x14ac:dyDescent="0.25">
      <c r="A4063" s="287"/>
    </row>
    <row r="4064" spans="1:1" x14ac:dyDescent="0.25">
      <c r="A4064" s="287"/>
    </row>
    <row r="4065" spans="1:1" x14ac:dyDescent="0.25">
      <c r="A4065" s="287"/>
    </row>
    <row r="4066" spans="1:1" x14ac:dyDescent="0.25">
      <c r="A4066" s="287"/>
    </row>
    <row r="4067" spans="1:1" x14ac:dyDescent="0.25">
      <c r="A4067" s="287"/>
    </row>
    <row r="4068" spans="1:1" x14ac:dyDescent="0.25">
      <c r="A4068" s="287"/>
    </row>
    <row r="4069" spans="1:1" x14ac:dyDescent="0.25">
      <c r="A4069" s="287"/>
    </row>
    <row r="4070" spans="1:1" x14ac:dyDescent="0.25">
      <c r="A4070" s="287"/>
    </row>
    <row r="4071" spans="1:1" x14ac:dyDescent="0.25">
      <c r="A4071" s="287"/>
    </row>
    <row r="4072" spans="1:1" x14ac:dyDescent="0.25">
      <c r="A4072" s="287"/>
    </row>
    <row r="4073" spans="1:1" x14ac:dyDescent="0.25">
      <c r="A4073" s="287"/>
    </row>
    <row r="4074" spans="1:1" x14ac:dyDescent="0.25">
      <c r="A4074" s="287"/>
    </row>
    <row r="4075" spans="1:1" x14ac:dyDescent="0.25">
      <c r="A4075" s="287"/>
    </row>
    <row r="4076" spans="1:1" x14ac:dyDescent="0.25">
      <c r="A4076" s="287"/>
    </row>
    <row r="4077" spans="1:1" x14ac:dyDescent="0.25">
      <c r="A4077" s="287"/>
    </row>
    <row r="4078" spans="1:1" x14ac:dyDescent="0.25">
      <c r="A4078" s="287"/>
    </row>
    <row r="4079" spans="1:1" x14ac:dyDescent="0.25">
      <c r="A4079" s="287"/>
    </row>
    <row r="4080" spans="1:1" x14ac:dyDescent="0.25">
      <c r="A4080" s="287"/>
    </row>
    <row r="4081" spans="1:1" x14ac:dyDescent="0.25">
      <c r="A4081" s="287"/>
    </row>
    <row r="4082" spans="1:1" x14ac:dyDescent="0.25">
      <c r="A4082" s="287"/>
    </row>
    <row r="4083" spans="1:1" x14ac:dyDescent="0.25">
      <c r="A4083" s="287"/>
    </row>
    <row r="4084" spans="1:1" x14ac:dyDescent="0.25">
      <c r="A4084" s="287"/>
    </row>
    <row r="4085" spans="1:1" x14ac:dyDescent="0.25">
      <c r="A4085" s="287"/>
    </row>
    <row r="4086" spans="1:1" x14ac:dyDescent="0.25">
      <c r="A4086" s="287"/>
    </row>
    <row r="4087" spans="1:1" x14ac:dyDescent="0.25">
      <c r="A4087" s="287"/>
    </row>
    <row r="4088" spans="1:1" x14ac:dyDescent="0.25">
      <c r="A4088" s="287"/>
    </row>
    <row r="4089" spans="1:1" x14ac:dyDescent="0.25">
      <c r="A4089" s="287"/>
    </row>
    <row r="4090" spans="1:1" x14ac:dyDescent="0.25">
      <c r="A4090" s="287"/>
    </row>
    <row r="4091" spans="1:1" x14ac:dyDescent="0.25">
      <c r="A4091" s="287"/>
    </row>
    <row r="4092" spans="1:1" x14ac:dyDescent="0.25">
      <c r="A4092" s="287"/>
    </row>
    <row r="4093" spans="1:1" x14ac:dyDescent="0.25">
      <c r="A4093" s="287"/>
    </row>
    <row r="4094" spans="1:1" x14ac:dyDescent="0.25">
      <c r="A4094" s="287"/>
    </row>
    <row r="4095" spans="1:1" x14ac:dyDescent="0.25">
      <c r="A4095" s="287"/>
    </row>
    <row r="4096" spans="1:1" x14ac:dyDescent="0.25">
      <c r="A4096" s="287"/>
    </row>
    <row r="4097" spans="1:1" x14ac:dyDescent="0.25">
      <c r="A4097" s="287"/>
    </row>
    <row r="4098" spans="1:1" x14ac:dyDescent="0.25">
      <c r="A4098" s="287"/>
    </row>
    <row r="4099" spans="1:1" x14ac:dyDescent="0.25">
      <c r="A4099" s="287"/>
    </row>
    <row r="4100" spans="1:1" x14ac:dyDescent="0.25">
      <c r="A4100" s="287"/>
    </row>
    <row r="4101" spans="1:1" x14ac:dyDescent="0.25">
      <c r="A4101" s="287"/>
    </row>
    <row r="4102" spans="1:1" x14ac:dyDescent="0.25">
      <c r="A4102" s="287"/>
    </row>
    <row r="4103" spans="1:1" x14ac:dyDescent="0.25">
      <c r="A4103" s="287"/>
    </row>
    <row r="4104" spans="1:1" x14ac:dyDescent="0.25">
      <c r="A4104" s="287"/>
    </row>
    <row r="4105" spans="1:1" x14ac:dyDescent="0.25">
      <c r="A4105" s="287"/>
    </row>
    <row r="4106" spans="1:1" x14ac:dyDescent="0.25">
      <c r="A4106" s="287"/>
    </row>
    <row r="4107" spans="1:1" x14ac:dyDescent="0.25">
      <c r="A4107" s="287"/>
    </row>
    <row r="4108" spans="1:1" x14ac:dyDescent="0.25">
      <c r="A4108" s="287"/>
    </row>
    <row r="4109" spans="1:1" x14ac:dyDescent="0.25">
      <c r="A4109" s="287"/>
    </row>
    <row r="4110" spans="1:1" x14ac:dyDescent="0.25">
      <c r="A4110" s="287"/>
    </row>
    <row r="4111" spans="1:1" x14ac:dyDescent="0.25">
      <c r="A4111" s="287"/>
    </row>
    <row r="4112" spans="1:1" x14ac:dyDescent="0.25">
      <c r="A4112" s="287"/>
    </row>
    <row r="4113" spans="1:1" x14ac:dyDescent="0.25">
      <c r="A4113" s="287"/>
    </row>
    <row r="4114" spans="1:1" x14ac:dyDescent="0.25">
      <c r="A4114" s="287"/>
    </row>
    <row r="4115" spans="1:1" x14ac:dyDescent="0.25">
      <c r="A4115" s="287"/>
    </row>
    <row r="4116" spans="1:1" x14ac:dyDescent="0.25">
      <c r="A4116" s="287"/>
    </row>
    <row r="4117" spans="1:1" x14ac:dyDescent="0.25">
      <c r="A4117" s="287"/>
    </row>
    <row r="4118" spans="1:1" x14ac:dyDescent="0.25">
      <c r="A4118" s="287"/>
    </row>
    <row r="4119" spans="1:1" x14ac:dyDescent="0.25">
      <c r="A4119" s="287"/>
    </row>
    <row r="4120" spans="1:1" x14ac:dyDescent="0.25">
      <c r="A4120" s="287"/>
    </row>
    <row r="4121" spans="1:1" x14ac:dyDescent="0.25">
      <c r="A4121" s="287"/>
    </row>
    <row r="4122" spans="1:1" x14ac:dyDescent="0.25">
      <c r="A4122" s="287"/>
    </row>
    <row r="4123" spans="1:1" x14ac:dyDescent="0.25">
      <c r="A4123" s="287"/>
    </row>
    <row r="4124" spans="1:1" x14ac:dyDescent="0.25">
      <c r="A4124" s="287"/>
    </row>
    <row r="4125" spans="1:1" x14ac:dyDescent="0.25">
      <c r="A4125" s="287"/>
    </row>
    <row r="4126" spans="1:1" x14ac:dyDescent="0.25">
      <c r="A4126" s="287"/>
    </row>
    <row r="4127" spans="1:1" x14ac:dyDescent="0.25">
      <c r="A4127" s="287"/>
    </row>
    <row r="4128" spans="1:1" x14ac:dyDescent="0.25">
      <c r="A4128" s="287"/>
    </row>
    <row r="4129" spans="1:1" x14ac:dyDescent="0.25">
      <c r="A4129" s="287"/>
    </row>
    <row r="4130" spans="1:1" x14ac:dyDescent="0.25">
      <c r="A4130" s="287"/>
    </row>
    <row r="4131" spans="1:1" x14ac:dyDescent="0.25">
      <c r="A4131" s="287"/>
    </row>
    <row r="4132" spans="1:1" x14ac:dyDescent="0.25">
      <c r="A4132" s="287"/>
    </row>
    <row r="4133" spans="1:1" x14ac:dyDescent="0.25">
      <c r="A4133" s="287"/>
    </row>
    <row r="4134" spans="1:1" x14ac:dyDescent="0.25">
      <c r="A4134" s="287"/>
    </row>
    <row r="4135" spans="1:1" x14ac:dyDescent="0.25">
      <c r="A4135" s="287"/>
    </row>
    <row r="4136" spans="1:1" x14ac:dyDescent="0.25">
      <c r="A4136" s="287"/>
    </row>
    <row r="4137" spans="1:1" x14ac:dyDescent="0.25">
      <c r="A4137" s="287"/>
    </row>
    <row r="4138" spans="1:1" x14ac:dyDescent="0.25">
      <c r="A4138" s="287"/>
    </row>
    <row r="4139" spans="1:1" x14ac:dyDescent="0.25">
      <c r="A4139" s="287"/>
    </row>
    <row r="4140" spans="1:1" x14ac:dyDescent="0.25">
      <c r="A4140" s="287"/>
    </row>
    <row r="4141" spans="1:1" x14ac:dyDescent="0.25">
      <c r="A4141" s="287"/>
    </row>
    <row r="4142" spans="1:1" x14ac:dyDescent="0.25">
      <c r="A4142" s="287"/>
    </row>
    <row r="4143" spans="1:1" x14ac:dyDescent="0.25">
      <c r="A4143" s="287"/>
    </row>
    <row r="4144" spans="1:1" x14ac:dyDescent="0.25">
      <c r="A4144" s="287"/>
    </row>
    <row r="4145" spans="1:1" x14ac:dyDescent="0.25">
      <c r="A4145" s="287"/>
    </row>
    <row r="4146" spans="1:1" x14ac:dyDescent="0.25">
      <c r="A4146" s="287"/>
    </row>
    <row r="4147" spans="1:1" x14ac:dyDescent="0.25">
      <c r="A4147" s="287"/>
    </row>
    <row r="4148" spans="1:1" x14ac:dyDescent="0.25">
      <c r="A4148" s="287"/>
    </row>
    <row r="4149" spans="1:1" x14ac:dyDescent="0.25">
      <c r="A4149" s="287"/>
    </row>
    <row r="4150" spans="1:1" x14ac:dyDescent="0.25">
      <c r="A4150" s="287"/>
    </row>
    <row r="4151" spans="1:1" x14ac:dyDescent="0.25">
      <c r="A4151" s="287"/>
    </row>
    <row r="4152" spans="1:1" x14ac:dyDescent="0.25">
      <c r="A4152" s="287"/>
    </row>
    <row r="4153" spans="1:1" x14ac:dyDescent="0.25">
      <c r="A4153" s="287"/>
    </row>
    <row r="4154" spans="1:1" x14ac:dyDescent="0.25">
      <c r="A4154" s="287"/>
    </row>
    <row r="4155" spans="1:1" x14ac:dyDescent="0.25">
      <c r="A4155" s="287"/>
    </row>
    <row r="4156" spans="1:1" x14ac:dyDescent="0.25">
      <c r="A4156" s="287"/>
    </row>
    <row r="4157" spans="1:1" x14ac:dyDescent="0.25">
      <c r="A4157" s="287"/>
    </row>
    <row r="4158" spans="1:1" x14ac:dyDescent="0.25">
      <c r="A4158" s="287"/>
    </row>
    <row r="4159" spans="1:1" x14ac:dyDescent="0.25">
      <c r="A4159" s="287"/>
    </row>
    <row r="4160" spans="1:1" x14ac:dyDescent="0.25">
      <c r="A4160" s="287"/>
    </row>
    <row r="4161" spans="1:1" x14ac:dyDescent="0.25">
      <c r="A4161" s="287"/>
    </row>
    <row r="4162" spans="1:1" x14ac:dyDescent="0.25">
      <c r="A4162" s="287"/>
    </row>
    <row r="4163" spans="1:1" x14ac:dyDescent="0.25">
      <c r="A4163" s="287"/>
    </row>
    <row r="4164" spans="1:1" x14ac:dyDescent="0.25">
      <c r="A4164" s="287"/>
    </row>
    <row r="4165" spans="1:1" x14ac:dyDescent="0.25">
      <c r="A4165" s="287"/>
    </row>
    <row r="4166" spans="1:1" x14ac:dyDescent="0.25">
      <c r="A4166" s="287"/>
    </row>
    <row r="4167" spans="1:1" x14ac:dyDescent="0.25">
      <c r="A4167" s="287"/>
    </row>
    <row r="4168" spans="1:1" x14ac:dyDescent="0.25">
      <c r="A4168" s="287"/>
    </row>
    <row r="4169" spans="1:1" x14ac:dyDescent="0.25">
      <c r="A4169" s="287"/>
    </row>
    <row r="4170" spans="1:1" x14ac:dyDescent="0.25">
      <c r="A4170" s="287"/>
    </row>
    <row r="4171" spans="1:1" x14ac:dyDescent="0.25">
      <c r="A4171" s="287"/>
    </row>
    <row r="4172" spans="1:1" x14ac:dyDescent="0.25">
      <c r="A4172" s="287"/>
    </row>
    <row r="4173" spans="1:1" x14ac:dyDescent="0.25">
      <c r="A4173" s="287"/>
    </row>
    <row r="4174" spans="1:1" x14ac:dyDescent="0.25">
      <c r="A4174" s="287"/>
    </row>
    <row r="4175" spans="1:1" x14ac:dyDescent="0.25">
      <c r="A4175" s="287"/>
    </row>
    <row r="4176" spans="1:1" x14ac:dyDescent="0.25">
      <c r="A4176" s="287"/>
    </row>
    <row r="4177" spans="1:1" x14ac:dyDescent="0.25">
      <c r="A4177" s="287"/>
    </row>
    <row r="4178" spans="1:1" x14ac:dyDescent="0.25">
      <c r="A4178" s="287"/>
    </row>
    <row r="4179" spans="1:1" x14ac:dyDescent="0.25">
      <c r="A4179" s="287"/>
    </row>
    <row r="4180" spans="1:1" x14ac:dyDescent="0.25">
      <c r="A4180" s="287"/>
    </row>
    <row r="4181" spans="1:1" x14ac:dyDescent="0.25">
      <c r="A4181" s="287"/>
    </row>
    <row r="4182" spans="1:1" x14ac:dyDescent="0.25">
      <c r="A4182" s="287"/>
    </row>
    <row r="4183" spans="1:1" x14ac:dyDescent="0.25">
      <c r="A4183" s="287"/>
    </row>
    <row r="4184" spans="1:1" x14ac:dyDescent="0.25">
      <c r="A4184" s="287"/>
    </row>
    <row r="4185" spans="1:1" x14ac:dyDescent="0.25">
      <c r="A4185" s="287"/>
    </row>
    <row r="4186" spans="1:1" x14ac:dyDescent="0.25">
      <c r="A4186" s="287"/>
    </row>
    <row r="4187" spans="1:1" x14ac:dyDescent="0.25">
      <c r="A4187" s="287"/>
    </row>
    <row r="4188" spans="1:1" x14ac:dyDescent="0.25">
      <c r="A4188" s="287"/>
    </row>
    <row r="4189" spans="1:1" x14ac:dyDescent="0.25">
      <c r="A4189" s="287"/>
    </row>
    <row r="4190" spans="1:1" x14ac:dyDescent="0.25">
      <c r="A4190" s="287"/>
    </row>
    <row r="4191" spans="1:1" x14ac:dyDescent="0.25">
      <c r="A4191" s="287"/>
    </row>
    <row r="4192" spans="1:1" x14ac:dyDescent="0.25">
      <c r="A4192" s="287"/>
    </row>
    <row r="4193" spans="1:1" x14ac:dyDescent="0.25">
      <c r="A4193" s="287"/>
    </row>
    <row r="4194" spans="1:1" x14ac:dyDescent="0.25">
      <c r="A4194" s="287"/>
    </row>
    <row r="4195" spans="1:1" x14ac:dyDescent="0.25">
      <c r="A4195" s="287"/>
    </row>
    <row r="4196" spans="1:1" x14ac:dyDescent="0.25">
      <c r="A4196" s="287"/>
    </row>
    <row r="4197" spans="1:1" x14ac:dyDescent="0.25">
      <c r="A4197" s="287"/>
    </row>
    <row r="4198" spans="1:1" x14ac:dyDescent="0.25">
      <c r="A4198" s="287"/>
    </row>
    <row r="4199" spans="1:1" x14ac:dyDescent="0.25">
      <c r="A4199" s="287"/>
    </row>
    <row r="4200" spans="1:1" x14ac:dyDescent="0.25">
      <c r="A4200" s="287"/>
    </row>
    <row r="4201" spans="1:1" x14ac:dyDescent="0.25">
      <c r="A4201" s="287"/>
    </row>
    <row r="4202" spans="1:1" x14ac:dyDescent="0.25">
      <c r="A4202" s="287"/>
    </row>
    <row r="4203" spans="1:1" x14ac:dyDescent="0.25">
      <c r="A4203" s="287"/>
    </row>
    <row r="4204" spans="1:1" x14ac:dyDescent="0.25">
      <c r="A4204" s="287"/>
    </row>
    <row r="4205" spans="1:1" x14ac:dyDescent="0.25">
      <c r="A4205" s="287"/>
    </row>
    <row r="4206" spans="1:1" x14ac:dyDescent="0.25">
      <c r="A4206" s="287"/>
    </row>
    <row r="4207" spans="1:1" x14ac:dyDescent="0.25">
      <c r="A4207" s="287"/>
    </row>
    <row r="4208" spans="1:1" x14ac:dyDescent="0.25">
      <c r="A4208" s="287"/>
    </row>
    <row r="4209" spans="1:1" x14ac:dyDescent="0.25">
      <c r="A4209" s="287"/>
    </row>
    <row r="4210" spans="1:1" x14ac:dyDescent="0.25">
      <c r="A4210" s="287"/>
    </row>
    <row r="4211" spans="1:1" x14ac:dyDescent="0.25">
      <c r="A4211" s="287"/>
    </row>
    <row r="4212" spans="1:1" x14ac:dyDescent="0.25">
      <c r="A4212" s="287"/>
    </row>
    <row r="4213" spans="1:1" x14ac:dyDescent="0.25">
      <c r="A4213" s="287"/>
    </row>
    <row r="4214" spans="1:1" x14ac:dyDescent="0.25">
      <c r="A4214" s="287"/>
    </row>
    <row r="4215" spans="1:1" x14ac:dyDescent="0.25">
      <c r="A4215" s="287"/>
    </row>
    <row r="4216" spans="1:1" x14ac:dyDescent="0.25">
      <c r="A4216" s="287"/>
    </row>
    <row r="4217" spans="1:1" x14ac:dyDescent="0.25">
      <c r="A4217" s="287"/>
    </row>
    <row r="4218" spans="1:1" x14ac:dyDescent="0.25">
      <c r="A4218" s="287"/>
    </row>
    <row r="4219" spans="1:1" x14ac:dyDescent="0.25">
      <c r="A4219" s="287"/>
    </row>
    <row r="4220" spans="1:1" x14ac:dyDescent="0.25">
      <c r="A4220" s="287"/>
    </row>
    <row r="4221" spans="1:1" x14ac:dyDescent="0.25">
      <c r="A4221" s="287"/>
    </row>
    <row r="4222" spans="1:1" x14ac:dyDescent="0.25">
      <c r="A4222" s="287"/>
    </row>
    <row r="4223" spans="1:1" x14ac:dyDescent="0.25">
      <c r="A4223" s="287"/>
    </row>
    <row r="4224" spans="1:1" x14ac:dyDescent="0.25">
      <c r="A4224" s="287"/>
    </row>
    <row r="4225" spans="1:1" x14ac:dyDescent="0.25">
      <c r="A4225" s="287"/>
    </row>
    <row r="4226" spans="1:1" x14ac:dyDescent="0.25">
      <c r="A4226" s="287"/>
    </row>
    <row r="4227" spans="1:1" x14ac:dyDescent="0.25">
      <c r="A4227" s="287"/>
    </row>
    <row r="4228" spans="1:1" x14ac:dyDescent="0.25">
      <c r="A4228" s="287"/>
    </row>
    <row r="4229" spans="1:1" x14ac:dyDescent="0.25">
      <c r="A4229" s="287"/>
    </row>
    <row r="4230" spans="1:1" x14ac:dyDescent="0.25">
      <c r="A4230" s="287"/>
    </row>
    <row r="4231" spans="1:1" x14ac:dyDescent="0.25">
      <c r="A4231" s="287"/>
    </row>
    <row r="4232" spans="1:1" x14ac:dyDescent="0.25">
      <c r="A4232" s="287"/>
    </row>
    <row r="4233" spans="1:1" x14ac:dyDescent="0.25">
      <c r="A4233" s="287"/>
    </row>
    <row r="4234" spans="1:1" x14ac:dyDescent="0.25">
      <c r="A4234" s="287"/>
    </row>
    <row r="4235" spans="1:1" x14ac:dyDescent="0.25">
      <c r="A4235" s="287"/>
    </row>
    <row r="4236" spans="1:1" x14ac:dyDescent="0.25">
      <c r="A4236" s="287"/>
    </row>
    <row r="4237" spans="1:1" x14ac:dyDescent="0.25">
      <c r="A4237" s="287"/>
    </row>
    <row r="4238" spans="1:1" x14ac:dyDescent="0.25">
      <c r="A4238" s="287"/>
    </row>
    <row r="4239" spans="1:1" x14ac:dyDescent="0.25">
      <c r="A4239" s="287"/>
    </row>
    <row r="4240" spans="1:1" x14ac:dyDescent="0.25">
      <c r="A4240" s="287"/>
    </row>
    <row r="4241" spans="1:1" x14ac:dyDescent="0.25">
      <c r="A4241" s="287"/>
    </row>
    <row r="4242" spans="1:1" x14ac:dyDescent="0.25">
      <c r="A4242" s="287"/>
    </row>
    <row r="4243" spans="1:1" x14ac:dyDescent="0.25">
      <c r="A4243" s="287"/>
    </row>
    <row r="4244" spans="1:1" x14ac:dyDescent="0.25">
      <c r="A4244" s="287"/>
    </row>
    <row r="4245" spans="1:1" x14ac:dyDescent="0.25">
      <c r="A4245" s="287"/>
    </row>
    <row r="4246" spans="1:1" x14ac:dyDescent="0.25">
      <c r="A4246" s="287"/>
    </row>
    <row r="4247" spans="1:1" x14ac:dyDescent="0.25">
      <c r="A4247" s="287"/>
    </row>
    <row r="4248" spans="1:1" x14ac:dyDescent="0.25">
      <c r="A4248" s="287"/>
    </row>
    <row r="4249" spans="1:1" x14ac:dyDescent="0.25">
      <c r="A4249" s="287"/>
    </row>
    <row r="4250" spans="1:1" x14ac:dyDescent="0.25">
      <c r="A4250" s="287"/>
    </row>
    <row r="4251" spans="1:1" x14ac:dyDescent="0.25">
      <c r="A4251" s="287"/>
    </row>
    <row r="4252" spans="1:1" x14ac:dyDescent="0.25">
      <c r="A4252" s="287"/>
    </row>
    <row r="4253" spans="1:1" x14ac:dyDescent="0.25">
      <c r="A4253" s="287"/>
    </row>
    <row r="4254" spans="1:1" x14ac:dyDescent="0.25">
      <c r="A4254" s="287"/>
    </row>
    <row r="4255" spans="1:1" x14ac:dyDescent="0.25">
      <c r="A4255" s="287"/>
    </row>
    <row r="4256" spans="1:1" x14ac:dyDescent="0.25">
      <c r="A4256" s="287"/>
    </row>
    <row r="4257" spans="1:1" x14ac:dyDescent="0.25">
      <c r="A4257" s="287"/>
    </row>
    <row r="4258" spans="1:1" x14ac:dyDescent="0.25">
      <c r="A4258" s="287"/>
    </row>
    <row r="4259" spans="1:1" x14ac:dyDescent="0.25">
      <c r="A4259" s="287"/>
    </row>
    <row r="4260" spans="1:1" x14ac:dyDescent="0.25">
      <c r="A4260" s="287"/>
    </row>
    <row r="4261" spans="1:1" x14ac:dyDescent="0.25">
      <c r="A4261" s="287"/>
    </row>
    <row r="4262" spans="1:1" x14ac:dyDescent="0.25">
      <c r="A4262" s="287"/>
    </row>
    <row r="4263" spans="1:1" x14ac:dyDescent="0.25">
      <c r="A4263" s="287"/>
    </row>
    <row r="4264" spans="1:1" x14ac:dyDescent="0.25">
      <c r="A4264" s="287"/>
    </row>
    <row r="4265" spans="1:1" x14ac:dyDescent="0.25">
      <c r="A4265" s="287"/>
    </row>
    <row r="4266" spans="1:1" x14ac:dyDescent="0.25">
      <c r="A4266" s="287"/>
    </row>
    <row r="4267" spans="1:1" x14ac:dyDescent="0.25">
      <c r="A4267" s="287"/>
    </row>
    <row r="4268" spans="1:1" x14ac:dyDescent="0.25">
      <c r="A4268" s="287"/>
    </row>
    <row r="4269" spans="1:1" x14ac:dyDescent="0.25">
      <c r="A4269" s="287"/>
    </row>
    <row r="4270" spans="1:1" x14ac:dyDescent="0.25">
      <c r="A4270" s="287"/>
    </row>
    <row r="4271" spans="1:1" x14ac:dyDescent="0.25">
      <c r="A4271" s="287"/>
    </row>
    <row r="4272" spans="1:1" x14ac:dyDescent="0.25">
      <c r="A4272" s="287"/>
    </row>
    <row r="4273" spans="1:1" x14ac:dyDescent="0.25">
      <c r="A4273" s="287"/>
    </row>
    <row r="4274" spans="1:1" x14ac:dyDescent="0.25">
      <c r="A4274" s="287"/>
    </row>
    <row r="4275" spans="1:1" x14ac:dyDescent="0.25">
      <c r="A4275" s="287"/>
    </row>
    <row r="4276" spans="1:1" x14ac:dyDescent="0.25">
      <c r="A4276" s="287"/>
    </row>
    <row r="4277" spans="1:1" x14ac:dyDescent="0.25">
      <c r="A4277" s="287"/>
    </row>
    <row r="4278" spans="1:1" x14ac:dyDescent="0.25">
      <c r="A4278" s="287"/>
    </row>
    <row r="4279" spans="1:1" x14ac:dyDescent="0.25">
      <c r="A4279" s="287"/>
    </row>
    <row r="4280" spans="1:1" x14ac:dyDescent="0.25">
      <c r="A4280" s="287"/>
    </row>
    <row r="4281" spans="1:1" x14ac:dyDescent="0.25">
      <c r="A4281" s="287"/>
    </row>
    <row r="4282" spans="1:1" x14ac:dyDescent="0.25">
      <c r="A4282" s="287"/>
    </row>
    <row r="4283" spans="1:1" x14ac:dyDescent="0.25">
      <c r="A4283" s="287"/>
    </row>
    <row r="4284" spans="1:1" x14ac:dyDescent="0.25">
      <c r="A4284" s="287"/>
    </row>
    <row r="4285" spans="1:1" x14ac:dyDescent="0.25">
      <c r="A4285" s="287"/>
    </row>
    <row r="4286" spans="1:1" x14ac:dyDescent="0.25">
      <c r="A4286" s="287"/>
    </row>
    <row r="4287" spans="1:1" x14ac:dyDescent="0.25">
      <c r="A4287" s="287"/>
    </row>
    <row r="4288" spans="1:1" x14ac:dyDescent="0.25">
      <c r="A4288" s="287"/>
    </row>
    <row r="4289" spans="1:1" x14ac:dyDescent="0.25">
      <c r="A4289" s="287"/>
    </row>
    <row r="4290" spans="1:1" x14ac:dyDescent="0.25">
      <c r="A4290" s="287"/>
    </row>
    <row r="4291" spans="1:1" x14ac:dyDescent="0.25">
      <c r="A4291" s="287"/>
    </row>
    <row r="4292" spans="1:1" x14ac:dyDescent="0.25">
      <c r="A4292" s="287"/>
    </row>
    <row r="4293" spans="1:1" x14ac:dyDescent="0.25">
      <c r="A4293" s="287"/>
    </row>
    <row r="4294" spans="1:1" x14ac:dyDescent="0.25">
      <c r="A4294" s="287"/>
    </row>
    <row r="4295" spans="1:1" x14ac:dyDescent="0.25">
      <c r="A4295" s="287"/>
    </row>
    <row r="4296" spans="1:1" x14ac:dyDescent="0.25">
      <c r="A4296" s="287"/>
    </row>
    <row r="4297" spans="1:1" x14ac:dyDescent="0.25">
      <c r="A4297" s="287"/>
    </row>
    <row r="4298" spans="1:1" x14ac:dyDescent="0.25">
      <c r="A4298" s="287"/>
    </row>
    <row r="4299" spans="1:1" x14ac:dyDescent="0.25">
      <c r="A4299" s="287"/>
    </row>
    <row r="4300" spans="1:1" x14ac:dyDescent="0.25">
      <c r="A4300" s="287"/>
    </row>
    <row r="4301" spans="1:1" x14ac:dyDescent="0.25">
      <c r="A4301" s="287"/>
    </row>
    <row r="4302" spans="1:1" x14ac:dyDescent="0.25">
      <c r="A4302" s="287"/>
    </row>
    <row r="4303" spans="1:1" x14ac:dyDescent="0.25">
      <c r="A4303" s="287"/>
    </row>
    <row r="4304" spans="1:1" x14ac:dyDescent="0.25">
      <c r="A4304" s="287"/>
    </row>
    <row r="4305" spans="1:1" x14ac:dyDescent="0.25">
      <c r="A4305" s="287"/>
    </row>
    <row r="4306" spans="1:1" x14ac:dyDescent="0.25">
      <c r="A4306" s="287"/>
    </row>
    <row r="4307" spans="1:1" x14ac:dyDescent="0.25">
      <c r="A4307" s="287"/>
    </row>
    <row r="4308" spans="1:1" x14ac:dyDescent="0.25">
      <c r="A4308" s="287"/>
    </row>
    <row r="4309" spans="1:1" x14ac:dyDescent="0.25">
      <c r="A4309" s="287"/>
    </row>
    <row r="4310" spans="1:1" x14ac:dyDescent="0.25">
      <c r="A4310" s="287"/>
    </row>
    <row r="4311" spans="1:1" x14ac:dyDescent="0.25">
      <c r="A4311" s="287"/>
    </row>
    <row r="4312" spans="1:1" x14ac:dyDescent="0.25">
      <c r="A4312" s="287"/>
    </row>
    <row r="4313" spans="1:1" x14ac:dyDescent="0.25">
      <c r="A4313" s="287"/>
    </row>
    <row r="4314" spans="1:1" x14ac:dyDescent="0.25">
      <c r="A4314" s="287"/>
    </row>
    <row r="4315" spans="1:1" x14ac:dyDescent="0.25">
      <c r="A4315" s="287"/>
    </row>
    <row r="4316" spans="1:1" x14ac:dyDescent="0.25">
      <c r="A4316" s="287"/>
    </row>
    <row r="4317" spans="1:1" x14ac:dyDescent="0.25">
      <c r="A4317" s="287"/>
    </row>
    <row r="4318" spans="1:1" x14ac:dyDescent="0.25">
      <c r="A4318" s="287"/>
    </row>
    <row r="4319" spans="1:1" x14ac:dyDescent="0.25">
      <c r="A4319" s="287"/>
    </row>
    <row r="4320" spans="1:1" x14ac:dyDescent="0.25">
      <c r="A4320" s="287"/>
    </row>
    <row r="4321" spans="1:1" x14ac:dyDescent="0.25">
      <c r="A4321" s="287"/>
    </row>
    <row r="4322" spans="1:1" x14ac:dyDescent="0.25">
      <c r="A4322" s="287"/>
    </row>
    <row r="4323" spans="1:1" x14ac:dyDescent="0.25">
      <c r="A4323" s="287"/>
    </row>
    <row r="4324" spans="1:1" x14ac:dyDescent="0.25">
      <c r="A4324" s="287"/>
    </row>
    <row r="4325" spans="1:1" x14ac:dyDescent="0.25">
      <c r="A4325" s="287"/>
    </row>
    <row r="4326" spans="1:1" x14ac:dyDescent="0.25">
      <c r="A4326" s="287"/>
    </row>
    <row r="4327" spans="1:1" x14ac:dyDescent="0.25">
      <c r="A4327" s="287"/>
    </row>
    <row r="4328" spans="1:1" x14ac:dyDescent="0.25">
      <c r="A4328" s="287"/>
    </row>
    <row r="4329" spans="1:1" x14ac:dyDescent="0.25">
      <c r="A4329" s="287"/>
    </row>
    <row r="4330" spans="1:1" x14ac:dyDescent="0.25">
      <c r="A4330" s="287"/>
    </row>
    <row r="4331" spans="1:1" x14ac:dyDescent="0.25">
      <c r="A4331" s="287"/>
    </row>
    <row r="4332" spans="1:1" x14ac:dyDescent="0.25">
      <c r="A4332" s="287"/>
    </row>
    <row r="4333" spans="1:1" x14ac:dyDescent="0.25">
      <c r="A4333" s="287"/>
    </row>
    <row r="4334" spans="1:1" x14ac:dyDescent="0.25">
      <c r="A4334" s="287"/>
    </row>
    <row r="4335" spans="1:1" x14ac:dyDescent="0.25">
      <c r="A4335" s="287"/>
    </row>
    <row r="4336" spans="1:1" x14ac:dyDescent="0.25">
      <c r="A4336" s="287"/>
    </row>
    <row r="4337" spans="1:1" x14ac:dyDescent="0.25">
      <c r="A4337" s="287"/>
    </row>
    <row r="4338" spans="1:1" x14ac:dyDescent="0.25">
      <c r="A4338" s="287"/>
    </row>
    <row r="4339" spans="1:1" x14ac:dyDescent="0.25">
      <c r="A4339" s="287"/>
    </row>
    <row r="4340" spans="1:1" x14ac:dyDescent="0.25">
      <c r="A4340" s="287"/>
    </row>
    <row r="4341" spans="1:1" x14ac:dyDescent="0.25">
      <c r="A4341" s="287"/>
    </row>
    <row r="4342" spans="1:1" x14ac:dyDescent="0.25">
      <c r="A4342" s="287"/>
    </row>
    <row r="4343" spans="1:1" x14ac:dyDescent="0.25">
      <c r="A4343" s="287"/>
    </row>
    <row r="4344" spans="1:1" x14ac:dyDescent="0.25">
      <c r="A4344" s="287"/>
    </row>
    <row r="4345" spans="1:1" x14ac:dyDescent="0.25">
      <c r="A4345" s="287"/>
    </row>
    <row r="4346" spans="1:1" x14ac:dyDescent="0.25">
      <c r="A4346" s="287"/>
    </row>
    <row r="4347" spans="1:1" x14ac:dyDescent="0.25">
      <c r="A4347" s="287"/>
    </row>
    <row r="4348" spans="1:1" x14ac:dyDescent="0.25">
      <c r="A4348" s="287"/>
    </row>
    <row r="4349" spans="1:1" x14ac:dyDescent="0.25">
      <c r="A4349" s="287"/>
    </row>
    <row r="4350" spans="1:1" x14ac:dyDescent="0.25">
      <c r="A4350" s="287"/>
    </row>
    <row r="4351" spans="1:1" x14ac:dyDescent="0.25">
      <c r="A4351" s="287"/>
    </row>
    <row r="4352" spans="1:1" x14ac:dyDescent="0.25">
      <c r="A4352" s="287"/>
    </row>
    <row r="4353" spans="1:1" x14ac:dyDescent="0.25">
      <c r="A4353" s="287"/>
    </row>
    <row r="4354" spans="1:1" x14ac:dyDescent="0.25">
      <c r="A4354" s="287"/>
    </row>
    <row r="4355" spans="1:1" x14ac:dyDescent="0.25">
      <c r="A4355" s="287"/>
    </row>
    <row r="4356" spans="1:1" x14ac:dyDescent="0.25">
      <c r="A4356" s="287"/>
    </row>
    <row r="4357" spans="1:1" x14ac:dyDescent="0.25">
      <c r="A4357" s="287"/>
    </row>
    <row r="4358" spans="1:1" x14ac:dyDescent="0.25">
      <c r="A4358" s="287"/>
    </row>
    <row r="4359" spans="1:1" x14ac:dyDescent="0.25">
      <c r="A4359" s="287"/>
    </row>
    <row r="4360" spans="1:1" x14ac:dyDescent="0.25">
      <c r="A4360" s="287"/>
    </row>
    <row r="4361" spans="1:1" x14ac:dyDescent="0.25">
      <c r="A4361" s="287"/>
    </row>
    <row r="4362" spans="1:1" x14ac:dyDescent="0.25">
      <c r="A4362" s="287"/>
    </row>
    <row r="4363" spans="1:1" x14ac:dyDescent="0.25">
      <c r="A4363" s="287"/>
    </row>
    <row r="4364" spans="1:1" x14ac:dyDescent="0.25">
      <c r="A4364" s="287"/>
    </row>
    <row r="4365" spans="1:1" x14ac:dyDescent="0.25">
      <c r="A4365" s="287"/>
    </row>
    <row r="4366" spans="1:1" x14ac:dyDescent="0.25">
      <c r="A4366" s="287"/>
    </row>
    <row r="4367" spans="1:1" x14ac:dyDescent="0.25">
      <c r="A4367" s="287"/>
    </row>
    <row r="4368" spans="1:1" x14ac:dyDescent="0.25">
      <c r="A4368" s="287"/>
    </row>
    <row r="4369" spans="1:1" x14ac:dyDescent="0.25">
      <c r="A4369" s="287"/>
    </row>
    <row r="4370" spans="1:1" x14ac:dyDescent="0.25">
      <c r="A4370" s="287"/>
    </row>
    <row r="4371" spans="1:1" x14ac:dyDescent="0.25">
      <c r="A4371" s="287"/>
    </row>
    <row r="4372" spans="1:1" x14ac:dyDescent="0.25">
      <c r="A4372" s="287"/>
    </row>
    <row r="4373" spans="1:1" x14ac:dyDescent="0.25">
      <c r="A4373" s="287"/>
    </row>
    <row r="4374" spans="1:1" x14ac:dyDescent="0.25">
      <c r="A4374" s="287"/>
    </row>
    <row r="4375" spans="1:1" x14ac:dyDescent="0.25">
      <c r="A4375" s="287"/>
    </row>
    <row r="4376" spans="1:1" x14ac:dyDescent="0.25">
      <c r="A4376" s="287"/>
    </row>
    <row r="4377" spans="1:1" x14ac:dyDescent="0.25">
      <c r="A4377" s="287"/>
    </row>
    <row r="4378" spans="1:1" x14ac:dyDescent="0.25">
      <c r="A4378" s="287"/>
    </row>
    <row r="4379" spans="1:1" x14ac:dyDescent="0.25">
      <c r="A4379" s="287"/>
    </row>
    <row r="4380" spans="1:1" x14ac:dyDescent="0.25">
      <c r="A4380" s="287"/>
    </row>
    <row r="4381" spans="1:1" x14ac:dyDescent="0.25">
      <c r="A4381" s="287"/>
    </row>
    <row r="4382" spans="1:1" x14ac:dyDescent="0.25">
      <c r="A4382" s="287"/>
    </row>
    <row r="4383" spans="1:1" x14ac:dyDescent="0.25">
      <c r="A4383" s="287"/>
    </row>
    <row r="4384" spans="1:1" x14ac:dyDescent="0.25">
      <c r="A4384" s="287"/>
    </row>
    <row r="4385" spans="1:1" x14ac:dyDescent="0.25">
      <c r="A4385" s="287"/>
    </row>
    <row r="4386" spans="1:1" x14ac:dyDescent="0.25">
      <c r="A4386" s="287"/>
    </row>
    <row r="4387" spans="1:1" x14ac:dyDescent="0.25">
      <c r="A4387" s="287"/>
    </row>
    <row r="4388" spans="1:1" x14ac:dyDescent="0.25">
      <c r="A4388" s="287"/>
    </row>
    <row r="4389" spans="1:1" x14ac:dyDescent="0.25">
      <c r="A4389" s="287"/>
    </row>
    <row r="4390" spans="1:1" x14ac:dyDescent="0.25">
      <c r="A4390" s="287"/>
    </row>
    <row r="4391" spans="1:1" x14ac:dyDescent="0.25">
      <c r="A4391" s="287"/>
    </row>
    <row r="4392" spans="1:1" x14ac:dyDescent="0.25">
      <c r="A4392" s="287"/>
    </row>
    <row r="4393" spans="1:1" x14ac:dyDescent="0.25">
      <c r="A4393" s="287"/>
    </row>
    <row r="4394" spans="1:1" x14ac:dyDescent="0.25">
      <c r="A4394" s="287"/>
    </row>
    <row r="4395" spans="1:1" x14ac:dyDescent="0.25">
      <c r="A4395" s="287"/>
    </row>
    <row r="4396" spans="1:1" x14ac:dyDescent="0.25">
      <c r="A4396" s="287"/>
    </row>
    <row r="4397" spans="1:1" x14ac:dyDescent="0.25">
      <c r="A4397" s="287"/>
    </row>
    <row r="4398" spans="1:1" x14ac:dyDescent="0.25">
      <c r="A4398" s="287"/>
    </row>
    <row r="4399" spans="1:1" x14ac:dyDescent="0.25">
      <c r="A4399" s="287"/>
    </row>
    <row r="4400" spans="1:1" x14ac:dyDescent="0.25">
      <c r="A4400" s="287"/>
    </row>
    <row r="4401" spans="1:1" x14ac:dyDescent="0.25">
      <c r="A4401" s="287"/>
    </row>
    <row r="4402" spans="1:1" x14ac:dyDescent="0.25">
      <c r="A4402" s="287"/>
    </row>
    <row r="4403" spans="1:1" x14ac:dyDescent="0.25">
      <c r="A4403" s="287"/>
    </row>
    <row r="4404" spans="1:1" x14ac:dyDescent="0.25">
      <c r="A4404" s="287"/>
    </row>
    <row r="4405" spans="1:1" x14ac:dyDescent="0.25">
      <c r="A4405" s="287"/>
    </row>
    <row r="4406" spans="1:1" x14ac:dyDescent="0.25">
      <c r="A4406" s="287"/>
    </row>
    <row r="4407" spans="1:1" x14ac:dyDescent="0.25">
      <c r="A4407" s="287"/>
    </row>
    <row r="4408" spans="1:1" x14ac:dyDescent="0.25">
      <c r="A4408" s="287"/>
    </row>
    <row r="4409" spans="1:1" x14ac:dyDescent="0.25">
      <c r="A4409" s="287"/>
    </row>
    <row r="4410" spans="1:1" x14ac:dyDescent="0.25">
      <c r="A4410" s="287"/>
    </row>
    <row r="4411" spans="1:1" x14ac:dyDescent="0.25">
      <c r="A4411" s="287"/>
    </row>
    <row r="4412" spans="1:1" x14ac:dyDescent="0.25">
      <c r="A4412" s="287"/>
    </row>
    <row r="4413" spans="1:1" x14ac:dyDescent="0.25">
      <c r="A4413" s="287"/>
    </row>
    <row r="4414" spans="1:1" x14ac:dyDescent="0.25">
      <c r="A4414" s="287"/>
    </row>
    <row r="4415" spans="1:1" x14ac:dyDescent="0.25">
      <c r="A4415" s="287"/>
    </row>
    <row r="4416" spans="1:1" x14ac:dyDescent="0.25">
      <c r="A4416" s="287"/>
    </row>
    <row r="4417" spans="1:1" x14ac:dyDescent="0.25">
      <c r="A4417" s="287"/>
    </row>
    <row r="4418" spans="1:1" x14ac:dyDescent="0.25">
      <c r="A4418" s="287"/>
    </row>
    <row r="4419" spans="1:1" x14ac:dyDescent="0.25">
      <c r="A4419" s="287"/>
    </row>
    <row r="4420" spans="1:1" x14ac:dyDescent="0.25">
      <c r="A4420" s="287"/>
    </row>
    <row r="4421" spans="1:1" x14ac:dyDescent="0.25">
      <c r="A4421" s="287"/>
    </row>
    <row r="4422" spans="1:1" x14ac:dyDescent="0.25">
      <c r="A4422" s="287"/>
    </row>
    <row r="4423" spans="1:1" x14ac:dyDescent="0.25">
      <c r="A4423" s="287"/>
    </row>
    <row r="4424" spans="1:1" x14ac:dyDescent="0.25">
      <c r="A4424" s="287"/>
    </row>
    <row r="4425" spans="1:1" x14ac:dyDescent="0.25">
      <c r="A4425" s="287"/>
    </row>
    <row r="4426" spans="1:1" x14ac:dyDescent="0.25">
      <c r="A4426" s="287"/>
    </row>
    <row r="4427" spans="1:1" x14ac:dyDescent="0.25">
      <c r="A4427" s="287"/>
    </row>
    <row r="4428" spans="1:1" x14ac:dyDescent="0.25">
      <c r="A4428" s="287"/>
    </row>
    <row r="4429" spans="1:1" x14ac:dyDescent="0.25">
      <c r="A4429" s="287"/>
    </row>
    <row r="4430" spans="1:1" x14ac:dyDescent="0.25">
      <c r="A4430" s="287"/>
    </row>
    <row r="4431" spans="1:1" x14ac:dyDescent="0.25">
      <c r="A4431" s="287"/>
    </row>
    <row r="4432" spans="1:1" x14ac:dyDescent="0.25">
      <c r="A4432" s="287"/>
    </row>
    <row r="4433" spans="1:1" x14ac:dyDescent="0.25">
      <c r="A4433" s="287"/>
    </row>
    <row r="4434" spans="1:1" x14ac:dyDescent="0.25">
      <c r="A4434" s="287"/>
    </row>
    <row r="4435" spans="1:1" x14ac:dyDescent="0.25">
      <c r="A4435" s="287"/>
    </row>
    <row r="4436" spans="1:1" x14ac:dyDescent="0.25">
      <c r="A4436" s="287"/>
    </row>
    <row r="4437" spans="1:1" x14ac:dyDescent="0.25">
      <c r="A4437" s="287"/>
    </row>
    <row r="4438" spans="1:1" x14ac:dyDescent="0.25">
      <c r="A4438" s="287"/>
    </row>
    <row r="4439" spans="1:1" x14ac:dyDescent="0.25">
      <c r="A4439" s="287"/>
    </row>
    <row r="4440" spans="1:1" x14ac:dyDescent="0.25">
      <c r="A4440" s="287"/>
    </row>
    <row r="4441" spans="1:1" x14ac:dyDescent="0.25">
      <c r="A4441" s="287"/>
    </row>
    <row r="4442" spans="1:1" x14ac:dyDescent="0.25">
      <c r="A4442" s="287"/>
    </row>
    <row r="4443" spans="1:1" x14ac:dyDescent="0.25">
      <c r="A4443" s="287"/>
    </row>
    <row r="4444" spans="1:1" x14ac:dyDescent="0.25">
      <c r="A4444" s="287"/>
    </row>
    <row r="4445" spans="1:1" x14ac:dyDescent="0.25">
      <c r="A4445" s="287"/>
    </row>
    <row r="4446" spans="1:1" x14ac:dyDescent="0.25">
      <c r="A4446" s="287"/>
    </row>
    <row r="4447" spans="1:1" x14ac:dyDescent="0.25">
      <c r="A4447" s="287"/>
    </row>
    <row r="4448" spans="1:1" x14ac:dyDescent="0.25">
      <c r="A4448" s="287"/>
    </row>
    <row r="4449" spans="1:1" x14ac:dyDescent="0.25">
      <c r="A4449" s="287"/>
    </row>
    <row r="4450" spans="1:1" x14ac:dyDescent="0.25">
      <c r="A4450" s="287"/>
    </row>
    <row r="4451" spans="1:1" x14ac:dyDescent="0.25">
      <c r="A4451" s="287"/>
    </row>
    <row r="4452" spans="1:1" x14ac:dyDescent="0.25">
      <c r="A4452" s="287"/>
    </row>
    <row r="4453" spans="1:1" x14ac:dyDescent="0.25">
      <c r="A4453" s="287"/>
    </row>
    <row r="4454" spans="1:1" x14ac:dyDescent="0.25">
      <c r="A4454" s="287"/>
    </row>
    <row r="4455" spans="1:1" x14ac:dyDescent="0.25">
      <c r="A4455" s="287"/>
    </row>
    <row r="4456" spans="1:1" x14ac:dyDescent="0.25">
      <c r="A4456" s="287"/>
    </row>
    <row r="4457" spans="1:1" x14ac:dyDescent="0.25">
      <c r="A4457" s="287"/>
    </row>
    <row r="4458" spans="1:1" x14ac:dyDescent="0.25">
      <c r="A4458" s="287"/>
    </row>
    <row r="4459" spans="1:1" x14ac:dyDescent="0.25">
      <c r="A4459" s="287"/>
    </row>
    <row r="4460" spans="1:1" x14ac:dyDescent="0.25">
      <c r="A4460" s="287"/>
    </row>
    <row r="4461" spans="1:1" x14ac:dyDescent="0.25">
      <c r="A4461" s="287"/>
    </row>
    <row r="4462" spans="1:1" x14ac:dyDescent="0.25">
      <c r="A4462" s="287"/>
    </row>
    <row r="4463" spans="1:1" x14ac:dyDescent="0.25">
      <c r="A4463" s="287"/>
    </row>
    <row r="4464" spans="1:1" x14ac:dyDescent="0.25">
      <c r="A4464" s="287"/>
    </row>
    <row r="4465" spans="1:1" x14ac:dyDescent="0.25">
      <c r="A4465" s="287"/>
    </row>
    <row r="4466" spans="1:1" x14ac:dyDescent="0.25">
      <c r="A4466" s="287"/>
    </row>
    <row r="4467" spans="1:1" x14ac:dyDescent="0.25">
      <c r="A4467" s="287"/>
    </row>
    <row r="4468" spans="1:1" x14ac:dyDescent="0.25">
      <c r="A4468" s="287"/>
    </row>
    <row r="4469" spans="1:1" x14ac:dyDescent="0.25">
      <c r="A4469" s="287"/>
    </row>
    <row r="4470" spans="1:1" x14ac:dyDescent="0.25">
      <c r="A4470" s="287"/>
    </row>
    <row r="4471" spans="1:1" x14ac:dyDescent="0.25">
      <c r="A4471" s="287"/>
    </row>
    <row r="4472" spans="1:1" x14ac:dyDescent="0.25">
      <c r="A4472" s="287"/>
    </row>
    <row r="4473" spans="1:1" x14ac:dyDescent="0.25">
      <c r="A4473" s="287"/>
    </row>
    <row r="4474" spans="1:1" x14ac:dyDescent="0.25">
      <c r="A4474" s="287"/>
    </row>
    <row r="4475" spans="1:1" x14ac:dyDescent="0.25">
      <c r="A4475" s="287"/>
    </row>
    <row r="4476" spans="1:1" x14ac:dyDescent="0.25">
      <c r="A4476" s="287"/>
    </row>
    <row r="4477" spans="1:1" x14ac:dyDescent="0.25">
      <c r="A4477" s="287"/>
    </row>
    <row r="4478" spans="1:1" x14ac:dyDescent="0.25">
      <c r="A4478" s="287"/>
    </row>
    <row r="4479" spans="1:1" x14ac:dyDescent="0.25">
      <c r="A4479" s="287"/>
    </row>
    <row r="4480" spans="1:1" x14ac:dyDescent="0.25">
      <c r="A4480" s="287"/>
    </row>
    <row r="4481" spans="1:1" x14ac:dyDescent="0.25">
      <c r="A4481" s="287"/>
    </row>
    <row r="4482" spans="1:1" x14ac:dyDescent="0.25">
      <c r="A4482" s="287"/>
    </row>
    <row r="4483" spans="1:1" x14ac:dyDescent="0.25">
      <c r="A4483" s="287"/>
    </row>
    <row r="4484" spans="1:1" x14ac:dyDescent="0.25">
      <c r="A4484" s="287"/>
    </row>
    <row r="4485" spans="1:1" x14ac:dyDescent="0.25">
      <c r="A4485" s="287"/>
    </row>
    <row r="4486" spans="1:1" x14ac:dyDescent="0.25">
      <c r="A4486" s="287"/>
    </row>
    <row r="4487" spans="1:1" x14ac:dyDescent="0.25">
      <c r="A4487" s="287"/>
    </row>
    <row r="4488" spans="1:1" x14ac:dyDescent="0.25">
      <c r="A4488" s="287"/>
    </row>
    <row r="4489" spans="1:1" x14ac:dyDescent="0.25">
      <c r="A4489" s="287"/>
    </row>
    <row r="4490" spans="1:1" x14ac:dyDescent="0.25">
      <c r="A4490" s="287"/>
    </row>
    <row r="4491" spans="1:1" x14ac:dyDescent="0.25">
      <c r="A4491" s="287"/>
    </row>
    <row r="4492" spans="1:1" x14ac:dyDescent="0.25">
      <c r="A4492" s="287"/>
    </row>
    <row r="4493" spans="1:1" x14ac:dyDescent="0.25">
      <c r="A4493" s="287"/>
    </row>
    <row r="4494" spans="1:1" x14ac:dyDescent="0.25">
      <c r="A4494" s="287"/>
    </row>
    <row r="4495" spans="1:1" x14ac:dyDescent="0.25">
      <c r="A4495" s="287"/>
    </row>
    <row r="4496" spans="1:1" x14ac:dyDescent="0.25">
      <c r="A4496" s="287"/>
    </row>
    <row r="4497" spans="1:1" x14ac:dyDescent="0.25">
      <c r="A4497" s="287"/>
    </row>
    <row r="4498" spans="1:1" x14ac:dyDescent="0.25">
      <c r="A4498" s="287"/>
    </row>
    <row r="4499" spans="1:1" x14ac:dyDescent="0.25">
      <c r="A4499" s="287"/>
    </row>
    <row r="4500" spans="1:1" x14ac:dyDescent="0.25">
      <c r="A4500" s="287"/>
    </row>
    <row r="4501" spans="1:1" x14ac:dyDescent="0.25">
      <c r="A4501" s="287"/>
    </row>
    <row r="4502" spans="1:1" x14ac:dyDescent="0.25">
      <c r="A4502" s="287"/>
    </row>
    <row r="4503" spans="1:1" x14ac:dyDescent="0.25">
      <c r="A4503" s="287"/>
    </row>
    <row r="4504" spans="1:1" x14ac:dyDescent="0.25">
      <c r="A4504" s="287"/>
    </row>
    <row r="4505" spans="1:1" x14ac:dyDescent="0.25">
      <c r="A4505" s="287"/>
    </row>
    <row r="4506" spans="1:1" x14ac:dyDescent="0.25">
      <c r="A4506" s="287"/>
    </row>
    <row r="4507" spans="1:1" x14ac:dyDescent="0.25">
      <c r="A4507" s="287"/>
    </row>
    <row r="4508" spans="1:1" x14ac:dyDescent="0.25">
      <c r="A4508" s="287"/>
    </row>
    <row r="4509" spans="1:1" x14ac:dyDescent="0.25">
      <c r="A4509" s="287"/>
    </row>
    <row r="4510" spans="1:1" x14ac:dyDescent="0.25">
      <c r="A4510" s="287"/>
    </row>
    <row r="4511" spans="1:1" x14ac:dyDescent="0.25">
      <c r="A4511" s="287"/>
    </row>
    <row r="4512" spans="1:1" x14ac:dyDescent="0.25">
      <c r="A4512" s="287"/>
    </row>
    <row r="4513" spans="1:1" x14ac:dyDescent="0.25">
      <c r="A4513" s="287"/>
    </row>
    <row r="4514" spans="1:1" x14ac:dyDescent="0.25">
      <c r="A4514" s="287"/>
    </row>
    <row r="4515" spans="1:1" x14ac:dyDescent="0.25">
      <c r="A4515" s="287"/>
    </row>
    <row r="4516" spans="1:1" x14ac:dyDescent="0.25">
      <c r="A4516" s="287"/>
    </row>
    <row r="4517" spans="1:1" x14ac:dyDescent="0.25">
      <c r="A4517" s="287"/>
    </row>
    <row r="4518" spans="1:1" x14ac:dyDescent="0.25">
      <c r="A4518" s="287"/>
    </row>
    <row r="4519" spans="1:1" x14ac:dyDescent="0.25">
      <c r="A4519" s="287"/>
    </row>
    <row r="4520" spans="1:1" x14ac:dyDescent="0.25">
      <c r="A4520" s="287"/>
    </row>
    <row r="4521" spans="1:1" x14ac:dyDescent="0.25">
      <c r="A4521" s="287"/>
    </row>
    <row r="4522" spans="1:1" x14ac:dyDescent="0.25">
      <c r="A4522" s="287"/>
    </row>
    <row r="4523" spans="1:1" x14ac:dyDescent="0.25">
      <c r="A4523" s="287"/>
    </row>
    <row r="4524" spans="1:1" x14ac:dyDescent="0.25">
      <c r="A4524" s="287"/>
    </row>
    <row r="4525" spans="1:1" x14ac:dyDescent="0.25">
      <c r="A4525" s="287"/>
    </row>
    <row r="4526" spans="1:1" x14ac:dyDescent="0.25">
      <c r="A4526" s="287"/>
    </row>
    <row r="4527" spans="1:1" x14ac:dyDescent="0.25">
      <c r="A4527" s="287"/>
    </row>
    <row r="4528" spans="1:1" x14ac:dyDescent="0.25">
      <c r="A4528" s="287"/>
    </row>
    <row r="4529" spans="1:1" x14ac:dyDescent="0.25">
      <c r="A4529" s="287"/>
    </row>
    <row r="4530" spans="1:1" x14ac:dyDescent="0.25">
      <c r="A4530" s="287"/>
    </row>
    <row r="4531" spans="1:1" x14ac:dyDescent="0.25">
      <c r="A4531" s="287"/>
    </row>
    <row r="4532" spans="1:1" x14ac:dyDescent="0.25">
      <c r="A4532" s="287"/>
    </row>
    <row r="4533" spans="1:1" x14ac:dyDescent="0.25">
      <c r="A4533" s="287"/>
    </row>
    <row r="4534" spans="1:1" x14ac:dyDescent="0.25">
      <c r="A4534" s="287"/>
    </row>
    <row r="4535" spans="1:1" x14ac:dyDescent="0.25">
      <c r="A4535" s="287"/>
    </row>
    <row r="4536" spans="1:1" x14ac:dyDescent="0.25">
      <c r="A4536" s="287"/>
    </row>
    <row r="4537" spans="1:1" x14ac:dyDescent="0.25">
      <c r="A4537" s="287"/>
    </row>
    <row r="4538" spans="1:1" x14ac:dyDescent="0.25">
      <c r="A4538" s="287"/>
    </row>
    <row r="4539" spans="1:1" x14ac:dyDescent="0.25">
      <c r="A4539" s="287"/>
    </row>
    <row r="4540" spans="1:1" x14ac:dyDescent="0.25">
      <c r="A4540" s="287"/>
    </row>
    <row r="4541" spans="1:1" x14ac:dyDescent="0.25">
      <c r="A4541" s="287"/>
    </row>
    <row r="4542" spans="1:1" x14ac:dyDescent="0.25">
      <c r="A4542" s="287"/>
    </row>
    <row r="4543" spans="1:1" x14ac:dyDescent="0.25">
      <c r="A4543" s="287"/>
    </row>
    <row r="4544" spans="1:1" x14ac:dyDescent="0.25">
      <c r="A4544" s="287"/>
    </row>
    <row r="4545" spans="1:1" x14ac:dyDescent="0.25">
      <c r="A4545" s="287"/>
    </row>
    <row r="4546" spans="1:1" x14ac:dyDescent="0.25">
      <c r="A4546" s="287"/>
    </row>
    <row r="4547" spans="1:1" x14ac:dyDescent="0.25">
      <c r="A4547" s="287"/>
    </row>
    <row r="4548" spans="1:1" x14ac:dyDescent="0.25">
      <c r="A4548" s="287"/>
    </row>
    <row r="4549" spans="1:1" x14ac:dyDescent="0.25">
      <c r="A4549" s="287"/>
    </row>
    <row r="4550" spans="1:1" x14ac:dyDescent="0.25">
      <c r="A4550" s="287"/>
    </row>
    <row r="4551" spans="1:1" x14ac:dyDescent="0.25">
      <c r="A4551" s="287"/>
    </row>
    <row r="4552" spans="1:1" x14ac:dyDescent="0.25">
      <c r="A4552" s="287"/>
    </row>
    <row r="4553" spans="1:1" x14ac:dyDescent="0.25">
      <c r="A4553" s="287"/>
    </row>
    <row r="4554" spans="1:1" x14ac:dyDescent="0.25">
      <c r="A4554" s="287"/>
    </row>
    <row r="4555" spans="1:1" x14ac:dyDescent="0.25">
      <c r="A4555" s="287"/>
    </row>
    <row r="4556" spans="1:1" x14ac:dyDescent="0.25">
      <c r="A4556" s="287"/>
    </row>
    <row r="4557" spans="1:1" x14ac:dyDescent="0.25">
      <c r="A4557" s="287"/>
    </row>
    <row r="4558" spans="1:1" x14ac:dyDescent="0.25">
      <c r="A4558" s="287"/>
    </row>
    <row r="4559" spans="1:1" x14ac:dyDescent="0.25">
      <c r="A4559" s="287"/>
    </row>
    <row r="4560" spans="1:1" x14ac:dyDescent="0.25">
      <c r="A4560" s="287"/>
    </row>
    <row r="4561" spans="1:1" x14ac:dyDescent="0.25">
      <c r="A4561" s="287"/>
    </row>
    <row r="4562" spans="1:1" x14ac:dyDescent="0.25">
      <c r="A4562" s="287"/>
    </row>
    <row r="4563" spans="1:1" x14ac:dyDescent="0.25">
      <c r="A4563" s="287"/>
    </row>
    <row r="4564" spans="1:1" x14ac:dyDescent="0.25">
      <c r="A4564" s="287"/>
    </row>
    <row r="4565" spans="1:1" x14ac:dyDescent="0.25">
      <c r="A4565" s="287"/>
    </row>
    <row r="4566" spans="1:1" x14ac:dyDescent="0.25">
      <c r="A4566" s="287"/>
    </row>
    <row r="4567" spans="1:1" x14ac:dyDescent="0.25">
      <c r="A4567" s="287"/>
    </row>
    <row r="4568" spans="1:1" x14ac:dyDescent="0.25">
      <c r="A4568" s="287"/>
    </row>
    <row r="4569" spans="1:1" x14ac:dyDescent="0.25">
      <c r="A4569" s="287"/>
    </row>
    <row r="4570" spans="1:1" x14ac:dyDescent="0.25">
      <c r="A4570" s="287"/>
    </row>
    <row r="4571" spans="1:1" x14ac:dyDescent="0.25">
      <c r="A4571" s="287"/>
    </row>
    <row r="4572" spans="1:1" x14ac:dyDescent="0.25">
      <c r="A4572" s="287"/>
    </row>
    <row r="4573" spans="1:1" x14ac:dyDescent="0.25">
      <c r="A4573" s="287"/>
    </row>
    <row r="4574" spans="1:1" x14ac:dyDescent="0.25">
      <c r="A4574" s="287"/>
    </row>
    <row r="4575" spans="1:1" x14ac:dyDescent="0.25">
      <c r="A4575" s="287"/>
    </row>
    <row r="4576" spans="1:1" x14ac:dyDescent="0.25">
      <c r="A4576" s="287"/>
    </row>
    <row r="4577" spans="1:1" x14ac:dyDescent="0.25">
      <c r="A4577" s="287"/>
    </row>
    <row r="4578" spans="1:1" x14ac:dyDescent="0.25">
      <c r="A4578" s="287"/>
    </row>
    <row r="4579" spans="1:1" x14ac:dyDescent="0.25">
      <c r="A4579" s="287"/>
    </row>
    <row r="4580" spans="1:1" x14ac:dyDescent="0.25">
      <c r="A4580" s="287"/>
    </row>
    <row r="4581" spans="1:1" x14ac:dyDescent="0.25">
      <c r="A4581" s="287"/>
    </row>
    <row r="4582" spans="1:1" x14ac:dyDescent="0.25">
      <c r="A4582" s="287"/>
    </row>
    <row r="4583" spans="1:1" x14ac:dyDescent="0.25">
      <c r="A4583" s="287"/>
    </row>
    <row r="4584" spans="1:1" x14ac:dyDescent="0.25">
      <c r="A4584" s="287"/>
    </row>
    <row r="4585" spans="1:1" x14ac:dyDescent="0.25">
      <c r="A4585" s="287"/>
    </row>
    <row r="4586" spans="1:1" x14ac:dyDescent="0.25">
      <c r="A4586" s="287"/>
    </row>
    <row r="4587" spans="1:1" x14ac:dyDescent="0.25">
      <c r="A4587" s="287"/>
    </row>
    <row r="4588" spans="1:1" x14ac:dyDescent="0.25">
      <c r="A4588" s="287"/>
    </row>
    <row r="4589" spans="1:1" x14ac:dyDescent="0.25">
      <c r="A4589" s="287"/>
    </row>
    <row r="4590" spans="1:1" x14ac:dyDescent="0.25">
      <c r="A4590" s="287"/>
    </row>
    <row r="4591" spans="1:1" x14ac:dyDescent="0.25">
      <c r="A4591" s="287"/>
    </row>
    <row r="4592" spans="1:1" x14ac:dyDescent="0.25">
      <c r="A4592" s="287"/>
    </row>
    <row r="4593" spans="1:1" x14ac:dyDescent="0.25">
      <c r="A4593" s="287"/>
    </row>
    <row r="4594" spans="1:1" x14ac:dyDescent="0.25">
      <c r="A4594" s="287"/>
    </row>
    <row r="4595" spans="1:1" x14ac:dyDescent="0.25">
      <c r="A4595" s="287"/>
    </row>
    <row r="4596" spans="1:1" x14ac:dyDescent="0.25">
      <c r="A4596" s="287"/>
    </row>
    <row r="4597" spans="1:1" x14ac:dyDescent="0.25">
      <c r="A4597" s="287"/>
    </row>
    <row r="4598" spans="1:1" x14ac:dyDescent="0.25">
      <c r="A4598" s="287"/>
    </row>
    <row r="4599" spans="1:1" x14ac:dyDescent="0.25">
      <c r="A4599" s="287"/>
    </row>
    <row r="4600" spans="1:1" x14ac:dyDescent="0.25">
      <c r="A4600" s="287"/>
    </row>
    <row r="4601" spans="1:1" x14ac:dyDescent="0.25">
      <c r="A4601" s="287"/>
    </row>
    <row r="4602" spans="1:1" x14ac:dyDescent="0.25">
      <c r="A4602" s="287"/>
    </row>
    <row r="4603" spans="1:1" x14ac:dyDescent="0.25">
      <c r="A4603" s="287"/>
    </row>
    <row r="4604" spans="1:1" x14ac:dyDescent="0.25">
      <c r="A4604" s="287"/>
    </row>
    <row r="4605" spans="1:1" x14ac:dyDescent="0.25">
      <c r="A4605" s="287"/>
    </row>
    <row r="4606" spans="1:1" x14ac:dyDescent="0.25">
      <c r="A4606" s="287"/>
    </row>
    <row r="4607" spans="1:1" x14ac:dyDescent="0.25">
      <c r="A4607" s="287"/>
    </row>
    <row r="4608" spans="1:1" x14ac:dyDescent="0.25">
      <c r="A4608" s="287"/>
    </row>
    <row r="4609" spans="1:1" x14ac:dyDescent="0.25">
      <c r="A4609" s="287"/>
    </row>
    <row r="4610" spans="1:1" x14ac:dyDescent="0.25">
      <c r="A4610" s="287"/>
    </row>
    <row r="4611" spans="1:1" x14ac:dyDescent="0.25">
      <c r="A4611" s="287"/>
    </row>
    <row r="4612" spans="1:1" x14ac:dyDescent="0.25">
      <c r="A4612" s="287"/>
    </row>
    <row r="4613" spans="1:1" x14ac:dyDescent="0.25">
      <c r="A4613" s="287"/>
    </row>
    <row r="4614" spans="1:1" x14ac:dyDescent="0.25">
      <c r="A4614" s="287"/>
    </row>
    <row r="4615" spans="1:1" x14ac:dyDescent="0.25">
      <c r="A4615" s="287"/>
    </row>
    <row r="4616" spans="1:1" x14ac:dyDescent="0.25">
      <c r="A4616" s="287"/>
    </row>
    <row r="4617" spans="1:1" x14ac:dyDescent="0.25">
      <c r="A4617" s="287"/>
    </row>
    <row r="4618" spans="1:1" x14ac:dyDescent="0.25">
      <c r="A4618" s="287"/>
    </row>
    <row r="4619" spans="1:1" x14ac:dyDescent="0.25">
      <c r="A4619" s="287"/>
    </row>
    <row r="4620" spans="1:1" x14ac:dyDescent="0.25">
      <c r="A4620" s="287"/>
    </row>
    <row r="4621" spans="1:1" x14ac:dyDescent="0.25">
      <c r="A4621" s="287"/>
    </row>
    <row r="4622" spans="1:1" x14ac:dyDescent="0.25">
      <c r="A4622" s="287"/>
    </row>
    <row r="4623" spans="1:1" x14ac:dyDescent="0.25">
      <c r="A4623" s="287"/>
    </row>
    <row r="4624" spans="1:1" x14ac:dyDescent="0.25">
      <c r="A4624" s="287"/>
    </row>
    <row r="4625" spans="1:1" x14ac:dyDescent="0.25">
      <c r="A4625" s="287"/>
    </row>
    <row r="4626" spans="1:1" x14ac:dyDescent="0.25">
      <c r="A4626" s="287"/>
    </row>
    <row r="4627" spans="1:1" x14ac:dyDescent="0.25">
      <c r="A4627" s="287"/>
    </row>
    <row r="4628" spans="1:1" x14ac:dyDescent="0.25">
      <c r="A4628" s="287"/>
    </row>
    <row r="4629" spans="1:1" x14ac:dyDescent="0.25">
      <c r="A4629" s="287"/>
    </row>
    <row r="4630" spans="1:1" x14ac:dyDescent="0.25">
      <c r="A4630" s="287"/>
    </row>
    <row r="4631" spans="1:1" x14ac:dyDescent="0.25">
      <c r="A4631" s="287"/>
    </row>
    <row r="4632" spans="1:1" x14ac:dyDescent="0.25">
      <c r="A4632" s="287"/>
    </row>
    <row r="4633" spans="1:1" x14ac:dyDescent="0.25">
      <c r="A4633" s="287"/>
    </row>
    <row r="4634" spans="1:1" x14ac:dyDescent="0.25">
      <c r="A4634" s="287"/>
    </row>
    <row r="4635" spans="1:1" x14ac:dyDescent="0.25">
      <c r="A4635" s="287"/>
    </row>
    <row r="4636" spans="1:1" x14ac:dyDescent="0.25">
      <c r="A4636" s="287"/>
    </row>
    <row r="4637" spans="1:1" x14ac:dyDescent="0.25">
      <c r="A4637" s="287"/>
    </row>
    <row r="4638" spans="1:1" x14ac:dyDescent="0.25">
      <c r="A4638" s="287"/>
    </row>
    <row r="4639" spans="1:1" x14ac:dyDescent="0.25">
      <c r="A4639" s="287"/>
    </row>
    <row r="4640" spans="1:1" x14ac:dyDescent="0.25">
      <c r="A4640" s="287"/>
    </row>
    <row r="4641" spans="1:1" x14ac:dyDescent="0.25">
      <c r="A4641" s="287"/>
    </row>
    <row r="4642" spans="1:1" x14ac:dyDescent="0.25">
      <c r="A4642" s="287"/>
    </row>
    <row r="4643" spans="1:1" x14ac:dyDescent="0.25">
      <c r="A4643" s="287"/>
    </row>
    <row r="4644" spans="1:1" x14ac:dyDescent="0.25">
      <c r="A4644" s="287"/>
    </row>
    <row r="4645" spans="1:1" x14ac:dyDescent="0.25">
      <c r="A4645" s="287"/>
    </row>
    <row r="4646" spans="1:1" x14ac:dyDescent="0.25">
      <c r="A4646" s="287"/>
    </row>
    <row r="4647" spans="1:1" x14ac:dyDescent="0.25">
      <c r="A4647" s="287"/>
    </row>
    <row r="4648" spans="1:1" x14ac:dyDescent="0.25">
      <c r="A4648" s="287"/>
    </row>
    <row r="4649" spans="1:1" x14ac:dyDescent="0.25">
      <c r="A4649" s="287"/>
    </row>
    <row r="4650" spans="1:1" x14ac:dyDescent="0.25">
      <c r="A4650" s="287"/>
    </row>
    <row r="4651" spans="1:1" x14ac:dyDescent="0.25">
      <c r="A4651" s="287"/>
    </row>
    <row r="4652" spans="1:1" x14ac:dyDescent="0.25">
      <c r="A4652" s="287"/>
    </row>
    <row r="4653" spans="1:1" x14ac:dyDescent="0.25">
      <c r="A4653" s="287"/>
    </row>
    <row r="4654" spans="1:1" x14ac:dyDescent="0.25">
      <c r="A4654" s="287"/>
    </row>
    <row r="4655" spans="1:1" x14ac:dyDescent="0.25">
      <c r="A4655" s="287"/>
    </row>
    <row r="4656" spans="1:1" x14ac:dyDescent="0.25">
      <c r="A4656" s="287"/>
    </row>
    <row r="4657" spans="1:1" x14ac:dyDescent="0.25">
      <c r="A4657" s="287"/>
    </row>
    <row r="4658" spans="1:1" x14ac:dyDescent="0.25">
      <c r="A4658" s="287"/>
    </row>
    <row r="4659" spans="1:1" x14ac:dyDescent="0.25">
      <c r="A4659" s="287"/>
    </row>
    <row r="4660" spans="1:1" x14ac:dyDescent="0.25">
      <c r="A4660" s="287"/>
    </row>
    <row r="4661" spans="1:1" x14ac:dyDescent="0.25">
      <c r="A4661" s="287"/>
    </row>
    <row r="4662" spans="1:1" x14ac:dyDescent="0.25">
      <c r="A4662" s="287"/>
    </row>
    <row r="4663" spans="1:1" x14ac:dyDescent="0.25">
      <c r="A4663" s="287"/>
    </row>
    <row r="4664" spans="1:1" x14ac:dyDescent="0.25">
      <c r="A4664" s="287"/>
    </row>
    <row r="4665" spans="1:1" x14ac:dyDescent="0.25">
      <c r="A4665" s="287"/>
    </row>
    <row r="4666" spans="1:1" x14ac:dyDescent="0.25">
      <c r="A4666" s="287"/>
    </row>
    <row r="4667" spans="1:1" x14ac:dyDescent="0.25">
      <c r="A4667" s="287"/>
    </row>
    <row r="4668" spans="1:1" x14ac:dyDescent="0.25">
      <c r="A4668" s="287"/>
    </row>
    <row r="4669" spans="1:1" x14ac:dyDescent="0.25">
      <c r="A4669" s="287"/>
    </row>
    <row r="4670" spans="1:1" x14ac:dyDescent="0.25">
      <c r="A4670" s="287"/>
    </row>
    <row r="4671" spans="1:1" x14ac:dyDescent="0.25">
      <c r="A4671" s="287"/>
    </row>
    <row r="4672" spans="1:1" x14ac:dyDescent="0.25">
      <c r="A4672" s="287"/>
    </row>
    <row r="4673" spans="1:1" x14ac:dyDescent="0.25">
      <c r="A4673" s="287"/>
    </row>
    <row r="4674" spans="1:1" x14ac:dyDescent="0.25">
      <c r="A4674" s="287"/>
    </row>
    <row r="4675" spans="1:1" x14ac:dyDescent="0.25">
      <c r="A4675" s="287"/>
    </row>
    <row r="4676" spans="1:1" x14ac:dyDescent="0.25">
      <c r="A4676" s="287"/>
    </row>
    <row r="4677" spans="1:1" x14ac:dyDescent="0.25">
      <c r="A4677" s="287"/>
    </row>
    <row r="4678" spans="1:1" x14ac:dyDescent="0.25">
      <c r="A4678" s="287"/>
    </row>
    <row r="4679" spans="1:1" x14ac:dyDescent="0.25">
      <c r="A4679" s="287"/>
    </row>
    <row r="4680" spans="1:1" x14ac:dyDescent="0.25">
      <c r="A4680" s="287"/>
    </row>
    <row r="4681" spans="1:1" x14ac:dyDescent="0.25">
      <c r="A4681" s="287"/>
    </row>
    <row r="4682" spans="1:1" x14ac:dyDescent="0.25">
      <c r="A4682" s="287"/>
    </row>
    <row r="4683" spans="1:1" x14ac:dyDescent="0.25">
      <c r="A4683" s="287"/>
    </row>
    <row r="4684" spans="1:1" x14ac:dyDescent="0.25">
      <c r="A4684" s="287"/>
    </row>
    <row r="4685" spans="1:1" x14ac:dyDescent="0.25">
      <c r="A4685" s="287"/>
    </row>
    <row r="4686" spans="1:1" x14ac:dyDescent="0.25">
      <c r="A4686" s="287"/>
    </row>
    <row r="4687" spans="1:1" x14ac:dyDescent="0.25">
      <c r="A4687" s="287"/>
    </row>
    <row r="4688" spans="1:1" x14ac:dyDescent="0.25">
      <c r="A4688" s="287"/>
    </row>
    <row r="4689" spans="1:1" x14ac:dyDescent="0.25">
      <c r="A4689" s="287"/>
    </row>
    <row r="4690" spans="1:1" x14ac:dyDescent="0.25">
      <c r="A4690" s="287"/>
    </row>
    <row r="4691" spans="1:1" x14ac:dyDescent="0.25">
      <c r="A4691" s="287"/>
    </row>
    <row r="4692" spans="1:1" x14ac:dyDescent="0.25">
      <c r="A4692" s="287"/>
    </row>
    <row r="4693" spans="1:1" x14ac:dyDescent="0.25">
      <c r="A4693" s="287"/>
    </row>
    <row r="4694" spans="1:1" x14ac:dyDescent="0.25">
      <c r="A4694" s="287"/>
    </row>
    <row r="4695" spans="1:1" x14ac:dyDescent="0.25">
      <c r="A4695" s="287"/>
    </row>
    <row r="4696" spans="1:1" x14ac:dyDescent="0.25">
      <c r="A4696" s="287"/>
    </row>
    <row r="4697" spans="1:1" x14ac:dyDescent="0.25">
      <c r="A4697" s="287"/>
    </row>
    <row r="4698" spans="1:1" x14ac:dyDescent="0.25">
      <c r="A4698" s="287"/>
    </row>
    <row r="4699" spans="1:1" x14ac:dyDescent="0.25">
      <c r="A4699" s="287"/>
    </row>
    <row r="4700" spans="1:1" x14ac:dyDescent="0.25">
      <c r="A4700" s="287"/>
    </row>
    <row r="4701" spans="1:1" x14ac:dyDescent="0.25">
      <c r="A4701" s="287"/>
    </row>
    <row r="4702" spans="1:1" x14ac:dyDescent="0.25">
      <c r="A4702" s="287"/>
    </row>
    <row r="4703" spans="1:1" x14ac:dyDescent="0.25">
      <c r="A4703" s="287"/>
    </row>
    <row r="4704" spans="1:1" x14ac:dyDescent="0.25">
      <c r="A4704" s="287"/>
    </row>
    <row r="4705" spans="1:1" x14ac:dyDescent="0.25">
      <c r="A4705" s="287"/>
    </row>
    <row r="4706" spans="1:1" x14ac:dyDescent="0.25">
      <c r="A4706" s="287"/>
    </row>
    <row r="4707" spans="1:1" x14ac:dyDescent="0.25">
      <c r="A4707" s="287"/>
    </row>
    <row r="4708" spans="1:1" x14ac:dyDescent="0.25">
      <c r="A4708" s="287"/>
    </row>
    <row r="4709" spans="1:1" x14ac:dyDescent="0.25">
      <c r="A4709" s="287"/>
    </row>
    <row r="4710" spans="1:1" x14ac:dyDescent="0.25">
      <c r="A4710" s="287"/>
    </row>
    <row r="4711" spans="1:1" x14ac:dyDescent="0.25">
      <c r="A4711" s="287"/>
    </row>
    <row r="4712" spans="1:1" x14ac:dyDescent="0.25">
      <c r="A4712" s="287"/>
    </row>
    <row r="4713" spans="1:1" x14ac:dyDescent="0.25">
      <c r="A4713" s="287"/>
    </row>
    <row r="4714" spans="1:1" x14ac:dyDescent="0.25">
      <c r="A4714" s="287"/>
    </row>
    <row r="4715" spans="1:1" x14ac:dyDescent="0.25">
      <c r="A4715" s="287"/>
    </row>
    <row r="4716" spans="1:1" x14ac:dyDescent="0.25">
      <c r="A4716" s="287"/>
    </row>
    <row r="4717" spans="1:1" x14ac:dyDescent="0.25">
      <c r="A4717" s="287"/>
    </row>
    <row r="4718" spans="1:1" x14ac:dyDescent="0.25">
      <c r="A4718" s="287"/>
    </row>
    <row r="4719" spans="1:1" x14ac:dyDescent="0.25">
      <c r="A4719" s="287"/>
    </row>
    <row r="4720" spans="1:1" x14ac:dyDescent="0.25">
      <c r="A4720" s="287"/>
    </row>
    <row r="4721" spans="1:1" x14ac:dyDescent="0.25">
      <c r="A4721" s="287"/>
    </row>
    <row r="4722" spans="1:1" x14ac:dyDescent="0.25">
      <c r="A4722" s="287"/>
    </row>
    <row r="4723" spans="1:1" x14ac:dyDescent="0.25">
      <c r="A4723" s="287"/>
    </row>
    <row r="4724" spans="1:1" x14ac:dyDescent="0.25">
      <c r="A4724" s="287"/>
    </row>
    <row r="4725" spans="1:1" x14ac:dyDescent="0.25">
      <c r="A4725" s="287"/>
    </row>
    <row r="4726" spans="1:1" x14ac:dyDescent="0.25">
      <c r="A4726" s="287"/>
    </row>
    <row r="4727" spans="1:1" x14ac:dyDescent="0.25">
      <c r="A4727" s="287"/>
    </row>
    <row r="4728" spans="1:1" x14ac:dyDescent="0.25">
      <c r="A4728" s="287"/>
    </row>
    <row r="4729" spans="1:1" x14ac:dyDescent="0.25">
      <c r="A4729" s="287"/>
    </row>
    <row r="4730" spans="1:1" x14ac:dyDescent="0.25">
      <c r="A4730" s="287"/>
    </row>
    <row r="4731" spans="1:1" x14ac:dyDescent="0.25">
      <c r="A4731" s="287"/>
    </row>
    <row r="4732" spans="1:1" x14ac:dyDescent="0.25">
      <c r="A4732" s="287"/>
    </row>
    <row r="4733" spans="1:1" x14ac:dyDescent="0.25">
      <c r="A4733" s="287"/>
    </row>
    <row r="4734" spans="1:1" x14ac:dyDescent="0.25">
      <c r="A4734" s="287"/>
    </row>
    <row r="4735" spans="1:1" x14ac:dyDescent="0.25">
      <c r="A4735" s="287"/>
    </row>
    <row r="4736" spans="1:1" x14ac:dyDescent="0.25">
      <c r="A4736" s="287"/>
    </row>
    <row r="4737" spans="1:1" x14ac:dyDescent="0.25">
      <c r="A4737" s="287"/>
    </row>
    <row r="4738" spans="1:1" x14ac:dyDescent="0.25">
      <c r="A4738" s="287"/>
    </row>
    <row r="4739" spans="1:1" x14ac:dyDescent="0.25">
      <c r="A4739" s="287"/>
    </row>
    <row r="4740" spans="1:1" x14ac:dyDescent="0.25">
      <c r="A4740" s="287"/>
    </row>
    <row r="4741" spans="1:1" x14ac:dyDescent="0.25">
      <c r="A4741" s="287"/>
    </row>
    <row r="4742" spans="1:1" x14ac:dyDescent="0.25">
      <c r="A4742" s="287"/>
    </row>
    <row r="4743" spans="1:1" x14ac:dyDescent="0.25">
      <c r="A4743" s="287"/>
    </row>
    <row r="4744" spans="1:1" x14ac:dyDescent="0.25">
      <c r="A4744" s="287"/>
    </row>
    <row r="4745" spans="1:1" x14ac:dyDescent="0.25">
      <c r="A4745" s="287"/>
    </row>
    <row r="4746" spans="1:1" x14ac:dyDescent="0.25">
      <c r="A4746" s="287"/>
    </row>
    <row r="4747" spans="1:1" x14ac:dyDescent="0.25">
      <c r="A4747" s="287"/>
    </row>
    <row r="4748" spans="1:1" x14ac:dyDescent="0.25">
      <c r="A4748" s="287"/>
    </row>
    <row r="4749" spans="1:1" x14ac:dyDescent="0.25">
      <c r="A4749" s="287"/>
    </row>
    <row r="4750" spans="1:1" x14ac:dyDescent="0.25">
      <c r="A4750" s="287"/>
    </row>
    <row r="4751" spans="1:1" x14ac:dyDescent="0.25">
      <c r="A4751" s="287"/>
    </row>
    <row r="4752" spans="1:1" x14ac:dyDescent="0.25">
      <c r="A4752" s="287"/>
    </row>
    <row r="4753" spans="1:1" x14ac:dyDescent="0.25">
      <c r="A4753" s="287"/>
    </row>
    <row r="4754" spans="1:1" x14ac:dyDescent="0.25">
      <c r="A4754" s="287"/>
    </row>
    <row r="4755" spans="1:1" x14ac:dyDescent="0.25">
      <c r="A4755" s="287"/>
    </row>
    <row r="4756" spans="1:1" x14ac:dyDescent="0.25">
      <c r="A4756" s="287"/>
    </row>
    <row r="4757" spans="1:1" x14ac:dyDescent="0.25">
      <c r="A4757" s="287"/>
    </row>
    <row r="4758" spans="1:1" x14ac:dyDescent="0.25">
      <c r="A4758" s="287"/>
    </row>
    <row r="4759" spans="1:1" x14ac:dyDescent="0.25">
      <c r="A4759" s="287"/>
    </row>
    <row r="4760" spans="1:1" x14ac:dyDescent="0.25">
      <c r="A4760" s="287"/>
    </row>
    <row r="4761" spans="1:1" x14ac:dyDescent="0.25">
      <c r="A4761" s="287"/>
    </row>
    <row r="4762" spans="1:1" x14ac:dyDescent="0.25">
      <c r="A4762" s="287"/>
    </row>
    <row r="4763" spans="1:1" x14ac:dyDescent="0.25">
      <c r="A4763" s="287"/>
    </row>
    <row r="4764" spans="1:1" x14ac:dyDescent="0.25">
      <c r="A4764" s="287"/>
    </row>
    <row r="4765" spans="1:1" x14ac:dyDescent="0.25">
      <c r="A4765" s="287"/>
    </row>
    <row r="4766" spans="1:1" x14ac:dyDescent="0.25">
      <c r="A4766" s="287"/>
    </row>
    <row r="4767" spans="1:1" x14ac:dyDescent="0.25">
      <c r="A4767" s="287"/>
    </row>
    <row r="4768" spans="1:1" x14ac:dyDescent="0.25">
      <c r="A4768" s="287"/>
    </row>
    <row r="4769" spans="1:1" x14ac:dyDescent="0.25">
      <c r="A4769" s="287"/>
    </row>
    <row r="4770" spans="1:1" x14ac:dyDescent="0.25">
      <c r="A4770" s="287"/>
    </row>
    <row r="4771" spans="1:1" x14ac:dyDescent="0.25">
      <c r="A4771" s="287"/>
    </row>
    <row r="4772" spans="1:1" x14ac:dyDescent="0.25">
      <c r="A4772" s="287"/>
    </row>
    <row r="4773" spans="1:1" x14ac:dyDescent="0.25">
      <c r="A4773" s="287"/>
    </row>
    <row r="4774" spans="1:1" x14ac:dyDescent="0.25">
      <c r="A4774" s="287"/>
    </row>
    <row r="4775" spans="1:1" x14ac:dyDescent="0.25">
      <c r="A4775" s="287"/>
    </row>
    <row r="4776" spans="1:1" x14ac:dyDescent="0.25">
      <c r="A4776" s="287"/>
    </row>
    <row r="4777" spans="1:1" x14ac:dyDescent="0.25">
      <c r="A4777" s="287"/>
    </row>
    <row r="4778" spans="1:1" x14ac:dyDescent="0.25">
      <c r="A4778" s="287"/>
    </row>
    <row r="4779" spans="1:1" x14ac:dyDescent="0.25">
      <c r="A4779" s="287"/>
    </row>
    <row r="4780" spans="1:1" x14ac:dyDescent="0.25">
      <c r="A4780" s="287"/>
    </row>
    <row r="4781" spans="1:1" x14ac:dyDescent="0.25">
      <c r="A4781" s="287"/>
    </row>
    <row r="4782" spans="1:1" x14ac:dyDescent="0.25">
      <c r="A4782" s="287"/>
    </row>
    <row r="4783" spans="1:1" x14ac:dyDescent="0.25">
      <c r="A4783" s="287"/>
    </row>
    <row r="4784" spans="1:1" x14ac:dyDescent="0.25">
      <c r="A4784" s="287"/>
    </row>
    <row r="4785" spans="1:1" x14ac:dyDescent="0.25">
      <c r="A4785" s="287"/>
    </row>
    <row r="4786" spans="1:1" x14ac:dyDescent="0.25">
      <c r="A4786" s="287"/>
    </row>
    <row r="4787" spans="1:1" x14ac:dyDescent="0.25">
      <c r="A4787" s="287"/>
    </row>
    <row r="4788" spans="1:1" x14ac:dyDescent="0.25">
      <c r="A4788" s="287"/>
    </row>
    <row r="4789" spans="1:1" x14ac:dyDescent="0.25">
      <c r="A4789" s="287"/>
    </row>
    <row r="4790" spans="1:1" x14ac:dyDescent="0.25">
      <c r="A4790" s="287"/>
    </row>
    <row r="4791" spans="1:1" x14ac:dyDescent="0.25">
      <c r="A4791" s="287"/>
    </row>
    <row r="4792" spans="1:1" x14ac:dyDescent="0.25">
      <c r="A4792" s="287"/>
    </row>
    <row r="4793" spans="1:1" x14ac:dyDescent="0.25">
      <c r="A4793" s="287"/>
    </row>
    <row r="4794" spans="1:1" x14ac:dyDescent="0.25">
      <c r="A4794" s="287"/>
    </row>
    <row r="4795" spans="1:1" x14ac:dyDescent="0.25">
      <c r="A4795" s="287"/>
    </row>
    <row r="4796" spans="1:1" x14ac:dyDescent="0.25">
      <c r="A4796" s="287"/>
    </row>
    <row r="4797" spans="1:1" x14ac:dyDescent="0.25">
      <c r="A4797" s="287"/>
    </row>
    <row r="4798" spans="1:1" x14ac:dyDescent="0.25">
      <c r="A4798" s="287"/>
    </row>
    <row r="4799" spans="1:1" x14ac:dyDescent="0.25">
      <c r="A4799" s="287"/>
    </row>
    <row r="4800" spans="1:1" x14ac:dyDescent="0.25">
      <c r="A4800" s="287"/>
    </row>
    <row r="4801" spans="1:1" x14ac:dyDescent="0.25">
      <c r="A4801" s="287"/>
    </row>
    <row r="4802" spans="1:1" x14ac:dyDescent="0.25">
      <c r="A4802" s="287"/>
    </row>
    <row r="4803" spans="1:1" x14ac:dyDescent="0.25">
      <c r="A4803" s="287"/>
    </row>
    <row r="4804" spans="1:1" x14ac:dyDescent="0.25">
      <c r="A4804" s="287"/>
    </row>
    <row r="4805" spans="1:1" x14ac:dyDescent="0.25">
      <c r="A4805" s="287"/>
    </row>
    <row r="4806" spans="1:1" x14ac:dyDescent="0.25">
      <c r="A4806" s="287"/>
    </row>
    <row r="4807" spans="1:1" x14ac:dyDescent="0.25">
      <c r="A4807" s="287"/>
    </row>
    <row r="4808" spans="1:1" x14ac:dyDescent="0.25">
      <c r="A4808" s="287"/>
    </row>
    <row r="4809" spans="1:1" x14ac:dyDescent="0.25">
      <c r="A4809" s="287"/>
    </row>
    <row r="4810" spans="1:1" x14ac:dyDescent="0.25">
      <c r="A4810" s="287"/>
    </row>
    <row r="4811" spans="1:1" x14ac:dyDescent="0.25">
      <c r="A4811" s="287"/>
    </row>
    <row r="4812" spans="1:1" x14ac:dyDescent="0.25">
      <c r="A4812" s="287"/>
    </row>
    <row r="4813" spans="1:1" x14ac:dyDescent="0.25">
      <c r="A4813" s="287"/>
    </row>
    <row r="4814" spans="1:1" x14ac:dyDescent="0.25">
      <c r="A4814" s="287"/>
    </row>
    <row r="4815" spans="1:1" x14ac:dyDescent="0.25">
      <c r="A4815" s="287"/>
    </row>
    <row r="4816" spans="1:1" x14ac:dyDescent="0.25">
      <c r="A4816" s="287"/>
    </row>
    <row r="4817" spans="1:1" x14ac:dyDescent="0.25">
      <c r="A4817" s="287"/>
    </row>
    <row r="4818" spans="1:1" x14ac:dyDescent="0.25">
      <c r="A4818" s="287"/>
    </row>
    <row r="4819" spans="1:1" x14ac:dyDescent="0.25">
      <c r="A4819" s="287"/>
    </row>
    <row r="4820" spans="1:1" x14ac:dyDescent="0.25">
      <c r="A4820" s="287"/>
    </row>
    <row r="4821" spans="1:1" x14ac:dyDescent="0.25">
      <c r="A4821" s="287"/>
    </row>
    <row r="4822" spans="1:1" x14ac:dyDescent="0.25">
      <c r="A4822" s="287"/>
    </row>
    <row r="4823" spans="1:1" x14ac:dyDescent="0.25">
      <c r="A4823" s="287"/>
    </row>
    <row r="4824" spans="1:1" x14ac:dyDescent="0.25">
      <c r="A4824" s="287"/>
    </row>
    <row r="4825" spans="1:1" x14ac:dyDescent="0.25">
      <c r="A4825" s="287"/>
    </row>
    <row r="4826" spans="1:1" x14ac:dyDescent="0.25">
      <c r="A4826" s="287"/>
    </row>
    <row r="4827" spans="1:1" x14ac:dyDescent="0.25">
      <c r="A4827" s="287"/>
    </row>
    <row r="4828" spans="1:1" x14ac:dyDescent="0.25">
      <c r="A4828" s="287"/>
    </row>
    <row r="4829" spans="1:1" x14ac:dyDescent="0.25">
      <c r="A4829" s="287"/>
    </row>
    <row r="4830" spans="1:1" x14ac:dyDescent="0.25">
      <c r="A4830" s="287"/>
    </row>
    <row r="4831" spans="1:1" x14ac:dyDescent="0.25">
      <c r="A4831" s="287"/>
    </row>
    <row r="4832" spans="1:1" x14ac:dyDescent="0.25">
      <c r="A4832" s="287"/>
    </row>
    <row r="4833" spans="1:1" x14ac:dyDescent="0.25">
      <c r="A4833" s="287"/>
    </row>
    <row r="4834" spans="1:1" x14ac:dyDescent="0.25">
      <c r="A4834" s="287"/>
    </row>
    <row r="4835" spans="1:1" x14ac:dyDescent="0.25">
      <c r="A4835" s="287"/>
    </row>
    <row r="4836" spans="1:1" x14ac:dyDescent="0.25">
      <c r="A4836" s="287"/>
    </row>
    <row r="4837" spans="1:1" x14ac:dyDescent="0.25">
      <c r="A4837" s="287"/>
    </row>
    <row r="4838" spans="1:1" x14ac:dyDescent="0.25">
      <c r="A4838" s="287"/>
    </row>
    <row r="4839" spans="1:1" x14ac:dyDescent="0.25">
      <c r="A4839" s="287"/>
    </row>
    <row r="4840" spans="1:1" x14ac:dyDescent="0.25">
      <c r="A4840" s="287"/>
    </row>
    <row r="4841" spans="1:1" x14ac:dyDescent="0.25">
      <c r="A4841" s="287"/>
    </row>
    <row r="4842" spans="1:1" x14ac:dyDescent="0.25">
      <c r="A4842" s="287"/>
    </row>
    <row r="4843" spans="1:1" x14ac:dyDescent="0.25">
      <c r="A4843" s="287"/>
    </row>
    <row r="4844" spans="1:1" x14ac:dyDescent="0.25">
      <c r="A4844" s="287"/>
    </row>
    <row r="4845" spans="1:1" x14ac:dyDescent="0.25">
      <c r="A4845" s="287"/>
    </row>
    <row r="4846" spans="1:1" x14ac:dyDescent="0.25">
      <c r="A4846" s="287"/>
    </row>
    <row r="4847" spans="1:1" x14ac:dyDescent="0.25">
      <c r="A4847" s="287"/>
    </row>
    <row r="4848" spans="1:1" x14ac:dyDescent="0.25">
      <c r="A4848" s="287"/>
    </row>
    <row r="4849" spans="1:1" x14ac:dyDescent="0.25">
      <c r="A4849" s="287"/>
    </row>
    <row r="4850" spans="1:1" x14ac:dyDescent="0.25">
      <c r="A4850" s="287"/>
    </row>
    <row r="4851" spans="1:1" x14ac:dyDescent="0.25">
      <c r="A4851" s="287"/>
    </row>
    <row r="4852" spans="1:1" x14ac:dyDescent="0.25">
      <c r="A4852" s="287"/>
    </row>
    <row r="4853" spans="1:1" x14ac:dyDescent="0.25">
      <c r="A4853" s="287"/>
    </row>
    <row r="4854" spans="1:1" x14ac:dyDescent="0.25">
      <c r="A4854" s="287"/>
    </row>
    <row r="4855" spans="1:1" x14ac:dyDescent="0.25">
      <c r="A4855" s="287"/>
    </row>
    <row r="4856" spans="1:1" x14ac:dyDescent="0.25">
      <c r="A4856" s="287"/>
    </row>
    <row r="4857" spans="1:1" x14ac:dyDescent="0.25">
      <c r="A4857" s="287"/>
    </row>
    <row r="4858" spans="1:1" x14ac:dyDescent="0.25">
      <c r="A4858" s="287"/>
    </row>
    <row r="4859" spans="1:1" x14ac:dyDescent="0.25">
      <c r="A4859" s="287"/>
    </row>
    <row r="4860" spans="1:1" x14ac:dyDescent="0.25">
      <c r="A4860" s="287"/>
    </row>
    <row r="4861" spans="1:1" x14ac:dyDescent="0.25">
      <c r="A4861" s="287"/>
    </row>
    <row r="4862" spans="1:1" x14ac:dyDescent="0.25">
      <c r="A4862" s="287"/>
    </row>
    <row r="4863" spans="1:1" x14ac:dyDescent="0.25">
      <c r="A4863" s="287"/>
    </row>
    <row r="4864" spans="1:1" x14ac:dyDescent="0.25">
      <c r="A4864" s="287"/>
    </row>
    <row r="4865" spans="1:1" x14ac:dyDescent="0.25">
      <c r="A4865" s="287"/>
    </row>
    <row r="4866" spans="1:1" x14ac:dyDescent="0.25">
      <c r="A4866" s="287"/>
    </row>
    <row r="4867" spans="1:1" x14ac:dyDescent="0.25">
      <c r="A4867" s="287"/>
    </row>
    <row r="4868" spans="1:1" x14ac:dyDescent="0.25">
      <c r="A4868" s="287"/>
    </row>
    <row r="4869" spans="1:1" x14ac:dyDescent="0.25">
      <c r="A4869" s="287"/>
    </row>
    <row r="4870" spans="1:1" x14ac:dyDescent="0.25">
      <c r="A4870" s="287"/>
    </row>
    <row r="4871" spans="1:1" x14ac:dyDescent="0.25">
      <c r="A4871" s="287"/>
    </row>
    <row r="4872" spans="1:1" x14ac:dyDescent="0.25">
      <c r="A4872" s="287"/>
    </row>
    <row r="4873" spans="1:1" x14ac:dyDescent="0.25">
      <c r="A4873" s="287"/>
    </row>
    <row r="4874" spans="1:1" x14ac:dyDescent="0.25">
      <c r="A4874" s="287"/>
    </row>
    <row r="4875" spans="1:1" x14ac:dyDescent="0.25">
      <c r="A4875" s="287"/>
    </row>
    <row r="4876" spans="1:1" x14ac:dyDescent="0.25">
      <c r="A4876" s="287"/>
    </row>
    <row r="4877" spans="1:1" x14ac:dyDescent="0.25">
      <c r="A4877" s="287"/>
    </row>
    <row r="4878" spans="1:1" x14ac:dyDescent="0.25">
      <c r="A4878" s="287"/>
    </row>
    <row r="4879" spans="1:1" x14ac:dyDescent="0.25">
      <c r="A4879" s="287"/>
    </row>
    <row r="4880" spans="1:1" x14ac:dyDescent="0.25">
      <c r="A4880" s="287"/>
    </row>
    <row r="4881" spans="1:1" x14ac:dyDescent="0.25">
      <c r="A4881" s="287"/>
    </row>
    <row r="4882" spans="1:1" x14ac:dyDescent="0.25">
      <c r="A4882" s="287"/>
    </row>
    <row r="4883" spans="1:1" x14ac:dyDescent="0.25">
      <c r="A4883" s="287"/>
    </row>
    <row r="4884" spans="1:1" x14ac:dyDescent="0.25">
      <c r="A4884" s="287"/>
    </row>
    <row r="4885" spans="1:1" x14ac:dyDescent="0.25">
      <c r="A4885" s="287"/>
    </row>
    <row r="4886" spans="1:1" x14ac:dyDescent="0.25">
      <c r="A4886" s="287"/>
    </row>
    <row r="4887" spans="1:1" x14ac:dyDescent="0.25">
      <c r="A4887" s="287"/>
    </row>
    <row r="4888" spans="1:1" x14ac:dyDescent="0.25">
      <c r="A4888" s="287"/>
    </row>
    <row r="4889" spans="1:1" x14ac:dyDescent="0.25">
      <c r="A4889" s="287"/>
    </row>
    <row r="4890" spans="1:1" x14ac:dyDescent="0.25">
      <c r="A4890" s="287"/>
    </row>
    <row r="4891" spans="1:1" x14ac:dyDescent="0.25">
      <c r="A4891" s="287"/>
    </row>
    <row r="4892" spans="1:1" x14ac:dyDescent="0.25">
      <c r="A4892" s="287"/>
    </row>
    <row r="4893" spans="1:1" x14ac:dyDescent="0.25">
      <c r="A4893" s="287"/>
    </row>
    <row r="4894" spans="1:1" x14ac:dyDescent="0.25">
      <c r="A4894" s="287"/>
    </row>
    <row r="4895" spans="1:1" x14ac:dyDescent="0.25">
      <c r="A4895" s="287"/>
    </row>
    <row r="4896" spans="1:1" x14ac:dyDescent="0.25">
      <c r="A4896" s="287"/>
    </row>
    <row r="4897" spans="1:1" x14ac:dyDescent="0.25">
      <c r="A4897" s="287"/>
    </row>
    <row r="4898" spans="1:1" x14ac:dyDescent="0.25">
      <c r="A4898" s="287"/>
    </row>
    <row r="4899" spans="1:1" x14ac:dyDescent="0.25">
      <c r="A4899" s="287"/>
    </row>
    <row r="4900" spans="1:1" x14ac:dyDescent="0.25">
      <c r="A4900" s="287"/>
    </row>
    <row r="4901" spans="1:1" x14ac:dyDescent="0.25">
      <c r="A4901" s="287"/>
    </row>
    <row r="4902" spans="1:1" x14ac:dyDescent="0.25">
      <c r="A4902" s="287"/>
    </row>
    <row r="4903" spans="1:1" x14ac:dyDescent="0.25">
      <c r="A4903" s="287"/>
    </row>
    <row r="4904" spans="1:1" x14ac:dyDescent="0.25">
      <c r="A4904" s="287"/>
    </row>
    <row r="4905" spans="1:1" x14ac:dyDescent="0.25">
      <c r="A4905" s="287"/>
    </row>
    <row r="4906" spans="1:1" x14ac:dyDescent="0.25">
      <c r="A4906" s="287"/>
    </row>
    <row r="4907" spans="1:1" x14ac:dyDescent="0.25">
      <c r="A4907" s="287"/>
    </row>
    <row r="4908" spans="1:1" x14ac:dyDescent="0.25">
      <c r="A4908" s="287"/>
    </row>
    <row r="4909" spans="1:1" x14ac:dyDescent="0.25">
      <c r="A4909" s="287"/>
    </row>
    <row r="4910" spans="1:1" x14ac:dyDescent="0.25">
      <c r="A4910" s="287"/>
    </row>
    <row r="4911" spans="1:1" x14ac:dyDescent="0.25">
      <c r="A4911" s="287"/>
    </row>
    <row r="4912" spans="1:1" x14ac:dyDescent="0.25">
      <c r="A4912" s="287"/>
    </row>
    <row r="4913" spans="1:1" x14ac:dyDescent="0.25">
      <c r="A4913" s="287"/>
    </row>
    <row r="4914" spans="1:1" x14ac:dyDescent="0.25">
      <c r="A4914" s="287"/>
    </row>
    <row r="4915" spans="1:1" x14ac:dyDescent="0.25">
      <c r="A4915" s="287"/>
    </row>
    <row r="4916" spans="1:1" x14ac:dyDescent="0.25">
      <c r="A4916" s="287"/>
    </row>
    <row r="4917" spans="1:1" x14ac:dyDescent="0.25">
      <c r="A4917" s="287"/>
    </row>
    <row r="4918" spans="1:1" x14ac:dyDescent="0.25">
      <c r="A4918" s="287"/>
    </row>
    <row r="4919" spans="1:1" x14ac:dyDescent="0.25">
      <c r="A4919" s="287"/>
    </row>
    <row r="4920" spans="1:1" x14ac:dyDescent="0.25">
      <c r="A4920" s="287"/>
    </row>
    <row r="4921" spans="1:1" x14ac:dyDescent="0.25">
      <c r="A4921" s="287"/>
    </row>
    <row r="4922" spans="1:1" x14ac:dyDescent="0.25">
      <c r="A4922" s="287"/>
    </row>
    <row r="4923" spans="1:1" x14ac:dyDescent="0.25">
      <c r="A4923" s="287"/>
    </row>
    <row r="4924" spans="1:1" x14ac:dyDescent="0.25">
      <c r="A4924" s="287"/>
    </row>
    <row r="4925" spans="1:1" x14ac:dyDescent="0.25">
      <c r="A4925" s="287"/>
    </row>
    <row r="4926" spans="1:1" x14ac:dyDescent="0.25">
      <c r="A4926" s="287"/>
    </row>
    <row r="4927" spans="1:1" x14ac:dyDescent="0.25">
      <c r="A4927" s="287"/>
    </row>
    <row r="4928" spans="1:1" x14ac:dyDescent="0.25">
      <c r="A4928" s="287"/>
    </row>
    <row r="4929" spans="1:1" x14ac:dyDescent="0.25">
      <c r="A4929" s="287"/>
    </row>
    <row r="4930" spans="1:1" x14ac:dyDescent="0.25">
      <c r="A4930" s="287"/>
    </row>
    <row r="4931" spans="1:1" x14ac:dyDescent="0.25">
      <c r="A4931" s="287"/>
    </row>
    <row r="4932" spans="1:1" x14ac:dyDescent="0.25">
      <c r="A4932" s="287"/>
    </row>
    <row r="4933" spans="1:1" x14ac:dyDescent="0.25">
      <c r="A4933" s="287"/>
    </row>
    <row r="4934" spans="1:1" x14ac:dyDescent="0.25">
      <c r="A4934" s="287"/>
    </row>
    <row r="4935" spans="1:1" x14ac:dyDescent="0.25">
      <c r="A4935" s="287"/>
    </row>
    <row r="4936" spans="1:1" x14ac:dyDescent="0.25">
      <c r="A4936" s="287"/>
    </row>
    <row r="4937" spans="1:1" x14ac:dyDescent="0.25">
      <c r="A4937" s="287"/>
    </row>
    <row r="4938" spans="1:1" x14ac:dyDescent="0.25">
      <c r="A4938" s="287"/>
    </row>
    <row r="4939" spans="1:1" x14ac:dyDescent="0.25">
      <c r="A4939" s="287"/>
    </row>
    <row r="4940" spans="1:1" x14ac:dyDescent="0.25">
      <c r="A4940" s="287"/>
    </row>
    <row r="4941" spans="1:1" x14ac:dyDescent="0.25">
      <c r="A4941" s="287"/>
    </row>
    <row r="4942" spans="1:1" x14ac:dyDescent="0.25">
      <c r="A4942" s="287"/>
    </row>
    <row r="4943" spans="1:1" x14ac:dyDescent="0.25">
      <c r="A4943" s="287"/>
    </row>
    <row r="4944" spans="1:1" x14ac:dyDescent="0.25">
      <c r="A4944" s="287"/>
    </row>
    <row r="4945" spans="1:1" x14ac:dyDescent="0.25">
      <c r="A4945" s="287"/>
    </row>
    <row r="4946" spans="1:1" x14ac:dyDescent="0.25">
      <c r="A4946" s="287"/>
    </row>
    <row r="4947" spans="1:1" x14ac:dyDescent="0.25">
      <c r="A4947" s="287"/>
    </row>
    <row r="4948" spans="1:1" x14ac:dyDescent="0.25">
      <c r="A4948" s="287"/>
    </row>
    <row r="4949" spans="1:1" x14ac:dyDescent="0.25">
      <c r="A4949" s="287"/>
    </row>
    <row r="4950" spans="1:1" x14ac:dyDescent="0.25">
      <c r="A4950" s="287"/>
    </row>
    <row r="4951" spans="1:1" x14ac:dyDescent="0.25">
      <c r="A4951" s="287"/>
    </row>
    <row r="4952" spans="1:1" x14ac:dyDescent="0.25">
      <c r="A4952" s="287"/>
    </row>
    <row r="4953" spans="1:1" x14ac:dyDescent="0.25">
      <c r="A4953" s="287"/>
    </row>
    <row r="4954" spans="1:1" x14ac:dyDescent="0.25">
      <c r="A4954" s="287"/>
    </row>
    <row r="4955" spans="1:1" x14ac:dyDescent="0.25">
      <c r="A4955" s="287"/>
    </row>
    <row r="4956" spans="1:1" x14ac:dyDescent="0.25">
      <c r="A4956" s="287"/>
    </row>
    <row r="4957" spans="1:1" x14ac:dyDescent="0.25">
      <c r="A4957" s="287"/>
    </row>
    <row r="4958" spans="1:1" x14ac:dyDescent="0.25">
      <c r="A4958" s="287"/>
    </row>
    <row r="4959" spans="1:1" x14ac:dyDescent="0.25">
      <c r="A4959" s="287"/>
    </row>
    <row r="4960" spans="1:1" x14ac:dyDescent="0.25">
      <c r="A4960" s="287"/>
    </row>
    <row r="4961" spans="1:1" x14ac:dyDescent="0.25">
      <c r="A4961" s="287"/>
    </row>
    <row r="4962" spans="1:1" x14ac:dyDescent="0.25">
      <c r="A4962" s="287"/>
    </row>
    <row r="4963" spans="1:1" x14ac:dyDescent="0.25">
      <c r="A4963" s="287"/>
    </row>
    <row r="4964" spans="1:1" x14ac:dyDescent="0.25">
      <c r="A4964" s="287"/>
    </row>
    <row r="4965" spans="1:1" x14ac:dyDescent="0.25">
      <c r="A4965" s="287"/>
    </row>
    <row r="4966" spans="1:1" x14ac:dyDescent="0.25">
      <c r="A4966" s="287"/>
    </row>
    <row r="4967" spans="1:1" x14ac:dyDescent="0.25">
      <c r="A4967" s="287"/>
    </row>
    <row r="4968" spans="1:1" x14ac:dyDescent="0.25">
      <c r="A4968" s="287"/>
    </row>
    <row r="4969" spans="1:1" x14ac:dyDescent="0.25">
      <c r="A4969" s="287"/>
    </row>
    <row r="4970" spans="1:1" x14ac:dyDescent="0.25">
      <c r="A4970" s="287"/>
    </row>
    <row r="4971" spans="1:1" x14ac:dyDescent="0.25">
      <c r="A4971" s="287"/>
    </row>
    <row r="4972" spans="1:1" x14ac:dyDescent="0.25">
      <c r="A4972" s="287"/>
    </row>
    <row r="4973" spans="1:1" x14ac:dyDescent="0.25">
      <c r="A4973" s="287"/>
    </row>
    <row r="4974" spans="1:1" x14ac:dyDescent="0.25">
      <c r="A4974" s="287"/>
    </row>
    <row r="4975" spans="1:1" x14ac:dyDescent="0.25">
      <c r="A4975" s="287"/>
    </row>
    <row r="4976" spans="1:1" x14ac:dyDescent="0.25">
      <c r="A4976" s="287"/>
    </row>
    <row r="4977" spans="1:1" x14ac:dyDescent="0.25">
      <c r="A4977" s="287"/>
    </row>
    <row r="4978" spans="1:1" x14ac:dyDescent="0.25">
      <c r="A4978" s="287"/>
    </row>
    <row r="4979" spans="1:1" x14ac:dyDescent="0.25">
      <c r="A4979" s="287"/>
    </row>
    <row r="4980" spans="1:1" x14ac:dyDescent="0.25">
      <c r="A4980" s="287"/>
    </row>
    <row r="4981" spans="1:1" x14ac:dyDescent="0.25">
      <c r="A4981" s="287"/>
    </row>
    <row r="4982" spans="1:1" x14ac:dyDescent="0.25">
      <c r="A4982" s="287"/>
    </row>
    <row r="4983" spans="1:1" x14ac:dyDescent="0.25">
      <c r="A4983" s="287"/>
    </row>
    <row r="4984" spans="1:1" x14ac:dyDescent="0.25">
      <c r="A4984" s="287"/>
    </row>
    <row r="4985" spans="1:1" x14ac:dyDescent="0.25">
      <c r="A4985" s="287"/>
    </row>
    <row r="4986" spans="1:1" x14ac:dyDescent="0.25">
      <c r="A4986" s="287"/>
    </row>
    <row r="4987" spans="1:1" x14ac:dyDescent="0.25">
      <c r="A4987" s="287"/>
    </row>
    <row r="4988" spans="1:1" x14ac:dyDescent="0.25">
      <c r="A4988" s="287"/>
    </row>
    <row r="4989" spans="1:1" x14ac:dyDescent="0.25">
      <c r="A4989" s="287"/>
    </row>
    <row r="4990" spans="1:1" x14ac:dyDescent="0.25">
      <c r="A4990" s="287"/>
    </row>
    <row r="4991" spans="1:1" x14ac:dyDescent="0.25">
      <c r="A4991" s="287"/>
    </row>
    <row r="4992" spans="1:1" x14ac:dyDescent="0.25">
      <c r="A4992" s="287"/>
    </row>
    <row r="4993" spans="1:1" x14ac:dyDescent="0.25">
      <c r="A4993" s="287"/>
    </row>
    <row r="4994" spans="1:1" x14ac:dyDescent="0.25">
      <c r="A4994" s="287"/>
    </row>
    <row r="4995" spans="1:1" x14ac:dyDescent="0.25">
      <c r="A4995" s="287"/>
    </row>
    <row r="4996" spans="1:1" x14ac:dyDescent="0.25">
      <c r="A4996" s="287"/>
    </row>
    <row r="4997" spans="1:1" x14ac:dyDescent="0.25">
      <c r="A4997" s="287"/>
    </row>
    <row r="4998" spans="1:1" x14ac:dyDescent="0.25">
      <c r="A4998" s="287"/>
    </row>
    <row r="4999" spans="1:1" x14ac:dyDescent="0.25">
      <c r="A4999" s="287"/>
    </row>
    <row r="5000" spans="1:1" x14ac:dyDescent="0.25">
      <c r="A5000" s="287"/>
    </row>
    <row r="5001" spans="1:1" x14ac:dyDescent="0.25">
      <c r="A5001" s="287"/>
    </row>
    <row r="5002" spans="1:1" x14ac:dyDescent="0.25">
      <c r="A5002" s="287"/>
    </row>
    <row r="5003" spans="1:1" x14ac:dyDescent="0.25">
      <c r="A5003" s="287"/>
    </row>
    <row r="5004" spans="1:1" x14ac:dyDescent="0.25">
      <c r="A5004" s="287"/>
    </row>
    <row r="5005" spans="1:1" x14ac:dyDescent="0.25">
      <c r="A5005" s="287"/>
    </row>
    <row r="5006" spans="1:1" x14ac:dyDescent="0.25">
      <c r="A5006" s="287"/>
    </row>
    <row r="5007" spans="1:1" x14ac:dyDescent="0.25">
      <c r="A5007" s="287"/>
    </row>
    <row r="5008" spans="1:1" x14ac:dyDescent="0.25">
      <c r="A5008" s="287"/>
    </row>
    <row r="5009" spans="1:1" x14ac:dyDescent="0.25">
      <c r="A5009" s="287"/>
    </row>
    <row r="5010" spans="1:1" x14ac:dyDescent="0.25">
      <c r="A5010" s="287"/>
    </row>
    <row r="5011" spans="1:1" x14ac:dyDescent="0.25">
      <c r="A5011" s="287"/>
    </row>
    <row r="5012" spans="1:1" x14ac:dyDescent="0.25">
      <c r="A5012" s="287"/>
    </row>
    <row r="5013" spans="1:1" x14ac:dyDescent="0.25">
      <c r="A5013" s="287"/>
    </row>
    <row r="5014" spans="1:1" x14ac:dyDescent="0.25">
      <c r="A5014" s="287"/>
    </row>
    <row r="5015" spans="1:1" x14ac:dyDescent="0.25">
      <c r="A5015" s="287"/>
    </row>
    <row r="5016" spans="1:1" x14ac:dyDescent="0.25">
      <c r="A5016" s="287"/>
    </row>
    <row r="5017" spans="1:1" x14ac:dyDescent="0.25">
      <c r="A5017" s="287"/>
    </row>
    <row r="5018" spans="1:1" x14ac:dyDescent="0.25">
      <c r="A5018" s="287"/>
    </row>
    <row r="5019" spans="1:1" x14ac:dyDescent="0.25">
      <c r="A5019" s="287"/>
    </row>
    <row r="5020" spans="1:1" x14ac:dyDescent="0.25">
      <c r="A5020" s="287"/>
    </row>
    <row r="5021" spans="1:1" x14ac:dyDescent="0.25">
      <c r="A5021" s="287"/>
    </row>
    <row r="5022" spans="1:1" x14ac:dyDescent="0.25">
      <c r="A5022" s="287"/>
    </row>
    <row r="5023" spans="1:1" x14ac:dyDescent="0.25">
      <c r="A5023" s="287"/>
    </row>
    <row r="5024" spans="1:1" x14ac:dyDescent="0.25">
      <c r="A5024" s="287"/>
    </row>
    <row r="5025" spans="1:1" x14ac:dyDescent="0.25">
      <c r="A5025" s="287"/>
    </row>
    <row r="5026" spans="1:1" x14ac:dyDescent="0.25">
      <c r="A5026" s="287"/>
    </row>
    <row r="5027" spans="1:1" x14ac:dyDescent="0.25">
      <c r="A5027" s="287"/>
    </row>
    <row r="5028" spans="1:1" x14ac:dyDescent="0.25">
      <c r="A5028" s="287"/>
    </row>
    <row r="5029" spans="1:1" x14ac:dyDescent="0.25">
      <c r="A5029" s="287"/>
    </row>
    <row r="5030" spans="1:1" x14ac:dyDescent="0.25">
      <c r="A5030" s="287"/>
    </row>
    <row r="5031" spans="1:1" x14ac:dyDescent="0.25">
      <c r="A5031" s="287"/>
    </row>
    <row r="5032" spans="1:1" x14ac:dyDescent="0.25">
      <c r="A5032" s="287"/>
    </row>
    <row r="5033" spans="1:1" x14ac:dyDescent="0.25">
      <c r="A5033" s="287"/>
    </row>
    <row r="5034" spans="1:1" x14ac:dyDescent="0.25">
      <c r="A5034" s="287"/>
    </row>
    <row r="5035" spans="1:1" x14ac:dyDescent="0.25">
      <c r="A5035" s="287"/>
    </row>
    <row r="5036" spans="1:1" x14ac:dyDescent="0.25">
      <c r="A5036" s="287"/>
    </row>
    <row r="5037" spans="1:1" x14ac:dyDescent="0.25">
      <c r="A5037" s="287"/>
    </row>
    <row r="5038" spans="1:1" x14ac:dyDescent="0.25">
      <c r="A5038" s="287"/>
    </row>
    <row r="5039" spans="1:1" x14ac:dyDescent="0.25">
      <c r="A5039" s="287"/>
    </row>
    <row r="5040" spans="1:1" x14ac:dyDescent="0.25">
      <c r="A5040" s="287"/>
    </row>
    <row r="5041" spans="1:1" x14ac:dyDescent="0.25">
      <c r="A5041" s="287"/>
    </row>
    <row r="5042" spans="1:1" x14ac:dyDescent="0.25">
      <c r="A5042" s="287"/>
    </row>
    <row r="5043" spans="1:1" x14ac:dyDescent="0.25">
      <c r="A5043" s="287"/>
    </row>
    <row r="5044" spans="1:1" x14ac:dyDescent="0.25">
      <c r="A5044" s="287"/>
    </row>
    <row r="5045" spans="1:1" x14ac:dyDescent="0.25">
      <c r="A5045" s="287"/>
    </row>
    <row r="5046" spans="1:1" x14ac:dyDescent="0.25">
      <c r="A5046" s="287"/>
    </row>
    <row r="5047" spans="1:1" x14ac:dyDescent="0.25">
      <c r="A5047" s="287"/>
    </row>
    <row r="5048" spans="1:1" x14ac:dyDescent="0.25">
      <c r="A5048" s="287"/>
    </row>
    <row r="5049" spans="1:1" x14ac:dyDescent="0.25">
      <c r="A5049" s="287"/>
    </row>
    <row r="5050" spans="1:1" x14ac:dyDescent="0.25">
      <c r="A5050" s="287"/>
    </row>
    <row r="5051" spans="1:1" x14ac:dyDescent="0.25">
      <c r="A5051" s="287"/>
    </row>
    <row r="5052" spans="1:1" x14ac:dyDescent="0.25">
      <c r="A5052" s="287"/>
    </row>
    <row r="5053" spans="1:1" x14ac:dyDescent="0.25">
      <c r="A5053" s="287"/>
    </row>
    <row r="5054" spans="1:1" x14ac:dyDescent="0.25">
      <c r="A5054" s="287"/>
    </row>
    <row r="5055" spans="1:1" x14ac:dyDescent="0.25">
      <c r="A5055" s="287"/>
    </row>
    <row r="5056" spans="1:1" x14ac:dyDescent="0.25">
      <c r="A5056" s="287"/>
    </row>
    <row r="5057" spans="1:1" x14ac:dyDescent="0.25">
      <c r="A5057" s="287"/>
    </row>
    <row r="5058" spans="1:1" x14ac:dyDescent="0.25">
      <c r="A5058" s="287"/>
    </row>
    <row r="5059" spans="1:1" x14ac:dyDescent="0.25">
      <c r="A5059" s="287"/>
    </row>
    <row r="5060" spans="1:1" x14ac:dyDescent="0.25">
      <c r="A5060" s="287"/>
    </row>
    <row r="5061" spans="1:1" x14ac:dyDescent="0.25">
      <c r="A5061" s="287"/>
    </row>
    <row r="5062" spans="1:1" x14ac:dyDescent="0.25">
      <c r="A5062" s="287"/>
    </row>
    <row r="5063" spans="1:1" x14ac:dyDescent="0.25">
      <c r="A5063" s="287"/>
    </row>
    <row r="5064" spans="1:1" x14ac:dyDescent="0.25">
      <c r="A5064" s="287"/>
    </row>
    <row r="5065" spans="1:1" x14ac:dyDescent="0.25">
      <c r="A5065" s="287"/>
    </row>
    <row r="5066" spans="1:1" x14ac:dyDescent="0.25">
      <c r="A5066" s="287"/>
    </row>
    <row r="5067" spans="1:1" x14ac:dyDescent="0.25">
      <c r="A5067" s="287"/>
    </row>
    <row r="5068" spans="1:1" x14ac:dyDescent="0.25">
      <c r="A5068" s="287"/>
    </row>
    <row r="5069" spans="1:1" x14ac:dyDescent="0.25">
      <c r="A5069" s="287"/>
    </row>
    <row r="5070" spans="1:1" x14ac:dyDescent="0.25">
      <c r="A5070" s="287"/>
    </row>
    <row r="5071" spans="1:1" x14ac:dyDescent="0.25">
      <c r="A5071" s="287"/>
    </row>
    <row r="5072" spans="1:1" x14ac:dyDescent="0.25">
      <c r="A5072" s="287"/>
    </row>
    <row r="5073" spans="1:1" x14ac:dyDescent="0.25">
      <c r="A5073" s="287"/>
    </row>
    <row r="5074" spans="1:1" x14ac:dyDescent="0.25">
      <c r="A5074" s="287"/>
    </row>
    <row r="5075" spans="1:1" x14ac:dyDescent="0.25">
      <c r="A5075" s="287"/>
    </row>
    <row r="5076" spans="1:1" x14ac:dyDescent="0.25">
      <c r="A5076" s="287"/>
    </row>
    <row r="5077" spans="1:1" x14ac:dyDescent="0.25">
      <c r="A5077" s="287"/>
    </row>
    <row r="5078" spans="1:1" x14ac:dyDescent="0.25">
      <c r="A5078" s="287"/>
    </row>
    <row r="5079" spans="1:1" x14ac:dyDescent="0.25">
      <c r="A5079" s="287"/>
    </row>
    <row r="5080" spans="1:1" x14ac:dyDescent="0.25">
      <c r="A5080" s="287"/>
    </row>
    <row r="5081" spans="1:1" x14ac:dyDescent="0.25">
      <c r="A5081" s="287"/>
    </row>
    <row r="5082" spans="1:1" x14ac:dyDescent="0.25">
      <c r="A5082" s="287"/>
    </row>
    <row r="5083" spans="1:1" x14ac:dyDescent="0.25">
      <c r="A5083" s="287"/>
    </row>
    <row r="5084" spans="1:1" x14ac:dyDescent="0.25">
      <c r="A5084" s="287"/>
    </row>
    <row r="5085" spans="1:1" x14ac:dyDescent="0.25">
      <c r="A5085" s="287"/>
    </row>
    <row r="5086" spans="1:1" x14ac:dyDescent="0.25">
      <c r="A5086" s="287"/>
    </row>
    <row r="5087" spans="1:1" x14ac:dyDescent="0.25">
      <c r="A5087" s="287"/>
    </row>
    <row r="5088" spans="1:1" x14ac:dyDescent="0.25">
      <c r="A5088" s="287"/>
    </row>
    <row r="5089" spans="1:1" x14ac:dyDescent="0.25">
      <c r="A5089" s="287"/>
    </row>
    <row r="5090" spans="1:1" x14ac:dyDescent="0.25">
      <c r="A5090" s="287"/>
    </row>
    <row r="5091" spans="1:1" x14ac:dyDescent="0.25">
      <c r="A5091" s="287"/>
    </row>
    <row r="5092" spans="1:1" x14ac:dyDescent="0.25">
      <c r="A5092" s="287"/>
    </row>
    <row r="5093" spans="1:1" x14ac:dyDescent="0.25">
      <c r="A5093" s="287"/>
    </row>
    <row r="5094" spans="1:1" x14ac:dyDescent="0.25">
      <c r="A5094" s="287"/>
    </row>
    <row r="5095" spans="1:1" x14ac:dyDescent="0.25">
      <c r="A5095" s="287"/>
    </row>
    <row r="5096" spans="1:1" x14ac:dyDescent="0.25">
      <c r="A5096" s="287"/>
    </row>
    <row r="5097" spans="1:1" x14ac:dyDescent="0.25">
      <c r="A5097" s="287"/>
    </row>
    <row r="5098" spans="1:1" x14ac:dyDescent="0.25">
      <c r="A5098" s="287"/>
    </row>
    <row r="5099" spans="1:1" x14ac:dyDescent="0.25">
      <c r="A5099" s="287"/>
    </row>
    <row r="5100" spans="1:1" x14ac:dyDescent="0.25">
      <c r="A5100" s="287"/>
    </row>
    <row r="5101" spans="1:1" x14ac:dyDescent="0.25">
      <c r="A5101" s="287"/>
    </row>
    <row r="5102" spans="1:1" x14ac:dyDescent="0.25">
      <c r="A5102" s="287"/>
    </row>
    <row r="5103" spans="1:1" x14ac:dyDescent="0.25">
      <c r="A5103" s="287"/>
    </row>
    <row r="5104" spans="1:1" x14ac:dyDescent="0.25">
      <c r="A5104" s="287"/>
    </row>
    <row r="5105" spans="1:1" x14ac:dyDescent="0.25">
      <c r="A5105" s="287"/>
    </row>
    <row r="5106" spans="1:1" x14ac:dyDescent="0.25">
      <c r="A5106" s="287"/>
    </row>
    <row r="5107" spans="1:1" x14ac:dyDescent="0.25">
      <c r="A5107" s="287"/>
    </row>
    <row r="5108" spans="1:1" x14ac:dyDescent="0.25">
      <c r="A5108" s="287"/>
    </row>
    <row r="5109" spans="1:1" x14ac:dyDescent="0.25">
      <c r="A5109" s="287"/>
    </row>
    <row r="5110" spans="1:1" x14ac:dyDescent="0.25">
      <c r="A5110" s="287"/>
    </row>
    <row r="5111" spans="1:1" x14ac:dyDescent="0.25">
      <c r="A5111" s="287"/>
    </row>
    <row r="5112" spans="1:1" x14ac:dyDescent="0.25">
      <c r="A5112" s="287"/>
    </row>
    <row r="5113" spans="1:1" x14ac:dyDescent="0.25">
      <c r="A5113" s="287"/>
    </row>
    <row r="5114" spans="1:1" x14ac:dyDescent="0.25">
      <c r="A5114" s="287"/>
    </row>
    <row r="5115" spans="1:1" x14ac:dyDescent="0.25">
      <c r="A5115" s="287"/>
    </row>
    <row r="5116" spans="1:1" x14ac:dyDescent="0.25">
      <c r="A5116" s="287"/>
    </row>
    <row r="5117" spans="1:1" x14ac:dyDescent="0.25">
      <c r="A5117" s="287"/>
    </row>
    <row r="5118" spans="1:1" x14ac:dyDescent="0.25">
      <c r="A5118" s="287"/>
    </row>
    <row r="5119" spans="1:1" x14ac:dyDescent="0.25">
      <c r="A5119" s="287"/>
    </row>
    <row r="5120" spans="1:1" x14ac:dyDescent="0.25">
      <c r="A5120" s="287"/>
    </row>
    <row r="5121" spans="1:1" x14ac:dyDescent="0.25">
      <c r="A5121" s="287"/>
    </row>
    <row r="5122" spans="1:1" x14ac:dyDescent="0.25">
      <c r="A5122" s="287"/>
    </row>
    <row r="5123" spans="1:1" x14ac:dyDescent="0.25">
      <c r="A5123" s="287"/>
    </row>
    <row r="5124" spans="1:1" x14ac:dyDescent="0.25">
      <c r="A5124" s="287"/>
    </row>
    <row r="5125" spans="1:1" x14ac:dyDescent="0.25">
      <c r="A5125" s="287"/>
    </row>
    <row r="5126" spans="1:1" x14ac:dyDescent="0.25">
      <c r="A5126" s="287"/>
    </row>
    <row r="5127" spans="1:1" x14ac:dyDescent="0.25">
      <c r="A5127" s="287"/>
    </row>
    <row r="5128" spans="1:1" x14ac:dyDescent="0.25">
      <c r="A5128" s="287"/>
    </row>
    <row r="5129" spans="1:1" x14ac:dyDescent="0.25">
      <c r="A5129" s="287"/>
    </row>
    <row r="5130" spans="1:1" x14ac:dyDescent="0.25">
      <c r="A5130" s="287"/>
    </row>
    <row r="5131" spans="1:1" x14ac:dyDescent="0.25">
      <c r="A5131" s="287"/>
    </row>
    <row r="5132" spans="1:1" x14ac:dyDescent="0.25">
      <c r="A5132" s="287"/>
    </row>
    <row r="5133" spans="1:1" x14ac:dyDescent="0.25">
      <c r="A5133" s="287"/>
    </row>
    <row r="5134" spans="1:1" x14ac:dyDescent="0.25">
      <c r="A5134" s="287"/>
    </row>
    <row r="5135" spans="1:1" x14ac:dyDescent="0.25">
      <c r="A5135" s="287"/>
    </row>
    <row r="5136" spans="1:1" x14ac:dyDescent="0.25">
      <c r="A5136" s="287"/>
    </row>
    <row r="5137" spans="1:1" x14ac:dyDescent="0.25">
      <c r="A5137" s="287"/>
    </row>
    <row r="5138" spans="1:1" x14ac:dyDescent="0.25">
      <c r="A5138" s="287"/>
    </row>
    <row r="5139" spans="1:1" x14ac:dyDescent="0.25">
      <c r="A5139" s="287"/>
    </row>
    <row r="5140" spans="1:1" x14ac:dyDescent="0.25">
      <c r="A5140" s="287"/>
    </row>
    <row r="5141" spans="1:1" x14ac:dyDescent="0.25">
      <c r="A5141" s="287"/>
    </row>
    <row r="5142" spans="1:1" x14ac:dyDescent="0.25">
      <c r="A5142" s="287"/>
    </row>
    <row r="5143" spans="1:1" x14ac:dyDescent="0.25">
      <c r="A5143" s="287"/>
    </row>
    <row r="5144" spans="1:1" x14ac:dyDescent="0.25">
      <c r="A5144" s="287"/>
    </row>
    <row r="5145" spans="1:1" x14ac:dyDescent="0.25">
      <c r="A5145" s="287"/>
    </row>
    <row r="5146" spans="1:1" x14ac:dyDescent="0.25">
      <c r="A5146" s="287"/>
    </row>
    <row r="5147" spans="1:1" x14ac:dyDescent="0.25">
      <c r="A5147" s="287"/>
    </row>
    <row r="5148" spans="1:1" x14ac:dyDescent="0.25">
      <c r="A5148" s="287"/>
    </row>
    <row r="5149" spans="1:1" x14ac:dyDescent="0.25">
      <c r="A5149" s="287"/>
    </row>
    <row r="5150" spans="1:1" x14ac:dyDescent="0.25">
      <c r="A5150" s="287"/>
    </row>
    <row r="5151" spans="1:1" x14ac:dyDescent="0.25">
      <c r="A5151" s="287"/>
    </row>
    <row r="5152" spans="1:1" x14ac:dyDescent="0.25">
      <c r="A5152" s="287"/>
    </row>
    <row r="5153" spans="1:1" x14ac:dyDescent="0.25">
      <c r="A5153" s="287"/>
    </row>
    <row r="5154" spans="1:1" x14ac:dyDescent="0.25">
      <c r="A5154" s="287"/>
    </row>
    <row r="5155" spans="1:1" x14ac:dyDescent="0.25">
      <c r="A5155" s="287"/>
    </row>
    <row r="5156" spans="1:1" x14ac:dyDescent="0.25">
      <c r="A5156" s="287"/>
    </row>
    <row r="5157" spans="1:1" x14ac:dyDescent="0.25">
      <c r="A5157" s="287"/>
    </row>
    <row r="5158" spans="1:1" x14ac:dyDescent="0.25">
      <c r="A5158" s="287"/>
    </row>
    <row r="5159" spans="1:1" x14ac:dyDescent="0.25">
      <c r="A5159" s="287"/>
    </row>
    <row r="5160" spans="1:1" x14ac:dyDescent="0.25">
      <c r="A5160" s="287"/>
    </row>
    <row r="5161" spans="1:1" x14ac:dyDescent="0.25">
      <c r="A5161" s="287"/>
    </row>
    <row r="5162" spans="1:1" x14ac:dyDescent="0.25">
      <c r="A5162" s="287"/>
    </row>
    <row r="5163" spans="1:1" x14ac:dyDescent="0.25">
      <c r="A5163" s="287"/>
    </row>
    <row r="5164" spans="1:1" x14ac:dyDescent="0.25">
      <c r="A5164" s="287"/>
    </row>
    <row r="5165" spans="1:1" x14ac:dyDescent="0.25">
      <c r="A5165" s="287"/>
    </row>
    <row r="5166" spans="1:1" x14ac:dyDescent="0.25">
      <c r="A5166" s="287"/>
    </row>
    <row r="5167" spans="1:1" x14ac:dyDescent="0.25">
      <c r="A5167" s="287"/>
    </row>
    <row r="5168" spans="1:1" x14ac:dyDescent="0.25">
      <c r="A5168" s="287"/>
    </row>
    <row r="5169" spans="1:1" x14ac:dyDescent="0.25">
      <c r="A5169" s="287"/>
    </row>
    <row r="5170" spans="1:1" x14ac:dyDescent="0.25">
      <c r="A5170" s="287"/>
    </row>
    <row r="5171" spans="1:1" x14ac:dyDescent="0.25">
      <c r="A5171" s="287"/>
    </row>
    <row r="5172" spans="1:1" x14ac:dyDescent="0.25">
      <c r="A5172" s="287"/>
    </row>
    <row r="5173" spans="1:1" x14ac:dyDescent="0.25">
      <c r="A5173" s="287"/>
    </row>
    <row r="5174" spans="1:1" x14ac:dyDescent="0.25">
      <c r="A5174" s="287"/>
    </row>
    <row r="5175" spans="1:1" x14ac:dyDescent="0.25">
      <c r="A5175" s="287"/>
    </row>
    <row r="5176" spans="1:1" x14ac:dyDescent="0.25">
      <c r="A5176" s="287"/>
    </row>
    <row r="5177" spans="1:1" x14ac:dyDescent="0.25">
      <c r="A5177" s="287"/>
    </row>
    <row r="5178" spans="1:1" x14ac:dyDescent="0.25">
      <c r="A5178" s="287"/>
    </row>
    <row r="5179" spans="1:1" x14ac:dyDescent="0.25">
      <c r="A5179" s="287"/>
    </row>
    <row r="5180" spans="1:1" x14ac:dyDescent="0.25">
      <c r="A5180" s="287"/>
    </row>
    <row r="5181" spans="1:1" x14ac:dyDescent="0.25">
      <c r="A5181" s="287"/>
    </row>
    <row r="5182" spans="1:1" x14ac:dyDescent="0.25">
      <c r="A5182" s="287"/>
    </row>
    <row r="5183" spans="1:1" x14ac:dyDescent="0.25">
      <c r="A5183" s="287"/>
    </row>
    <row r="5184" spans="1:1" x14ac:dyDescent="0.25">
      <c r="A5184" s="287"/>
    </row>
    <row r="5185" spans="1:1" x14ac:dyDescent="0.25">
      <c r="A5185" s="287"/>
    </row>
    <row r="5186" spans="1:1" x14ac:dyDescent="0.25">
      <c r="A5186" s="287"/>
    </row>
    <row r="5187" spans="1:1" x14ac:dyDescent="0.25">
      <c r="A5187" s="287"/>
    </row>
    <row r="5188" spans="1:1" x14ac:dyDescent="0.25">
      <c r="A5188" s="287"/>
    </row>
    <row r="5189" spans="1:1" x14ac:dyDescent="0.25">
      <c r="A5189" s="287"/>
    </row>
    <row r="5190" spans="1:1" x14ac:dyDescent="0.25">
      <c r="A5190" s="287"/>
    </row>
    <row r="5191" spans="1:1" x14ac:dyDescent="0.25">
      <c r="A5191" s="287"/>
    </row>
    <row r="5192" spans="1:1" x14ac:dyDescent="0.25">
      <c r="A5192" s="287"/>
    </row>
    <row r="5193" spans="1:1" x14ac:dyDescent="0.25">
      <c r="A5193" s="287"/>
    </row>
    <row r="5194" spans="1:1" x14ac:dyDescent="0.25">
      <c r="A5194" s="287"/>
    </row>
    <row r="5195" spans="1:1" x14ac:dyDescent="0.25">
      <c r="A5195" s="287"/>
    </row>
    <row r="5196" spans="1:1" x14ac:dyDescent="0.25">
      <c r="A5196" s="287"/>
    </row>
    <row r="5197" spans="1:1" x14ac:dyDescent="0.25">
      <c r="A5197" s="287"/>
    </row>
    <row r="5198" spans="1:1" x14ac:dyDescent="0.25">
      <c r="A5198" s="287"/>
    </row>
    <row r="5199" spans="1:1" x14ac:dyDescent="0.25">
      <c r="A5199" s="287"/>
    </row>
    <row r="5200" spans="1:1" x14ac:dyDescent="0.25">
      <c r="A5200" s="287"/>
    </row>
    <row r="5201" spans="1:1" x14ac:dyDescent="0.25">
      <c r="A5201" s="287"/>
    </row>
    <row r="5202" spans="1:1" x14ac:dyDescent="0.25">
      <c r="A5202" s="287"/>
    </row>
    <row r="5203" spans="1:1" x14ac:dyDescent="0.25">
      <c r="A5203" s="287"/>
    </row>
    <row r="5204" spans="1:1" x14ac:dyDescent="0.25">
      <c r="A5204" s="287"/>
    </row>
    <row r="5205" spans="1:1" x14ac:dyDescent="0.25">
      <c r="A5205" s="287"/>
    </row>
    <row r="5206" spans="1:1" x14ac:dyDescent="0.25">
      <c r="A5206" s="287"/>
    </row>
    <row r="5207" spans="1:1" x14ac:dyDescent="0.25">
      <c r="A5207" s="287"/>
    </row>
    <row r="5208" spans="1:1" x14ac:dyDescent="0.25">
      <c r="A5208" s="287"/>
    </row>
    <row r="5209" spans="1:1" x14ac:dyDescent="0.25">
      <c r="A5209" s="287"/>
    </row>
    <row r="5210" spans="1:1" x14ac:dyDescent="0.25">
      <c r="A5210" s="287"/>
    </row>
    <row r="5211" spans="1:1" x14ac:dyDescent="0.25">
      <c r="A5211" s="287"/>
    </row>
    <row r="5212" spans="1:1" x14ac:dyDescent="0.25">
      <c r="A5212" s="287"/>
    </row>
    <row r="5213" spans="1:1" x14ac:dyDescent="0.25">
      <c r="A5213" s="287"/>
    </row>
    <row r="5214" spans="1:1" x14ac:dyDescent="0.25">
      <c r="A5214" s="287"/>
    </row>
    <row r="5215" spans="1:1" x14ac:dyDescent="0.25">
      <c r="A5215" s="287"/>
    </row>
    <row r="5216" spans="1:1" x14ac:dyDescent="0.25">
      <c r="A5216" s="287"/>
    </row>
    <row r="5217" spans="1:1" x14ac:dyDescent="0.25">
      <c r="A5217" s="287"/>
    </row>
    <row r="5218" spans="1:1" x14ac:dyDescent="0.25">
      <c r="A5218" s="287"/>
    </row>
    <row r="5219" spans="1:1" x14ac:dyDescent="0.25">
      <c r="A5219" s="287"/>
    </row>
    <row r="5220" spans="1:1" x14ac:dyDescent="0.25">
      <c r="A5220" s="287"/>
    </row>
    <row r="5221" spans="1:1" x14ac:dyDescent="0.25">
      <c r="A5221" s="287"/>
    </row>
    <row r="5222" spans="1:1" x14ac:dyDescent="0.25">
      <c r="A5222" s="287"/>
    </row>
    <row r="5223" spans="1:1" x14ac:dyDescent="0.25">
      <c r="A5223" s="287"/>
    </row>
    <row r="5224" spans="1:1" x14ac:dyDescent="0.25">
      <c r="A5224" s="287"/>
    </row>
    <row r="5225" spans="1:1" x14ac:dyDescent="0.25">
      <c r="A5225" s="287"/>
    </row>
    <row r="5226" spans="1:1" x14ac:dyDescent="0.25">
      <c r="A5226" s="287"/>
    </row>
    <row r="5227" spans="1:1" x14ac:dyDescent="0.25">
      <c r="A5227" s="287"/>
    </row>
    <row r="5228" spans="1:1" x14ac:dyDescent="0.25">
      <c r="A5228" s="287"/>
    </row>
    <row r="5229" spans="1:1" x14ac:dyDescent="0.25">
      <c r="A5229" s="287"/>
    </row>
    <row r="5230" spans="1:1" x14ac:dyDescent="0.25">
      <c r="A5230" s="287"/>
    </row>
    <row r="5231" spans="1:1" x14ac:dyDescent="0.25">
      <c r="A5231" s="287"/>
    </row>
    <row r="5232" spans="1:1" x14ac:dyDescent="0.25">
      <c r="A5232" s="287"/>
    </row>
    <row r="5233" spans="1:1" x14ac:dyDescent="0.25">
      <c r="A5233" s="287"/>
    </row>
    <row r="5234" spans="1:1" x14ac:dyDescent="0.25">
      <c r="A5234" s="287"/>
    </row>
    <row r="5235" spans="1:1" x14ac:dyDescent="0.25">
      <c r="A5235" s="287"/>
    </row>
    <row r="5236" spans="1:1" x14ac:dyDescent="0.25">
      <c r="A5236" s="287"/>
    </row>
    <row r="5237" spans="1:1" x14ac:dyDescent="0.25">
      <c r="A5237" s="287"/>
    </row>
    <row r="5238" spans="1:1" x14ac:dyDescent="0.25">
      <c r="A5238" s="287"/>
    </row>
    <row r="5239" spans="1:1" x14ac:dyDescent="0.25">
      <c r="A5239" s="287"/>
    </row>
    <row r="5240" spans="1:1" x14ac:dyDescent="0.25">
      <c r="A5240" s="287"/>
    </row>
    <row r="5241" spans="1:1" x14ac:dyDescent="0.25">
      <c r="A5241" s="287"/>
    </row>
    <row r="5242" spans="1:1" x14ac:dyDescent="0.25">
      <c r="A5242" s="287"/>
    </row>
    <row r="5243" spans="1:1" x14ac:dyDescent="0.25">
      <c r="A5243" s="287"/>
    </row>
    <row r="5244" spans="1:1" x14ac:dyDescent="0.25">
      <c r="A5244" s="287"/>
    </row>
    <row r="5245" spans="1:1" x14ac:dyDescent="0.25">
      <c r="A5245" s="287"/>
    </row>
    <row r="5246" spans="1:1" x14ac:dyDescent="0.25">
      <c r="A5246" s="287"/>
    </row>
    <row r="5247" spans="1:1" x14ac:dyDescent="0.25">
      <c r="A5247" s="287"/>
    </row>
    <row r="5248" spans="1:1" x14ac:dyDescent="0.25">
      <c r="A5248" s="287"/>
    </row>
    <row r="5249" spans="1:1" x14ac:dyDescent="0.25">
      <c r="A5249" s="287"/>
    </row>
    <row r="5250" spans="1:1" x14ac:dyDescent="0.25">
      <c r="A5250" s="287"/>
    </row>
    <row r="5251" spans="1:1" x14ac:dyDescent="0.25">
      <c r="A5251" s="287"/>
    </row>
    <row r="5252" spans="1:1" x14ac:dyDescent="0.25">
      <c r="A5252" s="287"/>
    </row>
    <row r="5253" spans="1:1" x14ac:dyDescent="0.25">
      <c r="A5253" s="287"/>
    </row>
    <row r="5254" spans="1:1" x14ac:dyDescent="0.25">
      <c r="A5254" s="287"/>
    </row>
    <row r="5255" spans="1:1" x14ac:dyDescent="0.25">
      <c r="A5255" s="287"/>
    </row>
    <row r="5256" spans="1:1" x14ac:dyDescent="0.25">
      <c r="A5256" s="287"/>
    </row>
    <row r="5257" spans="1:1" x14ac:dyDescent="0.25">
      <c r="A5257" s="287"/>
    </row>
    <row r="5258" spans="1:1" x14ac:dyDescent="0.25">
      <c r="A5258" s="287"/>
    </row>
    <row r="5259" spans="1:1" x14ac:dyDescent="0.25">
      <c r="A5259" s="287"/>
    </row>
    <row r="5260" spans="1:1" x14ac:dyDescent="0.25">
      <c r="A5260" s="287"/>
    </row>
    <row r="5261" spans="1:1" x14ac:dyDescent="0.25">
      <c r="A5261" s="287"/>
    </row>
    <row r="5262" spans="1:1" x14ac:dyDescent="0.25">
      <c r="A5262" s="287"/>
    </row>
    <row r="5263" spans="1:1" x14ac:dyDescent="0.25">
      <c r="A5263" s="287"/>
    </row>
    <row r="5264" spans="1:1" x14ac:dyDescent="0.25">
      <c r="A5264" s="287"/>
    </row>
    <row r="5265" spans="1:1" x14ac:dyDescent="0.25">
      <c r="A5265" s="287"/>
    </row>
    <row r="5266" spans="1:1" x14ac:dyDescent="0.25">
      <c r="A5266" s="287"/>
    </row>
    <row r="5267" spans="1:1" x14ac:dyDescent="0.25">
      <c r="A5267" s="287"/>
    </row>
    <row r="5268" spans="1:1" x14ac:dyDescent="0.25">
      <c r="A5268" s="287"/>
    </row>
    <row r="5269" spans="1:1" x14ac:dyDescent="0.25">
      <c r="A5269" s="287"/>
    </row>
    <row r="5270" spans="1:1" x14ac:dyDescent="0.25">
      <c r="A5270" s="287"/>
    </row>
    <row r="5271" spans="1:1" x14ac:dyDescent="0.25">
      <c r="A5271" s="287"/>
    </row>
    <row r="5272" spans="1:1" x14ac:dyDescent="0.25">
      <c r="A5272" s="287"/>
    </row>
    <row r="5273" spans="1:1" x14ac:dyDescent="0.25">
      <c r="A5273" s="287"/>
    </row>
    <row r="5274" spans="1:1" x14ac:dyDescent="0.25">
      <c r="A5274" s="287"/>
    </row>
    <row r="5275" spans="1:1" x14ac:dyDescent="0.25">
      <c r="A5275" s="287"/>
    </row>
    <row r="5276" spans="1:1" x14ac:dyDescent="0.25">
      <c r="A5276" s="287"/>
    </row>
    <row r="5277" spans="1:1" x14ac:dyDescent="0.25">
      <c r="A5277" s="287"/>
    </row>
    <row r="5278" spans="1:1" x14ac:dyDescent="0.25">
      <c r="A5278" s="287"/>
    </row>
    <row r="5279" spans="1:1" x14ac:dyDescent="0.25">
      <c r="A5279" s="287"/>
    </row>
    <row r="5280" spans="1:1" x14ac:dyDescent="0.25">
      <c r="A5280" s="287"/>
    </row>
    <row r="5281" spans="1:1" x14ac:dyDescent="0.25">
      <c r="A5281" s="287"/>
    </row>
    <row r="5282" spans="1:1" x14ac:dyDescent="0.25">
      <c r="A5282" s="287"/>
    </row>
    <row r="5283" spans="1:1" x14ac:dyDescent="0.25">
      <c r="A5283" s="287"/>
    </row>
    <row r="5284" spans="1:1" x14ac:dyDescent="0.25">
      <c r="A5284" s="287"/>
    </row>
    <row r="5285" spans="1:1" x14ac:dyDescent="0.25">
      <c r="A5285" s="287"/>
    </row>
    <row r="5286" spans="1:1" x14ac:dyDescent="0.25">
      <c r="A5286" s="287"/>
    </row>
    <row r="5287" spans="1:1" x14ac:dyDescent="0.25">
      <c r="A5287" s="287"/>
    </row>
    <row r="5288" spans="1:1" x14ac:dyDescent="0.25">
      <c r="A5288" s="287"/>
    </row>
    <row r="5289" spans="1:1" x14ac:dyDescent="0.25">
      <c r="A5289" s="287"/>
    </row>
    <row r="5290" spans="1:1" x14ac:dyDescent="0.25">
      <c r="A5290" s="287"/>
    </row>
    <row r="5291" spans="1:1" x14ac:dyDescent="0.25">
      <c r="A5291" s="287"/>
    </row>
    <row r="5292" spans="1:1" x14ac:dyDescent="0.25">
      <c r="A5292" s="287"/>
    </row>
    <row r="5293" spans="1:1" x14ac:dyDescent="0.25">
      <c r="A5293" s="287"/>
    </row>
    <row r="5294" spans="1:1" x14ac:dyDescent="0.25">
      <c r="A5294" s="287"/>
    </row>
    <row r="5295" spans="1:1" x14ac:dyDescent="0.25">
      <c r="A5295" s="287"/>
    </row>
    <row r="5296" spans="1:1" x14ac:dyDescent="0.25">
      <c r="A5296" s="287"/>
    </row>
    <row r="5297" spans="1:1" x14ac:dyDescent="0.25">
      <c r="A5297" s="287"/>
    </row>
    <row r="5298" spans="1:1" x14ac:dyDescent="0.25">
      <c r="A5298" s="287"/>
    </row>
    <row r="5299" spans="1:1" x14ac:dyDescent="0.25">
      <c r="A5299" s="287"/>
    </row>
    <row r="5300" spans="1:1" x14ac:dyDescent="0.25">
      <c r="A5300" s="287"/>
    </row>
    <row r="5301" spans="1:1" x14ac:dyDescent="0.25">
      <c r="A5301" s="287"/>
    </row>
    <row r="5302" spans="1:1" x14ac:dyDescent="0.25">
      <c r="A5302" s="287"/>
    </row>
    <row r="5303" spans="1:1" x14ac:dyDescent="0.25">
      <c r="A5303" s="287"/>
    </row>
    <row r="5304" spans="1:1" x14ac:dyDescent="0.25">
      <c r="A5304" s="287"/>
    </row>
    <row r="5305" spans="1:1" x14ac:dyDescent="0.25">
      <c r="A5305" s="287"/>
    </row>
    <row r="5306" spans="1:1" x14ac:dyDescent="0.25">
      <c r="A5306" s="287"/>
    </row>
    <row r="5307" spans="1:1" x14ac:dyDescent="0.25">
      <c r="A5307" s="287"/>
    </row>
    <row r="5308" spans="1:1" x14ac:dyDescent="0.25">
      <c r="A5308" s="287"/>
    </row>
    <row r="5309" spans="1:1" x14ac:dyDescent="0.25">
      <c r="A5309" s="287"/>
    </row>
    <row r="5310" spans="1:1" x14ac:dyDescent="0.25">
      <c r="A5310" s="287"/>
    </row>
    <row r="5311" spans="1:1" x14ac:dyDescent="0.25">
      <c r="A5311" s="287"/>
    </row>
    <row r="5312" spans="1:1" x14ac:dyDescent="0.25">
      <c r="A5312" s="287"/>
    </row>
    <row r="5313" spans="1:1" x14ac:dyDescent="0.25">
      <c r="A5313" s="287"/>
    </row>
    <row r="5314" spans="1:1" x14ac:dyDescent="0.25">
      <c r="A5314" s="287"/>
    </row>
    <row r="5315" spans="1:1" x14ac:dyDescent="0.25">
      <c r="A5315" s="287"/>
    </row>
    <row r="5316" spans="1:1" x14ac:dyDescent="0.25">
      <c r="A5316" s="287"/>
    </row>
    <row r="5317" spans="1:1" x14ac:dyDescent="0.25">
      <c r="A5317" s="287"/>
    </row>
    <row r="5318" spans="1:1" x14ac:dyDescent="0.25">
      <c r="A5318" s="287"/>
    </row>
    <row r="5319" spans="1:1" x14ac:dyDescent="0.25">
      <c r="A5319" s="287"/>
    </row>
    <row r="5320" spans="1:1" x14ac:dyDescent="0.25">
      <c r="A5320" s="287"/>
    </row>
    <row r="5321" spans="1:1" x14ac:dyDescent="0.25">
      <c r="A5321" s="287"/>
    </row>
    <row r="5322" spans="1:1" x14ac:dyDescent="0.25">
      <c r="A5322" s="287"/>
    </row>
    <row r="5323" spans="1:1" x14ac:dyDescent="0.25">
      <c r="A5323" s="287"/>
    </row>
    <row r="5324" spans="1:1" x14ac:dyDescent="0.25">
      <c r="A5324" s="287"/>
    </row>
    <row r="5325" spans="1:1" x14ac:dyDescent="0.25">
      <c r="A5325" s="287"/>
    </row>
    <row r="5326" spans="1:1" x14ac:dyDescent="0.25">
      <c r="A5326" s="287"/>
    </row>
    <row r="5327" spans="1:1" x14ac:dyDescent="0.25">
      <c r="A5327" s="287"/>
    </row>
    <row r="5328" spans="1:1" x14ac:dyDescent="0.25">
      <c r="A5328" s="287"/>
    </row>
    <row r="5329" spans="1:1" x14ac:dyDescent="0.25">
      <c r="A5329" s="287"/>
    </row>
    <row r="5330" spans="1:1" x14ac:dyDescent="0.25">
      <c r="A5330" s="287"/>
    </row>
    <row r="5331" spans="1:1" x14ac:dyDescent="0.25">
      <c r="A5331" s="287"/>
    </row>
    <row r="5332" spans="1:1" x14ac:dyDescent="0.25">
      <c r="A5332" s="287"/>
    </row>
    <row r="5333" spans="1:1" x14ac:dyDescent="0.25">
      <c r="A5333" s="287"/>
    </row>
    <row r="5334" spans="1:1" x14ac:dyDescent="0.25">
      <c r="A5334" s="287"/>
    </row>
    <row r="5335" spans="1:1" x14ac:dyDescent="0.25">
      <c r="A5335" s="287"/>
    </row>
    <row r="5336" spans="1:1" x14ac:dyDescent="0.25">
      <c r="A5336" s="287"/>
    </row>
    <row r="5337" spans="1:1" x14ac:dyDescent="0.25">
      <c r="A5337" s="287"/>
    </row>
    <row r="5338" spans="1:1" x14ac:dyDescent="0.25">
      <c r="A5338" s="287"/>
    </row>
    <row r="5339" spans="1:1" x14ac:dyDescent="0.25">
      <c r="A5339" s="287"/>
    </row>
    <row r="5340" spans="1:1" x14ac:dyDescent="0.25">
      <c r="A5340" s="287"/>
    </row>
    <row r="5341" spans="1:1" x14ac:dyDescent="0.25">
      <c r="A5341" s="287"/>
    </row>
    <row r="5342" spans="1:1" x14ac:dyDescent="0.25">
      <c r="A5342" s="287"/>
    </row>
    <row r="5343" spans="1:1" x14ac:dyDescent="0.25">
      <c r="A5343" s="287"/>
    </row>
    <row r="5344" spans="1:1" x14ac:dyDescent="0.25">
      <c r="A5344" s="287"/>
    </row>
    <row r="5345" spans="1:1" x14ac:dyDescent="0.25">
      <c r="A5345" s="287"/>
    </row>
    <row r="5346" spans="1:1" x14ac:dyDescent="0.25">
      <c r="A5346" s="287"/>
    </row>
    <row r="5347" spans="1:1" x14ac:dyDescent="0.25">
      <c r="A5347" s="287"/>
    </row>
    <row r="5348" spans="1:1" x14ac:dyDescent="0.25">
      <c r="A5348" s="287"/>
    </row>
    <row r="5349" spans="1:1" x14ac:dyDescent="0.25">
      <c r="A5349" s="287"/>
    </row>
    <row r="5350" spans="1:1" x14ac:dyDescent="0.25">
      <c r="A5350" s="287"/>
    </row>
    <row r="5351" spans="1:1" x14ac:dyDescent="0.25">
      <c r="A5351" s="287"/>
    </row>
    <row r="5352" spans="1:1" x14ac:dyDescent="0.25">
      <c r="A5352" s="287"/>
    </row>
    <row r="5353" spans="1:1" x14ac:dyDescent="0.25">
      <c r="A5353" s="287"/>
    </row>
    <row r="5354" spans="1:1" x14ac:dyDescent="0.25">
      <c r="A5354" s="287"/>
    </row>
    <row r="5355" spans="1:1" x14ac:dyDescent="0.25">
      <c r="A5355" s="287"/>
    </row>
    <row r="5356" spans="1:1" x14ac:dyDescent="0.25">
      <c r="A5356" s="287"/>
    </row>
    <row r="5357" spans="1:1" x14ac:dyDescent="0.25">
      <c r="A5357" s="287"/>
    </row>
    <row r="5358" spans="1:1" x14ac:dyDescent="0.25">
      <c r="A5358" s="287"/>
    </row>
    <row r="5359" spans="1:1" x14ac:dyDescent="0.25">
      <c r="A5359" s="287"/>
    </row>
    <row r="5360" spans="1:1" x14ac:dyDescent="0.25">
      <c r="A5360" s="287"/>
    </row>
    <row r="5361" spans="1:1" x14ac:dyDescent="0.25">
      <c r="A5361" s="287"/>
    </row>
    <row r="5362" spans="1:1" x14ac:dyDescent="0.25">
      <c r="A5362" s="287"/>
    </row>
    <row r="5363" spans="1:1" x14ac:dyDescent="0.25">
      <c r="A5363" s="287"/>
    </row>
    <row r="5364" spans="1:1" x14ac:dyDescent="0.25">
      <c r="A5364" s="287"/>
    </row>
    <row r="5365" spans="1:1" x14ac:dyDescent="0.25">
      <c r="A5365" s="287"/>
    </row>
    <row r="5366" spans="1:1" x14ac:dyDescent="0.25">
      <c r="A5366" s="287"/>
    </row>
    <row r="5367" spans="1:1" x14ac:dyDescent="0.25">
      <c r="A5367" s="287"/>
    </row>
    <row r="5368" spans="1:1" x14ac:dyDescent="0.25">
      <c r="A5368" s="287"/>
    </row>
    <row r="5369" spans="1:1" x14ac:dyDescent="0.25">
      <c r="A5369" s="287"/>
    </row>
    <row r="5370" spans="1:1" x14ac:dyDescent="0.25">
      <c r="A5370" s="287"/>
    </row>
    <row r="5371" spans="1:1" x14ac:dyDescent="0.25">
      <c r="A5371" s="287"/>
    </row>
    <row r="5372" spans="1:1" x14ac:dyDescent="0.25">
      <c r="A5372" s="287"/>
    </row>
    <row r="5373" spans="1:1" x14ac:dyDescent="0.25">
      <c r="A5373" s="287"/>
    </row>
    <row r="5374" spans="1:1" x14ac:dyDescent="0.25">
      <c r="A5374" s="287"/>
    </row>
    <row r="5375" spans="1:1" x14ac:dyDescent="0.25">
      <c r="A5375" s="287"/>
    </row>
    <row r="5376" spans="1:1" x14ac:dyDescent="0.25">
      <c r="A5376" s="287"/>
    </row>
    <row r="5377" spans="1:1" x14ac:dyDescent="0.25">
      <c r="A5377" s="287"/>
    </row>
    <row r="5378" spans="1:1" x14ac:dyDescent="0.25">
      <c r="A5378" s="287"/>
    </row>
    <row r="5379" spans="1:1" x14ac:dyDescent="0.25">
      <c r="A5379" s="287"/>
    </row>
    <row r="5380" spans="1:1" x14ac:dyDescent="0.25">
      <c r="A5380" s="287"/>
    </row>
    <row r="5381" spans="1:1" x14ac:dyDescent="0.25">
      <c r="A5381" s="287"/>
    </row>
    <row r="5382" spans="1:1" x14ac:dyDescent="0.25">
      <c r="A5382" s="287"/>
    </row>
    <row r="5383" spans="1:1" x14ac:dyDescent="0.25">
      <c r="A5383" s="287"/>
    </row>
    <row r="5384" spans="1:1" x14ac:dyDescent="0.25">
      <c r="A5384" s="287"/>
    </row>
    <row r="5385" spans="1:1" x14ac:dyDescent="0.25">
      <c r="A5385" s="287"/>
    </row>
    <row r="5386" spans="1:1" x14ac:dyDescent="0.25">
      <c r="A5386" s="287"/>
    </row>
    <row r="5387" spans="1:1" x14ac:dyDescent="0.25">
      <c r="A5387" s="287"/>
    </row>
    <row r="5388" spans="1:1" x14ac:dyDescent="0.25">
      <c r="A5388" s="287"/>
    </row>
    <row r="5389" spans="1:1" x14ac:dyDescent="0.25">
      <c r="A5389" s="287"/>
    </row>
    <row r="5390" spans="1:1" x14ac:dyDescent="0.25">
      <c r="A5390" s="287"/>
    </row>
    <row r="5391" spans="1:1" x14ac:dyDescent="0.25">
      <c r="A5391" s="287"/>
    </row>
    <row r="5392" spans="1:1" x14ac:dyDescent="0.25">
      <c r="A5392" s="287"/>
    </row>
    <row r="5393" spans="1:1" x14ac:dyDescent="0.25">
      <c r="A5393" s="287"/>
    </row>
    <row r="5394" spans="1:1" x14ac:dyDescent="0.25">
      <c r="A5394" s="287"/>
    </row>
    <row r="5395" spans="1:1" x14ac:dyDescent="0.25">
      <c r="A5395" s="287"/>
    </row>
    <row r="5396" spans="1:1" x14ac:dyDescent="0.25">
      <c r="A5396" s="287"/>
    </row>
    <row r="5397" spans="1:1" x14ac:dyDescent="0.25">
      <c r="A5397" s="287"/>
    </row>
    <row r="5398" spans="1:1" x14ac:dyDescent="0.25">
      <c r="A5398" s="287"/>
    </row>
    <row r="5399" spans="1:1" x14ac:dyDescent="0.25">
      <c r="A5399" s="287"/>
    </row>
    <row r="5400" spans="1:1" x14ac:dyDescent="0.25">
      <c r="A5400" s="287"/>
    </row>
    <row r="5401" spans="1:1" x14ac:dyDescent="0.25">
      <c r="A5401" s="287"/>
    </row>
    <row r="5402" spans="1:1" x14ac:dyDescent="0.25">
      <c r="A5402" s="287"/>
    </row>
    <row r="5403" spans="1:1" x14ac:dyDescent="0.25">
      <c r="A5403" s="287"/>
    </row>
    <row r="5404" spans="1:1" x14ac:dyDescent="0.25">
      <c r="A5404" s="287"/>
    </row>
    <row r="5405" spans="1:1" x14ac:dyDescent="0.25">
      <c r="A5405" s="287"/>
    </row>
    <row r="5406" spans="1:1" x14ac:dyDescent="0.25">
      <c r="A5406" s="287"/>
    </row>
    <row r="5407" spans="1:1" x14ac:dyDescent="0.25">
      <c r="A5407" s="287"/>
    </row>
    <row r="5408" spans="1:1" x14ac:dyDescent="0.25">
      <c r="A5408" s="287"/>
    </row>
    <row r="5409" spans="1:1" x14ac:dyDescent="0.25">
      <c r="A5409" s="287"/>
    </row>
    <row r="5410" spans="1:1" x14ac:dyDescent="0.25">
      <c r="A5410" s="287"/>
    </row>
    <row r="5411" spans="1:1" x14ac:dyDescent="0.25">
      <c r="A5411" s="287"/>
    </row>
    <row r="5412" spans="1:1" x14ac:dyDescent="0.25">
      <c r="A5412" s="287"/>
    </row>
    <row r="5413" spans="1:1" x14ac:dyDescent="0.25">
      <c r="A5413" s="287"/>
    </row>
    <row r="5414" spans="1:1" x14ac:dyDescent="0.25">
      <c r="A5414" s="287"/>
    </row>
    <row r="5415" spans="1:1" x14ac:dyDescent="0.25">
      <c r="A5415" s="287"/>
    </row>
    <row r="5416" spans="1:1" x14ac:dyDescent="0.25">
      <c r="A5416" s="287"/>
    </row>
    <row r="5417" spans="1:1" x14ac:dyDescent="0.25">
      <c r="A5417" s="287"/>
    </row>
    <row r="5418" spans="1:1" x14ac:dyDescent="0.25">
      <c r="A5418" s="287"/>
    </row>
    <row r="5419" spans="1:1" x14ac:dyDescent="0.25">
      <c r="A5419" s="287"/>
    </row>
    <row r="5420" spans="1:1" x14ac:dyDescent="0.25">
      <c r="A5420" s="287"/>
    </row>
    <row r="5421" spans="1:1" x14ac:dyDescent="0.25">
      <c r="A5421" s="287"/>
    </row>
    <row r="5422" spans="1:1" x14ac:dyDescent="0.25">
      <c r="A5422" s="287"/>
    </row>
    <row r="5423" spans="1:1" x14ac:dyDescent="0.25">
      <c r="A5423" s="287"/>
    </row>
    <row r="5424" spans="1:1" x14ac:dyDescent="0.25">
      <c r="A5424" s="287"/>
    </row>
    <row r="5425" spans="1:1" x14ac:dyDescent="0.25">
      <c r="A5425" s="287"/>
    </row>
    <row r="5426" spans="1:1" x14ac:dyDescent="0.25">
      <c r="A5426" s="287"/>
    </row>
    <row r="5427" spans="1:1" x14ac:dyDescent="0.25">
      <c r="A5427" s="287"/>
    </row>
    <row r="5428" spans="1:1" x14ac:dyDescent="0.25">
      <c r="A5428" s="287"/>
    </row>
    <row r="5429" spans="1:1" x14ac:dyDescent="0.25">
      <c r="A5429" s="287"/>
    </row>
    <row r="5430" spans="1:1" x14ac:dyDescent="0.25">
      <c r="A5430" s="287"/>
    </row>
    <row r="5431" spans="1:1" x14ac:dyDescent="0.25">
      <c r="A5431" s="287"/>
    </row>
    <row r="5432" spans="1:1" x14ac:dyDescent="0.25">
      <c r="A5432" s="287"/>
    </row>
    <row r="5433" spans="1:1" x14ac:dyDescent="0.25">
      <c r="A5433" s="287"/>
    </row>
    <row r="5434" spans="1:1" x14ac:dyDescent="0.25">
      <c r="A5434" s="287"/>
    </row>
    <row r="5435" spans="1:1" x14ac:dyDescent="0.25">
      <c r="A5435" s="287"/>
    </row>
    <row r="5436" spans="1:1" x14ac:dyDescent="0.25">
      <c r="A5436" s="287"/>
    </row>
    <row r="5437" spans="1:1" x14ac:dyDescent="0.25">
      <c r="A5437" s="287"/>
    </row>
    <row r="5438" spans="1:1" x14ac:dyDescent="0.25">
      <c r="A5438" s="287"/>
    </row>
    <row r="5439" spans="1:1" x14ac:dyDescent="0.25">
      <c r="A5439" s="287"/>
    </row>
    <row r="5440" spans="1:1" x14ac:dyDescent="0.25">
      <c r="A5440" s="287"/>
    </row>
    <row r="5441" spans="1:1" x14ac:dyDescent="0.25">
      <c r="A5441" s="287"/>
    </row>
    <row r="5442" spans="1:1" x14ac:dyDescent="0.25">
      <c r="A5442" s="287"/>
    </row>
    <row r="5443" spans="1:1" x14ac:dyDescent="0.25">
      <c r="A5443" s="287"/>
    </row>
    <row r="5444" spans="1:1" x14ac:dyDescent="0.25">
      <c r="A5444" s="287"/>
    </row>
    <row r="5445" spans="1:1" x14ac:dyDescent="0.25">
      <c r="A5445" s="287"/>
    </row>
    <row r="5446" spans="1:1" x14ac:dyDescent="0.25">
      <c r="A5446" s="287"/>
    </row>
    <row r="5447" spans="1:1" x14ac:dyDescent="0.25">
      <c r="A5447" s="287"/>
    </row>
    <row r="5448" spans="1:1" x14ac:dyDescent="0.25">
      <c r="A5448" s="287"/>
    </row>
    <row r="5449" spans="1:1" x14ac:dyDescent="0.25">
      <c r="A5449" s="287"/>
    </row>
    <row r="5450" spans="1:1" x14ac:dyDescent="0.25">
      <c r="A5450" s="287"/>
    </row>
    <row r="5451" spans="1:1" x14ac:dyDescent="0.25">
      <c r="A5451" s="287"/>
    </row>
    <row r="5452" spans="1:1" x14ac:dyDescent="0.25">
      <c r="A5452" s="287"/>
    </row>
    <row r="5453" spans="1:1" x14ac:dyDescent="0.25">
      <c r="A5453" s="287"/>
    </row>
    <row r="5454" spans="1:1" x14ac:dyDescent="0.25">
      <c r="A5454" s="287"/>
    </row>
    <row r="5455" spans="1:1" x14ac:dyDescent="0.25">
      <c r="A5455" s="287"/>
    </row>
    <row r="5456" spans="1:1" x14ac:dyDescent="0.25">
      <c r="A5456" s="287"/>
    </row>
    <row r="5457" spans="1:1" x14ac:dyDescent="0.25">
      <c r="A5457" s="287"/>
    </row>
    <row r="5458" spans="1:1" x14ac:dyDescent="0.25">
      <c r="A5458" s="287"/>
    </row>
    <row r="5459" spans="1:1" x14ac:dyDescent="0.25">
      <c r="A5459" s="287"/>
    </row>
    <row r="5460" spans="1:1" x14ac:dyDescent="0.25">
      <c r="A5460" s="287"/>
    </row>
    <row r="5461" spans="1:1" x14ac:dyDescent="0.25">
      <c r="A5461" s="287"/>
    </row>
    <row r="5462" spans="1:1" x14ac:dyDescent="0.25">
      <c r="A5462" s="287"/>
    </row>
    <row r="5463" spans="1:1" x14ac:dyDescent="0.25">
      <c r="A5463" s="287"/>
    </row>
    <row r="5464" spans="1:1" x14ac:dyDescent="0.25">
      <c r="A5464" s="287"/>
    </row>
    <row r="5465" spans="1:1" x14ac:dyDescent="0.25">
      <c r="A5465" s="287"/>
    </row>
    <row r="5466" spans="1:1" x14ac:dyDescent="0.25">
      <c r="A5466" s="287"/>
    </row>
    <row r="5467" spans="1:1" x14ac:dyDescent="0.25">
      <c r="A5467" s="287"/>
    </row>
    <row r="5468" spans="1:1" x14ac:dyDescent="0.25">
      <c r="A5468" s="287"/>
    </row>
    <row r="5469" spans="1:1" x14ac:dyDescent="0.25">
      <c r="A5469" s="287"/>
    </row>
    <row r="5470" spans="1:1" x14ac:dyDescent="0.25">
      <c r="A5470" s="287"/>
    </row>
    <row r="5471" spans="1:1" x14ac:dyDescent="0.25">
      <c r="A5471" s="287"/>
    </row>
    <row r="5472" spans="1:1" x14ac:dyDescent="0.25">
      <c r="A5472" s="287"/>
    </row>
    <row r="5473" spans="1:1" x14ac:dyDescent="0.25">
      <c r="A5473" s="287"/>
    </row>
    <row r="5474" spans="1:1" x14ac:dyDescent="0.25">
      <c r="A5474" s="287"/>
    </row>
    <row r="5475" spans="1:1" x14ac:dyDescent="0.25">
      <c r="A5475" s="287"/>
    </row>
    <row r="5476" spans="1:1" x14ac:dyDescent="0.25">
      <c r="A5476" s="287"/>
    </row>
    <row r="5477" spans="1:1" x14ac:dyDescent="0.25">
      <c r="A5477" s="287"/>
    </row>
    <row r="5478" spans="1:1" x14ac:dyDescent="0.25">
      <c r="A5478" s="287"/>
    </row>
    <row r="5479" spans="1:1" x14ac:dyDescent="0.25">
      <c r="A5479" s="287"/>
    </row>
    <row r="5480" spans="1:1" x14ac:dyDescent="0.25">
      <c r="A5480" s="287"/>
    </row>
    <row r="5481" spans="1:1" x14ac:dyDescent="0.25">
      <c r="A5481" s="287"/>
    </row>
    <row r="5482" spans="1:1" x14ac:dyDescent="0.25">
      <c r="A5482" s="287"/>
    </row>
    <row r="5483" spans="1:1" x14ac:dyDescent="0.25">
      <c r="A5483" s="287"/>
    </row>
    <row r="5484" spans="1:1" x14ac:dyDescent="0.25">
      <c r="A5484" s="287"/>
    </row>
    <row r="5485" spans="1:1" x14ac:dyDescent="0.25">
      <c r="A5485" s="287"/>
    </row>
    <row r="5486" spans="1:1" x14ac:dyDescent="0.25">
      <c r="A5486" s="287"/>
    </row>
    <row r="5487" spans="1:1" x14ac:dyDescent="0.25">
      <c r="A5487" s="287"/>
    </row>
    <row r="5488" spans="1:1" x14ac:dyDescent="0.25">
      <c r="A5488" s="287"/>
    </row>
    <row r="5489" spans="1:1" x14ac:dyDescent="0.25">
      <c r="A5489" s="287"/>
    </row>
    <row r="5490" spans="1:1" x14ac:dyDescent="0.25">
      <c r="A5490" s="287"/>
    </row>
    <row r="5491" spans="1:1" x14ac:dyDescent="0.25">
      <c r="A5491" s="287"/>
    </row>
    <row r="5492" spans="1:1" x14ac:dyDescent="0.25">
      <c r="A5492" s="287"/>
    </row>
    <row r="5493" spans="1:1" x14ac:dyDescent="0.25">
      <c r="A5493" s="287"/>
    </row>
    <row r="5494" spans="1:1" x14ac:dyDescent="0.25">
      <c r="A5494" s="287"/>
    </row>
    <row r="5495" spans="1:1" x14ac:dyDescent="0.25">
      <c r="A5495" s="287"/>
    </row>
    <row r="5496" spans="1:1" x14ac:dyDescent="0.25">
      <c r="A5496" s="287"/>
    </row>
    <row r="5497" spans="1:1" x14ac:dyDescent="0.25">
      <c r="A5497" s="287"/>
    </row>
    <row r="5498" spans="1:1" x14ac:dyDescent="0.25">
      <c r="A5498" s="287"/>
    </row>
    <row r="5499" spans="1:1" x14ac:dyDescent="0.25">
      <c r="A5499" s="287"/>
    </row>
    <row r="5500" spans="1:1" x14ac:dyDescent="0.25">
      <c r="A5500" s="287"/>
    </row>
    <row r="5501" spans="1:1" x14ac:dyDescent="0.25">
      <c r="A5501" s="287"/>
    </row>
    <row r="5502" spans="1:1" x14ac:dyDescent="0.25">
      <c r="A5502" s="287"/>
    </row>
    <row r="5503" spans="1:1" x14ac:dyDescent="0.25">
      <c r="A5503" s="287"/>
    </row>
    <row r="5504" spans="1:1" x14ac:dyDescent="0.25">
      <c r="A5504" s="287"/>
    </row>
    <row r="5505" spans="1:1" x14ac:dyDescent="0.25">
      <c r="A5505" s="287"/>
    </row>
    <row r="5506" spans="1:1" x14ac:dyDescent="0.25">
      <c r="A5506" s="287"/>
    </row>
    <row r="5507" spans="1:1" x14ac:dyDescent="0.25">
      <c r="A5507" s="287"/>
    </row>
    <row r="5508" spans="1:1" x14ac:dyDescent="0.25">
      <c r="A5508" s="287"/>
    </row>
    <row r="5509" spans="1:1" x14ac:dyDescent="0.25">
      <c r="A5509" s="287"/>
    </row>
    <row r="5510" spans="1:1" x14ac:dyDescent="0.25">
      <c r="A5510" s="287"/>
    </row>
    <row r="5511" spans="1:1" x14ac:dyDescent="0.25">
      <c r="A5511" s="287"/>
    </row>
    <row r="5512" spans="1:1" x14ac:dyDescent="0.25">
      <c r="A5512" s="287"/>
    </row>
    <row r="5513" spans="1:1" x14ac:dyDescent="0.25">
      <c r="A5513" s="287"/>
    </row>
    <row r="5514" spans="1:1" x14ac:dyDescent="0.25">
      <c r="A5514" s="287"/>
    </row>
    <row r="5515" spans="1:1" x14ac:dyDescent="0.25">
      <c r="A5515" s="287"/>
    </row>
    <row r="5516" spans="1:1" x14ac:dyDescent="0.25">
      <c r="A5516" s="287"/>
    </row>
    <row r="5517" spans="1:1" x14ac:dyDescent="0.25">
      <c r="A5517" s="287"/>
    </row>
    <row r="5518" spans="1:1" x14ac:dyDescent="0.25">
      <c r="A5518" s="287"/>
    </row>
    <row r="5519" spans="1:1" x14ac:dyDescent="0.25">
      <c r="A5519" s="287"/>
    </row>
    <row r="5520" spans="1:1" x14ac:dyDescent="0.25">
      <c r="A5520" s="287"/>
    </row>
    <row r="5521" spans="1:1" x14ac:dyDescent="0.25">
      <c r="A5521" s="287"/>
    </row>
    <row r="5522" spans="1:1" x14ac:dyDescent="0.25">
      <c r="A5522" s="287"/>
    </row>
    <row r="5523" spans="1:1" x14ac:dyDescent="0.25">
      <c r="A5523" s="287"/>
    </row>
    <row r="5524" spans="1:1" x14ac:dyDescent="0.25">
      <c r="A5524" s="287"/>
    </row>
    <row r="5525" spans="1:1" x14ac:dyDescent="0.25">
      <c r="A5525" s="287"/>
    </row>
    <row r="5526" spans="1:1" x14ac:dyDescent="0.25">
      <c r="A5526" s="287"/>
    </row>
    <row r="5527" spans="1:1" x14ac:dyDescent="0.25">
      <c r="A5527" s="287"/>
    </row>
    <row r="5528" spans="1:1" x14ac:dyDescent="0.25">
      <c r="A5528" s="287"/>
    </row>
    <row r="5529" spans="1:1" x14ac:dyDescent="0.25">
      <c r="A5529" s="287"/>
    </row>
    <row r="5530" spans="1:1" x14ac:dyDescent="0.25">
      <c r="A5530" s="287"/>
    </row>
    <row r="5531" spans="1:1" x14ac:dyDescent="0.25">
      <c r="A5531" s="287"/>
    </row>
    <row r="5532" spans="1:1" x14ac:dyDescent="0.25">
      <c r="A5532" s="287"/>
    </row>
    <row r="5533" spans="1:1" x14ac:dyDescent="0.25">
      <c r="A5533" s="287"/>
    </row>
    <row r="5534" spans="1:1" x14ac:dyDescent="0.25">
      <c r="A5534" s="287"/>
    </row>
    <row r="5535" spans="1:1" x14ac:dyDescent="0.25">
      <c r="A5535" s="287"/>
    </row>
    <row r="5536" spans="1:1" x14ac:dyDescent="0.25">
      <c r="A5536" s="287"/>
    </row>
    <row r="5537" spans="1:1" x14ac:dyDescent="0.25">
      <c r="A5537" s="287"/>
    </row>
    <row r="5538" spans="1:1" x14ac:dyDescent="0.25">
      <c r="A5538" s="287"/>
    </row>
    <row r="5539" spans="1:1" x14ac:dyDescent="0.25">
      <c r="A5539" s="287"/>
    </row>
    <row r="5540" spans="1:1" x14ac:dyDescent="0.25">
      <c r="A5540" s="287"/>
    </row>
    <row r="5541" spans="1:1" x14ac:dyDescent="0.25">
      <c r="A5541" s="287"/>
    </row>
    <row r="5542" spans="1:1" x14ac:dyDescent="0.25">
      <c r="A5542" s="287"/>
    </row>
    <row r="5543" spans="1:1" x14ac:dyDescent="0.25">
      <c r="A5543" s="287"/>
    </row>
    <row r="5544" spans="1:1" x14ac:dyDescent="0.25">
      <c r="A5544" s="287"/>
    </row>
    <row r="5545" spans="1:1" x14ac:dyDescent="0.25">
      <c r="A5545" s="287"/>
    </row>
    <row r="5546" spans="1:1" x14ac:dyDescent="0.25">
      <c r="A5546" s="287"/>
    </row>
    <row r="5547" spans="1:1" x14ac:dyDescent="0.25">
      <c r="A5547" s="287"/>
    </row>
    <row r="5548" spans="1:1" x14ac:dyDescent="0.25">
      <c r="A5548" s="287"/>
    </row>
    <row r="5549" spans="1:1" x14ac:dyDescent="0.25">
      <c r="A5549" s="287"/>
    </row>
    <row r="5550" spans="1:1" x14ac:dyDescent="0.25">
      <c r="A5550" s="287"/>
    </row>
    <row r="5551" spans="1:1" x14ac:dyDescent="0.25">
      <c r="A5551" s="287"/>
    </row>
    <row r="5552" spans="1:1" x14ac:dyDescent="0.25">
      <c r="A5552" s="287"/>
    </row>
    <row r="5553" spans="1:1" x14ac:dyDescent="0.25">
      <c r="A5553" s="287"/>
    </row>
    <row r="5554" spans="1:1" x14ac:dyDescent="0.25">
      <c r="A5554" s="287"/>
    </row>
    <row r="5555" spans="1:1" x14ac:dyDescent="0.25">
      <c r="A5555" s="287"/>
    </row>
    <row r="5556" spans="1:1" x14ac:dyDescent="0.25">
      <c r="A5556" s="287"/>
    </row>
    <row r="5557" spans="1:1" x14ac:dyDescent="0.25">
      <c r="A5557" s="287"/>
    </row>
    <row r="5558" spans="1:1" x14ac:dyDescent="0.25">
      <c r="A5558" s="287"/>
    </row>
    <row r="5559" spans="1:1" x14ac:dyDescent="0.25">
      <c r="A5559" s="287"/>
    </row>
    <row r="5560" spans="1:1" x14ac:dyDescent="0.25">
      <c r="A5560" s="287"/>
    </row>
    <row r="5561" spans="1:1" x14ac:dyDescent="0.25">
      <c r="A5561" s="287"/>
    </row>
    <row r="5562" spans="1:1" x14ac:dyDescent="0.25">
      <c r="A5562" s="287"/>
    </row>
    <row r="5563" spans="1:1" x14ac:dyDescent="0.25">
      <c r="A5563" s="287"/>
    </row>
    <row r="5564" spans="1:1" x14ac:dyDescent="0.25">
      <c r="A5564" s="287"/>
    </row>
    <row r="5565" spans="1:1" x14ac:dyDescent="0.25">
      <c r="A5565" s="287"/>
    </row>
    <row r="5566" spans="1:1" x14ac:dyDescent="0.25">
      <c r="A5566" s="287"/>
    </row>
    <row r="5567" spans="1:1" x14ac:dyDescent="0.25">
      <c r="A5567" s="287"/>
    </row>
    <row r="5568" spans="1:1" x14ac:dyDescent="0.25">
      <c r="A5568" s="287"/>
    </row>
    <row r="5569" spans="1:1" x14ac:dyDescent="0.25">
      <c r="A5569" s="287"/>
    </row>
    <row r="5570" spans="1:1" x14ac:dyDescent="0.25">
      <c r="A5570" s="287"/>
    </row>
    <row r="5571" spans="1:1" x14ac:dyDescent="0.25">
      <c r="A5571" s="287"/>
    </row>
    <row r="5572" spans="1:1" x14ac:dyDescent="0.25">
      <c r="A5572" s="287"/>
    </row>
    <row r="5573" spans="1:1" x14ac:dyDescent="0.25">
      <c r="A5573" s="287"/>
    </row>
    <row r="5574" spans="1:1" x14ac:dyDescent="0.25">
      <c r="A5574" s="287"/>
    </row>
    <row r="5575" spans="1:1" x14ac:dyDescent="0.25">
      <c r="A5575" s="287"/>
    </row>
    <row r="5576" spans="1:1" x14ac:dyDescent="0.25">
      <c r="A5576" s="287"/>
    </row>
    <row r="5577" spans="1:1" x14ac:dyDescent="0.25">
      <c r="A5577" s="287"/>
    </row>
    <row r="5578" spans="1:1" x14ac:dyDescent="0.25">
      <c r="A5578" s="287"/>
    </row>
    <row r="5579" spans="1:1" x14ac:dyDescent="0.25">
      <c r="A5579" s="287"/>
    </row>
    <row r="5580" spans="1:1" x14ac:dyDescent="0.25">
      <c r="A5580" s="287"/>
    </row>
    <row r="5581" spans="1:1" x14ac:dyDescent="0.25">
      <c r="A5581" s="287"/>
    </row>
    <row r="5582" spans="1:1" x14ac:dyDescent="0.25">
      <c r="A5582" s="287"/>
    </row>
    <row r="5583" spans="1:1" x14ac:dyDescent="0.25">
      <c r="A5583" s="287"/>
    </row>
    <row r="5584" spans="1:1" x14ac:dyDescent="0.25">
      <c r="A5584" s="287"/>
    </row>
    <row r="5585" spans="1:1" x14ac:dyDescent="0.25">
      <c r="A5585" s="287"/>
    </row>
    <row r="5586" spans="1:1" x14ac:dyDescent="0.25">
      <c r="A5586" s="287"/>
    </row>
    <row r="5587" spans="1:1" x14ac:dyDescent="0.25">
      <c r="A5587" s="287"/>
    </row>
    <row r="5588" spans="1:1" x14ac:dyDescent="0.25">
      <c r="A5588" s="287"/>
    </row>
    <row r="5589" spans="1:1" x14ac:dyDescent="0.25">
      <c r="A5589" s="287"/>
    </row>
    <row r="5590" spans="1:1" x14ac:dyDescent="0.25">
      <c r="A5590" s="287"/>
    </row>
    <row r="5591" spans="1:1" x14ac:dyDescent="0.25">
      <c r="A5591" s="287"/>
    </row>
    <row r="5592" spans="1:1" x14ac:dyDescent="0.25">
      <c r="A5592" s="287"/>
    </row>
    <row r="5593" spans="1:1" x14ac:dyDescent="0.25">
      <c r="A5593" s="287"/>
    </row>
    <row r="5594" spans="1:1" x14ac:dyDescent="0.25">
      <c r="A5594" s="287"/>
    </row>
    <row r="5595" spans="1:1" x14ac:dyDescent="0.25">
      <c r="A5595" s="287"/>
    </row>
    <row r="5596" spans="1:1" x14ac:dyDescent="0.25">
      <c r="A5596" s="287"/>
    </row>
    <row r="5597" spans="1:1" x14ac:dyDescent="0.25">
      <c r="A5597" s="287"/>
    </row>
    <row r="5598" spans="1:1" x14ac:dyDescent="0.25">
      <c r="A5598" s="287"/>
    </row>
    <row r="5599" spans="1:1" x14ac:dyDescent="0.25">
      <c r="A5599" s="287"/>
    </row>
    <row r="5600" spans="1:1" x14ac:dyDescent="0.25">
      <c r="A5600" s="287"/>
    </row>
    <row r="5601" spans="1:1" x14ac:dyDescent="0.25">
      <c r="A5601" s="287"/>
    </row>
    <row r="5602" spans="1:1" x14ac:dyDescent="0.25">
      <c r="A5602" s="287"/>
    </row>
    <row r="5603" spans="1:1" x14ac:dyDescent="0.25">
      <c r="A5603" s="287"/>
    </row>
    <row r="5604" spans="1:1" x14ac:dyDescent="0.25">
      <c r="A5604" s="287"/>
    </row>
    <row r="5605" spans="1:1" x14ac:dyDescent="0.25">
      <c r="A5605" s="287"/>
    </row>
    <row r="5606" spans="1:1" x14ac:dyDescent="0.25">
      <c r="A5606" s="287"/>
    </row>
    <row r="5607" spans="1:1" x14ac:dyDescent="0.25">
      <c r="A5607" s="287"/>
    </row>
    <row r="5608" spans="1:1" x14ac:dyDescent="0.25">
      <c r="A5608" s="287"/>
    </row>
    <row r="5609" spans="1:1" x14ac:dyDescent="0.25">
      <c r="A5609" s="287"/>
    </row>
    <row r="5610" spans="1:1" x14ac:dyDescent="0.25">
      <c r="A5610" s="287"/>
    </row>
    <row r="5611" spans="1:1" x14ac:dyDescent="0.25">
      <c r="A5611" s="287"/>
    </row>
    <row r="5612" spans="1:1" x14ac:dyDescent="0.25">
      <c r="A5612" s="287"/>
    </row>
    <row r="5613" spans="1:1" x14ac:dyDescent="0.25">
      <c r="A5613" s="287"/>
    </row>
    <row r="5614" spans="1:1" x14ac:dyDescent="0.25">
      <c r="A5614" s="287"/>
    </row>
    <row r="5615" spans="1:1" x14ac:dyDescent="0.25">
      <c r="A5615" s="287"/>
    </row>
    <row r="5616" spans="1:1" x14ac:dyDescent="0.25">
      <c r="A5616" s="287"/>
    </row>
    <row r="5617" spans="1:1" x14ac:dyDescent="0.25">
      <c r="A5617" s="287"/>
    </row>
    <row r="5618" spans="1:1" x14ac:dyDescent="0.25">
      <c r="A5618" s="287"/>
    </row>
    <row r="5619" spans="1:1" x14ac:dyDescent="0.25">
      <c r="A5619" s="287"/>
    </row>
    <row r="5620" spans="1:1" x14ac:dyDescent="0.25">
      <c r="A5620" s="287"/>
    </row>
    <row r="5621" spans="1:1" x14ac:dyDescent="0.25">
      <c r="A5621" s="287"/>
    </row>
    <row r="5622" spans="1:1" x14ac:dyDescent="0.25">
      <c r="A5622" s="287"/>
    </row>
    <row r="5623" spans="1:1" x14ac:dyDescent="0.25">
      <c r="A5623" s="287"/>
    </row>
    <row r="5624" spans="1:1" x14ac:dyDescent="0.25">
      <c r="A5624" s="287"/>
    </row>
    <row r="5625" spans="1:1" x14ac:dyDescent="0.25">
      <c r="A5625" s="287"/>
    </row>
    <row r="5626" spans="1:1" x14ac:dyDescent="0.25">
      <c r="A5626" s="287"/>
    </row>
    <row r="5627" spans="1:1" x14ac:dyDescent="0.25">
      <c r="A5627" s="287"/>
    </row>
    <row r="5628" spans="1:1" x14ac:dyDescent="0.25">
      <c r="A5628" s="287"/>
    </row>
    <row r="5629" spans="1:1" x14ac:dyDescent="0.25">
      <c r="A5629" s="287"/>
    </row>
    <row r="5630" spans="1:1" x14ac:dyDescent="0.25">
      <c r="A5630" s="287"/>
    </row>
    <row r="5631" spans="1:1" x14ac:dyDescent="0.25">
      <c r="A5631" s="287"/>
    </row>
    <row r="5632" spans="1:1" x14ac:dyDescent="0.25">
      <c r="A5632" s="287"/>
    </row>
    <row r="5633" spans="1:1" x14ac:dyDescent="0.25">
      <c r="A5633" s="287"/>
    </row>
    <row r="5634" spans="1:1" x14ac:dyDescent="0.25">
      <c r="A5634" s="287"/>
    </row>
    <row r="5635" spans="1:1" x14ac:dyDescent="0.25">
      <c r="A5635" s="287"/>
    </row>
    <row r="5636" spans="1:1" x14ac:dyDescent="0.25">
      <c r="A5636" s="287"/>
    </row>
    <row r="5637" spans="1:1" x14ac:dyDescent="0.25">
      <c r="A5637" s="287"/>
    </row>
    <row r="5638" spans="1:1" x14ac:dyDescent="0.25">
      <c r="A5638" s="287"/>
    </row>
    <row r="5639" spans="1:1" x14ac:dyDescent="0.25">
      <c r="A5639" s="287"/>
    </row>
    <row r="5640" spans="1:1" x14ac:dyDescent="0.25">
      <c r="A5640" s="287"/>
    </row>
    <row r="5641" spans="1:1" x14ac:dyDescent="0.25">
      <c r="A5641" s="287"/>
    </row>
    <row r="5642" spans="1:1" x14ac:dyDescent="0.25">
      <c r="A5642" s="287"/>
    </row>
    <row r="5643" spans="1:1" x14ac:dyDescent="0.25">
      <c r="A5643" s="287"/>
    </row>
    <row r="5644" spans="1:1" x14ac:dyDescent="0.25">
      <c r="A5644" s="287"/>
    </row>
    <row r="5645" spans="1:1" x14ac:dyDescent="0.25">
      <c r="A5645" s="287"/>
    </row>
    <row r="5646" spans="1:1" x14ac:dyDescent="0.25">
      <c r="A5646" s="287"/>
    </row>
    <row r="5647" spans="1:1" x14ac:dyDescent="0.25">
      <c r="A5647" s="287"/>
    </row>
    <row r="5648" spans="1:1" x14ac:dyDescent="0.25">
      <c r="A5648" s="287"/>
    </row>
    <row r="5649" spans="1:1" x14ac:dyDescent="0.25">
      <c r="A5649" s="287"/>
    </row>
    <row r="5650" spans="1:1" x14ac:dyDescent="0.25">
      <c r="A5650" s="287"/>
    </row>
    <row r="5651" spans="1:1" x14ac:dyDescent="0.25">
      <c r="A5651" s="287"/>
    </row>
    <row r="5652" spans="1:1" x14ac:dyDescent="0.25">
      <c r="A5652" s="287"/>
    </row>
    <row r="5653" spans="1:1" x14ac:dyDescent="0.25">
      <c r="A5653" s="287"/>
    </row>
    <row r="5654" spans="1:1" x14ac:dyDescent="0.25">
      <c r="A5654" s="287"/>
    </row>
    <row r="5655" spans="1:1" x14ac:dyDescent="0.25">
      <c r="A5655" s="287"/>
    </row>
    <row r="5656" spans="1:1" x14ac:dyDescent="0.25">
      <c r="A5656" s="287"/>
    </row>
    <row r="5657" spans="1:1" x14ac:dyDescent="0.25">
      <c r="A5657" s="287"/>
    </row>
    <row r="5658" spans="1:1" x14ac:dyDescent="0.25">
      <c r="A5658" s="287"/>
    </row>
    <row r="5659" spans="1:1" x14ac:dyDescent="0.25">
      <c r="A5659" s="287"/>
    </row>
    <row r="5660" spans="1:1" x14ac:dyDescent="0.25">
      <c r="A5660" s="287"/>
    </row>
    <row r="5661" spans="1:1" x14ac:dyDescent="0.25">
      <c r="A5661" s="287"/>
    </row>
    <row r="5662" spans="1:1" x14ac:dyDescent="0.25">
      <c r="A5662" s="287"/>
    </row>
    <row r="5663" spans="1:1" x14ac:dyDescent="0.25">
      <c r="A5663" s="287"/>
    </row>
    <row r="5664" spans="1:1" x14ac:dyDescent="0.25">
      <c r="A5664" s="287"/>
    </row>
    <row r="5665" spans="1:1" x14ac:dyDescent="0.25">
      <c r="A5665" s="287"/>
    </row>
    <row r="5666" spans="1:1" x14ac:dyDescent="0.25">
      <c r="A5666" s="287"/>
    </row>
    <row r="5667" spans="1:1" x14ac:dyDescent="0.25">
      <c r="A5667" s="287"/>
    </row>
    <row r="5668" spans="1:1" x14ac:dyDescent="0.25">
      <c r="A5668" s="287"/>
    </row>
    <row r="5669" spans="1:1" x14ac:dyDescent="0.25">
      <c r="A5669" s="287"/>
    </row>
    <row r="5670" spans="1:1" x14ac:dyDescent="0.25">
      <c r="A5670" s="287"/>
    </row>
    <row r="5671" spans="1:1" x14ac:dyDescent="0.25">
      <c r="A5671" s="287"/>
    </row>
    <row r="5672" spans="1:1" x14ac:dyDescent="0.25">
      <c r="A5672" s="287"/>
    </row>
    <row r="5673" spans="1:1" x14ac:dyDescent="0.25">
      <c r="A5673" s="287"/>
    </row>
    <row r="5674" spans="1:1" x14ac:dyDescent="0.25">
      <c r="A5674" s="287"/>
    </row>
    <row r="5675" spans="1:1" x14ac:dyDescent="0.25">
      <c r="A5675" s="287"/>
    </row>
    <row r="5676" spans="1:1" x14ac:dyDescent="0.25">
      <c r="A5676" s="287"/>
    </row>
    <row r="5677" spans="1:1" x14ac:dyDescent="0.25">
      <c r="A5677" s="287"/>
    </row>
    <row r="5678" spans="1:1" x14ac:dyDescent="0.25">
      <c r="A5678" s="287"/>
    </row>
    <row r="5679" spans="1:1" x14ac:dyDescent="0.25">
      <c r="A5679" s="287"/>
    </row>
    <row r="5680" spans="1:1" x14ac:dyDescent="0.25">
      <c r="A5680" s="287"/>
    </row>
    <row r="5681" spans="1:1" x14ac:dyDescent="0.25">
      <c r="A5681" s="287"/>
    </row>
    <row r="5682" spans="1:1" x14ac:dyDescent="0.25">
      <c r="A5682" s="287"/>
    </row>
    <row r="5683" spans="1:1" x14ac:dyDescent="0.25">
      <c r="A5683" s="287"/>
    </row>
    <row r="5684" spans="1:1" x14ac:dyDescent="0.25">
      <c r="A5684" s="287"/>
    </row>
    <row r="5685" spans="1:1" x14ac:dyDescent="0.25">
      <c r="A5685" s="287"/>
    </row>
    <row r="5686" spans="1:1" x14ac:dyDescent="0.25">
      <c r="A5686" s="287"/>
    </row>
    <row r="5687" spans="1:1" x14ac:dyDescent="0.25">
      <c r="A5687" s="287"/>
    </row>
    <row r="5688" spans="1:1" x14ac:dyDescent="0.25">
      <c r="A5688" s="287"/>
    </row>
    <row r="5689" spans="1:1" x14ac:dyDescent="0.25">
      <c r="A5689" s="287"/>
    </row>
    <row r="5690" spans="1:1" x14ac:dyDescent="0.25">
      <c r="A5690" s="287"/>
    </row>
    <row r="5691" spans="1:1" x14ac:dyDescent="0.25">
      <c r="A5691" s="287"/>
    </row>
    <row r="5692" spans="1:1" x14ac:dyDescent="0.25">
      <c r="A5692" s="287"/>
    </row>
    <row r="5693" spans="1:1" x14ac:dyDescent="0.25">
      <c r="A5693" s="287"/>
    </row>
    <row r="5694" spans="1:1" x14ac:dyDescent="0.25">
      <c r="A5694" s="287"/>
    </row>
    <row r="5695" spans="1:1" x14ac:dyDescent="0.25">
      <c r="A5695" s="287"/>
    </row>
    <row r="5696" spans="1:1" x14ac:dyDescent="0.25">
      <c r="A5696" s="287"/>
    </row>
    <row r="5697" spans="1:1" x14ac:dyDescent="0.25">
      <c r="A5697" s="287"/>
    </row>
    <row r="5698" spans="1:1" x14ac:dyDescent="0.25">
      <c r="A5698" s="287"/>
    </row>
    <row r="5699" spans="1:1" x14ac:dyDescent="0.25">
      <c r="A5699" s="287"/>
    </row>
    <row r="5700" spans="1:1" x14ac:dyDescent="0.25">
      <c r="A5700" s="287"/>
    </row>
    <row r="5701" spans="1:1" x14ac:dyDescent="0.25">
      <c r="A5701" s="287"/>
    </row>
    <row r="5702" spans="1:1" x14ac:dyDescent="0.25">
      <c r="A5702" s="287"/>
    </row>
    <row r="5703" spans="1:1" x14ac:dyDescent="0.25">
      <c r="A5703" s="287"/>
    </row>
    <row r="5704" spans="1:1" x14ac:dyDescent="0.25">
      <c r="A5704" s="287"/>
    </row>
    <row r="5705" spans="1:1" x14ac:dyDescent="0.25">
      <c r="A5705" s="287"/>
    </row>
    <row r="5706" spans="1:1" x14ac:dyDescent="0.25">
      <c r="A5706" s="287"/>
    </row>
    <row r="5707" spans="1:1" x14ac:dyDescent="0.25">
      <c r="A5707" s="287"/>
    </row>
    <row r="5708" spans="1:1" x14ac:dyDescent="0.25">
      <c r="A5708" s="287"/>
    </row>
    <row r="5709" spans="1:1" x14ac:dyDescent="0.25">
      <c r="A5709" s="287"/>
    </row>
    <row r="5710" spans="1:1" x14ac:dyDescent="0.25">
      <c r="A5710" s="287"/>
    </row>
    <row r="5711" spans="1:1" x14ac:dyDescent="0.25">
      <c r="A5711" s="287"/>
    </row>
    <row r="5712" spans="1:1" x14ac:dyDescent="0.25">
      <c r="A5712" s="287"/>
    </row>
    <row r="5713" spans="1:1" x14ac:dyDescent="0.25">
      <c r="A5713" s="287"/>
    </row>
    <row r="5714" spans="1:1" x14ac:dyDescent="0.25">
      <c r="A5714" s="287"/>
    </row>
    <row r="5715" spans="1:1" x14ac:dyDescent="0.25">
      <c r="A5715" s="287"/>
    </row>
    <row r="5716" spans="1:1" x14ac:dyDescent="0.25">
      <c r="A5716" s="287"/>
    </row>
    <row r="5717" spans="1:1" x14ac:dyDescent="0.25">
      <c r="A5717" s="287"/>
    </row>
    <row r="5718" spans="1:1" x14ac:dyDescent="0.25">
      <c r="A5718" s="287"/>
    </row>
    <row r="5719" spans="1:1" x14ac:dyDescent="0.25">
      <c r="A5719" s="287"/>
    </row>
    <row r="5720" spans="1:1" x14ac:dyDescent="0.25">
      <c r="A5720" s="287"/>
    </row>
    <row r="5721" spans="1:1" x14ac:dyDescent="0.25">
      <c r="A5721" s="287"/>
    </row>
    <row r="5722" spans="1:1" x14ac:dyDescent="0.25">
      <c r="A5722" s="287"/>
    </row>
    <row r="5723" spans="1:1" x14ac:dyDescent="0.25">
      <c r="A5723" s="287"/>
    </row>
    <row r="5724" spans="1:1" x14ac:dyDescent="0.25">
      <c r="A5724" s="287"/>
    </row>
    <row r="5725" spans="1:1" x14ac:dyDescent="0.25">
      <c r="A5725" s="287"/>
    </row>
    <row r="5726" spans="1:1" x14ac:dyDescent="0.25">
      <c r="A5726" s="287"/>
    </row>
    <row r="5727" spans="1:1" x14ac:dyDescent="0.25">
      <c r="A5727" s="287"/>
    </row>
    <row r="5728" spans="1:1" x14ac:dyDescent="0.25">
      <c r="A5728" s="287"/>
    </row>
    <row r="5729" spans="1:1" x14ac:dyDescent="0.25">
      <c r="A5729" s="287"/>
    </row>
    <row r="5730" spans="1:1" x14ac:dyDescent="0.25">
      <c r="A5730" s="287"/>
    </row>
    <row r="5731" spans="1:1" x14ac:dyDescent="0.25">
      <c r="A5731" s="287"/>
    </row>
    <row r="5732" spans="1:1" x14ac:dyDescent="0.25">
      <c r="A5732" s="287"/>
    </row>
    <row r="5733" spans="1:1" x14ac:dyDescent="0.25">
      <c r="A5733" s="287"/>
    </row>
    <row r="5734" spans="1:1" x14ac:dyDescent="0.25">
      <c r="A5734" s="287"/>
    </row>
    <row r="5735" spans="1:1" x14ac:dyDescent="0.25">
      <c r="A5735" s="287"/>
    </row>
    <row r="5736" spans="1:1" x14ac:dyDescent="0.25">
      <c r="A5736" s="287"/>
    </row>
    <row r="5737" spans="1:1" x14ac:dyDescent="0.25">
      <c r="A5737" s="287"/>
    </row>
    <row r="5738" spans="1:1" x14ac:dyDescent="0.25">
      <c r="A5738" s="287"/>
    </row>
    <row r="5739" spans="1:1" x14ac:dyDescent="0.25">
      <c r="A5739" s="287"/>
    </row>
    <row r="5740" spans="1:1" x14ac:dyDescent="0.25">
      <c r="A5740" s="287"/>
    </row>
    <row r="5741" spans="1:1" x14ac:dyDescent="0.25">
      <c r="A5741" s="287"/>
    </row>
    <row r="5742" spans="1:1" x14ac:dyDescent="0.25">
      <c r="A5742" s="287"/>
    </row>
    <row r="5743" spans="1:1" x14ac:dyDescent="0.25">
      <c r="A5743" s="287"/>
    </row>
    <row r="5744" spans="1:1" x14ac:dyDescent="0.25">
      <c r="A5744" s="287"/>
    </row>
    <row r="5745" spans="1:1" x14ac:dyDescent="0.25">
      <c r="A5745" s="287"/>
    </row>
    <row r="5746" spans="1:1" x14ac:dyDescent="0.25">
      <c r="A5746" s="287"/>
    </row>
    <row r="5747" spans="1:1" x14ac:dyDescent="0.25">
      <c r="A5747" s="287"/>
    </row>
    <row r="5748" spans="1:1" x14ac:dyDescent="0.25">
      <c r="A5748" s="287"/>
    </row>
    <row r="5749" spans="1:1" x14ac:dyDescent="0.25">
      <c r="A5749" s="287"/>
    </row>
    <row r="5750" spans="1:1" x14ac:dyDescent="0.25">
      <c r="A5750" s="287"/>
    </row>
    <row r="5751" spans="1:1" x14ac:dyDescent="0.25">
      <c r="A5751" s="287"/>
    </row>
    <row r="5752" spans="1:1" x14ac:dyDescent="0.25">
      <c r="A5752" s="287"/>
    </row>
    <row r="5753" spans="1:1" x14ac:dyDescent="0.25">
      <c r="A5753" s="287"/>
    </row>
    <row r="5754" spans="1:1" x14ac:dyDescent="0.25">
      <c r="A5754" s="287"/>
    </row>
    <row r="5755" spans="1:1" x14ac:dyDescent="0.25">
      <c r="A5755" s="287"/>
    </row>
    <row r="5756" spans="1:1" x14ac:dyDescent="0.25">
      <c r="A5756" s="287"/>
    </row>
    <row r="5757" spans="1:1" x14ac:dyDescent="0.25">
      <c r="A5757" s="287"/>
    </row>
    <row r="5758" spans="1:1" x14ac:dyDescent="0.25">
      <c r="A5758" s="287"/>
    </row>
    <row r="5759" spans="1:1" x14ac:dyDescent="0.25">
      <c r="A5759" s="287"/>
    </row>
    <row r="5760" spans="1:1" x14ac:dyDescent="0.25">
      <c r="A5760" s="287"/>
    </row>
    <row r="5761" spans="1:1" x14ac:dyDescent="0.25">
      <c r="A5761" s="287"/>
    </row>
    <row r="5762" spans="1:1" x14ac:dyDescent="0.25">
      <c r="A5762" s="287"/>
    </row>
    <row r="5763" spans="1:1" x14ac:dyDescent="0.25">
      <c r="A5763" s="287"/>
    </row>
    <row r="5764" spans="1:1" x14ac:dyDescent="0.25">
      <c r="A5764" s="287"/>
    </row>
    <row r="5765" spans="1:1" x14ac:dyDescent="0.25">
      <c r="A5765" s="287"/>
    </row>
    <row r="5766" spans="1:1" x14ac:dyDescent="0.25">
      <c r="A5766" s="287"/>
    </row>
    <row r="5767" spans="1:1" x14ac:dyDescent="0.25">
      <c r="A5767" s="287"/>
    </row>
    <row r="5768" spans="1:1" x14ac:dyDescent="0.25">
      <c r="A5768" s="287"/>
    </row>
    <row r="5769" spans="1:1" x14ac:dyDescent="0.25">
      <c r="A5769" s="287"/>
    </row>
    <row r="5770" spans="1:1" x14ac:dyDescent="0.25">
      <c r="A5770" s="287"/>
    </row>
    <row r="5771" spans="1:1" x14ac:dyDescent="0.25">
      <c r="A5771" s="287"/>
    </row>
    <row r="5772" spans="1:1" x14ac:dyDescent="0.25">
      <c r="A5772" s="287"/>
    </row>
    <row r="5773" spans="1:1" x14ac:dyDescent="0.25">
      <c r="A5773" s="287"/>
    </row>
    <row r="5774" spans="1:1" x14ac:dyDescent="0.25">
      <c r="A5774" s="287"/>
    </row>
    <row r="5775" spans="1:1" x14ac:dyDescent="0.25">
      <c r="A5775" s="287"/>
    </row>
    <row r="5776" spans="1:1" x14ac:dyDescent="0.25">
      <c r="A5776" s="287"/>
    </row>
    <row r="5777" spans="1:1" x14ac:dyDescent="0.25">
      <c r="A5777" s="287"/>
    </row>
    <row r="5778" spans="1:1" x14ac:dyDescent="0.25">
      <c r="A5778" s="287"/>
    </row>
    <row r="5779" spans="1:1" x14ac:dyDescent="0.25">
      <c r="A5779" s="287"/>
    </row>
    <row r="5780" spans="1:1" x14ac:dyDescent="0.25">
      <c r="A5780" s="287"/>
    </row>
    <row r="5781" spans="1:1" x14ac:dyDescent="0.25">
      <c r="A5781" s="287"/>
    </row>
    <row r="5782" spans="1:1" x14ac:dyDescent="0.25">
      <c r="A5782" s="287"/>
    </row>
    <row r="5783" spans="1:1" x14ac:dyDescent="0.25">
      <c r="A5783" s="287"/>
    </row>
    <row r="5784" spans="1:1" x14ac:dyDescent="0.25">
      <c r="A5784" s="287"/>
    </row>
    <row r="5785" spans="1:1" x14ac:dyDescent="0.25">
      <c r="A5785" s="287"/>
    </row>
    <row r="5786" spans="1:1" x14ac:dyDescent="0.25">
      <c r="A5786" s="287"/>
    </row>
    <row r="5787" spans="1:1" x14ac:dyDescent="0.25">
      <c r="A5787" s="287"/>
    </row>
    <row r="5788" spans="1:1" x14ac:dyDescent="0.25">
      <c r="A5788" s="287"/>
    </row>
    <row r="5789" spans="1:1" x14ac:dyDescent="0.25">
      <c r="A5789" s="287"/>
    </row>
    <row r="5790" spans="1:1" x14ac:dyDescent="0.25">
      <c r="A5790" s="287"/>
    </row>
    <row r="5791" spans="1:1" x14ac:dyDescent="0.25">
      <c r="A5791" s="287"/>
    </row>
    <row r="5792" spans="1:1" x14ac:dyDescent="0.25">
      <c r="A5792" s="287"/>
    </row>
    <row r="5793" spans="1:1" x14ac:dyDescent="0.25">
      <c r="A5793" s="287"/>
    </row>
    <row r="5794" spans="1:1" x14ac:dyDescent="0.25">
      <c r="A5794" s="287"/>
    </row>
    <row r="5795" spans="1:1" x14ac:dyDescent="0.25">
      <c r="A5795" s="287"/>
    </row>
    <row r="5796" spans="1:1" x14ac:dyDescent="0.25">
      <c r="A5796" s="287"/>
    </row>
    <row r="5797" spans="1:1" x14ac:dyDescent="0.25">
      <c r="A5797" s="287"/>
    </row>
    <row r="5798" spans="1:1" x14ac:dyDescent="0.25">
      <c r="A5798" s="287"/>
    </row>
    <row r="5799" spans="1:1" x14ac:dyDescent="0.25">
      <c r="A5799" s="287"/>
    </row>
    <row r="5800" spans="1:1" x14ac:dyDescent="0.25">
      <c r="A5800" s="287"/>
    </row>
    <row r="5801" spans="1:1" x14ac:dyDescent="0.25">
      <c r="A5801" s="287"/>
    </row>
    <row r="5802" spans="1:1" x14ac:dyDescent="0.25">
      <c r="A5802" s="287"/>
    </row>
    <row r="5803" spans="1:1" x14ac:dyDescent="0.25">
      <c r="A5803" s="287"/>
    </row>
    <row r="5804" spans="1:1" x14ac:dyDescent="0.25">
      <c r="A5804" s="287"/>
    </row>
    <row r="5805" spans="1:1" x14ac:dyDescent="0.25">
      <c r="A5805" s="287"/>
    </row>
    <row r="5806" spans="1:1" x14ac:dyDescent="0.25">
      <c r="A5806" s="287"/>
    </row>
    <row r="5807" spans="1:1" x14ac:dyDescent="0.25">
      <c r="A5807" s="287"/>
    </row>
    <row r="5808" spans="1:1" x14ac:dyDescent="0.25">
      <c r="A5808" s="287"/>
    </row>
    <row r="5809" spans="1:1" x14ac:dyDescent="0.25">
      <c r="A5809" s="287"/>
    </row>
    <row r="5810" spans="1:1" x14ac:dyDescent="0.25">
      <c r="A5810" s="287"/>
    </row>
    <row r="5811" spans="1:1" x14ac:dyDescent="0.25">
      <c r="A5811" s="287"/>
    </row>
    <row r="5812" spans="1:1" x14ac:dyDescent="0.25">
      <c r="A5812" s="287"/>
    </row>
    <row r="5813" spans="1:1" x14ac:dyDescent="0.25">
      <c r="A5813" s="287"/>
    </row>
    <row r="5814" spans="1:1" x14ac:dyDescent="0.25">
      <c r="A5814" s="287"/>
    </row>
    <row r="5815" spans="1:1" x14ac:dyDescent="0.25">
      <c r="A5815" s="287"/>
    </row>
    <row r="5816" spans="1:1" x14ac:dyDescent="0.25">
      <c r="A5816" s="287"/>
    </row>
    <row r="5817" spans="1:1" x14ac:dyDescent="0.25">
      <c r="A5817" s="287"/>
    </row>
    <row r="5818" spans="1:1" x14ac:dyDescent="0.25">
      <c r="A5818" s="287"/>
    </row>
    <row r="5819" spans="1:1" x14ac:dyDescent="0.25">
      <c r="A5819" s="287"/>
    </row>
    <row r="5820" spans="1:1" x14ac:dyDescent="0.25">
      <c r="A5820" s="287"/>
    </row>
    <row r="5821" spans="1:1" x14ac:dyDescent="0.25">
      <c r="A5821" s="287"/>
    </row>
    <row r="5822" spans="1:1" x14ac:dyDescent="0.25">
      <c r="A5822" s="287"/>
    </row>
    <row r="5823" spans="1:1" x14ac:dyDescent="0.25">
      <c r="A5823" s="287"/>
    </row>
    <row r="5824" spans="1:1" x14ac:dyDescent="0.25">
      <c r="A5824" s="287"/>
    </row>
    <row r="5825" spans="1:1" x14ac:dyDescent="0.25">
      <c r="A5825" s="287"/>
    </row>
    <row r="5826" spans="1:1" x14ac:dyDescent="0.25">
      <c r="A5826" s="287"/>
    </row>
    <row r="5827" spans="1:1" x14ac:dyDescent="0.25">
      <c r="A5827" s="287"/>
    </row>
    <row r="5828" spans="1:1" x14ac:dyDescent="0.25">
      <c r="A5828" s="287"/>
    </row>
    <row r="5829" spans="1:1" x14ac:dyDescent="0.25">
      <c r="A5829" s="287"/>
    </row>
    <row r="5830" spans="1:1" x14ac:dyDescent="0.25">
      <c r="A5830" s="287"/>
    </row>
    <row r="5831" spans="1:1" x14ac:dyDescent="0.25">
      <c r="A5831" s="287"/>
    </row>
    <row r="5832" spans="1:1" x14ac:dyDescent="0.25">
      <c r="A5832" s="287"/>
    </row>
    <row r="5833" spans="1:1" x14ac:dyDescent="0.25">
      <c r="A5833" s="287"/>
    </row>
    <row r="5834" spans="1:1" x14ac:dyDescent="0.25">
      <c r="A5834" s="287"/>
    </row>
    <row r="5835" spans="1:1" x14ac:dyDescent="0.25">
      <c r="A5835" s="287"/>
    </row>
    <row r="5836" spans="1:1" x14ac:dyDescent="0.25">
      <c r="A5836" s="287"/>
    </row>
    <row r="5837" spans="1:1" x14ac:dyDescent="0.25">
      <c r="A5837" s="287"/>
    </row>
    <row r="5838" spans="1:1" x14ac:dyDescent="0.25">
      <c r="A5838" s="287"/>
    </row>
    <row r="5839" spans="1:1" x14ac:dyDescent="0.25">
      <c r="A5839" s="287"/>
    </row>
    <row r="5840" spans="1:1" x14ac:dyDescent="0.25">
      <c r="A5840" s="287"/>
    </row>
    <row r="5841" spans="1:1" x14ac:dyDescent="0.25">
      <c r="A5841" s="287"/>
    </row>
    <row r="5842" spans="1:1" x14ac:dyDescent="0.25">
      <c r="A5842" s="287"/>
    </row>
    <row r="5843" spans="1:1" x14ac:dyDescent="0.25">
      <c r="A5843" s="287"/>
    </row>
    <row r="5844" spans="1:1" x14ac:dyDescent="0.25">
      <c r="A5844" s="287"/>
    </row>
    <row r="5845" spans="1:1" x14ac:dyDescent="0.25">
      <c r="A5845" s="287"/>
    </row>
    <row r="5846" spans="1:1" x14ac:dyDescent="0.25">
      <c r="A5846" s="287"/>
    </row>
    <row r="5847" spans="1:1" x14ac:dyDescent="0.25">
      <c r="A5847" s="287"/>
    </row>
    <row r="5848" spans="1:1" x14ac:dyDescent="0.25">
      <c r="A5848" s="287"/>
    </row>
    <row r="5849" spans="1:1" x14ac:dyDescent="0.25">
      <c r="A5849" s="287"/>
    </row>
    <row r="5850" spans="1:1" x14ac:dyDescent="0.25">
      <c r="A5850" s="287"/>
    </row>
    <row r="5851" spans="1:1" x14ac:dyDescent="0.25">
      <c r="A5851" s="287"/>
    </row>
    <row r="5852" spans="1:1" x14ac:dyDescent="0.25">
      <c r="A5852" s="287"/>
    </row>
    <row r="5853" spans="1:1" x14ac:dyDescent="0.25">
      <c r="A5853" s="287"/>
    </row>
    <row r="5854" spans="1:1" x14ac:dyDescent="0.25">
      <c r="A5854" s="287"/>
    </row>
    <row r="5855" spans="1:1" x14ac:dyDescent="0.25">
      <c r="A5855" s="287"/>
    </row>
    <row r="5856" spans="1:1" x14ac:dyDescent="0.25">
      <c r="A5856" s="287"/>
    </row>
    <row r="5857" spans="1:1" x14ac:dyDescent="0.25">
      <c r="A5857" s="287"/>
    </row>
    <row r="5858" spans="1:1" x14ac:dyDescent="0.25">
      <c r="A5858" s="287"/>
    </row>
    <row r="5859" spans="1:1" x14ac:dyDescent="0.25">
      <c r="A5859" s="287"/>
    </row>
    <row r="5860" spans="1:1" x14ac:dyDescent="0.25">
      <c r="A5860" s="287"/>
    </row>
    <row r="5861" spans="1:1" x14ac:dyDescent="0.25">
      <c r="A5861" s="287"/>
    </row>
    <row r="5862" spans="1:1" x14ac:dyDescent="0.25">
      <c r="A5862" s="287"/>
    </row>
    <row r="5863" spans="1:1" x14ac:dyDescent="0.25">
      <c r="A5863" s="287"/>
    </row>
    <row r="5864" spans="1:1" x14ac:dyDescent="0.25">
      <c r="A5864" s="287"/>
    </row>
    <row r="5865" spans="1:1" x14ac:dyDescent="0.25">
      <c r="A5865" s="287"/>
    </row>
    <row r="5866" spans="1:1" x14ac:dyDescent="0.25">
      <c r="A5866" s="287"/>
    </row>
    <row r="5867" spans="1:1" x14ac:dyDescent="0.25">
      <c r="A5867" s="287"/>
    </row>
    <row r="5868" spans="1:1" x14ac:dyDescent="0.25">
      <c r="A5868" s="287"/>
    </row>
    <row r="5869" spans="1:1" x14ac:dyDescent="0.25">
      <c r="A5869" s="287"/>
    </row>
    <row r="5870" spans="1:1" x14ac:dyDescent="0.25">
      <c r="A5870" s="287"/>
    </row>
    <row r="5871" spans="1:1" x14ac:dyDescent="0.25">
      <c r="A5871" s="287"/>
    </row>
    <row r="5872" spans="1:1" x14ac:dyDescent="0.25">
      <c r="A5872" s="287"/>
    </row>
    <row r="5873" spans="1:1" x14ac:dyDescent="0.25">
      <c r="A5873" s="287"/>
    </row>
    <row r="5874" spans="1:1" x14ac:dyDescent="0.25">
      <c r="A5874" s="287"/>
    </row>
    <row r="5875" spans="1:1" x14ac:dyDescent="0.25">
      <c r="A5875" s="287"/>
    </row>
    <row r="5876" spans="1:1" x14ac:dyDescent="0.25">
      <c r="A5876" s="287"/>
    </row>
    <row r="5877" spans="1:1" x14ac:dyDescent="0.25">
      <c r="A5877" s="287"/>
    </row>
    <row r="5878" spans="1:1" x14ac:dyDescent="0.25">
      <c r="A5878" s="287"/>
    </row>
    <row r="5879" spans="1:1" x14ac:dyDescent="0.25">
      <c r="A5879" s="287"/>
    </row>
    <row r="5880" spans="1:1" x14ac:dyDescent="0.25">
      <c r="A5880" s="287"/>
    </row>
    <row r="5881" spans="1:1" x14ac:dyDescent="0.25">
      <c r="A5881" s="287"/>
    </row>
    <row r="5882" spans="1:1" x14ac:dyDescent="0.25">
      <c r="A5882" s="287"/>
    </row>
    <row r="5883" spans="1:1" x14ac:dyDescent="0.25">
      <c r="A5883" s="287"/>
    </row>
    <row r="5884" spans="1:1" x14ac:dyDescent="0.25">
      <c r="A5884" s="287"/>
    </row>
    <row r="5885" spans="1:1" x14ac:dyDescent="0.25">
      <c r="A5885" s="287"/>
    </row>
    <row r="5886" spans="1:1" x14ac:dyDescent="0.25">
      <c r="A5886" s="287"/>
    </row>
    <row r="5887" spans="1:1" x14ac:dyDescent="0.25">
      <c r="A5887" s="287"/>
    </row>
    <row r="5888" spans="1:1" x14ac:dyDescent="0.25">
      <c r="A5888" s="287"/>
    </row>
    <row r="5889" spans="1:1" x14ac:dyDescent="0.25">
      <c r="A5889" s="287"/>
    </row>
    <row r="5890" spans="1:1" x14ac:dyDescent="0.25">
      <c r="A5890" s="287"/>
    </row>
    <row r="5891" spans="1:1" x14ac:dyDescent="0.25">
      <c r="A5891" s="287"/>
    </row>
    <row r="5892" spans="1:1" x14ac:dyDescent="0.25">
      <c r="A5892" s="287"/>
    </row>
    <row r="5893" spans="1:1" x14ac:dyDescent="0.25">
      <c r="A5893" s="287"/>
    </row>
    <row r="5894" spans="1:1" x14ac:dyDescent="0.25">
      <c r="A5894" s="287"/>
    </row>
    <row r="5895" spans="1:1" x14ac:dyDescent="0.25">
      <c r="A5895" s="287"/>
    </row>
    <row r="5896" spans="1:1" x14ac:dyDescent="0.25">
      <c r="A5896" s="287"/>
    </row>
    <row r="5897" spans="1:1" x14ac:dyDescent="0.25">
      <c r="A5897" s="287"/>
    </row>
    <row r="5898" spans="1:1" x14ac:dyDescent="0.25">
      <c r="A5898" s="287"/>
    </row>
    <row r="5899" spans="1:1" x14ac:dyDescent="0.25">
      <c r="A5899" s="287"/>
    </row>
    <row r="5900" spans="1:1" x14ac:dyDescent="0.25">
      <c r="A5900" s="287"/>
    </row>
    <row r="5901" spans="1:1" x14ac:dyDescent="0.25">
      <c r="A5901" s="287"/>
    </row>
    <row r="5902" spans="1:1" x14ac:dyDescent="0.25">
      <c r="A5902" s="287"/>
    </row>
    <row r="5903" spans="1:1" x14ac:dyDescent="0.25">
      <c r="A5903" s="287"/>
    </row>
    <row r="5904" spans="1:1" x14ac:dyDescent="0.25">
      <c r="A5904" s="287"/>
    </row>
    <row r="5905" spans="1:1" x14ac:dyDescent="0.25">
      <c r="A5905" s="287"/>
    </row>
    <row r="5906" spans="1:1" x14ac:dyDescent="0.25">
      <c r="A5906" s="287"/>
    </row>
    <row r="5907" spans="1:1" x14ac:dyDescent="0.25">
      <c r="A5907" s="287"/>
    </row>
    <row r="5908" spans="1:1" x14ac:dyDescent="0.25">
      <c r="A5908" s="287"/>
    </row>
    <row r="5909" spans="1:1" x14ac:dyDescent="0.25">
      <c r="A5909" s="287"/>
    </row>
    <row r="5910" spans="1:1" x14ac:dyDescent="0.25">
      <c r="A5910" s="287"/>
    </row>
    <row r="5911" spans="1:1" x14ac:dyDescent="0.25">
      <c r="A5911" s="287"/>
    </row>
    <row r="5912" spans="1:1" x14ac:dyDescent="0.25">
      <c r="A5912" s="287"/>
    </row>
    <row r="5913" spans="1:1" x14ac:dyDescent="0.25">
      <c r="A5913" s="287"/>
    </row>
    <row r="5914" spans="1:1" x14ac:dyDescent="0.25">
      <c r="A5914" s="287"/>
    </row>
    <row r="5915" spans="1:1" x14ac:dyDescent="0.25">
      <c r="A5915" s="287"/>
    </row>
    <row r="5916" spans="1:1" x14ac:dyDescent="0.25">
      <c r="A5916" s="287"/>
    </row>
    <row r="5917" spans="1:1" x14ac:dyDescent="0.25">
      <c r="A5917" s="287"/>
    </row>
    <row r="5918" spans="1:1" x14ac:dyDescent="0.25">
      <c r="A5918" s="287"/>
    </row>
    <row r="5919" spans="1:1" x14ac:dyDescent="0.25">
      <c r="A5919" s="287"/>
    </row>
    <row r="5920" spans="1:1" x14ac:dyDescent="0.25">
      <c r="A5920" s="287"/>
    </row>
    <row r="5921" spans="1:1" x14ac:dyDescent="0.25">
      <c r="A5921" s="287"/>
    </row>
    <row r="5922" spans="1:1" x14ac:dyDescent="0.25">
      <c r="A5922" s="287"/>
    </row>
    <row r="5923" spans="1:1" x14ac:dyDescent="0.25">
      <c r="A5923" s="287"/>
    </row>
    <row r="5924" spans="1:1" x14ac:dyDescent="0.25">
      <c r="A5924" s="287"/>
    </row>
    <row r="5925" spans="1:1" x14ac:dyDescent="0.25">
      <c r="A5925" s="287"/>
    </row>
    <row r="5926" spans="1:1" x14ac:dyDescent="0.25">
      <c r="A5926" s="287"/>
    </row>
    <row r="5927" spans="1:1" x14ac:dyDescent="0.25">
      <c r="A5927" s="287"/>
    </row>
    <row r="5928" spans="1:1" x14ac:dyDescent="0.25">
      <c r="A5928" s="287"/>
    </row>
    <row r="5929" spans="1:1" x14ac:dyDescent="0.25">
      <c r="A5929" s="287"/>
    </row>
    <row r="5930" spans="1:1" x14ac:dyDescent="0.25">
      <c r="A5930" s="287"/>
    </row>
    <row r="5931" spans="1:1" x14ac:dyDescent="0.25">
      <c r="A5931" s="287"/>
    </row>
    <row r="5932" spans="1:1" x14ac:dyDescent="0.25">
      <c r="A5932" s="287"/>
    </row>
    <row r="5933" spans="1:1" x14ac:dyDescent="0.25">
      <c r="A5933" s="287"/>
    </row>
    <row r="5934" spans="1:1" x14ac:dyDescent="0.25">
      <c r="A5934" s="287"/>
    </row>
    <row r="5935" spans="1:1" x14ac:dyDescent="0.25">
      <c r="A5935" s="287"/>
    </row>
    <row r="5936" spans="1:1" x14ac:dyDescent="0.25">
      <c r="A5936" s="287"/>
    </row>
    <row r="5937" spans="1:1" x14ac:dyDescent="0.25">
      <c r="A5937" s="287"/>
    </row>
    <row r="5938" spans="1:1" x14ac:dyDescent="0.25">
      <c r="A5938" s="287"/>
    </row>
    <row r="5939" spans="1:1" x14ac:dyDescent="0.25">
      <c r="A5939" s="287"/>
    </row>
    <row r="5940" spans="1:1" x14ac:dyDescent="0.25">
      <c r="A5940" s="287"/>
    </row>
    <row r="5941" spans="1:1" x14ac:dyDescent="0.25">
      <c r="A5941" s="287"/>
    </row>
    <row r="5942" spans="1:1" x14ac:dyDescent="0.25">
      <c r="A5942" s="287"/>
    </row>
    <row r="5943" spans="1:1" x14ac:dyDescent="0.25">
      <c r="A5943" s="287"/>
    </row>
    <row r="5944" spans="1:1" x14ac:dyDescent="0.25">
      <c r="A5944" s="287"/>
    </row>
    <row r="5945" spans="1:1" x14ac:dyDescent="0.25">
      <c r="A5945" s="287"/>
    </row>
    <row r="5946" spans="1:1" x14ac:dyDescent="0.25">
      <c r="A5946" s="287"/>
    </row>
    <row r="5947" spans="1:1" x14ac:dyDescent="0.25">
      <c r="A5947" s="287"/>
    </row>
    <row r="5948" spans="1:1" x14ac:dyDescent="0.25">
      <c r="A5948" s="287"/>
    </row>
    <row r="5949" spans="1:1" x14ac:dyDescent="0.25">
      <c r="A5949" s="287"/>
    </row>
    <row r="5950" spans="1:1" x14ac:dyDescent="0.25">
      <c r="A5950" s="287"/>
    </row>
    <row r="5951" spans="1:1" x14ac:dyDescent="0.25">
      <c r="A5951" s="287"/>
    </row>
    <row r="5952" spans="1:1" x14ac:dyDescent="0.25">
      <c r="A5952" s="287"/>
    </row>
    <row r="5953" spans="1:1" x14ac:dyDescent="0.25">
      <c r="A5953" s="287"/>
    </row>
    <row r="5954" spans="1:1" x14ac:dyDescent="0.25">
      <c r="A5954" s="287"/>
    </row>
    <row r="5955" spans="1:1" x14ac:dyDescent="0.25">
      <c r="A5955" s="287"/>
    </row>
    <row r="5956" spans="1:1" x14ac:dyDescent="0.25">
      <c r="A5956" s="287"/>
    </row>
    <row r="5957" spans="1:1" x14ac:dyDescent="0.25">
      <c r="A5957" s="287"/>
    </row>
    <row r="5958" spans="1:1" x14ac:dyDescent="0.25">
      <c r="A5958" s="287"/>
    </row>
    <row r="5959" spans="1:1" x14ac:dyDescent="0.25">
      <c r="A5959" s="287"/>
    </row>
    <row r="5960" spans="1:1" x14ac:dyDescent="0.25">
      <c r="A5960" s="287"/>
    </row>
    <row r="5961" spans="1:1" x14ac:dyDescent="0.25">
      <c r="A5961" s="287"/>
    </row>
    <row r="5962" spans="1:1" x14ac:dyDescent="0.25">
      <c r="A5962" s="287"/>
    </row>
    <row r="5963" spans="1:1" x14ac:dyDescent="0.25">
      <c r="A5963" s="287"/>
    </row>
    <row r="5964" spans="1:1" x14ac:dyDescent="0.25">
      <c r="A5964" s="287"/>
    </row>
    <row r="5965" spans="1:1" x14ac:dyDescent="0.25">
      <c r="A5965" s="287"/>
    </row>
    <row r="5966" spans="1:1" x14ac:dyDescent="0.25">
      <c r="A5966" s="287"/>
    </row>
    <row r="5967" spans="1:1" x14ac:dyDescent="0.25">
      <c r="A5967" s="287"/>
    </row>
    <row r="5968" spans="1:1" x14ac:dyDescent="0.25">
      <c r="A5968" s="287"/>
    </row>
    <row r="5969" spans="1:1" x14ac:dyDescent="0.25">
      <c r="A5969" s="287"/>
    </row>
    <row r="5970" spans="1:1" x14ac:dyDescent="0.25">
      <c r="A5970" s="287"/>
    </row>
    <row r="5971" spans="1:1" x14ac:dyDescent="0.25">
      <c r="A5971" s="287"/>
    </row>
    <row r="5972" spans="1:1" x14ac:dyDescent="0.25">
      <c r="A5972" s="287"/>
    </row>
    <row r="5973" spans="1:1" x14ac:dyDescent="0.25">
      <c r="A5973" s="287"/>
    </row>
    <row r="5974" spans="1:1" x14ac:dyDescent="0.25">
      <c r="A5974" s="287"/>
    </row>
    <row r="5975" spans="1:1" x14ac:dyDescent="0.25">
      <c r="A5975" s="287"/>
    </row>
    <row r="5976" spans="1:1" x14ac:dyDescent="0.25">
      <c r="A5976" s="287"/>
    </row>
    <row r="5977" spans="1:1" x14ac:dyDescent="0.25">
      <c r="A5977" s="287"/>
    </row>
    <row r="5978" spans="1:1" x14ac:dyDescent="0.25">
      <c r="A5978" s="287"/>
    </row>
    <row r="5979" spans="1:1" x14ac:dyDescent="0.25">
      <c r="A5979" s="287"/>
    </row>
    <row r="5980" spans="1:1" x14ac:dyDescent="0.25">
      <c r="A5980" s="287"/>
    </row>
    <row r="5981" spans="1:1" x14ac:dyDescent="0.25">
      <c r="A5981" s="287"/>
    </row>
    <row r="5982" spans="1:1" x14ac:dyDescent="0.25">
      <c r="A5982" s="287"/>
    </row>
    <row r="5983" spans="1:1" x14ac:dyDescent="0.25">
      <c r="A5983" s="287"/>
    </row>
    <row r="5984" spans="1:1" x14ac:dyDescent="0.25">
      <c r="A5984" s="287"/>
    </row>
    <row r="5985" spans="1:1" x14ac:dyDescent="0.25">
      <c r="A5985" s="287"/>
    </row>
    <row r="5986" spans="1:1" x14ac:dyDescent="0.25">
      <c r="A5986" s="287"/>
    </row>
    <row r="5987" spans="1:1" x14ac:dyDescent="0.25">
      <c r="A5987" s="287"/>
    </row>
    <row r="5988" spans="1:1" x14ac:dyDescent="0.25">
      <c r="A5988" s="287"/>
    </row>
    <row r="5989" spans="1:1" x14ac:dyDescent="0.25">
      <c r="A5989" s="287"/>
    </row>
    <row r="5990" spans="1:1" x14ac:dyDescent="0.25">
      <c r="A5990" s="287"/>
    </row>
    <row r="5991" spans="1:1" x14ac:dyDescent="0.25">
      <c r="A5991" s="287"/>
    </row>
    <row r="5992" spans="1:1" x14ac:dyDescent="0.25">
      <c r="A5992" s="287"/>
    </row>
    <row r="5993" spans="1:1" x14ac:dyDescent="0.25">
      <c r="A5993" s="287"/>
    </row>
    <row r="5994" spans="1:1" x14ac:dyDescent="0.25">
      <c r="A5994" s="287"/>
    </row>
    <row r="5995" spans="1:1" x14ac:dyDescent="0.25">
      <c r="A5995" s="287"/>
    </row>
    <row r="5996" spans="1:1" x14ac:dyDescent="0.25">
      <c r="A5996" s="287"/>
    </row>
    <row r="5997" spans="1:1" x14ac:dyDescent="0.25">
      <c r="A5997" s="287"/>
    </row>
    <row r="5998" spans="1:1" x14ac:dyDescent="0.25">
      <c r="A5998" s="287"/>
    </row>
    <row r="5999" spans="1:1" x14ac:dyDescent="0.25">
      <c r="A5999" s="287"/>
    </row>
    <row r="6000" spans="1:1" x14ac:dyDescent="0.25">
      <c r="A6000" s="287"/>
    </row>
    <row r="6001" spans="1:1" x14ac:dyDescent="0.25">
      <c r="A6001" s="287"/>
    </row>
    <row r="6002" spans="1:1" x14ac:dyDescent="0.25">
      <c r="A6002" s="287"/>
    </row>
    <row r="6003" spans="1:1" x14ac:dyDescent="0.25">
      <c r="A6003" s="287"/>
    </row>
    <row r="6004" spans="1:1" x14ac:dyDescent="0.25">
      <c r="A6004" s="287"/>
    </row>
    <row r="6005" spans="1:1" x14ac:dyDescent="0.25">
      <c r="A6005" s="287"/>
    </row>
    <row r="6006" spans="1:1" x14ac:dyDescent="0.25">
      <c r="A6006" s="287"/>
    </row>
    <row r="6007" spans="1:1" x14ac:dyDescent="0.25">
      <c r="A6007" s="287"/>
    </row>
    <row r="6008" spans="1:1" x14ac:dyDescent="0.25">
      <c r="A6008" s="287"/>
    </row>
    <row r="6009" spans="1:1" x14ac:dyDescent="0.25">
      <c r="A6009" s="287"/>
    </row>
    <row r="6010" spans="1:1" x14ac:dyDescent="0.25">
      <c r="A6010" s="287"/>
    </row>
    <row r="6011" spans="1:1" x14ac:dyDescent="0.25">
      <c r="A6011" s="287"/>
    </row>
    <row r="6012" spans="1:1" x14ac:dyDescent="0.25">
      <c r="A6012" s="287"/>
    </row>
    <row r="6013" spans="1:1" x14ac:dyDescent="0.25">
      <c r="A6013" s="287"/>
    </row>
    <row r="6014" spans="1:1" x14ac:dyDescent="0.25">
      <c r="A6014" s="287"/>
    </row>
    <row r="6015" spans="1:1" x14ac:dyDescent="0.25">
      <c r="A6015" s="287"/>
    </row>
    <row r="6016" spans="1:1" x14ac:dyDescent="0.25">
      <c r="A6016" s="287"/>
    </row>
    <row r="6017" spans="1:1" x14ac:dyDescent="0.25">
      <c r="A6017" s="287"/>
    </row>
    <row r="6018" spans="1:1" x14ac:dyDescent="0.25">
      <c r="A6018" s="287"/>
    </row>
    <row r="6019" spans="1:1" x14ac:dyDescent="0.25">
      <c r="A6019" s="287"/>
    </row>
    <row r="6020" spans="1:1" x14ac:dyDescent="0.25">
      <c r="A6020" s="287"/>
    </row>
    <row r="6021" spans="1:1" x14ac:dyDescent="0.25">
      <c r="A6021" s="287"/>
    </row>
    <row r="6022" spans="1:1" x14ac:dyDescent="0.25">
      <c r="A6022" s="287"/>
    </row>
    <row r="6023" spans="1:1" x14ac:dyDescent="0.25">
      <c r="A6023" s="287"/>
    </row>
    <row r="6024" spans="1:1" x14ac:dyDescent="0.25">
      <c r="A6024" s="287"/>
    </row>
    <row r="6025" spans="1:1" x14ac:dyDescent="0.25">
      <c r="A6025" s="287"/>
    </row>
    <row r="6026" spans="1:1" x14ac:dyDescent="0.25">
      <c r="A6026" s="287"/>
    </row>
    <row r="6027" spans="1:1" x14ac:dyDescent="0.25">
      <c r="A6027" s="287"/>
    </row>
    <row r="6028" spans="1:1" x14ac:dyDescent="0.25">
      <c r="A6028" s="287"/>
    </row>
    <row r="6029" spans="1:1" x14ac:dyDescent="0.25">
      <c r="A6029" s="287"/>
    </row>
    <row r="6030" spans="1:1" x14ac:dyDescent="0.25">
      <c r="A6030" s="287"/>
    </row>
    <row r="6031" spans="1:1" x14ac:dyDescent="0.25">
      <c r="A6031" s="287"/>
    </row>
    <row r="6032" spans="1:1" x14ac:dyDescent="0.25">
      <c r="A6032" s="287"/>
    </row>
    <row r="6033" spans="1:1" x14ac:dyDescent="0.25">
      <c r="A6033" s="287"/>
    </row>
    <row r="6034" spans="1:1" x14ac:dyDescent="0.25">
      <c r="A6034" s="287"/>
    </row>
    <row r="6035" spans="1:1" x14ac:dyDescent="0.25">
      <c r="A6035" s="287"/>
    </row>
    <row r="6036" spans="1:1" x14ac:dyDescent="0.25">
      <c r="A6036" s="287"/>
    </row>
    <row r="6037" spans="1:1" x14ac:dyDescent="0.25">
      <c r="A6037" s="287"/>
    </row>
    <row r="6038" spans="1:1" x14ac:dyDescent="0.25">
      <c r="A6038" s="287"/>
    </row>
    <row r="6039" spans="1:1" x14ac:dyDescent="0.25">
      <c r="A6039" s="287"/>
    </row>
    <row r="6040" spans="1:1" x14ac:dyDescent="0.25">
      <c r="A6040" s="287"/>
    </row>
    <row r="6041" spans="1:1" x14ac:dyDescent="0.25">
      <c r="A6041" s="287"/>
    </row>
    <row r="6042" spans="1:1" x14ac:dyDescent="0.25">
      <c r="A6042" s="287"/>
    </row>
    <row r="6043" spans="1:1" x14ac:dyDescent="0.25">
      <c r="A6043" s="287"/>
    </row>
    <row r="6044" spans="1:1" x14ac:dyDescent="0.25">
      <c r="A6044" s="287"/>
    </row>
    <row r="6045" spans="1:1" x14ac:dyDescent="0.25">
      <c r="A6045" s="287"/>
    </row>
    <row r="6046" spans="1:1" x14ac:dyDescent="0.25">
      <c r="A6046" s="287"/>
    </row>
    <row r="6047" spans="1:1" x14ac:dyDescent="0.25">
      <c r="A6047" s="287"/>
    </row>
    <row r="6048" spans="1:1" x14ac:dyDescent="0.25">
      <c r="A6048" s="287"/>
    </row>
    <row r="6049" spans="1:1" x14ac:dyDescent="0.25">
      <c r="A6049" s="287"/>
    </row>
    <row r="6050" spans="1:1" x14ac:dyDescent="0.25">
      <c r="A6050" s="287"/>
    </row>
    <row r="6051" spans="1:1" x14ac:dyDescent="0.25">
      <c r="A6051" s="287"/>
    </row>
    <row r="6052" spans="1:1" x14ac:dyDescent="0.25">
      <c r="A6052" s="287"/>
    </row>
    <row r="6053" spans="1:1" x14ac:dyDescent="0.25">
      <c r="A6053" s="287"/>
    </row>
    <row r="6054" spans="1:1" x14ac:dyDescent="0.25">
      <c r="A6054" s="287"/>
    </row>
    <row r="6055" spans="1:1" x14ac:dyDescent="0.25">
      <c r="A6055" s="287"/>
    </row>
    <row r="6056" spans="1:1" x14ac:dyDescent="0.25">
      <c r="A6056" s="287"/>
    </row>
    <row r="6057" spans="1:1" x14ac:dyDescent="0.25">
      <c r="A6057" s="287"/>
    </row>
    <row r="6058" spans="1:1" x14ac:dyDescent="0.25">
      <c r="A6058" s="287"/>
    </row>
    <row r="6059" spans="1:1" x14ac:dyDescent="0.25">
      <c r="A6059" s="287"/>
    </row>
    <row r="6060" spans="1:1" x14ac:dyDescent="0.25">
      <c r="A6060" s="287"/>
    </row>
    <row r="6061" spans="1:1" x14ac:dyDescent="0.25">
      <c r="A6061" s="287"/>
    </row>
    <row r="6062" spans="1:1" x14ac:dyDescent="0.25">
      <c r="A6062" s="287"/>
    </row>
    <row r="6063" spans="1:1" x14ac:dyDescent="0.25">
      <c r="A6063" s="287"/>
    </row>
    <row r="6064" spans="1:1" x14ac:dyDescent="0.25">
      <c r="A6064" s="287"/>
    </row>
    <row r="6065" spans="1:1" x14ac:dyDescent="0.25">
      <c r="A6065" s="287"/>
    </row>
    <row r="6066" spans="1:1" x14ac:dyDescent="0.25">
      <c r="A6066" s="287"/>
    </row>
    <row r="6067" spans="1:1" x14ac:dyDescent="0.25">
      <c r="A6067" s="287"/>
    </row>
    <row r="6068" spans="1:1" x14ac:dyDescent="0.25">
      <c r="A6068" s="287"/>
    </row>
    <row r="6069" spans="1:1" x14ac:dyDescent="0.25">
      <c r="A6069" s="287"/>
    </row>
    <row r="6070" spans="1:1" x14ac:dyDescent="0.25">
      <c r="A6070" s="287"/>
    </row>
    <row r="6071" spans="1:1" x14ac:dyDescent="0.25">
      <c r="A6071" s="287"/>
    </row>
    <row r="6072" spans="1:1" x14ac:dyDescent="0.25">
      <c r="A6072" s="287"/>
    </row>
    <row r="6073" spans="1:1" x14ac:dyDescent="0.25">
      <c r="A6073" s="287"/>
    </row>
    <row r="6074" spans="1:1" x14ac:dyDescent="0.25">
      <c r="A6074" s="287"/>
    </row>
    <row r="6075" spans="1:1" x14ac:dyDescent="0.25">
      <c r="A6075" s="287"/>
    </row>
    <row r="6076" spans="1:1" x14ac:dyDescent="0.25">
      <c r="A6076" s="287"/>
    </row>
    <row r="6077" spans="1:1" x14ac:dyDescent="0.25">
      <c r="A6077" s="287"/>
    </row>
    <row r="6078" spans="1:1" x14ac:dyDescent="0.25">
      <c r="A6078" s="287"/>
    </row>
    <row r="6079" spans="1:1" x14ac:dyDescent="0.25">
      <c r="A6079" s="287"/>
    </row>
    <row r="6080" spans="1:1" x14ac:dyDescent="0.25">
      <c r="A6080" s="287"/>
    </row>
    <row r="6081" spans="1:1" x14ac:dyDescent="0.25">
      <c r="A6081" s="287"/>
    </row>
    <row r="6082" spans="1:1" x14ac:dyDescent="0.25">
      <c r="A6082" s="287"/>
    </row>
    <row r="6083" spans="1:1" x14ac:dyDescent="0.25">
      <c r="A6083" s="287"/>
    </row>
    <row r="6084" spans="1:1" x14ac:dyDescent="0.25">
      <c r="A6084" s="287"/>
    </row>
    <row r="6085" spans="1:1" x14ac:dyDescent="0.25">
      <c r="A6085" s="287"/>
    </row>
    <row r="6086" spans="1:1" x14ac:dyDescent="0.25">
      <c r="A6086" s="287"/>
    </row>
    <row r="6087" spans="1:1" x14ac:dyDescent="0.25">
      <c r="A6087" s="287"/>
    </row>
    <row r="6088" spans="1:1" x14ac:dyDescent="0.25">
      <c r="A6088" s="287"/>
    </row>
    <row r="6089" spans="1:1" x14ac:dyDescent="0.25">
      <c r="A6089" s="287"/>
    </row>
    <row r="6090" spans="1:1" x14ac:dyDescent="0.25">
      <c r="A6090" s="287"/>
    </row>
    <row r="6091" spans="1:1" x14ac:dyDescent="0.25">
      <c r="A6091" s="287"/>
    </row>
    <row r="6092" spans="1:1" x14ac:dyDescent="0.25">
      <c r="A6092" s="287"/>
    </row>
    <row r="6093" spans="1:1" x14ac:dyDescent="0.25">
      <c r="A6093" s="287"/>
    </row>
    <row r="6094" spans="1:1" x14ac:dyDescent="0.25">
      <c r="A6094" s="287"/>
    </row>
    <row r="6095" spans="1:1" x14ac:dyDescent="0.25">
      <c r="A6095" s="287"/>
    </row>
    <row r="6096" spans="1:1" x14ac:dyDescent="0.25">
      <c r="A6096" s="287"/>
    </row>
    <row r="6097" spans="1:1" x14ac:dyDescent="0.25">
      <c r="A6097" s="287"/>
    </row>
    <row r="6098" spans="1:1" x14ac:dyDescent="0.25">
      <c r="A6098" s="287"/>
    </row>
    <row r="6099" spans="1:1" x14ac:dyDescent="0.25">
      <c r="A6099" s="287"/>
    </row>
    <row r="6100" spans="1:1" x14ac:dyDescent="0.25">
      <c r="A6100" s="287"/>
    </row>
    <row r="6101" spans="1:1" x14ac:dyDescent="0.25">
      <c r="A6101" s="287"/>
    </row>
    <row r="6102" spans="1:1" x14ac:dyDescent="0.25">
      <c r="A6102" s="287"/>
    </row>
    <row r="6103" spans="1:1" x14ac:dyDescent="0.25">
      <c r="A6103" s="287"/>
    </row>
    <row r="6104" spans="1:1" x14ac:dyDescent="0.25">
      <c r="A6104" s="287"/>
    </row>
    <row r="6105" spans="1:1" x14ac:dyDescent="0.25">
      <c r="A6105" s="287"/>
    </row>
    <row r="6106" spans="1:1" x14ac:dyDescent="0.25">
      <c r="A6106" s="287"/>
    </row>
    <row r="6107" spans="1:1" x14ac:dyDescent="0.25">
      <c r="A6107" s="287"/>
    </row>
    <row r="6108" spans="1:1" x14ac:dyDescent="0.25">
      <c r="A6108" s="287"/>
    </row>
    <row r="6109" spans="1:1" x14ac:dyDescent="0.25">
      <c r="A6109" s="287"/>
    </row>
    <row r="6110" spans="1:1" x14ac:dyDescent="0.25">
      <c r="A6110" s="287"/>
    </row>
    <row r="6111" spans="1:1" x14ac:dyDescent="0.25">
      <c r="A6111" s="287"/>
    </row>
    <row r="6112" spans="1:1" x14ac:dyDescent="0.25">
      <c r="A6112" s="287"/>
    </row>
    <row r="6113" spans="1:1" x14ac:dyDescent="0.25">
      <c r="A6113" s="287"/>
    </row>
    <row r="6114" spans="1:1" x14ac:dyDescent="0.25">
      <c r="A6114" s="287"/>
    </row>
    <row r="6115" spans="1:1" x14ac:dyDescent="0.25">
      <c r="A6115" s="287"/>
    </row>
    <row r="6116" spans="1:1" x14ac:dyDescent="0.25">
      <c r="A6116" s="287"/>
    </row>
    <row r="6117" spans="1:1" x14ac:dyDescent="0.25">
      <c r="A6117" s="287"/>
    </row>
    <row r="6118" spans="1:1" x14ac:dyDescent="0.25">
      <c r="A6118" s="287"/>
    </row>
    <row r="6119" spans="1:1" x14ac:dyDescent="0.25">
      <c r="A6119" s="287"/>
    </row>
    <row r="6120" spans="1:1" x14ac:dyDescent="0.25">
      <c r="A6120" s="287"/>
    </row>
    <row r="6121" spans="1:1" x14ac:dyDescent="0.25">
      <c r="A6121" s="287"/>
    </row>
    <row r="6122" spans="1:1" x14ac:dyDescent="0.25">
      <c r="A6122" s="287"/>
    </row>
    <row r="6123" spans="1:1" x14ac:dyDescent="0.25">
      <c r="A6123" s="287"/>
    </row>
    <row r="6124" spans="1:1" x14ac:dyDescent="0.25">
      <c r="A6124" s="287"/>
    </row>
    <row r="6125" spans="1:1" x14ac:dyDescent="0.25">
      <c r="A6125" s="287"/>
    </row>
    <row r="6126" spans="1:1" x14ac:dyDescent="0.25">
      <c r="A6126" s="287"/>
    </row>
    <row r="6127" spans="1:1" x14ac:dyDescent="0.25">
      <c r="A6127" s="287"/>
    </row>
    <row r="6128" spans="1:1" x14ac:dyDescent="0.25">
      <c r="A6128" s="287"/>
    </row>
    <row r="6129" spans="1:1" x14ac:dyDescent="0.25">
      <c r="A6129" s="287"/>
    </row>
    <row r="6130" spans="1:1" x14ac:dyDescent="0.25">
      <c r="A6130" s="287"/>
    </row>
    <row r="6131" spans="1:1" x14ac:dyDescent="0.25">
      <c r="A6131" s="287"/>
    </row>
    <row r="6132" spans="1:1" x14ac:dyDescent="0.25">
      <c r="A6132" s="287"/>
    </row>
    <row r="6133" spans="1:1" x14ac:dyDescent="0.25">
      <c r="A6133" s="287"/>
    </row>
    <row r="6134" spans="1:1" x14ac:dyDescent="0.25">
      <c r="A6134" s="287"/>
    </row>
    <row r="6135" spans="1:1" x14ac:dyDescent="0.25">
      <c r="A6135" s="287"/>
    </row>
    <row r="6136" spans="1:1" x14ac:dyDescent="0.25">
      <c r="A6136" s="287"/>
    </row>
    <row r="6137" spans="1:1" x14ac:dyDescent="0.25">
      <c r="A6137" s="287"/>
    </row>
    <row r="6138" spans="1:1" x14ac:dyDescent="0.25">
      <c r="A6138" s="287"/>
    </row>
    <row r="6139" spans="1:1" x14ac:dyDescent="0.25">
      <c r="A6139" s="287"/>
    </row>
    <row r="6140" spans="1:1" x14ac:dyDescent="0.25">
      <c r="A6140" s="287"/>
    </row>
    <row r="6141" spans="1:1" x14ac:dyDescent="0.25">
      <c r="A6141" s="287"/>
    </row>
    <row r="6142" spans="1:1" x14ac:dyDescent="0.25">
      <c r="A6142" s="287"/>
    </row>
    <row r="6143" spans="1:1" x14ac:dyDescent="0.25">
      <c r="A6143" s="287"/>
    </row>
    <row r="6144" spans="1:1" x14ac:dyDescent="0.25">
      <c r="A6144" s="287"/>
    </row>
    <row r="6145" spans="1:1" x14ac:dyDescent="0.25">
      <c r="A6145" s="287"/>
    </row>
    <row r="6146" spans="1:1" x14ac:dyDescent="0.25">
      <c r="A6146" s="287"/>
    </row>
    <row r="6147" spans="1:1" x14ac:dyDescent="0.25">
      <c r="A6147" s="287"/>
    </row>
    <row r="6148" spans="1:1" x14ac:dyDescent="0.25">
      <c r="A6148" s="287"/>
    </row>
    <row r="6149" spans="1:1" x14ac:dyDescent="0.25">
      <c r="A6149" s="287"/>
    </row>
    <row r="6150" spans="1:1" x14ac:dyDescent="0.25">
      <c r="A6150" s="287"/>
    </row>
    <row r="6151" spans="1:1" x14ac:dyDescent="0.25">
      <c r="A6151" s="287"/>
    </row>
    <row r="6152" spans="1:1" x14ac:dyDescent="0.25">
      <c r="A6152" s="287"/>
    </row>
    <row r="6153" spans="1:1" x14ac:dyDescent="0.25">
      <c r="A6153" s="287"/>
    </row>
    <row r="6154" spans="1:1" x14ac:dyDescent="0.25">
      <c r="A6154" s="287"/>
    </row>
    <row r="6155" spans="1:1" x14ac:dyDescent="0.25">
      <c r="A6155" s="287"/>
    </row>
    <row r="6156" spans="1:1" x14ac:dyDescent="0.25">
      <c r="A6156" s="287"/>
    </row>
    <row r="6157" spans="1:1" x14ac:dyDescent="0.25">
      <c r="A6157" s="287"/>
    </row>
    <row r="6158" spans="1:1" x14ac:dyDescent="0.25">
      <c r="A6158" s="287"/>
    </row>
    <row r="6159" spans="1:1" x14ac:dyDescent="0.25">
      <c r="A6159" s="287"/>
    </row>
    <row r="6160" spans="1:1" x14ac:dyDescent="0.25">
      <c r="A6160" s="287"/>
    </row>
    <row r="6161" spans="1:1" x14ac:dyDescent="0.25">
      <c r="A6161" s="287"/>
    </row>
    <row r="6162" spans="1:1" x14ac:dyDescent="0.25">
      <c r="A6162" s="287"/>
    </row>
    <row r="6163" spans="1:1" x14ac:dyDescent="0.25">
      <c r="A6163" s="287"/>
    </row>
    <row r="6164" spans="1:1" x14ac:dyDescent="0.25">
      <c r="A6164" s="287"/>
    </row>
    <row r="6165" spans="1:1" x14ac:dyDescent="0.25">
      <c r="A6165" s="287"/>
    </row>
    <row r="6166" spans="1:1" x14ac:dyDescent="0.25">
      <c r="A6166" s="287"/>
    </row>
    <row r="6167" spans="1:1" x14ac:dyDescent="0.25">
      <c r="A6167" s="287"/>
    </row>
    <row r="6168" spans="1:1" x14ac:dyDescent="0.25">
      <c r="A6168" s="287"/>
    </row>
    <row r="6169" spans="1:1" x14ac:dyDescent="0.25">
      <c r="A6169" s="287"/>
    </row>
    <row r="6170" spans="1:1" x14ac:dyDescent="0.25">
      <c r="A6170" s="287"/>
    </row>
    <row r="6171" spans="1:1" x14ac:dyDescent="0.25">
      <c r="A6171" s="287"/>
    </row>
    <row r="6172" spans="1:1" x14ac:dyDescent="0.25">
      <c r="A6172" s="287"/>
    </row>
    <row r="6173" spans="1:1" x14ac:dyDescent="0.25">
      <c r="A6173" s="287"/>
    </row>
    <row r="6174" spans="1:1" x14ac:dyDescent="0.25">
      <c r="A6174" s="287"/>
    </row>
    <row r="6175" spans="1:1" x14ac:dyDescent="0.25">
      <c r="A6175" s="287"/>
    </row>
    <row r="6176" spans="1:1" x14ac:dyDescent="0.25">
      <c r="A6176" s="287"/>
    </row>
    <row r="6177" spans="1:1" x14ac:dyDescent="0.25">
      <c r="A6177" s="287"/>
    </row>
    <row r="6178" spans="1:1" x14ac:dyDescent="0.25">
      <c r="A6178" s="287"/>
    </row>
    <row r="6179" spans="1:1" x14ac:dyDescent="0.25">
      <c r="A6179" s="287"/>
    </row>
    <row r="6180" spans="1:1" x14ac:dyDescent="0.25">
      <c r="A6180" s="287"/>
    </row>
    <row r="6181" spans="1:1" x14ac:dyDescent="0.25">
      <c r="A6181" s="287"/>
    </row>
    <row r="6182" spans="1:1" x14ac:dyDescent="0.25">
      <c r="A6182" s="287"/>
    </row>
    <row r="6183" spans="1:1" x14ac:dyDescent="0.25">
      <c r="A6183" s="287"/>
    </row>
    <row r="6184" spans="1:1" x14ac:dyDescent="0.25">
      <c r="A6184" s="287"/>
    </row>
    <row r="6185" spans="1:1" x14ac:dyDescent="0.25">
      <c r="A6185" s="287"/>
    </row>
    <row r="6186" spans="1:1" x14ac:dyDescent="0.25">
      <c r="A6186" s="287"/>
    </row>
    <row r="6187" spans="1:1" x14ac:dyDescent="0.25">
      <c r="A6187" s="287"/>
    </row>
    <row r="6188" spans="1:1" x14ac:dyDescent="0.25">
      <c r="A6188" s="287"/>
    </row>
    <row r="6189" spans="1:1" x14ac:dyDescent="0.25">
      <c r="A6189" s="287"/>
    </row>
    <row r="6190" spans="1:1" x14ac:dyDescent="0.25">
      <c r="A6190" s="287"/>
    </row>
    <row r="6191" spans="1:1" x14ac:dyDescent="0.25">
      <c r="A6191" s="287"/>
    </row>
    <row r="6192" spans="1:1" x14ac:dyDescent="0.25">
      <c r="A6192" s="287"/>
    </row>
    <row r="6193" spans="1:1" x14ac:dyDescent="0.25">
      <c r="A6193" s="287"/>
    </row>
    <row r="6194" spans="1:1" x14ac:dyDescent="0.25">
      <c r="A6194" s="287"/>
    </row>
    <row r="6195" spans="1:1" x14ac:dyDescent="0.25">
      <c r="A6195" s="287"/>
    </row>
    <row r="6196" spans="1:1" x14ac:dyDescent="0.25">
      <c r="A6196" s="287"/>
    </row>
    <row r="6197" spans="1:1" x14ac:dyDescent="0.25">
      <c r="A6197" s="287"/>
    </row>
    <row r="6198" spans="1:1" x14ac:dyDescent="0.25">
      <c r="A6198" s="287"/>
    </row>
    <row r="6199" spans="1:1" x14ac:dyDescent="0.25">
      <c r="A6199" s="287"/>
    </row>
    <row r="6200" spans="1:1" x14ac:dyDescent="0.25">
      <c r="A6200" s="287"/>
    </row>
    <row r="6201" spans="1:1" x14ac:dyDescent="0.25">
      <c r="A6201" s="287"/>
    </row>
    <row r="6202" spans="1:1" x14ac:dyDescent="0.25">
      <c r="A6202" s="287"/>
    </row>
    <row r="6203" spans="1:1" x14ac:dyDescent="0.25">
      <c r="A6203" s="287"/>
    </row>
    <row r="6204" spans="1:1" x14ac:dyDescent="0.25">
      <c r="A6204" s="287"/>
    </row>
    <row r="6205" spans="1:1" x14ac:dyDescent="0.25">
      <c r="A6205" s="287"/>
    </row>
    <row r="6206" spans="1:1" x14ac:dyDescent="0.25">
      <c r="A6206" s="287"/>
    </row>
    <row r="6207" spans="1:1" x14ac:dyDescent="0.25">
      <c r="A6207" s="287"/>
    </row>
    <row r="6208" spans="1:1" x14ac:dyDescent="0.25">
      <c r="A6208" s="287"/>
    </row>
    <row r="6209" spans="1:1" x14ac:dyDescent="0.25">
      <c r="A6209" s="287"/>
    </row>
    <row r="6210" spans="1:1" x14ac:dyDescent="0.25">
      <c r="A6210" s="287"/>
    </row>
    <row r="6211" spans="1:1" x14ac:dyDescent="0.25">
      <c r="A6211" s="287"/>
    </row>
    <row r="6212" spans="1:1" x14ac:dyDescent="0.25">
      <c r="A6212" s="287"/>
    </row>
    <row r="6213" spans="1:1" x14ac:dyDescent="0.25">
      <c r="A6213" s="287"/>
    </row>
    <row r="6214" spans="1:1" x14ac:dyDescent="0.25">
      <c r="A6214" s="287"/>
    </row>
    <row r="6215" spans="1:1" x14ac:dyDescent="0.25">
      <c r="A6215" s="287"/>
    </row>
    <row r="6216" spans="1:1" x14ac:dyDescent="0.25">
      <c r="A6216" s="287"/>
    </row>
    <row r="6217" spans="1:1" x14ac:dyDescent="0.25">
      <c r="A6217" s="287"/>
    </row>
    <row r="6218" spans="1:1" x14ac:dyDescent="0.25">
      <c r="A6218" s="287"/>
    </row>
    <row r="6219" spans="1:1" x14ac:dyDescent="0.25">
      <c r="A6219" s="287"/>
    </row>
    <row r="6220" spans="1:1" x14ac:dyDescent="0.25">
      <c r="A6220" s="287"/>
    </row>
    <row r="6221" spans="1:1" x14ac:dyDescent="0.25">
      <c r="A6221" s="287"/>
    </row>
    <row r="6222" spans="1:1" x14ac:dyDescent="0.25">
      <c r="A6222" s="287"/>
    </row>
    <row r="6223" spans="1:1" x14ac:dyDescent="0.25">
      <c r="A6223" s="287"/>
    </row>
    <row r="6224" spans="1:1" x14ac:dyDescent="0.25">
      <c r="A6224" s="287"/>
    </row>
    <row r="6225" spans="1:1" x14ac:dyDescent="0.25">
      <c r="A6225" s="287"/>
    </row>
    <row r="6226" spans="1:1" x14ac:dyDescent="0.25">
      <c r="A6226" s="287"/>
    </row>
    <row r="6227" spans="1:1" x14ac:dyDescent="0.25">
      <c r="A6227" s="287"/>
    </row>
    <row r="6228" spans="1:1" x14ac:dyDescent="0.25">
      <c r="A6228" s="287"/>
    </row>
    <row r="6229" spans="1:1" x14ac:dyDescent="0.25">
      <c r="A6229" s="287"/>
    </row>
    <row r="6230" spans="1:1" x14ac:dyDescent="0.25">
      <c r="A6230" s="287"/>
    </row>
    <row r="6231" spans="1:1" x14ac:dyDescent="0.25">
      <c r="A6231" s="287"/>
    </row>
    <row r="6232" spans="1:1" x14ac:dyDescent="0.25">
      <c r="A6232" s="287"/>
    </row>
    <row r="6233" spans="1:1" x14ac:dyDescent="0.25">
      <c r="A6233" s="287"/>
    </row>
    <row r="6234" spans="1:1" x14ac:dyDescent="0.25">
      <c r="A6234" s="287"/>
    </row>
    <row r="6235" spans="1:1" x14ac:dyDescent="0.25">
      <c r="A6235" s="287"/>
    </row>
    <row r="6236" spans="1:1" x14ac:dyDescent="0.25">
      <c r="A6236" s="287"/>
    </row>
    <row r="6237" spans="1:1" x14ac:dyDescent="0.25">
      <c r="A6237" s="287"/>
    </row>
    <row r="6238" spans="1:1" x14ac:dyDescent="0.25">
      <c r="A6238" s="287"/>
    </row>
    <row r="6239" spans="1:1" x14ac:dyDescent="0.25">
      <c r="A6239" s="287"/>
    </row>
    <row r="6240" spans="1:1" x14ac:dyDescent="0.25">
      <c r="A6240" s="287"/>
    </row>
    <row r="6241" spans="1:1" x14ac:dyDescent="0.25">
      <c r="A6241" s="287"/>
    </row>
    <row r="6242" spans="1:1" x14ac:dyDescent="0.25">
      <c r="A6242" s="287"/>
    </row>
    <row r="6243" spans="1:1" x14ac:dyDescent="0.25">
      <c r="A6243" s="287"/>
    </row>
    <row r="6244" spans="1:1" x14ac:dyDescent="0.25">
      <c r="A6244" s="287"/>
    </row>
    <row r="6245" spans="1:1" x14ac:dyDescent="0.25">
      <c r="A6245" s="287"/>
    </row>
    <row r="6246" spans="1:1" x14ac:dyDescent="0.25">
      <c r="A6246" s="287"/>
    </row>
    <row r="6247" spans="1:1" x14ac:dyDescent="0.25">
      <c r="A6247" s="287"/>
    </row>
    <row r="6248" spans="1:1" x14ac:dyDescent="0.25">
      <c r="A6248" s="287"/>
    </row>
    <row r="6249" spans="1:1" x14ac:dyDescent="0.25">
      <c r="A6249" s="287"/>
    </row>
    <row r="6250" spans="1:1" x14ac:dyDescent="0.25">
      <c r="A6250" s="287"/>
    </row>
    <row r="6251" spans="1:1" x14ac:dyDescent="0.25">
      <c r="A6251" s="287"/>
    </row>
    <row r="6252" spans="1:1" x14ac:dyDescent="0.25">
      <c r="A6252" s="287"/>
    </row>
    <row r="6253" spans="1:1" x14ac:dyDescent="0.25">
      <c r="A6253" s="287"/>
    </row>
    <row r="6254" spans="1:1" x14ac:dyDescent="0.25">
      <c r="A6254" s="287"/>
    </row>
    <row r="6255" spans="1:1" x14ac:dyDescent="0.25">
      <c r="A6255" s="287"/>
    </row>
    <row r="6256" spans="1:1" x14ac:dyDescent="0.25">
      <c r="A6256" s="287"/>
    </row>
    <row r="6257" spans="1:1" x14ac:dyDescent="0.25">
      <c r="A6257" s="287"/>
    </row>
    <row r="6258" spans="1:1" x14ac:dyDescent="0.25">
      <c r="A6258" s="287"/>
    </row>
    <row r="6259" spans="1:1" x14ac:dyDescent="0.25">
      <c r="A6259" s="287"/>
    </row>
    <row r="6260" spans="1:1" x14ac:dyDescent="0.25">
      <c r="A6260" s="287"/>
    </row>
    <row r="6261" spans="1:1" x14ac:dyDescent="0.25">
      <c r="A6261" s="287"/>
    </row>
    <row r="6262" spans="1:1" x14ac:dyDescent="0.25">
      <c r="A6262" s="287"/>
    </row>
    <row r="6263" spans="1:1" x14ac:dyDescent="0.25">
      <c r="A6263" s="287"/>
    </row>
    <row r="6264" spans="1:1" x14ac:dyDescent="0.25">
      <c r="A6264" s="287"/>
    </row>
    <row r="6265" spans="1:1" x14ac:dyDescent="0.25">
      <c r="A6265" s="287"/>
    </row>
    <row r="6266" spans="1:1" x14ac:dyDescent="0.25">
      <c r="A6266" s="287"/>
    </row>
    <row r="6267" spans="1:1" x14ac:dyDescent="0.25">
      <c r="A6267" s="287"/>
    </row>
    <row r="6268" spans="1:1" x14ac:dyDescent="0.25">
      <c r="A6268" s="287"/>
    </row>
    <row r="6269" spans="1:1" x14ac:dyDescent="0.25">
      <c r="A6269" s="287"/>
    </row>
    <row r="6270" spans="1:1" x14ac:dyDescent="0.25">
      <c r="A6270" s="287"/>
    </row>
    <row r="6271" spans="1:1" x14ac:dyDescent="0.25">
      <c r="A6271" s="287"/>
    </row>
    <row r="6272" spans="1:1" x14ac:dyDescent="0.25">
      <c r="A6272" s="287"/>
    </row>
    <row r="6273" spans="1:1" x14ac:dyDescent="0.25">
      <c r="A6273" s="287"/>
    </row>
    <row r="6274" spans="1:1" x14ac:dyDescent="0.25">
      <c r="A6274" s="287"/>
    </row>
    <row r="6275" spans="1:1" x14ac:dyDescent="0.25">
      <c r="A6275" s="287"/>
    </row>
    <row r="6276" spans="1:1" x14ac:dyDescent="0.25">
      <c r="A6276" s="287"/>
    </row>
    <row r="6277" spans="1:1" x14ac:dyDescent="0.25">
      <c r="A6277" s="287"/>
    </row>
    <row r="6278" spans="1:1" x14ac:dyDescent="0.25">
      <c r="A6278" s="287"/>
    </row>
    <row r="6279" spans="1:1" x14ac:dyDescent="0.25">
      <c r="A6279" s="287"/>
    </row>
    <row r="6280" spans="1:1" x14ac:dyDescent="0.25">
      <c r="A6280" s="287"/>
    </row>
    <row r="6281" spans="1:1" x14ac:dyDescent="0.25">
      <c r="A6281" s="287"/>
    </row>
    <row r="6282" spans="1:1" x14ac:dyDescent="0.25">
      <c r="A6282" s="287"/>
    </row>
    <row r="6283" spans="1:1" x14ac:dyDescent="0.25">
      <c r="A6283" s="287"/>
    </row>
    <row r="6284" spans="1:1" x14ac:dyDescent="0.25">
      <c r="A6284" s="287"/>
    </row>
    <row r="6285" spans="1:1" x14ac:dyDescent="0.25">
      <c r="A6285" s="287"/>
    </row>
    <row r="6286" spans="1:1" x14ac:dyDescent="0.25">
      <c r="A6286" s="287"/>
    </row>
    <row r="6287" spans="1:1" x14ac:dyDescent="0.25">
      <c r="A6287" s="287"/>
    </row>
    <row r="6288" spans="1:1" x14ac:dyDescent="0.25">
      <c r="A6288" s="287"/>
    </row>
    <row r="6289" spans="1:1" x14ac:dyDescent="0.25">
      <c r="A6289" s="287"/>
    </row>
    <row r="6290" spans="1:1" x14ac:dyDescent="0.25">
      <c r="A6290" s="287"/>
    </row>
    <row r="6291" spans="1:1" x14ac:dyDescent="0.25">
      <c r="A6291" s="287"/>
    </row>
    <row r="6292" spans="1:1" x14ac:dyDescent="0.25">
      <c r="A6292" s="287"/>
    </row>
    <row r="6293" spans="1:1" x14ac:dyDescent="0.25">
      <c r="A6293" s="287"/>
    </row>
    <row r="6294" spans="1:1" x14ac:dyDescent="0.25">
      <c r="A6294" s="287"/>
    </row>
    <row r="6295" spans="1:1" x14ac:dyDescent="0.25">
      <c r="A6295" s="287"/>
    </row>
    <row r="6296" spans="1:1" x14ac:dyDescent="0.25">
      <c r="A6296" s="287"/>
    </row>
    <row r="6297" spans="1:1" x14ac:dyDescent="0.25">
      <c r="A6297" s="287"/>
    </row>
    <row r="6298" spans="1:1" x14ac:dyDescent="0.25">
      <c r="A6298" s="287"/>
    </row>
    <row r="6299" spans="1:1" x14ac:dyDescent="0.25">
      <c r="A6299" s="287"/>
    </row>
    <row r="6300" spans="1:1" x14ac:dyDescent="0.25">
      <c r="A6300" s="287"/>
    </row>
    <row r="6301" spans="1:1" x14ac:dyDescent="0.25">
      <c r="A6301" s="287"/>
    </row>
    <row r="6302" spans="1:1" x14ac:dyDescent="0.25">
      <c r="A6302" s="287"/>
    </row>
    <row r="6303" spans="1:1" x14ac:dyDescent="0.25">
      <c r="A6303" s="287"/>
    </row>
    <row r="6304" spans="1:1" x14ac:dyDescent="0.25">
      <c r="A6304" s="287"/>
    </row>
    <row r="6305" spans="1:1" x14ac:dyDescent="0.25">
      <c r="A6305" s="287"/>
    </row>
    <row r="6306" spans="1:1" x14ac:dyDescent="0.25">
      <c r="A6306" s="287"/>
    </row>
    <row r="6307" spans="1:1" x14ac:dyDescent="0.25">
      <c r="A6307" s="287"/>
    </row>
    <row r="6308" spans="1:1" x14ac:dyDescent="0.25">
      <c r="A6308" s="287"/>
    </row>
    <row r="6309" spans="1:1" x14ac:dyDescent="0.25">
      <c r="A6309" s="287"/>
    </row>
    <row r="6310" spans="1:1" x14ac:dyDescent="0.25">
      <c r="A6310" s="287"/>
    </row>
    <row r="6311" spans="1:1" x14ac:dyDescent="0.25">
      <c r="A6311" s="287"/>
    </row>
    <row r="6312" spans="1:1" x14ac:dyDescent="0.25">
      <c r="A6312" s="287"/>
    </row>
    <row r="6313" spans="1:1" x14ac:dyDescent="0.25">
      <c r="A6313" s="287"/>
    </row>
    <row r="6314" spans="1:1" x14ac:dyDescent="0.25">
      <c r="A6314" s="287"/>
    </row>
    <row r="6315" spans="1:1" x14ac:dyDescent="0.25">
      <c r="A6315" s="287"/>
    </row>
    <row r="6316" spans="1:1" x14ac:dyDescent="0.25">
      <c r="A6316" s="287"/>
    </row>
    <row r="6317" spans="1:1" x14ac:dyDescent="0.25">
      <c r="A6317" s="287"/>
    </row>
    <row r="6318" spans="1:1" x14ac:dyDescent="0.25">
      <c r="A6318" s="287"/>
    </row>
    <row r="6319" spans="1:1" x14ac:dyDescent="0.25">
      <c r="A6319" s="287"/>
    </row>
    <row r="6320" spans="1:1" x14ac:dyDescent="0.25">
      <c r="A6320" s="287"/>
    </row>
    <row r="6321" spans="1:1" x14ac:dyDescent="0.25">
      <c r="A6321" s="287"/>
    </row>
    <row r="6322" spans="1:1" x14ac:dyDescent="0.25">
      <c r="A6322" s="287"/>
    </row>
    <row r="6323" spans="1:1" x14ac:dyDescent="0.25">
      <c r="A6323" s="287"/>
    </row>
    <row r="6324" spans="1:1" x14ac:dyDescent="0.25">
      <c r="A6324" s="287"/>
    </row>
    <row r="6325" spans="1:1" x14ac:dyDescent="0.25">
      <c r="A6325" s="287"/>
    </row>
    <row r="6326" spans="1:1" x14ac:dyDescent="0.25">
      <c r="A6326" s="287"/>
    </row>
    <row r="6327" spans="1:1" x14ac:dyDescent="0.25">
      <c r="A6327" s="287"/>
    </row>
    <row r="6328" spans="1:1" x14ac:dyDescent="0.25">
      <c r="A6328" s="287"/>
    </row>
    <row r="6329" spans="1:1" x14ac:dyDescent="0.25">
      <c r="A6329" s="287"/>
    </row>
    <row r="6330" spans="1:1" x14ac:dyDescent="0.25">
      <c r="A6330" s="287"/>
    </row>
    <row r="6331" spans="1:1" x14ac:dyDescent="0.25">
      <c r="A6331" s="287"/>
    </row>
    <row r="6332" spans="1:1" x14ac:dyDescent="0.25">
      <c r="A6332" s="287"/>
    </row>
    <row r="6333" spans="1:1" x14ac:dyDescent="0.25">
      <c r="A6333" s="287"/>
    </row>
    <row r="6334" spans="1:1" x14ac:dyDescent="0.25">
      <c r="A6334" s="287"/>
    </row>
    <row r="6335" spans="1:1" x14ac:dyDescent="0.25">
      <c r="A6335" s="287"/>
    </row>
    <row r="6336" spans="1:1" x14ac:dyDescent="0.25">
      <c r="A6336" s="287"/>
    </row>
    <row r="6337" spans="1:1" x14ac:dyDescent="0.25">
      <c r="A6337" s="287"/>
    </row>
    <row r="6338" spans="1:1" x14ac:dyDescent="0.25">
      <c r="A6338" s="287"/>
    </row>
    <row r="6339" spans="1:1" x14ac:dyDescent="0.25">
      <c r="A6339" s="287"/>
    </row>
    <row r="6340" spans="1:1" x14ac:dyDescent="0.25">
      <c r="A6340" s="287"/>
    </row>
    <row r="6341" spans="1:1" x14ac:dyDescent="0.25">
      <c r="A6341" s="287"/>
    </row>
    <row r="6342" spans="1:1" x14ac:dyDescent="0.25">
      <c r="A6342" s="287"/>
    </row>
    <row r="6343" spans="1:1" x14ac:dyDescent="0.25">
      <c r="A6343" s="287"/>
    </row>
    <row r="6344" spans="1:1" x14ac:dyDescent="0.25">
      <c r="A6344" s="287"/>
    </row>
    <row r="6345" spans="1:1" x14ac:dyDescent="0.25">
      <c r="A6345" s="287"/>
    </row>
    <row r="6346" spans="1:1" x14ac:dyDescent="0.25">
      <c r="A6346" s="287"/>
    </row>
    <row r="6347" spans="1:1" x14ac:dyDescent="0.25">
      <c r="A6347" s="287"/>
    </row>
    <row r="6348" spans="1:1" x14ac:dyDescent="0.25">
      <c r="A6348" s="287"/>
    </row>
    <row r="6349" spans="1:1" x14ac:dyDescent="0.25">
      <c r="A6349" s="287"/>
    </row>
    <row r="6350" spans="1:1" x14ac:dyDescent="0.25">
      <c r="A6350" s="287"/>
    </row>
    <row r="6351" spans="1:1" x14ac:dyDescent="0.25">
      <c r="A6351" s="287"/>
    </row>
    <row r="6352" spans="1:1" x14ac:dyDescent="0.25">
      <c r="A6352" s="287"/>
    </row>
    <row r="6353" spans="1:1" x14ac:dyDescent="0.25">
      <c r="A6353" s="287"/>
    </row>
    <row r="6354" spans="1:1" x14ac:dyDescent="0.25">
      <c r="A6354" s="287"/>
    </row>
    <row r="6355" spans="1:1" x14ac:dyDescent="0.25">
      <c r="A6355" s="287"/>
    </row>
    <row r="6356" spans="1:1" x14ac:dyDescent="0.25">
      <c r="A6356" s="287"/>
    </row>
    <row r="6357" spans="1:1" x14ac:dyDescent="0.25">
      <c r="A6357" s="287"/>
    </row>
    <row r="6358" spans="1:1" x14ac:dyDescent="0.25">
      <c r="A6358" s="287"/>
    </row>
    <row r="6359" spans="1:1" x14ac:dyDescent="0.25">
      <c r="A6359" s="287"/>
    </row>
    <row r="6360" spans="1:1" x14ac:dyDescent="0.25">
      <c r="A6360" s="287"/>
    </row>
    <row r="6361" spans="1:1" x14ac:dyDescent="0.25">
      <c r="A6361" s="287"/>
    </row>
    <row r="6362" spans="1:1" x14ac:dyDescent="0.25">
      <c r="A6362" s="287"/>
    </row>
    <row r="6363" spans="1:1" x14ac:dyDescent="0.25">
      <c r="A6363" s="287"/>
    </row>
    <row r="6364" spans="1:1" x14ac:dyDescent="0.25">
      <c r="A6364" s="287"/>
    </row>
    <row r="6365" spans="1:1" x14ac:dyDescent="0.25">
      <c r="A6365" s="287"/>
    </row>
    <row r="6366" spans="1:1" x14ac:dyDescent="0.25">
      <c r="A6366" s="287"/>
    </row>
    <row r="6367" spans="1:1" x14ac:dyDescent="0.25">
      <c r="A6367" s="287"/>
    </row>
    <row r="6368" spans="1:1" x14ac:dyDescent="0.25">
      <c r="A6368" s="287"/>
    </row>
    <row r="6369" spans="1:1" x14ac:dyDescent="0.25">
      <c r="A6369" s="287"/>
    </row>
    <row r="6370" spans="1:1" x14ac:dyDescent="0.25">
      <c r="A6370" s="287"/>
    </row>
    <row r="6371" spans="1:1" x14ac:dyDescent="0.25">
      <c r="A6371" s="287"/>
    </row>
    <row r="6372" spans="1:1" x14ac:dyDescent="0.25">
      <c r="A6372" s="287"/>
    </row>
    <row r="6373" spans="1:1" x14ac:dyDescent="0.25">
      <c r="A6373" s="287"/>
    </row>
    <row r="6374" spans="1:1" x14ac:dyDescent="0.25">
      <c r="A6374" s="287"/>
    </row>
    <row r="6375" spans="1:1" x14ac:dyDescent="0.25">
      <c r="A6375" s="287"/>
    </row>
    <row r="6376" spans="1:1" x14ac:dyDescent="0.25">
      <c r="A6376" s="287"/>
    </row>
    <row r="6377" spans="1:1" x14ac:dyDescent="0.25">
      <c r="A6377" s="287"/>
    </row>
    <row r="6378" spans="1:1" x14ac:dyDescent="0.25">
      <c r="A6378" s="287"/>
    </row>
    <row r="6379" spans="1:1" x14ac:dyDescent="0.25">
      <c r="A6379" s="287"/>
    </row>
    <row r="6380" spans="1:1" x14ac:dyDescent="0.25">
      <c r="A6380" s="287"/>
    </row>
    <row r="6381" spans="1:1" x14ac:dyDescent="0.25">
      <c r="A6381" s="287"/>
    </row>
    <row r="6382" spans="1:1" x14ac:dyDescent="0.25">
      <c r="A6382" s="287"/>
    </row>
    <row r="6383" spans="1:1" x14ac:dyDescent="0.25">
      <c r="A6383" s="287"/>
    </row>
    <row r="6384" spans="1:1" x14ac:dyDescent="0.25">
      <c r="A6384" s="287"/>
    </row>
    <row r="6385" spans="1:1" x14ac:dyDescent="0.25">
      <c r="A6385" s="287"/>
    </row>
    <row r="6386" spans="1:1" x14ac:dyDescent="0.25">
      <c r="A6386" s="287"/>
    </row>
    <row r="6387" spans="1:1" x14ac:dyDescent="0.25">
      <c r="A6387" s="287"/>
    </row>
    <row r="6388" spans="1:1" x14ac:dyDescent="0.25">
      <c r="A6388" s="287"/>
    </row>
    <row r="6389" spans="1:1" x14ac:dyDescent="0.25">
      <c r="A6389" s="287"/>
    </row>
    <row r="6390" spans="1:1" x14ac:dyDescent="0.25">
      <c r="A6390" s="287"/>
    </row>
    <row r="6391" spans="1:1" x14ac:dyDescent="0.25">
      <c r="A6391" s="287"/>
    </row>
    <row r="6392" spans="1:1" x14ac:dyDescent="0.25">
      <c r="A6392" s="287"/>
    </row>
    <row r="6393" spans="1:1" x14ac:dyDescent="0.25">
      <c r="A6393" s="287"/>
    </row>
    <row r="6394" spans="1:1" x14ac:dyDescent="0.25">
      <c r="A6394" s="287"/>
    </row>
    <row r="6395" spans="1:1" x14ac:dyDescent="0.25">
      <c r="A6395" s="287"/>
    </row>
    <row r="6396" spans="1:1" x14ac:dyDescent="0.25">
      <c r="A6396" s="287"/>
    </row>
    <row r="6397" spans="1:1" x14ac:dyDescent="0.25">
      <c r="A6397" s="287"/>
    </row>
    <row r="6398" spans="1:1" x14ac:dyDescent="0.25">
      <c r="A6398" s="287"/>
    </row>
    <row r="6399" spans="1:1" x14ac:dyDescent="0.25">
      <c r="A6399" s="287"/>
    </row>
    <row r="6400" spans="1:1" x14ac:dyDescent="0.25">
      <c r="A6400" s="287"/>
    </row>
    <row r="6401" spans="1:1" x14ac:dyDescent="0.25">
      <c r="A6401" s="287"/>
    </row>
    <row r="6402" spans="1:1" x14ac:dyDescent="0.25">
      <c r="A6402" s="287"/>
    </row>
    <row r="6403" spans="1:1" x14ac:dyDescent="0.25">
      <c r="A6403" s="287"/>
    </row>
    <row r="6404" spans="1:1" x14ac:dyDescent="0.25">
      <c r="A6404" s="287"/>
    </row>
    <row r="6405" spans="1:1" x14ac:dyDescent="0.25">
      <c r="A6405" s="287"/>
    </row>
    <row r="6406" spans="1:1" x14ac:dyDescent="0.25">
      <c r="A6406" s="287"/>
    </row>
    <row r="6407" spans="1:1" x14ac:dyDescent="0.25">
      <c r="A6407" s="287"/>
    </row>
    <row r="6408" spans="1:1" x14ac:dyDescent="0.25">
      <c r="A6408" s="287"/>
    </row>
    <row r="6409" spans="1:1" x14ac:dyDescent="0.25">
      <c r="A6409" s="287"/>
    </row>
    <row r="6410" spans="1:1" x14ac:dyDescent="0.25">
      <c r="A6410" s="287"/>
    </row>
    <row r="6411" spans="1:1" x14ac:dyDescent="0.25">
      <c r="A6411" s="287"/>
    </row>
    <row r="6412" spans="1:1" x14ac:dyDescent="0.25">
      <c r="A6412" s="287"/>
    </row>
    <row r="6413" spans="1:1" x14ac:dyDescent="0.25">
      <c r="A6413" s="287"/>
    </row>
    <row r="6414" spans="1:1" x14ac:dyDescent="0.25">
      <c r="A6414" s="287"/>
    </row>
    <row r="6415" spans="1:1" x14ac:dyDescent="0.25">
      <c r="A6415" s="287"/>
    </row>
    <row r="6416" spans="1:1" x14ac:dyDescent="0.25">
      <c r="A6416" s="287"/>
    </row>
    <row r="6417" spans="1:1" x14ac:dyDescent="0.25">
      <c r="A6417" s="287"/>
    </row>
    <row r="6418" spans="1:1" x14ac:dyDescent="0.25">
      <c r="A6418" s="287"/>
    </row>
    <row r="6419" spans="1:1" x14ac:dyDescent="0.25">
      <c r="A6419" s="287"/>
    </row>
    <row r="6420" spans="1:1" x14ac:dyDescent="0.25">
      <c r="A6420" s="287"/>
    </row>
    <row r="6421" spans="1:1" x14ac:dyDescent="0.25">
      <c r="A6421" s="287"/>
    </row>
    <row r="6422" spans="1:1" x14ac:dyDescent="0.25">
      <c r="A6422" s="287"/>
    </row>
    <row r="6423" spans="1:1" x14ac:dyDescent="0.25">
      <c r="A6423" s="287"/>
    </row>
    <row r="6424" spans="1:1" x14ac:dyDescent="0.25">
      <c r="A6424" s="287"/>
    </row>
    <row r="6425" spans="1:1" x14ac:dyDescent="0.25">
      <c r="A6425" s="287"/>
    </row>
    <row r="6426" spans="1:1" x14ac:dyDescent="0.25">
      <c r="A6426" s="287"/>
    </row>
    <row r="6427" spans="1:1" x14ac:dyDescent="0.25">
      <c r="A6427" s="287"/>
    </row>
    <row r="6428" spans="1:1" x14ac:dyDescent="0.25">
      <c r="A6428" s="287"/>
    </row>
    <row r="6429" spans="1:1" x14ac:dyDescent="0.25">
      <c r="A6429" s="287"/>
    </row>
    <row r="6430" spans="1:1" x14ac:dyDescent="0.25">
      <c r="A6430" s="287"/>
    </row>
    <row r="6431" spans="1:1" x14ac:dyDescent="0.25">
      <c r="A6431" s="287"/>
    </row>
    <row r="6432" spans="1:1" x14ac:dyDescent="0.25">
      <c r="A6432" s="287"/>
    </row>
    <row r="6433" spans="1:1" x14ac:dyDescent="0.25">
      <c r="A6433" s="287"/>
    </row>
    <row r="6434" spans="1:1" x14ac:dyDescent="0.25">
      <c r="A6434" s="287"/>
    </row>
    <row r="6435" spans="1:1" x14ac:dyDescent="0.25">
      <c r="A6435" s="287"/>
    </row>
    <row r="6436" spans="1:1" x14ac:dyDescent="0.25">
      <c r="A6436" s="287"/>
    </row>
    <row r="6437" spans="1:1" x14ac:dyDescent="0.25">
      <c r="A6437" s="287"/>
    </row>
    <row r="6438" spans="1:1" x14ac:dyDescent="0.25">
      <c r="A6438" s="287"/>
    </row>
    <row r="6439" spans="1:1" x14ac:dyDescent="0.25">
      <c r="A6439" s="287"/>
    </row>
    <row r="6440" spans="1:1" x14ac:dyDescent="0.25">
      <c r="A6440" s="287"/>
    </row>
    <row r="6441" spans="1:1" x14ac:dyDescent="0.25">
      <c r="A6441" s="287"/>
    </row>
    <row r="6442" spans="1:1" x14ac:dyDescent="0.25">
      <c r="A6442" s="287"/>
    </row>
    <row r="6443" spans="1:1" x14ac:dyDescent="0.25">
      <c r="A6443" s="287"/>
    </row>
    <row r="6444" spans="1:1" x14ac:dyDescent="0.25">
      <c r="A6444" s="287"/>
    </row>
    <row r="6445" spans="1:1" x14ac:dyDescent="0.25">
      <c r="A6445" s="287"/>
    </row>
    <row r="6446" spans="1:1" x14ac:dyDescent="0.25">
      <c r="A6446" s="287"/>
    </row>
    <row r="6447" spans="1:1" x14ac:dyDescent="0.25">
      <c r="A6447" s="287"/>
    </row>
    <row r="6448" spans="1:1" x14ac:dyDescent="0.25">
      <c r="A6448" s="287"/>
    </row>
    <row r="6449" spans="1:1" x14ac:dyDescent="0.25">
      <c r="A6449" s="287"/>
    </row>
    <row r="6450" spans="1:1" x14ac:dyDescent="0.25">
      <c r="A6450" s="287"/>
    </row>
    <row r="6451" spans="1:1" x14ac:dyDescent="0.25">
      <c r="A6451" s="287"/>
    </row>
    <row r="6452" spans="1:1" x14ac:dyDescent="0.25">
      <c r="A6452" s="287"/>
    </row>
    <row r="6453" spans="1:1" x14ac:dyDescent="0.25">
      <c r="A6453" s="287"/>
    </row>
    <row r="6454" spans="1:1" x14ac:dyDescent="0.25">
      <c r="A6454" s="287"/>
    </row>
    <row r="6455" spans="1:1" x14ac:dyDescent="0.25">
      <c r="A6455" s="287"/>
    </row>
    <row r="6456" spans="1:1" x14ac:dyDescent="0.25">
      <c r="A6456" s="287"/>
    </row>
    <row r="6457" spans="1:1" x14ac:dyDescent="0.25">
      <c r="A6457" s="287"/>
    </row>
    <row r="6458" spans="1:1" x14ac:dyDescent="0.25">
      <c r="A6458" s="287"/>
    </row>
    <row r="6459" spans="1:1" x14ac:dyDescent="0.25">
      <c r="A6459" s="287"/>
    </row>
    <row r="6460" spans="1:1" x14ac:dyDescent="0.25">
      <c r="A6460" s="287"/>
    </row>
    <row r="6461" spans="1:1" x14ac:dyDescent="0.25">
      <c r="A6461" s="287"/>
    </row>
    <row r="6462" spans="1:1" x14ac:dyDescent="0.25">
      <c r="A6462" s="287"/>
    </row>
    <row r="6463" spans="1:1" x14ac:dyDescent="0.25">
      <c r="A6463" s="287"/>
    </row>
    <row r="6464" spans="1:1" x14ac:dyDescent="0.25">
      <c r="A6464" s="287"/>
    </row>
    <row r="6465" spans="1:1" x14ac:dyDescent="0.25">
      <c r="A6465" s="287"/>
    </row>
    <row r="6466" spans="1:1" x14ac:dyDescent="0.25">
      <c r="A6466" s="287"/>
    </row>
    <row r="6467" spans="1:1" x14ac:dyDescent="0.25">
      <c r="A6467" s="287"/>
    </row>
    <row r="6468" spans="1:1" x14ac:dyDescent="0.25">
      <c r="A6468" s="287"/>
    </row>
    <row r="6469" spans="1:1" x14ac:dyDescent="0.25">
      <c r="A6469" s="287"/>
    </row>
    <row r="6470" spans="1:1" x14ac:dyDescent="0.25">
      <c r="A6470" s="287"/>
    </row>
    <row r="6471" spans="1:1" x14ac:dyDescent="0.25">
      <c r="A6471" s="287"/>
    </row>
    <row r="6472" spans="1:1" x14ac:dyDescent="0.25">
      <c r="A6472" s="287"/>
    </row>
    <row r="6473" spans="1:1" x14ac:dyDescent="0.25">
      <c r="A6473" s="287"/>
    </row>
    <row r="6474" spans="1:1" x14ac:dyDescent="0.25">
      <c r="A6474" s="287"/>
    </row>
    <row r="6475" spans="1:1" x14ac:dyDescent="0.25">
      <c r="A6475" s="287"/>
    </row>
    <row r="6476" spans="1:1" x14ac:dyDescent="0.25">
      <c r="A6476" s="287"/>
    </row>
    <row r="6477" spans="1:1" x14ac:dyDescent="0.25">
      <c r="A6477" s="287"/>
    </row>
    <row r="6478" spans="1:1" x14ac:dyDescent="0.25">
      <c r="A6478" s="287"/>
    </row>
    <row r="6479" spans="1:1" x14ac:dyDescent="0.25">
      <c r="A6479" s="287"/>
    </row>
    <row r="6480" spans="1:1" x14ac:dyDescent="0.25">
      <c r="A6480" s="287"/>
    </row>
    <row r="6481" spans="1:1" x14ac:dyDescent="0.25">
      <c r="A6481" s="287"/>
    </row>
    <row r="6482" spans="1:1" x14ac:dyDescent="0.25">
      <c r="A6482" s="287"/>
    </row>
    <row r="6483" spans="1:1" x14ac:dyDescent="0.25">
      <c r="A6483" s="287"/>
    </row>
    <row r="6484" spans="1:1" x14ac:dyDescent="0.25">
      <c r="A6484" s="287"/>
    </row>
    <row r="6485" spans="1:1" x14ac:dyDescent="0.25">
      <c r="A6485" s="287"/>
    </row>
    <row r="6486" spans="1:1" x14ac:dyDescent="0.25">
      <c r="A6486" s="287"/>
    </row>
    <row r="6487" spans="1:1" x14ac:dyDescent="0.25">
      <c r="A6487" s="287"/>
    </row>
    <row r="6488" spans="1:1" x14ac:dyDescent="0.25">
      <c r="A6488" s="287"/>
    </row>
    <row r="6489" spans="1:1" x14ac:dyDescent="0.25">
      <c r="A6489" s="287"/>
    </row>
    <row r="6490" spans="1:1" x14ac:dyDescent="0.25">
      <c r="A6490" s="287"/>
    </row>
    <row r="6491" spans="1:1" x14ac:dyDescent="0.25">
      <c r="A6491" s="287"/>
    </row>
    <row r="6492" spans="1:1" x14ac:dyDescent="0.25">
      <c r="A6492" s="287"/>
    </row>
    <row r="6493" spans="1:1" x14ac:dyDescent="0.25">
      <c r="A6493" s="287"/>
    </row>
    <row r="6494" spans="1:1" x14ac:dyDescent="0.25">
      <c r="A6494" s="287"/>
    </row>
    <row r="6495" spans="1:1" x14ac:dyDescent="0.25">
      <c r="A6495" s="287"/>
    </row>
    <row r="6496" spans="1:1" x14ac:dyDescent="0.25">
      <c r="A6496" s="287"/>
    </row>
    <row r="6497" spans="1:1" x14ac:dyDescent="0.25">
      <c r="A6497" s="287"/>
    </row>
    <row r="6498" spans="1:1" x14ac:dyDescent="0.25">
      <c r="A6498" s="287"/>
    </row>
    <row r="6499" spans="1:1" x14ac:dyDescent="0.25">
      <c r="A6499" s="287"/>
    </row>
    <row r="6500" spans="1:1" x14ac:dyDescent="0.25">
      <c r="A6500" s="287"/>
    </row>
    <row r="6501" spans="1:1" x14ac:dyDescent="0.25">
      <c r="A6501" s="287"/>
    </row>
    <row r="6502" spans="1:1" x14ac:dyDescent="0.25">
      <c r="A6502" s="287"/>
    </row>
    <row r="6503" spans="1:1" x14ac:dyDescent="0.25">
      <c r="A6503" s="287"/>
    </row>
    <row r="6504" spans="1:1" x14ac:dyDescent="0.25">
      <c r="A6504" s="287"/>
    </row>
    <row r="6505" spans="1:1" x14ac:dyDescent="0.25">
      <c r="A6505" s="287"/>
    </row>
    <row r="6506" spans="1:1" x14ac:dyDescent="0.25">
      <c r="A6506" s="287"/>
    </row>
    <row r="6507" spans="1:1" x14ac:dyDescent="0.25">
      <c r="A6507" s="287"/>
    </row>
    <row r="6508" spans="1:1" x14ac:dyDescent="0.25">
      <c r="A6508" s="287"/>
    </row>
    <row r="6509" spans="1:1" x14ac:dyDescent="0.25">
      <c r="A6509" s="287"/>
    </row>
    <row r="6510" spans="1:1" x14ac:dyDescent="0.25">
      <c r="A6510" s="287"/>
    </row>
    <row r="6511" spans="1:1" x14ac:dyDescent="0.25">
      <c r="A6511" s="287"/>
    </row>
    <row r="6512" spans="1:1" x14ac:dyDescent="0.25">
      <c r="A6512" s="287"/>
    </row>
    <row r="6513" spans="1:1" x14ac:dyDescent="0.25">
      <c r="A6513" s="287"/>
    </row>
    <row r="6514" spans="1:1" x14ac:dyDescent="0.25">
      <c r="A6514" s="287"/>
    </row>
    <row r="6515" spans="1:1" x14ac:dyDescent="0.25">
      <c r="A6515" s="287"/>
    </row>
    <row r="6516" spans="1:1" x14ac:dyDescent="0.25">
      <c r="A6516" s="287"/>
    </row>
    <row r="6517" spans="1:1" x14ac:dyDescent="0.25">
      <c r="A6517" s="287"/>
    </row>
    <row r="6518" spans="1:1" x14ac:dyDescent="0.25">
      <c r="A6518" s="287"/>
    </row>
    <row r="6519" spans="1:1" x14ac:dyDescent="0.25">
      <c r="A6519" s="287"/>
    </row>
    <row r="6520" spans="1:1" x14ac:dyDescent="0.25">
      <c r="A6520" s="287"/>
    </row>
    <row r="6521" spans="1:1" x14ac:dyDescent="0.25">
      <c r="A6521" s="287"/>
    </row>
    <row r="6522" spans="1:1" x14ac:dyDescent="0.25">
      <c r="A6522" s="287"/>
    </row>
    <row r="6523" spans="1:1" x14ac:dyDescent="0.25">
      <c r="A6523" s="287"/>
    </row>
    <row r="6524" spans="1:1" x14ac:dyDescent="0.25">
      <c r="A6524" s="287"/>
    </row>
    <row r="6525" spans="1:1" x14ac:dyDescent="0.25">
      <c r="A6525" s="287"/>
    </row>
    <row r="6526" spans="1:1" x14ac:dyDescent="0.25">
      <c r="A6526" s="287"/>
    </row>
    <row r="6527" spans="1:1" x14ac:dyDescent="0.25">
      <c r="A6527" s="287"/>
    </row>
    <row r="6528" spans="1:1" x14ac:dyDescent="0.25">
      <c r="A6528" s="287"/>
    </row>
    <row r="6529" spans="1:1" x14ac:dyDescent="0.25">
      <c r="A6529" s="287"/>
    </row>
    <row r="6530" spans="1:1" x14ac:dyDescent="0.25">
      <c r="A6530" s="287"/>
    </row>
    <row r="6531" spans="1:1" x14ac:dyDescent="0.25">
      <c r="A6531" s="287"/>
    </row>
    <row r="6532" spans="1:1" x14ac:dyDescent="0.25">
      <c r="A6532" s="287"/>
    </row>
    <row r="6533" spans="1:1" x14ac:dyDescent="0.25">
      <c r="A6533" s="287"/>
    </row>
    <row r="6534" spans="1:1" x14ac:dyDescent="0.25">
      <c r="A6534" s="287"/>
    </row>
    <row r="6535" spans="1:1" x14ac:dyDescent="0.25">
      <c r="A6535" s="287"/>
    </row>
    <row r="6536" spans="1:1" x14ac:dyDescent="0.25">
      <c r="A6536" s="287"/>
    </row>
    <row r="6537" spans="1:1" x14ac:dyDescent="0.25">
      <c r="A6537" s="287"/>
    </row>
    <row r="6538" spans="1:1" x14ac:dyDescent="0.25">
      <c r="A6538" s="287"/>
    </row>
    <row r="6539" spans="1:1" x14ac:dyDescent="0.25">
      <c r="A6539" s="287"/>
    </row>
    <row r="6540" spans="1:1" x14ac:dyDescent="0.25">
      <c r="A6540" s="287"/>
    </row>
    <row r="6541" spans="1:1" x14ac:dyDescent="0.25">
      <c r="A6541" s="287"/>
    </row>
    <row r="6542" spans="1:1" x14ac:dyDescent="0.25">
      <c r="A6542" s="287"/>
    </row>
    <row r="6543" spans="1:1" x14ac:dyDescent="0.25">
      <c r="A6543" s="287"/>
    </row>
    <row r="6544" spans="1:1" x14ac:dyDescent="0.25">
      <c r="A6544" s="287"/>
    </row>
    <row r="6545" spans="1:1" x14ac:dyDescent="0.25">
      <c r="A6545" s="287"/>
    </row>
    <row r="6546" spans="1:1" x14ac:dyDescent="0.25">
      <c r="A6546" s="287"/>
    </row>
    <row r="6547" spans="1:1" x14ac:dyDescent="0.25">
      <c r="A6547" s="287"/>
    </row>
    <row r="6548" spans="1:1" x14ac:dyDescent="0.25">
      <c r="A6548" s="287"/>
    </row>
    <row r="6549" spans="1:1" x14ac:dyDescent="0.25">
      <c r="A6549" s="287"/>
    </row>
    <row r="6550" spans="1:1" x14ac:dyDescent="0.25">
      <c r="A6550" s="287"/>
    </row>
    <row r="6551" spans="1:1" x14ac:dyDescent="0.25">
      <c r="A6551" s="287"/>
    </row>
    <row r="6552" spans="1:1" x14ac:dyDescent="0.25">
      <c r="A6552" s="287"/>
    </row>
    <row r="6553" spans="1:1" x14ac:dyDescent="0.25">
      <c r="A6553" s="287"/>
    </row>
    <row r="6554" spans="1:1" x14ac:dyDescent="0.25">
      <c r="A6554" s="287"/>
    </row>
    <row r="6555" spans="1:1" x14ac:dyDescent="0.25">
      <c r="A6555" s="287"/>
    </row>
    <row r="6556" spans="1:1" x14ac:dyDescent="0.25">
      <c r="A6556" s="287"/>
    </row>
    <row r="6557" spans="1:1" x14ac:dyDescent="0.25">
      <c r="A6557" s="287"/>
    </row>
    <row r="6558" spans="1:1" x14ac:dyDescent="0.25">
      <c r="A6558" s="287"/>
    </row>
    <row r="6559" spans="1:1" x14ac:dyDescent="0.25">
      <c r="A6559" s="287"/>
    </row>
    <row r="6560" spans="1:1" x14ac:dyDescent="0.25">
      <c r="A6560" s="287"/>
    </row>
    <row r="6561" spans="1:1" x14ac:dyDescent="0.25">
      <c r="A6561" s="287"/>
    </row>
    <row r="6562" spans="1:1" x14ac:dyDescent="0.25">
      <c r="A6562" s="287"/>
    </row>
    <row r="6563" spans="1:1" x14ac:dyDescent="0.25">
      <c r="A6563" s="287"/>
    </row>
    <row r="6564" spans="1:1" x14ac:dyDescent="0.25">
      <c r="A6564" s="287"/>
    </row>
    <row r="6565" spans="1:1" x14ac:dyDescent="0.25">
      <c r="A6565" s="287"/>
    </row>
    <row r="6566" spans="1:1" x14ac:dyDescent="0.25">
      <c r="A6566" s="287"/>
    </row>
    <row r="6567" spans="1:1" x14ac:dyDescent="0.25">
      <c r="A6567" s="287"/>
    </row>
    <row r="6568" spans="1:1" x14ac:dyDescent="0.25">
      <c r="A6568" s="287"/>
    </row>
    <row r="6569" spans="1:1" x14ac:dyDescent="0.25">
      <c r="A6569" s="287"/>
    </row>
    <row r="6570" spans="1:1" x14ac:dyDescent="0.25">
      <c r="A6570" s="287"/>
    </row>
    <row r="6571" spans="1:1" x14ac:dyDescent="0.25">
      <c r="A6571" s="287"/>
    </row>
    <row r="6572" spans="1:1" x14ac:dyDescent="0.25">
      <c r="A6572" s="287"/>
    </row>
    <row r="6573" spans="1:1" x14ac:dyDescent="0.25">
      <c r="A6573" s="287"/>
    </row>
    <row r="6574" spans="1:1" x14ac:dyDescent="0.25">
      <c r="A6574" s="287"/>
    </row>
    <row r="6575" spans="1:1" x14ac:dyDescent="0.25">
      <c r="A6575" s="287"/>
    </row>
    <row r="6576" spans="1:1" x14ac:dyDescent="0.25">
      <c r="A6576" s="287"/>
    </row>
    <row r="6577" spans="1:1" x14ac:dyDescent="0.25">
      <c r="A6577" s="287"/>
    </row>
    <row r="6578" spans="1:1" x14ac:dyDescent="0.25">
      <c r="A6578" s="287"/>
    </row>
    <row r="6579" spans="1:1" x14ac:dyDescent="0.25">
      <c r="A6579" s="287"/>
    </row>
    <row r="6580" spans="1:1" x14ac:dyDescent="0.25">
      <c r="A6580" s="287"/>
    </row>
    <row r="6581" spans="1:1" x14ac:dyDescent="0.25">
      <c r="A6581" s="287"/>
    </row>
    <row r="6582" spans="1:1" x14ac:dyDescent="0.25">
      <c r="A6582" s="287"/>
    </row>
    <row r="6583" spans="1:1" x14ac:dyDescent="0.25">
      <c r="A6583" s="287"/>
    </row>
    <row r="6584" spans="1:1" x14ac:dyDescent="0.25">
      <c r="A6584" s="287"/>
    </row>
    <row r="6585" spans="1:1" x14ac:dyDescent="0.25">
      <c r="A6585" s="287"/>
    </row>
    <row r="6586" spans="1:1" x14ac:dyDescent="0.25">
      <c r="A6586" s="287"/>
    </row>
    <row r="6587" spans="1:1" x14ac:dyDescent="0.25">
      <c r="A6587" s="287"/>
    </row>
    <row r="6588" spans="1:1" x14ac:dyDescent="0.25">
      <c r="A6588" s="287"/>
    </row>
    <row r="6589" spans="1:1" x14ac:dyDescent="0.25">
      <c r="A6589" s="287"/>
    </row>
    <row r="6590" spans="1:1" x14ac:dyDescent="0.25">
      <c r="A6590" s="287"/>
    </row>
    <row r="6591" spans="1:1" x14ac:dyDescent="0.25">
      <c r="A6591" s="287"/>
    </row>
    <row r="6592" spans="1:1" x14ac:dyDescent="0.25">
      <c r="A6592" s="287"/>
    </row>
    <row r="6593" spans="1:1" x14ac:dyDescent="0.25">
      <c r="A6593" s="287"/>
    </row>
    <row r="6594" spans="1:1" x14ac:dyDescent="0.25">
      <c r="A6594" s="287"/>
    </row>
    <row r="6595" spans="1:1" x14ac:dyDescent="0.25">
      <c r="A6595" s="287"/>
    </row>
    <row r="6596" spans="1:1" x14ac:dyDescent="0.25">
      <c r="A6596" s="287"/>
    </row>
    <row r="6597" spans="1:1" x14ac:dyDescent="0.25">
      <c r="A6597" s="287"/>
    </row>
    <row r="6598" spans="1:1" x14ac:dyDescent="0.25">
      <c r="A6598" s="287"/>
    </row>
    <row r="6599" spans="1:1" x14ac:dyDescent="0.25">
      <c r="A6599" s="287"/>
    </row>
    <row r="6600" spans="1:1" x14ac:dyDescent="0.25">
      <c r="A6600" s="287"/>
    </row>
    <row r="6601" spans="1:1" x14ac:dyDescent="0.25">
      <c r="A6601" s="287"/>
    </row>
    <row r="6602" spans="1:1" x14ac:dyDescent="0.25">
      <c r="A6602" s="287"/>
    </row>
    <row r="6603" spans="1:1" x14ac:dyDescent="0.25">
      <c r="A6603" s="287"/>
    </row>
    <row r="6604" spans="1:1" x14ac:dyDescent="0.25">
      <c r="A6604" s="287"/>
    </row>
    <row r="6605" spans="1:1" x14ac:dyDescent="0.25">
      <c r="A6605" s="287"/>
    </row>
    <row r="6606" spans="1:1" x14ac:dyDescent="0.25">
      <c r="A6606" s="287"/>
    </row>
    <row r="6607" spans="1:1" x14ac:dyDescent="0.25">
      <c r="A6607" s="287"/>
    </row>
    <row r="6608" spans="1:1" x14ac:dyDescent="0.25">
      <c r="A6608" s="287"/>
    </row>
    <row r="6609" spans="1:1" x14ac:dyDescent="0.25">
      <c r="A6609" s="287"/>
    </row>
    <row r="6610" spans="1:1" x14ac:dyDescent="0.25">
      <c r="A6610" s="287"/>
    </row>
    <row r="6611" spans="1:1" x14ac:dyDescent="0.25">
      <c r="A6611" s="287"/>
    </row>
    <row r="6612" spans="1:1" x14ac:dyDescent="0.25">
      <c r="A6612" s="287"/>
    </row>
    <row r="6613" spans="1:1" x14ac:dyDescent="0.25">
      <c r="A6613" s="287"/>
    </row>
    <row r="6614" spans="1:1" x14ac:dyDescent="0.25">
      <c r="A6614" s="287"/>
    </row>
    <row r="6615" spans="1:1" x14ac:dyDescent="0.25">
      <c r="A6615" s="287"/>
    </row>
    <row r="6616" spans="1:1" x14ac:dyDescent="0.25">
      <c r="A6616" s="287"/>
    </row>
    <row r="6617" spans="1:1" x14ac:dyDescent="0.25">
      <c r="A6617" s="287"/>
    </row>
    <row r="6618" spans="1:1" x14ac:dyDescent="0.25">
      <c r="A6618" s="287"/>
    </row>
    <row r="6619" spans="1:1" x14ac:dyDescent="0.25">
      <c r="A6619" s="287"/>
    </row>
    <row r="6620" spans="1:1" x14ac:dyDescent="0.25">
      <c r="A6620" s="287"/>
    </row>
    <row r="6621" spans="1:1" x14ac:dyDescent="0.25">
      <c r="A6621" s="287"/>
    </row>
    <row r="6622" spans="1:1" x14ac:dyDescent="0.25">
      <c r="A6622" s="287"/>
    </row>
    <row r="6623" spans="1:1" x14ac:dyDescent="0.25">
      <c r="A6623" s="287"/>
    </row>
    <row r="6624" spans="1:1" x14ac:dyDescent="0.25">
      <c r="A6624" s="287"/>
    </row>
    <row r="6625" spans="1:1" x14ac:dyDescent="0.25">
      <c r="A6625" s="287"/>
    </row>
    <row r="6626" spans="1:1" x14ac:dyDescent="0.25">
      <c r="A6626" s="287"/>
    </row>
    <row r="6627" spans="1:1" x14ac:dyDescent="0.25">
      <c r="A6627" s="287"/>
    </row>
    <row r="6628" spans="1:1" x14ac:dyDescent="0.25">
      <c r="A6628" s="287"/>
    </row>
    <row r="6629" spans="1:1" x14ac:dyDescent="0.25">
      <c r="A6629" s="287"/>
    </row>
    <row r="6630" spans="1:1" x14ac:dyDescent="0.25">
      <c r="A6630" s="287"/>
    </row>
    <row r="6631" spans="1:1" x14ac:dyDescent="0.25">
      <c r="A6631" s="287"/>
    </row>
    <row r="6632" spans="1:1" x14ac:dyDescent="0.25">
      <c r="A6632" s="287"/>
    </row>
    <row r="6633" spans="1:1" x14ac:dyDescent="0.25">
      <c r="A6633" s="287"/>
    </row>
    <row r="6634" spans="1:1" x14ac:dyDescent="0.25">
      <c r="A6634" s="287"/>
    </row>
    <row r="6635" spans="1:1" x14ac:dyDescent="0.25">
      <c r="A6635" s="287"/>
    </row>
    <row r="6636" spans="1:1" x14ac:dyDescent="0.25">
      <c r="A6636" s="287"/>
    </row>
    <row r="6637" spans="1:1" x14ac:dyDescent="0.25">
      <c r="A6637" s="287"/>
    </row>
    <row r="6638" spans="1:1" x14ac:dyDescent="0.25">
      <c r="A6638" s="287"/>
    </row>
    <row r="6639" spans="1:1" x14ac:dyDescent="0.25">
      <c r="A6639" s="287"/>
    </row>
    <row r="6640" spans="1:1" x14ac:dyDescent="0.25">
      <c r="A6640" s="287"/>
    </row>
    <row r="6641" spans="1:1" x14ac:dyDescent="0.25">
      <c r="A6641" s="287"/>
    </row>
    <row r="6642" spans="1:1" x14ac:dyDescent="0.25">
      <c r="A6642" s="287"/>
    </row>
    <row r="6643" spans="1:1" x14ac:dyDescent="0.25">
      <c r="A6643" s="287"/>
    </row>
    <row r="6644" spans="1:1" x14ac:dyDescent="0.25">
      <c r="A6644" s="287"/>
    </row>
    <row r="6645" spans="1:1" x14ac:dyDescent="0.25">
      <c r="A6645" s="287"/>
    </row>
    <row r="6646" spans="1:1" x14ac:dyDescent="0.25">
      <c r="A6646" s="287"/>
    </row>
    <row r="6647" spans="1:1" x14ac:dyDescent="0.25">
      <c r="A6647" s="287"/>
    </row>
    <row r="6648" spans="1:1" x14ac:dyDescent="0.25">
      <c r="A6648" s="287"/>
    </row>
    <row r="6649" spans="1:1" x14ac:dyDescent="0.25">
      <c r="A6649" s="287"/>
    </row>
    <row r="6650" spans="1:1" x14ac:dyDescent="0.25">
      <c r="A6650" s="287"/>
    </row>
    <row r="6651" spans="1:1" x14ac:dyDescent="0.25">
      <c r="A6651" s="287"/>
    </row>
    <row r="6652" spans="1:1" x14ac:dyDescent="0.25">
      <c r="A6652" s="287"/>
    </row>
    <row r="6653" spans="1:1" x14ac:dyDescent="0.25">
      <c r="A6653" s="287"/>
    </row>
    <row r="6654" spans="1:1" x14ac:dyDescent="0.25">
      <c r="A6654" s="287"/>
    </row>
    <row r="6655" spans="1:1" x14ac:dyDescent="0.25">
      <c r="A6655" s="287"/>
    </row>
    <row r="6656" spans="1:1" x14ac:dyDescent="0.25">
      <c r="A6656" s="287"/>
    </row>
    <row r="6657" spans="1:1" x14ac:dyDescent="0.25">
      <c r="A6657" s="287"/>
    </row>
    <row r="6658" spans="1:1" x14ac:dyDescent="0.25">
      <c r="A6658" s="287"/>
    </row>
    <row r="6659" spans="1:1" x14ac:dyDescent="0.25">
      <c r="A6659" s="287"/>
    </row>
    <row r="6660" spans="1:1" x14ac:dyDescent="0.25">
      <c r="A6660" s="287"/>
    </row>
    <row r="6661" spans="1:1" x14ac:dyDescent="0.25">
      <c r="A6661" s="287"/>
    </row>
    <row r="6662" spans="1:1" x14ac:dyDescent="0.25">
      <c r="A6662" s="287"/>
    </row>
    <row r="6663" spans="1:1" x14ac:dyDescent="0.25">
      <c r="A6663" s="287"/>
    </row>
    <row r="6664" spans="1:1" x14ac:dyDescent="0.25">
      <c r="A6664" s="287"/>
    </row>
    <row r="6665" spans="1:1" x14ac:dyDescent="0.25">
      <c r="A6665" s="287"/>
    </row>
    <row r="6666" spans="1:1" x14ac:dyDescent="0.25">
      <c r="A6666" s="287"/>
    </row>
    <row r="6667" spans="1:1" x14ac:dyDescent="0.25">
      <c r="A6667" s="287"/>
    </row>
    <row r="6668" spans="1:1" x14ac:dyDescent="0.25">
      <c r="A6668" s="287"/>
    </row>
    <row r="6669" spans="1:1" x14ac:dyDescent="0.25">
      <c r="A6669" s="287"/>
    </row>
    <row r="6670" spans="1:1" x14ac:dyDescent="0.25">
      <c r="A6670" s="287"/>
    </row>
    <row r="6671" spans="1:1" x14ac:dyDescent="0.25">
      <c r="A6671" s="287"/>
    </row>
    <row r="6672" spans="1:1" x14ac:dyDescent="0.25">
      <c r="A6672" s="287"/>
    </row>
    <row r="6673" spans="1:1" x14ac:dyDescent="0.25">
      <c r="A6673" s="287"/>
    </row>
    <row r="6674" spans="1:1" x14ac:dyDescent="0.25">
      <c r="A6674" s="287"/>
    </row>
    <row r="6675" spans="1:1" x14ac:dyDescent="0.25">
      <c r="A6675" s="287"/>
    </row>
    <row r="6676" spans="1:1" x14ac:dyDescent="0.25">
      <c r="A6676" s="287"/>
    </row>
    <row r="6677" spans="1:1" x14ac:dyDescent="0.25">
      <c r="A6677" s="287"/>
    </row>
    <row r="6678" spans="1:1" x14ac:dyDescent="0.25">
      <c r="A6678" s="287"/>
    </row>
    <row r="6679" spans="1:1" x14ac:dyDescent="0.25">
      <c r="A6679" s="287"/>
    </row>
    <row r="6680" spans="1:1" x14ac:dyDescent="0.25">
      <c r="A6680" s="287"/>
    </row>
    <row r="6681" spans="1:1" x14ac:dyDescent="0.25">
      <c r="A6681" s="287"/>
    </row>
    <row r="6682" spans="1:1" x14ac:dyDescent="0.25">
      <c r="A6682" s="287"/>
    </row>
    <row r="6683" spans="1:1" x14ac:dyDescent="0.25">
      <c r="A6683" s="287"/>
    </row>
    <row r="6684" spans="1:1" x14ac:dyDescent="0.25">
      <c r="A6684" s="287"/>
    </row>
    <row r="6685" spans="1:1" x14ac:dyDescent="0.25">
      <c r="A6685" s="287"/>
    </row>
    <row r="6686" spans="1:1" x14ac:dyDescent="0.25">
      <c r="A6686" s="287"/>
    </row>
    <row r="6687" spans="1:1" x14ac:dyDescent="0.25">
      <c r="A6687" s="287"/>
    </row>
    <row r="6688" spans="1:1" x14ac:dyDescent="0.25">
      <c r="A6688" s="287"/>
    </row>
    <row r="6689" spans="1:1" x14ac:dyDescent="0.25">
      <c r="A6689" s="287"/>
    </row>
    <row r="6690" spans="1:1" x14ac:dyDescent="0.25">
      <c r="A6690" s="287"/>
    </row>
    <row r="6691" spans="1:1" x14ac:dyDescent="0.25">
      <c r="A6691" s="287"/>
    </row>
    <row r="6692" spans="1:1" x14ac:dyDescent="0.25">
      <c r="A6692" s="287"/>
    </row>
    <row r="6693" spans="1:1" x14ac:dyDescent="0.25">
      <c r="A6693" s="287"/>
    </row>
    <row r="6694" spans="1:1" x14ac:dyDescent="0.25">
      <c r="A6694" s="287"/>
    </row>
    <row r="6695" spans="1:1" x14ac:dyDescent="0.25">
      <c r="A6695" s="287"/>
    </row>
    <row r="6696" spans="1:1" x14ac:dyDescent="0.25">
      <c r="A6696" s="287"/>
    </row>
    <row r="6697" spans="1:1" x14ac:dyDescent="0.25">
      <c r="A6697" s="287"/>
    </row>
    <row r="6698" spans="1:1" x14ac:dyDescent="0.25">
      <c r="A6698" s="287"/>
    </row>
    <row r="6699" spans="1:1" x14ac:dyDescent="0.25">
      <c r="A6699" s="287"/>
    </row>
    <row r="6700" spans="1:1" x14ac:dyDescent="0.25">
      <c r="A6700" s="287"/>
    </row>
    <row r="6701" spans="1:1" x14ac:dyDescent="0.25">
      <c r="A6701" s="287"/>
    </row>
    <row r="6702" spans="1:1" x14ac:dyDescent="0.25">
      <c r="A6702" s="287"/>
    </row>
    <row r="6703" spans="1:1" x14ac:dyDescent="0.25">
      <c r="A6703" s="287"/>
    </row>
    <row r="6704" spans="1:1" x14ac:dyDescent="0.25">
      <c r="A6704" s="287"/>
    </row>
    <row r="6705" spans="1:1" x14ac:dyDescent="0.25">
      <c r="A6705" s="287"/>
    </row>
    <row r="6706" spans="1:1" x14ac:dyDescent="0.25">
      <c r="A6706" s="287"/>
    </row>
    <row r="6707" spans="1:1" x14ac:dyDescent="0.25">
      <c r="A6707" s="287"/>
    </row>
    <row r="6708" spans="1:1" x14ac:dyDescent="0.25">
      <c r="A6708" s="287"/>
    </row>
    <row r="6709" spans="1:1" x14ac:dyDescent="0.25">
      <c r="A6709" s="287"/>
    </row>
    <row r="6710" spans="1:1" x14ac:dyDescent="0.25">
      <c r="A6710" s="287"/>
    </row>
    <row r="6711" spans="1:1" x14ac:dyDescent="0.25">
      <c r="A6711" s="287"/>
    </row>
    <row r="6712" spans="1:1" x14ac:dyDescent="0.25">
      <c r="A6712" s="287"/>
    </row>
    <row r="6713" spans="1:1" x14ac:dyDescent="0.25">
      <c r="A6713" s="287"/>
    </row>
    <row r="6714" spans="1:1" x14ac:dyDescent="0.25">
      <c r="A6714" s="287"/>
    </row>
    <row r="6715" spans="1:1" x14ac:dyDescent="0.25">
      <c r="A6715" s="287"/>
    </row>
    <row r="6716" spans="1:1" x14ac:dyDescent="0.25">
      <c r="A6716" s="287"/>
    </row>
    <row r="6717" spans="1:1" x14ac:dyDescent="0.25">
      <c r="A6717" s="287"/>
    </row>
    <row r="6718" spans="1:1" x14ac:dyDescent="0.25">
      <c r="A6718" s="287"/>
    </row>
    <row r="6719" spans="1:1" x14ac:dyDescent="0.25">
      <c r="A6719" s="287"/>
    </row>
    <row r="6720" spans="1:1" x14ac:dyDescent="0.25">
      <c r="A6720" s="287"/>
    </row>
    <row r="6721" spans="1:1" x14ac:dyDescent="0.25">
      <c r="A6721" s="287"/>
    </row>
    <row r="6722" spans="1:1" x14ac:dyDescent="0.25">
      <c r="A6722" s="287"/>
    </row>
    <row r="6723" spans="1:1" x14ac:dyDescent="0.25">
      <c r="A6723" s="287"/>
    </row>
    <row r="6724" spans="1:1" x14ac:dyDescent="0.25">
      <c r="A6724" s="287"/>
    </row>
    <row r="6725" spans="1:1" x14ac:dyDescent="0.25">
      <c r="A6725" s="287"/>
    </row>
    <row r="6726" spans="1:1" x14ac:dyDescent="0.25">
      <c r="A6726" s="287"/>
    </row>
    <row r="6727" spans="1:1" x14ac:dyDescent="0.25">
      <c r="A6727" s="287"/>
    </row>
    <row r="6728" spans="1:1" x14ac:dyDescent="0.25">
      <c r="A6728" s="287"/>
    </row>
    <row r="6729" spans="1:1" x14ac:dyDescent="0.25">
      <c r="A6729" s="287"/>
    </row>
    <row r="6730" spans="1:1" x14ac:dyDescent="0.25">
      <c r="A6730" s="287"/>
    </row>
    <row r="6731" spans="1:1" x14ac:dyDescent="0.25">
      <c r="A6731" s="287"/>
    </row>
    <row r="6732" spans="1:1" x14ac:dyDescent="0.25">
      <c r="A6732" s="287"/>
    </row>
    <row r="6733" spans="1:1" x14ac:dyDescent="0.25">
      <c r="A6733" s="287"/>
    </row>
    <row r="6734" spans="1:1" x14ac:dyDescent="0.25">
      <c r="A6734" s="287"/>
    </row>
    <row r="6735" spans="1:1" x14ac:dyDescent="0.25">
      <c r="A6735" s="287"/>
    </row>
    <row r="6736" spans="1:1" x14ac:dyDescent="0.25">
      <c r="A6736" s="287"/>
    </row>
    <row r="6737" spans="1:1" x14ac:dyDescent="0.25">
      <c r="A6737" s="287"/>
    </row>
    <row r="6738" spans="1:1" x14ac:dyDescent="0.25">
      <c r="A6738" s="287"/>
    </row>
    <row r="6739" spans="1:1" x14ac:dyDescent="0.25">
      <c r="A6739" s="287"/>
    </row>
    <row r="6740" spans="1:1" x14ac:dyDescent="0.25">
      <c r="A6740" s="287"/>
    </row>
    <row r="6741" spans="1:1" x14ac:dyDescent="0.25">
      <c r="A6741" s="287"/>
    </row>
    <row r="6742" spans="1:1" x14ac:dyDescent="0.25">
      <c r="A6742" s="287"/>
    </row>
    <row r="6743" spans="1:1" x14ac:dyDescent="0.25">
      <c r="A6743" s="287"/>
    </row>
    <row r="6744" spans="1:1" x14ac:dyDescent="0.25">
      <c r="A6744" s="287"/>
    </row>
    <row r="6745" spans="1:1" x14ac:dyDescent="0.25">
      <c r="A6745" s="287"/>
    </row>
    <row r="6746" spans="1:1" x14ac:dyDescent="0.25">
      <c r="A6746" s="287"/>
    </row>
    <row r="6747" spans="1:1" x14ac:dyDescent="0.25">
      <c r="A6747" s="287"/>
    </row>
    <row r="6748" spans="1:1" x14ac:dyDescent="0.25">
      <c r="A6748" s="287"/>
    </row>
    <row r="6749" spans="1:1" x14ac:dyDescent="0.25">
      <c r="A6749" s="287"/>
    </row>
    <row r="6750" spans="1:1" x14ac:dyDescent="0.25">
      <c r="A6750" s="287"/>
    </row>
    <row r="6751" spans="1:1" x14ac:dyDescent="0.25">
      <c r="A6751" s="287"/>
    </row>
    <row r="6752" spans="1:1" x14ac:dyDescent="0.25">
      <c r="A6752" s="287"/>
    </row>
    <row r="6753" spans="1:1" x14ac:dyDescent="0.25">
      <c r="A6753" s="287"/>
    </row>
    <row r="6754" spans="1:1" x14ac:dyDescent="0.25">
      <c r="A6754" s="287"/>
    </row>
    <row r="6755" spans="1:1" x14ac:dyDescent="0.25">
      <c r="A6755" s="287"/>
    </row>
    <row r="6756" spans="1:1" x14ac:dyDescent="0.25">
      <c r="A6756" s="287"/>
    </row>
    <row r="6757" spans="1:1" x14ac:dyDescent="0.25">
      <c r="A6757" s="287"/>
    </row>
    <row r="6758" spans="1:1" x14ac:dyDescent="0.25">
      <c r="A6758" s="287"/>
    </row>
    <row r="6759" spans="1:1" x14ac:dyDescent="0.25">
      <c r="A6759" s="287"/>
    </row>
    <row r="6760" spans="1:1" x14ac:dyDescent="0.25">
      <c r="A6760" s="287"/>
    </row>
    <row r="6761" spans="1:1" x14ac:dyDescent="0.25">
      <c r="A6761" s="287"/>
    </row>
    <row r="6762" spans="1:1" x14ac:dyDescent="0.25">
      <c r="A6762" s="287"/>
    </row>
    <row r="6763" spans="1:1" x14ac:dyDescent="0.25">
      <c r="A6763" s="287"/>
    </row>
    <row r="6764" spans="1:1" x14ac:dyDescent="0.25">
      <c r="A6764" s="287"/>
    </row>
    <row r="6765" spans="1:1" x14ac:dyDescent="0.25">
      <c r="A6765" s="287"/>
    </row>
    <row r="6766" spans="1:1" x14ac:dyDescent="0.25">
      <c r="A6766" s="287"/>
    </row>
    <row r="6767" spans="1:1" x14ac:dyDescent="0.25">
      <c r="A6767" s="287"/>
    </row>
    <row r="6768" spans="1:1" x14ac:dyDescent="0.25">
      <c r="A6768" s="287"/>
    </row>
    <row r="6769" spans="1:1" x14ac:dyDescent="0.25">
      <c r="A6769" s="287"/>
    </row>
    <row r="6770" spans="1:1" x14ac:dyDescent="0.25">
      <c r="A6770" s="287"/>
    </row>
    <row r="6771" spans="1:1" x14ac:dyDescent="0.25">
      <c r="A6771" s="287"/>
    </row>
    <row r="6772" spans="1:1" x14ac:dyDescent="0.25">
      <c r="A6772" s="287"/>
    </row>
    <row r="6773" spans="1:1" x14ac:dyDescent="0.25">
      <c r="A6773" s="287"/>
    </row>
    <row r="6774" spans="1:1" x14ac:dyDescent="0.25">
      <c r="A6774" s="287"/>
    </row>
    <row r="6775" spans="1:1" x14ac:dyDescent="0.25">
      <c r="A6775" s="287"/>
    </row>
    <row r="6776" spans="1:1" x14ac:dyDescent="0.25">
      <c r="A6776" s="287"/>
    </row>
    <row r="6777" spans="1:1" x14ac:dyDescent="0.25">
      <c r="A6777" s="287"/>
    </row>
    <row r="6778" spans="1:1" x14ac:dyDescent="0.25">
      <c r="A6778" s="287"/>
    </row>
    <row r="6779" spans="1:1" x14ac:dyDescent="0.25">
      <c r="A6779" s="287"/>
    </row>
    <row r="6780" spans="1:1" x14ac:dyDescent="0.25">
      <c r="A6780" s="287"/>
    </row>
    <row r="6781" spans="1:1" x14ac:dyDescent="0.25">
      <c r="A6781" s="287"/>
    </row>
    <row r="6782" spans="1:1" x14ac:dyDescent="0.25">
      <c r="A6782" s="287"/>
    </row>
    <row r="6783" spans="1:1" x14ac:dyDescent="0.25">
      <c r="A6783" s="287"/>
    </row>
    <row r="6784" spans="1:1" x14ac:dyDescent="0.25">
      <c r="A6784" s="287"/>
    </row>
    <row r="6785" spans="1:1" x14ac:dyDescent="0.25">
      <c r="A6785" s="287"/>
    </row>
    <row r="6786" spans="1:1" x14ac:dyDescent="0.25">
      <c r="A6786" s="287"/>
    </row>
    <row r="6787" spans="1:1" x14ac:dyDescent="0.25">
      <c r="A6787" s="287"/>
    </row>
    <row r="6788" spans="1:1" x14ac:dyDescent="0.25">
      <c r="A6788" s="287"/>
    </row>
    <row r="6789" spans="1:1" x14ac:dyDescent="0.25">
      <c r="A6789" s="287"/>
    </row>
    <row r="6790" spans="1:1" x14ac:dyDescent="0.25">
      <c r="A6790" s="287"/>
    </row>
    <row r="6791" spans="1:1" x14ac:dyDescent="0.25">
      <c r="A6791" s="287"/>
    </row>
    <row r="6792" spans="1:1" x14ac:dyDescent="0.25">
      <c r="A6792" s="287"/>
    </row>
    <row r="6793" spans="1:1" x14ac:dyDescent="0.25">
      <c r="A6793" s="287"/>
    </row>
    <row r="6794" spans="1:1" x14ac:dyDescent="0.25">
      <c r="A6794" s="287"/>
    </row>
    <row r="6795" spans="1:1" x14ac:dyDescent="0.25">
      <c r="A6795" s="287"/>
    </row>
    <row r="6796" spans="1:1" x14ac:dyDescent="0.25">
      <c r="A6796" s="287"/>
    </row>
    <row r="6797" spans="1:1" x14ac:dyDescent="0.25">
      <c r="A6797" s="287"/>
    </row>
    <row r="6798" spans="1:1" x14ac:dyDescent="0.25">
      <c r="A6798" s="287"/>
    </row>
    <row r="6799" spans="1:1" x14ac:dyDescent="0.25">
      <c r="A6799" s="287"/>
    </row>
    <row r="6800" spans="1:1" x14ac:dyDescent="0.25">
      <c r="A6800" s="287"/>
    </row>
    <row r="6801" spans="1:1" x14ac:dyDescent="0.25">
      <c r="A6801" s="287"/>
    </row>
    <row r="6802" spans="1:1" x14ac:dyDescent="0.25">
      <c r="A6802" s="287"/>
    </row>
    <row r="6803" spans="1:1" x14ac:dyDescent="0.25">
      <c r="A6803" s="287"/>
    </row>
    <row r="6804" spans="1:1" x14ac:dyDescent="0.25">
      <c r="A6804" s="287"/>
    </row>
    <row r="6805" spans="1:1" x14ac:dyDescent="0.25">
      <c r="A6805" s="287"/>
    </row>
    <row r="6806" spans="1:1" x14ac:dyDescent="0.25">
      <c r="A6806" s="287"/>
    </row>
    <row r="6807" spans="1:1" x14ac:dyDescent="0.25">
      <c r="A6807" s="287"/>
    </row>
    <row r="6808" spans="1:1" x14ac:dyDescent="0.25">
      <c r="A6808" s="287"/>
    </row>
    <row r="6809" spans="1:1" x14ac:dyDescent="0.25">
      <c r="A6809" s="287"/>
    </row>
    <row r="6810" spans="1:1" x14ac:dyDescent="0.25">
      <c r="A6810" s="287"/>
    </row>
    <row r="6811" spans="1:1" x14ac:dyDescent="0.25">
      <c r="A6811" s="287"/>
    </row>
    <row r="6812" spans="1:1" x14ac:dyDescent="0.25">
      <c r="A6812" s="287"/>
    </row>
    <row r="6813" spans="1:1" x14ac:dyDescent="0.25">
      <c r="A6813" s="287"/>
    </row>
    <row r="6814" spans="1:1" x14ac:dyDescent="0.25">
      <c r="A6814" s="287"/>
    </row>
    <row r="6815" spans="1:1" x14ac:dyDescent="0.25">
      <c r="A6815" s="287"/>
    </row>
    <row r="6816" spans="1:1" x14ac:dyDescent="0.25">
      <c r="A6816" s="287"/>
    </row>
    <row r="6817" spans="1:1" x14ac:dyDescent="0.25">
      <c r="A6817" s="287"/>
    </row>
    <row r="6818" spans="1:1" x14ac:dyDescent="0.25">
      <c r="A6818" s="287"/>
    </row>
    <row r="6819" spans="1:1" x14ac:dyDescent="0.25">
      <c r="A6819" s="287"/>
    </row>
    <row r="6820" spans="1:1" x14ac:dyDescent="0.25">
      <c r="A6820" s="287"/>
    </row>
    <row r="6821" spans="1:1" x14ac:dyDescent="0.25">
      <c r="A6821" s="287"/>
    </row>
    <row r="6822" spans="1:1" x14ac:dyDescent="0.25">
      <c r="A6822" s="287"/>
    </row>
    <row r="6823" spans="1:1" x14ac:dyDescent="0.25">
      <c r="A6823" s="287"/>
    </row>
    <row r="6824" spans="1:1" x14ac:dyDescent="0.25">
      <c r="A6824" s="287"/>
    </row>
    <row r="6825" spans="1:1" x14ac:dyDescent="0.25">
      <c r="A6825" s="287"/>
    </row>
    <row r="6826" spans="1:1" x14ac:dyDescent="0.25">
      <c r="A6826" s="287"/>
    </row>
    <row r="6827" spans="1:1" x14ac:dyDescent="0.25">
      <c r="A6827" s="287"/>
    </row>
    <row r="6828" spans="1:1" x14ac:dyDescent="0.25">
      <c r="A6828" s="287"/>
    </row>
    <row r="6829" spans="1:1" x14ac:dyDescent="0.25">
      <c r="A6829" s="287"/>
    </row>
    <row r="6830" spans="1:1" x14ac:dyDescent="0.25">
      <c r="A6830" s="287"/>
    </row>
    <row r="6831" spans="1:1" x14ac:dyDescent="0.25">
      <c r="A6831" s="287"/>
    </row>
    <row r="6832" spans="1:1" x14ac:dyDescent="0.25">
      <c r="A6832" s="287"/>
    </row>
    <row r="6833" spans="1:1" x14ac:dyDescent="0.25">
      <c r="A6833" s="287"/>
    </row>
    <row r="6834" spans="1:1" x14ac:dyDescent="0.25">
      <c r="A6834" s="287"/>
    </row>
    <row r="6835" spans="1:1" x14ac:dyDescent="0.25">
      <c r="A6835" s="287"/>
    </row>
    <row r="6836" spans="1:1" x14ac:dyDescent="0.25">
      <c r="A6836" s="287"/>
    </row>
    <row r="6837" spans="1:1" x14ac:dyDescent="0.25">
      <c r="A6837" s="287"/>
    </row>
    <row r="6838" spans="1:1" x14ac:dyDescent="0.25">
      <c r="A6838" s="287"/>
    </row>
    <row r="6839" spans="1:1" x14ac:dyDescent="0.25">
      <c r="A6839" s="287"/>
    </row>
    <row r="6840" spans="1:1" x14ac:dyDescent="0.25">
      <c r="A6840" s="287"/>
    </row>
    <row r="6841" spans="1:1" x14ac:dyDescent="0.25">
      <c r="A6841" s="287"/>
    </row>
    <row r="6842" spans="1:1" x14ac:dyDescent="0.25">
      <c r="A6842" s="287"/>
    </row>
    <row r="6843" spans="1:1" x14ac:dyDescent="0.25">
      <c r="A6843" s="287"/>
    </row>
    <row r="6844" spans="1:1" x14ac:dyDescent="0.25">
      <c r="A6844" s="287"/>
    </row>
    <row r="6845" spans="1:1" x14ac:dyDescent="0.25">
      <c r="A6845" s="287"/>
    </row>
    <row r="6846" spans="1:1" x14ac:dyDescent="0.25">
      <c r="A6846" s="287"/>
    </row>
    <row r="6847" spans="1:1" x14ac:dyDescent="0.25">
      <c r="A6847" s="287"/>
    </row>
    <row r="6848" spans="1:1" x14ac:dyDescent="0.25">
      <c r="A6848" s="287"/>
    </row>
    <row r="6849" spans="1:1" x14ac:dyDescent="0.25">
      <c r="A6849" s="287"/>
    </row>
    <row r="6850" spans="1:1" x14ac:dyDescent="0.25">
      <c r="A6850" s="287"/>
    </row>
    <row r="6851" spans="1:1" x14ac:dyDescent="0.25">
      <c r="A6851" s="287"/>
    </row>
    <row r="6852" spans="1:1" x14ac:dyDescent="0.25">
      <c r="A6852" s="287"/>
    </row>
    <row r="6853" spans="1:1" x14ac:dyDescent="0.25">
      <c r="A6853" s="287"/>
    </row>
    <row r="6854" spans="1:1" x14ac:dyDescent="0.25">
      <c r="A6854" s="287"/>
    </row>
    <row r="6855" spans="1:1" x14ac:dyDescent="0.25">
      <c r="A6855" s="287"/>
    </row>
    <row r="6856" spans="1:1" x14ac:dyDescent="0.25">
      <c r="A6856" s="287"/>
    </row>
    <row r="6857" spans="1:1" x14ac:dyDescent="0.25">
      <c r="A6857" s="287"/>
    </row>
    <row r="6858" spans="1:1" x14ac:dyDescent="0.25">
      <c r="A6858" s="287"/>
    </row>
    <row r="6859" spans="1:1" x14ac:dyDescent="0.25">
      <c r="A6859" s="287"/>
    </row>
    <row r="6860" spans="1:1" x14ac:dyDescent="0.25">
      <c r="A6860" s="287"/>
    </row>
    <row r="6861" spans="1:1" x14ac:dyDescent="0.25">
      <c r="A6861" s="287"/>
    </row>
    <row r="6862" spans="1:1" x14ac:dyDescent="0.25">
      <c r="A6862" s="287"/>
    </row>
    <row r="6863" spans="1:1" x14ac:dyDescent="0.25">
      <c r="A6863" s="287"/>
    </row>
    <row r="6864" spans="1:1" x14ac:dyDescent="0.25">
      <c r="A6864" s="287"/>
    </row>
    <row r="6865" spans="1:1" x14ac:dyDescent="0.25">
      <c r="A6865" s="287"/>
    </row>
    <row r="6866" spans="1:1" x14ac:dyDescent="0.25">
      <c r="A6866" s="287"/>
    </row>
    <row r="6867" spans="1:1" x14ac:dyDescent="0.25">
      <c r="A6867" s="287"/>
    </row>
    <row r="6868" spans="1:1" x14ac:dyDescent="0.25">
      <c r="A6868" s="287"/>
    </row>
    <row r="6869" spans="1:1" x14ac:dyDescent="0.25">
      <c r="A6869" s="287"/>
    </row>
    <row r="6870" spans="1:1" x14ac:dyDescent="0.25">
      <c r="A6870" s="287"/>
    </row>
    <row r="6871" spans="1:1" x14ac:dyDescent="0.25">
      <c r="A6871" s="287"/>
    </row>
    <row r="6872" spans="1:1" x14ac:dyDescent="0.25">
      <c r="A6872" s="287"/>
    </row>
    <row r="6873" spans="1:1" x14ac:dyDescent="0.25">
      <c r="A6873" s="287"/>
    </row>
    <row r="6874" spans="1:1" x14ac:dyDescent="0.25">
      <c r="A6874" s="287"/>
    </row>
    <row r="6875" spans="1:1" x14ac:dyDescent="0.25">
      <c r="A6875" s="287"/>
    </row>
    <row r="6876" spans="1:1" x14ac:dyDescent="0.25">
      <c r="A6876" s="287"/>
    </row>
    <row r="6877" spans="1:1" x14ac:dyDescent="0.25">
      <c r="A6877" s="287"/>
    </row>
    <row r="6878" spans="1:1" x14ac:dyDescent="0.25">
      <c r="A6878" s="287"/>
    </row>
    <row r="6879" spans="1:1" x14ac:dyDescent="0.25">
      <c r="A6879" s="287"/>
    </row>
    <row r="6880" spans="1:1" x14ac:dyDescent="0.25">
      <c r="A6880" s="287"/>
    </row>
    <row r="6881" spans="1:1" x14ac:dyDescent="0.25">
      <c r="A6881" s="287"/>
    </row>
    <row r="6882" spans="1:1" x14ac:dyDescent="0.25">
      <c r="A6882" s="287"/>
    </row>
    <row r="6883" spans="1:1" x14ac:dyDescent="0.25">
      <c r="A6883" s="287"/>
    </row>
    <row r="6884" spans="1:1" x14ac:dyDescent="0.25">
      <c r="A6884" s="287"/>
    </row>
    <row r="6885" spans="1:1" x14ac:dyDescent="0.25">
      <c r="A6885" s="287"/>
    </row>
    <row r="6886" spans="1:1" x14ac:dyDescent="0.25">
      <c r="A6886" s="287"/>
    </row>
    <row r="6887" spans="1:1" x14ac:dyDescent="0.25">
      <c r="A6887" s="287"/>
    </row>
    <row r="6888" spans="1:1" x14ac:dyDescent="0.25">
      <c r="A6888" s="287"/>
    </row>
    <row r="6889" spans="1:1" x14ac:dyDescent="0.25">
      <c r="A6889" s="287"/>
    </row>
    <row r="6890" spans="1:1" x14ac:dyDescent="0.25">
      <c r="A6890" s="287"/>
    </row>
    <row r="6891" spans="1:1" x14ac:dyDescent="0.25">
      <c r="A6891" s="287"/>
    </row>
    <row r="6892" spans="1:1" x14ac:dyDescent="0.25">
      <c r="A6892" s="287"/>
    </row>
    <row r="6893" spans="1:1" x14ac:dyDescent="0.25">
      <c r="A6893" s="287"/>
    </row>
    <row r="6894" spans="1:1" x14ac:dyDescent="0.25">
      <c r="A6894" s="287"/>
    </row>
    <row r="6895" spans="1:1" x14ac:dyDescent="0.25">
      <c r="A6895" s="287"/>
    </row>
    <row r="6896" spans="1:1" x14ac:dyDescent="0.25">
      <c r="A6896" s="287"/>
    </row>
    <row r="6897" spans="1:1" x14ac:dyDescent="0.25">
      <c r="A6897" s="287"/>
    </row>
    <row r="6898" spans="1:1" x14ac:dyDescent="0.25">
      <c r="A6898" s="287"/>
    </row>
    <row r="6899" spans="1:1" x14ac:dyDescent="0.25">
      <c r="A6899" s="287"/>
    </row>
    <row r="6900" spans="1:1" x14ac:dyDescent="0.25">
      <c r="A6900" s="287"/>
    </row>
    <row r="6901" spans="1:1" x14ac:dyDescent="0.25">
      <c r="A6901" s="287"/>
    </row>
    <row r="6902" spans="1:1" x14ac:dyDescent="0.25">
      <c r="A6902" s="287"/>
    </row>
    <row r="6903" spans="1:1" x14ac:dyDescent="0.25">
      <c r="A6903" s="287"/>
    </row>
    <row r="6904" spans="1:1" x14ac:dyDescent="0.25">
      <c r="A6904" s="287"/>
    </row>
    <row r="6905" spans="1:1" x14ac:dyDescent="0.25">
      <c r="A6905" s="287"/>
    </row>
    <row r="6906" spans="1:1" x14ac:dyDescent="0.25">
      <c r="A6906" s="287"/>
    </row>
    <row r="6907" spans="1:1" x14ac:dyDescent="0.25">
      <c r="A6907" s="287"/>
    </row>
    <row r="6908" spans="1:1" x14ac:dyDescent="0.25">
      <c r="A6908" s="287"/>
    </row>
    <row r="6909" spans="1:1" x14ac:dyDescent="0.25">
      <c r="A6909" s="287"/>
    </row>
    <row r="6910" spans="1:1" x14ac:dyDescent="0.25">
      <c r="A6910" s="287"/>
    </row>
    <row r="6911" spans="1:1" x14ac:dyDescent="0.25">
      <c r="A6911" s="287"/>
    </row>
    <row r="6912" spans="1:1" x14ac:dyDescent="0.25">
      <c r="A6912" s="287"/>
    </row>
    <row r="6913" spans="1:1" x14ac:dyDescent="0.25">
      <c r="A6913" s="287"/>
    </row>
    <row r="6914" spans="1:1" x14ac:dyDescent="0.25">
      <c r="A6914" s="287"/>
    </row>
    <row r="6915" spans="1:1" x14ac:dyDescent="0.25">
      <c r="A6915" s="287"/>
    </row>
    <row r="6916" spans="1:1" x14ac:dyDescent="0.25">
      <c r="A6916" s="287"/>
    </row>
    <row r="6917" spans="1:1" x14ac:dyDescent="0.25">
      <c r="A6917" s="287"/>
    </row>
    <row r="6918" spans="1:1" x14ac:dyDescent="0.25">
      <c r="A6918" s="287"/>
    </row>
    <row r="6919" spans="1:1" x14ac:dyDescent="0.25">
      <c r="A6919" s="287"/>
    </row>
    <row r="6920" spans="1:1" x14ac:dyDescent="0.25">
      <c r="A6920" s="287"/>
    </row>
    <row r="6921" spans="1:1" x14ac:dyDescent="0.25">
      <c r="A6921" s="287"/>
    </row>
    <row r="6922" spans="1:1" x14ac:dyDescent="0.25">
      <c r="A6922" s="287"/>
    </row>
    <row r="6923" spans="1:1" x14ac:dyDescent="0.25">
      <c r="A6923" s="287"/>
    </row>
    <row r="6924" spans="1:1" x14ac:dyDescent="0.25">
      <c r="A6924" s="287"/>
    </row>
    <row r="6925" spans="1:1" x14ac:dyDescent="0.25">
      <c r="A6925" s="287"/>
    </row>
    <row r="6926" spans="1:1" x14ac:dyDescent="0.25">
      <c r="A6926" s="287"/>
    </row>
    <row r="6927" spans="1:1" x14ac:dyDescent="0.25">
      <c r="A6927" s="287"/>
    </row>
    <row r="6928" spans="1:1" x14ac:dyDescent="0.25">
      <c r="A6928" s="287"/>
    </row>
    <row r="6929" spans="1:1" x14ac:dyDescent="0.25">
      <c r="A6929" s="287"/>
    </row>
    <row r="6930" spans="1:1" x14ac:dyDescent="0.25">
      <c r="A6930" s="287"/>
    </row>
    <row r="6931" spans="1:1" x14ac:dyDescent="0.25">
      <c r="A6931" s="287"/>
    </row>
    <row r="6932" spans="1:1" x14ac:dyDescent="0.25">
      <c r="A6932" s="287"/>
    </row>
    <row r="6933" spans="1:1" x14ac:dyDescent="0.25">
      <c r="A6933" s="287"/>
    </row>
    <row r="6934" spans="1:1" x14ac:dyDescent="0.25">
      <c r="A6934" s="287"/>
    </row>
    <row r="6935" spans="1:1" x14ac:dyDescent="0.25">
      <c r="A6935" s="287"/>
    </row>
    <row r="6936" spans="1:1" x14ac:dyDescent="0.25">
      <c r="A6936" s="287"/>
    </row>
    <row r="6937" spans="1:1" x14ac:dyDescent="0.25">
      <c r="A6937" s="287"/>
    </row>
    <row r="6938" spans="1:1" x14ac:dyDescent="0.25">
      <c r="A6938" s="287"/>
    </row>
    <row r="6939" spans="1:1" x14ac:dyDescent="0.25">
      <c r="A6939" s="287"/>
    </row>
    <row r="6940" spans="1:1" x14ac:dyDescent="0.25">
      <c r="A6940" s="287"/>
    </row>
    <row r="6941" spans="1:1" x14ac:dyDescent="0.25">
      <c r="A6941" s="287"/>
    </row>
    <row r="6942" spans="1:1" x14ac:dyDescent="0.25">
      <c r="A6942" s="287"/>
    </row>
    <row r="6943" spans="1:1" x14ac:dyDescent="0.25">
      <c r="A6943" s="287"/>
    </row>
    <row r="6944" spans="1:1" x14ac:dyDescent="0.25">
      <c r="A6944" s="287"/>
    </row>
    <row r="6945" spans="1:1" x14ac:dyDescent="0.25">
      <c r="A6945" s="287"/>
    </row>
    <row r="6946" spans="1:1" x14ac:dyDescent="0.25">
      <c r="A6946" s="287"/>
    </row>
    <row r="6947" spans="1:1" x14ac:dyDescent="0.25">
      <c r="A6947" s="287"/>
    </row>
    <row r="6948" spans="1:1" x14ac:dyDescent="0.25">
      <c r="A6948" s="287"/>
    </row>
    <row r="6949" spans="1:1" x14ac:dyDescent="0.25">
      <c r="A6949" s="287"/>
    </row>
    <row r="6950" spans="1:1" x14ac:dyDescent="0.25">
      <c r="A6950" s="287"/>
    </row>
    <row r="6951" spans="1:1" x14ac:dyDescent="0.25">
      <c r="A6951" s="287"/>
    </row>
    <row r="6952" spans="1:1" x14ac:dyDescent="0.25">
      <c r="A6952" s="287"/>
    </row>
    <row r="6953" spans="1:1" x14ac:dyDescent="0.25">
      <c r="A6953" s="287"/>
    </row>
    <row r="6954" spans="1:1" x14ac:dyDescent="0.25">
      <c r="A6954" s="287"/>
    </row>
    <row r="6955" spans="1:1" x14ac:dyDescent="0.25">
      <c r="A6955" s="287"/>
    </row>
    <row r="6956" spans="1:1" x14ac:dyDescent="0.25">
      <c r="A6956" s="287"/>
    </row>
    <row r="6957" spans="1:1" x14ac:dyDescent="0.25">
      <c r="A6957" s="287"/>
    </row>
    <row r="6958" spans="1:1" x14ac:dyDescent="0.25">
      <c r="A6958" s="287"/>
    </row>
    <row r="6959" spans="1:1" x14ac:dyDescent="0.25">
      <c r="A6959" s="287"/>
    </row>
    <row r="6960" spans="1:1" x14ac:dyDescent="0.25">
      <c r="A6960" s="287"/>
    </row>
    <row r="6961" spans="1:1" x14ac:dyDescent="0.25">
      <c r="A6961" s="287"/>
    </row>
    <row r="6962" spans="1:1" x14ac:dyDescent="0.25">
      <c r="A6962" s="287"/>
    </row>
    <row r="6963" spans="1:1" x14ac:dyDescent="0.25">
      <c r="A6963" s="287"/>
    </row>
    <row r="6964" spans="1:1" x14ac:dyDescent="0.25">
      <c r="A6964" s="287"/>
    </row>
    <row r="6965" spans="1:1" x14ac:dyDescent="0.25">
      <c r="A6965" s="287"/>
    </row>
    <row r="6966" spans="1:1" x14ac:dyDescent="0.25">
      <c r="A6966" s="287"/>
    </row>
    <row r="6967" spans="1:1" x14ac:dyDescent="0.25">
      <c r="A6967" s="287"/>
    </row>
    <row r="6968" spans="1:1" x14ac:dyDescent="0.25">
      <c r="A6968" s="287"/>
    </row>
    <row r="6969" spans="1:1" x14ac:dyDescent="0.25">
      <c r="A6969" s="287"/>
    </row>
    <row r="6970" spans="1:1" x14ac:dyDescent="0.25">
      <c r="A6970" s="287"/>
    </row>
    <row r="6971" spans="1:1" x14ac:dyDescent="0.25">
      <c r="A6971" s="287"/>
    </row>
    <row r="6972" spans="1:1" x14ac:dyDescent="0.25">
      <c r="A6972" s="287"/>
    </row>
    <row r="6973" spans="1:1" x14ac:dyDescent="0.25">
      <c r="A6973" s="287"/>
    </row>
    <row r="6974" spans="1:1" x14ac:dyDescent="0.25">
      <c r="A6974" s="287"/>
    </row>
    <row r="6975" spans="1:1" x14ac:dyDescent="0.25">
      <c r="A6975" s="287"/>
    </row>
    <row r="6976" spans="1:1" x14ac:dyDescent="0.25">
      <c r="A6976" s="287"/>
    </row>
    <row r="6977" spans="1:1" x14ac:dyDescent="0.25">
      <c r="A6977" s="287"/>
    </row>
    <row r="6978" spans="1:1" x14ac:dyDescent="0.25">
      <c r="A6978" s="287"/>
    </row>
    <row r="6979" spans="1:1" x14ac:dyDescent="0.25">
      <c r="A6979" s="287"/>
    </row>
    <row r="6980" spans="1:1" x14ac:dyDescent="0.25">
      <c r="A6980" s="287"/>
    </row>
    <row r="6981" spans="1:1" x14ac:dyDescent="0.25">
      <c r="A6981" s="287"/>
    </row>
    <row r="6982" spans="1:1" x14ac:dyDescent="0.25">
      <c r="A6982" s="287"/>
    </row>
    <row r="6983" spans="1:1" x14ac:dyDescent="0.25">
      <c r="A6983" s="287"/>
    </row>
    <row r="6984" spans="1:1" x14ac:dyDescent="0.25">
      <c r="A6984" s="287"/>
    </row>
    <row r="6985" spans="1:1" x14ac:dyDescent="0.25">
      <c r="A6985" s="287"/>
    </row>
    <row r="6986" spans="1:1" x14ac:dyDescent="0.25">
      <c r="A6986" s="287"/>
    </row>
    <row r="6987" spans="1:1" x14ac:dyDescent="0.25">
      <c r="A6987" s="287"/>
    </row>
    <row r="6988" spans="1:1" x14ac:dyDescent="0.25">
      <c r="A6988" s="287"/>
    </row>
    <row r="6989" spans="1:1" x14ac:dyDescent="0.25">
      <c r="A6989" s="287"/>
    </row>
    <row r="6990" spans="1:1" x14ac:dyDescent="0.25">
      <c r="A6990" s="287"/>
    </row>
    <row r="6991" spans="1:1" x14ac:dyDescent="0.25">
      <c r="A6991" s="287"/>
    </row>
    <row r="6992" spans="1:1" x14ac:dyDescent="0.25">
      <c r="A6992" s="287"/>
    </row>
    <row r="6993" spans="1:1" x14ac:dyDescent="0.25">
      <c r="A6993" s="287"/>
    </row>
    <row r="6994" spans="1:1" x14ac:dyDescent="0.25">
      <c r="A6994" s="287"/>
    </row>
    <row r="6995" spans="1:1" x14ac:dyDescent="0.25">
      <c r="A6995" s="287"/>
    </row>
    <row r="6996" spans="1:1" x14ac:dyDescent="0.25">
      <c r="A6996" s="287"/>
    </row>
    <row r="6997" spans="1:1" x14ac:dyDescent="0.25">
      <c r="A6997" s="287"/>
    </row>
    <row r="6998" spans="1:1" x14ac:dyDescent="0.25">
      <c r="A6998" s="287"/>
    </row>
    <row r="6999" spans="1:1" x14ac:dyDescent="0.25">
      <c r="A6999" s="287"/>
    </row>
    <row r="7000" spans="1:1" x14ac:dyDescent="0.25">
      <c r="A7000" s="287"/>
    </row>
    <row r="7001" spans="1:1" x14ac:dyDescent="0.25">
      <c r="A7001" s="287"/>
    </row>
    <row r="7002" spans="1:1" x14ac:dyDescent="0.25">
      <c r="A7002" s="287"/>
    </row>
    <row r="7003" spans="1:1" x14ac:dyDescent="0.25">
      <c r="A7003" s="287"/>
    </row>
    <row r="7004" spans="1:1" x14ac:dyDescent="0.25">
      <c r="A7004" s="287"/>
    </row>
    <row r="7005" spans="1:1" x14ac:dyDescent="0.25">
      <c r="A7005" s="287"/>
    </row>
    <row r="7006" spans="1:1" x14ac:dyDescent="0.25">
      <c r="A7006" s="287"/>
    </row>
    <row r="7007" spans="1:1" x14ac:dyDescent="0.25">
      <c r="A7007" s="287"/>
    </row>
    <row r="7008" spans="1:1" x14ac:dyDescent="0.25">
      <c r="A7008" s="287"/>
    </row>
    <row r="7009" spans="1:1" x14ac:dyDescent="0.25">
      <c r="A7009" s="287"/>
    </row>
    <row r="7010" spans="1:1" x14ac:dyDescent="0.25">
      <c r="A7010" s="287"/>
    </row>
    <row r="7011" spans="1:1" x14ac:dyDescent="0.25">
      <c r="A7011" s="287"/>
    </row>
    <row r="7012" spans="1:1" x14ac:dyDescent="0.25">
      <c r="A7012" s="287"/>
    </row>
    <row r="7013" spans="1:1" x14ac:dyDescent="0.25">
      <c r="A7013" s="287"/>
    </row>
    <row r="7014" spans="1:1" x14ac:dyDescent="0.25">
      <c r="A7014" s="287"/>
    </row>
    <row r="7015" spans="1:1" x14ac:dyDescent="0.25">
      <c r="A7015" s="287"/>
    </row>
    <row r="7016" spans="1:1" x14ac:dyDescent="0.25">
      <c r="A7016" s="287"/>
    </row>
    <row r="7017" spans="1:1" x14ac:dyDescent="0.25">
      <c r="A7017" s="287"/>
    </row>
    <row r="7018" spans="1:1" x14ac:dyDescent="0.25">
      <c r="A7018" s="287"/>
    </row>
    <row r="7019" spans="1:1" x14ac:dyDescent="0.25">
      <c r="A7019" s="287"/>
    </row>
    <row r="7020" spans="1:1" x14ac:dyDescent="0.25">
      <c r="A7020" s="287"/>
    </row>
    <row r="7021" spans="1:1" x14ac:dyDescent="0.25">
      <c r="A7021" s="287"/>
    </row>
    <row r="7022" spans="1:1" x14ac:dyDescent="0.25">
      <c r="A7022" s="287"/>
    </row>
    <row r="7023" spans="1:1" x14ac:dyDescent="0.25">
      <c r="A7023" s="287"/>
    </row>
    <row r="7024" spans="1:1" x14ac:dyDescent="0.25">
      <c r="A7024" s="287"/>
    </row>
    <row r="7025" spans="1:1" x14ac:dyDescent="0.25">
      <c r="A7025" s="287"/>
    </row>
    <row r="7026" spans="1:1" x14ac:dyDescent="0.25">
      <c r="A7026" s="287"/>
    </row>
    <row r="7027" spans="1:1" x14ac:dyDescent="0.25">
      <c r="A7027" s="287"/>
    </row>
    <row r="7028" spans="1:1" x14ac:dyDescent="0.25">
      <c r="A7028" s="287"/>
    </row>
    <row r="7029" spans="1:1" x14ac:dyDescent="0.25">
      <c r="A7029" s="287"/>
    </row>
    <row r="7030" spans="1:1" x14ac:dyDescent="0.25">
      <c r="A7030" s="287"/>
    </row>
    <row r="7031" spans="1:1" x14ac:dyDescent="0.25">
      <c r="A7031" s="287"/>
    </row>
    <row r="7032" spans="1:1" x14ac:dyDescent="0.25">
      <c r="A7032" s="287"/>
    </row>
    <row r="7033" spans="1:1" x14ac:dyDescent="0.25">
      <c r="A7033" s="287"/>
    </row>
    <row r="7034" spans="1:1" x14ac:dyDescent="0.25">
      <c r="A7034" s="287"/>
    </row>
    <row r="7035" spans="1:1" x14ac:dyDescent="0.25">
      <c r="A7035" s="287"/>
    </row>
    <row r="7036" spans="1:1" x14ac:dyDescent="0.25">
      <c r="A7036" s="287"/>
    </row>
    <row r="7037" spans="1:1" x14ac:dyDescent="0.25">
      <c r="A7037" s="287"/>
    </row>
    <row r="7038" spans="1:1" x14ac:dyDescent="0.25">
      <c r="A7038" s="287"/>
    </row>
    <row r="7039" spans="1:1" x14ac:dyDescent="0.25">
      <c r="A7039" s="287"/>
    </row>
    <row r="7040" spans="1:1" x14ac:dyDescent="0.25">
      <c r="A7040" s="287"/>
    </row>
    <row r="7041" spans="1:1" x14ac:dyDescent="0.25">
      <c r="A7041" s="287"/>
    </row>
    <row r="7042" spans="1:1" x14ac:dyDescent="0.25">
      <c r="A7042" s="287"/>
    </row>
    <row r="7043" spans="1:1" x14ac:dyDescent="0.25">
      <c r="A7043" s="287"/>
    </row>
    <row r="7044" spans="1:1" x14ac:dyDescent="0.25">
      <c r="A7044" s="287"/>
    </row>
    <row r="7045" spans="1:1" x14ac:dyDescent="0.25">
      <c r="A7045" s="287"/>
    </row>
    <row r="7046" spans="1:1" x14ac:dyDescent="0.25">
      <c r="A7046" s="287"/>
    </row>
    <row r="7047" spans="1:1" x14ac:dyDescent="0.25">
      <c r="A7047" s="287"/>
    </row>
    <row r="7048" spans="1:1" x14ac:dyDescent="0.25">
      <c r="A7048" s="287"/>
    </row>
    <row r="7049" spans="1:1" x14ac:dyDescent="0.25">
      <c r="A7049" s="287"/>
    </row>
    <row r="7050" spans="1:1" x14ac:dyDescent="0.25">
      <c r="A7050" s="287"/>
    </row>
    <row r="7051" spans="1:1" x14ac:dyDescent="0.25">
      <c r="A7051" s="287"/>
    </row>
    <row r="7052" spans="1:1" x14ac:dyDescent="0.25">
      <c r="A7052" s="287"/>
    </row>
    <row r="7053" spans="1:1" x14ac:dyDescent="0.25">
      <c r="A7053" s="287"/>
    </row>
    <row r="7054" spans="1:1" x14ac:dyDescent="0.25">
      <c r="A7054" s="287"/>
    </row>
    <row r="7055" spans="1:1" x14ac:dyDescent="0.25">
      <c r="A7055" s="287"/>
    </row>
    <row r="7056" spans="1:1" x14ac:dyDescent="0.25">
      <c r="A7056" s="287"/>
    </row>
    <row r="7057" spans="1:1" x14ac:dyDescent="0.25">
      <c r="A7057" s="287"/>
    </row>
    <row r="7058" spans="1:1" x14ac:dyDescent="0.25">
      <c r="A7058" s="287"/>
    </row>
    <row r="7059" spans="1:1" x14ac:dyDescent="0.25">
      <c r="A7059" s="287"/>
    </row>
    <row r="7060" spans="1:1" x14ac:dyDescent="0.25">
      <c r="A7060" s="287"/>
    </row>
    <row r="7061" spans="1:1" x14ac:dyDescent="0.25">
      <c r="A7061" s="287"/>
    </row>
    <row r="7062" spans="1:1" x14ac:dyDescent="0.25">
      <c r="A7062" s="287"/>
    </row>
    <row r="7063" spans="1:1" x14ac:dyDescent="0.25">
      <c r="A7063" s="287"/>
    </row>
    <row r="7064" spans="1:1" x14ac:dyDescent="0.25">
      <c r="A7064" s="287"/>
    </row>
    <row r="7065" spans="1:1" x14ac:dyDescent="0.25">
      <c r="A7065" s="287"/>
    </row>
    <row r="7066" spans="1:1" x14ac:dyDescent="0.25">
      <c r="A7066" s="287"/>
    </row>
    <row r="7067" spans="1:1" x14ac:dyDescent="0.25">
      <c r="A7067" s="287"/>
    </row>
    <row r="7068" spans="1:1" x14ac:dyDescent="0.25">
      <c r="A7068" s="287"/>
    </row>
    <row r="7069" spans="1:1" x14ac:dyDescent="0.25">
      <c r="A7069" s="287"/>
    </row>
    <row r="7070" spans="1:1" x14ac:dyDescent="0.25">
      <c r="A7070" s="287"/>
    </row>
    <row r="7071" spans="1:1" x14ac:dyDescent="0.25">
      <c r="A7071" s="287"/>
    </row>
    <row r="7072" spans="1:1" x14ac:dyDescent="0.25">
      <c r="A7072" s="287"/>
    </row>
    <row r="7073" spans="1:1" x14ac:dyDescent="0.25">
      <c r="A7073" s="287"/>
    </row>
    <row r="7074" spans="1:1" x14ac:dyDescent="0.25">
      <c r="A7074" s="287"/>
    </row>
    <row r="7075" spans="1:1" x14ac:dyDescent="0.25">
      <c r="A7075" s="287"/>
    </row>
    <row r="7076" spans="1:1" x14ac:dyDescent="0.25">
      <c r="A7076" s="287"/>
    </row>
    <row r="7077" spans="1:1" x14ac:dyDescent="0.25">
      <c r="A7077" s="287"/>
    </row>
    <row r="7078" spans="1:1" x14ac:dyDescent="0.25">
      <c r="A7078" s="287"/>
    </row>
    <row r="7079" spans="1:1" x14ac:dyDescent="0.25">
      <c r="A7079" s="287"/>
    </row>
    <row r="7080" spans="1:1" x14ac:dyDescent="0.25">
      <c r="A7080" s="287"/>
    </row>
    <row r="7081" spans="1:1" x14ac:dyDescent="0.25">
      <c r="A7081" s="287"/>
    </row>
    <row r="7082" spans="1:1" x14ac:dyDescent="0.25">
      <c r="A7082" s="287"/>
    </row>
    <row r="7083" spans="1:1" x14ac:dyDescent="0.25">
      <c r="A7083" s="287"/>
    </row>
    <row r="7084" spans="1:1" x14ac:dyDescent="0.25">
      <c r="A7084" s="287"/>
    </row>
    <row r="7085" spans="1:1" x14ac:dyDescent="0.25">
      <c r="A7085" s="287"/>
    </row>
    <row r="7086" spans="1:1" x14ac:dyDescent="0.25">
      <c r="A7086" s="287"/>
    </row>
    <row r="7087" spans="1:1" x14ac:dyDescent="0.25">
      <c r="A7087" s="287"/>
    </row>
    <row r="7088" spans="1:1" x14ac:dyDescent="0.25">
      <c r="A7088" s="287"/>
    </row>
    <row r="7089" spans="1:1" x14ac:dyDescent="0.25">
      <c r="A7089" s="287"/>
    </row>
    <row r="7090" spans="1:1" x14ac:dyDescent="0.25">
      <c r="A7090" s="287"/>
    </row>
    <row r="7091" spans="1:1" x14ac:dyDescent="0.25">
      <c r="A7091" s="287"/>
    </row>
    <row r="7092" spans="1:1" x14ac:dyDescent="0.25">
      <c r="A7092" s="287"/>
    </row>
    <row r="7093" spans="1:1" x14ac:dyDescent="0.25">
      <c r="A7093" s="287"/>
    </row>
    <row r="7094" spans="1:1" x14ac:dyDescent="0.25">
      <c r="A7094" s="287"/>
    </row>
    <row r="7095" spans="1:1" x14ac:dyDescent="0.25">
      <c r="A7095" s="287"/>
    </row>
    <row r="7096" spans="1:1" x14ac:dyDescent="0.25">
      <c r="A7096" s="287"/>
    </row>
    <row r="7097" spans="1:1" x14ac:dyDescent="0.25">
      <c r="A7097" s="287"/>
    </row>
    <row r="7098" spans="1:1" x14ac:dyDescent="0.25">
      <c r="A7098" s="287"/>
    </row>
    <row r="7099" spans="1:1" x14ac:dyDescent="0.25">
      <c r="A7099" s="287"/>
    </row>
    <row r="7100" spans="1:1" x14ac:dyDescent="0.25">
      <c r="A7100" s="287"/>
    </row>
    <row r="7101" spans="1:1" x14ac:dyDescent="0.25">
      <c r="A7101" s="287"/>
    </row>
    <row r="7102" spans="1:1" x14ac:dyDescent="0.25">
      <c r="A7102" s="287"/>
    </row>
    <row r="7103" spans="1:1" x14ac:dyDescent="0.25">
      <c r="A7103" s="287"/>
    </row>
    <row r="7104" spans="1:1" x14ac:dyDescent="0.25">
      <c r="A7104" s="287"/>
    </row>
    <row r="7105" spans="1:1" x14ac:dyDescent="0.25">
      <c r="A7105" s="287"/>
    </row>
    <row r="7106" spans="1:1" x14ac:dyDescent="0.25">
      <c r="A7106" s="287"/>
    </row>
    <row r="7107" spans="1:1" x14ac:dyDescent="0.25">
      <c r="A7107" s="287"/>
    </row>
    <row r="7108" spans="1:1" x14ac:dyDescent="0.25">
      <c r="A7108" s="287"/>
    </row>
    <row r="7109" spans="1:1" x14ac:dyDescent="0.25">
      <c r="A7109" s="287"/>
    </row>
    <row r="7110" spans="1:1" x14ac:dyDescent="0.25">
      <c r="A7110" s="287"/>
    </row>
    <row r="7111" spans="1:1" x14ac:dyDescent="0.25">
      <c r="A7111" s="287"/>
    </row>
    <row r="7112" spans="1:1" x14ac:dyDescent="0.25">
      <c r="A7112" s="287"/>
    </row>
    <row r="7113" spans="1:1" x14ac:dyDescent="0.25">
      <c r="A7113" s="287"/>
    </row>
    <row r="7114" spans="1:1" x14ac:dyDescent="0.25">
      <c r="A7114" s="287"/>
    </row>
    <row r="7115" spans="1:1" x14ac:dyDescent="0.25">
      <c r="A7115" s="287"/>
    </row>
    <row r="7116" spans="1:1" x14ac:dyDescent="0.25">
      <c r="A7116" s="287"/>
    </row>
    <row r="7117" spans="1:1" x14ac:dyDescent="0.25">
      <c r="A7117" s="287"/>
    </row>
    <row r="7118" spans="1:1" x14ac:dyDescent="0.25">
      <c r="A7118" s="287"/>
    </row>
    <row r="7119" spans="1:1" x14ac:dyDescent="0.25">
      <c r="A7119" s="287"/>
    </row>
    <row r="7120" spans="1:1" x14ac:dyDescent="0.25">
      <c r="A7120" s="287"/>
    </row>
    <row r="7121" spans="1:1" x14ac:dyDescent="0.25">
      <c r="A7121" s="287"/>
    </row>
    <row r="7122" spans="1:1" x14ac:dyDescent="0.25">
      <c r="A7122" s="287"/>
    </row>
    <row r="7123" spans="1:1" x14ac:dyDescent="0.25">
      <c r="A7123" s="287"/>
    </row>
    <row r="7124" spans="1:1" x14ac:dyDescent="0.25">
      <c r="A7124" s="287"/>
    </row>
    <row r="7125" spans="1:1" x14ac:dyDescent="0.25">
      <c r="A7125" s="287"/>
    </row>
    <row r="7126" spans="1:1" x14ac:dyDescent="0.25">
      <c r="A7126" s="287"/>
    </row>
    <row r="7127" spans="1:1" x14ac:dyDescent="0.25">
      <c r="A7127" s="287"/>
    </row>
    <row r="7128" spans="1:1" x14ac:dyDescent="0.25">
      <c r="A7128" s="287"/>
    </row>
    <row r="7129" spans="1:1" x14ac:dyDescent="0.25">
      <c r="A7129" s="287"/>
    </row>
    <row r="7130" spans="1:1" x14ac:dyDescent="0.25">
      <c r="A7130" s="287"/>
    </row>
    <row r="7131" spans="1:1" x14ac:dyDescent="0.25">
      <c r="A7131" s="287"/>
    </row>
    <row r="7132" spans="1:1" x14ac:dyDescent="0.25">
      <c r="A7132" s="287"/>
    </row>
    <row r="7133" spans="1:1" x14ac:dyDescent="0.25">
      <c r="A7133" s="287"/>
    </row>
    <row r="7134" spans="1:1" x14ac:dyDescent="0.25">
      <c r="A7134" s="287"/>
    </row>
    <row r="7135" spans="1:1" x14ac:dyDescent="0.25">
      <c r="A7135" s="287"/>
    </row>
    <row r="7136" spans="1:1" x14ac:dyDescent="0.25">
      <c r="A7136" s="287"/>
    </row>
    <row r="7137" spans="1:1" x14ac:dyDescent="0.25">
      <c r="A7137" s="287"/>
    </row>
    <row r="7138" spans="1:1" x14ac:dyDescent="0.25">
      <c r="A7138" s="287"/>
    </row>
    <row r="7139" spans="1:1" x14ac:dyDescent="0.25">
      <c r="A7139" s="287"/>
    </row>
    <row r="7140" spans="1:1" x14ac:dyDescent="0.25">
      <c r="A7140" s="287"/>
    </row>
    <row r="7141" spans="1:1" x14ac:dyDescent="0.25">
      <c r="A7141" s="287"/>
    </row>
    <row r="7142" spans="1:1" x14ac:dyDescent="0.25">
      <c r="A7142" s="287"/>
    </row>
    <row r="7143" spans="1:1" x14ac:dyDescent="0.25">
      <c r="A7143" s="287"/>
    </row>
    <row r="7144" spans="1:1" x14ac:dyDescent="0.25">
      <c r="A7144" s="287"/>
    </row>
    <row r="7145" spans="1:1" x14ac:dyDescent="0.25">
      <c r="A7145" s="287"/>
    </row>
    <row r="7146" spans="1:1" x14ac:dyDescent="0.25">
      <c r="A7146" s="287"/>
    </row>
    <row r="7147" spans="1:1" x14ac:dyDescent="0.25">
      <c r="A7147" s="287"/>
    </row>
    <row r="7148" spans="1:1" x14ac:dyDescent="0.25">
      <c r="A7148" s="287"/>
    </row>
    <row r="7149" spans="1:1" x14ac:dyDescent="0.25">
      <c r="A7149" s="287"/>
    </row>
    <row r="7150" spans="1:1" x14ac:dyDescent="0.25">
      <c r="A7150" s="287"/>
    </row>
    <row r="7151" spans="1:1" x14ac:dyDescent="0.25">
      <c r="A7151" s="287"/>
    </row>
    <row r="7152" spans="1:1" x14ac:dyDescent="0.25">
      <c r="A7152" s="287"/>
    </row>
    <row r="7153" spans="1:1" x14ac:dyDescent="0.25">
      <c r="A7153" s="287"/>
    </row>
    <row r="7154" spans="1:1" x14ac:dyDescent="0.25">
      <c r="A7154" s="287"/>
    </row>
    <row r="7155" spans="1:1" x14ac:dyDescent="0.25">
      <c r="A7155" s="287"/>
    </row>
    <row r="7156" spans="1:1" x14ac:dyDescent="0.25">
      <c r="A7156" s="287"/>
    </row>
    <row r="7157" spans="1:1" x14ac:dyDescent="0.25">
      <c r="A7157" s="287"/>
    </row>
    <row r="7158" spans="1:1" x14ac:dyDescent="0.25">
      <c r="A7158" s="287"/>
    </row>
    <row r="7159" spans="1:1" x14ac:dyDescent="0.25">
      <c r="A7159" s="287"/>
    </row>
    <row r="7160" spans="1:1" x14ac:dyDescent="0.25">
      <c r="A7160" s="287"/>
    </row>
    <row r="7161" spans="1:1" x14ac:dyDescent="0.25">
      <c r="A7161" s="287"/>
    </row>
    <row r="7162" spans="1:1" x14ac:dyDescent="0.25">
      <c r="A7162" s="287"/>
    </row>
    <row r="7163" spans="1:1" x14ac:dyDescent="0.25">
      <c r="A7163" s="287"/>
    </row>
    <row r="7164" spans="1:1" x14ac:dyDescent="0.25">
      <c r="A7164" s="287"/>
    </row>
    <row r="7165" spans="1:1" x14ac:dyDescent="0.25">
      <c r="A7165" s="287"/>
    </row>
    <row r="7166" spans="1:1" x14ac:dyDescent="0.25">
      <c r="A7166" s="287"/>
    </row>
    <row r="7167" spans="1:1" x14ac:dyDescent="0.25">
      <c r="A7167" s="287"/>
    </row>
    <row r="7168" spans="1:1" x14ac:dyDescent="0.25">
      <c r="A7168" s="287"/>
    </row>
    <row r="7169" spans="1:1" x14ac:dyDescent="0.25">
      <c r="A7169" s="287"/>
    </row>
    <row r="7170" spans="1:1" x14ac:dyDescent="0.25">
      <c r="A7170" s="287"/>
    </row>
    <row r="7171" spans="1:1" x14ac:dyDescent="0.25">
      <c r="A7171" s="287"/>
    </row>
    <row r="7172" spans="1:1" x14ac:dyDescent="0.25">
      <c r="A7172" s="287"/>
    </row>
    <row r="7173" spans="1:1" x14ac:dyDescent="0.25">
      <c r="A7173" s="287"/>
    </row>
    <row r="7174" spans="1:1" x14ac:dyDescent="0.25">
      <c r="A7174" s="287"/>
    </row>
    <row r="7175" spans="1:1" x14ac:dyDescent="0.25">
      <c r="A7175" s="287"/>
    </row>
    <row r="7176" spans="1:1" x14ac:dyDescent="0.25">
      <c r="A7176" s="287"/>
    </row>
    <row r="7177" spans="1:1" x14ac:dyDescent="0.25">
      <c r="A7177" s="287"/>
    </row>
    <row r="7178" spans="1:1" x14ac:dyDescent="0.25">
      <c r="A7178" s="287"/>
    </row>
    <row r="7179" spans="1:1" x14ac:dyDescent="0.25">
      <c r="A7179" s="287"/>
    </row>
    <row r="7180" spans="1:1" x14ac:dyDescent="0.25">
      <c r="A7180" s="287"/>
    </row>
    <row r="7181" spans="1:1" x14ac:dyDescent="0.25">
      <c r="A7181" s="287"/>
    </row>
    <row r="7182" spans="1:1" x14ac:dyDescent="0.25">
      <c r="A7182" s="287"/>
    </row>
    <row r="7183" spans="1:1" x14ac:dyDescent="0.25">
      <c r="A7183" s="287"/>
    </row>
    <row r="7184" spans="1:1" x14ac:dyDescent="0.25">
      <c r="A7184" s="287"/>
    </row>
    <row r="7185" spans="1:1" x14ac:dyDescent="0.25">
      <c r="A7185" s="287"/>
    </row>
    <row r="7186" spans="1:1" x14ac:dyDescent="0.25">
      <c r="A7186" s="287"/>
    </row>
    <row r="7187" spans="1:1" x14ac:dyDescent="0.25">
      <c r="A7187" s="287"/>
    </row>
    <row r="7188" spans="1:1" x14ac:dyDescent="0.25">
      <c r="A7188" s="287"/>
    </row>
    <row r="7189" spans="1:1" x14ac:dyDescent="0.25">
      <c r="A7189" s="287"/>
    </row>
    <row r="7190" spans="1:1" x14ac:dyDescent="0.25">
      <c r="A7190" s="287"/>
    </row>
    <row r="7191" spans="1:1" x14ac:dyDescent="0.25">
      <c r="A7191" s="287"/>
    </row>
    <row r="7192" spans="1:1" x14ac:dyDescent="0.25">
      <c r="A7192" s="287"/>
    </row>
    <row r="7193" spans="1:1" x14ac:dyDescent="0.25">
      <c r="A7193" s="287"/>
    </row>
    <row r="7194" spans="1:1" x14ac:dyDescent="0.25">
      <c r="A7194" s="287"/>
    </row>
    <row r="7195" spans="1:1" x14ac:dyDescent="0.25">
      <c r="A7195" s="287"/>
    </row>
    <row r="7196" spans="1:1" x14ac:dyDescent="0.25">
      <c r="A7196" s="287"/>
    </row>
    <row r="7197" spans="1:1" x14ac:dyDescent="0.25">
      <c r="A7197" s="287"/>
    </row>
    <row r="7198" spans="1:1" x14ac:dyDescent="0.25">
      <c r="A7198" s="287"/>
    </row>
    <row r="7199" spans="1:1" x14ac:dyDescent="0.25">
      <c r="A7199" s="287"/>
    </row>
    <row r="7200" spans="1:1" x14ac:dyDescent="0.25">
      <c r="A7200" s="287"/>
    </row>
    <row r="7201" spans="1:1" x14ac:dyDescent="0.25">
      <c r="A7201" s="287"/>
    </row>
    <row r="7202" spans="1:1" x14ac:dyDescent="0.25">
      <c r="A7202" s="287"/>
    </row>
    <row r="7203" spans="1:1" x14ac:dyDescent="0.25">
      <c r="A7203" s="287"/>
    </row>
    <row r="7204" spans="1:1" x14ac:dyDescent="0.25">
      <c r="A7204" s="287"/>
    </row>
    <row r="7205" spans="1:1" x14ac:dyDescent="0.25">
      <c r="A7205" s="287"/>
    </row>
    <row r="7206" spans="1:1" x14ac:dyDescent="0.25">
      <c r="A7206" s="287"/>
    </row>
    <row r="7207" spans="1:1" x14ac:dyDescent="0.25">
      <c r="A7207" s="287"/>
    </row>
    <row r="7208" spans="1:1" x14ac:dyDescent="0.25">
      <c r="A7208" s="287"/>
    </row>
    <row r="7209" spans="1:1" x14ac:dyDescent="0.25">
      <c r="A7209" s="287"/>
    </row>
    <row r="7210" spans="1:1" x14ac:dyDescent="0.25">
      <c r="A7210" s="287"/>
    </row>
    <row r="7211" spans="1:1" x14ac:dyDescent="0.25">
      <c r="A7211" s="287"/>
    </row>
    <row r="7212" spans="1:1" x14ac:dyDescent="0.25">
      <c r="A7212" s="287"/>
    </row>
    <row r="7213" spans="1:1" x14ac:dyDescent="0.25">
      <c r="A7213" s="287"/>
    </row>
    <row r="7214" spans="1:1" x14ac:dyDescent="0.25">
      <c r="A7214" s="287"/>
    </row>
    <row r="7215" spans="1:1" x14ac:dyDescent="0.25">
      <c r="A7215" s="287"/>
    </row>
    <row r="7216" spans="1:1" x14ac:dyDescent="0.25">
      <c r="A7216" s="287"/>
    </row>
    <row r="7217" spans="1:1" x14ac:dyDescent="0.25">
      <c r="A7217" s="287"/>
    </row>
    <row r="7218" spans="1:1" x14ac:dyDescent="0.25">
      <c r="A7218" s="287"/>
    </row>
    <row r="7219" spans="1:1" x14ac:dyDescent="0.25">
      <c r="A7219" s="287"/>
    </row>
    <row r="7220" spans="1:1" x14ac:dyDescent="0.25">
      <c r="A7220" s="287"/>
    </row>
    <row r="7221" spans="1:1" x14ac:dyDescent="0.25">
      <c r="A7221" s="287"/>
    </row>
    <row r="7222" spans="1:1" x14ac:dyDescent="0.25">
      <c r="A7222" s="287"/>
    </row>
    <row r="7223" spans="1:1" x14ac:dyDescent="0.25">
      <c r="A7223" s="287"/>
    </row>
    <row r="7224" spans="1:1" x14ac:dyDescent="0.25">
      <c r="A7224" s="287"/>
    </row>
    <row r="7225" spans="1:1" x14ac:dyDescent="0.25">
      <c r="A7225" s="287"/>
    </row>
    <row r="7226" spans="1:1" x14ac:dyDescent="0.25">
      <c r="A7226" s="287"/>
    </row>
    <row r="7227" spans="1:1" x14ac:dyDescent="0.25">
      <c r="A7227" s="287"/>
    </row>
    <row r="7228" spans="1:1" x14ac:dyDescent="0.25">
      <c r="A7228" s="287"/>
    </row>
    <row r="7229" spans="1:1" x14ac:dyDescent="0.25">
      <c r="A7229" s="287"/>
    </row>
    <row r="7230" spans="1:1" x14ac:dyDescent="0.25">
      <c r="A7230" s="287"/>
    </row>
    <row r="7231" spans="1:1" x14ac:dyDescent="0.25">
      <c r="A7231" s="287"/>
    </row>
    <row r="7232" spans="1:1" x14ac:dyDescent="0.25">
      <c r="A7232" s="287"/>
    </row>
    <row r="7233" spans="1:1" x14ac:dyDescent="0.25">
      <c r="A7233" s="287"/>
    </row>
    <row r="7234" spans="1:1" x14ac:dyDescent="0.25">
      <c r="A7234" s="287"/>
    </row>
    <row r="7235" spans="1:1" x14ac:dyDescent="0.25">
      <c r="A7235" s="287"/>
    </row>
    <row r="7236" spans="1:1" x14ac:dyDescent="0.25">
      <c r="A7236" s="287"/>
    </row>
    <row r="7237" spans="1:1" x14ac:dyDescent="0.25">
      <c r="A7237" s="287"/>
    </row>
    <row r="7238" spans="1:1" x14ac:dyDescent="0.25">
      <c r="A7238" s="287"/>
    </row>
    <row r="7239" spans="1:1" x14ac:dyDescent="0.25">
      <c r="A7239" s="287"/>
    </row>
    <row r="7240" spans="1:1" x14ac:dyDescent="0.25">
      <c r="A7240" s="287"/>
    </row>
    <row r="7241" spans="1:1" x14ac:dyDescent="0.25">
      <c r="A7241" s="287"/>
    </row>
    <row r="7242" spans="1:1" x14ac:dyDescent="0.25">
      <c r="A7242" s="287"/>
    </row>
    <row r="7243" spans="1:1" x14ac:dyDescent="0.25">
      <c r="A7243" s="287"/>
    </row>
    <row r="7244" spans="1:1" x14ac:dyDescent="0.25">
      <c r="A7244" s="287"/>
    </row>
    <row r="7245" spans="1:1" x14ac:dyDescent="0.25">
      <c r="A7245" s="287"/>
    </row>
    <row r="7246" spans="1:1" x14ac:dyDescent="0.25">
      <c r="A7246" s="287"/>
    </row>
    <row r="7247" spans="1:1" x14ac:dyDescent="0.25">
      <c r="A7247" s="287"/>
    </row>
    <row r="7248" spans="1:1" x14ac:dyDescent="0.25">
      <c r="A7248" s="287"/>
    </row>
    <row r="7249" spans="1:1" x14ac:dyDescent="0.25">
      <c r="A7249" s="287"/>
    </row>
    <row r="7250" spans="1:1" x14ac:dyDescent="0.25">
      <c r="A7250" s="287"/>
    </row>
    <row r="7251" spans="1:1" x14ac:dyDescent="0.25">
      <c r="A7251" s="287"/>
    </row>
    <row r="7252" spans="1:1" x14ac:dyDescent="0.25">
      <c r="A7252" s="287"/>
    </row>
    <row r="7253" spans="1:1" x14ac:dyDescent="0.25">
      <c r="A7253" s="287"/>
    </row>
    <row r="7254" spans="1:1" x14ac:dyDescent="0.25">
      <c r="A7254" s="287"/>
    </row>
    <row r="7255" spans="1:1" x14ac:dyDescent="0.25">
      <c r="A7255" s="287"/>
    </row>
    <row r="7256" spans="1:1" x14ac:dyDescent="0.25">
      <c r="A7256" s="287"/>
    </row>
    <row r="7257" spans="1:1" x14ac:dyDescent="0.25">
      <c r="A7257" s="287"/>
    </row>
    <row r="7258" spans="1:1" x14ac:dyDescent="0.25">
      <c r="A7258" s="287"/>
    </row>
    <row r="7259" spans="1:1" x14ac:dyDescent="0.25">
      <c r="A7259" s="287"/>
    </row>
    <row r="7260" spans="1:1" x14ac:dyDescent="0.25">
      <c r="A7260" s="287"/>
    </row>
    <row r="7261" spans="1:1" x14ac:dyDescent="0.25">
      <c r="A7261" s="287"/>
    </row>
    <row r="7262" spans="1:1" x14ac:dyDescent="0.25">
      <c r="A7262" s="287"/>
    </row>
    <row r="7263" spans="1:1" x14ac:dyDescent="0.25">
      <c r="A7263" s="287"/>
    </row>
    <row r="7264" spans="1:1" x14ac:dyDescent="0.25">
      <c r="A7264" s="287"/>
    </row>
    <row r="7265" spans="1:1" x14ac:dyDescent="0.25">
      <c r="A7265" s="287"/>
    </row>
    <row r="7266" spans="1:1" x14ac:dyDescent="0.25">
      <c r="A7266" s="287"/>
    </row>
    <row r="7267" spans="1:1" x14ac:dyDescent="0.25">
      <c r="A7267" s="287"/>
    </row>
    <row r="7268" spans="1:1" x14ac:dyDescent="0.25">
      <c r="A7268" s="287"/>
    </row>
    <row r="7269" spans="1:1" x14ac:dyDescent="0.25">
      <c r="A7269" s="287"/>
    </row>
    <row r="7270" spans="1:1" x14ac:dyDescent="0.25">
      <c r="A7270" s="287"/>
    </row>
    <row r="7271" spans="1:1" x14ac:dyDescent="0.25">
      <c r="A7271" s="287"/>
    </row>
    <row r="7272" spans="1:1" x14ac:dyDescent="0.25">
      <c r="A7272" s="287"/>
    </row>
    <row r="7273" spans="1:1" x14ac:dyDescent="0.25">
      <c r="A7273" s="287"/>
    </row>
    <row r="7274" spans="1:1" x14ac:dyDescent="0.25">
      <c r="A7274" s="287"/>
    </row>
    <row r="7275" spans="1:1" x14ac:dyDescent="0.25">
      <c r="A7275" s="287"/>
    </row>
    <row r="7276" spans="1:1" x14ac:dyDescent="0.25">
      <c r="A7276" s="287"/>
    </row>
    <row r="7277" spans="1:1" x14ac:dyDescent="0.25">
      <c r="A7277" s="287"/>
    </row>
    <row r="7278" spans="1:1" x14ac:dyDescent="0.25">
      <c r="A7278" s="287"/>
    </row>
    <row r="7279" spans="1:1" x14ac:dyDescent="0.25">
      <c r="A7279" s="287"/>
    </row>
    <row r="7280" spans="1:1" x14ac:dyDescent="0.25">
      <c r="A7280" s="287"/>
    </row>
    <row r="7281" spans="1:1" x14ac:dyDescent="0.25">
      <c r="A7281" s="287"/>
    </row>
    <row r="7282" spans="1:1" x14ac:dyDescent="0.25">
      <c r="A7282" s="287"/>
    </row>
    <row r="7283" spans="1:1" x14ac:dyDescent="0.25">
      <c r="A7283" s="287"/>
    </row>
    <row r="7284" spans="1:1" x14ac:dyDescent="0.25">
      <c r="A7284" s="287"/>
    </row>
    <row r="7285" spans="1:1" x14ac:dyDescent="0.25">
      <c r="A7285" s="287"/>
    </row>
    <row r="7286" spans="1:1" x14ac:dyDescent="0.25">
      <c r="A7286" s="287"/>
    </row>
    <row r="7287" spans="1:1" x14ac:dyDescent="0.25">
      <c r="A7287" s="287"/>
    </row>
    <row r="7288" spans="1:1" x14ac:dyDescent="0.25">
      <c r="A7288" s="287"/>
    </row>
    <row r="7289" spans="1:1" x14ac:dyDescent="0.25">
      <c r="A7289" s="287"/>
    </row>
    <row r="7290" spans="1:1" x14ac:dyDescent="0.25">
      <c r="A7290" s="287"/>
    </row>
    <row r="7291" spans="1:1" x14ac:dyDescent="0.25">
      <c r="A7291" s="287"/>
    </row>
    <row r="7292" spans="1:1" x14ac:dyDescent="0.25">
      <c r="A7292" s="287"/>
    </row>
    <row r="7293" spans="1:1" x14ac:dyDescent="0.25">
      <c r="A7293" s="287"/>
    </row>
    <row r="7294" spans="1:1" x14ac:dyDescent="0.25">
      <c r="A7294" s="287"/>
    </row>
    <row r="7295" spans="1:1" x14ac:dyDescent="0.25">
      <c r="A7295" s="287"/>
    </row>
    <row r="7296" spans="1:1" x14ac:dyDescent="0.25">
      <c r="A7296" s="287"/>
    </row>
    <row r="7297" spans="1:1" x14ac:dyDescent="0.25">
      <c r="A7297" s="287"/>
    </row>
    <row r="7298" spans="1:1" x14ac:dyDescent="0.25">
      <c r="A7298" s="287"/>
    </row>
    <row r="7299" spans="1:1" x14ac:dyDescent="0.25">
      <c r="A7299" s="287"/>
    </row>
    <row r="7300" spans="1:1" x14ac:dyDescent="0.25">
      <c r="A7300" s="287"/>
    </row>
    <row r="7301" spans="1:1" x14ac:dyDescent="0.25">
      <c r="A7301" s="287"/>
    </row>
    <row r="7302" spans="1:1" x14ac:dyDescent="0.25">
      <c r="A7302" s="287"/>
    </row>
    <row r="7303" spans="1:1" x14ac:dyDescent="0.25">
      <c r="A7303" s="287"/>
    </row>
    <row r="7304" spans="1:1" x14ac:dyDescent="0.25">
      <c r="A7304" s="287"/>
    </row>
    <row r="7305" spans="1:1" x14ac:dyDescent="0.25">
      <c r="A7305" s="287"/>
    </row>
    <row r="7306" spans="1:1" x14ac:dyDescent="0.25">
      <c r="A7306" s="287"/>
    </row>
    <row r="7307" spans="1:1" x14ac:dyDescent="0.25">
      <c r="A7307" s="287"/>
    </row>
    <row r="7308" spans="1:1" x14ac:dyDescent="0.25">
      <c r="A7308" s="287"/>
    </row>
    <row r="7309" spans="1:1" x14ac:dyDescent="0.25">
      <c r="A7309" s="287"/>
    </row>
    <row r="7310" spans="1:1" x14ac:dyDescent="0.25">
      <c r="A7310" s="287"/>
    </row>
    <row r="7311" spans="1:1" x14ac:dyDescent="0.25">
      <c r="A7311" s="287"/>
    </row>
    <row r="7312" spans="1:1" x14ac:dyDescent="0.25">
      <c r="A7312" s="287"/>
    </row>
    <row r="7313" spans="1:1" x14ac:dyDescent="0.25">
      <c r="A7313" s="287"/>
    </row>
    <row r="7314" spans="1:1" x14ac:dyDescent="0.25">
      <c r="A7314" s="287"/>
    </row>
    <row r="7315" spans="1:1" x14ac:dyDescent="0.25">
      <c r="A7315" s="287"/>
    </row>
    <row r="7316" spans="1:1" x14ac:dyDescent="0.25">
      <c r="A7316" s="287"/>
    </row>
    <row r="7317" spans="1:1" x14ac:dyDescent="0.25">
      <c r="A7317" s="287"/>
    </row>
    <row r="7318" spans="1:1" x14ac:dyDescent="0.25">
      <c r="A7318" s="287"/>
    </row>
    <row r="7319" spans="1:1" x14ac:dyDescent="0.25">
      <c r="A7319" s="287"/>
    </row>
    <row r="7320" spans="1:1" x14ac:dyDescent="0.25">
      <c r="A7320" s="287"/>
    </row>
    <row r="7321" spans="1:1" x14ac:dyDescent="0.25">
      <c r="A7321" s="287"/>
    </row>
    <row r="7322" spans="1:1" x14ac:dyDescent="0.25">
      <c r="A7322" s="287"/>
    </row>
    <row r="7323" spans="1:1" x14ac:dyDescent="0.25">
      <c r="A7323" s="287"/>
    </row>
    <row r="7324" spans="1:1" x14ac:dyDescent="0.25">
      <c r="A7324" s="287"/>
    </row>
    <row r="7325" spans="1:1" x14ac:dyDescent="0.25">
      <c r="A7325" s="287"/>
    </row>
    <row r="7326" spans="1:1" x14ac:dyDescent="0.25">
      <c r="A7326" s="287"/>
    </row>
    <row r="7327" spans="1:1" x14ac:dyDescent="0.25">
      <c r="A7327" s="287"/>
    </row>
    <row r="7328" spans="1:1" x14ac:dyDescent="0.25">
      <c r="A7328" s="287"/>
    </row>
    <row r="7329" spans="1:1" x14ac:dyDescent="0.25">
      <c r="A7329" s="287"/>
    </row>
    <row r="7330" spans="1:1" x14ac:dyDescent="0.25">
      <c r="A7330" s="287"/>
    </row>
    <row r="7331" spans="1:1" x14ac:dyDescent="0.25">
      <c r="A7331" s="287"/>
    </row>
    <row r="7332" spans="1:1" x14ac:dyDescent="0.25">
      <c r="A7332" s="287"/>
    </row>
    <row r="7333" spans="1:1" x14ac:dyDescent="0.25">
      <c r="A7333" s="287"/>
    </row>
    <row r="7334" spans="1:1" x14ac:dyDescent="0.25">
      <c r="A7334" s="287"/>
    </row>
    <row r="7335" spans="1:1" x14ac:dyDescent="0.25">
      <c r="A7335" s="287"/>
    </row>
    <row r="7336" spans="1:1" x14ac:dyDescent="0.25">
      <c r="A7336" s="287"/>
    </row>
    <row r="7337" spans="1:1" x14ac:dyDescent="0.25">
      <c r="A7337" s="287"/>
    </row>
    <row r="7338" spans="1:1" x14ac:dyDescent="0.25">
      <c r="A7338" s="287"/>
    </row>
    <row r="7339" spans="1:1" x14ac:dyDescent="0.25">
      <c r="A7339" s="287"/>
    </row>
    <row r="7340" spans="1:1" x14ac:dyDescent="0.25">
      <c r="A7340" s="287"/>
    </row>
    <row r="7341" spans="1:1" x14ac:dyDescent="0.25">
      <c r="A7341" s="287"/>
    </row>
    <row r="7342" spans="1:1" x14ac:dyDescent="0.25">
      <c r="A7342" s="287"/>
    </row>
    <row r="7343" spans="1:1" x14ac:dyDescent="0.25">
      <c r="A7343" s="287"/>
    </row>
    <row r="7344" spans="1:1" x14ac:dyDescent="0.25">
      <c r="A7344" s="287"/>
    </row>
    <row r="7345" spans="1:1" x14ac:dyDescent="0.25">
      <c r="A7345" s="287"/>
    </row>
    <row r="7346" spans="1:1" x14ac:dyDescent="0.25">
      <c r="A7346" s="287"/>
    </row>
    <row r="7347" spans="1:1" x14ac:dyDescent="0.25">
      <c r="A7347" s="287"/>
    </row>
    <row r="7348" spans="1:1" x14ac:dyDescent="0.25">
      <c r="A7348" s="287"/>
    </row>
    <row r="7349" spans="1:1" x14ac:dyDescent="0.25">
      <c r="A7349" s="287"/>
    </row>
    <row r="7350" spans="1:1" x14ac:dyDescent="0.25">
      <c r="A7350" s="287"/>
    </row>
    <row r="7351" spans="1:1" x14ac:dyDescent="0.25">
      <c r="A7351" s="287"/>
    </row>
    <row r="7352" spans="1:1" x14ac:dyDescent="0.25">
      <c r="A7352" s="287"/>
    </row>
    <row r="7353" spans="1:1" x14ac:dyDescent="0.25">
      <c r="A7353" s="287"/>
    </row>
    <row r="7354" spans="1:1" x14ac:dyDescent="0.25">
      <c r="A7354" s="287"/>
    </row>
    <row r="7355" spans="1:1" x14ac:dyDescent="0.25">
      <c r="A7355" s="287"/>
    </row>
    <row r="7356" spans="1:1" x14ac:dyDescent="0.25">
      <c r="A7356" s="287"/>
    </row>
    <row r="7357" spans="1:1" x14ac:dyDescent="0.25">
      <c r="A7357" s="287"/>
    </row>
    <row r="7358" spans="1:1" x14ac:dyDescent="0.25">
      <c r="A7358" s="287"/>
    </row>
    <row r="7359" spans="1:1" x14ac:dyDescent="0.25">
      <c r="A7359" s="287"/>
    </row>
    <row r="7360" spans="1:1" x14ac:dyDescent="0.25">
      <c r="A7360" s="287"/>
    </row>
    <row r="7361" spans="1:1" x14ac:dyDescent="0.25">
      <c r="A7361" s="287"/>
    </row>
    <row r="7362" spans="1:1" x14ac:dyDescent="0.25">
      <c r="A7362" s="287"/>
    </row>
    <row r="7363" spans="1:1" x14ac:dyDescent="0.25">
      <c r="A7363" s="287"/>
    </row>
    <row r="7364" spans="1:1" x14ac:dyDescent="0.25">
      <c r="A7364" s="287"/>
    </row>
    <row r="7365" spans="1:1" x14ac:dyDescent="0.25">
      <c r="A7365" s="287"/>
    </row>
    <row r="7366" spans="1:1" x14ac:dyDescent="0.25">
      <c r="A7366" s="287"/>
    </row>
    <row r="7367" spans="1:1" x14ac:dyDescent="0.25">
      <c r="A7367" s="287"/>
    </row>
    <row r="7368" spans="1:1" x14ac:dyDescent="0.25">
      <c r="A7368" s="287"/>
    </row>
    <row r="7369" spans="1:1" x14ac:dyDescent="0.25">
      <c r="A7369" s="287"/>
    </row>
    <row r="7370" spans="1:1" x14ac:dyDescent="0.25">
      <c r="A7370" s="287"/>
    </row>
    <row r="7371" spans="1:1" x14ac:dyDescent="0.25">
      <c r="A7371" s="287"/>
    </row>
    <row r="7372" spans="1:1" x14ac:dyDescent="0.25">
      <c r="A7372" s="287"/>
    </row>
    <row r="7373" spans="1:1" x14ac:dyDescent="0.25">
      <c r="A7373" s="287"/>
    </row>
    <row r="7374" spans="1:1" x14ac:dyDescent="0.25">
      <c r="A7374" s="287"/>
    </row>
    <row r="7375" spans="1:1" x14ac:dyDescent="0.25">
      <c r="A7375" s="287"/>
    </row>
    <row r="7376" spans="1:1" x14ac:dyDescent="0.25">
      <c r="A7376" s="287"/>
    </row>
    <row r="7377" spans="1:1" x14ac:dyDescent="0.25">
      <c r="A7377" s="287"/>
    </row>
    <row r="7378" spans="1:1" x14ac:dyDescent="0.25">
      <c r="A7378" s="287"/>
    </row>
    <row r="7379" spans="1:1" x14ac:dyDescent="0.25">
      <c r="A7379" s="287"/>
    </row>
    <row r="7380" spans="1:1" x14ac:dyDescent="0.25">
      <c r="A7380" s="287"/>
    </row>
    <row r="7381" spans="1:1" x14ac:dyDescent="0.25">
      <c r="A7381" s="287"/>
    </row>
    <row r="7382" spans="1:1" x14ac:dyDescent="0.25">
      <c r="A7382" s="287"/>
    </row>
    <row r="7383" spans="1:1" x14ac:dyDescent="0.25">
      <c r="A7383" s="287"/>
    </row>
    <row r="7384" spans="1:1" x14ac:dyDescent="0.25">
      <c r="A7384" s="287"/>
    </row>
    <row r="7385" spans="1:1" x14ac:dyDescent="0.25">
      <c r="A7385" s="287"/>
    </row>
    <row r="7386" spans="1:1" x14ac:dyDescent="0.25">
      <c r="A7386" s="287"/>
    </row>
    <row r="7387" spans="1:1" x14ac:dyDescent="0.25">
      <c r="A7387" s="287"/>
    </row>
    <row r="7388" spans="1:1" x14ac:dyDescent="0.25">
      <c r="A7388" s="287"/>
    </row>
    <row r="7389" spans="1:1" x14ac:dyDescent="0.25">
      <c r="A7389" s="287"/>
    </row>
    <row r="7390" spans="1:1" x14ac:dyDescent="0.25">
      <c r="A7390" s="287"/>
    </row>
    <row r="7391" spans="1:1" x14ac:dyDescent="0.25">
      <c r="A7391" s="287"/>
    </row>
    <row r="7392" spans="1:1" x14ac:dyDescent="0.25">
      <c r="A7392" s="287"/>
    </row>
    <row r="7393" spans="1:1" x14ac:dyDescent="0.25">
      <c r="A7393" s="287"/>
    </row>
    <row r="7394" spans="1:1" x14ac:dyDescent="0.25">
      <c r="A7394" s="287"/>
    </row>
    <row r="7395" spans="1:1" x14ac:dyDescent="0.25">
      <c r="A7395" s="287"/>
    </row>
    <row r="7396" spans="1:1" x14ac:dyDescent="0.25">
      <c r="A7396" s="287"/>
    </row>
    <row r="7397" spans="1:1" x14ac:dyDescent="0.25">
      <c r="A7397" s="287"/>
    </row>
    <row r="7398" spans="1:1" x14ac:dyDescent="0.25">
      <c r="A7398" s="287"/>
    </row>
    <row r="7399" spans="1:1" x14ac:dyDescent="0.25">
      <c r="A7399" s="287"/>
    </row>
    <row r="7400" spans="1:1" x14ac:dyDescent="0.25">
      <c r="A7400" s="287"/>
    </row>
    <row r="7401" spans="1:1" x14ac:dyDescent="0.25">
      <c r="A7401" s="287"/>
    </row>
    <row r="7402" spans="1:1" x14ac:dyDescent="0.25">
      <c r="A7402" s="287"/>
    </row>
    <row r="7403" spans="1:1" x14ac:dyDescent="0.25">
      <c r="A7403" s="287"/>
    </row>
    <row r="7404" spans="1:1" x14ac:dyDescent="0.25">
      <c r="A7404" s="287"/>
    </row>
    <row r="7405" spans="1:1" x14ac:dyDescent="0.25">
      <c r="A7405" s="287"/>
    </row>
    <row r="7406" spans="1:1" x14ac:dyDescent="0.25">
      <c r="A7406" s="287"/>
    </row>
    <row r="7407" spans="1:1" x14ac:dyDescent="0.25">
      <c r="A7407" s="287"/>
    </row>
    <row r="7408" spans="1:1" x14ac:dyDescent="0.25">
      <c r="A7408" s="287"/>
    </row>
    <row r="7409" spans="1:1" x14ac:dyDescent="0.25">
      <c r="A7409" s="287"/>
    </row>
    <row r="7410" spans="1:1" x14ac:dyDescent="0.25">
      <c r="A7410" s="287"/>
    </row>
    <row r="7411" spans="1:1" x14ac:dyDescent="0.25">
      <c r="A7411" s="287"/>
    </row>
    <row r="7412" spans="1:1" x14ac:dyDescent="0.25">
      <c r="A7412" s="287"/>
    </row>
    <row r="7413" spans="1:1" x14ac:dyDescent="0.25">
      <c r="A7413" s="287"/>
    </row>
    <row r="7414" spans="1:1" x14ac:dyDescent="0.25">
      <c r="A7414" s="287"/>
    </row>
    <row r="7415" spans="1:1" x14ac:dyDescent="0.25">
      <c r="A7415" s="287"/>
    </row>
    <row r="7416" spans="1:1" x14ac:dyDescent="0.25">
      <c r="A7416" s="287"/>
    </row>
    <row r="7417" spans="1:1" x14ac:dyDescent="0.25">
      <c r="A7417" s="287"/>
    </row>
    <row r="7418" spans="1:1" x14ac:dyDescent="0.25">
      <c r="A7418" s="287"/>
    </row>
    <row r="7419" spans="1:1" x14ac:dyDescent="0.25">
      <c r="A7419" s="287"/>
    </row>
    <row r="7420" spans="1:1" x14ac:dyDescent="0.25">
      <c r="A7420" s="287"/>
    </row>
    <row r="7421" spans="1:1" x14ac:dyDescent="0.25">
      <c r="A7421" s="287"/>
    </row>
    <row r="7422" spans="1:1" x14ac:dyDescent="0.25">
      <c r="A7422" s="287"/>
    </row>
    <row r="7423" spans="1:1" x14ac:dyDescent="0.25">
      <c r="A7423" s="287"/>
    </row>
    <row r="7424" spans="1:1" x14ac:dyDescent="0.25">
      <c r="A7424" s="287"/>
    </row>
    <row r="7425" spans="1:1" x14ac:dyDescent="0.25">
      <c r="A7425" s="287"/>
    </row>
    <row r="7426" spans="1:1" x14ac:dyDescent="0.25">
      <c r="A7426" s="287"/>
    </row>
    <row r="7427" spans="1:1" x14ac:dyDescent="0.25">
      <c r="A7427" s="287"/>
    </row>
    <row r="7428" spans="1:1" x14ac:dyDescent="0.25">
      <c r="A7428" s="287"/>
    </row>
    <row r="7429" spans="1:1" x14ac:dyDescent="0.25">
      <c r="A7429" s="287"/>
    </row>
    <row r="7430" spans="1:1" x14ac:dyDescent="0.25">
      <c r="A7430" s="287"/>
    </row>
    <row r="7431" spans="1:1" x14ac:dyDescent="0.25">
      <c r="A7431" s="287"/>
    </row>
    <row r="7432" spans="1:1" x14ac:dyDescent="0.25">
      <c r="A7432" s="287"/>
    </row>
    <row r="7433" spans="1:1" x14ac:dyDescent="0.25">
      <c r="A7433" s="287"/>
    </row>
    <row r="7434" spans="1:1" x14ac:dyDescent="0.25">
      <c r="A7434" s="287"/>
    </row>
    <row r="7435" spans="1:1" x14ac:dyDescent="0.25">
      <c r="A7435" s="287"/>
    </row>
    <row r="7436" spans="1:1" x14ac:dyDescent="0.25">
      <c r="A7436" s="287"/>
    </row>
    <row r="7437" spans="1:1" x14ac:dyDescent="0.25">
      <c r="A7437" s="287"/>
    </row>
    <row r="7438" spans="1:1" x14ac:dyDescent="0.25">
      <c r="A7438" s="287"/>
    </row>
    <row r="7439" spans="1:1" x14ac:dyDescent="0.25">
      <c r="A7439" s="287"/>
    </row>
    <row r="7440" spans="1:1" x14ac:dyDescent="0.25">
      <c r="A7440" s="287"/>
    </row>
    <row r="7441" spans="1:1" x14ac:dyDescent="0.25">
      <c r="A7441" s="287"/>
    </row>
    <row r="7442" spans="1:1" x14ac:dyDescent="0.25">
      <c r="A7442" s="287"/>
    </row>
    <row r="7443" spans="1:1" x14ac:dyDescent="0.25">
      <c r="A7443" s="287"/>
    </row>
    <row r="7444" spans="1:1" x14ac:dyDescent="0.25">
      <c r="A7444" s="287"/>
    </row>
    <row r="7445" spans="1:1" x14ac:dyDescent="0.25">
      <c r="A7445" s="287"/>
    </row>
    <row r="7446" spans="1:1" x14ac:dyDescent="0.25">
      <c r="A7446" s="287"/>
    </row>
    <row r="7447" spans="1:1" x14ac:dyDescent="0.25">
      <c r="A7447" s="287"/>
    </row>
    <row r="7448" spans="1:1" x14ac:dyDescent="0.25">
      <c r="A7448" s="287"/>
    </row>
    <row r="7449" spans="1:1" x14ac:dyDescent="0.25">
      <c r="A7449" s="287"/>
    </row>
    <row r="7450" spans="1:1" x14ac:dyDescent="0.25">
      <c r="A7450" s="287"/>
    </row>
    <row r="7451" spans="1:1" x14ac:dyDescent="0.25">
      <c r="A7451" s="287"/>
    </row>
    <row r="7452" spans="1:1" x14ac:dyDescent="0.25">
      <c r="A7452" s="287"/>
    </row>
    <row r="7453" spans="1:1" x14ac:dyDescent="0.25">
      <c r="A7453" s="287"/>
    </row>
    <row r="7454" spans="1:1" x14ac:dyDescent="0.25">
      <c r="A7454" s="287"/>
    </row>
    <row r="7455" spans="1:1" x14ac:dyDescent="0.25">
      <c r="A7455" s="287"/>
    </row>
    <row r="7456" spans="1:1" x14ac:dyDescent="0.25">
      <c r="A7456" s="287"/>
    </row>
    <row r="7457" spans="1:1" x14ac:dyDescent="0.25">
      <c r="A7457" s="287"/>
    </row>
    <row r="7458" spans="1:1" x14ac:dyDescent="0.25">
      <c r="A7458" s="287"/>
    </row>
    <row r="7459" spans="1:1" x14ac:dyDescent="0.25">
      <c r="A7459" s="287"/>
    </row>
    <row r="7460" spans="1:1" x14ac:dyDescent="0.25">
      <c r="A7460" s="287"/>
    </row>
    <row r="7461" spans="1:1" x14ac:dyDescent="0.25">
      <c r="A7461" s="287"/>
    </row>
    <row r="7462" spans="1:1" x14ac:dyDescent="0.25">
      <c r="A7462" s="287"/>
    </row>
    <row r="7463" spans="1:1" x14ac:dyDescent="0.25">
      <c r="A7463" s="287"/>
    </row>
    <row r="7464" spans="1:1" x14ac:dyDescent="0.25">
      <c r="A7464" s="287"/>
    </row>
    <row r="7465" spans="1:1" x14ac:dyDescent="0.25">
      <c r="A7465" s="287"/>
    </row>
    <row r="7466" spans="1:1" x14ac:dyDescent="0.25">
      <c r="A7466" s="287"/>
    </row>
    <row r="7467" spans="1:1" x14ac:dyDescent="0.25">
      <c r="A7467" s="287"/>
    </row>
    <row r="7468" spans="1:1" x14ac:dyDescent="0.25">
      <c r="A7468" s="287"/>
    </row>
    <row r="7469" spans="1:1" x14ac:dyDescent="0.25">
      <c r="A7469" s="287"/>
    </row>
    <row r="7470" spans="1:1" x14ac:dyDescent="0.25">
      <c r="A7470" s="287"/>
    </row>
    <row r="7471" spans="1:1" x14ac:dyDescent="0.25">
      <c r="A7471" s="287"/>
    </row>
    <row r="7472" spans="1:1" x14ac:dyDescent="0.25">
      <c r="A7472" s="287"/>
    </row>
    <row r="7473" spans="1:1" x14ac:dyDescent="0.25">
      <c r="A7473" s="287"/>
    </row>
    <row r="7474" spans="1:1" x14ac:dyDescent="0.25">
      <c r="A7474" s="287"/>
    </row>
    <row r="7475" spans="1:1" x14ac:dyDescent="0.25">
      <c r="A7475" s="287"/>
    </row>
    <row r="7476" spans="1:1" x14ac:dyDescent="0.25">
      <c r="A7476" s="287"/>
    </row>
    <row r="7477" spans="1:1" x14ac:dyDescent="0.25">
      <c r="A7477" s="287"/>
    </row>
    <row r="7478" spans="1:1" x14ac:dyDescent="0.25">
      <c r="A7478" s="287"/>
    </row>
    <row r="7479" spans="1:1" x14ac:dyDescent="0.25">
      <c r="A7479" s="287"/>
    </row>
    <row r="7480" spans="1:1" x14ac:dyDescent="0.25">
      <c r="A7480" s="287"/>
    </row>
    <row r="7481" spans="1:1" x14ac:dyDescent="0.25">
      <c r="A7481" s="287"/>
    </row>
    <row r="7482" spans="1:1" x14ac:dyDescent="0.25">
      <c r="A7482" s="287"/>
    </row>
    <row r="7483" spans="1:1" x14ac:dyDescent="0.25">
      <c r="A7483" s="287"/>
    </row>
    <row r="7484" spans="1:1" x14ac:dyDescent="0.25">
      <c r="A7484" s="287"/>
    </row>
    <row r="7485" spans="1:1" x14ac:dyDescent="0.25">
      <c r="A7485" s="287"/>
    </row>
    <row r="7486" spans="1:1" x14ac:dyDescent="0.25">
      <c r="A7486" s="287"/>
    </row>
    <row r="7487" spans="1:1" x14ac:dyDescent="0.25">
      <c r="A7487" s="287"/>
    </row>
    <row r="7488" spans="1:1" x14ac:dyDescent="0.25">
      <c r="A7488" s="287"/>
    </row>
    <row r="7489" spans="1:1" x14ac:dyDescent="0.25">
      <c r="A7489" s="287"/>
    </row>
    <row r="7490" spans="1:1" x14ac:dyDescent="0.25">
      <c r="A7490" s="287"/>
    </row>
    <row r="7491" spans="1:1" x14ac:dyDescent="0.25">
      <c r="A7491" s="287"/>
    </row>
    <row r="7492" spans="1:1" x14ac:dyDescent="0.25">
      <c r="A7492" s="287"/>
    </row>
    <row r="7493" spans="1:1" x14ac:dyDescent="0.25">
      <c r="A7493" s="287"/>
    </row>
    <row r="7494" spans="1:1" x14ac:dyDescent="0.25">
      <c r="A7494" s="287"/>
    </row>
    <row r="7495" spans="1:1" x14ac:dyDescent="0.25">
      <c r="A7495" s="287"/>
    </row>
    <row r="7496" spans="1:1" x14ac:dyDescent="0.25">
      <c r="A7496" s="287"/>
    </row>
    <row r="7497" spans="1:1" x14ac:dyDescent="0.25">
      <c r="A7497" s="287"/>
    </row>
    <row r="7498" spans="1:1" x14ac:dyDescent="0.25">
      <c r="A7498" s="287"/>
    </row>
    <row r="7499" spans="1:1" x14ac:dyDescent="0.25">
      <c r="A7499" s="287"/>
    </row>
    <row r="7500" spans="1:1" x14ac:dyDescent="0.25">
      <c r="A7500" s="287"/>
    </row>
    <row r="7501" spans="1:1" x14ac:dyDescent="0.25">
      <c r="A7501" s="287"/>
    </row>
    <row r="7502" spans="1:1" x14ac:dyDescent="0.25">
      <c r="A7502" s="287"/>
    </row>
    <row r="7503" spans="1:1" x14ac:dyDescent="0.25">
      <c r="A7503" s="287"/>
    </row>
    <row r="7504" spans="1:1" x14ac:dyDescent="0.25">
      <c r="A7504" s="287"/>
    </row>
    <row r="7505" spans="1:1" x14ac:dyDescent="0.25">
      <c r="A7505" s="287"/>
    </row>
    <row r="7506" spans="1:1" x14ac:dyDescent="0.25">
      <c r="A7506" s="287"/>
    </row>
    <row r="7507" spans="1:1" x14ac:dyDescent="0.25">
      <c r="A7507" s="287"/>
    </row>
    <row r="7508" spans="1:1" x14ac:dyDescent="0.25">
      <c r="A7508" s="287"/>
    </row>
    <row r="7509" spans="1:1" x14ac:dyDescent="0.25">
      <c r="A7509" s="287"/>
    </row>
    <row r="7510" spans="1:1" x14ac:dyDescent="0.25">
      <c r="A7510" s="287"/>
    </row>
    <row r="7511" spans="1:1" x14ac:dyDescent="0.25">
      <c r="A7511" s="287"/>
    </row>
    <row r="7512" spans="1:1" x14ac:dyDescent="0.25">
      <c r="A7512" s="287"/>
    </row>
    <row r="7513" spans="1:1" x14ac:dyDescent="0.25">
      <c r="A7513" s="287"/>
    </row>
    <row r="7514" spans="1:1" x14ac:dyDescent="0.25">
      <c r="A7514" s="287"/>
    </row>
    <row r="7515" spans="1:1" x14ac:dyDescent="0.25">
      <c r="A7515" s="287"/>
    </row>
    <row r="7516" spans="1:1" x14ac:dyDescent="0.25">
      <c r="A7516" s="287"/>
    </row>
    <row r="7517" spans="1:1" x14ac:dyDescent="0.25">
      <c r="A7517" s="287"/>
    </row>
    <row r="7518" spans="1:1" x14ac:dyDescent="0.25">
      <c r="A7518" s="287"/>
    </row>
    <row r="7519" spans="1:1" x14ac:dyDescent="0.25">
      <c r="A7519" s="287"/>
    </row>
    <row r="7520" spans="1:1" x14ac:dyDescent="0.25">
      <c r="A7520" s="287"/>
    </row>
    <row r="7521" spans="1:1" x14ac:dyDescent="0.25">
      <c r="A7521" s="287"/>
    </row>
    <row r="7522" spans="1:1" x14ac:dyDescent="0.25">
      <c r="A7522" s="287"/>
    </row>
    <row r="7523" spans="1:1" x14ac:dyDescent="0.25">
      <c r="A7523" s="287"/>
    </row>
    <row r="7524" spans="1:1" x14ac:dyDescent="0.25">
      <c r="A7524" s="287"/>
    </row>
    <row r="7525" spans="1:1" x14ac:dyDescent="0.25">
      <c r="A7525" s="287"/>
    </row>
    <row r="7526" spans="1:1" x14ac:dyDescent="0.25">
      <c r="A7526" s="287"/>
    </row>
    <row r="7527" spans="1:1" x14ac:dyDescent="0.25">
      <c r="A7527" s="287"/>
    </row>
    <row r="7528" spans="1:1" x14ac:dyDescent="0.25">
      <c r="A7528" s="287"/>
    </row>
    <row r="7529" spans="1:1" x14ac:dyDescent="0.25">
      <c r="A7529" s="287"/>
    </row>
    <row r="7530" spans="1:1" x14ac:dyDescent="0.25">
      <c r="A7530" s="287"/>
    </row>
    <row r="7531" spans="1:1" x14ac:dyDescent="0.25">
      <c r="A7531" s="287"/>
    </row>
    <row r="7532" spans="1:1" x14ac:dyDescent="0.25">
      <c r="A7532" s="287"/>
    </row>
    <row r="7533" spans="1:1" x14ac:dyDescent="0.25">
      <c r="A7533" s="287"/>
    </row>
    <row r="7534" spans="1:1" x14ac:dyDescent="0.25">
      <c r="A7534" s="287"/>
    </row>
    <row r="7535" spans="1:1" x14ac:dyDescent="0.25">
      <c r="A7535" s="287"/>
    </row>
    <row r="7536" spans="1:1" x14ac:dyDescent="0.25">
      <c r="A7536" s="287"/>
    </row>
    <row r="7537" spans="1:1" x14ac:dyDescent="0.25">
      <c r="A7537" s="287"/>
    </row>
    <row r="7538" spans="1:1" x14ac:dyDescent="0.25">
      <c r="A7538" s="287"/>
    </row>
    <row r="7539" spans="1:1" x14ac:dyDescent="0.25">
      <c r="A7539" s="287"/>
    </row>
    <row r="7540" spans="1:1" x14ac:dyDescent="0.25">
      <c r="A7540" s="287"/>
    </row>
    <row r="7541" spans="1:1" x14ac:dyDescent="0.25">
      <c r="A7541" s="287"/>
    </row>
    <row r="7542" spans="1:1" x14ac:dyDescent="0.25">
      <c r="A7542" s="287"/>
    </row>
    <row r="7543" spans="1:1" x14ac:dyDescent="0.25">
      <c r="A7543" s="287"/>
    </row>
    <row r="7544" spans="1:1" x14ac:dyDescent="0.25">
      <c r="A7544" s="287"/>
    </row>
    <row r="7545" spans="1:1" x14ac:dyDescent="0.25">
      <c r="A7545" s="287"/>
    </row>
    <row r="7546" spans="1:1" x14ac:dyDescent="0.25">
      <c r="A7546" s="287"/>
    </row>
    <row r="7547" spans="1:1" x14ac:dyDescent="0.25">
      <c r="A7547" s="287"/>
    </row>
    <row r="7548" spans="1:1" x14ac:dyDescent="0.25">
      <c r="A7548" s="287"/>
    </row>
    <row r="7549" spans="1:1" x14ac:dyDescent="0.25">
      <c r="A7549" s="287"/>
    </row>
    <row r="7550" spans="1:1" x14ac:dyDescent="0.25">
      <c r="A7550" s="287"/>
    </row>
    <row r="7551" spans="1:1" x14ac:dyDescent="0.25">
      <c r="A7551" s="287"/>
    </row>
    <row r="7552" spans="1:1" x14ac:dyDescent="0.25">
      <c r="A7552" s="287"/>
    </row>
    <row r="7553" spans="1:1" x14ac:dyDescent="0.25">
      <c r="A7553" s="287"/>
    </row>
    <row r="7554" spans="1:1" x14ac:dyDescent="0.25">
      <c r="A7554" s="287"/>
    </row>
    <row r="7555" spans="1:1" x14ac:dyDescent="0.25">
      <c r="A7555" s="287"/>
    </row>
    <row r="7556" spans="1:1" x14ac:dyDescent="0.25">
      <c r="A7556" s="287"/>
    </row>
    <row r="7557" spans="1:1" x14ac:dyDescent="0.25">
      <c r="A7557" s="287"/>
    </row>
    <row r="7558" spans="1:1" x14ac:dyDescent="0.25">
      <c r="A7558" s="287"/>
    </row>
    <row r="7559" spans="1:1" x14ac:dyDescent="0.25">
      <c r="A7559" s="287"/>
    </row>
    <row r="7560" spans="1:1" x14ac:dyDescent="0.25">
      <c r="A7560" s="287"/>
    </row>
    <row r="7561" spans="1:1" x14ac:dyDescent="0.25">
      <c r="A7561" s="287"/>
    </row>
    <row r="7562" spans="1:1" x14ac:dyDescent="0.25">
      <c r="A7562" s="287"/>
    </row>
    <row r="7563" spans="1:1" x14ac:dyDescent="0.25">
      <c r="A7563" s="287"/>
    </row>
    <row r="7564" spans="1:1" x14ac:dyDescent="0.25">
      <c r="A7564" s="287"/>
    </row>
    <row r="7565" spans="1:1" x14ac:dyDescent="0.25">
      <c r="A7565" s="287"/>
    </row>
    <row r="7566" spans="1:1" x14ac:dyDescent="0.25">
      <c r="A7566" s="287"/>
    </row>
    <row r="7567" spans="1:1" x14ac:dyDescent="0.25">
      <c r="A7567" s="287"/>
    </row>
    <row r="7568" spans="1:1" x14ac:dyDescent="0.25">
      <c r="A7568" s="287"/>
    </row>
    <row r="7569" spans="1:1" x14ac:dyDescent="0.25">
      <c r="A7569" s="287"/>
    </row>
    <row r="7570" spans="1:1" x14ac:dyDescent="0.25">
      <c r="A7570" s="287"/>
    </row>
    <row r="7571" spans="1:1" x14ac:dyDescent="0.25">
      <c r="A7571" s="287"/>
    </row>
    <row r="7572" spans="1:1" x14ac:dyDescent="0.25">
      <c r="A7572" s="287"/>
    </row>
    <row r="7573" spans="1:1" x14ac:dyDescent="0.25">
      <c r="A7573" s="287"/>
    </row>
    <row r="7574" spans="1:1" x14ac:dyDescent="0.25">
      <c r="A7574" s="287"/>
    </row>
    <row r="7575" spans="1:1" x14ac:dyDescent="0.25">
      <c r="A7575" s="287"/>
    </row>
    <row r="7576" spans="1:1" x14ac:dyDescent="0.25">
      <c r="A7576" s="287"/>
    </row>
    <row r="7577" spans="1:1" x14ac:dyDescent="0.25">
      <c r="A7577" s="287"/>
    </row>
    <row r="7578" spans="1:1" x14ac:dyDescent="0.25">
      <c r="A7578" s="287"/>
    </row>
    <row r="7579" spans="1:1" x14ac:dyDescent="0.25">
      <c r="A7579" s="287"/>
    </row>
    <row r="7580" spans="1:1" x14ac:dyDescent="0.25">
      <c r="A7580" s="287"/>
    </row>
    <row r="7581" spans="1:1" x14ac:dyDescent="0.25">
      <c r="A7581" s="287"/>
    </row>
    <row r="7582" spans="1:1" x14ac:dyDescent="0.25">
      <c r="A7582" s="287"/>
    </row>
    <row r="7583" spans="1:1" x14ac:dyDescent="0.25">
      <c r="A7583" s="287"/>
    </row>
    <row r="7584" spans="1:1" x14ac:dyDescent="0.25">
      <c r="A7584" s="287"/>
    </row>
    <row r="7585" spans="1:1" x14ac:dyDescent="0.25">
      <c r="A7585" s="287"/>
    </row>
    <row r="7586" spans="1:1" x14ac:dyDescent="0.25">
      <c r="A7586" s="287"/>
    </row>
    <row r="7587" spans="1:1" x14ac:dyDescent="0.25">
      <c r="A7587" s="287"/>
    </row>
    <row r="7588" spans="1:1" x14ac:dyDescent="0.25">
      <c r="A7588" s="287"/>
    </row>
    <row r="7589" spans="1:1" x14ac:dyDescent="0.25">
      <c r="A7589" s="287"/>
    </row>
    <row r="7590" spans="1:1" x14ac:dyDescent="0.25">
      <c r="A7590" s="287"/>
    </row>
    <row r="7591" spans="1:1" x14ac:dyDescent="0.25">
      <c r="A7591" s="287"/>
    </row>
    <row r="7592" spans="1:1" x14ac:dyDescent="0.25">
      <c r="A7592" s="287"/>
    </row>
    <row r="7593" spans="1:1" x14ac:dyDescent="0.25">
      <c r="A7593" s="287"/>
    </row>
    <row r="7594" spans="1:1" x14ac:dyDescent="0.25">
      <c r="A7594" s="287"/>
    </row>
    <row r="7595" spans="1:1" x14ac:dyDescent="0.25">
      <c r="A7595" s="287"/>
    </row>
    <row r="7596" spans="1:1" x14ac:dyDescent="0.25">
      <c r="A7596" s="287"/>
    </row>
    <row r="7597" spans="1:1" x14ac:dyDescent="0.25">
      <c r="A7597" s="287"/>
    </row>
    <row r="7598" spans="1:1" x14ac:dyDescent="0.25">
      <c r="A7598" s="287"/>
    </row>
    <row r="7599" spans="1:1" x14ac:dyDescent="0.25">
      <c r="A7599" s="287"/>
    </row>
    <row r="7600" spans="1:1" x14ac:dyDescent="0.25">
      <c r="A7600" s="287"/>
    </row>
    <row r="7601" spans="1:1" x14ac:dyDescent="0.25">
      <c r="A7601" s="287"/>
    </row>
    <row r="7602" spans="1:1" x14ac:dyDescent="0.25">
      <c r="A7602" s="287"/>
    </row>
    <row r="7603" spans="1:1" x14ac:dyDescent="0.25">
      <c r="A7603" s="287"/>
    </row>
    <row r="7604" spans="1:1" x14ac:dyDescent="0.25">
      <c r="A7604" s="287"/>
    </row>
    <row r="7605" spans="1:1" x14ac:dyDescent="0.25">
      <c r="A7605" s="287"/>
    </row>
    <row r="7606" spans="1:1" x14ac:dyDescent="0.25">
      <c r="A7606" s="287"/>
    </row>
    <row r="7607" spans="1:1" x14ac:dyDescent="0.25">
      <c r="A7607" s="287"/>
    </row>
    <row r="7608" spans="1:1" x14ac:dyDescent="0.25">
      <c r="A7608" s="287"/>
    </row>
    <row r="7609" spans="1:1" x14ac:dyDescent="0.25">
      <c r="A7609" s="287"/>
    </row>
    <row r="7610" spans="1:1" x14ac:dyDescent="0.25">
      <c r="A7610" s="287"/>
    </row>
    <row r="7611" spans="1:1" x14ac:dyDescent="0.25">
      <c r="A7611" s="287"/>
    </row>
    <row r="7612" spans="1:1" x14ac:dyDescent="0.25">
      <c r="A7612" s="287"/>
    </row>
    <row r="7613" spans="1:1" x14ac:dyDescent="0.25">
      <c r="A7613" s="287"/>
    </row>
    <row r="7614" spans="1:1" x14ac:dyDescent="0.25">
      <c r="A7614" s="287"/>
    </row>
    <row r="7615" spans="1:1" x14ac:dyDescent="0.25">
      <c r="A7615" s="287"/>
    </row>
    <row r="7616" spans="1:1" x14ac:dyDescent="0.25">
      <c r="A7616" s="287"/>
    </row>
    <row r="7617" spans="1:1" x14ac:dyDescent="0.25">
      <c r="A7617" s="287"/>
    </row>
    <row r="7618" spans="1:1" x14ac:dyDescent="0.25">
      <c r="A7618" s="287"/>
    </row>
    <row r="7619" spans="1:1" x14ac:dyDescent="0.25">
      <c r="A7619" s="287"/>
    </row>
    <row r="7620" spans="1:1" x14ac:dyDescent="0.25">
      <c r="A7620" s="287"/>
    </row>
    <row r="7621" spans="1:1" x14ac:dyDescent="0.25">
      <c r="A7621" s="287"/>
    </row>
    <row r="7622" spans="1:1" x14ac:dyDescent="0.25">
      <c r="A7622" s="287"/>
    </row>
    <row r="7623" spans="1:1" x14ac:dyDescent="0.25">
      <c r="A7623" s="287"/>
    </row>
    <row r="7624" spans="1:1" x14ac:dyDescent="0.25">
      <c r="A7624" s="287"/>
    </row>
    <row r="7625" spans="1:1" x14ac:dyDescent="0.25">
      <c r="A7625" s="287"/>
    </row>
    <row r="7626" spans="1:1" x14ac:dyDescent="0.25">
      <c r="A7626" s="287"/>
    </row>
    <row r="7627" spans="1:1" x14ac:dyDescent="0.25">
      <c r="A7627" s="287"/>
    </row>
    <row r="7628" spans="1:1" x14ac:dyDescent="0.25">
      <c r="A7628" s="287"/>
    </row>
    <row r="7629" spans="1:1" x14ac:dyDescent="0.25">
      <c r="A7629" s="287"/>
    </row>
    <row r="7630" spans="1:1" x14ac:dyDescent="0.25">
      <c r="A7630" s="287"/>
    </row>
    <row r="7631" spans="1:1" x14ac:dyDescent="0.25">
      <c r="A7631" s="287"/>
    </row>
    <row r="7632" spans="1:1" x14ac:dyDescent="0.25">
      <c r="A7632" s="287"/>
    </row>
    <row r="7633" spans="1:1" x14ac:dyDescent="0.25">
      <c r="A7633" s="287"/>
    </row>
    <row r="7634" spans="1:1" x14ac:dyDescent="0.25">
      <c r="A7634" s="287"/>
    </row>
    <row r="7635" spans="1:1" x14ac:dyDescent="0.25">
      <c r="A7635" s="287"/>
    </row>
    <row r="7636" spans="1:1" x14ac:dyDescent="0.25">
      <c r="A7636" s="287"/>
    </row>
    <row r="7637" spans="1:1" x14ac:dyDescent="0.25">
      <c r="A7637" s="287"/>
    </row>
    <row r="7638" spans="1:1" x14ac:dyDescent="0.25">
      <c r="A7638" s="287"/>
    </row>
    <row r="7639" spans="1:1" x14ac:dyDescent="0.25">
      <c r="A7639" s="287"/>
    </row>
    <row r="7640" spans="1:1" x14ac:dyDescent="0.25">
      <c r="A7640" s="287"/>
    </row>
    <row r="7641" spans="1:1" x14ac:dyDescent="0.25">
      <c r="A7641" s="287"/>
    </row>
    <row r="7642" spans="1:1" x14ac:dyDescent="0.25">
      <c r="A7642" s="287"/>
    </row>
    <row r="7643" spans="1:1" x14ac:dyDescent="0.25">
      <c r="A7643" s="287"/>
    </row>
    <row r="7644" spans="1:1" x14ac:dyDescent="0.25">
      <c r="A7644" s="287"/>
    </row>
    <row r="7645" spans="1:1" x14ac:dyDescent="0.25">
      <c r="A7645" s="287"/>
    </row>
    <row r="7646" spans="1:1" x14ac:dyDescent="0.25">
      <c r="A7646" s="287"/>
    </row>
    <row r="7647" spans="1:1" x14ac:dyDescent="0.25">
      <c r="A7647" s="287"/>
    </row>
    <row r="7648" spans="1:1" x14ac:dyDescent="0.25">
      <c r="A7648" s="287"/>
    </row>
    <row r="7649" spans="1:1" x14ac:dyDescent="0.25">
      <c r="A7649" s="287"/>
    </row>
    <row r="7650" spans="1:1" x14ac:dyDescent="0.25">
      <c r="A7650" s="287"/>
    </row>
    <row r="7651" spans="1:1" x14ac:dyDescent="0.25">
      <c r="A7651" s="287"/>
    </row>
    <row r="7652" spans="1:1" x14ac:dyDescent="0.25">
      <c r="A7652" s="287"/>
    </row>
    <row r="7653" spans="1:1" x14ac:dyDescent="0.25">
      <c r="A7653" s="287"/>
    </row>
    <row r="7654" spans="1:1" x14ac:dyDescent="0.25">
      <c r="A7654" s="287"/>
    </row>
    <row r="7655" spans="1:1" x14ac:dyDescent="0.25">
      <c r="A7655" s="287"/>
    </row>
    <row r="7656" spans="1:1" x14ac:dyDescent="0.25">
      <c r="A7656" s="287"/>
    </row>
    <row r="7657" spans="1:1" x14ac:dyDescent="0.25">
      <c r="A7657" s="287"/>
    </row>
    <row r="7658" spans="1:1" x14ac:dyDescent="0.25">
      <c r="A7658" s="287"/>
    </row>
    <row r="7659" spans="1:1" x14ac:dyDescent="0.25">
      <c r="A7659" s="287"/>
    </row>
    <row r="7660" spans="1:1" x14ac:dyDescent="0.25">
      <c r="A7660" s="287"/>
    </row>
    <row r="7661" spans="1:1" x14ac:dyDescent="0.25">
      <c r="A7661" s="287"/>
    </row>
    <row r="7662" spans="1:1" x14ac:dyDescent="0.25">
      <c r="A7662" s="287"/>
    </row>
    <row r="7663" spans="1:1" x14ac:dyDescent="0.25">
      <c r="A7663" s="287"/>
    </row>
    <row r="7664" spans="1:1" x14ac:dyDescent="0.25">
      <c r="A7664" s="287"/>
    </row>
    <row r="7665" spans="1:1" x14ac:dyDescent="0.25">
      <c r="A7665" s="287"/>
    </row>
    <row r="7666" spans="1:1" x14ac:dyDescent="0.25">
      <c r="A7666" s="287"/>
    </row>
    <row r="7667" spans="1:1" x14ac:dyDescent="0.25">
      <c r="A7667" s="287"/>
    </row>
    <row r="7668" spans="1:1" x14ac:dyDescent="0.25">
      <c r="A7668" s="287"/>
    </row>
    <row r="7669" spans="1:1" x14ac:dyDescent="0.25">
      <c r="A7669" s="287"/>
    </row>
    <row r="7670" spans="1:1" x14ac:dyDescent="0.25">
      <c r="A7670" s="287"/>
    </row>
    <row r="7671" spans="1:1" x14ac:dyDescent="0.25">
      <c r="A7671" s="287"/>
    </row>
    <row r="7672" spans="1:1" x14ac:dyDescent="0.25">
      <c r="A7672" s="287"/>
    </row>
    <row r="7673" spans="1:1" x14ac:dyDescent="0.25">
      <c r="A7673" s="287"/>
    </row>
    <row r="7674" spans="1:1" x14ac:dyDescent="0.25">
      <c r="A7674" s="287"/>
    </row>
    <row r="7675" spans="1:1" x14ac:dyDescent="0.25">
      <c r="A7675" s="287"/>
    </row>
    <row r="7676" spans="1:1" x14ac:dyDescent="0.25">
      <c r="A7676" s="287"/>
    </row>
    <row r="7677" spans="1:1" x14ac:dyDescent="0.25">
      <c r="A7677" s="287"/>
    </row>
    <row r="7678" spans="1:1" x14ac:dyDescent="0.25">
      <c r="A7678" s="287"/>
    </row>
    <row r="7679" spans="1:1" x14ac:dyDescent="0.25">
      <c r="A7679" s="287"/>
    </row>
    <row r="7680" spans="1:1" x14ac:dyDescent="0.25">
      <c r="A7680" s="287"/>
    </row>
    <row r="7681" spans="1:1" x14ac:dyDescent="0.25">
      <c r="A7681" s="287"/>
    </row>
    <row r="7682" spans="1:1" x14ac:dyDescent="0.25">
      <c r="A7682" s="287"/>
    </row>
    <row r="7683" spans="1:1" x14ac:dyDescent="0.25">
      <c r="A7683" s="287"/>
    </row>
    <row r="7684" spans="1:1" x14ac:dyDescent="0.25">
      <c r="A7684" s="287"/>
    </row>
    <row r="7685" spans="1:1" x14ac:dyDescent="0.25">
      <c r="A7685" s="287"/>
    </row>
    <row r="7686" spans="1:1" x14ac:dyDescent="0.25">
      <c r="A7686" s="287"/>
    </row>
    <row r="7687" spans="1:1" x14ac:dyDescent="0.25">
      <c r="A7687" s="287"/>
    </row>
    <row r="7688" spans="1:1" x14ac:dyDescent="0.25">
      <c r="A7688" s="287"/>
    </row>
    <row r="7689" spans="1:1" x14ac:dyDescent="0.25">
      <c r="A7689" s="287"/>
    </row>
    <row r="7690" spans="1:1" x14ac:dyDescent="0.25">
      <c r="A7690" s="287"/>
    </row>
    <row r="7691" spans="1:1" x14ac:dyDescent="0.25">
      <c r="A7691" s="287"/>
    </row>
    <row r="7692" spans="1:1" x14ac:dyDescent="0.25">
      <c r="A7692" s="287"/>
    </row>
    <row r="7693" spans="1:1" x14ac:dyDescent="0.25">
      <c r="A7693" s="287"/>
    </row>
    <row r="7694" spans="1:1" x14ac:dyDescent="0.25">
      <c r="A7694" s="287"/>
    </row>
    <row r="7695" spans="1:1" x14ac:dyDescent="0.25">
      <c r="A7695" s="287"/>
    </row>
    <row r="7696" spans="1:1" x14ac:dyDescent="0.25">
      <c r="A7696" s="287"/>
    </row>
    <row r="7697" spans="1:1" x14ac:dyDescent="0.25">
      <c r="A7697" s="287"/>
    </row>
    <row r="7698" spans="1:1" x14ac:dyDescent="0.25">
      <c r="A7698" s="287"/>
    </row>
    <row r="7699" spans="1:1" x14ac:dyDescent="0.25">
      <c r="A7699" s="287"/>
    </row>
    <row r="7700" spans="1:1" x14ac:dyDescent="0.25">
      <c r="A7700" s="287"/>
    </row>
    <row r="7701" spans="1:1" x14ac:dyDescent="0.25">
      <c r="A7701" s="287"/>
    </row>
    <row r="7702" spans="1:1" x14ac:dyDescent="0.25">
      <c r="A7702" s="287"/>
    </row>
    <row r="7703" spans="1:1" x14ac:dyDescent="0.25">
      <c r="A7703" s="287"/>
    </row>
    <row r="7704" spans="1:1" x14ac:dyDescent="0.25">
      <c r="A7704" s="287"/>
    </row>
    <row r="7705" spans="1:1" x14ac:dyDescent="0.25">
      <c r="A7705" s="287"/>
    </row>
    <row r="7706" spans="1:1" x14ac:dyDescent="0.25">
      <c r="A7706" s="287"/>
    </row>
    <row r="7707" spans="1:1" x14ac:dyDescent="0.25">
      <c r="A7707" s="287"/>
    </row>
    <row r="7708" spans="1:1" x14ac:dyDescent="0.25">
      <c r="A7708" s="287"/>
    </row>
    <row r="7709" spans="1:1" x14ac:dyDescent="0.25">
      <c r="A7709" s="287"/>
    </row>
    <row r="7710" spans="1:1" x14ac:dyDescent="0.25">
      <c r="A7710" s="287"/>
    </row>
    <row r="7711" spans="1:1" x14ac:dyDescent="0.25">
      <c r="A7711" s="287"/>
    </row>
    <row r="7712" spans="1:1" x14ac:dyDescent="0.25">
      <c r="A7712" s="287"/>
    </row>
    <row r="7713" spans="1:1" x14ac:dyDescent="0.25">
      <c r="A7713" s="287"/>
    </row>
    <row r="7714" spans="1:1" x14ac:dyDescent="0.25">
      <c r="A7714" s="287"/>
    </row>
    <row r="7715" spans="1:1" x14ac:dyDescent="0.25">
      <c r="A7715" s="287"/>
    </row>
    <row r="7716" spans="1:1" x14ac:dyDescent="0.25">
      <c r="A7716" s="287"/>
    </row>
    <row r="7717" spans="1:1" x14ac:dyDescent="0.25">
      <c r="A7717" s="287"/>
    </row>
    <row r="7718" spans="1:1" x14ac:dyDescent="0.25">
      <c r="A7718" s="287"/>
    </row>
    <row r="7719" spans="1:1" x14ac:dyDescent="0.25">
      <c r="A7719" s="287"/>
    </row>
    <row r="7720" spans="1:1" x14ac:dyDescent="0.25">
      <c r="A7720" s="287"/>
    </row>
    <row r="7721" spans="1:1" x14ac:dyDescent="0.25">
      <c r="A7721" s="287"/>
    </row>
    <row r="7722" spans="1:1" x14ac:dyDescent="0.25">
      <c r="A7722" s="287"/>
    </row>
    <row r="7723" spans="1:1" x14ac:dyDescent="0.25">
      <c r="A7723" s="287"/>
    </row>
    <row r="7724" spans="1:1" x14ac:dyDescent="0.25">
      <c r="A7724" s="287"/>
    </row>
    <row r="7725" spans="1:1" x14ac:dyDescent="0.25">
      <c r="A7725" s="287"/>
    </row>
    <row r="7726" spans="1:1" x14ac:dyDescent="0.25">
      <c r="A7726" s="287"/>
    </row>
    <row r="7727" spans="1:1" x14ac:dyDescent="0.25">
      <c r="A7727" s="287"/>
    </row>
    <row r="7728" spans="1:1" x14ac:dyDescent="0.25">
      <c r="A7728" s="287"/>
    </row>
    <row r="7729" spans="1:1" x14ac:dyDescent="0.25">
      <c r="A7729" s="287"/>
    </row>
    <row r="7730" spans="1:1" x14ac:dyDescent="0.25">
      <c r="A7730" s="287"/>
    </row>
    <row r="7731" spans="1:1" x14ac:dyDescent="0.25">
      <c r="A7731" s="287"/>
    </row>
    <row r="7732" spans="1:1" x14ac:dyDescent="0.25">
      <c r="A7732" s="287"/>
    </row>
    <row r="7733" spans="1:1" x14ac:dyDescent="0.25">
      <c r="A7733" s="287"/>
    </row>
    <row r="7734" spans="1:1" x14ac:dyDescent="0.25">
      <c r="A7734" s="287"/>
    </row>
    <row r="7735" spans="1:1" x14ac:dyDescent="0.25">
      <c r="A7735" s="287"/>
    </row>
    <row r="7736" spans="1:1" x14ac:dyDescent="0.25">
      <c r="A7736" s="287"/>
    </row>
    <row r="7737" spans="1:1" x14ac:dyDescent="0.25">
      <c r="A7737" s="287"/>
    </row>
    <row r="7738" spans="1:1" x14ac:dyDescent="0.25">
      <c r="A7738" s="287"/>
    </row>
    <row r="7739" spans="1:1" x14ac:dyDescent="0.25">
      <c r="A7739" s="287"/>
    </row>
    <row r="7740" spans="1:1" x14ac:dyDescent="0.25">
      <c r="A7740" s="287"/>
    </row>
    <row r="7741" spans="1:1" x14ac:dyDescent="0.25">
      <c r="A7741" s="287"/>
    </row>
    <row r="7742" spans="1:1" x14ac:dyDescent="0.25">
      <c r="A7742" s="287"/>
    </row>
    <row r="7743" spans="1:1" x14ac:dyDescent="0.25">
      <c r="A7743" s="287"/>
    </row>
    <row r="7744" spans="1:1" x14ac:dyDescent="0.25">
      <c r="A7744" s="287"/>
    </row>
    <row r="7745" spans="1:1" x14ac:dyDescent="0.25">
      <c r="A7745" s="287"/>
    </row>
    <row r="7746" spans="1:1" x14ac:dyDescent="0.25">
      <c r="A7746" s="287"/>
    </row>
    <row r="7747" spans="1:1" x14ac:dyDescent="0.25">
      <c r="A7747" s="287"/>
    </row>
    <row r="7748" spans="1:1" x14ac:dyDescent="0.25">
      <c r="A7748" s="287"/>
    </row>
    <row r="7749" spans="1:1" x14ac:dyDescent="0.25">
      <c r="A7749" s="287"/>
    </row>
    <row r="7750" spans="1:1" x14ac:dyDescent="0.25">
      <c r="A7750" s="287"/>
    </row>
    <row r="7751" spans="1:1" x14ac:dyDescent="0.25">
      <c r="A7751" s="287"/>
    </row>
    <row r="7752" spans="1:1" x14ac:dyDescent="0.25">
      <c r="A7752" s="287"/>
    </row>
    <row r="7753" spans="1:1" x14ac:dyDescent="0.25">
      <c r="A7753" s="287"/>
    </row>
    <row r="7754" spans="1:1" x14ac:dyDescent="0.25">
      <c r="A7754" s="287"/>
    </row>
    <row r="7755" spans="1:1" x14ac:dyDescent="0.25">
      <c r="A7755" s="287"/>
    </row>
    <row r="7756" spans="1:1" x14ac:dyDescent="0.25">
      <c r="A7756" s="287"/>
    </row>
    <row r="7757" spans="1:1" x14ac:dyDescent="0.25">
      <c r="A7757" s="287"/>
    </row>
    <row r="7758" spans="1:1" x14ac:dyDescent="0.25">
      <c r="A7758" s="287"/>
    </row>
    <row r="7759" spans="1:1" x14ac:dyDescent="0.25">
      <c r="A7759" s="287"/>
    </row>
    <row r="7760" spans="1:1" x14ac:dyDescent="0.25">
      <c r="A7760" s="287"/>
    </row>
    <row r="7761" spans="1:1" x14ac:dyDescent="0.25">
      <c r="A7761" s="287"/>
    </row>
    <row r="7762" spans="1:1" x14ac:dyDescent="0.25">
      <c r="A7762" s="287"/>
    </row>
    <row r="7763" spans="1:1" x14ac:dyDescent="0.25">
      <c r="A7763" s="287"/>
    </row>
    <row r="7764" spans="1:1" x14ac:dyDescent="0.25">
      <c r="A7764" s="287"/>
    </row>
    <row r="7765" spans="1:1" x14ac:dyDescent="0.25">
      <c r="A7765" s="287"/>
    </row>
    <row r="7766" spans="1:1" x14ac:dyDescent="0.25">
      <c r="A7766" s="287"/>
    </row>
    <row r="7767" spans="1:1" x14ac:dyDescent="0.25">
      <c r="A7767" s="287"/>
    </row>
    <row r="7768" spans="1:1" x14ac:dyDescent="0.25">
      <c r="A7768" s="287"/>
    </row>
    <row r="7769" spans="1:1" x14ac:dyDescent="0.25">
      <c r="A7769" s="287"/>
    </row>
    <row r="7770" spans="1:1" x14ac:dyDescent="0.25">
      <c r="A7770" s="287"/>
    </row>
    <row r="7771" spans="1:1" x14ac:dyDescent="0.25">
      <c r="A7771" s="287"/>
    </row>
    <row r="7772" spans="1:1" x14ac:dyDescent="0.25">
      <c r="A7772" s="287"/>
    </row>
    <row r="7773" spans="1:1" x14ac:dyDescent="0.25">
      <c r="A7773" s="287"/>
    </row>
    <row r="7774" spans="1:1" x14ac:dyDescent="0.25">
      <c r="A7774" s="287"/>
    </row>
    <row r="7775" spans="1:1" x14ac:dyDescent="0.25">
      <c r="A7775" s="287"/>
    </row>
    <row r="7776" spans="1:1" x14ac:dyDescent="0.25">
      <c r="A7776" s="287"/>
    </row>
    <row r="7777" spans="1:1" x14ac:dyDescent="0.25">
      <c r="A7777" s="287"/>
    </row>
    <row r="7778" spans="1:1" x14ac:dyDescent="0.25">
      <c r="A7778" s="287"/>
    </row>
    <row r="7779" spans="1:1" x14ac:dyDescent="0.25">
      <c r="A7779" s="287"/>
    </row>
    <row r="7780" spans="1:1" x14ac:dyDescent="0.25">
      <c r="A7780" s="287"/>
    </row>
    <row r="7781" spans="1:1" x14ac:dyDescent="0.25">
      <c r="A7781" s="287"/>
    </row>
    <row r="7782" spans="1:1" x14ac:dyDescent="0.25">
      <c r="A7782" s="287"/>
    </row>
    <row r="7783" spans="1:1" x14ac:dyDescent="0.25">
      <c r="A7783" s="287"/>
    </row>
    <row r="7784" spans="1:1" x14ac:dyDescent="0.25">
      <c r="A7784" s="287"/>
    </row>
    <row r="7785" spans="1:1" x14ac:dyDescent="0.25">
      <c r="A7785" s="287"/>
    </row>
    <row r="7786" spans="1:1" x14ac:dyDescent="0.25">
      <c r="A7786" s="287"/>
    </row>
    <row r="7787" spans="1:1" x14ac:dyDescent="0.25">
      <c r="A7787" s="287"/>
    </row>
    <row r="7788" spans="1:1" x14ac:dyDescent="0.25">
      <c r="A7788" s="287"/>
    </row>
    <row r="7789" spans="1:1" x14ac:dyDescent="0.25">
      <c r="A7789" s="287"/>
    </row>
    <row r="7790" spans="1:1" x14ac:dyDescent="0.25">
      <c r="A7790" s="287"/>
    </row>
    <row r="7791" spans="1:1" x14ac:dyDescent="0.25">
      <c r="A7791" s="287"/>
    </row>
    <row r="7792" spans="1:1" x14ac:dyDescent="0.25">
      <c r="A7792" s="287"/>
    </row>
    <row r="7793" spans="1:1" x14ac:dyDescent="0.25">
      <c r="A7793" s="287"/>
    </row>
    <row r="7794" spans="1:1" x14ac:dyDescent="0.25">
      <c r="A7794" s="287"/>
    </row>
    <row r="7795" spans="1:1" x14ac:dyDescent="0.25">
      <c r="A7795" s="287"/>
    </row>
    <row r="7796" spans="1:1" x14ac:dyDescent="0.25">
      <c r="A7796" s="287"/>
    </row>
    <row r="7797" spans="1:1" x14ac:dyDescent="0.25">
      <c r="A7797" s="287"/>
    </row>
    <row r="7798" spans="1:1" x14ac:dyDescent="0.25">
      <c r="A7798" s="287"/>
    </row>
    <row r="7799" spans="1:1" x14ac:dyDescent="0.25">
      <c r="A7799" s="287"/>
    </row>
    <row r="7800" spans="1:1" x14ac:dyDescent="0.25">
      <c r="A7800" s="287"/>
    </row>
    <row r="7801" spans="1:1" x14ac:dyDescent="0.25">
      <c r="A7801" s="287"/>
    </row>
    <row r="7802" spans="1:1" x14ac:dyDescent="0.25">
      <c r="A7802" s="287"/>
    </row>
    <row r="7803" spans="1:1" x14ac:dyDescent="0.25">
      <c r="A7803" s="287"/>
    </row>
    <row r="7804" spans="1:1" x14ac:dyDescent="0.25">
      <c r="A7804" s="287"/>
    </row>
    <row r="7805" spans="1:1" x14ac:dyDescent="0.25">
      <c r="A7805" s="287"/>
    </row>
    <row r="7806" spans="1:1" x14ac:dyDescent="0.25">
      <c r="A7806" s="287"/>
    </row>
    <row r="7807" spans="1:1" x14ac:dyDescent="0.25">
      <c r="A7807" s="287"/>
    </row>
    <row r="7808" spans="1:1" x14ac:dyDescent="0.25">
      <c r="A7808" s="287"/>
    </row>
    <row r="7809" spans="1:1" x14ac:dyDescent="0.25">
      <c r="A7809" s="287"/>
    </row>
    <row r="7810" spans="1:1" x14ac:dyDescent="0.25">
      <c r="A7810" s="287"/>
    </row>
    <row r="7811" spans="1:1" x14ac:dyDescent="0.25">
      <c r="A7811" s="287"/>
    </row>
    <row r="7812" spans="1:1" x14ac:dyDescent="0.25">
      <c r="A7812" s="287"/>
    </row>
    <row r="7813" spans="1:1" x14ac:dyDescent="0.25">
      <c r="A7813" s="287"/>
    </row>
    <row r="7814" spans="1:1" x14ac:dyDescent="0.25">
      <c r="A7814" s="287"/>
    </row>
    <row r="7815" spans="1:1" x14ac:dyDescent="0.25">
      <c r="A7815" s="287"/>
    </row>
    <row r="7816" spans="1:1" x14ac:dyDescent="0.25">
      <c r="A7816" s="287"/>
    </row>
    <row r="7817" spans="1:1" x14ac:dyDescent="0.25">
      <c r="A7817" s="287"/>
    </row>
    <row r="7818" spans="1:1" x14ac:dyDescent="0.25">
      <c r="A7818" s="287"/>
    </row>
    <row r="7819" spans="1:1" x14ac:dyDescent="0.25">
      <c r="A7819" s="287"/>
    </row>
    <row r="7820" spans="1:1" x14ac:dyDescent="0.25">
      <c r="A7820" s="287"/>
    </row>
    <row r="7821" spans="1:1" x14ac:dyDescent="0.25">
      <c r="A7821" s="287"/>
    </row>
    <row r="7822" spans="1:1" x14ac:dyDescent="0.25">
      <c r="A7822" s="287"/>
    </row>
    <row r="7823" spans="1:1" x14ac:dyDescent="0.25">
      <c r="A7823" s="287"/>
    </row>
    <row r="7824" spans="1:1" x14ac:dyDescent="0.25">
      <c r="A7824" s="287"/>
    </row>
    <row r="7825" spans="1:1" x14ac:dyDescent="0.25">
      <c r="A7825" s="287"/>
    </row>
    <row r="7826" spans="1:1" x14ac:dyDescent="0.25">
      <c r="A7826" s="287"/>
    </row>
    <row r="7827" spans="1:1" x14ac:dyDescent="0.25">
      <c r="A7827" s="287"/>
    </row>
    <row r="7828" spans="1:1" x14ac:dyDescent="0.25">
      <c r="A7828" s="287"/>
    </row>
    <row r="7829" spans="1:1" x14ac:dyDescent="0.25">
      <c r="A7829" s="287"/>
    </row>
    <row r="7830" spans="1:1" x14ac:dyDescent="0.25">
      <c r="A7830" s="287"/>
    </row>
    <row r="7831" spans="1:1" x14ac:dyDescent="0.25">
      <c r="A7831" s="287"/>
    </row>
    <row r="7832" spans="1:1" x14ac:dyDescent="0.25">
      <c r="A7832" s="287"/>
    </row>
    <row r="7833" spans="1:1" x14ac:dyDescent="0.25">
      <c r="A7833" s="287"/>
    </row>
    <row r="7834" spans="1:1" x14ac:dyDescent="0.25">
      <c r="A7834" s="287"/>
    </row>
    <row r="7835" spans="1:1" x14ac:dyDescent="0.25">
      <c r="A7835" s="287"/>
    </row>
    <row r="7836" spans="1:1" x14ac:dyDescent="0.25">
      <c r="A7836" s="287"/>
    </row>
    <row r="7837" spans="1:1" x14ac:dyDescent="0.25">
      <c r="A7837" s="287"/>
    </row>
    <row r="7838" spans="1:1" x14ac:dyDescent="0.25">
      <c r="A7838" s="287"/>
    </row>
    <row r="7839" spans="1:1" x14ac:dyDescent="0.25">
      <c r="A7839" s="287"/>
    </row>
    <row r="7840" spans="1:1" x14ac:dyDescent="0.25">
      <c r="A7840" s="287"/>
    </row>
    <row r="7841" spans="1:1" x14ac:dyDescent="0.25">
      <c r="A7841" s="287"/>
    </row>
    <row r="7842" spans="1:1" x14ac:dyDescent="0.25">
      <c r="A7842" s="287"/>
    </row>
    <row r="7843" spans="1:1" x14ac:dyDescent="0.25">
      <c r="A7843" s="287"/>
    </row>
    <row r="7844" spans="1:1" x14ac:dyDescent="0.25">
      <c r="A7844" s="287"/>
    </row>
    <row r="7845" spans="1:1" x14ac:dyDescent="0.25">
      <c r="A7845" s="287"/>
    </row>
    <row r="7846" spans="1:1" x14ac:dyDescent="0.25">
      <c r="A7846" s="287"/>
    </row>
    <row r="7847" spans="1:1" x14ac:dyDescent="0.25">
      <c r="A7847" s="287"/>
    </row>
    <row r="7848" spans="1:1" x14ac:dyDescent="0.25">
      <c r="A7848" s="287"/>
    </row>
    <row r="7849" spans="1:1" x14ac:dyDescent="0.25">
      <c r="A7849" s="287"/>
    </row>
    <row r="7850" spans="1:1" x14ac:dyDescent="0.25">
      <c r="A7850" s="287"/>
    </row>
    <row r="7851" spans="1:1" x14ac:dyDescent="0.25">
      <c r="A7851" s="287"/>
    </row>
    <row r="7852" spans="1:1" x14ac:dyDescent="0.25">
      <c r="A7852" s="287"/>
    </row>
    <row r="7853" spans="1:1" x14ac:dyDescent="0.25">
      <c r="A7853" s="287"/>
    </row>
    <row r="7854" spans="1:1" x14ac:dyDescent="0.25">
      <c r="A7854" s="287"/>
    </row>
    <row r="7855" spans="1:1" x14ac:dyDescent="0.25">
      <c r="A7855" s="287"/>
    </row>
    <row r="7856" spans="1:1" x14ac:dyDescent="0.25">
      <c r="A7856" s="287"/>
    </row>
    <row r="7857" spans="1:1" x14ac:dyDescent="0.25">
      <c r="A7857" s="287"/>
    </row>
    <row r="7858" spans="1:1" x14ac:dyDescent="0.25">
      <c r="A7858" s="287"/>
    </row>
    <row r="7859" spans="1:1" x14ac:dyDescent="0.25">
      <c r="A7859" s="287"/>
    </row>
    <row r="7860" spans="1:1" x14ac:dyDescent="0.25">
      <c r="A7860" s="287"/>
    </row>
    <row r="7861" spans="1:1" x14ac:dyDescent="0.25">
      <c r="A7861" s="287"/>
    </row>
    <row r="7862" spans="1:1" x14ac:dyDescent="0.25">
      <c r="A7862" s="287"/>
    </row>
    <row r="7863" spans="1:1" x14ac:dyDescent="0.25">
      <c r="A7863" s="287"/>
    </row>
    <row r="7864" spans="1:1" x14ac:dyDescent="0.25">
      <c r="A7864" s="287"/>
    </row>
    <row r="7865" spans="1:1" x14ac:dyDescent="0.25">
      <c r="A7865" s="287"/>
    </row>
    <row r="7866" spans="1:1" x14ac:dyDescent="0.25">
      <c r="A7866" s="287"/>
    </row>
    <row r="7867" spans="1:1" x14ac:dyDescent="0.25">
      <c r="A7867" s="287"/>
    </row>
    <row r="7868" spans="1:1" x14ac:dyDescent="0.25">
      <c r="A7868" s="287"/>
    </row>
    <row r="7869" spans="1:1" x14ac:dyDescent="0.25">
      <c r="A7869" s="287"/>
    </row>
    <row r="7870" spans="1:1" x14ac:dyDescent="0.25">
      <c r="A7870" s="287"/>
    </row>
    <row r="7871" spans="1:1" x14ac:dyDescent="0.25">
      <c r="A7871" s="287"/>
    </row>
    <row r="7872" spans="1:1" x14ac:dyDescent="0.25">
      <c r="A7872" s="287"/>
    </row>
    <row r="7873" spans="1:1" x14ac:dyDescent="0.25">
      <c r="A7873" s="287"/>
    </row>
    <row r="7874" spans="1:1" x14ac:dyDescent="0.25">
      <c r="A7874" s="287"/>
    </row>
    <row r="7875" spans="1:1" x14ac:dyDescent="0.25">
      <c r="A7875" s="287"/>
    </row>
    <row r="7876" spans="1:1" x14ac:dyDescent="0.25">
      <c r="A7876" s="287"/>
    </row>
    <row r="7877" spans="1:1" x14ac:dyDescent="0.25">
      <c r="A7877" s="287"/>
    </row>
    <row r="7878" spans="1:1" x14ac:dyDescent="0.25">
      <c r="A7878" s="287"/>
    </row>
    <row r="7879" spans="1:1" x14ac:dyDescent="0.25">
      <c r="A7879" s="287"/>
    </row>
    <row r="7880" spans="1:1" x14ac:dyDescent="0.25">
      <c r="A7880" s="287"/>
    </row>
    <row r="7881" spans="1:1" x14ac:dyDescent="0.25">
      <c r="A7881" s="287"/>
    </row>
    <row r="7882" spans="1:1" x14ac:dyDescent="0.25">
      <c r="A7882" s="287"/>
    </row>
    <row r="7883" spans="1:1" x14ac:dyDescent="0.25">
      <c r="A7883" s="287"/>
    </row>
    <row r="7884" spans="1:1" x14ac:dyDescent="0.25">
      <c r="A7884" s="287"/>
    </row>
    <row r="7885" spans="1:1" x14ac:dyDescent="0.25">
      <c r="A7885" s="287"/>
    </row>
    <row r="7886" spans="1:1" x14ac:dyDescent="0.25">
      <c r="A7886" s="287"/>
    </row>
    <row r="7887" spans="1:1" x14ac:dyDescent="0.25">
      <c r="A7887" s="287"/>
    </row>
    <row r="7888" spans="1:1" x14ac:dyDescent="0.25">
      <c r="A7888" s="287"/>
    </row>
    <row r="7889" spans="1:1" x14ac:dyDescent="0.25">
      <c r="A7889" s="287"/>
    </row>
    <row r="7890" spans="1:1" x14ac:dyDescent="0.25">
      <c r="A7890" s="287"/>
    </row>
    <row r="7891" spans="1:1" x14ac:dyDescent="0.25">
      <c r="A7891" s="287"/>
    </row>
    <row r="7892" spans="1:1" x14ac:dyDescent="0.25">
      <c r="A7892" s="287"/>
    </row>
    <row r="7893" spans="1:1" x14ac:dyDescent="0.25">
      <c r="A7893" s="287"/>
    </row>
    <row r="7894" spans="1:1" x14ac:dyDescent="0.25">
      <c r="A7894" s="287"/>
    </row>
    <row r="7895" spans="1:1" x14ac:dyDescent="0.25">
      <c r="A7895" s="287"/>
    </row>
    <row r="7896" spans="1:1" x14ac:dyDescent="0.25">
      <c r="A7896" s="287"/>
    </row>
    <row r="7897" spans="1:1" x14ac:dyDescent="0.25">
      <c r="A7897" s="287"/>
    </row>
    <row r="7898" spans="1:1" x14ac:dyDescent="0.25">
      <c r="A7898" s="287"/>
    </row>
    <row r="7899" spans="1:1" x14ac:dyDescent="0.25">
      <c r="A7899" s="287"/>
    </row>
    <row r="7900" spans="1:1" x14ac:dyDescent="0.25">
      <c r="A7900" s="287"/>
    </row>
    <row r="7901" spans="1:1" x14ac:dyDescent="0.25">
      <c r="A7901" s="287"/>
    </row>
    <row r="7902" spans="1:1" x14ac:dyDescent="0.25">
      <c r="A7902" s="287"/>
    </row>
    <row r="7903" spans="1:1" x14ac:dyDescent="0.25">
      <c r="A7903" s="287"/>
    </row>
    <row r="7904" spans="1:1" x14ac:dyDescent="0.25">
      <c r="A7904" s="287"/>
    </row>
    <row r="7905" spans="1:1" x14ac:dyDescent="0.25">
      <c r="A7905" s="287"/>
    </row>
    <row r="7906" spans="1:1" x14ac:dyDescent="0.25">
      <c r="A7906" s="287"/>
    </row>
    <row r="7907" spans="1:1" x14ac:dyDescent="0.25">
      <c r="A7907" s="287"/>
    </row>
    <row r="7908" spans="1:1" x14ac:dyDescent="0.25">
      <c r="A7908" s="287"/>
    </row>
    <row r="7909" spans="1:1" x14ac:dyDescent="0.25">
      <c r="A7909" s="287"/>
    </row>
    <row r="7910" spans="1:1" x14ac:dyDescent="0.25">
      <c r="A7910" s="287"/>
    </row>
    <row r="7911" spans="1:1" x14ac:dyDescent="0.25">
      <c r="A7911" s="287"/>
    </row>
    <row r="7912" spans="1:1" x14ac:dyDescent="0.25">
      <c r="A7912" s="287"/>
    </row>
    <row r="7913" spans="1:1" x14ac:dyDescent="0.25">
      <c r="A7913" s="287"/>
    </row>
    <row r="7914" spans="1:1" x14ac:dyDescent="0.25">
      <c r="A7914" s="287"/>
    </row>
    <row r="7915" spans="1:1" x14ac:dyDescent="0.25">
      <c r="A7915" s="287"/>
    </row>
    <row r="7916" spans="1:1" x14ac:dyDescent="0.25">
      <c r="A7916" s="287"/>
    </row>
    <row r="7917" spans="1:1" x14ac:dyDescent="0.25">
      <c r="A7917" s="287"/>
    </row>
    <row r="7918" spans="1:1" x14ac:dyDescent="0.25">
      <c r="A7918" s="287"/>
    </row>
    <row r="7919" spans="1:1" x14ac:dyDescent="0.25">
      <c r="A7919" s="287"/>
    </row>
    <row r="7920" spans="1:1" x14ac:dyDescent="0.25">
      <c r="A7920" s="287"/>
    </row>
    <row r="7921" spans="1:1" x14ac:dyDescent="0.25">
      <c r="A7921" s="287"/>
    </row>
    <row r="7922" spans="1:1" x14ac:dyDescent="0.25">
      <c r="A7922" s="287"/>
    </row>
    <row r="7923" spans="1:1" x14ac:dyDescent="0.25">
      <c r="A7923" s="287"/>
    </row>
    <row r="7924" spans="1:1" x14ac:dyDescent="0.25">
      <c r="A7924" s="287"/>
    </row>
    <row r="7925" spans="1:1" x14ac:dyDescent="0.25">
      <c r="A7925" s="287"/>
    </row>
    <row r="7926" spans="1:1" x14ac:dyDescent="0.25">
      <c r="A7926" s="287"/>
    </row>
    <row r="7927" spans="1:1" x14ac:dyDescent="0.25">
      <c r="A7927" s="287"/>
    </row>
    <row r="7928" spans="1:1" x14ac:dyDescent="0.25">
      <c r="A7928" s="287"/>
    </row>
    <row r="7929" spans="1:1" x14ac:dyDescent="0.25">
      <c r="A7929" s="287"/>
    </row>
    <row r="7930" spans="1:1" x14ac:dyDescent="0.25">
      <c r="A7930" s="287"/>
    </row>
    <row r="7931" spans="1:1" x14ac:dyDescent="0.25">
      <c r="A7931" s="287"/>
    </row>
    <row r="7932" spans="1:1" x14ac:dyDescent="0.25">
      <c r="A7932" s="287"/>
    </row>
    <row r="7933" spans="1:1" x14ac:dyDescent="0.25">
      <c r="A7933" s="287"/>
    </row>
    <row r="7934" spans="1:1" x14ac:dyDescent="0.25">
      <c r="A7934" s="287"/>
    </row>
    <row r="7935" spans="1:1" x14ac:dyDescent="0.25">
      <c r="A7935" s="287"/>
    </row>
    <row r="7936" spans="1:1" x14ac:dyDescent="0.25">
      <c r="A7936" s="287"/>
    </row>
    <row r="7937" spans="1:1" x14ac:dyDescent="0.25">
      <c r="A7937" s="287"/>
    </row>
    <row r="7938" spans="1:1" x14ac:dyDescent="0.25">
      <c r="A7938" s="287"/>
    </row>
    <row r="7939" spans="1:1" x14ac:dyDescent="0.25">
      <c r="A7939" s="287"/>
    </row>
    <row r="7940" spans="1:1" x14ac:dyDescent="0.25">
      <c r="A7940" s="287"/>
    </row>
    <row r="7941" spans="1:1" x14ac:dyDescent="0.25">
      <c r="A7941" s="287"/>
    </row>
    <row r="7942" spans="1:1" x14ac:dyDescent="0.25">
      <c r="A7942" s="287"/>
    </row>
    <row r="7943" spans="1:1" x14ac:dyDescent="0.25">
      <c r="A7943" s="287"/>
    </row>
    <row r="7944" spans="1:1" x14ac:dyDescent="0.25">
      <c r="A7944" s="287"/>
    </row>
    <row r="7945" spans="1:1" x14ac:dyDescent="0.25">
      <c r="A7945" s="287"/>
    </row>
    <row r="7946" spans="1:1" x14ac:dyDescent="0.25">
      <c r="A7946" s="287"/>
    </row>
    <row r="7947" spans="1:1" x14ac:dyDescent="0.25">
      <c r="A7947" s="287"/>
    </row>
    <row r="7948" spans="1:1" x14ac:dyDescent="0.25">
      <c r="A7948" s="287"/>
    </row>
    <row r="7949" spans="1:1" x14ac:dyDescent="0.25">
      <c r="A7949" s="287"/>
    </row>
    <row r="7950" spans="1:1" x14ac:dyDescent="0.25">
      <c r="A7950" s="287"/>
    </row>
    <row r="7951" spans="1:1" x14ac:dyDescent="0.25">
      <c r="A7951" s="287"/>
    </row>
    <row r="7952" spans="1:1" x14ac:dyDescent="0.25">
      <c r="A7952" s="287"/>
    </row>
    <row r="7953" spans="1:1" x14ac:dyDescent="0.25">
      <c r="A7953" s="287"/>
    </row>
    <row r="7954" spans="1:1" x14ac:dyDescent="0.25">
      <c r="A7954" s="287"/>
    </row>
    <row r="7955" spans="1:1" x14ac:dyDescent="0.25">
      <c r="A7955" s="287"/>
    </row>
    <row r="7956" spans="1:1" x14ac:dyDescent="0.25">
      <c r="A7956" s="287"/>
    </row>
    <row r="7957" spans="1:1" x14ac:dyDescent="0.25">
      <c r="A7957" s="287"/>
    </row>
    <row r="7958" spans="1:1" x14ac:dyDescent="0.25">
      <c r="A7958" s="287"/>
    </row>
    <row r="7959" spans="1:1" x14ac:dyDescent="0.25">
      <c r="A7959" s="287"/>
    </row>
    <row r="7960" spans="1:1" x14ac:dyDescent="0.25">
      <c r="A7960" s="287"/>
    </row>
    <row r="7961" spans="1:1" x14ac:dyDescent="0.25">
      <c r="A7961" s="287"/>
    </row>
    <row r="7962" spans="1:1" x14ac:dyDescent="0.25">
      <c r="A7962" s="287"/>
    </row>
    <row r="7963" spans="1:1" x14ac:dyDescent="0.25">
      <c r="A7963" s="287"/>
    </row>
    <row r="7964" spans="1:1" x14ac:dyDescent="0.25">
      <c r="A7964" s="287"/>
    </row>
    <row r="7965" spans="1:1" x14ac:dyDescent="0.25">
      <c r="A7965" s="287"/>
    </row>
    <row r="7966" spans="1:1" x14ac:dyDescent="0.25">
      <c r="A7966" s="287"/>
    </row>
    <row r="7967" spans="1:1" x14ac:dyDescent="0.25">
      <c r="A7967" s="287"/>
    </row>
    <row r="7968" spans="1:1" x14ac:dyDescent="0.25">
      <c r="A7968" s="287"/>
    </row>
    <row r="7969" spans="1:1" x14ac:dyDescent="0.25">
      <c r="A7969" s="287"/>
    </row>
    <row r="7970" spans="1:1" x14ac:dyDescent="0.25">
      <c r="A7970" s="287"/>
    </row>
    <row r="7971" spans="1:1" x14ac:dyDescent="0.25">
      <c r="A7971" s="287"/>
    </row>
    <row r="7972" spans="1:1" x14ac:dyDescent="0.25">
      <c r="A7972" s="287"/>
    </row>
    <row r="7973" spans="1:1" x14ac:dyDescent="0.25">
      <c r="A7973" s="287"/>
    </row>
    <row r="7974" spans="1:1" x14ac:dyDescent="0.25">
      <c r="A7974" s="287"/>
    </row>
    <row r="7975" spans="1:1" x14ac:dyDescent="0.25">
      <c r="A7975" s="287"/>
    </row>
    <row r="7976" spans="1:1" x14ac:dyDescent="0.25">
      <c r="A7976" s="287"/>
    </row>
    <row r="7977" spans="1:1" x14ac:dyDescent="0.25">
      <c r="A7977" s="287"/>
    </row>
    <row r="7978" spans="1:1" x14ac:dyDescent="0.25">
      <c r="A7978" s="287"/>
    </row>
    <row r="7979" spans="1:1" x14ac:dyDescent="0.25">
      <c r="A7979" s="287"/>
    </row>
    <row r="7980" spans="1:1" x14ac:dyDescent="0.25">
      <c r="A7980" s="287"/>
    </row>
    <row r="7981" spans="1:1" x14ac:dyDescent="0.25">
      <c r="A7981" s="287"/>
    </row>
    <row r="7982" spans="1:1" x14ac:dyDescent="0.25">
      <c r="A7982" s="287"/>
    </row>
    <row r="7983" spans="1:1" x14ac:dyDescent="0.25">
      <c r="A7983" s="287"/>
    </row>
    <row r="7984" spans="1:1" x14ac:dyDescent="0.25">
      <c r="A7984" s="287"/>
    </row>
    <row r="7985" spans="1:1" x14ac:dyDescent="0.25">
      <c r="A7985" s="287"/>
    </row>
    <row r="7986" spans="1:1" x14ac:dyDescent="0.25">
      <c r="A7986" s="287"/>
    </row>
    <row r="7987" spans="1:1" x14ac:dyDescent="0.25">
      <c r="A7987" s="287"/>
    </row>
    <row r="7988" spans="1:1" x14ac:dyDescent="0.25">
      <c r="A7988" s="287"/>
    </row>
    <row r="7989" spans="1:1" x14ac:dyDescent="0.25">
      <c r="A7989" s="287"/>
    </row>
    <row r="7990" spans="1:1" x14ac:dyDescent="0.25">
      <c r="A7990" s="287"/>
    </row>
    <row r="7991" spans="1:1" x14ac:dyDescent="0.25">
      <c r="A7991" s="287"/>
    </row>
    <row r="7992" spans="1:1" x14ac:dyDescent="0.25">
      <c r="A7992" s="287"/>
    </row>
    <row r="7993" spans="1:1" x14ac:dyDescent="0.25">
      <c r="A7993" s="287"/>
    </row>
    <row r="7994" spans="1:1" x14ac:dyDescent="0.25">
      <c r="A7994" s="287"/>
    </row>
    <row r="7995" spans="1:1" x14ac:dyDescent="0.25">
      <c r="A7995" s="287"/>
    </row>
    <row r="7996" spans="1:1" x14ac:dyDescent="0.25">
      <c r="A7996" s="287"/>
    </row>
    <row r="7997" spans="1:1" x14ac:dyDescent="0.25">
      <c r="A7997" s="287"/>
    </row>
    <row r="7998" spans="1:1" x14ac:dyDescent="0.25">
      <c r="A7998" s="287"/>
    </row>
    <row r="7999" spans="1:1" x14ac:dyDescent="0.25">
      <c r="A7999" s="287"/>
    </row>
    <row r="8000" spans="1:1" x14ac:dyDescent="0.25">
      <c r="A8000" s="287"/>
    </row>
    <row r="8001" spans="1:1" x14ac:dyDescent="0.25">
      <c r="A8001" s="287"/>
    </row>
    <row r="8002" spans="1:1" x14ac:dyDescent="0.25">
      <c r="A8002" s="287"/>
    </row>
    <row r="8003" spans="1:1" x14ac:dyDescent="0.25">
      <c r="A8003" s="287"/>
    </row>
    <row r="8004" spans="1:1" x14ac:dyDescent="0.25">
      <c r="A8004" s="287"/>
    </row>
    <row r="8005" spans="1:1" x14ac:dyDescent="0.25">
      <c r="A8005" s="287"/>
    </row>
    <row r="8006" spans="1:1" x14ac:dyDescent="0.25">
      <c r="A8006" s="287"/>
    </row>
    <row r="8007" spans="1:1" x14ac:dyDescent="0.25">
      <c r="A8007" s="287"/>
    </row>
    <row r="8008" spans="1:1" x14ac:dyDescent="0.25">
      <c r="A8008" s="287"/>
    </row>
    <row r="8009" spans="1:1" x14ac:dyDescent="0.25">
      <c r="A8009" s="287"/>
    </row>
    <row r="8010" spans="1:1" x14ac:dyDescent="0.25">
      <c r="A8010" s="287"/>
    </row>
    <row r="8011" spans="1:1" x14ac:dyDescent="0.25">
      <c r="A8011" s="287"/>
    </row>
    <row r="8012" spans="1:1" x14ac:dyDescent="0.25">
      <c r="A8012" s="287"/>
    </row>
    <row r="8013" spans="1:1" x14ac:dyDescent="0.25">
      <c r="A8013" s="287"/>
    </row>
    <row r="8014" spans="1:1" x14ac:dyDescent="0.25">
      <c r="A8014" s="287"/>
    </row>
    <row r="8015" spans="1:1" x14ac:dyDescent="0.25">
      <c r="A8015" s="287"/>
    </row>
    <row r="8016" spans="1:1" x14ac:dyDescent="0.25">
      <c r="A8016" s="287"/>
    </row>
    <row r="8017" spans="1:1" x14ac:dyDescent="0.25">
      <c r="A8017" s="287"/>
    </row>
    <row r="8018" spans="1:1" x14ac:dyDescent="0.25">
      <c r="A8018" s="287"/>
    </row>
    <row r="8019" spans="1:1" x14ac:dyDescent="0.25">
      <c r="A8019" s="287"/>
    </row>
    <row r="8020" spans="1:1" x14ac:dyDescent="0.25">
      <c r="A8020" s="287"/>
    </row>
    <row r="8021" spans="1:1" x14ac:dyDescent="0.25">
      <c r="A8021" s="287"/>
    </row>
    <row r="8022" spans="1:1" x14ac:dyDescent="0.25">
      <c r="A8022" s="287"/>
    </row>
    <row r="8023" spans="1:1" x14ac:dyDescent="0.25">
      <c r="A8023" s="287"/>
    </row>
    <row r="8024" spans="1:1" x14ac:dyDescent="0.25">
      <c r="A8024" s="287"/>
    </row>
    <row r="8025" spans="1:1" x14ac:dyDescent="0.25">
      <c r="A8025" s="287"/>
    </row>
    <row r="8026" spans="1:1" x14ac:dyDescent="0.25">
      <c r="A8026" s="287"/>
    </row>
    <row r="8027" spans="1:1" x14ac:dyDescent="0.25">
      <c r="A8027" s="287"/>
    </row>
    <row r="8028" spans="1:1" x14ac:dyDescent="0.25">
      <c r="A8028" s="287"/>
    </row>
    <row r="8029" spans="1:1" x14ac:dyDescent="0.25">
      <c r="A8029" s="287"/>
    </row>
    <row r="8030" spans="1:1" x14ac:dyDescent="0.25">
      <c r="A8030" s="287"/>
    </row>
    <row r="8031" spans="1:1" x14ac:dyDescent="0.25">
      <c r="A8031" s="287"/>
    </row>
    <row r="8032" spans="1:1" x14ac:dyDescent="0.25">
      <c r="A8032" s="287"/>
    </row>
    <row r="8033" spans="1:1" x14ac:dyDescent="0.25">
      <c r="A8033" s="287"/>
    </row>
    <row r="8034" spans="1:1" x14ac:dyDescent="0.25">
      <c r="A8034" s="287"/>
    </row>
    <row r="8035" spans="1:1" x14ac:dyDescent="0.25">
      <c r="A8035" s="287"/>
    </row>
    <row r="8036" spans="1:1" x14ac:dyDescent="0.25">
      <c r="A8036" s="287"/>
    </row>
    <row r="8037" spans="1:1" x14ac:dyDescent="0.25">
      <c r="A8037" s="287"/>
    </row>
    <row r="8038" spans="1:1" x14ac:dyDescent="0.25">
      <c r="A8038" s="287"/>
    </row>
    <row r="8039" spans="1:1" x14ac:dyDescent="0.25">
      <c r="A8039" s="287"/>
    </row>
    <row r="8040" spans="1:1" x14ac:dyDescent="0.25">
      <c r="A8040" s="287"/>
    </row>
    <row r="8041" spans="1:1" x14ac:dyDescent="0.25">
      <c r="A8041" s="287"/>
    </row>
    <row r="8042" spans="1:1" x14ac:dyDescent="0.25">
      <c r="A8042" s="287"/>
    </row>
    <row r="8043" spans="1:1" x14ac:dyDescent="0.25">
      <c r="A8043" s="287"/>
    </row>
    <row r="8044" spans="1:1" x14ac:dyDescent="0.25">
      <c r="A8044" s="287"/>
    </row>
    <row r="8045" spans="1:1" x14ac:dyDescent="0.25">
      <c r="A8045" s="287"/>
    </row>
    <row r="8046" spans="1:1" x14ac:dyDescent="0.25">
      <c r="A8046" s="287"/>
    </row>
    <row r="8047" spans="1:1" x14ac:dyDescent="0.25">
      <c r="A8047" s="287"/>
    </row>
    <row r="8048" spans="1:1" x14ac:dyDescent="0.25">
      <c r="A8048" s="287"/>
    </row>
    <row r="8049" spans="1:1" x14ac:dyDescent="0.25">
      <c r="A8049" s="287"/>
    </row>
    <row r="8050" spans="1:1" x14ac:dyDescent="0.25">
      <c r="A8050" s="287"/>
    </row>
    <row r="8051" spans="1:1" x14ac:dyDescent="0.25">
      <c r="A8051" s="287"/>
    </row>
    <row r="8052" spans="1:1" x14ac:dyDescent="0.25">
      <c r="A8052" s="287"/>
    </row>
    <row r="8053" spans="1:1" x14ac:dyDescent="0.25">
      <c r="A8053" s="287"/>
    </row>
    <row r="8054" spans="1:1" x14ac:dyDescent="0.25">
      <c r="A8054" s="287"/>
    </row>
    <row r="8055" spans="1:1" x14ac:dyDescent="0.25">
      <c r="A8055" s="287"/>
    </row>
    <row r="8056" spans="1:1" x14ac:dyDescent="0.25">
      <c r="A8056" s="287"/>
    </row>
    <row r="8057" spans="1:1" x14ac:dyDescent="0.25">
      <c r="A8057" s="287"/>
    </row>
    <row r="8058" spans="1:1" x14ac:dyDescent="0.25">
      <c r="A8058" s="287"/>
    </row>
    <row r="8059" spans="1:1" x14ac:dyDescent="0.25">
      <c r="A8059" s="287"/>
    </row>
    <row r="8060" spans="1:1" x14ac:dyDescent="0.25">
      <c r="A8060" s="287"/>
    </row>
    <row r="8061" spans="1:1" x14ac:dyDescent="0.25">
      <c r="A8061" s="287"/>
    </row>
    <row r="8062" spans="1:1" x14ac:dyDescent="0.25">
      <c r="A8062" s="287"/>
    </row>
    <row r="8063" spans="1:1" x14ac:dyDescent="0.25">
      <c r="A8063" s="287"/>
    </row>
    <row r="8064" spans="1:1" x14ac:dyDescent="0.25">
      <c r="A8064" s="287"/>
    </row>
    <row r="8065" spans="1:1" x14ac:dyDescent="0.25">
      <c r="A8065" s="287"/>
    </row>
    <row r="8066" spans="1:1" x14ac:dyDescent="0.25">
      <c r="A8066" s="287"/>
    </row>
    <row r="8067" spans="1:1" x14ac:dyDescent="0.25">
      <c r="A8067" s="287"/>
    </row>
    <row r="8068" spans="1:1" x14ac:dyDescent="0.25">
      <c r="A8068" s="287"/>
    </row>
    <row r="8069" spans="1:1" x14ac:dyDescent="0.25">
      <c r="A8069" s="287"/>
    </row>
    <row r="8070" spans="1:1" x14ac:dyDescent="0.25">
      <c r="A8070" s="287"/>
    </row>
    <row r="8071" spans="1:1" x14ac:dyDescent="0.25">
      <c r="A8071" s="287"/>
    </row>
    <row r="8072" spans="1:1" x14ac:dyDescent="0.25">
      <c r="A8072" s="287"/>
    </row>
    <row r="8073" spans="1:1" x14ac:dyDescent="0.25">
      <c r="A8073" s="287"/>
    </row>
    <row r="8074" spans="1:1" x14ac:dyDescent="0.25">
      <c r="A8074" s="287"/>
    </row>
    <row r="8075" spans="1:1" x14ac:dyDescent="0.25">
      <c r="A8075" s="287"/>
    </row>
    <row r="8076" spans="1:1" x14ac:dyDescent="0.25">
      <c r="A8076" s="287"/>
    </row>
    <row r="8077" spans="1:1" x14ac:dyDescent="0.25">
      <c r="A8077" s="287"/>
    </row>
    <row r="8078" spans="1:1" x14ac:dyDescent="0.25">
      <c r="A8078" s="287"/>
    </row>
    <row r="8079" spans="1:1" x14ac:dyDescent="0.25">
      <c r="A8079" s="287"/>
    </row>
    <row r="8080" spans="1:1" x14ac:dyDescent="0.25">
      <c r="A8080" s="287"/>
    </row>
    <row r="8081" spans="1:1" x14ac:dyDescent="0.25">
      <c r="A8081" s="287"/>
    </row>
    <row r="8082" spans="1:1" x14ac:dyDescent="0.25">
      <c r="A8082" s="287"/>
    </row>
    <row r="8083" spans="1:1" x14ac:dyDescent="0.25">
      <c r="A8083" s="287"/>
    </row>
    <row r="8084" spans="1:1" x14ac:dyDescent="0.25">
      <c r="A8084" s="287"/>
    </row>
    <row r="8085" spans="1:1" x14ac:dyDescent="0.25">
      <c r="A8085" s="287"/>
    </row>
    <row r="8086" spans="1:1" x14ac:dyDescent="0.25">
      <c r="A8086" s="287"/>
    </row>
    <row r="8087" spans="1:1" x14ac:dyDescent="0.25">
      <c r="A8087" s="287"/>
    </row>
    <row r="8088" spans="1:1" x14ac:dyDescent="0.25">
      <c r="A8088" s="287"/>
    </row>
    <row r="8089" spans="1:1" x14ac:dyDescent="0.25">
      <c r="A8089" s="287"/>
    </row>
    <row r="8090" spans="1:1" x14ac:dyDescent="0.25">
      <c r="A8090" s="287"/>
    </row>
    <row r="8091" spans="1:1" x14ac:dyDescent="0.25">
      <c r="A8091" s="287"/>
    </row>
    <row r="8092" spans="1:1" x14ac:dyDescent="0.25">
      <c r="A8092" s="287"/>
    </row>
    <row r="8093" spans="1:1" x14ac:dyDescent="0.25">
      <c r="A8093" s="287"/>
    </row>
    <row r="8094" spans="1:1" x14ac:dyDescent="0.25">
      <c r="A8094" s="287"/>
    </row>
    <row r="8095" spans="1:1" x14ac:dyDescent="0.25">
      <c r="A8095" s="287"/>
    </row>
    <row r="8096" spans="1:1" x14ac:dyDescent="0.25">
      <c r="A8096" s="287"/>
    </row>
    <row r="8097" spans="1:1" x14ac:dyDescent="0.25">
      <c r="A8097" s="287"/>
    </row>
    <row r="8098" spans="1:1" x14ac:dyDescent="0.25">
      <c r="A8098" s="287"/>
    </row>
    <row r="8099" spans="1:1" x14ac:dyDescent="0.25">
      <c r="A8099" s="287"/>
    </row>
    <row r="8100" spans="1:1" x14ac:dyDescent="0.25">
      <c r="A8100" s="287"/>
    </row>
    <row r="8101" spans="1:1" x14ac:dyDescent="0.25">
      <c r="A8101" s="287"/>
    </row>
    <row r="8102" spans="1:1" x14ac:dyDescent="0.25">
      <c r="A8102" s="287"/>
    </row>
    <row r="8103" spans="1:1" x14ac:dyDescent="0.25">
      <c r="A8103" s="287"/>
    </row>
    <row r="8104" spans="1:1" x14ac:dyDescent="0.25">
      <c r="A8104" s="287"/>
    </row>
    <row r="8105" spans="1:1" x14ac:dyDescent="0.25">
      <c r="A8105" s="287"/>
    </row>
    <row r="8106" spans="1:1" x14ac:dyDescent="0.25">
      <c r="A8106" s="287"/>
    </row>
    <row r="8107" spans="1:1" x14ac:dyDescent="0.25">
      <c r="A8107" s="287"/>
    </row>
    <row r="8108" spans="1:1" x14ac:dyDescent="0.25">
      <c r="A8108" s="287"/>
    </row>
    <row r="8109" spans="1:1" x14ac:dyDescent="0.25">
      <c r="A8109" s="287"/>
    </row>
    <row r="8110" spans="1:1" x14ac:dyDescent="0.25">
      <c r="A8110" s="287"/>
    </row>
    <row r="8111" spans="1:1" x14ac:dyDescent="0.25">
      <c r="A8111" s="287"/>
    </row>
    <row r="8112" spans="1:1" x14ac:dyDescent="0.25">
      <c r="A8112" s="287"/>
    </row>
    <row r="8113" spans="1:1" x14ac:dyDescent="0.25">
      <c r="A8113" s="287"/>
    </row>
    <row r="8114" spans="1:1" x14ac:dyDescent="0.25">
      <c r="A8114" s="287"/>
    </row>
    <row r="8115" spans="1:1" x14ac:dyDescent="0.25">
      <c r="A8115" s="287"/>
    </row>
    <row r="8116" spans="1:1" x14ac:dyDescent="0.25">
      <c r="A8116" s="287"/>
    </row>
    <row r="8117" spans="1:1" x14ac:dyDescent="0.25">
      <c r="A8117" s="287"/>
    </row>
    <row r="8118" spans="1:1" x14ac:dyDescent="0.25">
      <c r="A8118" s="287"/>
    </row>
    <row r="8119" spans="1:1" x14ac:dyDescent="0.25">
      <c r="A8119" s="287"/>
    </row>
    <row r="8120" spans="1:1" x14ac:dyDescent="0.25">
      <c r="A8120" s="287"/>
    </row>
    <row r="8121" spans="1:1" x14ac:dyDescent="0.25">
      <c r="A8121" s="287"/>
    </row>
    <row r="8122" spans="1:1" x14ac:dyDescent="0.25">
      <c r="A8122" s="287"/>
    </row>
    <row r="8123" spans="1:1" x14ac:dyDescent="0.25">
      <c r="A8123" s="287"/>
    </row>
    <row r="8124" spans="1:1" x14ac:dyDescent="0.25">
      <c r="A8124" s="287"/>
    </row>
    <row r="8125" spans="1:1" x14ac:dyDescent="0.25">
      <c r="A8125" s="287"/>
    </row>
    <row r="8126" spans="1:1" x14ac:dyDescent="0.25">
      <c r="A8126" s="287"/>
    </row>
    <row r="8127" spans="1:1" x14ac:dyDescent="0.25">
      <c r="A8127" s="287"/>
    </row>
    <row r="8128" spans="1:1" x14ac:dyDescent="0.25">
      <c r="A8128" s="287"/>
    </row>
    <row r="8129" spans="1:1" x14ac:dyDescent="0.25">
      <c r="A8129" s="287"/>
    </row>
    <row r="8130" spans="1:1" x14ac:dyDescent="0.25">
      <c r="A8130" s="287"/>
    </row>
    <row r="8131" spans="1:1" x14ac:dyDescent="0.25">
      <c r="A8131" s="287"/>
    </row>
    <row r="8132" spans="1:1" x14ac:dyDescent="0.25">
      <c r="A8132" s="287"/>
    </row>
    <row r="8133" spans="1:1" x14ac:dyDescent="0.25">
      <c r="A8133" s="287"/>
    </row>
    <row r="8134" spans="1:1" x14ac:dyDescent="0.25">
      <c r="A8134" s="287"/>
    </row>
    <row r="8135" spans="1:1" x14ac:dyDescent="0.25">
      <c r="A8135" s="287"/>
    </row>
    <row r="8136" spans="1:1" x14ac:dyDescent="0.25">
      <c r="A8136" s="287"/>
    </row>
    <row r="8137" spans="1:1" x14ac:dyDescent="0.25">
      <c r="A8137" s="287"/>
    </row>
    <row r="8138" spans="1:1" x14ac:dyDescent="0.25">
      <c r="A8138" s="287"/>
    </row>
    <row r="8139" spans="1:1" x14ac:dyDescent="0.25">
      <c r="A8139" s="287"/>
    </row>
    <row r="8140" spans="1:1" x14ac:dyDescent="0.25">
      <c r="A8140" s="287"/>
    </row>
    <row r="8141" spans="1:1" x14ac:dyDescent="0.25">
      <c r="A8141" s="287"/>
    </row>
    <row r="8142" spans="1:1" x14ac:dyDescent="0.25">
      <c r="A8142" s="287"/>
    </row>
    <row r="8143" spans="1:1" x14ac:dyDescent="0.25">
      <c r="A8143" s="287"/>
    </row>
    <row r="8144" spans="1:1" x14ac:dyDescent="0.25">
      <c r="A8144" s="287"/>
    </row>
    <row r="8145" spans="1:1" x14ac:dyDescent="0.25">
      <c r="A8145" s="287"/>
    </row>
    <row r="8146" spans="1:1" x14ac:dyDescent="0.25">
      <c r="A8146" s="287"/>
    </row>
    <row r="8147" spans="1:1" x14ac:dyDescent="0.25">
      <c r="A8147" s="287"/>
    </row>
    <row r="8148" spans="1:1" x14ac:dyDescent="0.25">
      <c r="A8148" s="287"/>
    </row>
    <row r="8149" spans="1:1" x14ac:dyDescent="0.25">
      <c r="A8149" s="287"/>
    </row>
    <row r="8150" spans="1:1" x14ac:dyDescent="0.25">
      <c r="A8150" s="287"/>
    </row>
    <row r="8151" spans="1:1" x14ac:dyDescent="0.25">
      <c r="A8151" s="287"/>
    </row>
    <row r="8152" spans="1:1" x14ac:dyDescent="0.25">
      <c r="A8152" s="287"/>
    </row>
    <row r="8153" spans="1:1" x14ac:dyDescent="0.25">
      <c r="A8153" s="287"/>
    </row>
    <row r="8154" spans="1:1" x14ac:dyDescent="0.25">
      <c r="A8154" s="287"/>
    </row>
    <row r="8155" spans="1:1" x14ac:dyDescent="0.25">
      <c r="A8155" s="287"/>
    </row>
    <row r="8156" spans="1:1" x14ac:dyDescent="0.25">
      <c r="A8156" s="287"/>
    </row>
    <row r="8157" spans="1:1" x14ac:dyDescent="0.25">
      <c r="A8157" s="287"/>
    </row>
    <row r="8158" spans="1:1" x14ac:dyDescent="0.25">
      <c r="A8158" s="287"/>
    </row>
    <row r="8159" spans="1:1" x14ac:dyDescent="0.25">
      <c r="A8159" s="287"/>
    </row>
    <row r="8160" spans="1:1" x14ac:dyDescent="0.25">
      <c r="A8160" s="287"/>
    </row>
    <row r="8161" spans="1:1" x14ac:dyDescent="0.25">
      <c r="A8161" s="287"/>
    </row>
    <row r="8162" spans="1:1" x14ac:dyDescent="0.25">
      <c r="A8162" s="287"/>
    </row>
    <row r="8163" spans="1:1" x14ac:dyDescent="0.25">
      <c r="A8163" s="287"/>
    </row>
    <row r="8164" spans="1:1" x14ac:dyDescent="0.25">
      <c r="A8164" s="287"/>
    </row>
    <row r="8165" spans="1:1" x14ac:dyDescent="0.25">
      <c r="A8165" s="287"/>
    </row>
    <row r="8166" spans="1:1" x14ac:dyDescent="0.25">
      <c r="A8166" s="287"/>
    </row>
    <row r="8167" spans="1:1" x14ac:dyDescent="0.25">
      <c r="A8167" s="287"/>
    </row>
    <row r="8168" spans="1:1" x14ac:dyDescent="0.25">
      <c r="A8168" s="287"/>
    </row>
    <row r="8169" spans="1:1" x14ac:dyDescent="0.25">
      <c r="A8169" s="287"/>
    </row>
    <row r="8170" spans="1:1" x14ac:dyDescent="0.25">
      <c r="A8170" s="287"/>
    </row>
    <row r="8171" spans="1:1" x14ac:dyDescent="0.25">
      <c r="A8171" s="287"/>
    </row>
    <row r="8172" spans="1:1" x14ac:dyDescent="0.25">
      <c r="A8172" s="287"/>
    </row>
    <row r="8173" spans="1:1" x14ac:dyDescent="0.25">
      <c r="A8173" s="287"/>
    </row>
    <row r="8174" spans="1:1" x14ac:dyDescent="0.25">
      <c r="A8174" s="287"/>
    </row>
    <row r="8175" spans="1:1" x14ac:dyDescent="0.25">
      <c r="A8175" s="287"/>
    </row>
    <row r="8176" spans="1:1" x14ac:dyDescent="0.25">
      <c r="A8176" s="287"/>
    </row>
    <row r="8177" spans="1:1" x14ac:dyDescent="0.25">
      <c r="A8177" s="287"/>
    </row>
    <row r="8178" spans="1:1" x14ac:dyDescent="0.25">
      <c r="A8178" s="287"/>
    </row>
    <row r="8179" spans="1:1" x14ac:dyDescent="0.25">
      <c r="A8179" s="287"/>
    </row>
    <row r="8180" spans="1:1" x14ac:dyDescent="0.25">
      <c r="A8180" s="287"/>
    </row>
    <row r="8181" spans="1:1" x14ac:dyDescent="0.25">
      <c r="A8181" s="287"/>
    </row>
    <row r="8182" spans="1:1" x14ac:dyDescent="0.25">
      <c r="A8182" s="287"/>
    </row>
    <row r="8183" spans="1:1" x14ac:dyDescent="0.25">
      <c r="A8183" s="287"/>
    </row>
    <row r="8184" spans="1:1" x14ac:dyDescent="0.25">
      <c r="A8184" s="287"/>
    </row>
    <row r="8185" spans="1:1" x14ac:dyDescent="0.25">
      <c r="A8185" s="287"/>
    </row>
    <row r="8186" spans="1:1" x14ac:dyDescent="0.25">
      <c r="A8186" s="287"/>
    </row>
    <row r="8187" spans="1:1" x14ac:dyDescent="0.25">
      <c r="A8187" s="287"/>
    </row>
    <row r="8188" spans="1:1" x14ac:dyDescent="0.25">
      <c r="A8188" s="287"/>
    </row>
    <row r="8189" spans="1:1" x14ac:dyDescent="0.25">
      <c r="A8189" s="287"/>
    </row>
    <row r="8190" spans="1:1" x14ac:dyDescent="0.25">
      <c r="A8190" s="287"/>
    </row>
    <row r="8191" spans="1:1" x14ac:dyDescent="0.25">
      <c r="A8191" s="287"/>
    </row>
    <row r="8192" spans="1:1" x14ac:dyDescent="0.25">
      <c r="A8192" s="287"/>
    </row>
    <row r="8193" spans="1:1" x14ac:dyDescent="0.25">
      <c r="A8193" s="287"/>
    </row>
    <row r="8194" spans="1:1" x14ac:dyDescent="0.25">
      <c r="A8194" s="287"/>
    </row>
    <row r="8195" spans="1:1" x14ac:dyDescent="0.25">
      <c r="A8195" s="287"/>
    </row>
    <row r="8196" spans="1:1" x14ac:dyDescent="0.25">
      <c r="A8196" s="287"/>
    </row>
    <row r="8197" spans="1:1" x14ac:dyDescent="0.25">
      <c r="A8197" s="287"/>
    </row>
    <row r="8198" spans="1:1" x14ac:dyDescent="0.25">
      <c r="A8198" s="287"/>
    </row>
    <row r="8199" spans="1:1" x14ac:dyDescent="0.25">
      <c r="A8199" s="287"/>
    </row>
    <row r="8200" spans="1:1" x14ac:dyDescent="0.25">
      <c r="A8200" s="287"/>
    </row>
    <row r="8201" spans="1:1" x14ac:dyDescent="0.25">
      <c r="A8201" s="287"/>
    </row>
    <row r="8202" spans="1:1" x14ac:dyDescent="0.25">
      <c r="A8202" s="287"/>
    </row>
    <row r="8203" spans="1:1" x14ac:dyDescent="0.25">
      <c r="A8203" s="287"/>
    </row>
    <row r="8204" spans="1:1" x14ac:dyDescent="0.25">
      <c r="A8204" s="287"/>
    </row>
    <row r="8205" spans="1:1" x14ac:dyDescent="0.25">
      <c r="A8205" s="287"/>
    </row>
    <row r="8206" spans="1:1" x14ac:dyDescent="0.25">
      <c r="A8206" s="287"/>
    </row>
    <row r="8207" spans="1:1" x14ac:dyDescent="0.25">
      <c r="A8207" s="287"/>
    </row>
    <row r="8208" spans="1:1" x14ac:dyDescent="0.25">
      <c r="A8208" s="287"/>
    </row>
    <row r="8209" spans="1:1" x14ac:dyDescent="0.25">
      <c r="A8209" s="287"/>
    </row>
    <row r="8210" spans="1:1" x14ac:dyDescent="0.25">
      <c r="A8210" s="287"/>
    </row>
    <row r="8211" spans="1:1" x14ac:dyDescent="0.25">
      <c r="A8211" s="287"/>
    </row>
    <row r="8212" spans="1:1" x14ac:dyDescent="0.25">
      <c r="A8212" s="287"/>
    </row>
    <row r="8213" spans="1:1" x14ac:dyDescent="0.25">
      <c r="A8213" s="287"/>
    </row>
    <row r="8214" spans="1:1" x14ac:dyDescent="0.25">
      <c r="A8214" s="287"/>
    </row>
    <row r="8215" spans="1:1" x14ac:dyDescent="0.25">
      <c r="A8215" s="287"/>
    </row>
    <row r="8216" spans="1:1" x14ac:dyDescent="0.25">
      <c r="A8216" s="287"/>
    </row>
    <row r="8217" spans="1:1" x14ac:dyDescent="0.25">
      <c r="A8217" s="287"/>
    </row>
    <row r="8218" spans="1:1" x14ac:dyDescent="0.25">
      <c r="A8218" s="287"/>
    </row>
    <row r="8219" spans="1:1" x14ac:dyDescent="0.25">
      <c r="A8219" s="287"/>
    </row>
    <row r="8220" spans="1:1" x14ac:dyDescent="0.25">
      <c r="A8220" s="287"/>
    </row>
    <row r="8221" spans="1:1" x14ac:dyDescent="0.25">
      <c r="A8221" s="287"/>
    </row>
    <row r="8222" spans="1:1" x14ac:dyDescent="0.25">
      <c r="A8222" s="287"/>
    </row>
    <row r="8223" spans="1:1" x14ac:dyDescent="0.25">
      <c r="A8223" s="287"/>
    </row>
    <row r="8224" spans="1:1" x14ac:dyDescent="0.25">
      <c r="A8224" s="287"/>
    </row>
    <row r="8225" spans="1:1" x14ac:dyDescent="0.25">
      <c r="A8225" s="287"/>
    </row>
    <row r="8226" spans="1:1" x14ac:dyDescent="0.25">
      <c r="A8226" s="287"/>
    </row>
    <row r="8227" spans="1:1" x14ac:dyDescent="0.25">
      <c r="A8227" s="287"/>
    </row>
    <row r="8228" spans="1:1" x14ac:dyDescent="0.25">
      <c r="A8228" s="287"/>
    </row>
    <row r="8229" spans="1:1" x14ac:dyDescent="0.25">
      <c r="A8229" s="287"/>
    </row>
    <row r="8230" spans="1:1" x14ac:dyDescent="0.25">
      <c r="A8230" s="287"/>
    </row>
    <row r="8231" spans="1:1" x14ac:dyDescent="0.25">
      <c r="A8231" s="287"/>
    </row>
    <row r="8232" spans="1:1" x14ac:dyDescent="0.25">
      <c r="A8232" s="287"/>
    </row>
    <row r="8233" spans="1:1" x14ac:dyDescent="0.25">
      <c r="A8233" s="287"/>
    </row>
    <row r="8234" spans="1:1" x14ac:dyDescent="0.25">
      <c r="A8234" s="287"/>
    </row>
    <row r="8235" spans="1:1" x14ac:dyDescent="0.25">
      <c r="A8235" s="287"/>
    </row>
    <row r="8236" spans="1:1" x14ac:dyDescent="0.25">
      <c r="A8236" s="287"/>
    </row>
    <row r="8237" spans="1:1" x14ac:dyDescent="0.25">
      <c r="A8237" s="287"/>
    </row>
    <row r="8238" spans="1:1" x14ac:dyDescent="0.25">
      <c r="A8238" s="287"/>
    </row>
    <row r="8239" spans="1:1" x14ac:dyDescent="0.25">
      <c r="A8239" s="287"/>
    </row>
    <row r="8240" spans="1:1" x14ac:dyDescent="0.25">
      <c r="A8240" s="287"/>
    </row>
    <row r="8241" spans="1:1" x14ac:dyDescent="0.25">
      <c r="A8241" s="287"/>
    </row>
    <row r="8242" spans="1:1" x14ac:dyDescent="0.25">
      <c r="A8242" s="287"/>
    </row>
    <row r="8243" spans="1:1" x14ac:dyDescent="0.25">
      <c r="A8243" s="287"/>
    </row>
    <row r="8244" spans="1:1" x14ac:dyDescent="0.25">
      <c r="A8244" s="287"/>
    </row>
    <row r="8245" spans="1:1" x14ac:dyDescent="0.25">
      <c r="A8245" s="287"/>
    </row>
    <row r="8246" spans="1:1" x14ac:dyDescent="0.25">
      <c r="A8246" s="287"/>
    </row>
    <row r="8247" spans="1:1" x14ac:dyDescent="0.25">
      <c r="A8247" s="287"/>
    </row>
    <row r="8248" spans="1:1" x14ac:dyDescent="0.25">
      <c r="A8248" s="287"/>
    </row>
    <row r="8249" spans="1:1" x14ac:dyDescent="0.25">
      <c r="A8249" s="287"/>
    </row>
    <row r="8250" spans="1:1" x14ac:dyDescent="0.25">
      <c r="A8250" s="287"/>
    </row>
    <row r="8251" spans="1:1" x14ac:dyDescent="0.25">
      <c r="A8251" s="287"/>
    </row>
    <row r="8252" spans="1:1" x14ac:dyDescent="0.25">
      <c r="A8252" s="287"/>
    </row>
    <row r="8253" spans="1:1" x14ac:dyDescent="0.25">
      <c r="A8253" s="287"/>
    </row>
    <row r="8254" spans="1:1" x14ac:dyDescent="0.25">
      <c r="A8254" s="287"/>
    </row>
    <row r="8255" spans="1:1" x14ac:dyDescent="0.25">
      <c r="A8255" s="287"/>
    </row>
    <row r="8256" spans="1:1" x14ac:dyDescent="0.25">
      <c r="A8256" s="287"/>
    </row>
    <row r="8257" spans="1:1" x14ac:dyDescent="0.25">
      <c r="A8257" s="287"/>
    </row>
    <row r="8258" spans="1:1" x14ac:dyDescent="0.25">
      <c r="A8258" s="287"/>
    </row>
    <row r="8259" spans="1:1" x14ac:dyDescent="0.25">
      <c r="A8259" s="287"/>
    </row>
    <row r="8260" spans="1:1" x14ac:dyDescent="0.25">
      <c r="A8260" s="287"/>
    </row>
    <row r="8261" spans="1:1" x14ac:dyDescent="0.25">
      <c r="A8261" s="287"/>
    </row>
    <row r="8262" spans="1:1" x14ac:dyDescent="0.25">
      <c r="A8262" s="287"/>
    </row>
    <row r="8263" spans="1:1" x14ac:dyDescent="0.25">
      <c r="A8263" s="287"/>
    </row>
    <row r="8264" spans="1:1" x14ac:dyDescent="0.25">
      <c r="A8264" s="287"/>
    </row>
    <row r="8265" spans="1:1" x14ac:dyDescent="0.25">
      <c r="A8265" s="287"/>
    </row>
    <row r="8266" spans="1:1" x14ac:dyDescent="0.25">
      <c r="A8266" s="287"/>
    </row>
    <row r="8267" spans="1:1" x14ac:dyDescent="0.25">
      <c r="A8267" s="287"/>
    </row>
    <row r="8268" spans="1:1" x14ac:dyDescent="0.25">
      <c r="A8268" s="287"/>
    </row>
    <row r="8269" spans="1:1" x14ac:dyDescent="0.25">
      <c r="A8269" s="287"/>
    </row>
    <row r="8270" spans="1:1" x14ac:dyDescent="0.25">
      <c r="A8270" s="287"/>
    </row>
    <row r="8271" spans="1:1" x14ac:dyDescent="0.25">
      <c r="A8271" s="287"/>
    </row>
    <row r="8272" spans="1:1" x14ac:dyDescent="0.25">
      <c r="A8272" s="287"/>
    </row>
    <row r="8273" spans="1:1" x14ac:dyDescent="0.25">
      <c r="A8273" s="287"/>
    </row>
    <row r="8274" spans="1:1" x14ac:dyDescent="0.25">
      <c r="A8274" s="287"/>
    </row>
    <row r="8275" spans="1:1" x14ac:dyDescent="0.25">
      <c r="A8275" s="287"/>
    </row>
    <row r="8276" spans="1:1" x14ac:dyDescent="0.25">
      <c r="A8276" s="287"/>
    </row>
    <row r="8277" spans="1:1" x14ac:dyDescent="0.25">
      <c r="A8277" s="287"/>
    </row>
    <row r="8278" spans="1:1" x14ac:dyDescent="0.25">
      <c r="A8278" s="287"/>
    </row>
    <row r="8279" spans="1:1" x14ac:dyDescent="0.25">
      <c r="A8279" s="287"/>
    </row>
    <row r="8280" spans="1:1" x14ac:dyDescent="0.25">
      <c r="A8280" s="287"/>
    </row>
    <row r="8281" spans="1:1" x14ac:dyDescent="0.25">
      <c r="A8281" s="287"/>
    </row>
    <row r="8282" spans="1:1" x14ac:dyDescent="0.25">
      <c r="A8282" s="287"/>
    </row>
    <row r="8283" spans="1:1" x14ac:dyDescent="0.25">
      <c r="A8283" s="287"/>
    </row>
    <row r="8284" spans="1:1" x14ac:dyDescent="0.25">
      <c r="A8284" s="287"/>
    </row>
    <row r="8285" spans="1:1" x14ac:dyDescent="0.25">
      <c r="A8285" s="287"/>
    </row>
    <row r="8286" spans="1:1" x14ac:dyDescent="0.25">
      <c r="A8286" s="287"/>
    </row>
    <row r="8287" spans="1:1" x14ac:dyDescent="0.25">
      <c r="A8287" s="287"/>
    </row>
    <row r="8288" spans="1:1" x14ac:dyDescent="0.25">
      <c r="A8288" s="287"/>
    </row>
    <row r="8289" spans="1:1" x14ac:dyDescent="0.25">
      <c r="A8289" s="287"/>
    </row>
    <row r="8290" spans="1:1" x14ac:dyDescent="0.25">
      <c r="A8290" s="287"/>
    </row>
    <row r="8291" spans="1:1" x14ac:dyDescent="0.25">
      <c r="A8291" s="287"/>
    </row>
    <row r="8292" spans="1:1" x14ac:dyDescent="0.25">
      <c r="A8292" s="287"/>
    </row>
    <row r="8293" spans="1:1" x14ac:dyDescent="0.25">
      <c r="A8293" s="287"/>
    </row>
    <row r="8294" spans="1:1" x14ac:dyDescent="0.25">
      <c r="A8294" s="287"/>
    </row>
    <row r="8295" spans="1:1" x14ac:dyDescent="0.25">
      <c r="A8295" s="287"/>
    </row>
    <row r="8296" spans="1:1" x14ac:dyDescent="0.25">
      <c r="A8296" s="287"/>
    </row>
    <row r="8297" spans="1:1" x14ac:dyDescent="0.25">
      <c r="A8297" s="287"/>
    </row>
    <row r="8298" spans="1:1" x14ac:dyDescent="0.25">
      <c r="A8298" s="287"/>
    </row>
    <row r="8299" spans="1:1" x14ac:dyDescent="0.25">
      <c r="A8299" s="287"/>
    </row>
    <row r="8300" spans="1:1" x14ac:dyDescent="0.25">
      <c r="A8300" s="287"/>
    </row>
    <row r="8301" spans="1:1" x14ac:dyDescent="0.25">
      <c r="A8301" s="287"/>
    </row>
    <row r="8302" spans="1:1" x14ac:dyDescent="0.25">
      <c r="A8302" s="287"/>
    </row>
    <row r="8303" spans="1:1" x14ac:dyDescent="0.25">
      <c r="A8303" s="287"/>
    </row>
    <row r="8304" spans="1:1" x14ac:dyDescent="0.25">
      <c r="A8304" s="287"/>
    </row>
    <row r="8305" spans="1:1" x14ac:dyDescent="0.25">
      <c r="A8305" s="287"/>
    </row>
    <row r="8306" spans="1:1" x14ac:dyDescent="0.25">
      <c r="A8306" s="287"/>
    </row>
    <row r="8307" spans="1:1" x14ac:dyDescent="0.25">
      <c r="A8307" s="287"/>
    </row>
    <row r="8308" spans="1:1" x14ac:dyDescent="0.25">
      <c r="A8308" s="287"/>
    </row>
    <row r="8309" spans="1:1" x14ac:dyDescent="0.25">
      <c r="A8309" s="287"/>
    </row>
    <row r="8310" spans="1:1" x14ac:dyDescent="0.25">
      <c r="A8310" s="287"/>
    </row>
    <row r="8311" spans="1:1" x14ac:dyDescent="0.25">
      <c r="A8311" s="287"/>
    </row>
    <row r="8312" spans="1:1" x14ac:dyDescent="0.25">
      <c r="A8312" s="287"/>
    </row>
    <row r="8313" spans="1:1" x14ac:dyDescent="0.25">
      <c r="A8313" s="287"/>
    </row>
    <row r="8314" spans="1:1" x14ac:dyDescent="0.25">
      <c r="A8314" s="287"/>
    </row>
    <row r="8315" spans="1:1" x14ac:dyDescent="0.25">
      <c r="A8315" s="287"/>
    </row>
    <row r="8316" spans="1:1" x14ac:dyDescent="0.25">
      <c r="A8316" s="287"/>
    </row>
    <row r="8317" spans="1:1" x14ac:dyDescent="0.25">
      <c r="A8317" s="287"/>
    </row>
    <row r="8318" spans="1:1" x14ac:dyDescent="0.25">
      <c r="A8318" s="287"/>
    </row>
    <row r="8319" spans="1:1" x14ac:dyDescent="0.25">
      <c r="A8319" s="287"/>
    </row>
    <row r="8320" spans="1:1" x14ac:dyDescent="0.25">
      <c r="A8320" s="287"/>
    </row>
    <row r="8321" spans="1:1" x14ac:dyDescent="0.25">
      <c r="A8321" s="287"/>
    </row>
    <row r="8322" spans="1:1" x14ac:dyDescent="0.25">
      <c r="A8322" s="287"/>
    </row>
    <row r="8323" spans="1:1" x14ac:dyDescent="0.25">
      <c r="A8323" s="287"/>
    </row>
    <row r="8324" spans="1:1" x14ac:dyDescent="0.25">
      <c r="A8324" s="287"/>
    </row>
    <row r="8325" spans="1:1" x14ac:dyDescent="0.25">
      <c r="A8325" s="287"/>
    </row>
    <row r="8326" spans="1:1" x14ac:dyDescent="0.25">
      <c r="A8326" s="287"/>
    </row>
    <row r="8327" spans="1:1" x14ac:dyDescent="0.25">
      <c r="A8327" s="287"/>
    </row>
    <row r="8328" spans="1:1" x14ac:dyDescent="0.25">
      <c r="A8328" s="287"/>
    </row>
    <row r="8329" spans="1:1" x14ac:dyDescent="0.25">
      <c r="A8329" s="287"/>
    </row>
    <row r="8330" spans="1:1" x14ac:dyDescent="0.25">
      <c r="A8330" s="287"/>
    </row>
    <row r="8331" spans="1:1" x14ac:dyDescent="0.25">
      <c r="A8331" s="287"/>
    </row>
    <row r="8332" spans="1:1" x14ac:dyDescent="0.25">
      <c r="A8332" s="287"/>
    </row>
    <row r="8333" spans="1:1" x14ac:dyDescent="0.25">
      <c r="A8333" s="287"/>
    </row>
    <row r="8334" spans="1:1" x14ac:dyDescent="0.25">
      <c r="A8334" s="287"/>
    </row>
    <row r="8335" spans="1:1" x14ac:dyDescent="0.25">
      <c r="A8335" s="287"/>
    </row>
    <row r="8336" spans="1:1" x14ac:dyDescent="0.25">
      <c r="A8336" s="287"/>
    </row>
    <row r="8337" spans="1:1" x14ac:dyDescent="0.25">
      <c r="A8337" s="287"/>
    </row>
    <row r="8338" spans="1:1" x14ac:dyDescent="0.25">
      <c r="A8338" s="287"/>
    </row>
    <row r="8339" spans="1:1" x14ac:dyDescent="0.25">
      <c r="A8339" s="287"/>
    </row>
    <row r="8340" spans="1:1" x14ac:dyDescent="0.25">
      <c r="A8340" s="287"/>
    </row>
    <row r="8341" spans="1:1" x14ac:dyDescent="0.25">
      <c r="A8341" s="287"/>
    </row>
    <row r="8342" spans="1:1" x14ac:dyDescent="0.25">
      <c r="A8342" s="287"/>
    </row>
    <row r="8343" spans="1:1" x14ac:dyDescent="0.25">
      <c r="A8343" s="287"/>
    </row>
    <row r="8344" spans="1:1" x14ac:dyDescent="0.25">
      <c r="A8344" s="287"/>
    </row>
    <row r="8345" spans="1:1" x14ac:dyDescent="0.25">
      <c r="A8345" s="287"/>
    </row>
    <row r="8346" spans="1:1" x14ac:dyDescent="0.25">
      <c r="A8346" s="287"/>
    </row>
    <row r="8347" spans="1:1" x14ac:dyDescent="0.25">
      <c r="A8347" s="287"/>
    </row>
    <row r="8348" spans="1:1" x14ac:dyDescent="0.25">
      <c r="A8348" s="287"/>
    </row>
    <row r="8349" spans="1:1" x14ac:dyDescent="0.25">
      <c r="A8349" s="287"/>
    </row>
    <row r="8350" spans="1:1" x14ac:dyDescent="0.25">
      <c r="A8350" s="287"/>
    </row>
    <row r="8351" spans="1:1" x14ac:dyDescent="0.25">
      <c r="A8351" s="287"/>
    </row>
    <row r="8352" spans="1:1" x14ac:dyDescent="0.25">
      <c r="A8352" s="287"/>
    </row>
    <row r="8353" spans="1:1" x14ac:dyDescent="0.25">
      <c r="A8353" s="287"/>
    </row>
    <row r="8354" spans="1:1" x14ac:dyDescent="0.25">
      <c r="A8354" s="287"/>
    </row>
    <row r="8355" spans="1:1" x14ac:dyDescent="0.25">
      <c r="A8355" s="287"/>
    </row>
    <row r="8356" spans="1:1" x14ac:dyDescent="0.25">
      <c r="A8356" s="287"/>
    </row>
    <row r="8357" spans="1:1" x14ac:dyDescent="0.25">
      <c r="A8357" s="287"/>
    </row>
    <row r="8358" spans="1:1" x14ac:dyDescent="0.25">
      <c r="A8358" s="287"/>
    </row>
    <row r="8359" spans="1:1" x14ac:dyDescent="0.25">
      <c r="A8359" s="287"/>
    </row>
    <row r="8360" spans="1:1" x14ac:dyDescent="0.25">
      <c r="A8360" s="287"/>
    </row>
    <row r="8361" spans="1:1" x14ac:dyDescent="0.25">
      <c r="A8361" s="287"/>
    </row>
    <row r="8362" spans="1:1" x14ac:dyDescent="0.25">
      <c r="A8362" s="287"/>
    </row>
    <row r="8363" spans="1:1" x14ac:dyDescent="0.25">
      <c r="A8363" s="287"/>
    </row>
    <row r="8364" spans="1:1" x14ac:dyDescent="0.25">
      <c r="A8364" s="287"/>
    </row>
    <row r="8365" spans="1:1" x14ac:dyDescent="0.25">
      <c r="A8365" s="287"/>
    </row>
    <row r="8366" spans="1:1" x14ac:dyDescent="0.25">
      <c r="A8366" s="287"/>
    </row>
    <row r="8367" spans="1:1" x14ac:dyDescent="0.25">
      <c r="A8367" s="287"/>
    </row>
    <row r="8368" spans="1:1" x14ac:dyDescent="0.25">
      <c r="A8368" s="287"/>
    </row>
    <row r="8369" spans="1:1" x14ac:dyDescent="0.25">
      <c r="A8369" s="287"/>
    </row>
    <row r="8370" spans="1:1" x14ac:dyDescent="0.25">
      <c r="A8370" s="287"/>
    </row>
    <row r="8371" spans="1:1" x14ac:dyDescent="0.25">
      <c r="A8371" s="287"/>
    </row>
    <row r="8372" spans="1:1" x14ac:dyDescent="0.25">
      <c r="A8372" s="287"/>
    </row>
    <row r="8373" spans="1:1" x14ac:dyDescent="0.25">
      <c r="A8373" s="287"/>
    </row>
    <row r="8374" spans="1:1" x14ac:dyDescent="0.25">
      <c r="A8374" s="287"/>
    </row>
    <row r="8375" spans="1:1" x14ac:dyDescent="0.25">
      <c r="A8375" s="287"/>
    </row>
    <row r="8376" spans="1:1" x14ac:dyDescent="0.25">
      <c r="A8376" s="287"/>
    </row>
    <row r="8377" spans="1:1" x14ac:dyDescent="0.25">
      <c r="A8377" s="287"/>
    </row>
    <row r="8378" spans="1:1" x14ac:dyDescent="0.25">
      <c r="A8378" s="287"/>
    </row>
    <row r="8379" spans="1:1" x14ac:dyDescent="0.25">
      <c r="A8379" s="287"/>
    </row>
    <row r="8380" spans="1:1" x14ac:dyDescent="0.25">
      <c r="A8380" s="287"/>
    </row>
    <row r="8381" spans="1:1" x14ac:dyDescent="0.25">
      <c r="A8381" s="287"/>
    </row>
    <row r="8382" spans="1:1" x14ac:dyDescent="0.25">
      <c r="A8382" s="287"/>
    </row>
    <row r="8383" spans="1:1" x14ac:dyDescent="0.25">
      <c r="A8383" s="287"/>
    </row>
    <row r="8384" spans="1:1" x14ac:dyDescent="0.25">
      <c r="A8384" s="287"/>
    </row>
    <row r="8385" spans="1:1" x14ac:dyDescent="0.25">
      <c r="A8385" s="287"/>
    </row>
    <row r="8386" spans="1:1" x14ac:dyDescent="0.25">
      <c r="A8386" s="287"/>
    </row>
    <row r="8387" spans="1:1" x14ac:dyDescent="0.25">
      <c r="A8387" s="287"/>
    </row>
    <row r="8388" spans="1:1" x14ac:dyDescent="0.25">
      <c r="A8388" s="287"/>
    </row>
    <row r="8389" spans="1:1" x14ac:dyDescent="0.25">
      <c r="A8389" s="287"/>
    </row>
    <row r="8390" spans="1:1" x14ac:dyDescent="0.25">
      <c r="A8390" s="287"/>
    </row>
    <row r="8391" spans="1:1" x14ac:dyDescent="0.25">
      <c r="A8391" s="287"/>
    </row>
    <row r="8392" spans="1:1" x14ac:dyDescent="0.25">
      <c r="A8392" s="287"/>
    </row>
    <row r="8393" spans="1:1" x14ac:dyDescent="0.25">
      <c r="A8393" s="287"/>
    </row>
    <row r="8394" spans="1:1" x14ac:dyDescent="0.25">
      <c r="A8394" s="287"/>
    </row>
    <row r="8395" spans="1:1" x14ac:dyDescent="0.25">
      <c r="A8395" s="287"/>
    </row>
    <row r="8396" spans="1:1" x14ac:dyDescent="0.25">
      <c r="A8396" s="287"/>
    </row>
    <row r="8397" spans="1:1" x14ac:dyDescent="0.25">
      <c r="A8397" s="287"/>
    </row>
    <row r="8398" spans="1:1" x14ac:dyDescent="0.25">
      <c r="A8398" s="287"/>
    </row>
    <row r="8399" spans="1:1" x14ac:dyDescent="0.25">
      <c r="A8399" s="287"/>
    </row>
    <row r="8400" spans="1:1" x14ac:dyDescent="0.25">
      <c r="A8400" s="287"/>
    </row>
    <row r="8401" spans="1:1" x14ac:dyDescent="0.25">
      <c r="A8401" s="287"/>
    </row>
    <row r="8402" spans="1:1" x14ac:dyDescent="0.25">
      <c r="A8402" s="287"/>
    </row>
    <row r="8403" spans="1:1" x14ac:dyDescent="0.25">
      <c r="A8403" s="287"/>
    </row>
    <row r="8404" spans="1:1" x14ac:dyDescent="0.25">
      <c r="A8404" s="287"/>
    </row>
    <row r="8405" spans="1:1" x14ac:dyDescent="0.25">
      <c r="A8405" s="287"/>
    </row>
    <row r="8406" spans="1:1" x14ac:dyDescent="0.25">
      <c r="A8406" s="287"/>
    </row>
    <row r="8407" spans="1:1" x14ac:dyDescent="0.25">
      <c r="A8407" s="287"/>
    </row>
    <row r="8408" spans="1:1" x14ac:dyDescent="0.25">
      <c r="A8408" s="287"/>
    </row>
    <row r="8409" spans="1:1" x14ac:dyDescent="0.25">
      <c r="A8409" s="287"/>
    </row>
    <row r="8410" spans="1:1" x14ac:dyDescent="0.25">
      <c r="A8410" s="287"/>
    </row>
    <row r="8411" spans="1:1" x14ac:dyDescent="0.25">
      <c r="A8411" s="287"/>
    </row>
    <row r="8412" spans="1:1" x14ac:dyDescent="0.25">
      <c r="A8412" s="287"/>
    </row>
    <row r="8413" spans="1:1" x14ac:dyDescent="0.25">
      <c r="A8413" s="287"/>
    </row>
    <row r="8414" spans="1:1" x14ac:dyDescent="0.25">
      <c r="A8414" s="287"/>
    </row>
    <row r="8415" spans="1:1" x14ac:dyDescent="0.25">
      <c r="A8415" s="287"/>
    </row>
    <row r="8416" spans="1:1" x14ac:dyDescent="0.25">
      <c r="A8416" s="287"/>
    </row>
    <row r="8417" spans="1:1" x14ac:dyDescent="0.25">
      <c r="A8417" s="287"/>
    </row>
    <row r="8418" spans="1:1" x14ac:dyDescent="0.25">
      <c r="A8418" s="287"/>
    </row>
    <row r="8419" spans="1:1" x14ac:dyDescent="0.25">
      <c r="A8419" s="287"/>
    </row>
    <row r="8420" spans="1:1" x14ac:dyDescent="0.25">
      <c r="A8420" s="287"/>
    </row>
    <row r="8421" spans="1:1" x14ac:dyDescent="0.25">
      <c r="A8421" s="287"/>
    </row>
    <row r="8422" spans="1:1" x14ac:dyDescent="0.25">
      <c r="A8422" s="287"/>
    </row>
    <row r="8423" spans="1:1" x14ac:dyDescent="0.25">
      <c r="A8423" s="287"/>
    </row>
    <row r="8424" spans="1:1" x14ac:dyDescent="0.25">
      <c r="A8424" s="287"/>
    </row>
    <row r="8425" spans="1:1" x14ac:dyDescent="0.25">
      <c r="A8425" s="287"/>
    </row>
    <row r="8426" spans="1:1" x14ac:dyDescent="0.25">
      <c r="A8426" s="287"/>
    </row>
    <row r="8427" spans="1:1" x14ac:dyDescent="0.25">
      <c r="A8427" s="287"/>
    </row>
    <row r="8428" spans="1:1" x14ac:dyDescent="0.25">
      <c r="A8428" s="287"/>
    </row>
    <row r="8429" spans="1:1" x14ac:dyDescent="0.25">
      <c r="A8429" s="287"/>
    </row>
    <row r="8430" spans="1:1" x14ac:dyDescent="0.25">
      <c r="A8430" s="287"/>
    </row>
    <row r="8431" spans="1:1" x14ac:dyDescent="0.25">
      <c r="A8431" s="287"/>
    </row>
    <row r="8432" spans="1:1" x14ac:dyDescent="0.25">
      <c r="A8432" s="287"/>
    </row>
    <row r="8433" spans="1:1" x14ac:dyDescent="0.25">
      <c r="A8433" s="287"/>
    </row>
    <row r="8434" spans="1:1" x14ac:dyDescent="0.25">
      <c r="A8434" s="287"/>
    </row>
    <row r="8435" spans="1:1" x14ac:dyDescent="0.25">
      <c r="A8435" s="287"/>
    </row>
    <row r="8436" spans="1:1" x14ac:dyDescent="0.25">
      <c r="A8436" s="287"/>
    </row>
    <row r="8437" spans="1:1" x14ac:dyDescent="0.25">
      <c r="A8437" s="287"/>
    </row>
    <row r="8438" spans="1:1" x14ac:dyDescent="0.25">
      <c r="A8438" s="287"/>
    </row>
    <row r="8439" spans="1:1" x14ac:dyDescent="0.25">
      <c r="A8439" s="287"/>
    </row>
    <row r="8440" spans="1:1" x14ac:dyDescent="0.25">
      <c r="A8440" s="287"/>
    </row>
    <row r="8441" spans="1:1" x14ac:dyDescent="0.25">
      <c r="A8441" s="287"/>
    </row>
    <row r="8442" spans="1:1" x14ac:dyDescent="0.25">
      <c r="A8442" s="287"/>
    </row>
    <row r="8443" spans="1:1" x14ac:dyDescent="0.25">
      <c r="A8443" s="287"/>
    </row>
    <row r="8444" spans="1:1" x14ac:dyDescent="0.25">
      <c r="A8444" s="287"/>
    </row>
    <row r="8445" spans="1:1" x14ac:dyDescent="0.25">
      <c r="A8445" s="287"/>
    </row>
    <row r="8446" spans="1:1" x14ac:dyDescent="0.25">
      <c r="A8446" s="287"/>
    </row>
    <row r="8447" spans="1:1" x14ac:dyDescent="0.25">
      <c r="A8447" s="287"/>
    </row>
    <row r="8448" spans="1:1" x14ac:dyDescent="0.25">
      <c r="A8448" s="287"/>
    </row>
    <row r="8449" spans="1:1" x14ac:dyDescent="0.25">
      <c r="A8449" s="287"/>
    </row>
    <row r="8450" spans="1:1" x14ac:dyDescent="0.25">
      <c r="A8450" s="287"/>
    </row>
    <row r="8451" spans="1:1" x14ac:dyDescent="0.25">
      <c r="A8451" s="287"/>
    </row>
    <row r="8452" spans="1:1" x14ac:dyDescent="0.25">
      <c r="A8452" s="287"/>
    </row>
    <row r="8453" spans="1:1" x14ac:dyDescent="0.25">
      <c r="A8453" s="287"/>
    </row>
    <row r="8454" spans="1:1" x14ac:dyDescent="0.25">
      <c r="A8454" s="287"/>
    </row>
    <row r="8455" spans="1:1" x14ac:dyDescent="0.25">
      <c r="A8455" s="287"/>
    </row>
    <row r="8456" spans="1:1" x14ac:dyDescent="0.25">
      <c r="A8456" s="287"/>
    </row>
    <row r="8457" spans="1:1" x14ac:dyDescent="0.25">
      <c r="A8457" s="287"/>
    </row>
    <row r="8458" spans="1:1" x14ac:dyDescent="0.25">
      <c r="A8458" s="287"/>
    </row>
    <row r="8459" spans="1:1" x14ac:dyDescent="0.25">
      <c r="A8459" s="287"/>
    </row>
    <row r="8460" spans="1:1" x14ac:dyDescent="0.25">
      <c r="A8460" s="287"/>
    </row>
    <row r="8461" spans="1:1" x14ac:dyDescent="0.25">
      <c r="A8461" s="287"/>
    </row>
    <row r="8462" spans="1:1" x14ac:dyDescent="0.25">
      <c r="A8462" s="287"/>
    </row>
    <row r="8463" spans="1:1" x14ac:dyDescent="0.25">
      <c r="A8463" s="287"/>
    </row>
    <row r="8464" spans="1:1" x14ac:dyDescent="0.25">
      <c r="A8464" s="287"/>
    </row>
    <row r="8465" spans="1:1" x14ac:dyDescent="0.25">
      <c r="A8465" s="287"/>
    </row>
    <row r="8466" spans="1:1" x14ac:dyDescent="0.25">
      <c r="A8466" s="287"/>
    </row>
    <row r="8467" spans="1:1" x14ac:dyDescent="0.25">
      <c r="A8467" s="287"/>
    </row>
    <row r="8468" spans="1:1" x14ac:dyDescent="0.25">
      <c r="A8468" s="287"/>
    </row>
    <row r="8469" spans="1:1" x14ac:dyDescent="0.25">
      <c r="A8469" s="287"/>
    </row>
    <row r="8470" spans="1:1" x14ac:dyDescent="0.25">
      <c r="A8470" s="287"/>
    </row>
    <row r="8471" spans="1:1" x14ac:dyDescent="0.25">
      <c r="A8471" s="287"/>
    </row>
    <row r="8472" spans="1:1" x14ac:dyDescent="0.25">
      <c r="A8472" s="287"/>
    </row>
    <row r="8473" spans="1:1" x14ac:dyDescent="0.25">
      <c r="A8473" s="287"/>
    </row>
    <row r="8474" spans="1:1" x14ac:dyDescent="0.25">
      <c r="A8474" s="287"/>
    </row>
    <row r="8475" spans="1:1" x14ac:dyDescent="0.25">
      <c r="A8475" s="287"/>
    </row>
    <row r="8476" spans="1:1" x14ac:dyDescent="0.25">
      <c r="A8476" s="287"/>
    </row>
    <row r="8477" spans="1:1" x14ac:dyDescent="0.25">
      <c r="A8477" s="287"/>
    </row>
    <row r="8478" spans="1:1" x14ac:dyDescent="0.25">
      <c r="A8478" s="287"/>
    </row>
    <row r="8479" spans="1:1" x14ac:dyDescent="0.25">
      <c r="A8479" s="287"/>
    </row>
    <row r="8480" spans="1:1" x14ac:dyDescent="0.25">
      <c r="A8480" s="287"/>
    </row>
    <row r="8481" spans="1:1" x14ac:dyDescent="0.25">
      <c r="A8481" s="287"/>
    </row>
    <row r="8482" spans="1:1" x14ac:dyDescent="0.25">
      <c r="A8482" s="287"/>
    </row>
    <row r="8483" spans="1:1" x14ac:dyDescent="0.25">
      <c r="A8483" s="287"/>
    </row>
    <row r="8484" spans="1:1" x14ac:dyDescent="0.25">
      <c r="A8484" s="287"/>
    </row>
    <row r="8485" spans="1:1" x14ac:dyDescent="0.25">
      <c r="A8485" s="287"/>
    </row>
    <row r="8486" spans="1:1" x14ac:dyDescent="0.25">
      <c r="A8486" s="287"/>
    </row>
    <row r="8487" spans="1:1" x14ac:dyDescent="0.25">
      <c r="A8487" s="287"/>
    </row>
    <row r="8488" spans="1:1" x14ac:dyDescent="0.25">
      <c r="A8488" s="287"/>
    </row>
    <row r="8489" spans="1:1" x14ac:dyDescent="0.25">
      <c r="A8489" s="287"/>
    </row>
    <row r="8490" spans="1:1" x14ac:dyDescent="0.25">
      <c r="A8490" s="287"/>
    </row>
    <row r="8491" spans="1:1" x14ac:dyDescent="0.25">
      <c r="A8491" s="287"/>
    </row>
    <row r="8492" spans="1:1" x14ac:dyDescent="0.25">
      <c r="A8492" s="287"/>
    </row>
    <row r="8493" spans="1:1" x14ac:dyDescent="0.25">
      <c r="A8493" s="287"/>
    </row>
    <row r="8494" spans="1:1" x14ac:dyDescent="0.25">
      <c r="A8494" s="287"/>
    </row>
    <row r="8495" spans="1:1" x14ac:dyDescent="0.25">
      <c r="A8495" s="287"/>
    </row>
    <row r="8496" spans="1:1" x14ac:dyDescent="0.25">
      <c r="A8496" s="287"/>
    </row>
    <row r="8497" spans="1:1" x14ac:dyDescent="0.25">
      <c r="A8497" s="287"/>
    </row>
    <row r="8498" spans="1:1" x14ac:dyDescent="0.25">
      <c r="A8498" s="287"/>
    </row>
    <row r="8499" spans="1:1" x14ac:dyDescent="0.25">
      <c r="A8499" s="287"/>
    </row>
    <row r="8500" spans="1:1" x14ac:dyDescent="0.25">
      <c r="A8500" s="287"/>
    </row>
    <row r="8501" spans="1:1" x14ac:dyDescent="0.25">
      <c r="A8501" s="287"/>
    </row>
    <row r="8502" spans="1:1" x14ac:dyDescent="0.25">
      <c r="A8502" s="287"/>
    </row>
    <row r="8503" spans="1:1" x14ac:dyDescent="0.25">
      <c r="A8503" s="287"/>
    </row>
    <row r="8504" spans="1:1" x14ac:dyDescent="0.25">
      <c r="A8504" s="287"/>
    </row>
    <row r="8505" spans="1:1" x14ac:dyDescent="0.25">
      <c r="A8505" s="287"/>
    </row>
    <row r="8506" spans="1:1" x14ac:dyDescent="0.25">
      <c r="A8506" s="287"/>
    </row>
    <row r="8507" spans="1:1" x14ac:dyDescent="0.25">
      <c r="A8507" s="287"/>
    </row>
    <row r="8508" spans="1:1" x14ac:dyDescent="0.25">
      <c r="A8508" s="287"/>
    </row>
    <row r="8509" spans="1:1" x14ac:dyDescent="0.25">
      <c r="A8509" s="287"/>
    </row>
    <row r="8510" spans="1:1" x14ac:dyDescent="0.25">
      <c r="A8510" s="287"/>
    </row>
    <row r="8511" spans="1:1" x14ac:dyDescent="0.25">
      <c r="A8511" s="287"/>
    </row>
    <row r="8512" spans="1:1" x14ac:dyDescent="0.25">
      <c r="A8512" s="287"/>
    </row>
    <row r="8513" spans="1:1" x14ac:dyDescent="0.25">
      <c r="A8513" s="287"/>
    </row>
    <row r="8514" spans="1:1" x14ac:dyDescent="0.25">
      <c r="A8514" s="287"/>
    </row>
    <row r="8515" spans="1:1" x14ac:dyDescent="0.25">
      <c r="A8515" s="287"/>
    </row>
    <row r="8516" spans="1:1" x14ac:dyDescent="0.25">
      <c r="A8516" s="287"/>
    </row>
    <row r="8517" spans="1:1" x14ac:dyDescent="0.25">
      <c r="A8517" s="287"/>
    </row>
    <row r="8518" spans="1:1" x14ac:dyDescent="0.25">
      <c r="A8518" s="287"/>
    </row>
    <row r="8519" spans="1:1" x14ac:dyDescent="0.25">
      <c r="A8519" s="287"/>
    </row>
    <row r="8520" spans="1:1" x14ac:dyDescent="0.25">
      <c r="A8520" s="287"/>
    </row>
    <row r="8521" spans="1:1" x14ac:dyDescent="0.25">
      <c r="A8521" s="287"/>
    </row>
    <row r="8522" spans="1:1" x14ac:dyDescent="0.25">
      <c r="A8522" s="287"/>
    </row>
    <row r="8523" spans="1:1" x14ac:dyDescent="0.25">
      <c r="A8523" s="287"/>
    </row>
    <row r="8524" spans="1:1" x14ac:dyDescent="0.25">
      <c r="A8524" s="287"/>
    </row>
    <row r="8525" spans="1:1" x14ac:dyDescent="0.25">
      <c r="A8525" s="287"/>
    </row>
    <row r="8526" spans="1:1" x14ac:dyDescent="0.25">
      <c r="A8526" s="287"/>
    </row>
    <row r="8527" spans="1:1" x14ac:dyDescent="0.25">
      <c r="A8527" s="287"/>
    </row>
    <row r="8528" spans="1:1" x14ac:dyDescent="0.25">
      <c r="A8528" s="287"/>
    </row>
    <row r="8529" spans="1:1" x14ac:dyDescent="0.25">
      <c r="A8529" s="287"/>
    </row>
    <row r="8530" spans="1:1" x14ac:dyDescent="0.25">
      <c r="A8530" s="287"/>
    </row>
    <row r="8531" spans="1:1" x14ac:dyDescent="0.25">
      <c r="A8531" s="287"/>
    </row>
    <row r="8532" spans="1:1" x14ac:dyDescent="0.25">
      <c r="A8532" s="287"/>
    </row>
    <row r="8533" spans="1:1" x14ac:dyDescent="0.25">
      <c r="A8533" s="287"/>
    </row>
    <row r="8534" spans="1:1" x14ac:dyDescent="0.25">
      <c r="A8534" s="287"/>
    </row>
    <row r="8535" spans="1:1" x14ac:dyDescent="0.25">
      <c r="A8535" s="287"/>
    </row>
    <row r="8536" spans="1:1" x14ac:dyDescent="0.25">
      <c r="A8536" s="287"/>
    </row>
    <row r="8537" spans="1:1" x14ac:dyDescent="0.25">
      <c r="A8537" s="287"/>
    </row>
    <row r="8538" spans="1:1" x14ac:dyDescent="0.25">
      <c r="A8538" s="287"/>
    </row>
    <row r="8539" spans="1:1" x14ac:dyDescent="0.25">
      <c r="A8539" s="287"/>
    </row>
    <row r="8540" spans="1:1" x14ac:dyDescent="0.25">
      <c r="A8540" s="287"/>
    </row>
    <row r="8541" spans="1:1" x14ac:dyDescent="0.25">
      <c r="A8541" s="287"/>
    </row>
    <row r="8542" spans="1:1" x14ac:dyDescent="0.25">
      <c r="A8542" s="287"/>
    </row>
    <row r="8543" spans="1:1" x14ac:dyDescent="0.25">
      <c r="A8543" s="287"/>
    </row>
    <row r="8544" spans="1:1" x14ac:dyDescent="0.25">
      <c r="A8544" s="287"/>
    </row>
    <row r="8545" spans="1:1" x14ac:dyDescent="0.25">
      <c r="A8545" s="287"/>
    </row>
    <row r="8546" spans="1:1" x14ac:dyDescent="0.25">
      <c r="A8546" s="287"/>
    </row>
    <row r="8547" spans="1:1" x14ac:dyDescent="0.25">
      <c r="A8547" s="287"/>
    </row>
    <row r="8548" spans="1:1" x14ac:dyDescent="0.25">
      <c r="A8548" s="287"/>
    </row>
    <row r="8549" spans="1:1" x14ac:dyDescent="0.25">
      <c r="A8549" s="287"/>
    </row>
    <row r="8550" spans="1:1" x14ac:dyDescent="0.25">
      <c r="A8550" s="287"/>
    </row>
    <row r="8551" spans="1:1" x14ac:dyDescent="0.25">
      <c r="A8551" s="287"/>
    </row>
    <row r="8552" spans="1:1" x14ac:dyDescent="0.25">
      <c r="A8552" s="287"/>
    </row>
    <row r="8553" spans="1:1" x14ac:dyDescent="0.25">
      <c r="A8553" s="287"/>
    </row>
    <row r="8554" spans="1:1" x14ac:dyDescent="0.25">
      <c r="A8554" s="287"/>
    </row>
    <row r="8555" spans="1:1" x14ac:dyDescent="0.25">
      <c r="A8555" s="287"/>
    </row>
    <row r="8556" spans="1:1" x14ac:dyDescent="0.25">
      <c r="A8556" s="287"/>
    </row>
    <row r="8557" spans="1:1" x14ac:dyDescent="0.25">
      <c r="A8557" s="287"/>
    </row>
    <row r="8558" spans="1:1" x14ac:dyDescent="0.25">
      <c r="A8558" s="287"/>
    </row>
    <row r="8559" spans="1:1" x14ac:dyDescent="0.25">
      <c r="A8559" s="287"/>
    </row>
    <row r="8560" spans="1:1" x14ac:dyDescent="0.25">
      <c r="A8560" s="287"/>
    </row>
    <row r="8561" spans="1:1" x14ac:dyDescent="0.25">
      <c r="A8561" s="287"/>
    </row>
    <row r="8562" spans="1:1" x14ac:dyDescent="0.25">
      <c r="A8562" s="287"/>
    </row>
    <row r="8563" spans="1:1" x14ac:dyDescent="0.25">
      <c r="A8563" s="287"/>
    </row>
    <row r="8564" spans="1:1" x14ac:dyDescent="0.25">
      <c r="A8564" s="287"/>
    </row>
    <row r="8565" spans="1:1" x14ac:dyDescent="0.25">
      <c r="A8565" s="287"/>
    </row>
    <row r="8566" spans="1:1" x14ac:dyDescent="0.25">
      <c r="A8566" s="287"/>
    </row>
    <row r="8567" spans="1:1" x14ac:dyDescent="0.25">
      <c r="A8567" s="287"/>
    </row>
    <row r="8568" spans="1:1" x14ac:dyDescent="0.25">
      <c r="A8568" s="287"/>
    </row>
    <row r="8569" spans="1:1" x14ac:dyDescent="0.25">
      <c r="A8569" s="287"/>
    </row>
    <row r="8570" spans="1:1" x14ac:dyDescent="0.25">
      <c r="A8570" s="287"/>
    </row>
    <row r="8571" spans="1:1" x14ac:dyDescent="0.25">
      <c r="A8571" s="287"/>
    </row>
    <row r="8572" spans="1:1" x14ac:dyDescent="0.25">
      <c r="A8572" s="287"/>
    </row>
    <row r="8573" spans="1:1" x14ac:dyDescent="0.25">
      <c r="A8573" s="287"/>
    </row>
    <row r="8574" spans="1:1" x14ac:dyDescent="0.25">
      <c r="A8574" s="287"/>
    </row>
    <row r="8575" spans="1:1" x14ac:dyDescent="0.25">
      <c r="A8575" s="287"/>
    </row>
    <row r="8576" spans="1:1" x14ac:dyDescent="0.25">
      <c r="A8576" s="287"/>
    </row>
    <row r="8577" spans="1:1" x14ac:dyDescent="0.25">
      <c r="A8577" s="287"/>
    </row>
    <row r="8578" spans="1:1" x14ac:dyDescent="0.25">
      <c r="A8578" s="287"/>
    </row>
    <row r="8579" spans="1:1" x14ac:dyDescent="0.25">
      <c r="A8579" s="287"/>
    </row>
    <row r="8580" spans="1:1" x14ac:dyDescent="0.25">
      <c r="A8580" s="287"/>
    </row>
    <row r="8581" spans="1:1" x14ac:dyDescent="0.25">
      <c r="A8581" s="287"/>
    </row>
    <row r="8582" spans="1:1" x14ac:dyDescent="0.25">
      <c r="A8582" s="287"/>
    </row>
    <row r="8583" spans="1:1" x14ac:dyDescent="0.25">
      <c r="A8583" s="287"/>
    </row>
    <row r="8584" spans="1:1" x14ac:dyDescent="0.25">
      <c r="A8584" s="287"/>
    </row>
    <row r="8585" spans="1:1" x14ac:dyDescent="0.25">
      <c r="A8585" s="287"/>
    </row>
    <row r="8586" spans="1:1" x14ac:dyDescent="0.25">
      <c r="A8586" s="287"/>
    </row>
    <row r="8587" spans="1:1" x14ac:dyDescent="0.25">
      <c r="A8587" s="287"/>
    </row>
    <row r="8588" spans="1:1" x14ac:dyDescent="0.25">
      <c r="A8588" s="287"/>
    </row>
    <row r="8589" spans="1:1" x14ac:dyDescent="0.25">
      <c r="A8589" s="287"/>
    </row>
    <row r="8590" spans="1:1" x14ac:dyDescent="0.25">
      <c r="A8590" s="287"/>
    </row>
    <row r="8591" spans="1:1" x14ac:dyDescent="0.25">
      <c r="A8591" s="287"/>
    </row>
    <row r="8592" spans="1:1" x14ac:dyDescent="0.25">
      <c r="A8592" s="287"/>
    </row>
    <row r="8593" spans="1:1" x14ac:dyDescent="0.25">
      <c r="A8593" s="287"/>
    </row>
    <row r="8594" spans="1:1" x14ac:dyDescent="0.25">
      <c r="A8594" s="287"/>
    </row>
    <row r="8595" spans="1:1" x14ac:dyDescent="0.25">
      <c r="A8595" s="287"/>
    </row>
    <row r="8596" spans="1:1" x14ac:dyDescent="0.25">
      <c r="A8596" s="287"/>
    </row>
    <row r="8597" spans="1:1" x14ac:dyDescent="0.25">
      <c r="A8597" s="287"/>
    </row>
    <row r="8598" spans="1:1" x14ac:dyDescent="0.25">
      <c r="A8598" s="287"/>
    </row>
    <row r="8599" spans="1:1" x14ac:dyDescent="0.25">
      <c r="A8599" s="287"/>
    </row>
    <row r="8600" spans="1:1" x14ac:dyDescent="0.25">
      <c r="A8600" s="287"/>
    </row>
    <row r="8601" spans="1:1" x14ac:dyDescent="0.25">
      <c r="A8601" s="287"/>
    </row>
    <row r="8602" spans="1:1" x14ac:dyDescent="0.25">
      <c r="A8602" s="287"/>
    </row>
    <row r="8603" spans="1:1" x14ac:dyDescent="0.25">
      <c r="A8603" s="287"/>
    </row>
    <row r="8604" spans="1:1" x14ac:dyDescent="0.25">
      <c r="A8604" s="287"/>
    </row>
    <row r="8605" spans="1:1" x14ac:dyDescent="0.25">
      <c r="A8605" s="287"/>
    </row>
    <row r="8606" spans="1:1" x14ac:dyDescent="0.25">
      <c r="A8606" s="287"/>
    </row>
    <row r="8607" spans="1:1" x14ac:dyDescent="0.25">
      <c r="A8607" s="287"/>
    </row>
    <row r="8608" spans="1:1" x14ac:dyDescent="0.25">
      <c r="A8608" s="287"/>
    </row>
    <row r="8609" spans="1:1" x14ac:dyDescent="0.25">
      <c r="A8609" s="287"/>
    </row>
    <row r="8610" spans="1:1" x14ac:dyDescent="0.25">
      <c r="A8610" s="287"/>
    </row>
    <row r="8611" spans="1:1" x14ac:dyDescent="0.25">
      <c r="A8611" s="287"/>
    </row>
    <row r="8612" spans="1:1" x14ac:dyDescent="0.25">
      <c r="A8612" s="287"/>
    </row>
    <row r="8613" spans="1:1" x14ac:dyDescent="0.25">
      <c r="A8613" s="287"/>
    </row>
    <row r="8614" spans="1:1" x14ac:dyDescent="0.25">
      <c r="A8614" s="287"/>
    </row>
    <row r="8615" spans="1:1" x14ac:dyDescent="0.25">
      <c r="A8615" s="287"/>
    </row>
    <row r="8616" spans="1:1" x14ac:dyDescent="0.25">
      <c r="A8616" s="287"/>
    </row>
    <row r="8617" spans="1:1" x14ac:dyDescent="0.25">
      <c r="A8617" s="287"/>
    </row>
    <row r="8618" spans="1:1" x14ac:dyDescent="0.25">
      <c r="A8618" s="287"/>
    </row>
    <row r="8619" spans="1:1" x14ac:dyDescent="0.25">
      <c r="A8619" s="287"/>
    </row>
    <row r="8620" spans="1:1" x14ac:dyDescent="0.25">
      <c r="A8620" s="287"/>
    </row>
    <row r="8621" spans="1:1" x14ac:dyDescent="0.25">
      <c r="A8621" s="287"/>
    </row>
    <row r="8622" spans="1:1" x14ac:dyDescent="0.25">
      <c r="A8622" s="287"/>
    </row>
    <row r="8623" spans="1:1" x14ac:dyDescent="0.25">
      <c r="A8623" s="287"/>
    </row>
    <row r="8624" spans="1:1" x14ac:dyDescent="0.25">
      <c r="A8624" s="287"/>
    </row>
    <row r="8625" spans="1:1" x14ac:dyDescent="0.25">
      <c r="A8625" s="287"/>
    </row>
    <row r="8626" spans="1:1" x14ac:dyDescent="0.25">
      <c r="A8626" s="287"/>
    </row>
    <row r="8627" spans="1:1" x14ac:dyDescent="0.25">
      <c r="A8627" s="287"/>
    </row>
    <row r="8628" spans="1:1" x14ac:dyDescent="0.25">
      <c r="A8628" s="287"/>
    </row>
    <row r="8629" spans="1:1" x14ac:dyDescent="0.25">
      <c r="A8629" s="287"/>
    </row>
    <row r="8630" spans="1:1" x14ac:dyDescent="0.25">
      <c r="A8630" s="287"/>
    </row>
    <row r="8631" spans="1:1" x14ac:dyDescent="0.25">
      <c r="A8631" s="287"/>
    </row>
    <row r="8632" spans="1:1" x14ac:dyDescent="0.25">
      <c r="A8632" s="287"/>
    </row>
    <row r="8633" spans="1:1" x14ac:dyDescent="0.25">
      <c r="A8633" s="287"/>
    </row>
    <row r="8634" spans="1:1" x14ac:dyDescent="0.25">
      <c r="A8634" s="287"/>
    </row>
    <row r="8635" spans="1:1" x14ac:dyDescent="0.25">
      <c r="A8635" s="287"/>
    </row>
    <row r="8636" spans="1:1" x14ac:dyDescent="0.25">
      <c r="A8636" s="287"/>
    </row>
    <row r="8637" spans="1:1" x14ac:dyDescent="0.25">
      <c r="A8637" s="287"/>
    </row>
    <row r="8638" spans="1:1" x14ac:dyDescent="0.25">
      <c r="A8638" s="287"/>
    </row>
    <row r="8639" spans="1:1" x14ac:dyDescent="0.25">
      <c r="A8639" s="287"/>
    </row>
    <row r="8640" spans="1:1" x14ac:dyDescent="0.25">
      <c r="A8640" s="287"/>
    </row>
    <row r="8641" spans="1:1" x14ac:dyDescent="0.25">
      <c r="A8641" s="287"/>
    </row>
    <row r="8642" spans="1:1" x14ac:dyDescent="0.25">
      <c r="A8642" s="287"/>
    </row>
    <row r="8643" spans="1:1" x14ac:dyDescent="0.25">
      <c r="A8643" s="287"/>
    </row>
    <row r="8644" spans="1:1" x14ac:dyDescent="0.25">
      <c r="A8644" s="287"/>
    </row>
    <row r="8645" spans="1:1" x14ac:dyDescent="0.25">
      <c r="A8645" s="287"/>
    </row>
    <row r="8646" spans="1:1" x14ac:dyDescent="0.25">
      <c r="A8646" s="287"/>
    </row>
    <row r="8647" spans="1:1" x14ac:dyDescent="0.25">
      <c r="A8647" s="287"/>
    </row>
    <row r="8648" spans="1:1" x14ac:dyDescent="0.25">
      <c r="A8648" s="287"/>
    </row>
    <row r="8649" spans="1:1" x14ac:dyDescent="0.25">
      <c r="A8649" s="287"/>
    </row>
    <row r="8650" spans="1:1" x14ac:dyDescent="0.25">
      <c r="A8650" s="287"/>
    </row>
    <row r="8651" spans="1:1" x14ac:dyDescent="0.25">
      <c r="A8651" s="287"/>
    </row>
    <row r="8652" spans="1:1" x14ac:dyDescent="0.25">
      <c r="A8652" s="287"/>
    </row>
    <row r="8653" spans="1:1" x14ac:dyDescent="0.25">
      <c r="A8653" s="287"/>
    </row>
    <row r="8654" spans="1:1" x14ac:dyDescent="0.25">
      <c r="A8654" s="287"/>
    </row>
    <row r="8655" spans="1:1" x14ac:dyDescent="0.25">
      <c r="A8655" s="287"/>
    </row>
    <row r="8656" spans="1:1" x14ac:dyDescent="0.25">
      <c r="A8656" s="287"/>
    </row>
    <row r="8657" spans="1:1" x14ac:dyDescent="0.25">
      <c r="A8657" s="287"/>
    </row>
    <row r="8658" spans="1:1" x14ac:dyDescent="0.25">
      <c r="A8658" s="287"/>
    </row>
    <row r="8659" spans="1:1" x14ac:dyDescent="0.25">
      <c r="A8659" s="287"/>
    </row>
    <row r="8660" spans="1:1" x14ac:dyDescent="0.25">
      <c r="A8660" s="287"/>
    </row>
    <row r="8661" spans="1:1" x14ac:dyDescent="0.25">
      <c r="A8661" s="287"/>
    </row>
    <row r="8662" spans="1:1" x14ac:dyDescent="0.25">
      <c r="A8662" s="287"/>
    </row>
    <row r="8663" spans="1:1" x14ac:dyDescent="0.25">
      <c r="A8663" s="287"/>
    </row>
    <row r="8664" spans="1:1" x14ac:dyDescent="0.25">
      <c r="A8664" s="287"/>
    </row>
    <row r="8665" spans="1:1" x14ac:dyDescent="0.25">
      <c r="A8665" s="287"/>
    </row>
    <row r="8666" spans="1:1" x14ac:dyDescent="0.25">
      <c r="A8666" s="287"/>
    </row>
    <row r="8667" spans="1:1" x14ac:dyDescent="0.25">
      <c r="A8667" s="287"/>
    </row>
    <row r="8668" spans="1:1" x14ac:dyDescent="0.25">
      <c r="A8668" s="287"/>
    </row>
    <row r="8669" spans="1:1" x14ac:dyDescent="0.25">
      <c r="A8669" s="287"/>
    </row>
    <row r="8670" spans="1:1" x14ac:dyDescent="0.25">
      <c r="A8670" s="287"/>
    </row>
    <row r="8671" spans="1:1" x14ac:dyDescent="0.25">
      <c r="A8671" s="287"/>
    </row>
    <row r="8672" spans="1:1" x14ac:dyDescent="0.25">
      <c r="A8672" s="287"/>
    </row>
    <row r="8673" spans="1:1" x14ac:dyDescent="0.25">
      <c r="A8673" s="287"/>
    </row>
    <row r="8674" spans="1:1" x14ac:dyDescent="0.25">
      <c r="A8674" s="287"/>
    </row>
    <row r="8675" spans="1:1" x14ac:dyDescent="0.25">
      <c r="A8675" s="287"/>
    </row>
    <row r="8676" spans="1:1" x14ac:dyDescent="0.25">
      <c r="A8676" s="287"/>
    </row>
    <row r="8677" spans="1:1" x14ac:dyDescent="0.25">
      <c r="A8677" s="287"/>
    </row>
    <row r="8678" spans="1:1" x14ac:dyDescent="0.25">
      <c r="A8678" s="287"/>
    </row>
    <row r="8679" spans="1:1" x14ac:dyDescent="0.25">
      <c r="A8679" s="287"/>
    </row>
    <row r="8680" spans="1:1" x14ac:dyDescent="0.25">
      <c r="A8680" s="287"/>
    </row>
    <row r="8681" spans="1:1" x14ac:dyDescent="0.25">
      <c r="A8681" s="287"/>
    </row>
    <row r="8682" spans="1:1" x14ac:dyDescent="0.25">
      <c r="A8682" s="287"/>
    </row>
    <row r="8683" spans="1:1" x14ac:dyDescent="0.25">
      <c r="A8683" s="287"/>
    </row>
    <row r="8684" spans="1:1" x14ac:dyDescent="0.25">
      <c r="A8684" s="287"/>
    </row>
    <row r="8685" spans="1:1" x14ac:dyDescent="0.25">
      <c r="A8685" s="287"/>
    </row>
    <row r="8686" spans="1:1" x14ac:dyDescent="0.25">
      <c r="A8686" s="287"/>
    </row>
    <row r="8687" spans="1:1" x14ac:dyDescent="0.25">
      <c r="A8687" s="287"/>
    </row>
    <row r="8688" spans="1:1" x14ac:dyDescent="0.25">
      <c r="A8688" s="287"/>
    </row>
    <row r="8689" spans="1:1" x14ac:dyDescent="0.25">
      <c r="A8689" s="287"/>
    </row>
    <row r="8690" spans="1:1" x14ac:dyDescent="0.25">
      <c r="A8690" s="287"/>
    </row>
    <row r="8691" spans="1:1" x14ac:dyDescent="0.25">
      <c r="A8691" s="287"/>
    </row>
    <row r="8692" spans="1:1" x14ac:dyDescent="0.25">
      <c r="A8692" s="287"/>
    </row>
    <row r="8693" spans="1:1" x14ac:dyDescent="0.25">
      <c r="A8693" s="287"/>
    </row>
    <row r="8694" spans="1:1" x14ac:dyDescent="0.25">
      <c r="A8694" s="287"/>
    </row>
    <row r="8695" spans="1:1" x14ac:dyDescent="0.25">
      <c r="A8695" s="287"/>
    </row>
    <row r="8696" spans="1:1" x14ac:dyDescent="0.25">
      <c r="A8696" s="287"/>
    </row>
    <row r="8697" spans="1:1" x14ac:dyDescent="0.25">
      <c r="A8697" s="287"/>
    </row>
    <row r="8698" spans="1:1" x14ac:dyDescent="0.25">
      <c r="A8698" s="287"/>
    </row>
    <row r="8699" spans="1:1" x14ac:dyDescent="0.25">
      <c r="A8699" s="287"/>
    </row>
    <row r="8700" spans="1:1" x14ac:dyDescent="0.25">
      <c r="A8700" s="287"/>
    </row>
    <row r="8701" spans="1:1" x14ac:dyDescent="0.25">
      <c r="A8701" s="287"/>
    </row>
    <row r="8702" spans="1:1" x14ac:dyDescent="0.25">
      <c r="A8702" s="287"/>
    </row>
    <row r="8703" spans="1:1" x14ac:dyDescent="0.25">
      <c r="A8703" s="287"/>
    </row>
    <row r="8704" spans="1:1" x14ac:dyDescent="0.25">
      <c r="A8704" s="287"/>
    </row>
    <row r="8705" spans="1:1" x14ac:dyDescent="0.25">
      <c r="A8705" s="287"/>
    </row>
    <row r="8706" spans="1:1" x14ac:dyDescent="0.25">
      <c r="A8706" s="287"/>
    </row>
    <row r="8707" spans="1:1" x14ac:dyDescent="0.25">
      <c r="A8707" s="287"/>
    </row>
    <row r="8708" spans="1:1" x14ac:dyDescent="0.25">
      <c r="A8708" s="287"/>
    </row>
    <row r="8709" spans="1:1" x14ac:dyDescent="0.25">
      <c r="A8709" s="287"/>
    </row>
    <row r="8710" spans="1:1" x14ac:dyDescent="0.25">
      <c r="A8710" s="287"/>
    </row>
    <row r="8711" spans="1:1" x14ac:dyDescent="0.25">
      <c r="A8711" s="287"/>
    </row>
    <row r="8712" spans="1:1" x14ac:dyDescent="0.25">
      <c r="A8712" s="287"/>
    </row>
    <row r="8713" spans="1:1" x14ac:dyDescent="0.25">
      <c r="A8713" s="287"/>
    </row>
    <row r="8714" spans="1:1" x14ac:dyDescent="0.25">
      <c r="A8714" s="287"/>
    </row>
    <row r="8715" spans="1:1" x14ac:dyDescent="0.25">
      <c r="A8715" s="287"/>
    </row>
    <row r="8716" spans="1:1" x14ac:dyDescent="0.25">
      <c r="A8716" s="287"/>
    </row>
    <row r="8717" spans="1:1" x14ac:dyDescent="0.25">
      <c r="A8717" s="287"/>
    </row>
    <row r="8718" spans="1:1" x14ac:dyDescent="0.25">
      <c r="A8718" s="287"/>
    </row>
    <row r="8719" spans="1:1" x14ac:dyDescent="0.25">
      <c r="A8719" s="287"/>
    </row>
    <row r="8720" spans="1:1" x14ac:dyDescent="0.25">
      <c r="A8720" s="287"/>
    </row>
    <row r="8721" spans="1:1" x14ac:dyDescent="0.25">
      <c r="A8721" s="287"/>
    </row>
    <row r="8722" spans="1:1" x14ac:dyDescent="0.25">
      <c r="A8722" s="287"/>
    </row>
    <row r="8723" spans="1:1" x14ac:dyDescent="0.25">
      <c r="A8723" s="287"/>
    </row>
    <row r="8724" spans="1:1" x14ac:dyDescent="0.25">
      <c r="A8724" s="287"/>
    </row>
    <row r="8725" spans="1:1" x14ac:dyDescent="0.25">
      <c r="A8725" s="287"/>
    </row>
    <row r="8726" spans="1:1" x14ac:dyDescent="0.25">
      <c r="A8726" s="287"/>
    </row>
    <row r="8727" spans="1:1" x14ac:dyDescent="0.25">
      <c r="A8727" s="287"/>
    </row>
    <row r="8728" spans="1:1" x14ac:dyDescent="0.25">
      <c r="A8728" s="287"/>
    </row>
    <row r="8729" spans="1:1" x14ac:dyDescent="0.25">
      <c r="A8729" s="287"/>
    </row>
    <row r="8730" spans="1:1" x14ac:dyDescent="0.25">
      <c r="A8730" s="287"/>
    </row>
    <row r="8731" spans="1:1" x14ac:dyDescent="0.25">
      <c r="A8731" s="287"/>
    </row>
    <row r="8732" spans="1:1" x14ac:dyDescent="0.25">
      <c r="A8732" s="287"/>
    </row>
    <row r="8733" spans="1:1" x14ac:dyDescent="0.25">
      <c r="A8733" s="287"/>
    </row>
    <row r="8734" spans="1:1" x14ac:dyDescent="0.25">
      <c r="A8734" s="287"/>
    </row>
    <row r="8735" spans="1:1" x14ac:dyDescent="0.25">
      <c r="A8735" s="287"/>
    </row>
    <row r="8736" spans="1:1" x14ac:dyDescent="0.25">
      <c r="A8736" s="287"/>
    </row>
    <row r="8737" spans="1:1" x14ac:dyDescent="0.25">
      <c r="A8737" s="287"/>
    </row>
    <row r="8738" spans="1:1" x14ac:dyDescent="0.25">
      <c r="A8738" s="287"/>
    </row>
    <row r="8739" spans="1:1" x14ac:dyDescent="0.25">
      <c r="A8739" s="287"/>
    </row>
    <row r="8740" spans="1:1" x14ac:dyDescent="0.25">
      <c r="A8740" s="287"/>
    </row>
    <row r="8741" spans="1:1" x14ac:dyDescent="0.25">
      <c r="A8741" s="287"/>
    </row>
    <row r="8742" spans="1:1" x14ac:dyDescent="0.25">
      <c r="A8742" s="287"/>
    </row>
    <row r="8743" spans="1:1" x14ac:dyDescent="0.25">
      <c r="A8743" s="287"/>
    </row>
    <row r="8744" spans="1:1" x14ac:dyDescent="0.25">
      <c r="A8744" s="287"/>
    </row>
    <row r="8745" spans="1:1" x14ac:dyDescent="0.25">
      <c r="A8745" s="287"/>
    </row>
    <row r="8746" spans="1:1" x14ac:dyDescent="0.25">
      <c r="A8746" s="287"/>
    </row>
    <row r="8747" spans="1:1" x14ac:dyDescent="0.25">
      <c r="A8747" s="287"/>
    </row>
    <row r="8748" spans="1:1" x14ac:dyDescent="0.25">
      <c r="A8748" s="287"/>
    </row>
    <row r="8749" spans="1:1" x14ac:dyDescent="0.25">
      <c r="A8749" s="287"/>
    </row>
    <row r="8750" spans="1:1" x14ac:dyDescent="0.25">
      <c r="A8750" s="287"/>
    </row>
    <row r="8751" spans="1:1" x14ac:dyDescent="0.25">
      <c r="A8751" s="287"/>
    </row>
    <row r="8752" spans="1:1" x14ac:dyDescent="0.25">
      <c r="A8752" s="287"/>
    </row>
    <row r="8753" spans="1:1" x14ac:dyDescent="0.25">
      <c r="A8753" s="287"/>
    </row>
    <row r="8754" spans="1:1" x14ac:dyDescent="0.25">
      <c r="A8754" s="287"/>
    </row>
    <row r="8755" spans="1:1" x14ac:dyDescent="0.25">
      <c r="A8755" s="287"/>
    </row>
    <row r="8756" spans="1:1" x14ac:dyDescent="0.25">
      <c r="A8756" s="287"/>
    </row>
    <row r="8757" spans="1:1" x14ac:dyDescent="0.25">
      <c r="A8757" s="287"/>
    </row>
    <row r="8758" spans="1:1" x14ac:dyDescent="0.25">
      <c r="A8758" s="287"/>
    </row>
    <row r="8759" spans="1:1" x14ac:dyDescent="0.25">
      <c r="A8759" s="287"/>
    </row>
    <row r="8760" spans="1:1" x14ac:dyDescent="0.25">
      <c r="A8760" s="287"/>
    </row>
    <row r="8761" spans="1:1" x14ac:dyDescent="0.25">
      <c r="A8761" s="287"/>
    </row>
    <row r="8762" spans="1:1" x14ac:dyDescent="0.25">
      <c r="A8762" s="287"/>
    </row>
    <row r="8763" spans="1:1" x14ac:dyDescent="0.25">
      <c r="A8763" s="287"/>
    </row>
    <row r="8764" spans="1:1" x14ac:dyDescent="0.25">
      <c r="A8764" s="287"/>
    </row>
    <row r="8765" spans="1:1" x14ac:dyDescent="0.25">
      <c r="A8765" s="287"/>
    </row>
    <row r="8766" spans="1:1" x14ac:dyDescent="0.25">
      <c r="A8766" s="287"/>
    </row>
    <row r="8767" spans="1:1" x14ac:dyDescent="0.25">
      <c r="A8767" s="287"/>
    </row>
    <row r="8768" spans="1:1" x14ac:dyDescent="0.25">
      <c r="A8768" s="287"/>
    </row>
    <row r="8769" spans="1:1" x14ac:dyDescent="0.25">
      <c r="A8769" s="287"/>
    </row>
    <row r="8770" spans="1:1" x14ac:dyDescent="0.25">
      <c r="A8770" s="287"/>
    </row>
    <row r="8771" spans="1:1" x14ac:dyDescent="0.25">
      <c r="A8771" s="287"/>
    </row>
    <row r="8772" spans="1:1" x14ac:dyDescent="0.25">
      <c r="A8772" s="287"/>
    </row>
    <row r="8773" spans="1:1" x14ac:dyDescent="0.25">
      <c r="A8773" s="287"/>
    </row>
    <row r="8774" spans="1:1" x14ac:dyDescent="0.25">
      <c r="A8774" s="287"/>
    </row>
    <row r="8775" spans="1:1" x14ac:dyDescent="0.25">
      <c r="A8775" s="287"/>
    </row>
    <row r="8776" spans="1:1" x14ac:dyDescent="0.25">
      <c r="A8776" s="287"/>
    </row>
    <row r="8777" spans="1:1" x14ac:dyDescent="0.25">
      <c r="A8777" s="287"/>
    </row>
    <row r="8778" spans="1:1" x14ac:dyDescent="0.25">
      <c r="A8778" s="287"/>
    </row>
    <row r="8779" spans="1:1" x14ac:dyDescent="0.25">
      <c r="A8779" s="287"/>
    </row>
    <row r="8780" spans="1:1" x14ac:dyDescent="0.25">
      <c r="A8780" s="287"/>
    </row>
    <row r="8781" spans="1:1" x14ac:dyDescent="0.25">
      <c r="A8781" s="287"/>
    </row>
    <row r="8782" spans="1:1" x14ac:dyDescent="0.25">
      <c r="A8782" s="287"/>
    </row>
    <row r="8783" spans="1:1" x14ac:dyDescent="0.25">
      <c r="A8783" s="287"/>
    </row>
    <row r="8784" spans="1:1" x14ac:dyDescent="0.25">
      <c r="A8784" s="287"/>
    </row>
    <row r="8785" spans="1:1" x14ac:dyDescent="0.25">
      <c r="A8785" s="287"/>
    </row>
    <row r="8786" spans="1:1" x14ac:dyDescent="0.25">
      <c r="A8786" s="287"/>
    </row>
    <row r="8787" spans="1:1" x14ac:dyDescent="0.25">
      <c r="A8787" s="287"/>
    </row>
    <row r="8788" spans="1:1" x14ac:dyDescent="0.25">
      <c r="A8788" s="287"/>
    </row>
    <row r="8789" spans="1:1" x14ac:dyDescent="0.25">
      <c r="A8789" s="287"/>
    </row>
    <row r="8790" spans="1:1" x14ac:dyDescent="0.25">
      <c r="A8790" s="287"/>
    </row>
    <row r="8791" spans="1:1" x14ac:dyDescent="0.25">
      <c r="A8791" s="287"/>
    </row>
    <row r="8792" spans="1:1" x14ac:dyDescent="0.25">
      <c r="A8792" s="287"/>
    </row>
    <row r="8793" spans="1:1" x14ac:dyDescent="0.25">
      <c r="A8793" s="287"/>
    </row>
    <row r="8794" spans="1:1" x14ac:dyDescent="0.25">
      <c r="A8794" s="287"/>
    </row>
    <row r="8795" spans="1:1" x14ac:dyDescent="0.25">
      <c r="A8795" s="287"/>
    </row>
    <row r="8796" spans="1:1" x14ac:dyDescent="0.25">
      <c r="A8796" s="287"/>
    </row>
    <row r="8797" spans="1:1" x14ac:dyDescent="0.25">
      <c r="A8797" s="287"/>
    </row>
    <row r="8798" spans="1:1" x14ac:dyDescent="0.25">
      <c r="A8798" s="287"/>
    </row>
    <row r="8799" spans="1:1" x14ac:dyDescent="0.25">
      <c r="A8799" s="287"/>
    </row>
    <row r="8800" spans="1:1" x14ac:dyDescent="0.25">
      <c r="A8800" s="287"/>
    </row>
    <row r="8801" spans="1:1" x14ac:dyDescent="0.25">
      <c r="A8801" s="287"/>
    </row>
    <row r="8802" spans="1:1" x14ac:dyDescent="0.25">
      <c r="A8802" s="287"/>
    </row>
    <row r="8803" spans="1:1" x14ac:dyDescent="0.25">
      <c r="A8803" s="287"/>
    </row>
    <row r="8804" spans="1:1" x14ac:dyDescent="0.25">
      <c r="A8804" s="287"/>
    </row>
    <row r="8805" spans="1:1" x14ac:dyDescent="0.25">
      <c r="A8805" s="287"/>
    </row>
    <row r="8806" spans="1:1" x14ac:dyDescent="0.25">
      <c r="A8806" s="287"/>
    </row>
    <row r="8807" spans="1:1" x14ac:dyDescent="0.25">
      <c r="A8807" s="287"/>
    </row>
    <row r="8808" spans="1:1" x14ac:dyDescent="0.25">
      <c r="A8808" s="287"/>
    </row>
    <row r="8809" spans="1:1" x14ac:dyDescent="0.25">
      <c r="A8809" s="287"/>
    </row>
    <row r="8810" spans="1:1" x14ac:dyDescent="0.25">
      <c r="A8810" s="287"/>
    </row>
    <row r="8811" spans="1:1" x14ac:dyDescent="0.25">
      <c r="A8811" s="287"/>
    </row>
    <row r="8812" spans="1:1" x14ac:dyDescent="0.25">
      <c r="A8812" s="287"/>
    </row>
    <row r="8813" spans="1:1" x14ac:dyDescent="0.25">
      <c r="A8813" s="287"/>
    </row>
    <row r="8814" spans="1:1" x14ac:dyDescent="0.25">
      <c r="A8814" s="287"/>
    </row>
    <row r="8815" spans="1:1" x14ac:dyDescent="0.25">
      <c r="A8815" s="287"/>
    </row>
    <row r="8816" spans="1:1" x14ac:dyDescent="0.25">
      <c r="A8816" s="287"/>
    </row>
    <row r="8817" spans="1:1" x14ac:dyDescent="0.25">
      <c r="A8817" s="287"/>
    </row>
    <row r="8818" spans="1:1" x14ac:dyDescent="0.25">
      <c r="A8818" s="287"/>
    </row>
    <row r="8819" spans="1:1" x14ac:dyDescent="0.25">
      <c r="A8819" s="287"/>
    </row>
    <row r="8820" spans="1:1" x14ac:dyDescent="0.25">
      <c r="A8820" s="287"/>
    </row>
    <row r="8821" spans="1:1" x14ac:dyDescent="0.25">
      <c r="A8821" s="287"/>
    </row>
    <row r="8822" spans="1:1" x14ac:dyDescent="0.25">
      <c r="A8822" s="287"/>
    </row>
    <row r="8823" spans="1:1" x14ac:dyDescent="0.25">
      <c r="A8823" s="287"/>
    </row>
    <row r="8824" spans="1:1" x14ac:dyDescent="0.25">
      <c r="A8824" s="287"/>
    </row>
    <row r="8825" spans="1:1" x14ac:dyDescent="0.25">
      <c r="A8825" s="287"/>
    </row>
    <row r="8826" spans="1:1" x14ac:dyDescent="0.25">
      <c r="A8826" s="287"/>
    </row>
    <row r="8827" spans="1:1" x14ac:dyDescent="0.25">
      <c r="A8827" s="287"/>
    </row>
    <row r="8828" spans="1:1" x14ac:dyDescent="0.25">
      <c r="A8828" s="287"/>
    </row>
    <row r="8829" spans="1:1" x14ac:dyDescent="0.25">
      <c r="A8829" s="287"/>
    </row>
    <row r="8830" spans="1:1" x14ac:dyDescent="0.25">
      <c r="A8830" s="287"/>
    </row>
    <row r="8831" spans="1:1" x14ac:dyDescent="0.25">
      <c r="A8831" s="287"/>
    </row>
    <row r="8832" spans="1:1" x14ac:dyDescent="0.25">
      <c r="A8832" s="287"/>
    </row>
    <row r="8833" spans="1:1" x14ac:dyDescent="0.25">
      <c r="A8833" s="287"/>
    </row>
    <row r="8834" spans="1:1" x14ac:dyDescent="0.25">
      <c r="A8834" s="287"/>
    </row>
    <row r="8835" spans="1:1" x14ac:dyDescent="0.25">
      <c r="A8835" s="287"/>
    </row>
    <row r="8836" spans="1:1" x14ac:dyDescent="0.25">
      <c r="A8836" s="287"/>
    </row>
    <row r="8837" spans="1:1" x14ac:dyDescent="0.25">
      <c r="A8837" s="287"/>
    </row>
    <row r="8838" spans="1:1" x14ac:dyDescent="0.25">
      <c r="A8838" s="287"/>
    </row>
    <row r="8839" spans="1:1" x14ac:dyDescent="0.25">
      <c r="A8839" s="287"/>
    </row>
    <row r="8840" spans="1:1" x14ac:dyDescent="0.25">
      <c r="A8840" s="287"/>
    </row>
    <row r="8841" spans="1:1" x14ac:dyDescent="0.25">
      <c r="A8841" s="287"/>
    </row>
    <row r="8842" spans="1:1" x14ac:dyDescent="0.25">
      <c r="A8842" s="287"/>
    </row>
    <row r="8843" spans="1:1" x14ac:dyDescent="0.25">
      <c r="A8843" s="287"/>
    </row>
    <row r="8844" spans="1:1" x14ac:dyDescent="0.25">
      <c r="A8844" s="287"/>
    </row>
    <row r="8845" spans="1:1" x14ac:dyDescent="0.25">
      <c r="A8845" s="287"/>
    </row>
    <row r="8846" spans="1:1" x14ac:dyDescent="0.25">
      <c r="A8846" s="287"/>
    </row>
    <row r="8847" spans="1:1" x14ac:dyDescent="0.25">
      <c r="A8847" s="287"/>
    </row>
    <row r="8848" spans="1:1" x14ac:dyDescent="0.25">
      <c r="A8848" s="287"/>
    </row>
    <row r="8849" spans="1:1" x14ac:dyDescent="0.25">
      <c r="A8849" s="287"/>
    </row>
    <row r="8850" spans="1:1" x14ac:dyDescent="0.25">
      <c r="A8850" s="287"/>
    </row>
    <row r="8851" spans="1:1" x14ac:dyDescent="0.25">
      <c r="A8851" s="287"/>
    </row>
    <row r="8852" spans="1:1" x14ac:dyDescent="0.25">
      <c r="A8852" s="287"/>
    </row>
    <row r="8853" spans="1:1" x14ac:dyDescent="0.25">
      <c r="A8853" s="287"/>
    </row>
    <row r="8854" spans="1:1" x14ac:dyDescent="0.25">
      <c r="A8854" s="287"/>
    </row>
    <row r="8855" spans="1:1" x14ac:dyDescent="0.25">
      <c r="A8855" s="287"/>
    </row>
    <row r="8856" spans="1:1" x14ac:dyDescent="0.25">
      <c r="A8856" s="287"/>
    </row>
    <row r="8857" spans="1:1" x14ac:dyDescent="0.25">
      <c r="A8857" s="287"/>
    </row>
    <row r="8858" spans="1:1" x14ac:dyDescent="0.25">
      <c r="A8858" s="287"/>
    </row>
    <row r="8859" spans="1:1" x14ac:dyDescent="0.25">
      <c r="A8859" s="287"/>
    </row>
    <row r="8860" spans="1:1" x14ac:dyDescent="0.25">
      <c r="A8860" s="287"/>
    </row>
    <row r="8861" spans="1:1" x14ac:dyDescent="0.25">
      <c r="A8861" s="287"/>
    </row>
    <row r="8862" spans="1:1" x14ac:dyDescent="0.25">
      <c r="A8862" s="287"/>
    </row>
    <row r="8863" spans="1:1" x14ac:dyDescent="0.25">
      <c r="A8863" s="287"/>
    </row>
    <row r="8864" spans="1:1" x14ac:dyDescent="0.25">
      <c r="A8864" s="287"/>
    </row>
    <row r="8865" spans="1:1" x14ac:dyDescent="0.25">
      <c r="A8865" s="287"/>
    </row>
    <row r="8866" spans="1:1" x14ac:dyDescent="0.25">
      <c r="A8866" s="287"/>
    </row>
    <row r="8867" spans="1:1" x14ac:dyDescent="0.25">
      <c r="A8867" s="287"/>
    </row>
    <row r="8868" spans="1:1" x14ac:dyDescent="0.25">
      <c r="A8868" s="287"/>
    </row>
    <row r="8869" spans="1:1" x14ac:dyDescent="0.25">
      <c r="A8869" s="287"/>
    </row>
    <row r="8870" spans="1:1" x14ac:dyDescent="0.25">
      <c r="A8870" s="287"/>
    </row>
    <row r="8871" spans="1:1" x14ac:dyDescent="0.25">
      <c r="A8871" s="287"/>
    </row>
    <row r="8872" spans="1:1" x14ac:dyDescent="0.25">
      <c r="A8872" s="287"/>
    </row>
    <row r="8873" spans="1:1" x14ac:dyDescent="0.25">
      <c r="A8873" s="287"/>
    </row>
    <row r="8874" spans="1:1" x14ac:dyDescent="0.25">
      <c r="A8874" s="287"/>
    </row>
    <row r="8875" spans="1:1" x14ac:dyDescent="0.25">
      <c r="A8875" s="287"/>
    </row>
    <row r="8876" spans="1:1" x14ac:dyDescent="0.25">
      <c r="A8876" s="287"/>
    </row>
    <row r="8877" spans="1:1" x14ac:dyDescent="0.25">
      <c r="A8877" s="287"/>
    </row>
    <row r="8878" spans="1:1" x14ac:dyDescent="0.25">
      <c r="A8878" s="287"/>
    </row>
    <row r="8879" spans="1:1" x14ac:dyDescent="0.25">
      <c r="A8879" s="287"/>
    </row>
    <row r="8880" spans="1:1" x14ac:dyDescent="0.25">
      <c r="A8880" s="287"/>
    </row>
    <row r="8881" spans="1:1" x14ac:dyDescent="0.25">
      <c r="A8881" s="287"/>
    </row>
    <row r="8882" spans="1:1" x14ac:dyDescent="0.25">
      <c r="A8882" s="287"/>
    </row>
    <row r="8883" spans="1:1" x14ac:dyDescent="0.25">
      <c r="A8883" s="287"/>
    </row>
    <row r="8884" spans="1:1" x14ac:dyDescent="0.25">
      <c r="A8884" s="287"/>
    </row>
    <row r="8885" spans="1:1" x14ac:dyDescent="0.25">
      <c r="A8885" s="287"/>
    </row>
    <row r="8886" spans="1:1" x14ac:dyDescent="0.25">
      <c r="A8886" s="287"/>
    </row>
    <row r="8887" spans="1:1" x14ac:dyDescent="0.25">
      <c r="A8887" s="287"/>
    </row>
    <row r="8888" spans="1:1" x14ac:dyDescent="0.25">
      <c r="A8888" s="287"/>
    </row>
    <row r="8889" spans="1:1" x14ac:dyDescent="0.25">
      <c r="A8889" s="287"/>
    </row>
    <row r="8890" spans="1:1" x14ac:dyDescent="0.25">
      <c r="A8890" s="287"/>
    </row>
    <row r="8891" spans="1:1" x14ac:dyDescent="0.25">
      <c r="A8891" s="287"/>
    </row>
    <row r="8892" spans="1:1" x14ac:dyDescent="0.25">
      <c r="A8892" s="287"/>
    </row>
    <row r="8893" spans="1:1" x14ac:dyDescent="0.25">
      <c r="A8893" s="287"/>
    </row>
    <row r="8894" spans="1:1" x14ac:dyDescent="0.25">
      <c r="A8894" s="287"/>
    </row>
    <row r="8895" spans="1:1" x14ac:dyDescent="0.25">
      <c r="A8895" s="287"/>
    </row>
    <row r="8896" spans="1:1" x14ac:dyDescent="0.25">
      <c r="A8896" s="287"/>
    </row>
    <row r="8897" spans="1:1" x14ac:dyDescent="0.25">
      <c r="A8897" s="287"/>
    </row>
    <row r="8898" spans="1:1" x14ac:dyDescent="0.25">
      <c r="A8898" s="287"/>
    </row>
    <row r="8899" spans="1:1" x14ac:dyDescent="0.25">
      <c r="A8899" s="287"/>
    </row>
    <row r="8900" spans="1:1" x14ac:dyDescent="0.25">
      <c r="A8900" s="287"/>
    </row>
    <row r="8901" spans="1:1" x14ac:dyDescent="0.25">
      <c r="A8901" s="287"/>
    </row>
    <row r="8902" spans="1:1" x14ac:dyDescent="0.25">
      <c r="A8902" s="287"/>
    </row>
    <row r="8903" spans="1:1" x14ac:dyDescent="0.25">
      <c r="A8903" s="287"/>
    </row>
    <row r="8904" spans="1:1" x14ac:dyDescent="0.25">
      <c r="A8904" s="287"/>
    </row>
    <row r="8905" spans="1:1" x14ac:dyDescent="0.25">
      <c r="A8905" s="287"/>
    </row>
    <row r="8906" spans="1:1" x14ac:dyDescent="0.25">
      <c r="A8906" s="287"/>
    </row>
    <row r="8907" spans="1:1" x14ac:dyDescent="0.25">
      <c r="A8907" s="287"/>
    </row>
    <row r="8908" spans="1:1" x14ac:dyDescent="0.25">
      <c r="A8908" s="287"/>
    </row>
    <row r="8909" spans="1:1" x14ac:dyDescent="0.25">
      <c r="A8909" s="287"/>
    </row>
    <row r="8910" spans="1:1" x14ac:dyDescent="0.25">
      <c r="A8910" s="287"/>
    </row>
    <row r="8911" spans="1:1" x14ac:dyDescent="0.25">
      <c r="A8911" s="287"/>
    </row>
    <row r="8912" spans="1:1" x14ac:dyDescent="0.25">
      <c r="A8912" s="287"/>
    </row>
    <row r="8913" spans="1:1" x14ac:dyDescent="0.25">
      <c r="A8913" s="287"/>
    </row>
    <row r="8914" spans="1:1" x14ac:dyDescent="0.25">
      <c r="A8914" s="287"/>
    </row>
    <row r="8915" spans="1:1" x14ac:dyDescent="0.25">
      <c r="A8915" s="287"/>
    </row>
    <row r="8916" spans="1:1" x14ac:dyDescent="0.25">
      <c r="A8916" s="287"/>
    </row>
    <row r="8917" spans="1:1" x14ac:dyDescent="0.25">
      <c r="A8917" s="287"/>
    </row>
    <row r="8918" spans="1:1" x14ac:dyDescent="0.25">
      <c r="A8918" s="287"/>
    </row>
    <row r="8919" spans="1:1" x14ac:dyDescent="0.25">
      <c r="A8919" s="287"/>
    </row>
    <row r="8920" spans="1:1" x14ac:dyDescent="0.25">
      <c r="A8920" s="287"/>
    </row>
    <row r="8921" spans="1:1" x14ac:dyDescent="0.25">
      <c r="A8921" s="287"/>
    </row>
    <row r="8922" spans="1:1" x14ac:dyDescent="0.25">
      <c r="A8922" s="287"/>
    </row>
    <row r="8923" spans="1:1" x14ac:dyDescent="0.25">
      <c r="A8923" s="287"/>
    </row>
    <row r="8924" spans="1:1" x14ac:dyDescent="0.25">
      <c r="A8924" s="287"/>
    </row>
    <row r="8925" spans="1:1" x14ac:dyDescent="0.25">
      <c r="A8925" s="287"/>
    </row>
    <row r="8926" spans="1:1" x14ac:dyDescent="0.25">
      <c r="A8926" s="287"/>
    </row>
    <row r="8927" spans="1:1" x14ac:dyDescent="0.25">
      <c r="A8927" s="287"/>
    </row>
    <row r="8928" spans="1:1" x14ac:dyDescent="0.25">
      <c r="A8928" s="287"/>
    </row>
    <row r="8929" spans="1:1" x14ac:dyDescent="0.25">
      <c r="A8929" s="287"/>
    </row>
    <row r="8930" spans="1:1" x14ac:dyDescent="0.25">
      <c r="A8930" s="287"/>
    </row>
    <row r="8931" spans="1:1" x14ac:dyDescent="0.25">
      <c r="A8931" s="287"/>
    </row>
    <row r="8932" spans="1:1" x14ac:dyDescent="0.25">
      <c r="A8932" s="287"/>
    </row>
    <row r="8933" spans="1:1" x14ac:dyDescent="0.25">
      <c r="A8933" s="287"/>
    </row>
    <row r="8934" spans="1:1" x14ac:dyDescent="0.25">
      <c r="A8934" s="287"/>
    </row>
    <row r="8935" spans="1:1" x14ac:dyDescent="0.25">
      <c r="A8935" s="287"/>
    </row>
    <row r="8936" spans="1:1" x14ac:dyDescent="0.25">
      <c r="A8936" s="287"/>
    </row>
    <row r="8937" spans="1:1" x14ac:dyDescent="0.25">
      <c r="A8937" s="287"/>
    </row>
    <row r="8938" spans="1:1" x14ac:dyDescent="0.25">
      <c r="A8938" s="287"/>
    </row>
    <row r="8939" spans="1:1" x14ac:dyDescent="0.25">
      <c r="A8939" s="287"/>
    </row>
    <row r="8940" spans="1:1" x14ac:dyDescent="0.25">
      <c r="A8940" s="287"/>
    </row>
    <row r="8941" spans="1:1" x14ac:dyDescent="0.25">
      <c r="A8941" s="287"/>
    </row>
    <row r="8942" spans="1:1" x14ac:dyDescent="0.25">
      <c r="A8942" s="287"/>
    </row>
    <row r="8943" spans="1:1" x14ac:dyDescent="0.25">
      <c r="A8943" s="287"/>
    </row>
    <row r="8944" spans="1:1" x14ac:dyDescent="0.25">
      <c r="A8944" s="287"/>
    </row>
    <row r="8945" spans="1:1" x14ac:dyDescent="0.25">
      <c r="A8945" s="287"/>
    </row>
    <row r="8946" spans="1:1" x14ac:dyDescent="0.25">
      <c r="A8946" s="287"/>
    </row>
    <row r="8947" spans="1:1" x14ac:dyDescent="0.25">
      <c r="A8947" s="287"/>
    </row>
    <row r="8948" spans="1:1" x14ac:dyDescent="0.25">
      <c r="A8948" s="287"/>
    </row>
    <row r="8949" spans="1:1" x14ac:dyDescent="0.25">
      <c r="A8949" s="287"/>
    </row>
    <row r="8950" spans="1:1" x14ac:dyDescent="0.25">
      <c r="A8950" s="287"/>
    </row>
    <row r="8951" spans="1:1" x14ac:dyDescent="0.25">
      <c r="A8951" s="287"/>
    </row>
    <row r="8952" spans="1:1" x14ac:dyDescent="0.25">
      <c r="A8952" s="287"/>
    </row>
    <row r="8953" spans="1:1" x14ac:dyDescent="0.25">
      <c r="A8953" s="287"/>
    </row>
    <row r="8954" spans="1:1" x14ac:dyDescent="0.25">
      <c r="A8954" s="287"/>
    </row>
    <row r="8955" spans="1:1" x14ac:dyDescent="0.25">
      <c r="A8955" s="287"/>
    </row>
    <row r="8956" spans="1:1" x14ac:dyDescent="0.25">
      <c r="A8956" s="287"/>
    </row>
    <row r="8957" spans="1:1" x14ac:dyDescent="0.25">
      <c r="A8957" s="287"/>
    </row>
    <row r="8958" spans="1:1" x14ac:dyDescent="0.25">
      <c r="A8958" s="287"/>
    </row>
    <row r="8959" spans="1:1" x14ac:dyDescent="0.25">
      <c r="A8959" s="287"/>
    </row>
    <row r="8960" spans="1:1" x14ac:dyDescent="0.25">
      <c r="A8960" s="287"/>
    </row>
    <row r="8961" spans="1:1" x14ac:dyDescent="0.25">
      <c r="A8961" s="287"/>
    </row>
    <row r="8962" spans="1:1" x14ac:dyDescent="0.25">
      <c r="A8962" s="287"/>
    </row>
    <row r="8963" spans="1:1" x14ac:dyDescent="0.25">
      <c r="A8963" s="287"/>
    </row>
    <row r="8964" spans="1:1" x14ac:dyDescent="0.25">
      <c r="A8964" s="287"/>
    </row>
    <row r="8965" spans="1:1" x14ac:dyDescent="0.25">
      <c r="A8965" s="287"/>
    </row>
    <row r="8966" spans="1:1" x14ac:dyDescent="0.25">
      <c r="A8966" s="287"/>
    </row>
    <row r="8967" spans="1:1" x14ac:dyDescent="0.25">
      <c r="A8967" s="287"/>
    </row>
    <row r="8968" spans="1:1" x14ac:dyDescent="0.25">
      <c r="A8968" s="287"/>
    </row>
    <row r="8969" spans="1:1" x14ac:dyDescent="0.25">
      <c r="A8969" s="287"/>
    </row>
    <row r="8970" spans="1:1" x14ac:dyDescent="0.25">
      <c r="A8970" s="287"/>
    </row>
    <row r="8971" spans="1:1" x14ac:dyDescent="0.25">
      <c r="A8971" s="287"/>
    </row>
    <row r="8972" spans="1:1" x14ac:dyDescent="0.25">
      <c r="A8972" s="287"/>
    </row>
    <row r="8973" spans="1:1" x14ac:dyDescent="0.25">
      <c r="A8973" s="287"/>
    </row>
    <row r="8974" spans="1:1" x14ac:dyDescent="0.25">
      <c r="A8974" s="287"/>
    </row>
    <row r="8975" spans="1:1" x14ac:dyDescent="0.25">
      <c r="A8975" s="287"/>
    </row>
    <row r="8976" spans="1:1" x14ac:dyDescent="0.25">
      <c r="A8976" s="287"/>
    </row>
    <row r="8977" spans="1:1" x14ac:dyDescent="0.25">
      <c r="A8977" s="287"/>
    </row>
    <row r="8978" spans="1:1" x14ac:dyDescent="0.25">
      <c r="A8978" s="287"/>
    </row>
    <row r="8979" spans="1:1" x14ac:dyDescent="0.25">
      <c r="A8979" s="287"/>
    </row>
    <row r="8980" spans="1:1" x14ac:dyDescent="0.25">
      <c r="A8980" s="287"/>
    </row>
    <row r="8981" spans="1:1" x14ac:dyDescent="0.25">
      <c r="A8981" s="287"/>
    </row>
    <row r="8982" spans="1:1" x14ac:dyDescent="0.25">
      <c r="A8982" s="287"/>
    </row>
    <row r="8983" spans="1:1" x14ac:dyDescent="0.25">
      <c r="A8983" s="287"/>
    </row>
    <row r="8984" spans="1:1" x14ac:dyDescent="0.25">
      <c r="A8984" s="287"/>
    </row>
    <row r="8985" spans="1:1" x14ac:dyDescent="0.25">
      <c r="A8985" s="287"/>
    </row>
    <row r="8986" spans="1:1" x14ac:dyDescent="0.25">
      <c r="A8986" s="287"/>
    </row>
    <row r="8987" spans="1:1" x14ac:dyDescent="0.25">
      <c r="A8987" s="287"/>
    </row>
    <row r="8988" spans="1:1" x14ac:dyDescent="0.25">
      <c r="A8988" s="287"/>
    </row>
    <row r="8989" spans="1:1" x14ac:dyDescent="0.25">
      <c r="A8989" s="287"/>
    </row>
    <row r="8990" spans="1:1" x14ac:dyDescent="0.25">
      <c r="A8990" s="287"/>
    </row>
    <row r="8991" spans="1:1" x14ac:dyDescent="0.25">
      <c r="A8991" s="287"/>
    </row>
    <row r="8992" spans="1:1" x14ac:dyDescent="0.25">
      <c r="A8992" s="287"/>
    </row>
    <row r="8993" spans="1:1" x14ac:dyDescent="0.25">
      <c r="A8993" s="287"/>
    </row>
    <row r="8994" spans="1:1" x14ac:dyDescent="0.25">
      <c r="A8994" s="287"/>
    </row>
    <row r="8995" spans="1:1" x14ac:dyDescent="0.25">
      <c r="A8995" s="287"/>
    </row>
    <row r="8996" spans="1:1" x14ac:dyDescent="0.25">
      <c r="A8996" s="287"/>
    </row>
    <row r="8997" spans="1:1" x14ac:dyDescent="0.25">
      <c r="A8997" s="287"/>
    </row>
    <row r="8998" spans="1:1" x14ac:dyDescent="0.25">
      <c r="A8998" s="287"/>
    </row>
    <row r="8999" spans="1:1" x14ac:dyDescent="0.25">
      <c r="A8999" s="287"/>
    </row>
    <row r="9000" spans="1:1" x14ac:dyDescent="0.25">
      <c r="A9000" s="287"/>
    </row>
    <row r="9001" spans="1:1" x14ac:dyDescent="0.25">
      <c r="A9001" s="287"/>
    </row>
    <row r="9002" spans="1:1" x14ac:dyDescent="0.25">
      <c r="A9002" s="287"/>
    </row>
    <row r="9003" spans="1:1" x14ac:dyDescent="0.25">
      <c r="A9003" s="287"/>
    </row>
    <row r="9004" spans="1:1" x14ac:dyDescent="0.25">
      <c r="A9004" s="287"/>
    </row>
    <row r="9005" spans="1:1" x14ac:dyDescent="0.25">
      <c r="A9005" s="287"/>
    </row>
    <row r="9006" spans="1:1" x14ac:dyDescent="0.25">
      <c r="A9006" s="287"/>
    </row>
    <row r="9007" spans="1:1" x14ac:dyDescent="0.25">
      <c r="A9007" s="287"/>
    </row>
    <row r="9008" spans="1:1" x14ac:dyDescent="0.25">
      <c r="A9008" s="287"/>
    </row>
    <row r="9009" spans="1:1" x14ac:dyDescent="0.25">
      <c r="A9009" s="287"/>
    </row>
    <row r="9010" spans="1:1" x14ac:dyDescent="0.25">
      <c r="A9010" s="287"/>
    </row>
    <row r="9011" spans="1:1" x14ac:dyDescent="0.25">
      <c r="A9011" s="287"/>
    </row>
    <row r="9012" spans="1:1" x14ac:dyDescent="0.25">
      <c r="A9012" s="287"/>
    </row>
    <row r="9013" spans="1:1" x14ac:dyDescent="0.25">
      <c r="A9013" s="287"/>
    </row>
    <row r="9014" spans="1:1" x14ac:dyDescent="0.25">
      <c r="A9014" s="287"/>
    </row>
    <row r="9015" spans="1:1" x14ac:dyDescent="0.25">
      <c r="A9015" s="287"/>
    </row>
    <row r="9016" spans="1:1" x14ac:dyDescent="0.25">
      <c r="A9016" s="287"/>
    </row>
    <row r="9017" spans="1:1" x14ac:dyDescent="0.25">
      <c r="A9017" s="287"/>
    </row>
    <row r="9018" spans="1:1" x14ac:dyDescent="0.25">
      <c r="A9018" s="287"/>
    </row>
    <row r="9019" spans="1:1" x14ac:dyDescent="0.25">
      <c r="A9019" s="287"/>
    </row>
    <row r="9020" spans="1:1" x14ac:dyDescent="0.25">
      <c r="A9020" s="287"/>
    </row>
    <row r="9021" spans="1:1" x14ac:dyDescent="0.25">
      <c r="A9021" s="287"/>
    </row>
    <row r="9022" spans="1:1" x14ac:dyDescent="0.25">
      <c r="A9022" s="287"/>
    </row>
    <row r="9023" spans="1:1" x14ac:dyDescent="0.25">
      <c r="A9023" s="287"/>
    </row>
    <row r="9024" spans="1:1" x14ac:dyDescent="0.25">
      <c r="A9024" s="287"/>
    </row>
    <row r="9025" spans="1:1" x14ac:dyDescent="0.25">
      <c r="A9025" s="287"/>
    </row>
    <row r="9026" spans="1:1" x14ac:dyDescent="0.25">
      <c r="A9026" s="287"/>
    </row>
    <row r="9027" spans="1:1" x14ac:dyDescent="0.25">
      <c r="A9027" s="287"/>
    </row>
    <row r="9028" spans="1:1" x14ac:dyDescent="0.25">
      <c r="A9028" s="287"/>
    </row>
    <row r="9029" spans="1:1" x14ac:dyDescent="0.25">
      <c r="A9029" s="287"/>
    </row>
    <row r="9030" spans="1:1" x14ac:dyDescent="0.25">
      <c r="A9030" s="287"/>
    </row>
    <row r="9031" spans="1:1" x14ac:dyDescent="0.25">
      <c r="A9031" s="287"/>
    </row>
    <row r="9032" spans="1:1" x14ac:dyDescent="0.25">
      <c r="A9032" s="287"/>
    </row>
    <row r="9033" spans="1:1" x14ac:dyDescent="0.25">
      <c r="A9033" s="287"/>
    </row>
    <row r="9034" spans="1:1" x14ac:dyDescent="0.25">
      <c r="A9034" s="287"/>
    </row>
    <row r="9035" spans="1:1" x14ac:dyDescent="0.25">
      <c r="A9035" s="287"/>
    </row>
    <row r="9036" spans="1:1" x14ac:dyDescent="0.25">
      <c r="A9036" s="287"/>
    </row>
    <row r="9037" spans="1:1" x14ac:dyDescent="0.25">
      <c r="A9037" s="287"/>
    </row>
    <row r="9038" spans="1:1" x14ac:dyDescent="0.25">
      <c r="A9038" s="287"/>
    </row>
    <row r="9039" spans="1:1" x14ac:dyDescent="0.25">
      <c r="A9039" s="287"/>
    </row>
    <row r="9040" spans="1:1" x14ac:dyDescent="0.25">
      <c r="A9040" s="287"/>
    </row>
    <row r="9041" spans="1:1" x14ac:dyDescent="0.25">
      <c r="A9041" s="287"/>
    </row>
    <row r="9042" spans="1:1" x14ac:dyDescent="0.25">
      <c r="A9042" s="287"/>
    </row>
    <row r="9043" spans="1:1" x14ac:dyDescent="0.25">
      <c r="A9043" s="287"/>
    </row>
    <row r="9044" spans="1:1" x14ac:dyDescent="0.25">
      <c r="A9044" s="287"/>
    </row>
    <row r="9045" spans="1:1" x14ac:dyDescent="0.25">
      <c r="A9045" s="287"/>
    </row>
    <row r="9046" spans="1:1" x14ac:dyDescent="0.25">
      <c r="A9046" s="287"/>
    </row>
    <row r="9047" spans="1:1" x14ac:dyDescent="0.25">
      <c r="A9047" s="287"/>
    </row>
    <row r="9048" spans="1:1" x14ac:dyDescent="0.25">
      <c r="A9048" s="287"/>
    </row>
    <row r="9049" spans="1:1" x14ac:dyDescent="0.25">
      <c r="A9049" s="287"/>
    </row>
    <row r="9050" spans="1:1" x14ac:dyDescent="0.25">
      <c r="A9050" s="287"/>
    </row>
    <row r="9051" spans="1:1" x14ac:dyDescent="0.25">
      <c r="A9051" s="287"/>
    </row>
    <row r="9052" spans="1:1" x14ac:dyDescent="0.25">
      <c r="A9052" s="287"/>
    </row>
    <row r="9053" spans="1:1" x14ac:dyDescent="0.25">
      <c r="A9053" s="287"/>
    </row>
    <row r="9054" spans="1:1" x14ac:dyDescent="0.25">
      <c r="A9054" s="287"/>
    </row>
    <row r="9055" spans="1:1" x14ac:dyDescent="0.25">
      <c r="A9055" s="287"/>
    </row>
    <row r="9056" spans="1:1" x14ac:dyDescent="0.25">
      <c r="A9056" s="287"/>
    </row>
    <row r="9057" spans="1:1" x14ac:dyDescent="0.25">
      <c r="A9057" s="287"/>
    </row>
    <row r="9058" spans="1:1" x14ac:dyDescent="0.25">
      <c r="A9058" s="287"/>
    </row>
    <row r="9059" spans="1:1" x14ac:dyDescent="0.25">
      <c r="A9059" s="287"/>
    </row>
    <row r="9060" spans="1:1" x14ac:dyDescent="0.25">
      <c r="A9060" s="287"/>
    </row>
    <row r="9061" spans="1:1" x14ac:dyDescent="0.25">
      <c r="A9061" s="287"/>
    </row>
    <row r="9062" spans="1:1" x14ac:dyDescent="0.25">
      <c r="A9062" s="287"/>
    </row>
    <row r="9063" spans="1:1" x14ac:dyDescent="0.25">
      <c r="A9063" s="287"/>
    </row>
    <row r="9064" spans="1:1" x14ac:dyDescent="0.25">
      <c r="A9064" s="287"/>
    </row>
    <row r="9065" spans="1:1" x14ac:dyDescent="0.25">
      <c r="A9065" s="287"/>
    </row>
    <row r="9066" spans="1:1" x14ac:dyDescent="0.25">
      <c r="A9066" s="287"/>
    </row>
    <row r="9067" spans="1:1" x14ac:dyDescent="0.25">
      <c r="A9067" s="287"/>
    </row>
    <row r="9068" spans="1:1" x14ac:dyDescent="0.25">
      <c r="A9068" s="287"/>
    </row>
    <row r="9069" spans="1:1" x14ac:dyDescent="0.25">
      <c r="A9069" s="287"/>
    </row>
    <row r="9070" spans="1:1" x14ac:dyDescent="0.25">
      <c r="A9070" s="287"/>
    </row>
    <row r="9071" spans="1:1" x14ac:dyDescent="0.25">
      <c r="A9071" s="287"/>
    </row>
    <row r="9072" spans="1:1" x14ac:dyDescent="0.25">
      <c r="A9072" s="287"/>
    </row>
    <row r="9073" spans="1:1" x14ac:dyDescent="0.25">
      <c r="A9073" s="287"/>
    </row>
    <row r="9074" spans="1:1" x14ac:dyDescent="0.25">
      <c r="A9074" s="287"/>
    </row>
    <row r="9075" spans="1:1" x14ac:dyDescent="0.25">
      <c r="A9075" s="287"/>
    </row>
    <row r="9076" spans="1:1" x14ac:dyDescent="0.25">
      <c r="A9076" s="287"/>
    </row>
    <row r="9077" spans="1:1" x14ac:dyDescent="0.25">
      <c r="A9077" s="287"/>
    </row>
    <row r="9078" spans="1:1" x14ac:dyDescent="0.25">
      <c r="A9078" s="287"/>
    </row>
    <row r="9079" spans="1:1" x14ac:dyDescent="0.25">
      <c r="A9079" s="287"/>
    </row>
    <row r="9080" spans="1:1" x14ac:dyDescent="0.25">
      <c r="A9080" s="287"/>
    </row>
    <row r="9081" spans="1:1" x14ac:dyDescent="0.25">
      <c r="A9081" s="287"/>
    </row>
    <row r="9082" spans="1:1" x14ac:dyDescent="0.25">
      <c r="A9082" s="287"/>
    </row>
    <row r="9083" spans="1:1" x14ac:dyDescent="0.25">
      <c r="A9083" s="287"/>
    </row>
    <row r="9084" spans="1:1" x14ac:dyDescent="0.25">
      <c r="A9084" s="287"/>
    </row>
    <row r="9085" spans="1:1" x14ac:dyDescent="0.25">
      <c r="A9085" s="287"/>
    </row>
    <row r="9086" spans="1:1" x14ac:dyDescent="0.25">
      <c r="A9086" s="287"/>
    </row>
    <row r="9087" spans="1:1" x14ac:dyDescent="0.25">
      <c r="A9087" s="287"/>
    </row>
    <row r="9088" spans="1:1" x14ac:dyDescent="0.25">
      <c r="A9088" s="287"/>
    </row>
    <row r="9089" spans="1:1" x14ac:dyDescent="0.25">
      <c r="A9089" s="287"/>
    </row>
    <row r="9090" spans="1:1" x14ac:dyDescent="0.25">
      <c r="A9090" s="287"/>
    </row>
    <row r="9091" spans="1:1" x14ac:dyDescent="0.25">
      <c r="A9091" s="287"/>
    </row>
    <row r="9092" spans="1:1" x14ac:dyDescent="0.25">
      <c r="A9092" s="287"/>
    </row>
    <row r="9093" spans="1:1" x14ac:dyDescent="0.25">
      <c r="A9093" s="287"/>
    </row>
    <row r="9094" spans="1:1" x14ac:dyDescent="0.25">
      <c r="A9094" s="287"/>
    </row>
    <row r="9095" spans="1:1" x14ac:dyDescent="0.25">
      <c r="A9095" s="287"/>
    </row>
    <row r="9096" spans="1:1" x14ac:dyDescent="0.25">
      <c r="A9096" s="287"/>
    </row>
    <row r="9097" spans="1:1" x14ac:dyDescent="0.25">
      <c r="A9097" s="287"/>
    </row>
    <row r="9098" spans="1:1" x14ac:dyDescent="0.25">
      <c r="A9098" s="287"/>
    </row>
    <row r="9099" spans="1:1" x14ac:dyDescent="0.25">
      <c r="A9099" s="287"/>
    </row>
    <row r="9100" spans="1:1" x14ac:dyDescent="0.25">
      <c r="A9100" s="287"/>
    </row>
    <row r="9101" spans="1:1" x14ac:dyDescent="0.25">
      <c r="A9101" s="287"/>
    </row>
    <row r="9102" spans="1:1" x14ac:dyDescent="0.25">
      <c r="A9102" s="287"/>
    </row>
    <row r="9103" spans="1:1" x14ac:dyDescent="0.25">
      <c r="A9103" s="287"/>
    </row>
    <row r="9104" spans="1:1" x14ac:dyDescent="0.25">
      <c r="A9104" s="287"/>
    </row>
    <row r="9105" spans="1:1" x14ac:dyDescent="0.25">
      <c r="A9105" s="287"/>
    </row>
    <row r="9106" spans="1:1" x14ac:dyDescent="0.25">
      <c r="A9106" s="287"/>
    </row>
    <row r="9107" spans="1:1" x14ac:dyDescent="0.25">
      <c r="A9107" s="287"/>
    </row>
    <row r="9108" spans="1:1" x14ac:dyDescent="0.25">
      <c r="A9108" s="287"/>
    </row>
    <row r="9109" spans="1:1" x14ac:dyDescent="0.25">
      <c r="A9109" s="287"/>
    </row>
    <row r="9110" spans="1:1" x14ac:dyDescent="0.25">
      <c r="A9110" s="287"/>
    </row>
    <row r="9111" spans="1:1" x14ac:dyDescent="0.25">
      <c r="A9111" s="287"/>
    </row>
    <row r="9112" spans="1:1" x14ac:dyDescent="0.25">
      <c r="A9112" s="287"/>
    </row>
    <row r="9113" spans="1:1" x14ac:dyDescent="0.25">
      <c r="A9113" s="287"/>
    </row>
    <row r="9114" spans="1:1" x14ac:dyDescent="0.25">
      <c r="A9114" s="287"/>
    </row>
    <row r="9115" spans="1:1" x14ac:dyDescent="0.25">
      <c r="A9115" s="287"/>
    </row>
    <row r="9116" spans="1:1" x14ac:dyDescent="0.25">
      <c r="A9116" s="287"/>
    </row>
    <row r="9117" spans="1:1" x14ac:dyDescent="0.25">
      <c r="A9117" s="287"/>
    </row>
    <row r="9118" spans="1:1" x14ac:dyDescent="0.25">
      <c r="A9118" s="287"/>
    </row>
    <row r="9119" spans="1:1" x14ac:dyDescent="0.25">
      <c r="A9119" s="287"/>
    </row>
    <row r="9120" spans="1:1" x14ac:dyDescent="0.25">
      <c r="A9120" s="287"/>
    </row>
    <row r="9121" spans="1:1" x14ac:dyDescent="0.25">
      <c r="A9121" s="287"/>
    </row>
    <row r="9122" spans="1:1" x14ac:dyDescent="0.25">
      <c r="A9122" s="287"/>
    </row>
    <row r="9123" spans="1:1" x14ac:dyDescent="0.25">
      <c r="A9123" s="287"/>
    </row>
    <row r="9124" spans="1:1" x14ac:dyDescent="0.25">
      <c r="A9124" s="287"/>
    </row>
    <row r="9125" spans="1:1" x14ac:dyDescent="0.25">
      <c r="A9125" s="287"/>
    </row>
    <row r="9126" spans="1:1" x14ac:dyDescent="0.25">
      <c r="A9126" s="287"/>
    </row>
    <row r="9127" spans="1:1" x14ac:dyDescent="0.25">
      <c r="A9127" s="287"/>
    </row>
    <row r="9128" spans="1:1" x14ac:dyDescent="0.25">
      <c r="A9128" s="287"/>
    </row>
    <row r="9129" spans="1:1" x14ac:dyDescent="0.25">
      <c r="A9129" s="287"/>
    </row>
    <row r="9130" spans="1:1" x14ac:dyDescent="0.25">
      <c r="A9130" s="287"/>
    </row>
    <row r="9131" spans="1:1" x14ac:dyDescent="0.25">
      <c r="A9131" s="287"/>
    </row>
    <row r="9132" spans="1:1" x14ac:dyDescent="0.25">
      <c r="A9132" s="287"/>
    </row>
    <row r="9133" spans="1:1" x14ac:dyDescent="0.25">
      <c r="A9133" s="287"/>
    </row>
    <row r="9134" spans="1:1" x14ac:dyDescent="0.25">
      <c r="A9134" s="287"/>
    </row>
    <row r="9135" spans="1:1" x14ac:dyDescent="0.25">
      <c r="A9135" s="287"/>
    </row>
    <row r="9136" spans="1:1" x14ac:dyDescent="0.25">
      <c r="A9136" s="287"/>
    </row>
    <row r="9137" spans="1:1" x14ac:dyDescent="0.25">
      <c r="A9137" s="287"/>
    </row>
    <row r="9138" spans="1:1" x14ac:dyDescent="0.25">
      <c r="A9138" s="287"/>
    </row>
    <row r="9139" spans="1:1" x14ac:dyDescent="0.25">
      <c r="A9139" s="287"/>
    </row>
    <row r="9140" spans="1:1" x14ac:dyDescent="0.25">
      <c r="A9140" s="287"/>
    </row>
    <row r="9141" spans="1:1" x14ac:dyDescent="0.25">
      <c r="A9141" s="287"/>
    </row>
    <row r="9142" spans="1:1" x14ac:dyDescent="0.25">
      <c r="A9142" s="287"/>
    </row>
    <row r="9143" spans="1:1" x14ac:dyDescent="0.25">
      <c r="A9143" s="287"/>
    </row>
    <row r="9144" spans="1:1" x14ac:dyDescent="0.25">
      <c r="A9144" s="287"/>
    </row>
    <row r="9145" spans="1:1" x14ac:dyDescent="0.25">
      <c r="A9145" s="287"/>
    </row>
    <row r="9146" spans="1:1" x14ac:dyDescent="0.25">
      <c r="A9146" s="287"/>
    </row>
    <row r="9147" spans="1:1" x14ac:dyDescent="0.25">
      <c r="A9147" s="287"/>
    </row>
    <row r="9148" spans="1:1" x14ac:dyDescent="0.25">
      <c r="A9148" s="287"/>
    </row>
    <row r="9149" spans="1:1" x14ac:dyDescent="0.25">
      <c r="A9149" s="287"/>
    </row>
    <row r="9150" spans="1:1" x14ac:dyDescent="0.25">
      <c r="A9150" s="287"/>
    </row>
    <row r="9151" spans="1:1" x14ac:dyDescent="0.25">
      <c r="A9151" s="287"/>
    </row>
    <row r="9152" spans="1:1" x14ac:dyDescent="0.25">
      <c r="A9152" s="287"/>
    </row>
    <row r="9153" spans="1:1" x14ac:dyDescent="0.25">
      <c r="A9153" s="287"/>
    </row>
    <row r="9154" spans="1:1" x14ac:dyDescent="0.25">
      <c r="A9154" s="287"/>
    </row>
    <row r="9155" spans="1:1" x14ac:dyDescent="0.25">
      <c r="A9155" s="287"/>
    </row>
    <row r="9156" spans="1:1" x14ac:dyDescent="0.25">
      <c r="A9156" s="287"/>
    </row>
    <row r="9157" spans="1:1" x14ac:dyDescent="0.25">
      <c r="A9157" s="287"/>
    </row>
    <row r="9158" spans="1:1" x14ac:dyDescent="0.25">
      <c r="A9158" s="287"/>
    </row>
    <row r="9159" spans="1:1" x14ac:dyDescent="0.25">
      <c r="A9159" s="287"/>
    </row>
    <row r="9160" spans="1:1" x14ac:dyDescent="0.25">
      <c r="A9160" s="287"/>
    </row>
    <row r="9161" spans="1:1" x14ac:dyDescent="0.25">
      <c r="A9161" s="287"/>
    </row>
    <row r="9162" spans="1:1" x14ac:dyDescent="0.25">
      <c r="A9162" s="287"/>
    </row>
    <row r="9163" spans="1:1" x14ac:dyDescent="0.25">
      <c r="A9163" s="287"/>
    </row>
    <row r="9164" spans="1:1" x14ac:dyDescent="0.25">
      <c r="A9164" s="287"/>
    </row>
    <row r="9165" spans="1:1" x14ac:dyDescent="0.25">
      <c r="A9165" s="287"/>
    </row>
    <row r="9166" spans="1:1" x14ac:dyDescent="0.25">
      <c r="A9166" s="287"/>
    </row>
    <row r="9167" spans="1:1" x14ac:dyDescent="0.25">
      <c r="A9167" s="287"/>
    </row>
    <row r="9168" spans="1:1" x14ac:dyDescent="0.25">
      <c r="A9168" s="287"/>
    </row>
    <row r="9169" spans="1:1" x14ac:dyDescent="0.25">
      <c r="A9169" s="287"/>
    </row>
    <row r="9170" spans="1:1" x14ac:dyDescent="0.25">
      <c r="A9170" s="287"/>
    </row>
    <row r="9171" spans="1:1" x14ac:dyDescent="0.25">
      <c r="A9171" s="287"/>
    </row>
    <row r="9172" spans="1:1" x14ac:dyDescent="0.25">
      <c r="A9172" s="287"/>
    </row>
    <row r="9173" spans="1:1" x14ac:dyDescent="0.25">
      <c r="A9173" s="287"/>
    </row>
    <row r="9174" spans="1:1" x14ac:dyDescent="0.25">
      <c r="A9174" s="287"/>
    </row>
    <row r="9175" spans="1:1" x14ac:dyDescent="0.25">
      <c r="A9175" s="287"/>
    </row>
    <row r="9176" spans="1:1" x14ac:dyDescent="0.25">
      <c r="A9176" s="287"/>
    </row>
    <row r="9177" spans="1:1" x14ac:dyDescent="0.25">
      <c r="A9177" s="287"/>
    </row>
    <row r="9178" spans="1:1" x14ac:dyDescent="0.25">
      <c r="A9178" s="287"/>
    </row>
    <row r="9179" spans="1:1" x14ac:dyDescent="0.25">
      <c r="A9179" s="287"/>
    </row>
    <row r="9180" spans="1:1" x14ac:dyDescent="0.25">
      <c r="A9180" s="287"/>
    </row>
    <row r="9181" spans="1:1" x14ac:dyDescent="0.25">
      <c r="A9181" s="287"/>
    </row>
    <row r="9182" spans="1:1" x14ac:dyDescent="0.25">
      <c r="A9182" s="287"/>
    </row>
    <row r="9183" spans="1:1" x14ac:dyDescent="0.25">
      <c r="A9183" s="287"/>
    </row>
    <row r="9184" spans="1:1" x14ac:dyDescent="0.25">
      <c r="A9184" s="287"/>
    </row>
    <row r="9185" spans="1:1" x14ac:dyDescent="0.25">
      <c r="A9185" s="287"/>
    </row>
    <row r="9186" spans="1:1" x14ac:dyDescent="0.25">
      <c r="A9186" s="287"/>
    </row>
    <row r="9187" spans="1:1" x14ac:dyDescent="0.25">
      <c r="A9187" s="287"/>
    </row>
    <row r="9188" spans="1:1" x14ac:dyDescent="0.25">
      <c r="A9188" s="287"/>
    </row>
    <row r="9189" spans="1:1" x14ac:dyDescent="0.25">
      <c r="A9189" s="287"/>
    </row>
    <row r="9190" spans="1:1" x14ac:dyDescent="0.25">
      <c r="A9190" s="287"/>
    </row>
    <row r="9191" spans="1:1" x14ac:dyDescent="0.25">
      <c r="A9191" s="287"/>
    </row>
    <row r="9192" spans="1:1" x14ac:dyDescent="0.25">
      <c r="A9192" s="287"/>
    </row>
    <row r="9193" spans="1:1" x14ac:dyDescent="0.25">
      <c r="A9193" s="287"/>
    </row>
    <row r="9194" spans="1:1" x14ac:dyDescent="0.25">
      <c r="A9194" s="287"/>
    </row>
    <row r="9195" spans="1:1" x14ac:dyDescent="0.25">
      <c r="A9195" s="287"/>
    </row>
    <row r="9196" spans="1:1" x14ac:dyDescent="0.25">
      <c r="A9196" s="287"/>
    </row>
    <row r="9197" spans="1:1" x14ac:dyDescent="0.25">
      <c r="A9197" s="287"/>
    </row>
    <row r="9198" spans="1:1" x14ac:dyDescent="0.25">
      <c r="A9198" s="287"/>
    </row>
    <row r="9199" spans="1:1" x14ac:dyDescent="0.25">
      <c r="A9199" s="287"/>
    </row>
    <row r="9200" spans="1:1" x14ac:dyDescent="0.25">
      <c r="A9200" s="287"/>
    </row>
    <row r="9201" spans="1:1" x14ac:dyDescent="0.25">
      <c r="A9201" s="287"/>
    </row>
    <row r="9202" spans="1:1" x14ac:dyDescent="0.25">
      <c r="A9202" s="287"/>
    </row>
    <row r="9203" spans="1:1" x14ac:dyDescent="0.25">
      <c r="A9203" s="287"/>
    </row>
    <row r="9204" spans="1:1" x14ac:dyDescent="0.25">
      <c r="A9204" s="287"/>
    </row>
    <row r="9205" spans="1:1" x14ac:dyDescent="0.25">
      <c r="A9205" s="287"/>
    </row>
    <row r="9206" spans="1:1" x14ac:dyDescent="0.25">
      <c r="A9206" s="287"/>
    </row>
    <row r="9207" spans="1:1" x14ac:dyDescent="0.25">
      <c r="A9207" s="287"/>
    </row>
    <row r="9208" spans="1:1" x14ac:dyDescent="0.25">
      <c r="A9208" s="287"/>
    </row>
    <row r="9209" spans="1:1" x14ac:dyDescent="0.25">
      <c r="A9209" s="287"/>
    </row>
    <row r="9210" spans="1:1" x14ac:dyDescent="0.25">
      <c r="A9210" s="287"/>
    </row>
    <row r="9211" spans="1:1" x14ac:dyDescent="0.25">
      <c r="A9211" s="287"/>
    </row>
    <row r="9212" spans="1:1" x14ac:dyDescent="0.25">
      <c r="A9212" s="287"/>
    </row>
    <row r="9213" spans="1:1" x14ac:dyDescent="0.25">
      <c r="A9213" s="287"/>
    </row>
    <row r="9214" spans="1:1" x14ac:dyDescent="0.25">
      <c r="A9214" s="287"/>
    </row>
    <row r="9215" spans="1:1" x14ac:dyDescent="0.25">
      <c r="A9215" s="287"/>
    </row>
    <row r="9216" spans="1:1" x14ac:dyDescent="0.25">
      <c r="A9216" s="287"/>
    </row>
    <row r="9217" spans="1:1" x14ac:dyDescent="0.25">
      <c r="A9217" s="287"/>
    </row>
    <row r="9218" spans="1:1" x14ac:dyDescent="0.25">
      <c r="A9218" s="287"/>
    </row>
    <row r="9219" spans="1:1" x14ac:dyDescent="0.25">
      <c r="A9219" s="287"/>
    </row>
    <row r="9220" spans="1:1" x14ac:dyDescent="0.25">
      <c r="A9220" s="287"/>
    </row>
    <row r="9221" spans="1:1" x14ac:dyDescent="0.25">
      <c r="A9221" s="287"/>
    </row>
    <row r="9222" spans="1:1" x14ac:dyDescent="0.25">
      <c r="A9222" s="287"/>
    </row>
    <row r="9223" spans="1:1" x14ac:dyDescent="0.25">
      <c r="A9223" s="287"/>
    </row>
    <row r="9224" spans="1:1" x14ac:dyDescent="0.25">
      <c r="A9224" s="287"/>
    </row>
    <row r="9225" spans="1:1" x14ac:dyDescent="0.25">
      <c r="A9225" s="287"/>
    </row>
    <row r="9226" spans="1:1" x14ac:dyDescent="0.25">
      <c r="A9226" s="287"/>
    </row>
    <row r="9227" spans="1:1" x14ac:dyDescent="0.25">
      <c r="A9227" s="287"/>
    </row>
    <row r="9228" spans="1:1" x14ac:dyDescent="0.25">
      <c r="A9228" s="287"/>
    </row>
    <row r="9229" spans="1:1" x14ac:dyDescent="0.25">
      <c r="A9229" s="287"/>
    </row>
    <row r="9230" spans="1:1" x14ac:dyDescent="0.25">
      <c r="A9230" s="287"/>
    </row>
    <row r="9231" spans="1:1" x14ac:dyDescent="0.25">
      <c r="A9231" s="287"/>
    </row>
    <row r="9232" spans="1:1" x14ac:dyDescent="0.25">
      <c r="A9232" s="287"/>
    </row>
    <row r="9233" spans="1:1" x14ac:dyDescent="0.25">
      <c r="A9233" s="287"/>
    </row>
    <row r="9234" spans="1:1" x14ac:dyDescent="0.25">
      <c r="A9234" s="287"/>
    </row>
    <row r="9235" spans="1:1" x14ac:dyDescent="0.25">
      <c r="A9235" s="287"/>
    </row>
    <row r="9236" spans="1:1" x14ac:dyDescent="0.25">
      <c r="A9236" s="287"/>
    </row>
    <row r="9237" spans="1:1" x14ac:dyDescent="0.25">
      <c r="A9237" s="287"/>
    </row>
    <row r="9238" spans="1:1" x14ac:dyDescent="0.25">
      <c r="A9238" s="287"/>
    </row>
    <row r="9239" spans="1:1" x14ac:dyDescent="0.25">
      <c r="A9239" s="287"/>
    </row>
    <row r="9240" spans="1:1" x14ac:dyDescent="0.25">
      <c r="A9240" s="287"/>
    </row>
    <row r="9241" spans="1:1" x14ac:dyDescent="0.25">
      <c r="A9241" s="287"/>
    </row>
    <row r="9242" spans="1:1" x14ac:dyDescent="0.25">
      <c r="A9242" s="287"/>
    </row>
    <row r="9243" spans="1:1" x14ac:dyDescent="0.25">
      <c r="A9243" s="287"/>
    </row>
    <row r="9244" spans="1:1" x14ac:dyDescent="0.25">
      <c r="A9244" s="287"/>
    </row>
    <row r="9245" spans="1:1" x14ac:dyDescent="0.25">
      <c r="A9245" s="287"/>
    </row>
    <row r="9246" spans="1:1" x14ac:dyDescent="0.25">
      <c r="A9246" s="287"/>
    </row>
    <row r="9247" spans="1:1" x14ac:dyDescent="0.25">
      <c r="A9247" s="287"/>
    </row>
    <row r="9248" spans="1:1" x14ac:dyDescent="0.25">
      <c r="A9248" s="287"/>
    </row>
    <row r="9249" spans="1:1" x14ac:dyDescent="0.25">
      <c r="A9249" s="287"/>
    </row>
    <row r="9250" spans="1:1" x14ac:dyDescent="0.25">
      <c r="A9250" s="287"/>
    </row>
    <row r="9251" spans="1:1" x14ac:dyDescent="0.25">
      <c r="A9251" s="287"/>
    </row>
    <row r="9252" spans="1:1" x14ac:dyDescent="0.25">
      <c r="A9252" s="287"/>
    </row>
    <row r="9253" spans="1:1" x14ac:dyDescent="0.25">
      <c r="A9253" s="287"/>
    </row>
    <row r="9254" spans="1:1" x14ac:dyDescent="0.25">
      <c r="A9254" s="287"/>
    </row>
    <row r="9255" spans="1:1" x14ac:dyDescent="0.25">
      <c r="A9255" s="287"/>
    </row>
    <row r="9256" spans="1:1" x14ac:dyDescent="0.25">
      <c r="A9256" s="287"/>
    </row>
    <row r="9257" spans="1:1" x14ac:dyDescent="0.25">
      <c r="A9257" s="287"/>
    </row>
    <row r="9258" spans="1:1" x14ac:dyDescent="0.25">
      <c r="A9258" s="287"/>
    </row>
    <row r="9259" spans="1:1" x14ac:dyDescent="0.25">
      <c r="A9259" s="287"/>
    </row>
    <row r="9260" spans="1:1" x14ac:dyDescent="0.25">
      <c r="A9260" s="287"/>
    </row>
    <row r="9261" spans="1:1" x14ac:dyDescent="0.25">
      <c r="A9261" s="287"/>
    </row>
    <row r="9262" spans="1:1" x14ac:dyDescent="0.25">
      <c r="A9262" s="287"/>
    </row>
    <row r="9263" spans="1:1" x14ac:dyDescent="0.25">
      <c r="A9263" s="287"/>
    </row>
    <row r="9264" spans="1:1" x14ac:dyDescent="0.25">
      <c r="A9264" s="287"/>
    </row>
    <row r="9265" spans="1:1" x14ac:dyDescent="0.25">
      <c r="A9265" s="287"/>
    </row>
    <row r="9266" spans="1:1" x14ac:dyDescent="0.25">
      <c r="A9266" s="287"/>
    </row>
    <row r="9267" spans="1:1" x14ac:dyDescent="0.25">
      <c r="A9267" s="287"/>
    </row>
    <row r="9268" spans="1:1" x14ac:dyDescent="0.25">
      <c r="A9268" s="287"/>
    </row>
    <row r="9269" spans="1:1" x14ac:dyDescent="0.25">
      <c r="A9269" s="287"/>
    </row>
    <row r="9270" spans="1:1" x14ac:dyDescent="0.25">
      <c r="A9270" s="287"/>
    </row>
    <row r="9271" spans="1:1" x14ac:dyDescent="0.25">
      <c r="A9271" s="287"/>
    </row>
    <row r="9272" spans="1:1" x14ac:dyDescent="0.25">
      <c r="A9272" s="287"/>
    </row>
    <row r="9273" spans="1:1" x14ac:dyDescent="0.25">
      <c r="A9273" s="287"/>
    </row>
    <row r="9274" spans="1:1" x14ac:dyDescent="0.25">
      <c r="A9274" s="287"/>
    </row>
    <row r="9275" spans="1:1" x14ac:dyDescent="0.25">
      <c r="A9275" s="287"/>
    </row>
    <row r="9276" spans="1:1" x14ac:dyDescent="0.25">
      <c r="A9276" s="287"/>
    </row>
    <row r="9277" spans="1:1" x14ac:dyDescent="0.25">
      <c r="A9277" s="287"/>
    </row>
    <row r="9278" spans="1:1" x14ac:dyDescent="0.25">
      <c r="A9278" s="287"/>
    </row>
    <row r="9279" spans="1:1" x14ac:dyDescent="0.25">
      <c r="A9279" s="287"/>
    </row>
    <row r="9280" spans="1:1" x14ac:dyDescent="0.25">
      <c r="A9280" s="287"/>
    </row>
    <row r="9281" spans="1:1" x14ac:dyDescent="0.25">
      <c r="A9281" s="287"/>
    </row>
    <row r="9282" spans="1:1" x14ac:dyDescent="0.25">
      <c r="A9282" s="287"/>
    </row>
    <row r="9283" spans="1:1" x14ac:dyDescent="0.25">
      <c r="A9283" s="287"/>
    </row>
    <row r="9284" spans="1:1" x14ac:dyDescent="0.25">
      <c r="A9284" s="287"/>
    </row>
    <row r="9285" spans="1:1" x14ac:dyDescent="0.25">
      <c r="A9285" s="287"/>
    </row>
    <row r="9286" spans="1:1" x14ac:dyDescent="0.25">
      <c r="A9286" s="287"/>
    </row>
    <row r="9287" spans="1:1" x14ac:dyDescent="0.25">
      <c r="A9287" s="287"/>
    </row>
    <row r="9288" spans="1:1" x14ac:dyDescent="0.25">
      <c r="A9288" s="287"/>
    </row>
    <row r="9289" spans="1:1" x14ac:dyDescent="0.25">
      <c r="A9289" s="287"/>
    </row>
    <row r="9290" spans="1:1" x14ac:dyDescent="0.25">
      <c r="A9290" s="287"/>
    </row>
    <row r="9291" spans="1:1" x14ac:dyDescent="0.25">
      <c r="A9291" s="287"/>
    </row>
    <row r="9292" spans="1:1" x14ac:dyDescent="0.25">
      <c r="A9292" s="287"/>
    </row>
    <row r="9293" spans="1:1" x14ac:dyDescent="0.25">
      <c r="A9293" s="287"/>
    </row>
    <row r="9294" spans="1:1" x14ac:dyDescent="0.25">
      <c r="A9294" s="287"/>
    </row>
    <row r="9295" spans="1:1" x14ac:dyDescent="0.25">
      <c r="A9295" s="287"/>
    </row>
    <row r="9296" spans="1:1" x14ac:dyDescent="0.25">
      <c r="A9296" s="287"/>
    </row>
    <row r="9297" spans="1:1" x14ac:dyDescent="0.25">
      <c r="A9297" s="287"/>
    </row>
    <row r="9298" spans="1:1" x14ac:dyDescent="0.25">
      <c r="A9298" s="287"/>
    </row>
    <row r="9299" spans="1:1" x14ac:dyDescent="0.25">
      <c r="A9299" s="287"/>
    </row>
    <row r="9300" spans="1:1" x14ac:dyDescent="0.25">
      <c r="A9300" s="287"/>
    </row>
    <row r="9301" spans="1:1" x14ac:dyDescent="0.25">
      <c r="A9301" s="287"/>
    </row>
    <row r="9302" spans="1:1" x14ac:dyDescent="0.25">
      <c r="A9302" s="287"/>
    </row>
    <row r="9303" spans="1:1" x14ac:dyDescent="0.25">
      <c r="A9303" s="287"/>
    </row>
    <row r="9304" spans="1:1" x14ac:dyDescent="0.25">
      <c r="A9304" s="287"/>
    </row>
    <row r="9305" spans="1:1" x14ac:dyDescent="0.25">
      <c r="A9305" s="287"/>
    </row>
    <row r="9306" spans="1:1" x14ac:dyDescent="0.25">
      <c r="A9306" s="287"/>
    </row>
    <row r="9307" spans="1:1" x14ac:dyDescent="0.25">
      <c r="A9307" s="287"/>
    </row>
    <row r="9308" spans="1:1" x14ac:dyDescent="0.25">
      <c r="A9308" s="287"/>
    </row>
    <row r="9309" spans="1:1" x14ac:dyDescent="0.25">
      <c r="A9309" s="287"/>
    </row>
    <row r="9310" spans="1:1" x14ac:dyDescent="0.25">
      <c r="A9310" s="287"/>
    </row>
    <row r="9311" spans="1:1" x14ac:dyDescent="0.25">
      <c r="A9311" s="287"/>
    </row>
    <row r="9312" spans="1:1" x14ac:dyDescent="0.25">
      <c r="A9312" s="287"/>
    </row>
    <row r="9313" spans="1:1" x14ac:dyDescent="0.25">
      <c r="A9313" s="287"/>
    </row>
    <row r="9314" spans="1:1" x14ac:dyDescent="0.25">
      <c r="A9314" s="287"/>
    </row>
    <row r="9315" spans="1:1" x14ac:dyDescent="0.25">
      <c r="A9315" s="287"/>
    </row>
    <row r="9316" spans="1:1" x14ac:dyDescent="0.25">
      <c r="A9316" s="287"/>
    </row>
    <row r="9317" spans="1:1" x14ac:dyDescent="0.25">
      <c r="A9317" s="287"/>
    </row>
    <row r="9318" spans="1:1" x14ac:dyDescent="0.25">
      <c r="A9318" s="287"/>
    </row>
    <row r="9319" spans="1:1" x14ac:dyDescent="0.25">
      <c r="A9319" s="287"/>
    </row>
    <row r="9320" spans="1:1" x14ac:dyDescent="0.25">
      <c r="A9320" s="287"/>
    </row>
    <row r="9321" spans="1:1" x14ac:dyDescent="0.25">
      <c r="A9321" s="287"/>
    </row>
    <row r="9322" spans="1:1" x14ac:dyDescent="0.25">
      <c r="A9322" s="287"/>
    </row>
    <row r="9323" spans="1:1" x14ac:dyDescent="0.25">
      <c r="A9323" s="287"/>
    </row>
    <row r="9324" spans="1:1" x14ac:dyDescent="0.25">
      <c r="A9324" s="287"/>
    </row>
    <row r="9325" spans="1:1" x14ac:dyDescent="0.25">
      <c r="A9325" s="287"/>
    </row>
    <row r="9326" spans="1:1" x14ac:dyDescent="0.25">
      <c r="A9326" s="287"/>
    </row>
    <row r="9327" spans="1:1" x14ac:dyDescent="0.25">
      <c r="A9327" s="287"/>
    </row>
    <row r="9328" spans="1:1" x14ac:dyDescent="0.25">
      <c r="A9328" s="287"/>
    </row>
    <row r="9329" spans="1:1" x14ac:dyDescent="0.25">
      <c r="A9329" s="287"/>
    </row>
    <row r="9330" spans="1:1" x14ac:dyDescent="0.25">
      <c r="A9330" s="287"/>
    </row>
    <row r="9331" spans="1:1" x14ac:dyDescent="0.25">
      <c r="A9331" s="287"/>
    </row>
    <row r="9332" spans="1:1" x14ac:dyDescent="0.25">
      <c r="A9332" s="287"/>
    </row>
    <row r="9333" spans="1:1" x14ac:dyDescent="0.25">
      <c r="A9333" s="287"/>
    </row>
    <row r="9334" spans="1:1" x14ac:dyDescent="0.25">
      <c r="A9334" s="287"/>
    </row>
    <row r="9335" spans="1:1" x14ac:dyDescent="0.25">
      <c r="A9335" s="287"/>
    </row>
    <row r="9336" spans="1:1" x14ac:dyDescent="0.25">
      <c r="A9336" s="287"/>
    </row>
    <row r="9337" spans="1:1" x14ac:dyDescent="0.25">
      <c r="A9337" s="287"/>
    </row>
    <row r="9338" spans="1:1" x14ac:dyDescent="0.25">
      <c r="A9338" s="287"/>
    </row>
    <row r="9339" spans="1:1" x14ac:dyDescent="0.25">
      <c r="A9339" s="287"/>
    </row>
    <row r="9340" spans="1:1" x14ac:dyDescent="0.25">
      <c r="A9340" s="287"/>
    </row>
    <row r="9341" spans="1:1" x14ac:dyDescent="0.25">
      <c r="A9341" s="287"/>
    </row>
    <row r="9342" spans="1:1" x14ac:dyDescent="0.25">
      <c r="A9342" s="287"/>
    </row>
    <row r="9343" spans="1:1" x14ac:dyDescent="0.25">
      <c r="A9343" s="287"/>
    </row>
    <row r="9344" spans="1:1" x14ac:dyDescent="0.25">
      <c r="A9344" s="287"/>
    </row>
    <row r="9345" spans="1:1" x14ac:dyDescent="0.25">
      <c r="A9345" s="287"/>
    </row>
    <row r="9346" spans="1:1" x14ac:dyDescent="0.25">
      <c r="A9346" s="287"/>
    </row>
    <row r="9347" spans="1:1" x14ac:dyDescent="0.25">
      <c r="A9347" s="287"/>
    </row>
    <row r="9348" spans="1:1" x14ac:dyDescent="0.25">
      <c r="A9348" s="287"/>
    </row>
    <row r="9349" spans="1:1" x14ac:dyDescent="0.25">
      <c r="A9349" s="287"/>
    </row>
    <row r="9350" spans="1:1" x14ac:dyDescent="0.25">
      <c r="A9350" s="287"/>
    </row>
    <row r="9351" spans="1:1" x14ac:dyDescent="0.25">
      <c r="A9351" s="287"/>
    </row>
    <row r="9352" spans="1:1" x14ac:dyDescent="0.25">
      <c r="A9352" s="287"/>
    </row>
    <row r="9353" spans="1:1" x14ac:dyDescent="0.25">
      <c r="A9353" s="287"/>
    </row>
    <row r="9354" spans="1:1" x14ac:dyDescent="0.25">
      <c r="A9354" s="287"/>
    </row>
    <row r="9355" spans="1:1" x14ac:dyDescent="0.25">
      <c r="A9355" s="287"/>
    </row>
    <row r="9356" spans="1:1" x14ac:dyDescent="0.25">
      <c r="A9356" s="287"/>
    </row>
    <row r="9357" spans="1:1" x14ac:dyDescent="0.25">
      <c r="A9357" s="287"/>
    </row>
    <row r="9358" spans="1:1" x14ac:dyDescent="0.25">
      <c r="A9358" s="287"/>
    </row>
    <row r="9359" spans="1:1" x14ac:dyDescent="0.25">
      <c r="A9359" s="287"/>
    </row>
    <row r="9360" spans="1:1" x14ac:dyDescent="0.25">
      <c r="A9360" s="287"/>
    </row>
    <row r="9361" spans="1:1" x14ac:dyDescent="0.25">
      <c r="A9361" s="287"/>
    </row>
    <row r="9362" spans="1:1" x14ac:dyDescent="0.25">
      <c r="A9362" s="287"/>
    </row>
    <row r="9363" spans="1:1" x14ac:dyDescent="0.25">
      <c r="A9363" s="287"/>
    </row>
    <row r="9364" spans="1:1" x14ac:dyDescent="0.25">
      <c r="A9364" s="287"/>
    </row>
    <row r="9365" spans="1:1" x14ac:dyDescent="0.25">
      <c r="A9365" s="287"/>
    </row>
    <row r="9366" spans="1:1" x14ac:dyDescent="0.25">
      <c r="A9366" s="287"/>
    </row>
    <row r="9367" spans="1:1" x14ac:dyDescent="0.25">
      <c r="A9367" s="287"/>
    </row>
    <row r="9368" spans="1:1" x14ac:dyDescent="0.25">
      <c r="A9368" s="287"/>
    </row>
    <row r="9369" spans="1:1" x14ac:dyDescent="0.25">
      <c r="A9369" s="287"/>
    </row>
    <row r="9370" spans="1:1" x14ac:dyDescent="0.25">
      <c r="A9370" s="287"/>
    </row>
    <row r="9371" spans="1:1" x14ac:dyDescent="0.25">
      <c r="A9371" s="287"/>
    </row>
    <row r="9372" spans="1:1" x14ac:dyDescent="0.25">
      <c r="A9372" s="287"/>
    </row>
    <row r="9373" spans="1:1" x14ac:dyDescent="0.25">
      <c r="A9373" s="287"/>
    </row>
    <row r="9374" spans="1:1" x14ac:dyDescent="0.25">
      <c r="A9374" s="287"/>
    </row>
    <row r="9375" spans="1:1" x14ac:dyDescent="0.25">
      <c r="A9375" s="287"/>
    </row>
    <row r="9376" spans="1:1" x14ac:dyDescent="0.25">
      <c r="A9376" s="287"/>
    </row>
    <row r="9377" spans="1:1" x14ac:dyDescent="0.25">
      <c r="A9377" s="287"/>
    </row>
    <row r="9378" spans="1:1" x14ac:dyDescent="0.25">
      <c r="A9378" s="287"/>
    </row>
    <row r="9379" spans="1:1" x14ac:dyDescent="0.25">
      <c r="A9379" s="287"/>
    </row>
    <row r="9380" spans="1:1" x14ac:dyDescent="0.25">
      <c r="A9380" s="287"/>
    </row>
    <row r="9381" spans="1:1" x14ac:dyDescent="0.25">
      <c r="A9381" s="287"/>
    </row>
    <row r="9382" spans="1:1" x14ac:dyDescent="0.25">
      <c r="A9382" s="287"/>
    </row>
    <row r="9383" spans="1:1" x14ac:dyDescent="0.25">
      <c r="A9383" s="287"/>
    </row>
    <row r="9384" spans="1:1" x14ac:dyDescent="0.25">
      <c r="A9384" s="287"/>
    </row>
    <row r="9385" spans="1:1" x14ac:dyDescent="0.25">
      <c r="A9385" s="287"/>
    </row>
    <row r="9386" spans="1:1" x14ac:dyDescent="0.25">
      <c r="A9386" s="287"/>
    </row>
    <row r="9387" spans="1:1" x14ac:dyDescent="0.25">
      <c r="A9387" s="287"/>
    </row>
    <row r="9388" spans="1:1" x14ac:dyDescent="0.25">
      <c r="A9388" s="287"/>
    </row>
    <row r="9389" spans="1:1" x14ac:dyDescent="0.25">
      <c r="A9389" s="287"/>
    </row>
    <row r="9390" spans="1:1" x14ac:dyDescent="0.25">
      <c r="A9390" s="287"/>
    </row>
    <row r="9391" spans="1:1" x14ac:dyDescent="0.25">
      <c r="A9391" s="287"/>
    </row>
    <row r="9392" spans="1:1" x14ac:dyDescent="0.25">
      <c r="A9392" s="287"/>
    </row>
    <row r="9393" spans="1:1" x14ac:dyDescent="0.25">
      <c r="A9393" s="287"/>
    </row>
    <row r="9394" spans="1:1" x14ac:dyDescent="0.25">
      <c r="A9394" s="287"/>
    </row>
    <row r="9395" spans="1:1" x14ac:dyDescent="0.25">
      <c r="A9395" s="287"/>
    </row>
    <row r="9396" spans="1:1" x14ac:dyDescent="0.25">
      <c r="A9396" s="287"/>
    </row>
    <row r="9397" spans="1:1" x14ac:dyDescent="0.25">
      <c r="A9397" s="287"/>
    </row>
    <row r="9398" spans="1:1" x14ac:dyDescent="0.25">
      <c r="A9398" s="287"/>
    </row>
    <row r="9399" spans="1:1" x14ac:dyDescent="0.25">
      <c r="A9399" s="287"/>
    </row>
    <row r="9400" spans="1:1" x14ac:dyDescent="0.25">
      <c r="A9400" s="287"/>
    </row>
    <row r="9401" spans="1:1" x14ac:dyDescent="0.25">
      <c r="A9401" s="287"/>
    </row>
    <row r="9402" spans="1:1" x14ac:dyDescent="0.25">
      <c r="A9402" s="287"/>
    </row>
    <row r="9403" spans="1:1" x14ac:dyDescent="0.25">
      <c r="A9403" s="287"/>
    </row>
    <row r="9404" spans="1:1" x14ac:dyDescent="0.25">
      <c r="A9404" s="287"/>
    </row>
    <row r="9405" spans="1:1" x14ac:dyDescent="0.25">
      <c r="A9405" s="287"/>
    </row>
    <row r="9406" spans="1:1" x14ac:dyDescent="0.25">
      <c r="A9406" s="287"/>
    </row>
    <row r="9407" spans="1:1" x14ac:dyDescent="0.25">
      <c r="A9407" s="287"/>
    </row>
    <row r="9408" spans="1:1" x14ac:dyDescent="0.25">
      <c r="A9408" s="287"/>
    </row>
    <row r="9409" spans="1:1" x14ac:dyDescent="0.25">
      <c r="A9409" s="287"/>
    </row>
    <row r="9410" spans="1:1" x14ac:dyDescent="0.25">
      <c r="A9410" s="287"/>
    </row>
    <row r="9411" spans="1:1" x14ac:dyDescent="0.25">
      <c r="A9411" s="287"/>
    </row>
    <row r="9412" spans="1:1" x14ac:dyDescent="0.25">
      <c r="A9412" s="287"/>
    </row>
    <row r="9413" spans="1:1" x14ac:dyDescent="0.25">
      <c r="A9413" s="287"/>
    </row>
    <row r="9414" spans="1:1" x14ac:dyDescent="0.25">
      <c r="A9414" s="287"/>
    </row>
    <row r="9415" spans="1:1" x14ac:dyDescent="0.25">
      <c r="A9415" s="287"/>
    </row>
    <row r="9416" spans="1:1" x14ac:dyDescent="0.25">
      <c r="A9416" s="287"/>
    </row>
    <row r="9417" spans="1:1" x14ac:dyDescent="0.25">
      <c r="A9417" s="287"/>
    </row>
    <row r="9418" spans="1:1" x14ac:dyDescent="0.25">
      <c r="A9418" s="287"/>
    </row>
    <row r="9419" spans="1:1" x14ac:dyDescent="0.25">
      <c r="A9419" s="287"/>
    </row>
    <row r="9420" spans="1:1" x14ac:dyDescent="0.25">
      <c r="A9420" s="287"/>
    </row>
    <row r="9421" spans="1:1" x14ac:dyDescent="0.25">
      <c r="A9421" s="287"/>
    </row>
    <row r="9422" spans="1:1" x14ac:dyDescent="0.25">
      <c r="A9422" s="287"/>
    </row>
    <row r="9423" spans="1:1" x14ac:dyDescent="0.25">
      <c r="A9423" s="287"/>
    </row>
    <row r="9424" spans="1:1" x14ac:dyDescent="0.25">
      <c r="A9424" s="287"/>
    </row>
    <row r="9425" spans="1:1" x14ac:dyDescent="0.25">
      <c r="A9425" s="287"/>
    </row>
    <row r="9426" spans="1:1" x14ac:dyDescent="0.25">
      <c r="A9426" s="287"/>
    </row>
    <row r="9427" spans="1:1" x14ac:dyDescent="0.25">
      <c r="A9427" s="287"/>
    </row>
    <row r="9428" spans="1:1" x14ac:dyDescent="0.25">
      <c r="A9428" s="287"/>
    </row>
    <row r="9429" spans="1:1" x14ac:dyDescent="0.25">
      <c r="A9429" s="287"/>
    </row>
    <row r="9430" spans="1:1" x14ac:dyDescent="0.25">
      <c r="A9430" s="287"/>
    </row>
    <row r="9431" spans="1:1" x14ac:dyDescent="0.25">
      <c r="A9431" s="287"/>
    </row>
    <row r="9432" spans="1:1" x14ac:dyDescent="0.25">
      <c r="A9432" s="287"/>
    </row>
    <row r="9433" spans="1:1" x14ac:dyDescent="0.25">
      <c r="A9433" s="287"/>
    </row>
    <row r="9434" spans="1:1" x14ac:dyDescent="0.25">
      <c r="A9434" s="287"/>
    </row>
    <row r="9435" spans="1:1" x14ac:dyDescent="0.25">
      <c r="A9435" s="287"/>
    </row>
    <row r="9436" spans="1:1" x14ac:dyDescent="0.25">
      <c r="A9436" s="287"/>
    </row>
    <row r="9437" spans="1:1" x14ac:dyDescent="0.25">
      <c r="A9437" s="287"/>
    </row>
    <row r="9438" spans="1:1" x14ac:dyDescent="0.25">
      <c r="A9438" s="287"/>
    </row>
    <row r="9439" spans="1:1" x14ac:dyDescent="0.25">
      <c r="A9439" s="287"/>
    </row>
    <row r="9440" spans="1:1" x14ac:dyDescent="0.25">
      <c r="A9440" s="287"/>
    </row>
    <row r="9441" spans="1:1" x14ac:dyDescent="0.25">
      <c r="A9441" s="287"/>
    </row>
    <row r="9442" spans="1:1" x14ac:dyDescent="0.25">
      <c r="A9442" s="287"/>
    </row>
    <row r="9443" spans="1:1" x14ac:dyDescent="0.25">
      <c r="A9443" s="287"/>
    </row>
    <row r="9444" spans="1:1" x14ac:dyDescent="0.25">
      <c r="A9444" s="287"/>
    </row>
    <row r="9445" spans="1:1" x14ac:dyDescent="0.25">
      <c r="A9445" s="287"/>
    </row>
    <row r="9446" spans="1:1" x14ac:dyDescent="0.25">
      <c r="A9446" s="287"/>
    </row>
    <row r="9447" spans="1:1" x14ac:dyDescent="0.25">
      <c r="A9447" s="287"/>
    </row>
    <row r="9448" spans="1:1" x14ac:dyDescent="0.25">
      <c r="A9448" s="287"/>
    </row>
    <row r="9449" spans="1:1" x14ac:dyDescent="0.25">
      <c r="A9449" s="287"/>
    </row>
    <row r="9450" spans="1:1" x14ac:dyDescent="0.25">
      <c r="A9450" s="287"/>
    </row>
    <row r="9451" spans="1:1" x14ac:dyDescent="0.25">
      <c r="A9451" s="287"/>
    </row>
    <row r="9452" spans="1:1" x14ac:dyDescent="0.25">
      <c r="A9452" s="287"/>
    </row>
    <row r="9453" spans="1:1" x14ac:dyDescent="0.25">
      <c r="A9453" s="287"/>
    </row>
    <row r="9454" spans="1:1" x14ac:dyDescent="0.25">
      <c r="A9454" s="287"/>
    </row>
    <row r="9455" spans="1:1" x14ac:dyDescent="0.25">
      <c r="A9455" s="287"/>
    </row>
    <row r="9456" spans="1:1" x14ac:dyDescent="0.25">
      <c r="A9456" s="287"/>
    </row>
    <row r="9457" spans="1:1" x14ac:dyDescent="0.25">
      <c r="A9457" s="287"/>
    </row>
    <row r="9458" spans="1:1" x14ac:dyDescent="0.25">
      <c r="A9458" s="287"/>
    </row>
    <row r="9459" spans="1:1" x14ac:dyDescent="0.25">
      <c r="A9459" s="287"/>
    </row>
    <row r="9460" spans="1:1" x14ac:dyDescent="0.25">
      <c r="A9460" s="287"/>
    </row>
    <row r="9461" spans="1:1" x14ac:dyDescent="0.25">
      <c r="A9461" s="287"/>
    </row>
    <row r="9462" spans="1:1" x14ac:dyDescent="0.25">
      <c r="A9462" s="287"/>
    </row>
    <row r="9463" spans="1:1" x14ac:dyDescent="0.25">
      <c r="A9463" s="287"/>
    </row>
    <row r="9464" spans="1:1" x14ac:dyDescent="0.25">
      <c r="A9464" s="287"/>
    </row>
    <row r="9465" spans="1:1" x14ac:dyDescent="0.25">
      <c r="A9465" s="287"/>
    </row>
    <row r="9466" spans="1:1" x14ac:dyDescent="0.25">
      <c r="A9466" s="287"/>
    </row>
    <row r="9467" spans="1:1" x14ac:dyDescent="0.25">
      <c r="A9467" s="287"/>
    </row>
    <row r="9468" spans="1:1" x14ac:dyDescent="0.25">
      <c r="A9468" s="287"/>
    </row>
    <row r="9469" spans="1:1" x14ac:dyDescent="0.25">
      <c r="A9469" s="287"/>
    </row>
    <row r="9470" spans="1:1" x14ac:dyDescent="0.25">
      <c r="A9470" s="287"/>
    </row>
    <row r="9471" spans="1:1" x14ac:dyDescent="0.25">
      <c r="A9471" s="287"/>
    </row>
    <row r="9472" spans="1:1" x14ac:dyDescent="0.25">
      <c r="A9472" s="287"/>
    </row>
    <row r="9473" spans="1:1" x14ac:dyDescent="0.25">
      <c r="A9473" s="287"/>
    </row>
    <row r="9474" spans="1:1" x14ac:dyDescent="0.25">
      <c r="A9474" s="287"/>
    </row>
    <row r="9475" spans="1:1" x14ac:dyDescent="0.25">
      <c r="A9475" s="287"/>
    </row>
    <row r="9476" spans="1:1" x14ac:dyDescent="0.25">
      <c r="A9476" s="287"/>
    </row>
    <row r="9477" spans="1:1" x14ac:dyDescent="0.25">
      <c r="A9477" s="287"/>
    </row>
    <row r="9478" spans="1:1" x14ac:dyDescent="0.25">
      <c r="A9478" s="287"/>
    </row>
    <row r="9479" spans="1:1" x14ac:dyDescent="0.25">
      <c r="A9479" s="287"/>
    </row>
    <row r="9480" spans="1:1" x14ac:dyDescent="0.25">
      <c r="A9480" s="287"/>
    </row>
    <row r="9481" spans="1:1" x14ac:dyDescent="0.25">
      <c r="A9481" s="287"/>
    </row>
    <row r="9482" spans="1:1" x14ac:dyDescent="0.25">
      <c r="A9482" s="287"/>
    </row>
    <row r="9483" spans="1:1" x14ac:dyDescent="0.25">
      <c r="A9483" s="287"/>
    </row>
    <row r="9484" spans="1:1" x14ac:dyDescent="0.25">
      <c r="A9484" s="287"/>
    </row>
    <row r="9485" spans="1:1" x14ac:dyDescent="0.25">
      <c r="A9485" s="287"/>
    </row>
    <row r="9486" spans="1:1" x14ac:dyDescent="0.25">
      <c r="A9486" s="287"/>
    </row>
    <row r="9487" spans="1:1" x14ac:dyDescent="0.25">
      <c r="A9487" s="287"/>
    </row>
    <row r="9488" spans="1:1" x14ac:dyDescent="0.25">
      <c r="A9488" s="287"/>
    </row>
    <row r="9489" spans="1:1" x14ac:dyDescent="0.25">
      <c r="A9489" s="287"/>
    </row>
    <row r="9490" spans="1:1" x14ac:dyDescent="0.25">
      <c r="A9490" s="287"/>
    </row>
    <row r="9491" spans="1:1" x14ac:dyDescent="0.25">
      <c r="A9491" s="287"/>
    </row>
    <row r="9492" spans="1:1" x14ac:dyDescent="0.25">
      <c r="A9492" s="287"/>
    </row>
    <row r="9493" spans="1:1" x14ac:dyDescent="0.25">
      <c r="A9493" s="287"/>
    </row>
    <row r="9494" spans="1:1" x14ac:dyDescent="0.25">
      <c r="A9494" s="287"/>
    </row>
    <row r="9495" spans="1:1" x14ac:dyDescent="0.25">
      <c r="A9495" s="287"/>
    </row>
    <row r="9496" spans="1:1" x14ac:dyDescent="0.25">
      <c r="A9496" s="287"/>
    </row>
    <row r="9497" spans="1:1" x14ac:dyDescent="0.25">
      <c r="A9497" s="287"/>
    </row>
    <row r="9498" spans="1:1" x14ac:dyDescent="0.25">
      <c r="A9498" s="287"/>
    </row>
    <row r="9499" spans="1:1" x14ac:dyDescent="0.25">
      <c r="A9499" s="287"/>
    </row>
    <row r="9500" spans="1:1" x14ac:dyDescent="0.25">
      <c r="A9500" s="287"/>
    </row>
    <row r="9501" spans="1:1" x14ac:dyDescent="0.25">
      <c r="A9501" s="287"/>
    </row>
    <row r="9502" spans="1:1" x14ac:dyDescent="0.25">
      <c r="A9502" s="287"/>
    </row>
    <row r="9503" spans="1:1" x14ac:dyDescent="0.25">
      <c r="A9503" s="287"/>
    </row>
    <row r="9504" spans="1:1" x14ac:dyDescent="0.25">
      <c r="A9504" s="287"/>
    </row>
    <row r="9505" spans="1:1" x14ac:dyDescent="0.25">
      <c r="A9505" s="287"/>
    </row>
    <row r="9506" spans="1:1" x14ac:dyDescent="0.25">
      <c r="A9506" s="287"/>
    </row>
    <row r="9507" spans="1:1" x14ac:dyDescent="0.25">
      <c r="A9507" s="287"/>
    </row>
    <row r="9508" spans="1:1" x14ac:dyDescent="0.25">
      <c r="A9508" s="287"/>
    </row>
    <row r="9509" spans="1:1" x14ac:dyDescent="0.25">
      <c r="A9509" s="287"/>
    </row>
    <row r="9510" spans="1:1" x14ac:dyDescent="0.25">
      <c r="A9510" s="287"/>
    </row>
    <row r="9511" spans="1:1" x14ac:dyDescent="0.25">
      <c r="A9511" s="287"/>
    </row>
    <row r="9512" spans="1:1" x14ac:dyDescent="0.25">
      <c r="A9512" s="287"/>
    </row>
    <row r="9513" spans="1:1" x14ac:dyDescent="0.25">
      <c r="A9513" s="287"/>
    </row>
    <row r="9514" spans="1:1" x14ac:dyDescent="0.25">
      <c r="A9514" s="287"/>
    </row>
    <row r="9515" spans="1:1" x14ac:dyDescent="0.25">
      <c r="A9515" s="287"/>
    </row>
    <row r="9516" spans="1:1" x14ac:dyDescent="0.25">
      <c r="A9516" s="287"/>
    </row>
    <row r="9517" spans="1:1" x14ac:dyDescent="0.25">
      <c r="A9517" s="287"/>
    </row>
    <row r="9518" spans="1:1" x14ac:dyDescent="0.25">
      <c r="A9518" s="287"/>
    </row>
    <row r="9519" spans="1:1" x14ac:dyDescent="0.25">
      <c r="A9519" s="287"/>
    </row>
    <row r="9520" spans="1:1" x14ac:dyDescent="0.25">
      <c r="A9520" s="287"/>
    </row>
    <row r="9521" spans="1:1" x14ac:dyDescent="0.25">
      <c r="A9521" s="287"/>
    </row>
    <row r="9522" spans="1:1" x14ac:dyDescent="0.25">
      <c r="A9522" s="287"/>
    </row>
    <row r="9523" spans="1:1" x14ac:dyDescent="0.25">
      <c r="A9523" s="287"/>
    </row>
    <row r="9524" spans="1:1" x14ac:dyDescent="0.25">
      <c r="A9524" s="287"/>
    </row>
    <row r="9525" spans="1:1" x14ac:dyDescent="0.25">
      <c r="A9525" s="287"/>
    </row>
    <row r="9526" spans="1:1" x14ac:dyDescent="0.25">
      <c r="A9526" s="287"/>
    </row>
    <row r="9527" spans="1:1" x14ac:dyDescent="0.25">
      <c r="A9527" s="287"/>
    </row>
    <row r="9528" spans="1:1" x14ac:dyDescent="0.25">
      <c r="A9528" s="287"/>
    </row>
    <row r="9529" spans="1:1" x14ac:dyDescent="0.25">
      <c r="A9529" s="287"/>
    </row>
    <row r="9530" spans="1:1" x14ac:dyDescent="0.25">
      <c r="A9530" s="287"/>
    </row>
    <row r="9531" spans="1:1" x14ac:dyDescent="0.25">
      <c r="A9531" s="287"/>
    </row>
    <row r="9532" spans="1:1" x14ac:dyDescent="0.25">
      <c r="A9532" s="287"/>
    </row>
    <row r="9533" spans="1:1" x14ac:dyDescent="0.25">
      <c r="A9533" s="287"/>
    </row>
    <row r="9534" spans="1:1" x14ac:dyDescent="0.25">
      <c r="A9534" s="287"/>
    </row>
    <row r="9535" spans="1:1" x14ac:dyDescent="0.25">
      <c r="A9535" s="287"/>
    </row>
    <row r="9536" spans="1:1" x14ac:dyDescent="0.25">
      <c r="A9536" s="287"/>
    </row>
    <row r="9537" spans="1:1" x14ac:dyDescent="0.25">
      <c r="A9537" s="287"/>
    </row>
    <row r="9538" spans="1:1" x14ac:dyDescent="0.25">
      <c r="A9538" s="287"/>
    </row>
    <row r="9539" spans="1:1" x14ac:dyDescent="0.25">
      <c r="A9539" s="287"/>
    </row>
    <row r="9540" spans="1:1" x14ac:dyDescent="0.25">
      <c r="A9540" s="287"/>
    </row>
    <row r="9541" spans="1:1" x14ac:dyDescent="0.25">
      <c r="A9541" s="287"/>
    </row>
    <row r="9542" spans="1:1" x14ac:dyDescent="0.25">
      <c r="A9542" s="287"/>
    </row>
    <row r="9543" spans="1:1" x14ac:dyDescent="0.25">
      <c r="A9543" s="287"/>
    </row>
    <row r="9544" spans="1:1" x14ac:dyDescent="0.25">
      <c r="A9544" s="287"/>
    </row>
    <row r="9545" spans="1:1" x14ac:dyDescent="0.25">
      <c r="A9545" s="287"/>
    </row>
    <row r="9546" spans="1:1" x14ac:dyDescent="0.25">
      <c r="A9546" s="287"/>
    </row>
    <row r="9547" spans="1:1" x14ac:dyDescent="0.25">
      <c r="A9547" s="287"/>
    </row>
    <row r="9548" spans="1:1" x14ac:dyDescent="0.25">
      <c r="A9548" s="287"/>
    </row>
    <row r="9549" spans="1:1" x14ac:dyDescent="0.25">
      <c r="A9549" s="287"/>
    </row>
    <row r="9550" spans="1:1" x14ac:dyDescent="0.25">
      <c r="A9550" s="287"/>
    </row>
    <row r="9551" spans="1:1" x14ac:dyDescent="0.25">
      <c r="A9551" s="287"/>
    </row>
    <row r="9552" spans="1:1" x14ac:dyDescent="0.25">
      <c r="A9552" s="287"/>
    </row>
    <row r="9553" spans="1:1" x14ac:dyDescent="0.25">
      <c r="A9553" s="287"/>
    </row>
    <row r="9554" spans="1:1" x14ac:dyDescent="0.25">
      <c r="A9554" s="287"/>
    </row>
    <row r="9555" spans="1:1" x14ac:dyDescent="0.25">
      <c r="A9555" s="287"/>
    </row>
    <row r="9556" spans="1:1" x14ac:dyDescent="0.25">
      <c r="A9556" s="287"/>
    </row>
    <row r="9557" spans="1:1" x14ac:dyDescent="0.25">
      <c r="A9557" s="287"/>
    </row>
    <row r="9558" spans="1:1" x14ac:dyDescent="0.25">
      <c r="A9558" s="287"/>
    </row>
    <row r="9559" spans="1:1" x14ac:dyDescent="0.25">
      <c r="A9559" s="287"/>
    </row>
    <row r="9560" spans="1:1" x14ac:dyDescent="0.25">
      <c r="A9560" s="287"/>
    </row>
    <row r="9561" spans="1:1" x14ac:dyDescent="0.25">
      <c r="A9561" s="287"/>
    </row>
    <row r="9562" spans="1:1" x14ac:dyDescent="0.25">
      <c r="A9562" s="287"/>
    </row>
    <row r="9563" spans="1:1" x14ac:dyDescent="0.25">
      <c r="A9563" s="287"/>
    </row>
    <row r="9564" spans="1:1" x14ac:dyDescent="0.25">
      <c r="A9564" s="287"/>
    </row>
    <row r="9565" spans="1:1" x14ac:dyDescent="0.25">
      <c r="A9565" s="287"/>
    </row>
    <row r="9566" spans="1:1" x14ac:dyDescent="0.25">
      <c r="A9566" s="287"/>
    </row>
    <row r="9567" spans="1:1" x14ac:dyDescent="0.25">
      <c r="A9567" s="287"/>
    </row>
    <row r="9568" spans="1:1" x14ac:dyDescent="0.25">
      <c r="A9568" s="287"/>
    </row>
    <row r="9569" spans="1:1" x14ac:dyDescent="0.25">
      <c r="A9569" s="287"/>
    </row>
    <row r="9570" spans="1:1" x14ac:dyDescent="0.25">
      <c r="A9570" s="287"/>
    </row>
    <row r="9571" spans="1:1" x14ac:dyDescent="0.25">
      <c r="A9571" s="287"/>
    </row>
    <row r="9572" spans="1:1" x14ac:dyDescent="0.25">
      <c r="A9572" s="287"/>
    </row>
    <row r="9573" spans="1:1" x14ac:dyDescent="0.25">
      <c r="A9573" s="287"/>
    </row>
    <row r="9574" spans="1:1" x14ac:dyDescent="0.25">
      <c r="A9574" s="287"/>
    </row>
    <row r="9575" spans="1:1" x14ac:dyDescent="0.25">
      <c r="A9575" s="287"/>
    </row>
    <row r="9576" spans="1:1" x14ac:dyDescent="0.25">
      <c r="A9576" s="287"/>
    </row>
    <row r="9577" spans="1:1" x14ac:dyDescent="0.25">
      <c r="A9577" s="287"/>
    </row>
    <row r="9578" spans="1:1" x14ac:dyDescent="0.25">
      <c r="A9578" s="287"/>
    </row>
    <row r="9579" spans="1:1" x14ac:dyDescent="0.25">
      <c r="A9579" s="287"/>
    </row>
    <row r="9580" spans="1:1" x14ac:dyDescent="0.25">
      <c r="A9580" s="287"/>
    </row>
    <row r="9581" spans="1:1" x14ac:dyDescent="0.25">
      <c r="A9581" s="287"/>
    </row>
    <row r="9582" spans="1:1" x14ac:dyDescent="0.25">
      <c r="A9582" s="287"/>
    </row>
    <row r="9583" spans="1:1" x14ac:dyDescent="0.25">
      <c r="A9583" s="287"/>
    </row>
    <row r="9584" spans="1:1" x14ac:dyDescent="0.25">
      <c r="A9584" s="287"/>
    </row>
    <row r="9585" spans="1:1" x14ac:dyDescent="0.25">
      <c r="A9585" s="287"/>
    </row>
    <row r="9586" spans="1:1" x14ac:dyDescent="0.25">
      <c r="A9586" s="287"/>
    </row>
    <row r="9587" spans="1:1" x14ac:dyDescent="0.25">
      <c r="A9587" s="287"/>
    </row>
    <row r="9588" spans="1:1" x14ac:dyDescent="0.25">
      <c r="A9588" s="287"/>
    </row>
    <row r="9589" spans="1:1" x14ac:dyDescent="0.25">
      <c r="A9589" s="287"/>
    </row>
    <row r="9590" spans="1:1" x14ac:dyDescent="0.25">
      <c r="A9590" s="287"/>
    </row>
    <row r="9591" spans="1:1" x14ac:dyDescent="0.25">
      <c r="A9591" s="287"/>
    </row>
    <row r="9592" spans="1:1" x14ac:dyDescent="0.25">
      <c r="A9592" s="287"/>
    </row>
    <row r="9593" spans="1:1" x14ac:dyDescent="0.25">
      <c r="A9593" s="287"/>
    </row>
    <row r="9594" spans="1:1" x14ac:dyDescent="0.25">
      <c r="A9594" s="287"/>
    </row>
    <row r="9595" spans="1:1" x14ac:dyDescent="0.25">
      <c r="A9595" s="287"/>
    </row>
    <row r="9596" spans="1:1" x14ac:dyDescent="0.25">
      <c r="A9596" s="287"/>
    </row>
    <row r="9597" spans="1:1" x14ac:dyDescent="0.25">
      <c r="A9597" s="287"/>
    </row>
    <row r="9598" spans="1:1" x14ac:dyDescent="0.25">
      <c r="A9598" s="287"/>
    </row>
    <row r="9599" spans="1:1" x14ac:dyDescent="0.25">
      <c r="A9599" s="287"/>
    </row>
    <row r="9600" spans="1:1" x14ac:dyDescent="0.25">
      <c r="A9600" s="287"/>
    </row>
    <row r="9601" spans="1:1" x14ac:dyDescent="0.25">
      <c r="A9601" s="287"/>
    </row>
    <row r="9602" spans="1:1" x14ac:dyDescent="0.25">
      <c r="A9602" s="287"/>
    </row>
    <row r="9603" spans="1:1" x14ac:dyDescent="0.25">
      <c r="A9603" s="287"/>
    </row>
    <row r="9604" spans="1:1" x14ac:dyDescent="0.25">
      <c r="A9604" s="287"/>
    </row>
    <row r="9605" spans="1:1" x14ac:dyDescent="0.25">
      <c r="A9605" s="287"/>
    </row>
    <row r="9606" spans="1:1" x14ac:dyDescent="0.25">
      <c r="A9606" s="287"/>
    </row>
    <row r="9607" spans="1:1" x14ac:dyDescent="0.25">
      <c r="A9607" s="287"/>
    </row>
    <row r="9608" spans="1:1" x14ac:dyDescent="0.25">
      <c r="A9608" s="287"/>
    </row>
    <row r="9609" spans="1:1" x14ac:dyDescent="0.25">
      <c r="A9609" s="287"/>
    </row>
    <row r="9610" spans="1:1" x14ac:dyDescent="0.25">
      <c r="A9610" s="287"/>
    </row>
    <row r="9611" spans="1:1" x14ac:dyDescent="0.25">
      <c r="A9611" s="287"/>
    </row>
    <row r="9612" spans="1:1" x14ac:dyDescent="0.25">
      <c r="A9612" s="287"/>
    </row>
    <row r="9613" spans="1:1" x14ac:dyDescent="0.25">
      <c r="A9613" s="287"/>
    </row>
    <row r="9614" spans="1:1" x14ac:dyDescent="0.25">
      <c r="A9614" s="287"/>
    </row>
    <row r="9615" spans="1:1" x14ac:dyDescent="0.25">
      <c r="A9615" s="287"/>
    </row>
    <row r="9616" spans="1:1" x14ac:dyDescent="0.25">
      <c r="A9616" s="287"/>
    </row>
    <row r="9617" spans="1:1" x14ac:dyDescent="0.25">
      <c r="A9617" s="287"/>
    </row>
    <row r="9618" spans="1:1" x14ac:dyDescent="0.25">
      <c r="A9618" s="287"/>
    </row>
    <row r="9619" spans="1:1" x14ac:dyDescent="0.25">
      <c r="A9619" s="287"/>
    </row>
    <row r="9620" spans="1:1" x14ac:dyDescent="0.25">
      <c r="A9620" s="287"/>
    </row>
    <row r="9621" spans="1:1" x14ac:dyDescent="0.25">
      <c r="A9621" s="287"/>
    </row>
    <row r="9622" spans="1:1" x14ac:dyDescent="0.25">
      <c r="A9622" s="287"/>
    </row>
    <row r="9623" spans="1:1" x14ac:dyDescent="0.25">
      <c r="A9623" s="287"/>
    </row>
    <row r="9624" spans="1:1" x14ac:dyDescent="0.25">
      <c r="A9624" s="287"/>
    </row>
    <row r="9625" spans="1:1" x14ac:dyDescent="0.25">
      <c r="A9625" s="287"/>
    </row>
    <row r="9626" spans="1:1" x14ac:dyDescent="0.25">
      <c r="A9626" s="287"/>
    </row>
    <row r="9627" spans="1:1" x14ac:dyDescent="0.25">
      <c r="A9627" s="287"/>
    </row>
    <row r="9628" spans="1:1" x14ac:dyDescent="0.25">
      <c r="A9628" s="287"/>
    </row>
    <row r="9629" spans="1:1" x14ac:dyDescent="0.25">
      <c r="A9629" s="287"/>
    </row>
    <row r="9630" spans="1:1" x14ac:dyDescent="0.25">
      <c r="A9630" s="287"/>
    </row>
    <row r="9631" spans="1:1" x14ac:dyDescent="0.25">
      <c r="A9631" s="287"/>
    </row>
    <row r="9632" spans="1:1" x14ac:dyDescent="0.25">
      <c r="A9632" s="287"/>
    </row>
    <row r="9633" spans="1:1" x14ac:dyDescent="0.25">
      <c r="A9633" s="287"/>
    </row>
    <row r="9634" spans="1:1" x14ac:dyDescent="0.25">
      <c r="A9634" s="287"/>
    </row>
    <row r="9635" spans="1:1" x14ac:dyDescent="0.25">
      <c r="A9635" s="287"/>
    </row>
    <row r="9636" spans="1:1" x14ac:dyDescent="0.25">
      <c r="A9636" s="287"/>
    </row>
    <row r="9637" spans="1:1" x14ac:dyDescent="0.25">
      <c r="A9637" s="287"/>
    </row>
    <row r="9638" spans="1:1" x14ac:dyDescent="0.25">
      <c r="A9638" s="287"/>
    </row>
    <row r="9639" spans="1:1" x14ac:dyDescent="0.25">
      <c r="A9639" s="287"/>
    </row>
    <row r="9640" spans="1:1" x14ac:dyDescent="0.25">
      <c r="A9640" s="287"/>
    </row>
    <row r="9641" spans="1:1" x14ac:dyDescent="0.25">
      <c r="A9641" s="287"/>
    </row>
    <row r="9642" spans="1:1" x14ac:dyDescent="0.25">
      <c r="A9642" s="287"/>
    </row>
    <row r="9643" spans="1:1" x14ac:dyDescent="0.25">
      <c r="A9643" s="287"/>
    </row>
    <row r="9644" spans="1:1" x14ac:dyDescent="0.25">
      <c r="A9644" s="287"/>
    </row>
    <row r="9645" spans="1:1" x14ac:dyDescent="0.25">
      <c r="A9645" s="287"/>
    </row>
    <row r="9646" spans="1:1" x14ac:dyDescent="0.25">
      <c r="A9646" s="287"/>
    </row>
    <row r="9647" spans="1:1" x14ac:dyDescent="0.25">
      <c r="A9647" s="287"/>
    </row>
    <row r="9648" spans="1:1" x14ac:dyDescent="0.25">
      <c r="A9648" s="287"/>
    </row>
    <row r="9649" spans="1:1" x14ac:dyDescent="0.25">
      <c r="A9649" s="287"/>
    </row>
    <row r="9650" spans="1:1" x14ac:dyDescent="0.25">
      <c r="A9650" s="287"/>
    </row>
    <row r="9651" spans="1:1" x14ac:dyDescent="0.25">
      <c r="A9651" s="287"/>
    </row>
    <row r="9652" spans="1:1" x14ac:dyDescent="0.25">
      <c r="A9652" s="287"/>
    </row>
    <row r="9653" spans="1:1" x14ac:dyDescent="0.25">
      <c r="A9653" s="287"/>
    </row>
    <row r="9654" spans="1:1" x14ac:dyDescent="0.25">
      <c r="A9654" s="287"/>
    </row>
    <row r="9655" spans="1:1" x14ac:dyDescent="0.25">
      <c r="A9655" s="287"/>
    </row>
    <row r="9656" spans="1:1" x14ac:dyDescent="0.25">
      <c r="A9656" s="287"/>
    </row>
    <row r="9657" spans="1:1" x14ac:dyDescent="0.25">
      <c r="A9657" s="287"/>
    </row>
    <row r="9658" spans="1:1" x14ac:dyDescent="0.25">
      <c r="A9658" s="287"/>
    </row>
    <row r="9659" spans="1:1" x14ac:dyDescent="0.25">
      <c r="A9659" s="287"/>
    </row>
    <row r="9660" spans="1:1" x14ac:dyDescent="0.25">
      <c r="A9660" s="287"/>
    </row>
    <row r="9661" spans="1:1" x14ac:dyDescent="0.25">
      <c r="A9661" s="287"/>
    </row>
    <row r="9662" spans="1:1" x14ac:dyDescent="0.25">
      <c r="A9662" s="287"/>
    </row>
    <row r="9663" spans="1:1" x14ac:dyDescent="0.25">
      <c r="A9663" s="287"/>
    </row>
    <row r="9664" spans="1:1" x14ac:dyDescent="0.25">
      <c r="A9664" s="287"/>
    </row>
    <row r="9665" spans="1:1" x14ac:dyDescent="0.25">
      <c r="A9665" s="287"/>
    </row>
    <row r="9666" spans="1:1" x14ac:dyDescent="0.25">
      <c r="A9666" s="287"/>
    </row>
    <row r="9667" spans="1:1" x14ac:dyDescent="0.25">
      <c r="A9667" s="287"/>
    </row>
    <row r="9668" spans="1:1" x14ac:dyDescent="0.25">
      <c r="A9668" s="287"/>
    </row>
    <row r="9669" spans="1:1" x14ac:dyDescent="0.25">
      <c r="A9669" s="287"/>
    </row>
    <row r="9670" spans="1:1" x14ac:dyDescent="0.25">
      <c r="A9670" s="287"/>
    </row>
    <row r="9671" spans="1:1" x14ac:dyDescent="0.25">
      <c r="A9671" s="287"/>
    </row>
    <row r="9672" spans="1:1" x14ac:dyDescent="0.25">
      <c r="A9672" s="287"/>
    </row>
    <row r="9673" spans="1:1" x14ac:dyDescent="0.25">
      <c r="A9673" s="287"/>
    </row>
    <row r="9674" spans="1:1" x14ac:dyDescent="0.25">
      <c r="A9674" s="287"/>
    </row>
    <row r="9675" spans="1:1" x14ac:dyDescent="0.25">
      <c r="A9675" s="287"/>
    </row>
    <row r="9676" spans="1:1" x14ac:dyDescent="0.25">
      <c r="A9676" s="287"/>
    </row>
    <row r="9677" spans="1:1" x14ac:dyDescent="0.25">
      <c r="A9677" s="287"/>
    </row>
    <row r="9678" spans="1:1" x14ac:dyDescent="0.25">
      <c r="A9678" s="287"/>
    </row>
    <row r="9679" spans="1:1" x14ac:dyDescent="0.25">
      <c r="A9679" s="287"/>
    </row>
    <row r="9680" spans="1:1" x14ac:dyDescent="0.25">
      <c r="A9680" s="287"/>
    </row>
    <row r="9681" spans="1:1" x14ac:dyDescent="0.25">
      <c r="A9681" s="287"/>
    </row>
    <row r="9682" spans="1:1" x14ac:dyDescent="0.25">
      <c r="A9682" s="287"/>
    </row>
    <row r="9683" spans="1:1" x14ac:dyDescent="0.25">
      <c r="A9683" s="287"/>
    </row>
    <row r="9684" spans="1:1" x14ac:dyDescent="0.25">
      <c r="A9684" s="287"/>
    </row>
    <row r="9685" spans="1:1" x14ac:dyDescent="0.25">
      <c r="A9685" s="287"/>
    </row>
    <row r="9686" spans="1:1" x14ac:dyDescent="0.25">
      <c r="A9686" s="287"/>
    </row>
    <row r="9687" spans="1:1" x14ac:dyDescent="0.25">
      <c r="A9687" s="287"/>
    </row>
    <row r="9688" spans="1:1" x14ac:dyDescent="0.25">
      <c r="A9688" s="287"/>
    </row>
    <row r="9689" spans="1:1" x14ac:dyDescent="0.25">
      <c r="A9689" s="287"/>
    </row>
    <row r="9690" spans="1:1" x14ac:dyDescent="0.25">
      <c r="A9690" s="287"/>
    </row>
    <row r="9691" spans="1:1" x14ac:dyDescent="0.25">
      <c r="A9691" s="287"/>
    </row>
    <row r="9692" spans="1:1" x14ac:dyDescent="0.25">
      <c r="A9692" s="287"/>
    </row>
    <row r="9693" spans="1:1" x14ac:dyDescent="0.25">
      <c r="A9693" s="287"/>
    </row>
    <row r="9694" spans="1:1" x14ac:dyDescent="0.25">
      <c r="A9694" s="287"/>
    </row>
    <row r="9695" spans="1:1" x14ac:dyDescent="0.25">
      <c r="A9695" s="287"/>
    </row>
    <row r="9696" spans="1:1" x14ac:dyDescent="0.25">
      <c r="A9696" s="287"/>
    </row>
    <row r="9697" spans="1:1" x14ac:dyDescent="0.25">
      <c r="A9697" s="287"/>
    </row>
    <row r="9698" spans="1:1" x14ac:dyDescent="0.25">
      <c r="A9698" s="287"/>
    </row>
    <row r="9699" spans="1:1" x14ac:dyDescent="0.25">
      <c r="A9699" s="287"/>
    </row>
    <row r="9700" spans="1:1" x14ac:dyDescent="0.25">
      <c r="A9700" s="287"/>
    </row>
    <row r="9701" spans="1:1" x14ac:dyDescent="0.25">
      <c r="A9701" s="287"/>
    </row>
    <row r="9702" spans="1:1" x14ac:dyDescent="0.25">
      <c r="A9702" s="287"/>
    </row>
    <row r="9703" spans="1:1" x14ac:dyDescent="0.25">
      <c r="A9703" s="287"/>
    </row>
    <row r="9704" spans="1:1" x14ac:dyDescent="0.25">
      <c r="A9704" s="287"/>
    </row>
    <row r="9705" spans="1:1" x14ac:dyDescent="0.25">
      <c r="A9705" s="287"/>
    </row>
    <row r="9706" spans="1:1" x14ac:dyDescent="0.25">
      <c r="A9706" s="287"/>
    </row>
    <row r="9707" spans="1:1" x14ac:dyDescent="0.25">
      <c r="A9707" s="287"/>
    </row>
    <row r="9708" spans="1:1" x14ac:dyDescent="0.25">
      <c r="A9708" s="287"/>
    </row>
    <row r="9709" spans="1:1" x14ac:dyDescent="0.25">
      <c r="A9709" s="287"/>
    </row>
    <row r="9710" spans="1:1" x14ac:dyDescent="0.25">
      <c r="A9710" s="287"/>
    </row>
    <row r="9711" spans="1:1" x14ac:dyDescent="0.25">
      <c r="A9711" s="287"/>
    </row>
    <row r="9712" spans="1:1" x14ac:dyDescent="0.25">
      <c r="A9712" s="287"/>
    </row>
    <row r="9713" spans="1:1" x14ac:dyDescent="0.25">
      <c r="A9713" s="287"/>
    </row>
    <row r="9714" spans="1:1" x14ac:dyDescent="0.25">
      <c r="A9714" s="287"/>
    </row>
    <row r="9715" spans="1:1" x14ac:dyDescent="0.25">
      <c r="A9715" s="287"/>
    </row>
    <row r="9716" spans="1:1" x14ac:dyDescent="0.25">
      <c r="A9716" s="287"/>
    </row>
    <row r="9717" spans="1:1" x14ac:dyDescent="0.25">
      <c r="A9717" s="287"/>
    </row>
    <row r="9718" spans="1:1" x14ac:dyDescent="0.25">
      <c r="A9718" s="287"/>
    </row>
    <row r="9719" spans="1:1" x14ac:dyDescent="0.25">
      <c r="A9719" s="287"/>
    </row>
    <row r="9720" spans="1:1" x14ac:dyDescent="0.25">
      <c r="A9720" s="287"/>
    </row>
    <row r="9721" spans="1:1" x14ac:dyDescent="0.25">
      <c r="A9721" s="287"/>
    </row>
    <row r="9722" spans="1:1" x14ac:dyDescent="0.25">
      <c r="A9722" s="287"/>
    </row>
    <row r="9723" spans="1:1" x14ac:dyDescent="0.25">
      <c r="A9723" s="287"/>
    </row>
    <row r="9724" spans="1:1" x14ac:dyDescent="0.25">
      <c r="A9724" s="287"/>
    </row>
    <row r="9725" spans="1:1" x14ac:dyDescent="0.25">
      <c r="A9725" s="287"/>
    </row>
    <row r="9726" spans="1:1" x14ac:dyDescent="0.25">
      <c r="A9726" s="287"/>
    </row>
    <row r="9727" spans="1:1" x14ac:dyDescent="0.25">
      <c r="A9727" s="287"/>
    </row>
    <row r="9728" spans="1:1" x14ac:dyDescent="0.25">
      <c r="A9728" s="287"/>
    </row>
    <row r="9729" spans="1:1" x14ac:dyDescent="0.25">
      <c r="A9729" s="287"/>
    </row>
    <row r="9730" spans="1:1" x14ac:dyDescent="0.25">
      <c r="A9730" s="287"/>
    </row>
    <row r="9731" spans="1:1" x14ac:dyDescent="0.25">
      <c r="A9731" s="287"/>
    </row>
    <row r="9732" spans="1:1" x14ac:dyDescent="0.25">
      <c r="A9732" s="287"/>
    </row>
    <row r="9733" spans="1:1" x14ac:dyDescent="0.25">
      <c r="A9733" s="287"/>
    </row>
    <row r="9734" spans="1:1" x14ac:dyDescent="0.25">
      <c r="A9734" s="287"/>
    </row>
    <row r="9735" spans="1:1" x14ac:dyDescent="0.25">
      <c r="A9735" s="287"/>
    </row>
    <row r="9736" spans="1:1" x14ac:dyDescent="0.25">
      <c r="A9736" s="287"/>
    </row>
    <row r="9737" spans="1:1" x14ac:dyDescent="0.25">
      <c r="A9737" s="287"/>
    </row>
    <row r="9738" spans="1:1" x14ac:dyDescent="0.25">
      <c r="A9738" s="287"/>
    </row>
    <row r="9739" spans="1:1" x14ac:dyDescent="0.25">
      <c r="A9739" s="287"/>
    </row>
    <row r="9740" spans="1:1" x14ac:dyDescent="0.25">
      <c r="A9740" s="287"/>
    </row>
    <row r="9741" spans="1:1" x14ac:dyDescent="0.25">
      <c r="A9741" s="287"/>
    </row>
    <row r="9742" spans="1:1" x14ac:dyDescent="0.25">
      <c r="A9742" s="287"/>
    </row>
    <row r="9743" spans="1:1" x14ac:dyDescent="0.25">
      <c r="A9743" s="287"/>
    </row>
    <row r="9744" spans="1:1" x14ac:dyDescent="0.25">
      <c r="A9744" s="287"/>
    </row>
    <row r="9745" spans="1:1" x14ac:dyDescent="0.25">
      <c r="A9745" s="287"/>
    </row>
    <row r="9746" spans="1:1" x14ac:dyDescent="0.25">
      <c r="A9746" s="287"/>
    </row>
    <row r="9747" spans="1:1" x14ac:dyDescent="0.25">
      <c r="A9747" s="287"/>
    </row>
    <row r="9748" spans="1:1" x14ac:dyDescent="0.25">
      <c r="A9748" s="287"/>
    </row>
    <row r="9749" spans="1:1" x14ac:dyDescent="0.25">
      <c r="A9749" s="287"/>
    </row>
    <row r="9750" spans="1:1" x14ac:dyDescent="0.25">
      <c r="A9750" s="287"/>
    </row>
    <row r="9751" spans="1:1" x14ac:dyDescent="0.25">
      <c r="A9751" s="287"/>
    </row>
    <row r="9752" spans="1:1" x14ac:dyDescent="0.25">
      <c r="A9752" s="287"/>
    </row>
    <row r="9753" spans="1:1" x14ac:dyDescent="0.25">
      <c r="A9753" s="287"/>
    </row>
    <row r="9754" spans="1:1" x14ac:dyDescent="0.25">
      <c r="A9754" s="287"/>
    </row>
    <row r="9755" spans="1:1" x14ac:dyDescent="0.25">
      <c r="A9755" s="287"/>
    </row>
    <row r="9756" spans="1:1" x14ac:dyDescent="0.25">
      <c r="A9756" s="287"/>
    </row>
    <row r="9757" spans="1:1" x14ac:dyDescent="0.25">
      <c r="A9757" s="287"/>
    </row>
    <row r="9758" spans="1:1" x14ac:dyDescent="0.25">
      <c r="A9758" s="287"/>
    </row>
    <row r="9759" spans="1:1" x14ac:dyDescent="0.25">
      <c r="A9759" s="287"/>
    </row>
    <row r="9760" spans="1:1" x14ac:dyDescent="0.25">
      <c r="A9760" s="287"/>
    </row>
    <row r="9761" spans="1:1" x14ac:dyDescent="0.25">
      <c r="A9761" s="287"/>
    </row>
    <row r="9762" spans="1:1" x14ac:dyDescent="0.25">
      <c r="A9762" s="287"/>
    </row>
    <row r="9763" spans="1:1" x14ac:dyDescent="0.25">
      <c r="A9763" s="287"/>
    </row>
    <row r="9764" spans="1:1" x14ac:dyDescent="0.25">
      <c r="A9764" s="287"/>
    </row>
    <row r="9765" spans="1:1" x14ac:dyDescent="0.25">
      <c r="A9765" s="287"/>
    </row>
    <row r="9766" spans="1:1" x14ac:dyDescent="0.25">
      <c r="A9766" s="287"/>
    </row>
    <row r="9767" spans="1:1" x14ac:dyDescent="0.25">
      <c r="A9767" s="287"/>
    </row>
    <row r="9768" spans="1:1" x14ac:dyDescent="0.25">
      <c r="A9768" s="287"/>
    </row>
    <row r="9769" spans="1:1" x14ac:dyDescent="0.25">
      <c r="A9769" s="287"/>
    </row>
    <row r="9770" spans="1:1" x14ac:dyDescent="0.25">
      <c r="A9770" s="287"/>
    </row>
    <row r="9771" spans="1:1" x14ac:dyDescent="0.25">
      <c r="A9771" s="287"/>
    </row>
    <row r="9772" spans="1:1" x14ac:dyDescent="0.25">
      <c r="A9772" s="287"/>
    </row>
    <row r="9773" spans="1:1" x14ac:dyDescent="0.25">
      <c r="A9773" s="287"/>
    </row>
    <row r="9774" spans="1:1" x14ac:dyDescent="0.25">
      <c r="A9774" s="287"/>
    </row>
    <row r="9775" spans="1:1" x14ac:dyDescent="0.25">
      <c r="A9775" s="287"/>
    </row>
    <row r="9776" spans="1:1" x14ac:dyDescent="0.25">
      <c r="A9776" s="287"/>
    </row>
    <row r="9777" spans="1:1" x14ac:dyDescent="0.25">
      <c r="A9777" s="287"/>
    </row>
    <row r="9778" spans="1:1" x14ac:dyDescent="0.25">
      <c r="A9778" s="287"/>
    </row>
    <row r="9779" spans="1:1" x14ac:dyDescent="0.25">
      <c r="A9779" s="287"/>
    </row>
    <row r="9780" spans="1:1" x14ac:dyDescent="0.25">
      <c r="A9780" s="287"/>
    </row>
    <row r="9781" spans="1:1" x14ac:dyDescent="0.25">
      <c r="A9781" s="287"/>
    </row>
    <row r="9782" spans="1:1" x14ac:dyDescent="0.25">
      <c r="A9782" s="287"/>
    </row>
    <row r="9783" spans="1:1" x14ac:dyDescent="0.25">
      <c r="A9783" s="287"/>
    </row>
    <row r="9784" spans="1:1" x14ac:dyDescent="0.25">
      <c r="A9784" s="287"/>
    </row>
    <row r="9785" spans="1:1" x14ac:dyDescent="0.25">
      <c r="A9785" s="287"/>
    </row>
    <row r="9786" spans="1:1" x14ac:dyDescent="0.25">
      <c r="A9786" s="287"/>
    </row>
    <row r="9787" spans="1:1" x14ac:dyDescent="0.25">
      <c r="A9787" s="287"/>
    </row>
    <row r="9788" spans="1:1" x14ac:dyDescent="0.25">
      <c r="A9788" s="287"/>
    </row>
    <row r="9789" spans="1:1" x14ac:dyDescent="0.25">
      <c r="A9789" s="287"/>
    </row>
    <row r="9790" spans="1:1" x14ac:dyDescent="0.25">
      <c r="A9790" s="287"/>
    </row>
    <row r="9791" spans="1:1" x14ac:dyDescent="0.25">
      <c r="A9791" s="287"/>
    </row>
    <row r="9792" spans="1:1" x14ac:dyDescent="0.25">
      <c r="A9792" s="287"/>
    </row>
    <row r="9793" spans="1:1" x14ac:dyDescent="0.25">
      <c r="A9793" s="287"/>
    </row>
    <row r="9794" spans="1:1" x14ac:dyDescent="0.25">
      <c r="A9794" s="287"/>
    </row>
    <row r="9795" spans="1:1" x14ac:dyDescent="0.25">
      <c r="A9795" s="287"/>
    </row>
    <row r="9796" spans="1:1" x14ac:dyDescent="0.25">
      <c r="A9796" s="287"/>
    </row>
    <row r="9797" spans="1:1" x14ac:dyDescent="0.25">
      <c r="A9797" s="287"/>
    </row>
    <row r="9798" spans="1:1" x14ac:dyDescent="0.25">
      <c r="A9798" s="287"/>
    </row>
    <row r="9799" spans="1:1" x14ac:dyDescent="0.25">
      <c r="A9799" s="287"/>
    </row>
    <row r="9800" spans="1:1" x14ac:dyDescent="0.25">
      <c r="A9800" s="287"/>
    </row>
    <row r="9801" spans="1:1" x14ac:dyDescent="0.25">
      <c r="A9801" s="287"/>
    </row>
    <row r="9802" spans="1:1" x14ac:dyDescent="0.25">
      <c r="A9802" s="287"/>
    </row>
    <row r="9803" spans="1:1" x14ac:dyDescent="0.25">
      <c r="A9803" s="287"/>
    </row>
    <row r="9804" spans="1:1" x14ac:dyDescent="0.25">
      <c r="A9804" s="287"/>
    </row>
    <row r="9805" spans="1:1" x14ac:dyDescent="0.25">
      <c r="A9805" s="287"/>
    </row>
    <row r="9806" spans="1:1" x14ac:dyDescent="0.25">
      <c r="A9806" s="287"/>
    </row>
    <row r="9807" spans="1:1" x14ac:dyDescent="0.25">
      <c r="A9807" s="287"/>
    </row>
    <row r="9808" spans="1:1" x14ac:dyDescent="0.25">
      <c r="A9808" s="287"/>
    </row>
    <row r="9809" spans="1:1" x14ac:dyDescent="0.25">
      <c r="A9809" s="287"/>
    </row>
    <row r="9810" spans="1:1" x14ac:dyDescent="0.25">
      <c r="A9810" s="287"/>
    </row>
    <row r="9811" spans="1:1" x14ac:dyDescent="0.25">
      <c r="A9811" s="287"/>
    </row>
    <row r="9812" spans="1:1" x14ac:dyDescent="0.25">
      <c r="A9812" s="287"/>
    </row>
    <row r="9813" spans="1:1" x14ac:dyDescent="0.25">
      <c r="A9813" s="287"/>
    </row>
    <row r="9814" spans="1:1" x14ac:dyDescent="0.25">
      <c r="A9814" s="287"/>
    </row>
    <row r="9815" spans="1:1" x14ac:dyDescent="0.25">
      <c r="A9815" s="287"/>
    </row>
    <row r="9816" spans="1:1" x14ac:dyDescent="0.25">
      <c r="A9816" s="287"/>
    </row>
    <row r="9817" spans="1:1" x14ac:dyDescent="0.25">
      <c r="A9817" s="287"/>
    </row>
    <row r="9818" spans="1:1" x14ac:dyDescent="0.25">
      <c r="A9818" s="287"/>
    </row>
    <row r="9819" spans="1:1" x14ac:dyDescent="0.25">
      <c r="A9819" s="287"/>
    </row>
    <row r="9820" spans="1:1" x14ac:dyDescent="0.25">
      <c r="A9820" s="287"/>
    </row>
    <row r="9821" spans="1:1" x14ac:dyDescent="0.25">
      <c r="A9821" s="287"/>
    </row>
    <row r="9822" spans="1:1" x14ac:dyDescent="0.25">
      <c r="A9822" s="287"/>
    </row>
    <row r="9823" spans="1:1" x14ac:dyDescent="0.25">
      <c r="A9823" s="287"/>
    </row>
    <row r="9824" spans="1:1" x14ac:dyDescent="0.25">
      <c r="A9824" s="287"/>
    </row>
    <row r="9825" spans="1:1" x14ac:dyDescent="0.25">
      <c r="A9825" s="287"/>
    </row>
    <row r="9826" spans="1:1" x14ac:dyDescent="0.25">
      <c r="A9826" s="287"/>
    </row>
    <row r="9827" spans="1:1" x14ac:dyDescent="0.25">
      <c r="A9827" s="287"/>
    </row>
    <row r="9828" spans="1:1" x14ac:dyDescent="0.25">
      <c r="A9828" s="287"/>
    </row>
    <row r="9829" spans="1:1" x14ac:dyDescent="0.25">
      <c r="A9829" s="287"/>
    </row>
    <row r="9830" spans="1:1" x14ac:dyDescent="0.25">
      <c r="A9830" s="287"/>
    </row>
    <row r="9831" spans="1:1" x14ac:dyDescent="0.25">
      <c r="A9831" s="287"/>
    </row>
    <row r="9832" spans="1:1" x14ac:dyDescent="0.25">
      <c r="A9832" s="287"/>
    </row>
    <row r="9833" spans="1:1" x14ac:dyDescent="0.25">
      <c r="A9833" s="287"/>
    </row>
    <row r="9834" spans="1:1" x14ac:dyDescent="0.25">
      <c r="A9834" s="287"/>
    </row>
    <row r="9835" spans="1:1" x14ac:dyDescent="0.25">
      <c r="A9835" s="287"/>
    </row>
    <row r="9836" spans="1:1" x14ac:dyDescent="0.25">
      <c r="A9836" s="287"/>
    </row>
    <row r="9837" spans="1:1" x14ac:dyDescent="0.25">
      <c r="A9837" s="287"/>
    </row>
    <row r="9838" spans="1:1" x14ac:dyDescent="0.25">
      <c r="A9838" s="287"/>
    </row>
    <row r="9839" spans="1:1" x14ac:dyDescent="0.25">
      <c r="A9839" s="287"/>
    </row>
    <row r="9840" spans="1:1" x14ac:dyDescent="0.25">
      <c r="A9840" s="287"/>
    </row>
    <row r="9841" spans="1:1" x14ac:dyDescent="0.25">
      <c r="A9841" s="287"/>
    </row>
    <row r="9842" spans="1:1" x14ac:dyDescent="0.25">
      <c r="A9842" s="287"/>
    </row>
    <row r="9843" spans="1:1" x14ac:dyDescent="0.25">
      <c r="A9843" s="287"/>
    </row>
    <row r="9844" spans="1:1" x14ac:dyDescent="0.25">
      <c r="A9844" s="287"/>
    </row>
    <row r="9845" spans="1:1" x14ac:dyDescent="0.25">
      <c r="A9845" s="287"/>
    </row>
    <row r="9846" spans="1:1" x14ac:dyDescent="0.25">
      <c r="A9846" s="287"/>
    </row>
    <row r="9847" spans="1:1" x14ac:dyDescent="0.25">
      <c r="A9847" s="287"/>
    </row>
    <row r="9848" spans="1:1" x14ac:dyDescent="0.25">
      <c r="A9848" s="287"/>
    </row>
    <row r="9849" spans="1:1" x14ac:dyDescent="0.25">
      <c r="A9849" s="287"/>
    </row>
    <row r="9850" spans="1:1" x14ac:dyDescent="0.25">
      <c r="A9850" s="287"/>
    </row>
    <row r="9851" spans="1:1" x14ac:dyDescent="0.25">
      <c r="A9851" s="287"/>
    </row>
    <row r="9852" spans="1:1" x14ac:dyDescent="0.25">
      <c r="A9852" s="287"/>
    </row>
    <row r="9853" spans="1:1" x14ac:dyDescent="0.25">
      <c r="A9853" s="287"/>
    </row>
    <row r="9854" spans="1:1" x14ac:dyDescent="0.25">
      <c r="A9854" s="287"/>
    </row>
    <row r="9855" spans="1:1" x14ac:dyDescent="0.25">
      <c r="A9855" s="287"/>
    </row>
    <row r="9856" spans="1:1" x14ac:dyDescent="0.25">
      <c r="A9856" s="287"/>
    </row>
    <row r="9857" spans="1:1" x14ac:dyDescent="0.25">
      <c r="A9857" s="287"/>
    </row>
    <row r="9858" spans="1:1" x14ac:dyDescent="0.25">
      <c r="A9858" s="287"/>
    </row>
    <row r="9859" spans="1:1" x14ac:dyDescent="0.25">
      <c r="A9859" s="287"/>
    </row>
    <row r="9860" spans="1:1" x14ac:dyDescent="0.25">
      <c r="A9860" s="287"/>
    </row>
    <row r="9861" spans="1:1" x14ac:dyDescent="0.25">
      <c r="A9861" s="287"/>
    </row>
    <row r="9862" spans="1:1" x14ac:dyDescent="0.25">
      <c r="A9862" s="287"/>
    </row>
    <row r="9863" spans="1:1" x14ac:dyDescent="0.25">
      <c r="A9863" s="287"/>
    </row>
    <row r="9864" spans="1:1" x14ac:dyDescent="0.25">
      <c r="A9864" s="287"/>
    </row>
    <row r="9865" spans="1:1" x14ac:dyDescent="0.25">
      <c r="A9865" s="287"/>
    </row>
    <row r="9866" spans="1:1" x14ac:dyDescent="0.25">
      <c r="A9866" s="287"/>
    </row>
    <row r="9867" spans="1:1" x14ac:dyDescent="0.25">
      <c r="A9867" s="287"/>
    </row>
    <row r="9868" spans="1:1" x14ac:dyDescent="0.25">
      <c r="A9868" s="287"/>
    </row>
    <row r="9869" spans="1:1" x14ac:dyDescent="0.25">
      <c r="A9869" s="287"/>
    </row>
    <row r="9870" spans="1:1" x14ac:dyDescent="0.25">
      <c r="A9870" s="287"/>
    </row>
    <row r="9871" spans="1:1" x14ac:dyDescent="0.25">
      <c r="A9871" s="287"/>
    </row>
    <row r="9872" spans="1:1" x14ac:dyDescent="0.25">
      <c r="A9872" s="287"/>
    </row>
    <row r="9873" spans="1:1" x14ac:dyDescent="0.25">
      <c r="A9873" s="287"/>
    </row>
    <row r="9874" spans="1:1" x14ac:dyDescent="0.25">
      <c r="A9874" s="287"/>
    </row>
    <row r="9875" spans="1:1" x14ac:dyDescent="0.25">
      <c r="A9875" s="287"/>
    </row>
    <row r="9876" spans="1:1" x14ac:dyDescent="0.25">
      <c r="A9876" s="287"/>
    </row>
    <row r="9877" spans="1:1" x14ac:dyDescent="0.25">
      <c r="A9877" s="287"/>
    </row>
    <row r="9878" spans="1:1" x14ac:dyDescent="0.25">
      <c r="A9878" s="287"/>
    </row>
    <row r="9879" spans="1:1" x14ac:dyDescent="0.25">
      <c r="A9879" s="287"/>
    </row>
    <row r="9880" spans="1:1" x14ac:dyDescent="0.25">
      <c r="A9880" s="287"/>
    </row>
    <row r="9881" spans="1:1" x14ac:dyDescent="0.25">
      <c r="A9881" s="287"/>
    </row>
    <row r="9882" spans="1:1" x14ac:dyDescent="0.25">
      <c r="A9882" s="287"/>
    </row>
    <row r="9883" spans="1:1" x14ac:dyDescent="0.25">
      <c r="A9883" s="287"/>
    </row>
    <row r="9884" spans="1:1" x14ac:dyDescent="0.25">
      <c r="A9884" s="287"/>
    </row>
    <row r="9885" spans="1:1" x14ac:dyDescent="0.25">
      <c r="A9885" s="287"/>
    </row>
    <row r="9886" spans="1:1" x14ac:dyDescent="0.25">
      <c r="A9886" s="287"/>
    </row>
    <row r="9887" spans="1:1" x14ac:dyDescent="0.25">
      <c r="A9887" s="287"/>
    </row>
    <row r="9888" spans="1:1" x14ac:dyDescent="0.25">
      <c r="A9888" s="287"/>
    </row>
    <row r="9889" spans="1:1" x14ac:dyDescent="0.25">
      <c r="A9889" s="287"/>
    </row>
    <row r="9890" spans="1:1" x14ac:dyDescent="0.25">
      <c r="A9890" s="287"/>
    </row>
    <row r="9891" spans="1:1" x14ac:dyDescent="0.25">
      <c r="A9891" s="287"/>
    </row>
    <row r="9892" spans="1:1" x14ac:dyDescent="0.25">
      <c r="A9892" s="287"/>
    </row>
    <row r="9893" spans="1:1" x14ac:dyDescent="0.25">
      <c r="A9893" s="287"/>
    </row>
    <row r="9894" spans="1:1" x14ac:dyDescent="0.25">
      <c r="A9894" s="287"/>
    </row>
    <row r="9895" spans="1:1" x14ac:dyDescent="0.25">
      <c r="A9895" s="287"/>
    </row>
    <row r="9896" spans="1:1" x14ac:dyDescent="0.25">
      <c r="A9896" s="287"/>
    </row>
    <row r="9897" spans="1:1" x14ac:dyDescent="0.25">
      <c r="A9897" s="287"/>
    </row>
    <row r="9898" spans="1:1" x14ac:dyDescent="0.25">
      <c r="A9898" s="287"/>
    </row>
    <row r="9899" spans="1:1" x14ac:dyDescent="0.25">
      <c r="A9899" s="287"/>
    </row>
    <row r="9900" spans="1:1" x14ac:dyDescent="0.25">
      <c r="A9900" s="287"/>
    </row>
    <row r="9901" spans="1:1" x14ac:dyDescent="0.25">
      <c r="A9901" s="287"/>
    </row>
    <row r="9902" spans="1:1" x14ac:dyDescent="0.25">
      <c r="A9902" s="287"/>
    </row>
    <row r="9903" spans="1:1" x14ac:dyDescent="0.25">
      <c r="A9903" s="287"/>
    </row>
    <row r="9904" spans="1:1" x14ac:dyDescent="0.25">
      <c r="A9904" s="287"/>
    </row>
    <row r="9905" spans="1:1" x14ac:dyDescent="0.25">
      <c r="A9905" s="287"/>
    </row>
    <row r="9906" spans="1:1" x14ac:dyDescent="0.25">
      <c r="A9906" s="287"/>
    </row>
    <row r="9907" spans="1:1" x14ac:dyDescent="0.25">
      <c r="A9907" s="287"/>
    </row>
    <row r="9908" spans="1:1" x14ac:dyDescent="0.25">
      <c r="A9908" s="287"/>
    </row>
    <row r="9909" spans="1:1" x14ac:dyDescent="0.25">
      <c r="A9909" s="287"/>
    </row>
    <row r="9910" spans="1:1" x14ac:dyDescent="0.25">
      <c r="A9910" s="287"/>
    </row>
    <row r="9911" spans="1:1" x14ac:dyDescent="0.25">
      <c r="A9911" s="287"/>
    </row>
    <row r="9912" spans="1:1" x14ac:dyDescent="0.25">
      <c r="A9912" s="287"/>
    </row>
    <row r="9913" spans="1:1" x14ac:dyDescent="0.25">
      <c r="A9913" s="287"/>
    </row>
    <row r="9914" spans="1:1" x14ac:dyDescent="0.25">
      <c r="A9914" s="287"/>
    </row>
    <row r="9915" spans="1:1" x14ac:dyDescent="0.25">
      <c r="A9915" s="287"/>
    </row>
    <row r="9916" spans="1:1" x14ac:dyDescent="0.25">
      <c r="A9916" s="287"/>
    </row>
    <row r="9917" spans="1:1" x14ac:dyDescent="0.25">
      <c r="A9917" s="287"/>
    </row>
    <row r="9918" spans="1:1" x14ac:dyDescent="0.25">
      <c r="A9918" s="287"/>
    </row>
    <row r="9919" spans="1:1" x14ac:dyDescent="0.25">
      <c r="A9919" s="287"/>
    </row>
    <row r="9920" spans="1:1" x14ac:dyDescent="0.25">
      <c r="A9920" s="287"/>
    </row>
    <row r="9921" spans="1:1" x14ac:dyDescent="0.25">
      <c r="A9921" s="287"/>
    </row>
    <row r="9922" spans="1:1" x14ac:dyDescent="0.25">
      <c r="A9922" s="287"/>
    </row>
    <row r="9923" spans="1:1" x14ac:dyDescent="0.25">
      <c r="A9923" s="287"/>
    </row>
    <row r="9924" spans="1:1" x14ac:dyDescent="0.25">
      <c r="A9924" s="287"/>
    </row>
    <row r="9925" spans="1:1" x14ac:dyDescent="0.25">
      <c r="A9925" s="287"/>
    </row>
    <row r="9926" spans="1:1" x14ac:dyDescent="0.25">
      <c r="A9926" s="287"/>
    </row>
    <row r="9927" spans="1:1" x14ac:dyDescent="0.25">
      <c r="A9927" s="287"/>
    </row>
    <row r="9928" spans="1:1" x14ac:dyDescent="0.25">
      <c r="A9928" s="287"/>
    </row>
    <row r="9929" spans="1:1" x14ac:dyDescent="0.25">
      <c r="A9929" s="287"/>
    </row>
    <row r="9930" spans="1:1" x14ac:dyDescent="0.25">
      <c r="A9930" s="287"/>
    </row>
    <row r="9931" spans="1:1" x14ac:dyDescent="0.25">
      <c r="A9931" s="287"/>
    </row>
    <row r="9932" spans="1:1" x14ac:dyDescent="0.25">
      <c r="A9932" s="287"/>
    </row>
    <row r="9933" spans="1:1" x14ac:dyDescent="0.25">
      <c r="A9933" s="287"/>
    </row>
    <row r="9934" spans="1:1" x14ac:dyDescent="0.25">
      <c r="A9934" s="287"/>
    </row>
    <row r="9935" spans="1:1" x14ac:dyDescent="0.25">
      <c r="A9935" s="287"/>
    </row>
    <row r="9936" spans="1:1" x14ac:dyDescent="0.25">
      <c r="A9936" s="287"/>
    </row>
    <row r="9937" spans="1:1" x14ac:dyDescent="0.25">
      <c r="A9937" s="287"/>
    </row>
    <row r="9938" spans="1:1" x14ac:dyDescent="0.25">
      <c r="A9938" s="287"/>
    </row>
    <row r="9939" spans="1:1" x14ac:dyDescent="0.25">
      <c r="A9939" s="287"/>
    </row>
    <row r="9940" spans="1:1" x14ac:dyDescent="0.25">
      <c r="A9940" s="287"/>
    </row>
    <row r="9941" spans="1:1" x14ac:dyDescent="0.25">
      <c r="A9941" s="287"/>
    </row>
    <row r="9942" spans="1:1" x14ac:dyDescent="0.25">
      <c r="A9942" s="287"/>
    </row>
    <row r="9943" spans="1:1" x14ac:dyDescent="0.25">
      <c r="A9943" s="287"/>
    </row>
    <row r="9944" spans="1:1" x14ac:dyDescent="0.25">
      <c r="A9944" s="287"/>
    </row>
    <row r="9945" spans="1:1" x14ac:dyDescent="0.25">
      <c r="A9945" s="287"/>
    </row>
    <row r="9946" spans="1:1" x14ac:dyDescent="0.25">
      <c r="A9946" s="287"/>
    </row>
    <row r="9947" spans="1:1" x14ac:dyDescent="0.25">
      <c r="A9947" s="287"/>
    </row>
    <row r="9948" spans="1:1" x14ac:dyDescent="0.25">
      <c r="A9948" s="287"/>
    </row>
    <row r="9949" spans="1:1" x14ac:dyDescent="0.25">
      <c r="A9949" s="287"/>
    </row>
    <row r="9950" spans="1:1" x14ac:dyDescent="0.25">
      <c r="A9950" s="287"/>
    </row>
    <row r="9951" spans="1:1" x14ac:dyDescent="0.25">
      <c r="A9951" s="287"/>
    </row>
    <row r="9952" spans="1:1" x14ac:dyDescent="0.25">
      <c r="A9952" s="287"/>
    </row>
    <row r="9953" spans="1:1" x14ac:dyDescent="0.25">
      <c r="A9953" s="287"/>
    </row>
    <row r="9954" spans="1:1" x14ac:dyDescent="0.25">
      <c r="A9954" s="287"/>
    </row>
    <row r="9955" spans="1:1" x14ac:dyDescent="0.25">
      <c r="A9955" s="287"/>
    </row>
    <row r="9956" spans="1:1" x14ac:dyDescent="0.25">
      <c r="A9956" s="287"/>
    </row>
    <row r="9957" spans="1:1" x14ac:dyDescent="0.25">
      <c r="A9957" s="287"/>
    </row>
    <row r="9958" spans="1:1" x14ac:dyDescent="0.25">
      <c r="A9958" s="287"/>
    </row>
    <row r="9959" spans="1:1" x14ac:dyDescent="0.25">
      <c r="A9959" s="287"/>
    </row>
    <row r="9960" spans="1:1" x14ac:dyDescent="0.25">
      <c r="A9960" s="287"/>
    </row>
    <row r="9961" spans="1:1" x14ac:dyDescent="0.25">
      <c r="A9961" s="287"/>
    </row>
    <row r="9962" spans="1:1" x14ac:dyDescent="0.25">
      <c r="A9962" s="287"/>
    </row>
    <row r="9963" spans="1:1" x14ac:dyDescent="0.25">
      <c r="A9963" s="287"/>
    </row>
    <row r="9964" spans="1:1" x14ac:dyDescent="0.25">
      <c r="A9964" s="287"/>
    </row>
    <row r="9965" spans="1:1" x14ac:dyDescent="0.25">
      <c r="A9965" s="287"/>
    </row>
    <row r="9966" spans="1:1" x14ac:dyDescent="0.25">
      <c r="A9966" s="287"/>
    </row>
    <row r="9967" spans="1:1" x14ac:dyDescent="0.25">
      <c r="A9967" s="287"/>
    </row>
    <row r="9968" spans="1:1" x14ac:dyDescent="0.25">
      <c r="A9968" s="287"/>
    </row>
    <row r="9969" spans="1:1" x14ac:dyDescent="0.25">
      <c r="A9969" s="287"/>
    </row>
    <row r="9970" spans="1:1" x14ac:dyDescent="0.25">
      <c r="A9970" s="287"/>
    </row>
    <row r="9971" spans="1:1" x14ac:dyDescent="0.25">
      <c r="A9971" s="287"/>
    </row>
    <row r="9972" spans="1:1" x14ac:dyDescent="0.25">
      <c r="A9972" s="287"/>
    </row>
    <row r="9973" spans="1:1" x14ac:dyDescent="0.25">
      <c r="A9973" s="287"/>
    </row>
    <row r="9974" spans="1:1" x14ac:dyDescent="0.25">
      <c r="A9974" s="287"/>
    </row>
    <row r="9975" spans="1:1" x14ac:dyDescent="0.25">
      <c r="A9975" s="287"/>
    </row>
    <row r="9976" spans="1:1" x14ac:dyDescent="0.25">
      <c r="A9976" s="287"/>
    </row>
    <row r="9977" spans="1:1" x14ac:dyDescent="0.25">
      <c r="A9977" s="287"/>
    </row>
    <row r="9978" spans="1:1" x14ac:dyDescent="0.25">
      <c r="A9978" s="287"/>
    </row>
    <row r="9979" spans="1:1" x14ac:dyDescent="0.25">
      <c r="A9979" s="287"/>
    </row>
    <row r="9980" spans="1:1" x14ac:dyDescent="0.25">
      <c r="A9980" s="287"/>
    </row>
    <row r="9981" spans="1:1" x14ac:dyDescent="0.25">
      <c r="A9981" s="287"/>
    </row>
    <row r="9982" spans="1:1" x14ac:dyDescent="0.25">
      <c r="A9982" s="287"/>
    </row>
    <row r="9983" spans="1:1" x14ac:dyDescent="0.25">
      <c r="A9983" s="287"/>
    </row>
    <row r="9984" spans="1:1" x14ac:dyDescent="0.25">
      <c r="A9984" s="287"/>
    </row>
    <row r="9985" spans="1:1" x14ac:dyDescent="0.25">
      <c r="A9985" s="287"/>
    </row>
    <row r="9986" spans="1:1" x14ac:dyDescent="0.25">
      <c r="A9986" s="287"/>
    </row>
    <row r="9987" spans="1:1" x14ac:dyDescent="0.25">
      <c r="A9987" s="287"/>
    </row>
    <row r="9988" spans="1:1" x14ac:dyDescent="0.25">
      <c r="A9988" s="287"/>
    </row>
    <row r="9989" spans="1:1" x14ac:dyDescent="0.25">
      <c r="A9989" s="287"/>
    </row>
    <row r="9990" spans="1:1" x14ac:dyDescent="0.25">
      <c r="A9990" s="287"/>
    </row>
    <row r="9991" spans="1:1" x14ac:dyDescent="0.25">
      <c r="A9991" s="287"/>
    </row>
    <row r="9992" spans="1:1" x14ac:dyDescent="0.25">
      <c r="A9992" s="287"/>
    </row>
    <row r="9993" spans="1:1" x14ac:dyDescent="0.25">
      <c r="A9993" s="287"/>
    </row>
    <row r="9994" spans="1:1" x14ac:dyDescent="0.25">
      <c r="A9994" s="287"/>
    </row>
    <row r="9995" spans="1:1" x14ac:dyDescent="0.25">
      <c r="A9995" s="287"/>
    </row>
    <row r="9996" spans="1:1" x14ac:dyDescent="0.25">
      <c r="A9996" s="287"/>
    </row>
    <row r="9997" spans="1:1" x14ac:dyDescent="0.25">
      <c r="A9997" s="287"/>
    </row>
    <row r="9998" spans="1:1" x14ac:dyDescent="0.25">
      <c r="A9998" s="287"/>
    </row>
    <row r="9999" spans="1:1" x14ac:dyDescent="0.25">
      <c r="A9999" s="287"/>
    </row>
    <row r="10000" spans="1:1" x14ac:dyDescent="0.25">
      <c r="A10000" s="287"/>
    </row>
    <row r="10001" spans="1:1" x14ac:dyDescent="0.25">
      <c r="A10001" s="287"/>
    </row>
    <row r="10002" spans="1:1" x14ac:dyDescent="0.25">
      <c r="A10002" s="287"/>
    </row>
    <row r="10003" spans="1:1" x14ac:dyDescent="0.25">
      <c r="A10003" s="287"/>
    </row>
    <row r="10004" spans="1:1" x14ac:dyDescent="0.25">
      <c r="A10004" s="287"/>
    </row>
    <row r="10005" spans="1:1" x14ac:dyDescent="0.25">
      <c r="A10005" s="287"/>
    </row>
    <row r="10006" spans="1:1" x14ac:dyDescent="0.25">
      <c r="A10006" s="287"/>
    </row>
    <row r="10007" spans="1:1" x14ac:dyDescent="0.25">
      <c r="A10007" s="287"/>
    </row>
    <row r="10008" spans="1:1" x14ac:dyDescent="0.25">
      <c r="A10008" s="287"/>
    </row>
    <row r="10009" spans="1:1" x14ac:dyDescent="0.25">
      <c r="A10009" s="287"/>
    </row>
    <row r="10010" spans="1:1" x14ac:dyDescent="0.25">
      <c r="A10010" s="287"/>
    </row>
    <row r="10011" spans="1:1" x14ac:dyDescent="0.25">
      <c r="A10011" s="287"/>
    </row>
    <row r="10012" spans="1:1" x14ac:dyDescent="0.25">
      <c r="A10012" s="287"/>
    </row>
    <row r="10013" spans="1:1" x14ac:dyDescent="0.25">
      <c r="A10013" s="287"/>
    </row>
    <row r="10014" spans="1:1" x14ac:dyDescent="0.25">
      <c r="A10014" s="287"/>
    </row>
    <row r="10015" spans="1:1" x14ac:dyDescent="0.25">
      <c r="A10015" s="287"/>
    </row>
    <row r="10016" spans="1:1" x14ac:dyDescent="0.25">
      <c r="A10016" s="287"/>
    </row>
    <row r="10017" spans="1:1" x14ac:dyDescent="0.25">
      <c r="A10017" s="287"/>
    </row>
    <row r="10018" spans="1:1" x14ac:dyDescent="0.25">
      <c r="A10018" s="287"/>
    </row>
    <row r="10019" spans="1:1" x14ac:dyDescent="0.25">
      <c r="A10019" s="287"/>
    </row>
    <row r="10020" spans="1:1" x14ac:dyDescent="0.25">
      <c r="A10020" s="287"/>
    </row>
    <row r="10021" spans="1:1" x14ac:dyDescent="0.25">
      <c r="A10021" s="287"/>
    </row>
    <row r="10022" spans="1:1" x14ac:dyDescent="0.25">
      <c r="A10022" s="287"/>
    </row>
    <row r="10023" spans="1:1" x14ac:dyDescent="0.25">
      <c r="A10023" s="287"/>
    </row>
    <row r="10024" spans="1:1" x14ac:dyDescent="0.25">
      <c r="A10024" s="287"/>
    </row>
    <row r="10025" spans="1:1" x14ac:dyDescent="0.25">
      <c r="A10025" s="287"/>
    </row>
    <row r="10026" spans="1:1" x14ac:dyDescent="0.25">
      <c r="A10026" s="287"/>
    </row>
    <row r="10027" spans="1:1" x14ac:dyDescent="0.25">
      <c r="A10027" s="287"/>
    </row>
    <row r="10028" spans="1:1" x14ac:dyDescent="0.25">
      <c r="A10028" s="287"/>
    </row>
    <row r="10029" spans="1:1" x14ac:dyDescent="0.25">
      <c r="A10029" s="287"/>
    </row>
    <row r="10030" spans="1:1" x14ac:dyDescent="0.25">
      <c r="A10030" s="287"/>
    </row>
    <row r="10031" spans="1:1" x14ac:dyDescent="0.25">
      <c r="A10031" s="287"/>
    </row>
    <row r="10032" spans="1:1" x14ac:dyDescent="0.25">
      <c r="A10032" s="287"/>
    </row>
    <row r="10033" spans="1:1" x14ac:dyDescent="0.25">
      <c r="A10033" s="287"/>
    </row>
    <row r="10034" spans="1:1" x14ac:dyDescent="0.25">
      <c r="A10034" s="287"/>
    </row>
    <row r="10035" spans="1:1" x14ac:dyDescent="0.25">
      <c r="A10035" s="287"/>
    </row>
    <row r="10036" spans="1:1" x14ac:dyDescent="0.25">
      <c r="A10036" s="287"/>
    </row>
    <row r="10037" spans="1:1" x14ac:dyDescent="0.25">
      <c r="A10037" s="287"/>
    </row>
    <row r="10038" spans="1:1" x14ac:dyDescent="0.25">
      <c r="A10038" s="287"/>
    </row>
    <row r="10039" spans="1:1" x14ac:dyDescent="0.25">
      <c r="A10039" s="287"/>
    </row>
    <row r="10040" spans="1:1" x14ac:dyDescent="0.25">
      <c r="A10040" s="287"/>
    </row>
    <row r="10041" spans="1:1" x14ac:dyDescent="0.25">
      <c r="A10041" s="287"/>
    </row>
    <row r="10042" spans="1:1" x14ac:dyDescent="0.25">
      <c r="A10042" s="287"/>
    </row>
    <row r="10043" spans="1:1" x14ac:dyDescent="0.25">
      <c r="A10043" s="287"/>
    </row>
    <row r="10044" spans="1:1" x14ac:dyDescent="0.25">
      <c r="A10044" s="287"/>
    </row>
    <row r="10045" spans="1:1" x14ac:dyDescent="0.25">
      <c r="A10045" s="287"/>
    </row>
    <row r="10046" spans="1:1" x14ac:dyDescent="0.25">
      <c r="A10046" s="287"/>
    </row>
    <row r="10047" spans="1:1" x14ac:dyDescent="0.25">
      <c r="A10047" s="287"/>
    </row>
    <row r="10048" spans="1:1" x14ac:dyDescent="0.25">
      <c r="A10048" s="287"/>
    </row>
    <row r="10049" spans="1:1" x14ac:dyDescent="0.25">
      <c r="A10049" s="287"/>
    </row>
    <row r="10050" spans="1:1" x14ac:dyDescent="0.25">
      <c r="A10050" s="287"/>
    </row>
    <row r="10051" spans="1:1" x14ac:dyDescent="0.25">
      <c r="A10051" s="287"/>
    </row>
    <row r="10052" spans="1:1" x14ac:dyDescent="0.25">
      <c r="A10052" s="287"/>
    </row>
    <row r="10053" spans="1:1" x14ac:dyDescent="0.25">
      <c r="A10053" s="287"/>
    </row>
    <row r="10054" spans="1:1" x14ac:dyDescent="0.25">
      <c r="A10054" s="287"/>
    </row>
    <row r="10055" spans="1:1" x14ac:dyDescent="0.25">
      <c r="A10055" s="287"/>
    </row>
    <row r="10056" spans="1:1" x14ac:dyDescent="0.25">
      <c r="A10056" s="287"/>
    </row>
    <row r="10057" spans="1:1" x14ac:dyDescent="0.25">
      <c r="A10057" s="287"/>
    </row>
    <row r="10058" spans="1:1" x14ac:dyDescent="0.25">
      <c r="A10058" s="287"/>
    </row>
    <row r="10059" spans="1:1" x14ac:dyDescent="0.25">
      <c r="A10059" s="287"/>
    </row>
    <row r="10060" spans="1:1" x14ac:dyDescent="0.25">
      <c r="A10060" s="287"/>
    </row>
    <row r="10061" spans="1:1" x14ac:dyDescent="0.25">
      <c r="A10061" s="287"/>
    </row>
    <row r="10062" spans="1:1" x14ac:dyDescent="0.25">
      <c r="A10062" s="287"/>
    </row>
    <row r="10063" spans="1:1" x14ac:dyDescent="0.25">
      <c r="A10063" s="287"/>
    </row>
    <row r="10064" spans="1:1" x14ac:dyDescent="0.25">
      <c r="A10064" s="287"/>
    </row>
    <row r="10065" spans="1:1" x14ac:dyDescent="0.25">
      <c r="A10065" s="287"/>
    </row>
    <row r="10066" spans="1:1" x14ac:dyDescent="0.25">
      <c r="A10066" s="287"/>
    </row>
    <row r="10067" spans="1:1" x14ac:dyDescent="0.25">
      <c r="A10067" s="287"/>
    </row>
    <row r="10068" spans="1:1" x14ac:dyDescent="0.25">
      <c r="A10068" s="287"/>
    </row>
    <row r="10069" spans="1:1" x14ac:dyDescent="0.25">
      <c r="A10069" s="287"/>
    </row>
    <row r="10070" spans="1:1" x14ac:dyDescent="0.25">
      <c r="A10070" s="287"/>
    </row>
    <row r="10071" spans="1:1" x14ac:dyDescent="0.25">
      <c r="A10071" s="287"/>
    </row>
    <row r="10072" spans="1:1" x14ac:dyDescent="0.25">
      <c r="A10072" s="287"/>
    </row>
    <row r="10073" spans="1:1" x14ac:dyDescent="0.25">
      <c r="A10073" s="287"/>
    </row>
    <row r="10074" spans="1:1" x14ac:dyDescent="0.25">
      <c r="A10074" s="287"/>
    </row>
    <row r="10075" spans="1:1" x14ac:dyDescent="0.25">
      <c r="A10075" s="287"/>
    </row>
    <row r="10076" spans="1:1" x14ac:dyDescent="0.25">
      <c r="A10076" s="287"/>
    </row>
    <row r="10077" spans="1:1" x14ac:dyDescent="0.25">
      <c r="A10077" s="287"/>
    </row>
    <row r="10078" spans="1:1" x14ac:dyDescent="0.25">
      <c r="A10078" s="287"/>
    </row>
    <row r="10079" spans="1:1" x14ac:dyDescent="0.25">
      <c r="A10079" s="287"/>
    </row>
    <row r="10080" spans="1:1" x14ac:dyDescent="0.25">
      <c r="A10080" s="287"/>
    </row>
    <row r="10081" spans="1:1" x14ac:dyDescent="0.25">
      <c r="A10081" s="287"/>
    </row>
    <row r="10082" spans="1:1" x14ac:dyDescent="0.25">
      <c r="A10082" s="287"/>
    </row>
    <row r="10083" spans="1:1" x14ac:dyDescent="0.25">
      <c r="A10083" s="287"/>
    </row>
    <row r="10084" spans="1:1" x14ac:dyDescent="0.25">
      <c r="A10084" s="287"/>
    </row>
    <row r="10085" spans="1:1" x14ac:dyDescent="0.25">
      <c r="A10085" s="287"/>
    </row>
    <row r="10086" spans="1:1" x14ac:dyDescent="0.25">
      <c r="A10086" s="287"/>
    </row>
    <row r="10087" spans="1:1" x14ac:dyDescent="0.25">
      <c r="A10087" s="287"/>
    </row>
    <row r="10088" spans="1:1" x14ac:dyDescent="0.25">
      <c r="A10088" s="287"/>
    </row>
    <row r="10089" spans="1:1" x14ac:dyDescent="0.25">
      <c r="A10089" s="287"/>
    </row>
    <row r="10090" spans="1:1" x14ac:dyDescent="0.25">
      <c r="A10090" s="287"/>
    </row>
    <row r="10091" spans="1:1" x14ac:dyDescent="0.25">
      <c r="A10091" s="287"/>
    </row>
    <row r="10092" spans="1:1" x14ac:dyDescent="0.25">
      <c r="A10092" s="287"/>
    </row>
    <row r="10093" spans="1:1" x14ac:dyDescent="0.25">
      <c r="A10093" s="287"/>
    </row>
    <row r="10094" spans="1:1" x14ac:dyDescent="0.25">
      <c r="A10094" s="287"/>
    </row>
    <row r="10095" spans="1:1" x14ac:dyDescent="0.25">
      <c r="A10095" s="287"/>
    </row>
    <row r="10096" spans="1:1" x14ac:dyDescent="0.25">
      <c r="A10096" s="287"/>
    </row>
    <row r="10097" spans="1:1" x14ac:dyDescent="0.25">
      <c r="A10097" s="287"/>
    </row>
    <row r="10098" spans="1:1" x14ac:dyDescent="0.25">
      <c r="A10098" s="287"/>
    </row>
    <row r="10099" spans="1:1" x14ac:dyDescent="0.25">
      <c r="A10099" s="287"/>
    </row>
    <row r="10100" spans="1:1" x14ac:dyDescent="0.25">
      <c r="A10100" s="287"/>
    </row>
    <row r="10101" spans="1:1" x14ac:dyDescent="0.25">
      <c r="A10101" s="287"/>
    </row>
    <row r="10102" spans="1:1" x14ac:dyDescent="0.25">
      <c r="A10102" s="287"/>
    </row>
    <row r="10103" spans="1:1" x14ac:dyDescent="0.25">
      <c r="A10103" s="287"/>
    </row>
    <row r="10104" spans="1:1" x14ac:dyDescent="0.25">
      <c r="A10104" s="287"/>
    </row>
    <row r="10105" spans="1:1" x14ac:dyDescent="0.25">
      <c r="A10105" s="287"/>
    </row>
    <row r="10106" spans="1:1" x14ac:dyDescent="0.25">
      <c r="A10106" s="287"/>
    </row>
    <row r="10107" spans="1:1" x14ac:dyDescent="0.25">
      <c r="A10107" s="287"/>
    </row>
    <row r="10108" spans="1:1" x14ac:dyDescent="0.25">
      <c r="A10108" s="287"/>
    </row>
    <row r="10109" spans="1:1" x14ac:dyDescent="0.25">
      <c r="A10109" s="287"/>
    </row>
    <row r="10110" spans="1:1" x14ac:dyDescent="0.25">
      <c r="A10110" s="287"/>
    </row>
    <row r="10111" spans="1:1" x14ac:dyDescent="0.25">
      <c r="A10111" s="287"/>
    </row>
    <row r="10112" spans="1:1" x14ac:dyDescent="0.25">
      <c r="A10112" s="287"/>
    </row>
    <row r="10113" spans="1:1" x14ac:dyDescent="0.25">
      <c r="A10113" s="287"/>
    </row>
    <row r="10114" spans="1:1" x14ac:dyDescent="0.25">
      <c r="A10114" s="287"/>
    </row>
    <row r="10115" spans="1:1" x14ac:dyDescent="0.25">
      <c r="A10115" s="287"/>
    </row>
    <row r="10116" spans="1:1" x14ac:dyDescent="0.25">
      <c r="A10116" s="287"/>
    </row>
    <row r="10117" spans="1:1" x14ac:dyDescent="0.25">
      <c r="A10117" s="287"/>
    </row>
    <row r="10118" spans="1:1" x14ac:dyDescent="0.25">
      <c r="A10118" s="287"/>
    </row>
    <row r="10119" spans="1:1" x14ac:dyDescent="0.25">
      <c r="A10119" s="287"/>
    </row>
    <row r="10120" spans="1:1" x14ac:dyDescent="0.25">
      <c r="A10120" s="287"/>
    </row>
    <row r="10121" spans="1:1" x14ac:dyDescent="0.25">
      <c r="A10121" s="287"/>
    </row>
    <row r="10122" spans="1:1" x14ac:dyDescent="0.25">
      <c r="A10122" s="287"/>
    </row>
    <row r="10123" spans="1:1" x14ac:dyDescent="0.25">
      <c r="A10123" s="287"/>
    </row>
    <row r="10124" spans="1:1" x14ac:dyDescent="0.25">
      <c r="A10124" s="287"/>
    </row>
    <row r="10125" spans="1:1" x14ac:dyDescent="0.25">
      <c r="A10125" s="287"/>
    </row>
    <row r="10126" spans="1:1" x14ac:dyDescent="0.25">
      <c r="A10126" s="287"/>
    </row>
    <row r="10127" spans="1:1" x14ac:dyDescent="0.25">
      <c r="A10127" s="287"/>
    </row>
    <row r="10128" spans="1:1" x14ac:dyDescent="0.25">
      <c r="A10128" s="287"/>
    </row>
    <row r="10129" spans="1:1" x14ac:dyDescent="0.25">
      <c r="A10129" s="287"/>
    </row>
    <row r="10130" spans="1:1" x14ac:dyDescent="0.25">
      <c r="A10130" s="287"/>
    </row>
    <row r="10131" spans="1:1" x14ac:dyDescent="0.25">
      <c r="A10131" s="287"/>
    </row>
    <row r="10132" spans="1:1" x14ac:dyDescent="0.25">
      <c r="A10132" s="287"/>
    </row>
    <row r="10133" spans="1:1" x14ac:dyDescent="0.25">
      <c r="A10133" s="287"/>
    </row>
    <row r="10134" spans="1:1" x14ac:dyDescent="0.25">
      <c r="A10134" s="287"/>
    </row>
    <row r="10135" spans="1:1" x14ac:dyDescent="0.25">
      <c r="A10135" s="287"/>
    </row>
    <row r="10136" spans="1:1" x14ac:dyDescent="0.25">
      <c r="A10136" s="287"/>
    </row>
    <row r="10137" spans="1:1" x14ac:dyDescent="0.25">
      <c r="A10137" s="287"/>
    </row>
    <row r="10138" spans="1:1" x14ac:dyDescent="0.25">
      <c r="A10138" s="287"/>
    </row>
    <row r="10139" spans="1:1" x14ac:dyDescent="0.25">
      <c r="A10139" s="287"/>
    </row>
    <row r="10140" spans="1:1" x14ac:dyDescent="0.25">
      <c r="A10140" s="287"/>
    </row>
    <row r="10141" spans="1:1" x14ac:dyDescent="0.25">
      <c r="A10141" s="287"/>
    </row>
    <row r="10142" spans="1:1" x14ac:dyDescent="0.25">
      <c r="A10142" s="287"/>
    </row>
    <row r="10143" spans="1:1" x14ac:dyDescent="0.25">
      <c r="A10143" s="287"/>
    </row>
    <row r="10144" spans="1:1" x14ac:dyDescent="0.25">
      <c r="A10144" s="287"/>
    </row>
    <row r="10145" spans="1:1" x14ac:dyDescent="0.25">
      <c r="A10145" s="287"/>
    </row>
    <row r="10146" spans="1:1" x14ac:dyDescent="0.25">
      <c r="A10146" s="287"/>
    </row>
    <row r="10147" spans="1:1" x14ac:dyDescent="0.25">
      <c r="A10147" s="287"/>
    </row>
    <row r="10148" spans="1:1" x14ac:dyDescent="0.25">
      <c r="A10148" s="287"/>
    </row>
    <row r="10149" spans="1:1" x14ac:dyDescent="0.25">
      <c r="A10149" s="287"/>
    </row>
    <row r="10150" spans="1:1" x14ac:dyDescent="0.25">
      <c r="A10150" s="287"/>
    </row>
    <row r="10151" spans="1:1" x14ac:dyDescent="0.25">
      <c r="A10151" s="287"/>
    </row>
    <row r="10152" spans="1:1" x14ac:dyDescent="0.25">
      <c r="A10152" s="287"/>
    </row>
    <row r="10153" spans="1:1" x14ac:dyDescent="0.25">
      <c r="A10153" s="287"/>
    </row>
    <row r="10154" spans="1:1" x14ac:dyDescent="0.25">
      <c r="A10154" s="287"/>
    </row>
    <row r="10155" spans="1:1" x14ac:dyDescent="0.25">
      <c r="A10155" s="287"/>
    </row>
    <row r="10156" spans="1:1" x14ac:dyDescent="0.25">
      <c r="A10156" s="287"/>
    </row>
    <row r="10157" spans="1:1" x14ac:dyDescent="0.25">
      <c r="A10157" s="287"/>
    </row>
    <row r="10158" spans="1:1" x14ac:dyDescent="0.25">
      <c r="A10158" s="287"/>
    </row>
    <row r="10159" spans="1:1" x14ac:dyDescent="0.25">
      <c r="A10159" s="287"/>
    </row>
    <row r="10160" spans="1:1" x14ac:dyDescent="0.25">
      <c r="A10160" s="287"/>
    </row>
    <row r="10161" spans="1:1" x14ac:dyDescent="0.25">
      <c r="A10161" s="287"/>
    </row>
    <row r="10162" spans="1:1" x14ac:dyDescent="0.25">
      <c r="A10162" s="287"/>
    </row>
    <row r="10163" spans="1:1" x14ac:dyDescent="0.25">
      <c r="A10163" s="287"/>
    </row>
    <row r="10164" spans="1:1" x14ac:dyDescent="0.25">
      <c r="A10164" s="287"/>
    </row>
    <row r="10165" spans="1:1" x14ac:dyDescent="0.25">
      <c r="A10165" s="287"/>
    </row>
    <row r="10166" spans="1:1" x14ac:dyDescent="0.25">
      <c r="A10166" s="287"/>
    </row>
    <row r="10167" spans="1:1" x14ac:dyDescent="0.25">
      <c r="A10167" s="287"/>
    </row>
    <row r="10168" spans="1:1" x14ac:dyDescent="0.25">
      <c r="A10168" s="287"/>
    </row>
    <row r="10169" spans="1:1" x14ac:dyDescent="0.25">
      <c r="A10169" s="287"/>
    </row>
    <row r="10170" spans="1:1" x14ac:dyDescent="0.25">
      <c r="A10170" s="287"/>
    </row>
    <row r="10171" spans="1:1" x14ac:dyDescent="0.25">
      <c r="A10171" s="287"/>
    </row>
    <row r="10172" spans="1:1" x14ac:dyDescent="0.25">
      <c r="A10172" s="287"/>
    </row>
    <row r="10173" spans="1:1" x14ac:dyDescent="0.25">
      <c r="A10173" s="287"/>
    </row>
    <row r="10174" spans="1:1" x14ac:dyDescent="0.25">
      <c r="A10174" s="287"/>
    </row>
    <row r="10175" spans="1:1" x14ac:dyDescent="0.25">
      <c r="A10175" s="287"/>
    </row>
    <row r="10176" spans="1:1" x14ac:dyDescent="0.25">
      <c r="A10176" s="287"/>
    </row>
    <row r="10177" spans="1:1" x14ac:dyDescent="0.25">
      <c r="A10177" s="287"/>
    </row>
    <row r="10178" spans="1:1" x14ac:dyDescent="0.25">
      <c r="A10178" s="287"/>
    </row>
    <row r="10179" spans="1:1" x14ac:dyDescent="0.25">
      <c r="A10179" s="287"/>
    </row>
    <row r="10180" spans="1:1" x14ac:dyDescent="0.25">
      <c r="A10180" s="287"/>
    </row>
    <row r="10181" spans="1:1" x14ac:dyDescent="0.25">
      <c r="A10181" s="287"/>
    </row>
    <row r="10182" spans="1:1" x14ac:dyDescent="0.25">
      <c r="A10182" s="287"/>
    </row>
    <row r="10183" spans="1:1" x14ac:dyDescent="0.25">
      <c r="A10183" s="287"/>
    </row>
    <row r="10184" spans="1:1" x14ac:dyDescent="0.25">
      <c r="A10184" s="287"/>
    </row>
    <row r="10185" spans="1:1" x14ac:dyDescent="0.25">
      <c r="A10185" s="287"/>
    </row>
    <row r="10186" spans="1:1" x14ac:dyDescent="0.25">
      <c r="A10186" s="287"/>
    </row>
    <row r="10187" spans="1:1" x14ac:dyDescent="0.25">
      <c r="A10187" s="287"/>
    </row>
    <row r="10188" spans="1:1" x14ac:dyDescent="0.25">
      <c r="A10188" s="287"/>
    </row>
    <row r="10189" spans="1:1" x14ac:dyDescent="0.25">
      <c r="A10189" s="287"/>
    </row>
    <row r="10190" spans="1:1" x14ac:dyDescent="0.25">
      <c r="A10190" s="287"/>
    </row>
    <row r="10191" spans="1:1" x14ac:dyDescent="0.25">
      <c r="A10191" s="287"/>
    </row>
    <row r="10192" spans="1:1" x14ac:dyDescent="0.25">
      <c r="A10192" s="287"/>
    </row>
    <row r="10193" spans="1:1" x14ac:dyDescent="0.25">
      <c r="A10193" s="287"/>
    </row>
    <row r="10194" spans="1:1" x14ac:dyDescent="0.25">
      <c r="A10194" s="287"/>
    </row>
    <row r="10195" spans="1:1" x14ac:dyDescent="0.25">
      <c r="A10195" s="287"/>
    </row>
    <row r="10196" spans="1:1" x14ac:dyDescent="0.25">
      <c r="A10196" s="287"/>
    </row>
    <row r="10197" spans="1:1" x14ac:dyDescent="0.25">
      <c r="A10197" s="287"/>
    </row>
    <row r="10198" spans="1:1" x14ac:dyDescent="0.25">
      <c r="A10198" s="287"/>
    </row>
    <row r="10199" spans="1:1" x14ac:dyDescent="0.25">
      <c r="A10199" s="287"/>
    </row>
    <row r="10200" spans="1:1" x14ac:dyDescent="0.25">
      <c r="A10200" s="287"/>
    </row>
    <row r="10201" spans="1:1" x14ac:dyDescent="0.25">
      <c r="A10201" s="287"/>
    </row>
    <row r="10202" spans="1:1" x14ac:dyDescent="0.25">
      <c r="A10202" s="287"/>
    </row>
    <row r="10203" spans="1:1" x14ac:dyDescent="0.25">
      <c r="A10203" s="287"/>
    </row>
    <row r="10204" spans="1:1" x14ac:dyDescent="0.25">
      <c r="A10204" s="287"/>
    </row>
    <row r="10205" spans="1:1" x14ac:dyDescent="0.25">
      <c r="A10205" s="287"/>
    </row>
    <row r="10206" spans="1:1" x14ac:dyDescent="0.25">
      <c r="A10206" s="287"/>
    </row>
    <row r="10207" spans="1:1" x14ac:dyDescent="0.25">
      <c r="A10207" s="287"/>
    </row>
    <row r="10208" spans="1:1" x14ac:dyDescent="0.25">
      <c r="A10208" s="287"/>
    </row>
    <row r="10209" spans="1:1" x14ac:dyDescent="0.25">
      <c r="A10209" s="287"/>
    </row>
    <row r="10210" spans="1:1" x14ac:dyDescent="0.25">
      <c r="A10210" s="287"/>
    </row>
    <row r="10211" spans="1:1" x14ac:dyDescent="0.25">
      <c r="A10211" s="287"/>
    </row>
    <row r="10212" spans="1:1" x14ac:dyDescent="0.25">
      <c r="A10212" s="287"/>
    </row>
    <row r="10213" spans="1:1" x14ac:dyDescent="0.25">
      <c r="A10213" s="287"/>
    </row>
    <row r="10214" spans="1:1" x14ac:dyDescent="0.25">
      <c r="A10214" s="287"/>
    </row>
    <row r="10215" spans="1:1" x14ac:dyDescent="0.25">
      <c r="A10215" s="287"/>
    </row>
    <row r="10216" spans="1:1" x14ac:dyDescent="0.25">
      <c r="A10216" s="287"/>
    </row>
    <row r="10217" spans="1:1" x14ac:dyDescent="0.25">
      <c r="A10217" s="287"/>
    </row>
    <row r="10218" spans="1:1" x14ac:dyDescent="0.25">
      <c r="A10218" s="287"/>
    </row>
    <row r="10219" spans="1:1" x14ac:dyDescent="0.25">
      <c r="A10219" s="287"/>
    </row>
    <row r="10220" spans="1:1" x14ac:dyDescent="0.25">
      <c r="A10220" s="287"/>
    </row>
    <row r="10221" spans="1:1" x14ac:dyDescent="0.25">
      <c r="A10221" s="287"/>
    </row>
    <row r="10222" spans="1:1" x14ac:dyDescent="0.25">
      <c r="A10222" s="287"/>
    </row>
    <row r="10223" spans="1:1" x14ac:dyDescent="0.25">
      <c r="A10223" s="287"/>
    </row>
    <row r="10224" spans="1:1" x14ac:dyDescent="0.25">
      <c r="A10224" s="287"/>
    </row>
    <row r="10225" spans="1:1" x14ac:dyDescent="0.25">
      <c r="A10225" s="287"/>
    </row>
    <row r="10226" spans="1:1" x14ac:dyDescent="0.25">
      <c r="A10226" s="287"/>
    </row>
    <row r="10227" spans="1:1" x14ac:dyDescent="0.25">
      <c r="A10227" s="287"/>
    </row>
    <row r="10228" spans="1:1" x14ac:dyDescent="0.25">
      <c r="A10228" s="287"/>
    </row>
    <row r="10229" spans="1:1" x14ac:dyDescent="0.25">
      <c r="A10229" s="287"/>
    </row>
    <row r="10230" spans="1:1" x14ac:dyDescent="0.25">
      <c r="A10230" s="287"/>
    </row>
    <row r="10231" spans="1:1" x14ac:dyDescent="0.25">
      <c r="A10231" s="287"/>
    </row>
    <row r="10232" spans="1:1" x14ac:dyDescent="0.25">
      <c r="A10232" s="287"/>
    </row>
    <row r="10233" spans="1:1" x14ac:dyDescent="0.25">
      <c r="A10233" s="287"/>
    </row>
    <row r="10234" spans="1:1" x14ac:dyDescent="0.25">
      <c r="A10234" s="287"/>
    </row>
    <row r="10235" spans="1:1" x14ac:dyDescent="0.25">
      <c r="A10235" s="287"/>
    </row>
    <row r="10236" spans="1:1" x14ac:dyDescent="0.25">
      <c r="A10236" s="287"/>
    </row>
    <row r="10237" spans="1:1" x14ac:dyDescent="0.25">
      <c r="A10237" s="287"/>
    </row>
    <row r="10238" spans="1:1" x14ac:dyDescent="0.25">
      <c r="A10238" s="287"/>
    </row>
    <row r="10239" spans="1:1" x14ac:dyDescent="0.25">
      <c r="A10239" s="287"/>
    </row>
    <row r="10240" spans="1:1" x14ac:dyDescent="0.25">
      <c r="A10240" s="287"/>
    </row>
    <row r="10241" spans="1:1" x14ac:dyDescent="0.25">
      <c r="A10241" s="287"/>
    </row>
    <row r="10242" spans="1:1" x14ac:dyDescent="0.25">
      <c r="A10242" s="287"/>
    </row>
    <row r="10243" spans="1:1" x14ac:dyDescent="0.25">
      <c r="A10243" s="287"/>
    </row>
    <row r="10244" spans="1:1" x14ac:dyDescent="0.25">
      <c r="A10244" s="287"/>
    </row>
    <row r="10245" spans="1:1" x14ac:dyDescent="0.25">
      <c r="A10245" s="287"/>
    </row>
    <row r="10246" spans="1:1" x14ac:dyDescent="0.25">
      <c r="A10246" s="287"/>
    </row>
    <row r="10247" spans="1:1" x14ac:dyDescent="0.25">
      <c r="A10247" s="287"/>
    </row>
    <row r="10248" spans="1:1" x14ac:dyDescent="0.25">
      <c r="A10248" s="287"/>
    </row>
    <row r="10249" spans="1:1" x14ac:dyDescent="0.25">
      <c r="A10249" s="287"/>
    </row>
    <row r="10250" spans="1:1" x14ac:dyDescent="0.25">
      <c r="A10250" s="287"/>
    </row>
    <row r="10251" spans="1:1" x14ac:dyDescent="0.25">
      <c r="A10251" s="287"/>
    </row>
    <row r="10252" spans="1:1" x14ac:dyDescent="0.25">
      <c r="A10252" s="287"/>
    </row>
    <row r="10253" spans="1:1" x14ac:dyDescent="0.25">
      <c r="A10253" s="287"/>
    </row>
    <row r="10254" spans="1:1" x14ac:dyDescent="0.25">
      <c r="A10254" s="287"/>
    </row>
    <row r="10255" spans="1:1" x14ac:dyDescent="0.25">
      <c r="A10255" s="287"/>
    </row>
    <row r="10256" spans="1:1" x14ac:dyDescent="0.25">
      <c r="A10256" s="287"/>
    </row>
    <row r="10257" spans="1:1" x14ac:dyDescent="0.25">
      <c r="A10257" s="287"/>
    </row>
    <row r="10258" spans="1:1" x14ac:dyDescent="0.25">
      <c r="A10258" s="287"/>
    </row>
    <row r="10259" spans="1:1" x14ac:dyDescent="0.25">
      <c r="A10259" s="287"/>
    </row>
    <row r="10260" spans="1:1" x14ac:dyDescent="0.25">
      <c r="A10260" s="287"/>
    </row>
    <row r="10261" spans="1:1" x14ac:dyDescent="0.25">
      <c r="A10261" s="287"/>
    </row>
    <row r="10262" spans="1:1" x14ac:dyDescent="0.25">
      <c r="A10262" s="287"/>
    </row>
    <row r="10263" spans="1:1" x14ac:dyDescent="0.25">
      <c r="A10263" s="287"/>
    </row>
    <row r="10264" spans="1:1" x14ac:dyDescent="0.25">
      <c r="A10264" s="287"/>
    </row>
    <row r="10265" spans="1:1" x14ac:dyDescent="0.25">
      <c r="A10265" s="287"/>
    </row>
    <row r="10266" spans="1:1" x14ac:dyDescent="0.25">
      <c r="A10266" s="287"/>
    </row>
    <row r="10267" spans="1:1" x14ac:dyDescent="0.25">
      <c r="A10267" s="287"/>
    </row>
    <row r="10268" spans="1:1" x14ac:dyDescent="0.25">
      <c r="A10268" s="287"/>
    </row>
    <row r="10269" spans="1:1" x14ac:dyDescent="0.25">
      <c r="A10269" s="287"/>
    </row>
    <row r="10270" spans="1:1" x14ac:dyDescent="0.25">
      <c r="A10270" s="287"/>
    </row>
    <row r="10271" spans="1:1" x14ac:dyDescent="0.25">
      <c r="A10271" s="287"/>
    </row>
    <row r="10272" spans="1:1" x14ac:dyDescent="0.25">
      <c r="A10272" s="287"/>
    </row>
    <row r="10273" spans="1:1" x14ac:dyDescent="0.25">
      <c r="A10273" s="287"/>
    </row>
    <row r="10274" spans="1:1" x14ac:dyDescent="0.25">
      <c r="A10274" s="287"/>
    </row>
    <row r="10275" spans="1:1" x14ac:dyDescent="0.25">
      <c r="A10275" s="287"/>
    </row>
    <row r="10276" spans="1:1" x14ac:dyDescent="0.25">
      <c r="A10276" s="287"/>
    </row>
    <row r="10277" spans="1:1" x14ac:dyDescent="0.25">
      <c r="A10277" s="287"/>
    </row>
    <row r="10278" spans="1:1" x14ac:dyDescent="0.25">
      <c r="A10278" s="287"/>
    </row>
    <row r="10279" spans="1:1" x14ac:dyDescent="0.25">
      <c r="A10279" s="287"/>
    </row>
    <row r="10280" spans="1:1" x14ac:dyDescent="0.25">
      <c r="A10280" s="287"/>
    </row>
    <row r="10281" spans="1:1" x14ac:dyDescent="0.25">
      <c r="A10281" s="287"/>
    </row>
    <row r="10282" spans="1:1" x14ac:dyDescent="0.25">
      <c r="A10282" s="287"/>
    </row>
    <row r="10283" spans="1:1" x14ac:dyDescent="0.25">
      <c r="A10283" s="287"/>
    </row>
    <row r="10284" spans="1:1" x14ac:dyDescent="0.25">
      <c r="A10284" s="287"/>
    </row>
    <row r="10285" spans="1:1" x14ac:dyDescent="0.25">
      <c r="A10285" s="287"/>
    </row>
    <row r="10286" spans="1:1" x14ac:dyDescent="0.25">
      <c r="A10286" s="287"/>
    </row>
    <row r="10287" spans="1:1" x14ac:dyDescent="0.25">
      <c r="A10287" s="287"/>
    </row>
    <row r="10288" spans="1:1" x14ac:dyDescent="0.25">
      <c r="A10288" s="287"/>
    </row>
    <row r="10289" spans="1:1" x14ac:dyDescent="0.25">
      <c r="A10289" s="287"/>
    </row>
    <row r="10290" spans="1:1" x14ac:dyDescent="0.25">
      <c r="A10290" s="287"/>
    </row>
    <row r="10291" spans="1:1" x14ac:dyDescent="0.25">
      <c r="A10291" s="287"/>
    </row>
    <row r="10292" spans="1:1" x14ac:dyDescent="0.25">
      <c r="A10292" s="287"/>
    </row>
    <row r="10293" spans="1:1" x14ac:dyDescent="0.25">
      <c r="A10293" s="287"/>
    </row>
    <row r="10294" spans="1:1" x14ac:dyDescent="0.25">
      <c r="A10294" s="287"/>
    </row>
    <row r="10295" spans="1:1" x14ac:dyDescent="0.25">
      <c r="A10295" s="287"/>
    </row>
    <row r="10296" spans="1:1" x14ac:dyDescent="0.25">
      <c r="A10296" s="287"/>
    </row>
    <row r="10297" spans="1:1" x14ac:dyDescent="0.25">
      <c r="A10297" s="287"/>
    </row>
    <row r="10298" spans="1:1" x14ac:dyDescent="0.25">
      <c r="A10298" s="287"/>
    </row>
    <row r="10299" spans="1:1" x14ac:dyDescent="0.25">
      <c r="A10299" s="287"/>
    </row>
    <row r="10300" spans="1:1" x14ac:dyDescent="0.25">
      <c r="A10300" s="287"/>
    </row>
    <row r="10301" spans="1:1" x14ac:dyDescent="0.25">
      <c r="A10301" s="287"/>
    </row>
    <row r="10302" spans="1:1" x14ac:dyDescent="0.25">
      <c r="A10302" s="287"/>
    </row>
    <row r="10303" spans="1:1" x14ac:dyDescent="0.25">
      <c r="A10303" s="287"/>
    </row>
    <row r="10304" spans="1:1" x14ac:dyDescent="0.25">
      <c r="A10304" s="287"/>
    </row>
    <row r="10305" spans="1:1" x14ac:dyDescent="0.25">
      <c r="A10305" s="287"/>
    </row>
    <row r="10306" spans="1:1" x14ac:dyDescent="0.25">
      <c r="A10306" s="287"/>
    </row>
    <row r="10307" spans="1:1" x14ac:dyDescent="0.25">
      <c r="A10307" s="287"/>
    </row>
    <row r="10308" spans="1:1" x14ac:dyDescent="0.25">
      <c r="A10308" s="287"/>
    </row>
    <row r="10309" spans="1:1" x14ac:dyDescent="0.25">
      <c r="A10309" s="287"/>
    </row>
    <row r="10310" spans="1:1" x14ac:dyDescent="0.25">
      <c r="A10310" s="287"/>
    </row>
    <row r="10311" spans="1:1" x14ac:dyDescent="0.25">
      <c r="A10311" s="287"/>
    </row>
    <row r="10312" spans="1:1" x14ac:dyDescent="0.25">
      <c r="A10312" s="287"/>
    </row>
    <row r="10313" spans="1:1" x14ac:dyDescent="0.25">
      <c r="A10313" s="287"/>
    </row>
    <row r="10314" spans="1:1" x14ac:dyDescent="0.25">
      <c r="A10314" s="287"/>
    </row>
    <row r="10315" spans="1:1" x14ac:dyDescent="0.25">
      <c r="A10315" s="287"/>
    </row>
    <row r="10316" spans="1:1" x14ac:dyDescent="0.25">
      <c r="A10316" s="287"/>
    </row>
    <row r="10317" spans="1:1" x14ac:dyDescent="0.25">
      <c r="A10317" s="287"/>
    </row>
    <row r="10318" spans="1:1" x14ac:dyDescent="0.25">
      <c r="A10318" s="287"/>
    </row>
    <row r="10319" spans="1:1" x14ac:dyDescent="0.25">
      <c r="A10319" s="287"/>
    </row>
    <row r="10320" spans="1:1" x14ac:dyDescent="0.25">
      <c r="A10320" s="287"/>
    </row>
    <row r="10321" spans="1:1" x14ac:dyDescent="0.25">
      <c r="A10321" s="287"/>
    </row>
    <row r="10322" spans="1:1" x14ac:dyDescent="0.25">
      <c r="A10322" s="287"/>
    </row>
    <row r="10323" spans="1:1" x14ac:dyDescent="0.25">
      <c r="A10323" s="287"/>
    </row>
    <row r="10324" spans="1:1" x14ac:dyDescent="0.25">
      <c r="A10324" s="287"/>
    </row>
    <row r="10325" spans="1:1" x14ac:dyDescent="0.25">
      <c r="A10325" s="287"/>
    </row>
    <row r="10326" spans="1:1" x14ac:dyDescent="0.25">
      <c r="A10326" s="287"/>
    </row>
    <row r="10327" spans="1:1" x14ac:dyDescent="0.25">
      <c r="A10327" s="287"/>
    </row>
    <row r="10328" spans="1:1" x14ac:dyDescent="0.25">
      <c r="A10328" s="287"/>
    </row>
    <row r="10329" spans="1:1" x14ac:dyDescent="0.25">
      <c r="A10329" s="287"/>
    </row>
    <row r="10330" spans="1:1" x14ac:dyDescent="0.25">
      <c r="A10330" s="287"/>
    </row>
    <row r="10331" spans="1:1" x14ac:dyDescent="0.25">
      <c r="A10331" s="287"/>
    </row>
    <row r="10332" spans="1:1" x14ac:dyDescent="0.25">
      <c r="A10332" s="287"/>
    </row>
    <row r="10333" spans="1:1" x14ac:dyDescent="0.25">
      <c r="A10333" s="287"/>
    </row>
    <row r="10334" spans="1:1" x14ac:dyDescent="0.25">
      <c r="A10334" s="287"/>
    </row>
    <row r="10335" spans="1:1" x14ac:dyDescent="0.25">
      <c r="A10335" s="287"/>
    </row>
    <row r="10336" spans="1:1" x14ac:dyDescent="0.25">
      <c r="A10336" s="287"/>
    </row>
    <row r="10337" spans="1:1" x14ac:dyDescent="0.25">
      <c r="A10337" s="287"/>
    </row>
    <row r="10338" spans="1:1" x14ac:dyDescent="0.25">
      <c r="A10338" s="287"/>
    </row>
    <row r="10339" spans="1:1" x14ac:dyDescent="0.25">
      <c r="A10339" s="287"/>
    </row>
    <row r="10340" spans="1:1" x14ac:dyDescent="0.25">
      <c r="A10340" s="287"/>
    </row>
    <row r="10341" spans="1:1" x14ac:dyDescent="0.25">
      <c r="A10341" s="287"/>
    </row>
    <row r="10342" spans="1:1" x14ac:dyDescent="0.25">
      <c r="A10342" s="287"/>
    </row>
    <row r="10343" spans="1:1" x14ac:dyDescent="0.25">
      <c r="A10343" s="287"/>
    </row>
    <row r="10344" spans="1:1" x14ac:dyDescent="0.25">
      <c r="A10344" s="287"/>
    </row>
    <row r="10345" spans="1:1" x14ac:dyDescent="0.25">
      <c r="A10345" s="287"/>
    </row>
    <row r="10346" spans="1:1" x14ac:dyDescent="0.25">
      <c r="A10346" s="287"/>
    </row>
    <row r="10347" spans="1:1" x14ac:dyDescent="0.25">
      <c r="A10347" s="287"/>
    </row>
    <row r="10348" spans="1:1" x14ac:dyDescent="0.25">
      <c r="A10348" s="287"/>
    </row>
    <row r="10349" spans="1:1" x14ac:dyDescent="0.25">
      <c r="A10349" s="287"/>
    </row>
    <row r="10350" spans="1:1" x14ac:dyDescent="0.25">
      <c r="A10350" s="287"/>
    </row>
    <row r="10351" spans="1:1" x14ac:dyDescent="0.25">
      <c r="A10351" s="287"/>
    </row>
    <row r="10352" spans="1:1" x14ac:dyDescent="0.25">
      <c r="A10352" s="287"/>
    </row>
    <row r="10353" spans="1:1" x14ac:dyDescent="0.25">
      <c r="A10353" s="287"/>
    </row>
    <row r="10354" spans="1:1" x14ac:dyDescent="0.25">
      <c r="A10354" s="287"/>
    </row>
    <row r="10355" spans="1:1" x14ac:dyDescent="0.25">
      <c r="A10355" s="287"/>
    </row>
    <row r="10356" spans="1:1" x14ac:dyDescent="0.25">
      <c r="A10356" s="287"/>
    </row>
    <row r="10357" spans="1:1" x14ac:dyDescent="0.25">
      <c r="A10357" s="287"/>
    </row>
    <row r="10358" spans="1:1" x14ac:dyDescent="0.25">
      <c r="A10358" s="287"/>
    </row>
    <row r="10359" spans="1:1" x14ac:dyDescent="0.25">
      <c r="A10359" s="287"/>
    </row>
    <row r="10360" spans="1:1" x14ac:dyDescent="0.25">
      <c r="A10360" s="287"/>
    </row>
    <row r="10361" spans="1:1" x14ac:dyDescent="0.25">
      <c r="A10361" s="287"/>
    </row>
    <row r="10362" spans="1:1" x14ac:dyDescent="0.25">
      <c r="A10362" s="287"/>
    </row>
    <row r="10363" spans="1:1" x14ac:dyDescent="0.25">
      <c r="A10363" s="287"/>
    </row>
    <row r="10364" spans="1:1" x14ac:dyDescent="0.25">
      <c r="A10364" s="287"/>
    </row>
    <row r="10365" spans="1:1" x14ac:dyDescent="0.25">
      <c r="A10365" s="287"/>
    </row>
    <row r="10366" spans="1:1" x14ac:dyDescent="0.25">
      <c r="A10366" s="287"/>
    </row>
    <row r="10367" spans="1:1" x14ac:dyDescent="0.25">
      <c r="A10367" s="287"/>
    </row>
    <row r="10368" spans="1:1" x14ac:dyDescent="0.25">
      <c r="A10368" s="287"/>
    </row>
    <row r="10369" spans="1:1" x14ac:dyDescent="0.25">
      <c r="A10369" s="287"/>
    </row>
    <row r="10370" spans="1:1" x14ac:dyDescent="0.25">
      <c r="A10370" s="287"/>
    </row>
    <row r="10371" spans="1:1" x14ac:dyDescent="0.25">
      <c r="A10371" s="287"/>
    </row>
    <row r="10372" spans="1:1" x14ac:dyDescent="0.25">
      <c r="A10372" s="287"/>
    </row>
    <row r="10373" spans="1:1" x14ac:dyDescent="0.25">
      <c r="A10373" s="287"/>
    </row>
    <row r="10374" spans="1:1" x14ac:dyDescent="0.25">
      <c r="A10374" s="287"/>
    </row>
    <row r="10375" spans="1:1" x14ac:dyDescent="0.25">
      <c r="A10375" s="287"/>
    </row>
    <row r="10376" spans="1:1" x14ac:dyDescent="0.25">
      <c r="A10376" s="287"/>
    </row>
    <row r="10377" spans="1:1" x14ac:dyDescent="0.25">
      <c r="A10377" s="287"/>
    </row>
    <row r="10378" spans="1:1" x14ac:dyDescent="0.25">
      <c r="A10378" s="287"/>
    </row>
    <row r="10379" spans="1:1" x14ac:dyDescent="0.25">
      <c r="A10379" s="287"/>
    </row>
    <row r="10380" spans="1:1" x14ac:dyDescent="0.25">
      <c r="A10380" s="287"/>
    </row>
    <row r="10381" spans="1:1" x14ac:dyDescent="0.25">
      <c r="A10381" s="287"/>
    </row>
    <row r="10382" spans="1:1" x14ac:dyDescent="0.25">
      <c r="A10382" s="287"/>
    </row>
    <row r="10383" spans="1:1" x14ac:dyDescent="0.25">
      <c r="A10383" s="287"/>
    </row>
    <row r="10384" spans="1:1" x14ac:dyDescent="0.25">
      <c r="A10384" s="287"/>
    </row>
    <row r="10385" spans="1:1" x14ac:dyDescent="0.25">
      <c r="A10385" s="287"/>
    </row>
    <row r="10386" spans="1:1" x14ac:dyDescent="0.25">
      <c r="A10386" s="287"/>
    </row>
    <row r="10387" spans="1:1" x14ac:dyDescent="0.25">
      <c r="A10387" s="287"/>
    </row>
    <row r="10388" spans="1:1" x14ac:dyDescent="0.25">
      <c r="A10388" s="287"/>
    </row>
    <row r="10389" spans="1:1" x14ac:dyDescent="0.25">
      <c r="A10389" s="287"/>
    </row>
    <row r="10390" spans="1:1" x14ac:dyDescent="0.25">
      <c r="A10390" s="287"/>
    </row>
    <row r="10391" spans="1:1" x14ac:dyDescent="0.25">
      <c r="A10391" s="287"/>
    </row>
    <row r="10392" spans="1:1" x14ac:dyDescent="0.25">
      <c r="A10392" s="287"/>
    </row>
    <row r="10393" spans="1:1" x14ac:dyDescent="0.25">
      <c r="A10393" s="287"/>
    </row>
    <row r="10394" spans="1:1" x14ac:dyDescent="0.25">
      <c r="A10394" s="287"/>
    </row>
    <row r="10395" spans="1:1" x14ac:dyDescent="0.25">
      <c r="A10395" s="287"/>
    </row>
    <row r="10396" spans="1:1" x14ac:dyDescent="0.25">
      <c r="A10396" s="287"/>
    </row>
    <row r="10397" spans="1:1" x14ac:dyDescent="0.25">
      <c r="A10397" s="287"/>
    </row>
    <row r="10398" spans="1:1" x14ac:dyDescent="0.25">
      <c r="A10398" s="287"/>
    </row>
    <row r="10399" spans="1:1" x14ac:dyDescent="0.25">
      <c r="A10399" s="287"/>
    </row>
    <row r="10400" spans="1:1" x14ac:dyDescent="0.25">
      <c r="A10400" s="287"/>
    </row>
    <row r="10401" spans="1:1" x14ac:dyDescent="0.25">
      <c r="A10401" s="287"/>
    </row>
    <row r="10402" spans="1:1" x14ac:dyDescent="0.25">
      <c r="A10402" s="287"/>
    </row>
    <row r="10403" spans="1:1" x14ac:dyDescent="0.25">
      <c r="A10403" s="287"/>
    </row>
    <row r="10404" spans="1:1" x14ac:dyDescent="0.25">
      <c r="A10404" s="287"/>
    </row>
    <row r="10405" spans="1:1" x14ac:dyDescent="0.25">
      <c r="A10405" s="287"/>
    </row>
    <row r="10406" spans="1:1" x14ac:dyDescent="0.25">
      <c r="A10406" s="287"/>
    </row>
    <row r="10407" spans="1:1" x14ac:dyDescent="0.25">
      <c r="A10407" s="287"/>
    </row>
    <row r="10408" spans="1:1" x14ac:dyDescent="0.25">
      <c r="A10408" s="287"/>
    </row>
    <row r="10409" spans="1:1" x14ac:dyDescent="0.25">
      <c r="A10409" s="287"/>
    </row>
    <row r="10410" spans="1:1" x14ac:dyDescent="0.25">
      <c r="A10410" s="287"/>
    </row>
    <row r="10411" spans="1:1" x14ac:dyDescent="0.25">
      <c r="A10411" s="287"/>
    </row>
    <row r="10412" spans="1:1" x14ac:dyDescent="0.25">
      <c r="A10412" s="287"/>
    </row>
    <row r="10413" spans="1:1" x14ac:dyDescent="0.25">
      <c r="A10413" s="287"/>
    </row>
    <row r="10414" spans="1:1" x14ac:dyDescent="0.25">
      <c r="A10414" s="287"/>
    </row>
    <row r="10415" spans="1:1" x14ac:dyDescent="0.25">
      <c r="A10415" s="287"/>
    </row>
    <row r="10416" spans="1:1" x14ac:dyDescent="0.25">
      <c r="A10416" s="287"/>
    </row>
    <row r="10417" spans="1:1" x14ac:dyDescent="0.25">
      <c r="A10417" s="287"/>
    </row>
    <row r="10418" spans="1:1" x14ac:dyDescent="0.25">
      <c r="A10418" s="287"/>
    </row>
    <row r="10419" spans="1:1" x14ac:dyDescent="0.25">
      <c r="A10419" s="287"/>
    </row>
    <row r="10420" spans="1:1" x14ac:dyDescent="0.25">
      <c r="A10420" s="287"/>
    </row>
    <row r="10421" spans="1:1" x14ac:dyDescent="0.25">
      <c r="A10421" s="287"/>
    </row>
    <row r="10422" spans="1:1" x14ac:dyDescent="0.25">
      <c r="A10422" s="287"/>
    </row>
    <row r="10423" spans="1:1" x14ac:dyDescent="0.25">
      <c r="A10423" s="287"/>
    </row>
    <row r="10424" spans="1:1" x14ac:dyDescent="0.25">
      <c r="A10424" s="287"/>
    </row>
    <row r="10425" spans="1:1" x14ac:dyDescent="0.25">
      <c r="A10425" s="287"/>
    </row>
    <row r="10426" spans="1:1" x14ac:dyDescent="0.25">
      <c r="A10426" s="287"/>
    </row>
    <row r="10427" spans="1:1" x14ac:dyDescent="0.25">
      <c r="A10427" s="287"/>
    </row>
    <row r="10428" spans="1:1" x14ac:dyDescent="0.25">
      <c r="A10428" s="287"/>
    </row>
    <row r="10429" spans="1:1" x14ac:dyDescent="0.25">
      <c r="A10429" s="287"/>
    </row>
    <row r="10430" spans="1:1" x14ac:dyDescent="0.25">
      <c r="A10430" s="287"/>
    </row>
    <row r="10431" spans="1:1" x14ac:dyDescent="0.25">
      <c r="A10431" s="287"/>
    </row>
    <row r="10432" spans="1:1" x14ac:dyDescent="0.25">
      <c r="A10432" s="287"/>
    </row>
    <row r="10433" spans="1:1" x14ac:dyDescent="0.25">
      <c r="A10433" s="287"/>
    </row>
    <row r="10434" spans="1:1" x14ac:dyDescent="0.25">
      <c r="A10434" s="287"/>
    </row>
    <row r="10435" spans="1:1" x14ac:dyDescent="0.25">
      <c r="A10435" s="287"/>
    </row>
    <row r="10436" spans="1:1" x14ac:dyDescent="0.25">
      <c r="A10436" s="287"/>
    </row>
    <row r="10437" spans="1:1" x14ac:dyDescent="0.25">
      <c r="A10437" s="287"/>
    </row>
    <row r="10438" spans="1:1" x14ac:dyDescent="0.25">
      <c r="A10438" s="287"/>
    </row>
    <row r="10439" spans="1:1" x14ac:dyDescent="0.25">
      <c r="A10439" s="287"/>
    </row>
    <row r="10440" spans="1:1" x14ac:dyDescent="0.25">
      <c r="A10440" s="287"/>
    </row>
    <row r="10441" spans="1:1" x14ac:dyDescent="0.25">
      <c r="A10441" s="287"/>
    </row>
    <row r="10442" spans="1:1" x14ac:dyDescent="0.25">
      <c r="A10442" s="287"/>
    </row>
    <row r="10443" spans="1:1" x14ac:dyDescent="0.25">
      <c r="A10443" s="287"/>
    </row>
    <row r="10444" spans="1:1" x14ac:dyDescent="0.25">
      <c r="A10444" s="287"/>
    </row>
    <row r="10445" spans="1:1" x14ac:dyDescent="0.25">
      <c r="A10445" s="287"/>
    </row>
    <row r="10446" spans="1:1" x14ac:dyDescent="0.25">
      <c r="A10446" s="287"/>
    </row>
    <row r="10447" spans="1:1" x14ac:dyDescent="0.25">
      <c r="A10447" s="287"/>
    </row>
    <row r="10448" spans="1:1" x14ac:dyDescent="0.25">
      <c r="A10448" s="287"/>
    </row>
    <row r="10449" spans="1:1" x14ac:dyDescent="0.25">
      <c r="A10449" s="287"/>
    </row>
    <row r="10450" spans="1:1" x14ac:dyDescent="0.25">
      <c r="A10450" s="287"/>
    </row>
    <row r="10451" spans="1:1" x14ac:dyDescent="0.25">
      <c r="A10451" s="287"/>
    </row>
    <row r="10452" spans="1:1" x14ac:dyDescent="0.25">
      <c r="A10452" s="287"/>
    </row>
    <row r="10453" spans="1:1" x14ac:dyDescent="0.25">
      <c r="A10453" s="287"/>
    </row>
    <row r="10454" spans="1:1" x14ac:dyDescent="0.25">
      <c r="A10454" s="287"/>
    </row>
    <row r="10455" spans="1:1" x14ac:dyDescent="0.25">
      <c r="A10455" s="287"/>
    </row>
    <row r="10456" spans="1:1" x14ac:dyDescent="0.25">
      <c r="A10456" s="287"/>
    </row>
    <row r="10457" spans="1:1" x14ac:dyDescent="0.25">
      <c r="A10457" s="287"/>
    </row>
    <row r="10458" spans="1:1" x14ac:dyDescent="0.25">
      <c r="A10458" s="287"/>
    </row>
    <row r="10459" spans="1:1" x14ac:dyDescent="0.25">
      <c r="A10459" s="287"/>
    </row>
    <row r="10460" spans="1:1" x14ac:dyDescent="0.25">
      <c r="A10460" s="287"/>
    </row>
    <row r="10461" spans="1:1" x14ac:dyDescent="0.25">
      <c r="A10461" s="287"/>
    </row>
    <row r="10462" spans="1:1" x14ac:dyDescent="0.25">
      <c r="A10462" s="287"/>
    </row>
    <row r="10463" spans="1:1" x14ac:dyDescent="0.25">
      <c r="A10463" s="287"/>
    </row>
    <row r="10464" spans="1:1" x14ac:dyDescent="0.25">
      <c r="A10464" s="287"/>
    </row>
    <row r="10465" spans="1:1" x14ac:dyDescent="0.25">
      <c r="A10465" s="287"/>
    </row>
    <row r="10466" spans="1:1" x14ac:dyDescent="0.25">
      <c r="A10466" s="287"/>
    </row>
    <row r="10467" spans="1:1" x14ac:dyDescent="0.25">
      <c r="A10467" s="287"/>
    </row>
    <row r="10468" spans="1:1" x14ac:dyDescent="0.25">
      <c r="A10468" s="287"/>
    </row>
    <row r="10469" spans="1:1" x14ac:dyDescent="0.25">
      <c r="A10469" s="287"/>
    </row>
    <row r="10470" spans="1:1" x14ac:dyDescent="0.25">
      <c r="A10470" s="287"/>
    </row>
    <row r="10471" spans="1:1" x14ac:dyDescent="0.25">
      <c r="A10471" s="287"/>
    </row>
    <row r="10472" spans="1:1" x14ac:dyDescent="0.25">
      <c r="A10472" s="287"/>
    </row>
    <row r="10473" spans="1:1" x14ac:dyDescent="0.25">
      <c r="A10473" s="287"/>
    </row>
    <row r="10474" spans="1:1" x14ac:dyDescent="0.25">
      <c r="A10474" s="287"/>
    </row>
    <row r="10475" spans="1:1" x14ac:dyDescent="0.25">
      <c r="A10475" s="287"/>
    </row>
    <row r="10476" spans="1:1" x14ac:dyDescent="0.25">
      <c r="A10476" s="287"/>
    </row>
    <row r="10477" spans="1:1" x14ac:dyDescent="0.25">
      <c r="A10477" s="287"/>
    </row>
    <row r="10478" spans="1:1" x14ac:dyDescent="0.25">
      <c r="A10478" s="287"/>
    </row>
    <row r="10479" spans="1:1" x14ac:dyDescent="0.25">
      <c r="A10479" s="287"/>
    </row>
    <row r="10480" spans="1:1" x14ac:dyDescent="0.25">
      <c r="A10480" s="287"/>
    </row>
    <row r="10481" spans="1:1" x14ac:dyDescent="0.25">
      <c r="A10481" s="287"/>
    </row>
    <row r="10482" spans="1:1" x14ac:dyDescent="0.25">
      <c r="A10482" s="287"/>
    </row>
    <row r="10483" spans="1:1" x14ac:dyDescent="0.25">
      <c r="A10483" s="287"/>
    </row>
    <row r="10484" spans="1:1" x14ac:dyDescent="0.25">
      <c r="A10484" s="287"/>
    </row>
    <row r="10485" spans="1:1" x14ac:dyDescent="0.25">
      <c r="A10485" s="287"/>
    </row>
    <row r="10486" spans="1:1" x14ac:dyDescent="0.25">
      <c r="A10486" s="287"/>
    </row>
    <row r="10487" spans="1:1" x14ac:dyDescent="0.25">
      <c r="A10487" s="287"/>
    </row>
    <row r="10488" spans="1:1" x14ac:dyDescent="0.25">
      <c r="A10488" s="287"/>
    </row>
    <row r="10489" spans="1:1" x14ac:dyDescent="0.25">
      <c r="A10489" s="287"/>
    </row>
    <row r="10490" spans="1:1" x14ac:dyDescent="0.25">
      <c r="A10490" s="287"/>
    </row>
    <row r="10491" spans="1:1" x14ac:dyDescent="0.25">
      <c r="A10491" s="287"/>
    </row>
    <row r="10492" spans="1:1" x14ac:dyDescent="0.25">
      <c r="A10492" s="287"/>
    </row>
    <row r="10493" spans="1:1" x14ac:dyDescent="0.25">
      <c r="A10493" s="287"/>
    </row>
    <row r="10494" spans="1:1" x14ac:dyDescent="0.25">
      <c r="A10494" s="287"/>
    </row>
    <row r="10495" spans="1:1" x14ac:dyDescent="0.25">
      <c r="A10495" s="287"/>
    </row>
    <row r="10496" spans="1:1" x14ac:dyDescent="0.25">
      <c r="A10496" s="287"/>
    </row>
    <row r="10497" spans="1:1" x14ac:dyDescent="0.25">
      <c r="A10497" s="287"/>
    </row>
    <row r="10498" spans="1:1" x14ac:dyDescent="0.25">
      <c r="A10498" s="287"/>
    </row>
    <row r="10499" spans="1:1" x14ac:dyDescent="0.25">
      <c r="A10499" s="287"/>
    </row>
    <row r="10500" spans="1:1" x14ac:dyDescent="0.25">
      <c r="A10500" s="287"/>
    </row>
    <row r="10501" spans="1:1" x14ac:dyDescent="0.25">
      <c r="A10501" s="287"/>
    </row>
    <row r="10502" spans="1:1" x14ac:dyDescent="0.25">
      <c r="A10502" s="287"/>
    </row>
    <row r="10503" spans="1:1" x14ac:dyDescent="0.25">
      <c r="A10503" s="287"/>
    </row>
    <row r="10504" spans="1:1" x14ac:dyDescent="0.25">
      <c r="A10504" s="287"/>
    </row>
    <row r="10505" spans="1:1" x14ac:dyDescent="0.25">
      <c r="A10505" s="287"/>
    </row>
    <row r="10506" spans="1:1" x14ac:dyDescent="0.25">
      <c r="A10506" s="287"/>
    </row>
    <row r="10507" spans="1:1" x14ac:dyDescent="0.25">
      <c r="A10507" s="287"/>
    </row>
    <row r="10508" spans="1:1" x14ac:dyDescent="0.25">
      <c r="A10508" s="287"/>
    </row>
    <row r="10509" spans="1:1" x14ac:dyDescent="0.25">
      <c r="A10509" s="287"/>
    </row>
    <row r="10510" spans="1:1" x14ac:dyDescent="0.25">
      <c r="A10510" s="287"/>
    </row>
    <row r="10511" spans="1:1" x14ac:dyDescent="0.25">
      <c r="A10511" s="287"/>
    </row>
    <row r="10512" spans="1:1" x14ac:dyDescent="0.25">
      <c r="A10512" s="287"/>
    </row>
    <row r="10513" spans="1:1" x14ac:dyDescent="0.25">
      <c r="A10513" s="287"/>
    </row>
    <row r="10514" spans="1:1" x14ac:dyDescent="0.25">
      <c r="A10514" s="287"/>
    </row>
    <row r="10515" spans="1:1" x14ac:dyDescent="0.25">
      <c r="A10515" s="287"/>
    </row>
    <row r="10516" spans="1:1" x14ac:dyDescent="0.25">
      <c r="A10516" s="287"/>
    </row>
    <row r="10517" spans="1:1" x14ac:dyDescent="0.25">
      <c r="A10517" s="287"/>
    </row>
    <row r="10518" spans="1:1" x14ac:dyDescent="0.25">
      <c r="A10518" s="287"/>
    </row>
    <row r="10519" spans="1:1" x14ac:dyDescent="0.25">
      <c r="A10519" s="287"/>
    </row>
    <row r="10520" spans="1:1" x14ac:dyDescent="0.25">
      <c r="A10520" s="287"/>
    </row>
    <row r="10521" spans="1:1" x14ac:dyDescent="0.25">
      <c r="A10521" s="287"/>
    </row>
    <row r="10522" spans="1:1" x14ac:dyDescent="0.25">
      <c r="A10522" s="287"/>
    </row>
    <row r="10523" spans="1:1" x14ac:dyDescent="0.25">
      <c r="A10523" s="287"/>
    </row>
    <row r="10524" spans="1:1" x14ac:dyDescent="0.25">
      <c r="A10524" s="287"/>
    </row>
    <row r="10525" spans="1:1" x14ac:dyDescent="0.25">
      <c r="A10525" s="287"/>
    </row>
    <row r="10526" spans="1:1" x14ac:dyDescent="0.25">
      <c r="A10526" s="287"/>
    </row>
    <row r="10527" spans="1:1" x14ac:dyDescent="0.25">
      <c r="A10527" s="287"/>
    </row>
    <row r="10528" spans="1:1" x14ac:dyDescent="0.25">
      <c r="A10528" s="287"/>
    </row>
    <row r="10529" spans="1:1" x14ac:dyDescent="0.25">
      <c r="A10529" s="287"/>
    </row>
    <row r="10530" spans="1:1" x14ac:dyDescent="0.25">
      <c r="A10530" s="287"/>
    </row>
    <row r="10531" spans="1:1" x14ac:dyDescent="0.25">
      <c r="A10531" s="287"/>
    </row>
    <row r="10532" spans="1:1" x14ac:dyDescent="0.25">
      <c r="A10532" s="287"/>
    </row>
    <row r="10533" spans="1:1" x14ac:dyDescent="0.25">
      <c r="A10533" s="287"/>
    </row>
    <row r="10534" spans="1:1" x14ac:dyDescent="0.25">
      <c r="A10534" s="287"/>
    </row>
    <row r="10535" spans="1:1" x14ac:dyDescent="0.25">
      <c r="A10535" s="287"/>
    </row>
    <row r="10536" spans="1:1" x14ac:dyDescent="0.25">
      <c r="A10536" s="287"/>
    </row>
    <row r="10537" spans="1:1" x14ac:dyDescent="0.25">
      <c r="A10537" s="287"/>
    </row>
    <row r="10538" spans="1:1" x14ac:dyDescent="0.25">
      <c r="A10538" s="287"/>
    </row>
    <row r="10539" spans="1:1" x14ac:dyDescent="0.25">
      <c r="A10539" s="287"/>
    </row>
    <row r="10540" spans="1:1" x14ac:dyDescent="0.25">
      <c r="A10540" s="287"/>
    </row>
    <row r="10541" spans="1:1" x14ac:dyDescent="0.25">
      <c r="A10541" s="287"/>
    </row>
    <row r="10542" spans="1:1" x14ac:dyDescent="0.25">
      <c r="A10542" s="287"/>
    </row>
    <row r="10543" spans="1:1" x14ac:dyDescent="0.25">
      <c r="A10543" s="287"/>
    </row>
    <row r="10544" spans="1:1" x14ac:dyDescent="0.25">
      <c r="A10544" s="287"/>
    </row>
    <row r="10545" spans="1:1" x14ac:dyDescent="0.25">
      <c r="A10545" s="287"/>
    </row>
    <row r="10546" spans="1:1" x14ac:dyDescent="0.25">
      <c r="A10546" s="287"/>
    </row>
    <row r="10547" spans="1:1" x14ac:dyDescent="0.25">
      <c r="A10547" s="287"/>
    </row>
    <row r="10548" spans="1:1" x14ac:dyDescent="0.25">
      <c r="A10548" s="287"/>
    </row>
    <row r="10549" spans="1:1" x14ac:dyDescent="0.25">
      <c r="A10549" s="287"/>
    </row>
    <row r="10550" spans="1:1" x14ac:dyDescent="0.25">
      <c r="A10550" s="287"/>
    </row>
    <row r="10551" spans="1:1" x14ac:dyDescent="0.25">
      <c r="A10551" s="287"/>
    </row>
    <row r="10552" spans="1:1" x14ac:dyDescent="0.25">
      <c r="A10552" s="287"/>
    </row>
    <row r="10553" spans="1:1" x14ac:dyDescent="0.25">
      <c r="A10553" s="287"/>
    </row>
    <row r="10554" spans="1:1" x14ac:dyDescent="0.25">
      <c r="A10554" s="287"/>
    </row>
    <row r="10555" spans="1:1" x14ac:dyDescent="0.25">
      <c r="A10555" s="287"/>
    </row>
    <row r="10556" spans="1:1" x14ac:dyDescent="0.25">
      <c r="A10556" s="287"/>
    </row>
    <row r="10557" spans="1:1" x14ac:dyDescent="0.25">
      <c r="A10557" s="287"/>
    </row>
    <row r="10558" spans="1:1" x14ac:dyDescent="0.25">
      <c r="A10558" s="287"/>
    </row>
    <row r="10559" spans="1:1" x14ac:dyDescent="0.25">
      <c r="A10559" s="287"/>
    </row>
    <row r="10560" spans="1:1" x14ac:dyDescent="0.25">
      <c r="A10560" s="287"/>
    </row>
    <row r="10561" spans="1:1" x14ac:dyDescent="0.25">
      <c r="A10561" s="287"/>
    </row>
    <row r="10562" spans="1:1" x14ac:dyDescent="0.25">
      <c r="A10562" s="287"/>
    </row>
    <row r="10563" spans="1:1" x14ac:dyDescent="0.25">
      <c r="A10563" s="287"/>
    </row>
    <row r="10564" spans="1:1" x14ac:dyDescent="0.25">
      <c r="A10564" s="287"/>
    </row>
    <row r="10565" spans="1:1" x14ac:dyDescent="0.25">
      <c r="A10565" s="287"/>
    </row>
    <row r="10566" spans="1:1" x14ac:dyDescent="0.25">
      <c r="A10566" s="287"/>
    </row>
    <row r="10567" spans="1:1" x14ac:dyDescent="0.25">
      <c r="A10567" s="287"/>
    </row>
    <row r="10568" spans="1:1" x14ac:dyDescent="0.25">
      <c r="A10568" s="287"/>
    </row>
    <row r="10569" spans="1:1" x14ac:dyDescent="0.25">
      <c r="A10569" s="287"/>
    </row>
    <row r="10570" spans="1:1" x14ac:dyDescent="0.25">
      <c r="A10570" s="287"/>
    </row>
    <row r="10571" spans="1:1" x14ac:dyDescent="0.25">
      <c r="A10571" s="287"/>
    </row>
    <row r="10572" spans="1:1" x14ac:dyDescent="0.25">
      <c r="A10572" s="287"/>
    </row>
    <row r="10573" spans="1:1" x14ac:dyDescent="0.25">
      <c r="A10573" s="287"/>
    </row>
    <row r="10574" spans="1:1" x14ac:dyDescent="0.25">
      <c r="A10574" s="287"/>
    </row>
    <row r="10575" spans="1:1" x14ac:dyDescent="0.25">
      <c r="A10575" s="287"/>
    </row>
    <row r="10576" spans="1:1" x14ac:dyDescent="0.25">
      <c r="A10576" s="287"/>
    </row>
    <row r="10577" spans="1:1" x14ac:dyDescent="0.25">
      <c r="A10577" s="287"/>
    </row>
    <row r="10578" spans="1:1" x14ac:dyDescent="0.25">
      <c r="A10578" s="287"/>
    </row>
    <row r="10579" spans="1:1" x14ac:dyDescent="0.25">
      <c r="A10579" s="287"/>
    </row>
    <row r="10580" spans="1:1" x14ac:dyDescent="0.25">
      <c r="A10580" s="287"/>
    </row>
    <row r="10581" spans="1:1" x14ac:dyDescent="0.25">
      <c r="A10581" s="287"/>
    </row>
    <row r="10582" spans="1:1" x14ac:dyDescent="0.25">
      <c r="A10582" s="287"/>
    </row>
    <row r="10583" spans="1:1" x14ac:dyDescent="0.25">
      <c r="A10583" s="287"/>
    </row>
    <row r="10584" spans="1:1" x14ac:dyDescent="0.25">
      <c r="A10584" s="287"/>
    </row>
    <row r="10585" spans="1:1" x14ac:dyDescent="0.25">
      <c r="A10585" s="287"/>
    </row>
    <row r="10586" spans="1:1" x14ac:dyDescent="0.25">
      <c r="A10586" s="287"/>
    </row>
    <row r="10587" spans="1:1" x14ac:dyDescent="0.25">
      <c r="A10587" s="287"/>
    </row>
    <row r="10588" spans="1:1" x14ac:dyDescent="0.25">
      <c r="A10588" s="287"/>
    </row>
    <row r="10589" spans="1:1" x14ac:dyDescent="0.25">
      <c r="A10589" s="287"/>
    </row>
    <row r="10590" spans="1:1" x14ac:dyDescent="0.25">
      <c r="A10590" s="287"/>
    </row>
    <row r="10591" spans="1:1" x14ac:dyDescent="0.25">
      <c r="A10591" s="287"/>
    </row>
    <row r="10592" spans="1:1" x14ac:dyDescent="0.25">
      <c r="A10592" s="287"/>
    </row>
    <row r="10593" spans="1:1" x14ac:dyDescent="0.25">
      <c r="A10593" s="287"/>
    </row>
    <row r="10594" spans="1:1" x14ac:dyDescent="0.25">
      <c r="A10594" s="287"/>
    </row>
    <row r="10595" spans="1:1" x14ac:dyDescent="0.25">
      <c r="A10595" s="287"/>
    </row>
    <row r="10596" spans="1:1" x14ac:dyDescent="0.25">
      <c r="A10596" s="287"/>
    </row>
    <row r="10597" spans="1:1" x14ac:dyDescent="0.25">
      <c r="A10597" s="287"/>
    </row>
    <row r="10598" spans="1:1" x14ac:dyDescent="0.25">
      <c r="A10598" s="287"/>
    </row>
    <row r="10599" spans="1:1" x14ac:dyDescent="0.25">
      <c r="A10599" s="287"/>
    </row>
    <row r="10600" spans="1:1" x14ac:dyDescent="0.25">
      <c r="A10600" s="287"/>
    </row>
    <row r="10601" spans="1:1" x14ac:dyDescent="0.25">
      <c r="A10601" s="287"/>
    </row>
    <row r="10602" spans="1:1" x14ac:dyDescent="0.25">
      <c r="A10602" s="287"/>
    </row>
    <row r="10603" spans="1:1" x14ac:dyDescent="0.25">
      <c r="A10603" s="287"/>
    </row>
    <row r="10604" spans="1:1" x14ac:dyDescent="0.25">
      <c r="A10604" s="287"/>
    </row>
    <row r="10605" spans="1:1" x14ac:dyDescent="0.25">
      <c r="A10605" s="287"/>
    </row>
    <row r="10606" spans="1:1" x14ac:dyDescent="0.25">
      <c r="A10606" s="287"/>
    </row>
    <row r="10607" spans="1:1" x14ac:dyDescent="0.25">
      <c r="A10607" s="287"/>
    </row>
    <row r="10608" spans="1:1" x14ac:dyDescent="0.25">
      <c r="A10608" s="287"/>
    </row>
    <row r="10609" spans="1:1" x14ac:dyDescent="0.25">
      <c r="A10609" s="287"/>
    </row>
    <row r="10610" spans="1:1" x14ac:dyDescent="0.25">
      <c r="A10610" s="287"/>
    </row>
    <row r="10611" spans="1:1" x14ac:dyDescent="0.25">
      <c r="A10611" s="287"/>
    </row>
    <row r="10612" spans="1:1" x14ac:dyDescent="0.25">
      <c r="A10612" s="287"/>
    </row>
    <row r="10613" spans="1:1" x14ac:dyDescent="0.25">
      <c r="A10613" s="287"/>
    </row>
    <row r="10614" spans="1:1" x14ac:dyDescent="0.25">
      <c r="A10614" s="287"/>
    </row>
    <row r="10615" spans="1:1" x14ac:dyDescent="0.25">
      <c r="A10615" s="287"/>
    </row>
    <row r="10616" spans="1:1" x14ac:dyDescent="0.25">
      <c r="A10616" s="287"/>
    </row>
    <row r="10617" spans="1:1" x14ac:dyDescent="0.25">
      <c r="A10617" s="287"/>
    </row>
    <row r="10618" spans="1:1" x14ac:dyDescent="0.25">
      <c r="A10618" s="287"/>
    </row>
    <row r="10619" spans="1:1" x14ac:dyDescent="0.25">
      <c r="A10619" s="287"/>
    </row>
    <row r="10620" spans="1:1" x14ac:dyDescent="0.25">
      <c r="A10620" s="287"/>
    </row>
    <row r="10621" spans="1:1" x14ac:dyDescent="0.25">
      <c r="A10621" s="287"/>
    </row>
    <row r="10622" spans="1:1" x14ac:dyDescent="0.25">
      <c r="A10622" s="287"/>
    </row>
    <row r="10623" spans="1:1" x14ac:dyDescent="0.25">
      <c r="A10623" s="287"/>
    </row>
    <row r="10624" spans="1:1" x14ac:dyDescent="0.25">
      <c r="A10624" s="287"/>
    </row>
    <row r="10625" spans="1:1" x14ac:dyDescent="0.25">
      <c r="A10625" s="287"/>
    </row>
    <row r="10626" spans="1:1" x14ac:dyDescent="0.25">
      <c r="A10626" s="287"/>
    </row>
    <row r="10627" spans="1:1" x14ac:dyDescent="0.25">
      <c r="A10627" s="287"/>
    </row>
    <row r="10628" spans="1:1" x14ac:dyDescent="0.25">
      <c r="A10628" s="287"/>
    </row>
    <row r="10629" spans="1:1" x14ac:dyDescent="0.25">
      <c r="A10629" s="287"/>
    </row>
    <row r="10630" spans="1:1" x14ac:dyDescent="0.25">
      <c r="A10630" s="287"/>
    </row>
    <row r="10631" spans="1:1" x14ac:dyDescent="0.25">
      <c r="A10631" s="287"/>
    </row>
    <row r="10632" spans="1:1" x14ac:dyDescent="0.25">
      <c r="A10632" s="287"/>
    </row>
    <row r="10633" spans="1:1" x14ac:dyDescent="0.25">
      <c r="A10633" s="287"/>
    </row>
    <row r="10634" spans="1:1" x14ac:dyDescent="0.25">
      <c r="A10634" s="287"/>
    </row>
    <row r="10635" spans="1:1" x14ac:dyDescent="0.25">
      <c r="A10635" s="287"/>
    </row>
    <row r="10636" spans="1:1" x14ac:dyDescent="0.25">
      <c r="A10636" s="287"/>
    </row>
    <row r="10637" spans="1:1" x14ac:dyDescent="0.25">
      <c r="A10637" s="287"/>
    </row>
    <row r="10638" spans="1:1" x14ac:dyDescent="0.25">
      <c r="A10638" s="287"/>
    </row>
    <row r="10639" spans="1:1" x14ac:dyDescent="0.25">
      <c r="A10639" s="287"/>
    </row>
    <row r="10640" spans="1:1" x14ac:dyDescent="0.25">
      <c r="A10640" s="287"/>
    </row>
    <row r="10641" spans="1:1" x14ac:dyDescent="0.25">
      <c r="A10641" s="287"/>
    </row>
    <row r="10642" spans="1:1" x14ac:dyDescent="0.25">
      <c r="A10642" s="287"/>
    </row>
    <row r="10643" spans="1:1" x14ac:dyDescent="0.25">
      <c r="A10643" s="287"/>
    </row>
    <row r="10644" spans="1:1" x14ac:dyDescent="0.25">
      <c r="A10644" s="287"/>
    </row>
    <row r="10645" spans="1:1" x14ac:dyDescent="0.25">
      <c r="A10645" s="287"/>
    </row>
    <row r="10646" spans="1:1" x14ac:dyDescent="0.25">
      <c r="A10646" s="287"/>
    </row>
    <row r="10647" spans="1:1" x14ac:dyDescent="0.25">
      <c r="A10647" s="287"/>
    </row>
    <row r="10648" spans="1:1" x14ac:dyDescent="0.25">
      <c r="A10648" s="287"/>
    </row>
    <row r="10649" spans="1:1" x14ac:dyDescent="0.25">
      <c r="A10649" s="287"/>
    </row>
    <row r="10650" spans="1:1" x14ac:dyDescent="0.25">
      <c r="A10650" s="287"/>
    </row>
    <row r="10651" spans="1:1" x14ac:dyDescent="0.25">
      <c r="A10651" s="287"/>
    </row>
    <row r="10652" spans="1:1" x14ac:dyDescent="0.25">
      <c r="A10652" s="287"/>
    </row>
    <row r="10653" spans="1:1" x14ac:dyDescent="0.25">
      <c r="A10653" s="287"/>
    </row>
    <row r="10654" spans="1:1" x14ac:dyDescent="0.25">
      <c r="A10654" s="287"/>
    </row>
    <row r="10655" spans="1:1" x14ac:dyDescent="0.25">
      <c r="A10655" s="287"/>
    </row>
    <row r="10656" spans="1:1" x14ac:dyDescent="0.25">
      <c r="A10656" s="287"/>
    </row>
    <row r="10657" spans="1:1" x14ac:dyDescent="0.25">
      <c r="A10657" s="287"/>
    </row>
    <row r="10658" spans="1:1" x14ac:dyDescent="0.25">
      <c r="A10658" s="287"/>
    </row>
    <row r="10659" spans="1:1" x14ac:dyDescent="0.25">
      <c r="A10659" s="287"/>
    </row>
    <row r="10660" spans="1:1" x14ac:dyDescent="0.25">
      <c r="A10660" s="287"/>
    </row>
    <row r="10661" spans="1:1" x14ac:dyDescent="0.25">
      <c r="A10661" s="287"/>
    </row>
    <row r="10662" spans="1:1" x14ac:dyDescent="0.25">
      <c r="A10662" s="287"/>
    </row>
    <row r="10663" spans="1:1" x14ac:dyDescent="0.25">
      <c r="A10663" s="287"/>
    </row>
    <row r="10664" spans="1:1" x14ac:dyDescent="0.25">
      <c r="A10664" s="287"/>
    </row>
    <row r="10665" spans="1:1" x14ac:dyDescent="0.25">
      <c r="A10665" s="287"/>
    </row>
    <row r="10666" spans="1:1" x14ac:dyDescent="0.25">
      <c r="A10666" s="287"/>
    </row>
    <row r="10667" spans="1:1" x14ac:dyDescent="0.25">
      <c r="A10667" s="287"/>
    </row>
    <row r="10668" spans="1:1" x14ac:dyDescent="0.25">
      <c r="A10668" s="287"/>
    </row>
    <row r="10669" spans="1:1" x14ac:dyDescent="0.25">
      <c r="A10669" s="287"/>
    </row>
    <row r="10670" spans="1:1" x14ac:dyDescent="0.25">
      <c r="A10670" s="287"/>
    </row>
    <row r="10671" spans="1:1" x14ac:dyDescent="0.25">
      <c r="A10671" s="287"/>
    </row>
    <row r="10672" spans="1:1" x14ac:dyDescent="0.25">
      <c r="A10672" s="287"/>
    </row>
    <row r="10673" spans="1:1" x14ac:dyDescent="0.25">
      <c r="A10673" s="287"/>
    </row>
    <row r="10674" spans="1:1" x14ac:dyDescent="0.25">
      <c r="A10674" s="287"/>
    </row>
    <row r="10675" spans="1:1" x14ac:dyDescent="0.25">
      <c r="A10675" s="287"/>
    </row>
    <row r="10676" spans="1:1" x14ac:dyDescent="0.25">
      <c r="A10676" s="287"/>
    </row>
    <row r="10677" spans="1:1" x14ac:dyDescent="0.25">
      <c r="A10677" s="287"/>
    </row>
    <row r="10678" spans="1:1" x14ac:dyDescent="0.25">
      <c r="A10678" s="287"/>
    </row>
    <row r="10679" spans="1:1" x14ac:dyDescent="0.25">
      <c r="A10679" s="287"/>
    </row>
    <row r="10680" spans="1:1" x14ac:dyDescent="0.25">
      <c r="A10680" s="287"/>
    </row>
    <row r="10681" spans="1:1" x14ac:dyDescent="0.25">
      <c r="A10681" s="287"/>
    </row>
    <row r="10682" spans="1:1" x14ac:dyDescent="0.25">
      <c r="A10682" s="287"/>
    </row>
    <row r="10683" spans="1:1" x14ac:dyDescent="0.25">
      <c r="A10683" s="287"/>
    </row>
    <row r="10684" spans="1:1" x14ac:dyDescent="0.25">
      <c r="A10684" s="287"/>
    </row>
    <row r="10685" spans="1:1" x14ac:dyDescent="0.25">
      <c r="A10685" s="287"/>
    </row>
    <row r="10686" spans="1:1" x14ac:dyDescent="0.25">
      <c r="A10686" s="287"/>
    </row>
    <row r="10687" spans="1:1" x14ac:dyDescent="0.25">
      <c r="A10687" s="287"/>
    </row>
    <row r="10688" spans="1:1" x14ac:dyDescent="0.25">
      <c r="A10688" s="287"/>
    </row>
    <row r="10689" spans="1:1" x14ac:dyDescent="0.25">
      <c r="A10689" s="287"/>
    </row>
    <row r="10690" spans="1:1" x14ac:dyDescent="0.25">
      <c r="A10690" s="287"/>
    </row>
    <row r="10691" spans="1:1" x14ac:dyDescent="0.25">
      <c r="A10691" s="287"/>
    </row>
    <row r="10692" spans="1:1" x14ac:dyDescent="0.25">
      <c r="A10692" s="287"/>
    </row>
    <row r="10693" spans="1:1" x14ac:dyDescent="0.25">
      <c r="A10693" s="287"/>
    </row>
    <row r="10694" spans="1:1" x14ac:dyDescent="0.25">
      <c r="A10694" s="287"/>
    </row>
    <row r="10695" spans="1:1" x14ac:dyDescent="0.25">
      <c r="A10695" s="287"/>
    </row>
    <row r="10696" spans="1:1" x14ac:dyDescent="0.25">
      <c r="A10696" s="287"/>
    </row>
    <row r="10697" spans="1:1" x14ac:dyDescent="0.25">
      <c r="A10697" s="287"/>
    </row>
    <row r="10698" spans="1:1" x14ac:dyDescent="0.25">
      <c r="A10698" s="287"/>
    </row>
    <row r="10699" spans="1:1" x14ac:dyDescent="0.25">
      <c r="A10699" s="287"/>
    </row>
    <row r="10700" spans="1:1" x14ac:dyDescent="0.25">
      <c r="A10700" s="287"/>
    </row>
    <row r="10701" spans="1:1" x14ac:dyDescent="0.25">
      <c r="A10701" s="287"/>
    </row>
    <row r="10702" spans="1:1" x14ac:dyDescent="0.25">
      <c r="A10702" s="287"/>
    </row>
    <row r="10703" spans="1:1" x14ac:dyDescent="0.25">
      <c r="A10703" s="287"/>
    </row>
    <row r="10704" spans="1:1" x14ac:dyDescent="0.25">
      <c r="A10704" s="287"/>
    </row>
    <row r="10705" spans="1:1" x14ac:dyDescent="0.25">
      <c r="A10705" s="287"/>
    </row>
    <row r="10706" spans="1:1" x14ac:dyDescent="0.25">
      <c r="A10706" s="287"/>
    </row>
    <row r="10707" spans="1:1" x14ac:dyDescent="0.25">
      <c r="A10707" s="287"/>
    </row>
    <row r="10708" spans="1:1" x14ac:dyDescent="0.25">
      <c r="A10708" s="287"/>
    </row>
    <row r="10709" spans="1:1" x14ac:dyDescent="0.25">
      <c r="A10709" s="287"/>
    </row>
    <row r="10710" spans="1:1" x14ac:dyDescent="0.25">
      <c r="A10710" s="287"/>
    </row>
    <row r="10711" spans="1:1" x14ac:dyDescent="0.25">
      <c r="A10711" s="287"/>
    </row>
    <row r="10712" spans="1:1" x14ac:dyDescent="0.25">
      <c r="A10712" s="287"/>
    </row>
    <row r="10713" spans="1:1" x14ac:dyDescent="0.25">
      <c r="A10713" s="287"/>
    </row>
    <row r="10714" spans="1:1" x14ac:dyDescent="0.25">
      <c r="A10714" s="287"/>
    </row>
    <row r="10715" spans="1:1" x14ac:dyDescent="0.25">
      <c r="A10715" s="287"/>
    </row>
    <row r="10716" spans="1:1" x14ac:dyDescent="0.25">
      <c r="A10716" s="287"/>
    </row>
    <row r="10717" spans="1:1" x14ac:dyDescent="0.25">
      <c r="A10717" s="287"/>
    </row>
    <row r="10718" spans="1:1" x14ac:dyDescent="0.25">
      <c r="A10718" s="287"/>
    </row>
    <row r="10719" spans="1:1" x14ac:dyDescent="0.25">
      <c r="A10719" s="287"/>
    </row>
    <row r="10720" spans="1:1" x14ac:dyDescent="0.25">
      <c r="A10720" s="287"/>
    </row>
    <row r="10721" spans="1:1" x14ac:dyDescent="0.25">
      <c r="A10721" s="287"/>
    </row>
    <row r="10722" spans="1:1" x14ac:dyDescent="0.25">
      <c r="A10722" s="287"/>
    </row>
    <row r="10723" spans="1:1" x14ac:dyDescent="0.25">
      <c r="A10723" s="287"/>
    </row>
    <row r="10724" spans="1:1" x14ac:dyDescent="0.25">
      <c r="A10724" s="287"/>
    </row>
    <row r="10725" spans="1:1" x14ac:dyDescent="0.25">
      <c r="A10725" s="287"/>
    </row>
    <row r="10726" spans="1:1" x14ac:dyDescent="0.25">
      <c r="A10726" s="287"/>
    </row>
    <row r="10727" spans="1:1" x14ac:dyDescent="0.25">
      <c r="A10727" s="287"/>
    </row>
    <row r="10728" spans="1:1" x14ac:dyDescent="0.25">
      <c r="A10728" s="287"/>
    </row>
    <row r="10729" spans="1:1" x14ac:dyDescent="0.25">
      <c r="A10729" s="287"/>
    </row>
    <row r="10730" spans="1:1" x14ac:dyDescent="0.25">
      <c r="A10730" s="287"/>
    </row>
    <row r="10731" spans="1:1" x14ac:dyDescent="0.25">
      <c r="A10731" s="287"/>
    </row>
    <row r="10732" spans="1:1" x14ac:dyDescent="0.25">
      <c r="A10732" s="287"/>
    </row>
    <row r="10733" spans="1:1" x14ac:dyDescent="0.25">
      <c r="A10733" s="287"/>
    </row>
    <row r="10734" spans="1:1" x14ac:dyDescent="0.25">
      <c r="A10734" s="287"/>
    </row>
    <row r="10735" spans="1:1" x14ac:dyDescent="0.25">
      <c r="A10735" s="287"/>
    </row>
    <row r="10736" spans="1:1" x14ac:dyDescent="0.25">
      <c r="A10736" s="287"/>
    </row>
    <row r="10737" spans="1:1" x14ac:dyDescent="0.25">
      <c r="A10737" s="287"/>
    </row>
    <row r="10738" spans="1:1" x14ac:dyDescent="0.25">
      <c r="A10738" s="287"/>
    </row>
    <row r="10739" spans="1:1" x14ac:dyDescent="0.25">
      <c r="A10739" s="287"/>
    </row>
    <row r="10740" spans="1:1" x14ac:dyDescent="0.25">
      <c r="A10740" s="287"/>
    </row>
    <row r="10741" spans="1:1" x14ac:dyDescent="0.25">
      <c r="A10741" s="287"/>
    </row>
    <row r="10742" spans="1:1" x14ac:dyDescent="0.25">
      <c r="A10742" s="287"/>
    </row>
    <row r="10743" spans="1:1" x14ac:dyDescent="0.25">
      <c r="A10743" s="287"/>
    </row>
    <row r="10744" spans="1:1" x14ac:dyDescent="0.25">
      <c r="A10744" s="287"/>
    </row>
    <row r="10745" spans="1:1" x14ac:dyDescent="0.25">
      <c r="A10745" s="287"/>
    </row>
    <row r="10746" spans="1:1" x14ac:dyDescent="0.25">
      <c r="A10746" s="287"/>
    </row>
    <row r="10747" spans="1:1" x14ac:dyDescent="0.25">
      <c r="A10747" s="287"/>
    </row>
    <row r="10748" spans="1:1" x14ac:dyDescent="0.25">
      <c r="A10748" s="287"/>
    </row>
    <row r="10749" spans="1:1" x14ac:dyDescent="0.25">
      <c r="A10749" s="287"/>
    </row>
    <row r="10750" spans="1:1" x14ac:dyDescent="0.25">
      <c r="A10750" s="287"/>
    </row>
    <row r="10751" spans="1:1" x14ac:dyDescent="0.25">
      <c r="A10751" s="287"/>
    </row>
    <row r="10752" spans="1:1" x14ac:dyDescent="0.25">
      <c r="A10752" s="287"/>
    </row>
    <row r="10753" spans="1:1" x14ac:dyDescent="0.25">
      <c r="A10753" s="287"/>
    </row>
    <row r="10754" spans="1:1" x14ac:dyDescent="0.25">
      <c r="A10754" s="287"/>
    </row>
    <row r="10755" spans="1:1" x14ac:dyDescent="0.25">
      <c r="A10755" s="287"/>
    </row>
    <row r="10756" spans="1:1" x14ac:dyDescent="0.25">
      <c r="A10756" s="287"/>
    </row>
    <row r="10757" spans="1:1" x14ac:dyDescent="0.25">
      <c r="A10757" s="287"/>
    </row>
    <row r="10758" spans="1:1" x14ac:dyDescent="0.25">
      <c r="A10758" s="287"/>
    </row>
    <row r="10759" spans="1:1" x14ac:dyDescent="0.25">
      <c r="A10759" s="287"/>
    </row>
    <row r="10760" spans="1:1" x14ac:dyDescent="0.25">
      <c r="A10760" s="287"/>
    </row>
    <row r="10761" spans="1:1" x14ac:dyDescent="0.25">
      <c r="A10761" s="287"/>
    </row>
    <row r="10762" spans="1:1" x14ac:dyDescent="0.25">
      <c r="A10762" s="287"/>
    </row>
    <row r="10763" spans="1:1" x14ac:dyDescent="0.25">
      <c r="A10763" s="287"/>
    </row>
    <row r="10764" spans="1:1" x14ac:dyDescent="0.25">
      <c r="A10764" s="287"/>
    </row>
    <row r="10765" spans="1:1" x14ac:dyDescent="0.25">
      <c r="A10765" s="287"/>
    </row>
    <row r="10766" spans="1:1" x14ac:dyDescent="0.25">
      <c r="A10766" s="287"/>
    </row>
    <row r="10767" spans="1:1" x14ac:dyDescent="0.25">
      <c r="A10767" s="287"/>
    </row>
    <row r="10768" spans="1:1" x14ac:dyDescent="0.25">
      <c r="A10768" s="287"/>
    </row>
    <row r="10769" spans="1:1" x14ac:dyDescent="0.25">
      <c r="A10769" s="287"/>
    </row>
    <row r="10770" spans="1:1" x14ac:dyDescent="0.25">
      <c r="A10770" s="287"/>
    </row>
    <row r="10771" spans="1:1" x14ac:dyDescent="0.25">
      <c r="A10771" s="287"/>
    </row>
    <row r="10772" spans="1:1" x14ac:dyDescent="0.25">
      <c r="A10772" s="287"/>
    </row>
    <row r="10773" spans="1:1" x14ac:dyDescent="0.25">
      <c r="A10773" s="287"/>
    </row>
    <row r="10774" spans="1:1" x14ac:dyDescent="0.25">
      <c r="A10774" s="287"/>
    </row>
    <row r="10775" spans="1:1" x14ac:dyDescent="0.25">
      <c r="A10775" s="287"/>
    </row>
    <row r="10776" spans="1:1" x14ac:dyDescent="0.25">
      <c r="A10776" s="287"/>
    </row>
    <row r="10777" spans="1:1" x14ac:dyDescent="0.25">
      <c r="A10777" s="287"/>
    </row>
    <row r="10778" spans="1:1" x14ac:dyDescent="0.25">
      <c r="A10778" s="287"/>
    </row>
    <row r="10779" spans="1:1" x14ac:dyDescent="0.25">
      <c r="A10779" s="287"/>
    </row>
    <row r="10780" spans="1:1" x14ac:dyDescent="0.25">
      <c r="A10780" s="287"/>
    </row>
    <row r="10781" spans="1:1" x14ac:dyDescent="0.25">
      <c r="A10781" s="287"/>
    </row>
    <row r="10782" spans="1:1" x14ac:dyDescent="0.25">
      <c r="A10782" s="287"/>
    </row>
    <row r="10783" spans="1:1" x14ac:dyDescent="0.25">
      <c r="A10783" s="287"/>
    </row>
    <row r="10784" spans="1:1" x14ac:dyDescent="0.25">
      <c r="A10784" s="287"/>
    </row>
    <row r="10785" spans="1:1" x14ac:dyDescent="0.25">
      <c r="A10785" s="287"/>
    </row>
    <row r="10786" spans="1:1" x14ac:dyDescent="0.25">
      <c r="A10786" s="287"/>
    </row>
    <row r="10787" spans="1:1" x14ac:dyDescent="0.25">
      <c r="A10787" s="287"/>
    </row>
    <row r="10788" spans="1:1" x14ac:dyDescent="0.25">
      <c r="A10788" s="287"/>
    </row>
    <row r="10789" spans="1:1" x14ac:dyDescent="0.25">
      <c r="A10789" s="287"/>
    </row>
    <row r="10790" spans="1:1" x14ac:dyDescent="0.25">
      <c r="A10790" s="287"/>
    </row>
    <row r="10791" spans="1:1" x14ac:dyDescent="0.25">
      <c r="A10791" s="287"/>
    </row>
    <row r="10792" spans="1:1" x14ac:dyDescent="0.25">
      <c r="A10792" s="287"/>
    </row>
    <row r="10793" spans="1:1" x14ac:dyDescent="0.25">
      <c r="A10793" s="287"/>
    </row>
    <row r="10794" spans="1:1" x14ac:dyDescent="0.25">
      <c r="A10794" s="287"/>
    </row>
    <row r="10795" spans="1:1" x14ac:dyDescent="0.25">
      <c r="A10795" s="287"/>
    </row>
    <row r="10796" spans="1:1" x14ac:dyDescent="0.25">
      <c r="A10796" s="287"/>
    </row>
    <row r="10797" spans="1:1" x14ac:dyDescent="0.25">
      <c r="A10797" s="287"/>
    </row>
    <row r="10798" spans="1:1" x14ac:dyDescent="0.25">
      <c r="A10798" s="287"/>
    </row>
    <row r="10799" spans="1:1" x14ac:dyDescent="0.25">
      <c r="A10799" s="287"/>
    </row>
    <row r="10800" spans="1:1" x14ac:dyDescent="0.25">
      <c r="A10800" s="287"/>
    </row>
    <row r="10801" spans="1:1" x14ac:dyDescent="0.25">
      <c r="A10801" s="287"/>
    </row>
    <row r="10802" spans="1:1" x14ac:dyDescent="0.25">
      <c r="A10802" s="287"/>
    </row>
    <row r="10803" spans="1:1" x14ac:dyDescent="0.25">
      <c r="A10803" s="287"/>
    </row>
    <row r="10804" spans="1:1" x14ac:dyDescent="0.25">
      <c r="A10804" s="287"/>
    </row>
    <row r="10805" spans="1:1" x14ac:dyDescent="0.25">
      <c r="A10805" s="287"/>
    </row>
    <row r="10806" spans="1:1" x14ac:dyDescent="0.25">
      <c r="A10806" s="287"/>
    </row>
    <row r="10807" spans="1:1" x14ac:dyDescent="0.25">
      <c r="A10807" s="287"/>
    </row>
    <row r="10808" spans="1:1" x14ac:dyDescent="0.25">
      <c r="A10808" s="287"/>
    </row>
    <row r="10809" spans="1:1" x14ac:dyDescent="0.25">
      <c r="A10809" s="287"/>
    </row>
    <row r="10810" spans="1:1" x14ac:dyDescent="0.25">
      <c r="A10810" s="287"/>
    </row>
    <row r="10811" spans="1:1" x14ac:dyDescent="0.25">
      <c r="A10811" s="287"/>
    </row>
    <row r="10812" spans="1:1" x14ac:dyDescent="0.25">
      <c r="A10812" s="287"/>
    </row>
    <row r="10813" spans="1:1" x14ac:dyDescent="0.25">
      <c r="A10813" s="287"/>
    </row>
    <row r="10814" spans="1:1" x14ac:dyDescent="0.25">
      <c r="A10814" s="287"/>
    </row>
    <row r="10815" spans="1:1" x14ac:dyDescent="0.25">
      <c r="A10815" s="287"/>
    </row>
    <row r="10816" spans="1:1" x14ac:dyDescent="0.25">
      <c r="A10816" s="287"/>
    </row>
    <row r="10817" spans="1:1" x14ac:dyDescent="0.25">
      <c r="A10817" s="287"/>
    </row>
    <row r="10818" spans="1:1" x14ac:dyDescent="0.25">
      <c r="A10818" s="287"/>
    </row>
    <row r="10819" spans="1:1" x14ac:dyDescent="0.25">
      <c r="A10819" s="287"/>
    </row>
    <row r="10820" spans="1:1" x14ac:dyDescent="0.25">
      <c r="A10820" s="287"/>
    </row>
    <row r="10821" spans="1:1" x14ac:dyDescent="0.25">
      <c r="A10821" s="287"/>
    </row>
    <row r="10822" spans="1:1" x14ac:dyDescent="0.25">
      <c r="A10822" s="287"/>
    </row>
    <row r="10823" spans="1:1" x14ac:dyDescent="0.25">
      <c r="A10823" s="287"/>
    </row>
    <row r="10824" spans="1:1" x14ac:dyDescent="0.25">
      <c r="A10824" s="287"/>
    </row>
    <row r="10825" spans="1:1" x14ac:dyDescent="0.25">
      <c r="A10825" s="287"/>
    </row>
    <row r="10826" spans="1:1" x14ac:dyDescent="0.25">
      <c r="A10826" s="287"/>
    </row>
    <row r="10827" spans="1:1" x14ac:dyDescent="0.25">
      <c r="A10827" s="287"/>
    </row>
    <row r="10828" spans="1:1" x14ac:dyDescent="0.25">
      <c r="A10828" s="287"/>
    </row>
    <row r="10829" spans="1:1" x14ac:dyDescent="0.25">
      <c r="A10829" s="287"/>
    </row>
    <row r="10830" spans="1:1" x14ac:dyDescent="0.25">
      <c r="A10830" s="287"/>
    </row>
    <row r="10831" spans="1:1" x14ac:dyDescent="0.25">
      <c r="A10831" s="287"/>
    </row>
    <row r="10832" spans="1:1" x14ac:dyDescent="0.25">
      <c r="A10832" s="287"/>
    </row>
    <row r="10833" spans="1:1" x14ac:dyDescent="0.25">
      <c r="A10833" s="287"/>
    </row>
    <row r="10834" spans="1:1" x14ac:dyDescent="0.25">
      <c r="A10834" s="287"/>
    </row>
    <row r="10835" spans="1:1" x14ac:dyDescent="0.25">
      <c r="A10835" s="287"/>
    </row>
    <row r="10836" spans="1:1" x14ac:dyDescent="0.25">
      <c r="A10836" s="287"/>
    </row>
    <row r="10837" spans="1:1" x14ac:dyDescent="0.25">
      <c r="A10837" s="287"/>
    </row>
    <row r="10838" spans="1:1" x14ac:dyDescent="0.25">
      <c r="A10838" s="287"/>
    </row>
    <row r="10839" spans="1:1" x14ac:dyDescent="0.25">
      <c r="A10839" s="287"/>
    </row>
    <row r="10840" spans="1:1" x14ac:dyDescent="0.25">
      <c r="A10840" s="287"/>
    </row>
    <row r="10841" spans="1:1" x14ac:dyDescent="0.25">
      <c r="A10841" s="287"/>
    </row>
    <row r="10842" spans="1:1" x14ac:dyDescent="0.25">
      <c r="A10842" s="287"/>
    </row>
    <row r="10843" spans="1:1" x14ac:dyDescent="0.25">
      <c r="A10843" s="287"/>
    </row>
    <row r="10844" spans="1:1" x14ac:dyDescent="0.25">
      <c r="A10844" s="287"/>
    </row>
    <row r="10845" spans="1:1" x14ac:dyDescent="0.25">
      <c r="A10845" s="287"/>
    </row>
    <row r="10846" spans="1:1" x14ac:dyDescent="0.25">
      <c r="A10846" s="287"/>
    </row>
    <row r="10847" spans="1:1" x14ac:dyDescent="0.25">
      <c r="A10847" s="287"/>
    </row>
    <row r="10848" spans="1:1" x14ac:dyDescent="0.25">
      <c r="A10848" s="287"/>
    </row>
    <row r="10849" spans="1:1" x14ac:dyDescent="0.25">
      <c r="A10849" s="287"/>
    </row>
    <row r="10850" spans="1:1" x14ac:dyDescent="0.25">
      <c r="A10850" s="287"/>
    </row>
    <row r="10851" spans="1:1" x14ac:dyDescent="0.25">
      <c r="A10851" s="287"/>
    </row>
    <row r="10852" spans="1:1" x14ac:dyDescent="0.25">
      <c r="A10852" s="287"/>
    </row>
    <row r="10853" spans="1:1" x14ac:dyDescent="0.25">
      <c r="A10853" s="287"/>
    </row>
    <row r="10854" spans="1:1" x14ac:dyDescent="0.25">
      <c r="A10854" s="287"/>
    </row>
    <row r="10855" spans="1:1" x14ac:dyDescent="0.25">
      <c r="A10855" s="287"/>
    </row>
    <row r="10856" spans="1:1" x14ac:dyDescent="0.25">
      <c r="A10856" s="287"/>
    </row>
    <row r="10857" spans="1:1" x14ac:dyDescent="0.25">
      <c r="A10857" s="287"/>
    </row>
    <row r="10858" spans="1:1" x14ac:dyDescent="0.25">
      <c r="A10858" s="287"/>
    </row>
    <row r="10859" spans="1:1" x14ac:dyDescent="0.25">
      <c r="A10859" s="287"/>
    </row>
    <row r="10860" spans="1:1" x14ac:dyDescent="0.25">
      <c r="A10860" s="287"/>
    </row>
    <row r="10861" spans="1:1" x14ac:dyDescent="0.25">
      <c r="A10861" s="287"/>
    </row>
    <row r="10862" spans="1:1" x14ac:dyDescent="0.25">
      <c r="A10862" s="287"/>
    </row>
    <row r="10863" spans="1:1" x14ac:dyDescent="0.25">
      <c r="A10863" s="287"/>
    </row>
    <row r="10864" spans="1:1" x14ac:dyDescent="0.25">
      <c r="A10864" s="287"/>
    </row>
    <row r="10865" spans="1:1" x14ac:dyDescent="0.25">
      <c r="A10865" s="287"/>
    </row>
    <row r="10866" spans="1:1" x14ac:dyDescent="0.25">
      <c r="A10866" s="287"/>
    </row>
    <row r="10867" spans="1:1" x14ac:dyDescent="0.25">
      <c r="A10867" s="287"/>
    </row>
    <row r="10868" spans="1:1" x14ac:dyDescent="0.25">
      <c r="A10868" s="287"/>
    </row>
    <row r="10869" spans="1:1" x14ac:dyDescent="0.25">
      <c r="A10869" s="287"/>
    </row>
    <row r="10870" spans="1:1" x14ac:dyDescent="0.25">
      <c r="A10870" s="287"/>
    </row>
    <row r="10871" spans="1:1" x14ac:dyDescent="0.25">
      <c r="A10871" s="287"/>
    </row>
    <row r="10872" spans="1:1" x14ac:dyDescent="0.25">
      <c r="A10872" s="287"/>
    </row>
    <row r="10873" spans="1:1" x14ac:dyDescent="0.25">
      <c r="A10873" s="287"/>
    </row>
    <row r="10874" spans="1:1" x14ac:dyDescent="0.25">
      <c r="A10874" s="287"/>
    </row>
    <row r="10875" spans="1:1" x14ac:dyDescent="0.25">
      <c r="A10875" s="287"/>
    </row>
    <row r="10876" spans="1:1" x14ac:dyDescent="0.25">
      <c r="A10876" s="287"/>
    </row>
    <row r="10877" spans="1:1" x14ac:dyDescent="0.25">
      <c r="A10877" s="287"/>
    </row>
    <row r="10878" spans="1:1" x14ac:dyDescent="0.25">
      <c r="A10878" s="287"/>
    </row>
    <row r="10879" spans="1:1" x14ac:dyDescent="0.25">
      <c r="A10879" s="287"/>
    </row>
    <row r="10880" spans="1:1" x14ac:dyDescent="0.25">
      <c r="A10880" s="287"/>
    </row>
    <row r="10881" spans="1:1" x14ac:dyDescent="0.25">
      <c r="A10881" s="287"/>
    </row>
    <row r="10882" spans="1:1" x14ac:dyDescent="0.25">
      <c r="A10882" s="287"/>
    </row>
    <row r="10883" spans="1:1" x14ac:dyDescent="0.25">
      <c r="A10883" s="287"/>
    </row>
    <row r="10884" spans="1:1" x14ac:dyDescent="0.25">
      <c r="A10884" s="287"/>
    </row>
    <row r="10885" spans="1:1" x14ac:dyDescent="0.25">
      <c r="A10885" s="287"/>
    </row>
    <row r="10886" spans="1:1" x14ac:dyDescent="0.25">
      <c r="A10886" s="287"/>
    </row>
    <row r="10887" spans="1:1" x14ac:dyDescent="0.25">
      <c r="A10887" s="287"/>
    </row>
    <row r="10888" spans="1:1" x14ac:dyDescent="0.25">
      <c r="A10888" s="287"/>
    </row>
    <row r="10889" spans="1:1" x14ac:dyDescent="0.25">
      <c r="A10889" s="287"/>
    </row>
    <row r="10890" spans="1:1" x14ac:dyDescent="0.25">
      <c r="A10890" s="287"/>
    </row>
    <row r="10891" spans="1:1" x14ac:dyDescent="0.25">
      <c r="A10891" s="287"/>
    </row>
    <row r="10892" spans="1:1" x14ac:dyDescent="0.25">
      <c r="A10892" s="287"/>
    </row>
    <row r="10893" spans="1:1" x14ac:dyDescent="0.25">
      <c r="A10893" s="287"/>
    </row>
    <row r="10894" spans="1:1" x14ac:dyDescent="0.25">
      <c r="A10894" s="287"/>
    </row>
    <row r="10895" spans="1:1" x14ac:dyDescent="0.25">
      <c r="A10895" s="287"/>
    </row>
    <row r="10896" spans="1:1" x14ac:dyDescent="0.25">
      <c r="A10896" s="287"/>
    </row>
    <row r="10897" spans="1:1" x14ac:dyDescent="0.25">
      <c r="A10897" s="287"/>
    </row>
    <row r="10898" spans="1:1" x14ac:dyDescent="0.25">
      <c r="A10898" s="287"/>
    </row>
    <row r="10899" spans="1:1" x14ac:dyDescent="0.25">
      <c r="A10899" s="287"/>
    </row>
    <row r="10900" spans="1:1" x14ac:dyDescent="0.25">
      <c r="A10900" s="287"/>
    </row>
    <row r="10901" spans="1:1" x14ac:dyDescent="0.25">
      <c r="A10901" s="287"/>
    </row>
    <row r="10902" spans="1:1" x14ac:dyDescent="0.25">
      <c r="A10902" s="287"/>
    </row>
    <row r="10903" spans="1:1" x14ac:dyDescent="0.25">
      <c r="A10903" s="287"/>
    </row>
    <row r="10904" spans="1:1" x14ac:dyDescent="0.25">
      <c r="A10904" s="287"/>
    </row>
    <row r="10905" spans="1:1" x14ac:dyDescent="0.25">
      <c r="A10905" s="287"/>
    </row>
    <row r="10906" spans="1:1" x14ac:dyDescent="0.25">
      <c r="A10906" s="287"/>
    </row>
    <row r="10907" spans="1:1" x14ac:dyDescent="0.25">
      <c r="A10907" s="287"/>
    </row>
    <row r="10908" spans="1:1" x14ac:dyDescent="0.25">
      <c r="A10908" s="287"/>
    </row>
    <row r="10909" spans="1:1" x14ac:dyDescent="0.25">
      <c r="A10909" s="287"/>
    </row>
    <row r="10910" spans="1:1" x14ac:dyDescent="0.25">
      <c r="A10910" s="287"/>
    </row>
    <row r="10911" spans="1:1" x14ac:dyDescent="0.25">
      <c r="A10911" s="287"/>
    </row>
    <row r="10912" spans="1:1" x14ac:dyDescent="0.25">
      <c r="A10912" s="287"/>
    </row>
    <row r="10913" spans="1:1" x14ac:dyDescent="0.25">
      <c r="A10913" s="287"/>
    </row>
    <row r="10914" spans="1:1" x14ac:dyDescent="0.25">
      <c r="A10914" s="287"/>
    </row>
    <row r="10915" spans="1:1" x14ac:dyDescent="0.25">
      <c r="A10915" s="287"/>
    </row>
    <row r="10916" spans="1:1" x14ac:dyDescent="0.25">
      <c r="A10916" s="287"/>
    </row>
    <row r="10917" spans="1:1" x14ac:dyDescent="0.25">
      <c r="A10917" s="287"/>
    </row>
    <row r="10918" spans="1:1" x14ac:dyDescent="0.25">
      <c r="A10918" s="287"/>
    </row>
    <row r="10919" spans="1:1" x14ac:dyDescent="0.25">
      <c r="A10919" s="287"/>
    </row>
    <row r="10920" spans="1:1" x14ac:dyDescent="0.25">
      <c r="A10920" s="287"/>
    </row>
    <row r="10921" spans="1:1" x14ac:dyDescent="0.25">
      <c r="A10921" s="287"/>
    </row>
    <row r="10922" spans="1:1" x14ac:dyDescent="0.25">
      <c r="A10922" s="287"/>
    </row>
    <row r="10923" spans="1:1" x14ac:dyDescent="0.25">
      <c r="A10923" s="287"/>
    </row>
    <row r="10924" spans="1:1" x14ac:dyDescent="0.25">
      <c r="A10924" s="287"/>
    </row>
    <row r="10925" spans="1:1" x14ac:dyDescent="0.25">
      <c r="A10925" s="287"/>
    </row>
    <row r="10926" spans="1:1" x14ac:dyDescent="0.25">
      <c r="A10926" s="287"/>
    </row>
    <row r="10927" spans="1:1" x14ac:dyDescent="0.25">
      <c r="A10927" s="287"/>
    </row>
    <row r="10928" spans="1:1" x14ac:dyDescent="0.25">
      <c r="A10928" s="287"/>
    </row>
    <row r="10929" spans="1:1" x14ac:dyDescent="0.25">
      <c r="A10929" s="287"/>
    </row>
    <row r="10930" spans="1:1" x14ac:dyDescent="0.25">
      <c r="A10930" s="287"/>
    </row>
    <row r="10931" spans="1:1" x14ac:dyDescent="0.25">
      <c r="A10931" s="287"/>
    </row>
    <row r="10932" spans="1:1" x14ac:dyDescent="0.25">
      <c r="A10932" s="287"/>
    </row>
    <row r="10933" spans="1:1" x14ac:dyDescent="0.25">
      <c r="A10933" s="287"/>
    </row>
    <row r="10934" spans="1:1" x14ac:dyDescent="0.25">
      <c r="A10934" s="287"/>
    </row>
    <row r="10935" spans="1:1" x14ac:dyDescent="0.25">
      <c r="A10935" s="287"/>
    </row>
    <row r="10936" spans="1:1" x14ac:dyDescent="0.25">
      <c r="A10936" s="287"/>
    </row>
    <row r="10937" spans="1:1" x14ac:dyDescent="0.25">
      <c r="A10937" s="287"/>
    </row>
    <row r="10938" spans="1:1" x14ac:dyDescent="0.25">
      <c r="A10938" s="287"/>
    </row>
    <row r="10939" spans="1:1" x14ac:dyDescent="0.25">
      <c r="A10939" s="287"/>
    </row>
    <row r="10940" spans="1:1" x14ac:dyDescent="0.25">
      <c r="A10940" s="287"/>
    </row>
    <row r="10941" spans="1:1" x14ac:dyDescent="0.25">
      <c r="A10941" s="287"/>
    </row>
    <row r="10942" spans="1:1" x14ac:dyDescent="0.25">
      <c r="A10942" s="287"/>
    </row>
    <row r="10943" spans="1:1" x14ac:dyDescent="0.25">
      <c r="A10943" s="287"/>
    </row>
    <row r="10944" spans="1:1" x14ac:dyDescent="0.25">
      <c r="A10944" s="287"/>
    </row>
    <row r="10945" spans="1:1" x14ac:dyDescent="0.25">
      <c r="A10945" s="287"/>
    </row>
    <row r="10946" spans="1:1" x14ac:dyDescent="0.25">
      <c r="A10946" s="287"/>
    </row>
    <row r="10947" spans="1:1" x14ac:dyDescent="0.25">
      <c r="A10947" s="287"/>
    </row>
    <row r="10948" spans="1:1" x14ac:dyDescent="0.25">
      <c r="A10948" s="287"/>
    </row>
    <row r="10949" spans="1:1" x14ac:dyDescent="0.25">
      <c r="A10949" s="287"/>
    </row>
    <row r="10950" spans="1:1" x14ac:dyDescent="0.25">
      <c r="A10950" s="287"/>
    </row>
    <row r="10951" spans="1:1" x14ac:dyDescent="0.25">
      <c r="A10951" s="287"/>
    </row>
    <row r="10952" spans="1:1" x14ac:dyDescent="0.25">
      <c r="A10952" s="287"/>
    </row>
    <row r="10953" spans="1:1" x14ac:dyDescent="0.25">
      <c r="A10953" s="287"/>
    </row>
    <row r="10954" spans="1:1" x14ac:dyDescent="0.25">
      <c r="A10954" s="287"/>
    </row>
    <row r="10955" spans="1:1" x14ac:dyDescent="0.25">
      <c r="A10955" s="287"/>
    </row>
    <row r="10956" spans="1:1" x14ac:dyDescent="0.25">
      <c r="A10956" s="287"/>
    </row>
    <row r="10957" spans="1:1" x14ac:dyDescent="0.25">
      <c r="A10957" s="287"/>
    </row>
    <row r="10958" spans="1:1" x14ac:dyDescent="0.25">
      <c r="A10958" s="287"/>
    </row>
    <row r="10959" spans="1:1" x14ac:dyDescent="0.25">
      <c r="A10959" s="287"/>
    </row>
    <row r="10960" spans="1:1" x14ac:dyDescent="0.25">
      <c r="A10960" s="287"/>
    </row>
    <row r="10961" spans="1:1" x14ac:dyDescent="0.25">
      <c r="A10961" s="287"/>
    </row>
    <row r="10962" spans="1:1" x14ac:dyDescent="0.25">
      <c r="A10962" s="287"/>
    </row>
    <row r="10963" spans="1:1" x14ac:dyDescent="0.25">
      <c r="A10963" s="287"/>
    </row>
    <row r="10964" spans="1:1" x14ac:dyDescent="0.25">
      <c r="A10964" s="287"/>
    </row>
    <row r="10965" spans="1:1" x14ac:dyDescent="0.25">
      <c r="A10965" s="287"/>
    </row>
    <row r="10966" spans="1:1" x14ac:dyDescent="0.25">
      <c r="A10966" s="287"/>
    </row>
    <row r="10967" spans="1:1" x14ac:dyDescent="0.25">
      <c r="A10967" s="287"/>
    </row>
    <row r="10968" spans="1:1" x14ac:dyDescent="0.25">
      <c r="A10968" s="287"/>
    </row>
    <row r="10969" spans="1:1" x14ac:dyDescent="0.25">
      <c r="A10969" s="287"/>
    </row>
    <row r="10970" spans="1:1" x14ac:dyDescent="0.25">
      <c r="A10970" s="287"/>
    </row>
    <row r="10971" spans="1:1" x14ac:dyDescent="0.25">
      <c r="A10971" s="287"/>
    </row>
    <row r="10972" spans="1:1" x14ac:dyDescent="0.25">
      <c r="A10972" s="287"/>
    </row>
    <row r="10973" spans="1:1" x14ac:dyDescent="0.25">
      <c r="A10973" s="287"/>
    </row>
    <row r="10974" spans="1:1" x14ac:dyDescent="0.25">
      <c r="A10974" s="287"/>
    </row>
    <row r="10975" spans="1:1" x14ac:dyDescent="0.25">
      <c r="A10975" s="287"/>
    </row>
    <row r="10976" spans="1:1" x14ac:dyDescent="0.25">
      <c r="A10976" s="287"/>
    </row>
    <row r="10977" spans="1:1" x14ac:dyDescent="0.25">
      <c r="A10977" s="287"/>
    </row>
    <row r="10978" spans="1:1" x14ac:dyDescent="0.25">
      <c r="A10978" s="287"/>
    </row>
    <row r="10979" spans="1:1" x14ac:dyDescent="0.25">
      <c r="A10979" s="287"/>
    </row>
    <row r="10980" spans="1:1" x14ac:dyDescent="0.25">
      <c r="A10980" s="287"/>
    </row>
    <row r="10981" spans="1:1" x14ac:dyDescent="0.25">
      <c r="A10981" s="287"/>
    </row>
    <row r="10982" spans="1:1" x14ac:dyDescent="0.25">
      <c r="A10982" s="287"/>
    </row>
    <row r="10983" spans="1:1" x14ac:dyDescent="0.25">
      <c r="A10983" s="287"/>
    </row>
    <row r="10984" spans="1:1" x14ac:dyDescent="0.25">
      <c r="A10984" s="287"/>
    </row>
    <row r="10985" spans="1:1" x14ac:dyDescent="0.25">
      <c r="A10985" s="287"/>
    </row>
    <row r="10986" spans="1:1" x14ac:dyDescent="0.25">
      <c r="A10986" s="287"/>
    </row>
    <row r="10987" spans="1:1" x14ac:dyDescent="0.25">
      <c r="A10987" s="287"/>
    </row>
    <row r="10988" spans="1:1" x14ac:dyDescent="0.25">
      <c r="A10988" s="287"/>
    </row>
    <row r="10989" spans="1:1" x14ac:dyDescent="0.25">
      <c r="A10989" s="287"/>
    </row>
    <row r="10990" spans="1:1" x14ac:dyDescent="0.25">
      <c r="A10990" s="287"/>
    </row>
    <row r="10991" spans="1:1" x14ac:dyDescent="0.25">
      <c r="A10991" s="287"/>
    </row>
    <row r="10992" spans="1:1" x14ac:dyDescent="0.25">
      <c r="A10992" s="287"/>
    </row>
    <row r="10993" spans="1:1" x14ac:dyDescent="0.25">
      <c r="A10993" s="287"/>
    </row>
    <row r="10994" spans="1:1" x14ac:dyDescent="0.25">
      <c r="A10994" s="287"/>
    </row>
    <row r="10995" spans="1:1" x14ac:dyDescent="0.25">
      <c r="A10995" s="287"/>
    </row>
    <row r="10996" spans="1:1" x14ac:dyDescent="0.25">
      <c r="A10996" s="287"/>
    </row>
    <row r="10997" spans="1:1" x14ac:dyDescent="0.25">
      <c r="A10997" s="287"/>
    </row>
    <row r="10998" spans="1:1" x14ac:dyDescent="0.25">
      <c r="A10998" s="287"/>
    </row>
    <row r="10999" spans="1:1" x14ac:dyDescent="0.25">
      <c r="A10999" s="287"/>
    </row>
    <row r="11000" spans="1:1" x14ac:dyDescent="0.25">
      <c r="A11000" s="287"/>
    </row>
    <row r="11001" spans="1:1" x14ac:dyDescent="0.25">
      <c r="A11001" s="287"/>
    </row>
    <row r="11002" spans="1:1" x14ac:dyDescent="0.25">
      <c r="A11002" s="287"/>
    </row>
    <row r="11003" spans="1:1" x14ac:dyDescent="0.25">
      <c r="A11003" s="287"/>
    </row>
    <row r="11004" spans="1:1" x14ac:dyDescent="0.25">
      <c r="A11004" s="287"/>
    </row>
    <row r="11005" spans="1:1" x14ac:dyDescent="0.25">
      <c r="A11005" s="287"/>
    </row>
    <row r="11006" spans="1:1" x14ac:dyDescent="0.25">
      <c r="A11006" s="287"/>
    </row>
    <row r="11007" spans="1:1" x14ac:dyDescent="0.25">
      <c r="A11007" s="287"/>
    </row>
    <row r="11008" spans="1:1" x14ac:dyDescent="0.25">
      <c r="A11008" s="287"/>
    </row>
    <row r="11009" spans="1:1" x14ac:dyDescent="0.25">
      <c r="A11009" s="287"/>
    </row>
    <row r="11010" spans="1:1" x14ac:dyDescent="0.25">
      <c r="A11010" s="287"/>
    </row>
    <row r="11011" spans="1:1" x14ac:dyDescent="0.25">
      <c r="A11011" s="287"/>
    </row>
    <row r="11012" spans="1:1" x14ac:dyDescent="0.25">
      <c r="A11012" s="287"/>
    </row>
    <row r="11013" spans="1:1" x14ac:dyDescent="0.25">
      <c r="A11013" s="287"/>
    </row>
    <row r="11014" spans="1:1" x14ac:dyDescent="0.25">
      <c r="A11014" s="287"/>
    </row>
    <row r="11015" spans="1:1" x14ac:dyDescent="0.25">
      <c r="A11015" s="287"/>
    </row>
    <row r="11016" spans="1:1" x14ac:dyDescent="0.25">
      <c r="A11016" s="287"/>
    </row>
    <row r="11017" spans="1:1" x14ac:dyDescent="0.25">
      <c r="A11017" s="287"/>
    </row>
    <row r="11018" spans="1:1" x14ac:dyDescent="0.25">
      <c r="A11018" s="287"/>
    </row>
    <row r="11019" spans="1:1" x14ac:dyDescent="0.25">
      <c r="A11019" s="287"/>
    </row>
    <row r="11020" spans="1:1" x14ac:dyDescent="0.25">
      <c r="A11020" s="287"/>
    </row>
    <row r="11021" spans="1:1" x14ac:dyDescent="0.25">
      <c r="A11021" s="287"/>
    </row>
    <row r="11022" spans="1:1" x14ac:dyDescent="0.25">
      <c r="A11022" s="287"/>
    </row>
    <row r="11023" spans="1:1" x14ac:dyDescent="0.25">
      <c r="A11023" s="287"/>
    </row>
    <row r="11024" spans="1:1" x14ac:dyDescent="0.25">
      <c r="A11024" s="287"/>
    </row>
    <row r="11025" spans="1:1" x14ac:dyDescent="0.25">
      <c r="A11025" s="287"/>
    </row>
    <row r="11026" spans="1:1" x14ac:dyDescent="0.25">
      <c r="A11026" s="287"/>
    </row>
    <row r="11027" spans="1:1" x14ac:dyDescent="0.25">
      <c r="A11027" s="287"/>
    </row>
    <row r="11028" spans="1:1" x14ac:dyDescent="0.25">
      <c r="A11028" s="287"/>
    </row>
    <row r="11029" spans="1:1" x14ac:dyDescent="0.25">
      <c r="A11029" s="287"/>
    </row>
    <row r="11030" spans="1:1" x14ac:dyDescent="0.25">
      <c r="A11030" s="287"/>
    </row>
    <row r="11031" spans="1:1" x14ac:dyDescent="0.25">
      <c r="A11031" s="287"/>
    </row>
    <row r="11032" spans="1:1" x14ac:dyDescent="0.25">
      <c r="A11032" s="287"/>
    </row>
    <row r="11033" spans="1:1" x14ac:dyDescent="0.25">
      <c r="A11033" s="287"/>
    </row>
    <row r="11034" spans="1:1" x14ac:dyDescent="0.25">
      <c r="A11034" s="287"/>
    </row>
    <row r="11035" spans="1:1" x14ac:dyDescent="0.25">
      <c r="A11035" s="287"/>
    </row>
    <row r="11036" spans="1:1" x14ac:dyDescent="0.25">
      <c r="A11036" s="287"/>
    </row>
    <row r="11037" spans="1:1" x14ac:dyDescent="0.25">
      <c r="A11037" s="287"/>
    </row>
    <row r="11038" spans="1:1" x14ac:dyDescent="0.25">
      <c r="A11038" s="287"/>
    </row>
    <row r="11039" spans="1:1" x14ac:dyDescent="0.25">
      <c r="A11039" s="287"/>
    </row>
    <row r="11040" spans="1:1" x14ac:dyDescent="0.25">
      <c r="A11040" s="287"/>
    </row>
    <row r="11041" spans="1:1" x14ac:dyDescent="0.25">
      <c r="A11041" s="287"/>
    </row>
    <row r="11042" spans="1:1" x14ac:dyDescent="0.25">
      <c r="A11042" s="287"/>
    </row>
    <row r="11043" spans="1:1" x14ac:dyDescent="0.25">
      <c r="A11043" s="287"/>
    </row>
    <row r="11044" spans="1:1" x14ac:dyDescent="0.25">
      <c r="A11044" s="287"/>
    </row>
    <row r="11045" spans="1:1" x14ac:dyDescent="0.25">
      <c r="A11045" s="287"/>
    </row>
    <row r="11046" spans="1:1" x14ac:dyDescent="0.25">
      <c r="A11046" s="287"/>
    </row>
    <row r="11047" spans="1:1" x14ac:dyDescent="0.25">
      <c r="A11047" s="287"/>
    </row>
    <row r="11048" spans="1:1" x14ac:dyDescent="0.25">
      <c r="A11048" s="287"/>
    </row>
    <row r="11049" spans="1:1" x14ac:dyDescent="0.25">
      <c r="A11049" s="287"/>
    </row>
    <row r="11050" spans="1:1" x14ac:dyDescent="0.25">
      <c r="A11050" s="287"/>
    </row>
    <row r="11051" spans="1:1" x14ac:dyDescent="0.25">
      <c r="A11051" s="287"/>
    </row>
    <row r="11052" spans="1:1" x14ac:dyDescent="0.25">
      <c r="A11052" s="287"/>
    </row>
    <row r="11053" spans="1:1" x14ac:dyDescent="0.25">
      <c r="A11053" s="287"/>
    </row>
    <row r="11054" spans="1:1" x14ac:dyDescent="0.25">
      <c r="A11054" s="287"/>
    </row>
    <row r="11055" spans="1:1" x14ac:dyDescent="0.25">
      <c r="A11055" s="287"/>
    </row>
    <row r="11056" spans="1:1" x14ac:dyDescent="0.25">
      <c r="A11056" s="287"/>
    </row>
    <row r="11057" spans="1:1" x14ac:dyDescent="0.25">
      <c r="A11057" s="287"/>
    </row>
    <row r="11058" spans="1:1" x14ac:dyDescent="0.25">
      <c r="A11058" s="287"/>
    </row>
    <row r="11059" spans="1:1" x14ac:dyDescent="0.25">
      <c r="A11059" s="287"/>
    </row>
    <row r="11060" spans="1:1" x14ac:dyDescent="0.25">
      <c r="A11060" s="287"/>
    </row>
    <row r="11061" spans="1:1" x14ac:dyDescent="0.25">
      <c r="A11061" s="287"/>
    </row>
    <row r="11062" spans="1:1" x14ac:dyDescent="0.25">
      <c r="A11062" s="287"/>
    </row>
    <row r="11063" spans="1:1" x14ac:dyDescent="0.25">
      <c r="A11063" s="287"/>
    </row>
    <row r="11064" spans="1:1" x14ac:dyDescent="0.25">
      <c r="A11064" s="287"/>
    </row>
    <row r="11065" spans="1:1" x14ac:dyDescent="0.25">
      <c r="A11065" s="287"/>
    </row>
    <row r="11066" spans="1:1" x14ac:dyDescent="0.25">
      <c r="A11066" s="287"/>
    </row>
    <row r="11067" spans="1:1" x14ac:dyDescent="0.25">
      <c r="A11067" s="287"/>
    </row>
    <row r="11068" spans="1:1" x14ac:dyDescent="0.25">
      <c r="A11068" s="287"/>
    </row>
    <row r="11069" spans="1:1" x14ac:dyDescent="0.25">
      <c r="A11069" s="287"/>
    </row>
    <row r="11070" spans="1:1" x14ac:dyDescent="0.25">
      <c r="A11070" s="287"/>
    </row>
    <row r="11071" spans="1:1" x14ac:dyDescent="0.25">
      <c r="A11071" s="287"/>
    </row>
    <row r="11072" spans="1:1" x14ac:dyDescent="0.25">
      <c r="A11072" s="287"/>
    </row>
    <row r="11073" spans="1:1" x14ac:dyDescent="0.25">
      <c r="A11073" s="287"/>
    </row>
    <row r="11074" spans="1:1" x14ac:dyDescent="0.25">
      <c r="A11074" s="287"/>
    </row>
    <row r="11075" spans="1:1" x14ac:dyDescent="0.25">
      <c r="A11075" s="287"/>
    </row>
    <row r="11076" spans="1:1" x14ac:dyDescent="0.25">
      <c r="A11076" s="287"/>
    </row>
    <row r="11077" spans="1:1" x14ac:dyDescent="0.25">
      <c r="A11077" s="287"/>
    </row>
    <row r="11078" spans="1:1" x14ac:dyDescent="0.25">
      <c r="A11078" s="287"/>
    </row>
    <row r="11079" spans="1:1" x14ac:dyDescent="0.25">
      <c r="A11079" s="287"/>
    </row>
    <row r="11080" spans="1:1" x14ac:dyDescent="0.25">
      <c r="A11080" s="287"/>
    </row>
    <row r="11081" spans="1:1" x14ac:dyDescent="0.25">
      <c r="A11081" s="287"/>
    </row>
    <row r="11082" spans="1:1" x14ac:dyDescent="0.25">
      <c r="A11082" s="287"/>
    </row>
    <row r="11083" spans="1:1" x14ac:dyDescent="0.25">
      <c r="A11083" s="287"/>
    </row>
    <row r="11084" spans="1:1" x14ac:dyDescent="0.25">
      <c r="A11084" s="287"/>
    </row>
    <row r="11085" spans="1:1" x14ac:dyDescent="0.25">
      <c r="A11085" s="287"/>
    </row>
    <row r="11086" spans="1:1" x14ac:dyDescent="0.25">
      <c r="A11086" s="287"/>
    </row>
    <row r="11087" spans="1:1" x14ac:dyDescent="0.25">
      <c r="A11087" s="287"/>
    </row>
    <row r="11088" spans="1:1" x14ac:dyDescent="0.25">
      <c r="A11088" s="287"/>
    </row>
    <row r="11089" spans="1:1" x14ac:dyDescent="0.25">
      <c r="A11089" s="287"/>
    </row>
    <row r="11090" spans="1:1" x14ac:dyDescent="0.25">
      <c r="A11090" s="287"/>
    </row>
    <row r="11091" spans="1:1" x14ac:dyDescent="0.25">
      <c r="A11091" s="287"/>
    </row>
    <row r="11092" spans="1:1" x14ac:dyDescent="0.25">
      <c r="A11092" s="287"/>
    </row>
    <row r="11093" spans="1:1" x14ac:dyDescent="0.25">
      <c r="A11093" s="287"/>
    </row>
    <row r="11094" spans="1:1" x14ac:dyDescent="0.25">
      <c r="A11094" s="287"/>
    </row>
    <row r="11095" spans="1:1" x14ac:dyDescent="0.25">
      <c r="A11095" s="287"/>
    </row>
    <row r="11096" spans="1:1" x14ac:dyDescent="0.25">
      <c r="A11096" s="287"/>
    </row>
    <row r="11097" spans="1:1" x14ac:dyDescent="0.25">
      <c r="A11097" s="287"/>
    </row>
    <row r="11098" spans="1:1" x14ac:dyDescent="0.25">
      <c r="A11098" s="287"/>
    </row>
    <row r="11099" spans="1:1" x14ac:dyDescent="0.25">
      <c r="A11099" s="287"/>
    </row>
    <row r="11100" spans="1:1" x14ac:dyDescent="0.25">
      <c r="A11100" s="287"/>
    </row>
    <row r="11101" spans="1:1" x14ac:dyDescent="0.25">
      <c r="A11101" s="287"/>
    </row>
    <row r="11102" spans="1:1" x14ac:dyDescent="0.25">
      <c r="A11102" s="287"/>
    </row>
    <row r="11103" spans="1:1" x14ac:dyDescent="0.25">
      <c r="A11103" s="287"/>
    </row>
    <row r="11104" spans="1:1" x14ac:dyDescent="0.25">
      <c r="A11104" s="287"/>
    </row>
    <row r="11105" spans="1:1" x14ac:dyDescent="0.25">
      <c r="A11105" s="287"/>
    </row>
    <row r="11106" spans="1:1" x14ac:dyDescent="0.25">
      <c r="A11106" s="287"/>
    </row>
    <row r="11107" spans="1:1" x14ac:dyDescent="0.25">
      <c r="A11107" s="287"/>
    </row>
    <row r="11108" spans="1:1" x14ac:dyDescent="0.25">
      <c r="A11108" s="287"/>
    </row>
    <row r="11109" spans="1:1" x14ac:dyDescent="0.25">
      <c r="A11109" s="287"/>
    </row>
    <row r="11110" spans="1:1" x14ac:dyDescent="0.25">
      <c r="A11110" s="287"/>
    </row>
    <row r="11111" spans="1:1" x14ac:dyDescent="0.25">
      <c r="A11111" s="287"/>
    </row>
    <row r="11112" spans="1:1" x14ac:dyDescent="0.25">
      <c r="A11112" s="287"/>
    </row>
    <row r="11113" spans="1:1" x14ac:dyDescent="0.25">
      <c r="A11113" s="287"/>
    </row>
    <row r="11114" spans="1:1" x14ac:dyDescent="0.25">
      <c r="A11114" s="287"/>
    </row>
    <row r="11115" spans="1:1" x14ac:dyDescent="0.25">
      <c r="A11115" s="287"/>
    </row>
    <row r="11116" spans="1:1" x14ac:dyDescent="0.25">
      <c r="A11116" s="287"/>
    </row>
    <row r="11117" spans="1:1" x14ac:dyDescent="0.25">
      <c r="A11117" s="287"/>
    </row>
    <row r="11118" spans="1:1" x14ac:dyDescent="0.25">
      <c r="A11118" s="287"/>
    </row>
    <row r="11119" spans="1:1" x14ac:dyDescent="0.25">
      <c r="A11119" s="287"/>
    </row>
    <row r="11120" spans="1:1" x14ac:dyDescent="0.25">
      <c r="A11120" s="287"/>
    </row>
    <row r="11121" spans="1:1" x14ac:dyDescent="0.25">
      <c r="A11121" s="287"/>
    </row>
    <row r="11122" spans="1:1" x14ac:dyDescent="0.25">
      <c r="A11122" s="287"/>
    </row>
    <row r="11123" spans="1:1" x14ac:dyDescent="0.25">
      <c r="A11123" s="287"/>
    </row>
    <row r="11124" spans="1:1" x14ac:dyDescent="0.25">
      <c r="A11124" s="287"/>
    </row>
    <row r="11125" spans="1:1" x14ac:dyDescent="0.25">
      <c r="A11125" s="287"/>
    </row>
    <row r="11126" spans="1:1" x14ac:dyDescent="0.25">
      <c r="A11126" s="287"/>
    </row>
    <row r="11127" spans="1:1" x14ac:dyDescent="0.25">
      <c r="A11127" s="287"/>
    </row>
    <row r="11128" spans="1:1" x14ac:dyDescent="0.25">
      <c r="A11128" s="287"/>
    </row>
    <row r="11129" spans="1:1" x14ac:dyDescent="0.25">
      <c r="A11129" s="287"/>
    </row>
    <row r="11130" spans="1:1" x14ac:dyDescent="0.25">
      <c r="A11130" s="287"/>
    </row>
    <row r="11131" spans="1:1" x14ac:dyDescent="0.25">
      <c r="A11131" s="287"/>
    </row>
    <row r="11132" spans="1:1" x14ac:dyDescent="0.25">
      <c r="A11132" s="287"/>
    </row>
    <row r="11133" spans="1:1" x14ac:dyDescent="0.25">
      <c r="A11133" s="287"/>
    </row>
    <row r="11134" spans="1:1" x14ac:dyDescent="0.25">
      <c r="A11134" s="287"/>
    </row>
    <row r="11135" spans="1:1" x14ac:dyDescent="0.25">
      <c r="A11135" s="287"/>
    </row>
    <row r="11136" spans="1:1" x14ac:dyDescent="0.25">
      <c r="A11136" s="287"/>
    </row>
    <row r="11137" spans="1:1" x14ac:dyDescent="0.25">
      <c r="A11137" s="287"/>
    </row>
    <row r="11138" spans="1:1" x14ac:dyDescent="0.25">
      <c r="A11138" s="287"/>
    </row>
    <row r="11139" spans="1:1" x14ac:dyDescent="0.25">
      <c r="A11139" s="287"/>
    </row>
    <row r="11140" spans="1:1" x14ac:dyDescent="0.25">
      <c r="A11140" s="287"/>
    </row>
    <row r="11141" spans="1:1" x14ac:dyDescent="0.25">
      <c r="A11141" s="287"/>
    </row>
    <row r="11142" spans="1:1" x14ac:dyDescent="0.25">
      <c r="A11142" s="287"/>
    </row>
    <row r="11143" spans="1:1" x14ac:dyDescent="0.25">
      <c r="A11143" s="287"/>
    </row>
    <row r="11144" spans="1:1" x14ac:dyDescent="0.25">
      <c r="A11144" s="287"/>
    </row>
    <row r="11145" spans="1:1" x14ac:dyDescent="0.25">
      <c r="A11145" s="287"/>
    </row>
    <row r="11146" spans="1:1" x14ac:dyDescent="0.25">
      <c r="A11146" s="287"/>
    </row>
    <row r="11147" spans="1:1" x14ac:dyDescent="0.25">
      <c r="A11147" s="287"/>
    </row>
    <row r="11148" spans="1:1" x14ac:dyDescent="0.25">
      <c r="A11148" s="287"/>
    </row>
    <row r="11149" spans="1:1" x14ac:dyDescent="0.25">
      <c r="A11149" s="287"/>
    </row>
    <row r="11150" spans="1:1" x14ac:dyDescent="0.25">
      <c r="A11150" s="287"/>
    </row>
    <row r="11151" spans="1:1" x14ac:dyDescent="0.25">
      <c r="A11151" s="287"/>
    </row>
    <row r="11152" spans="1:1" x14ac:dyDescent="0.25">
      <c r="A11152" s="287"/>
    </row>
    <row r="11153" spans="1:1" x14ac:dyDescent="0.25">
      <c r="A11153" s="287"/>
    </row>
    <row r="11154" spans="1:1" x14ac:dyDescent="0.25">
      <c r="A11154" s="287"/>
    </row>
    <row r="11155" spans="1:1" x14ac:dyDescent="0.25">
      <c r="A11155" s="287"/>
    </row>
    <row r="11156" spans="1:1" x14ac:dyDescent="0.25">
      <c r="A11156" s="287"/>
    </row>
    <row r="11157" spans="1:1" x14ac:dyDescent="0.25">
      <c r="A11157" s="287"/>
    </row>
    <row r="11158" spans="1:1" x14ac:dyDescent="0.25">
      <c r="A11158" s="287"/>
    </row>
    <row r="11159" spans="1:1" x14ac:dyDescent="0.25">
      <c r="A11159" s="287"/>
    </row>
    <row r="11160" spans="1:1" x14ac:dyDescent="0.25">
      <c r="A11160" s="287"/>
    </row>
    <row r="11161" spans="1:1" x14ac:dyDescent="0.25">
      <c r="A11161" s="287"/>
    </row>
    <row r="11162" spans="1:1" x14ac:dyDescent="0.25">
      <c r="A11162" s="287"/>
    </row>
    <row r="11163" spans="1:1" x14ac:dyDescent="0.25">
      <c r="A11163" s="287"/>
    </row>
    <row r="11164" spans="1:1" x14ac:dyDescent="0.25">
      <c r="A11164" s="287"/>
    </row>
    <row r="11165" spans="1:1" x14ac:dyDescent="0.25">
      <c r="A11165" s="287"/>
    </row>
    <row r="11166" spans="1:1" x14ac:dyDescent="0.25">
      <c r="A11166" s="287"/>
    </row>
    <row r="11167" spans="1:1" x14ac:dyDescent="0.25">
      <c r="A11167" s="287"/>
    </row>
    <row r="11168" spans="1:1" x14ac:dyDescent="0.25">
      <c r="A11168" s="287"/>
    </row>
    <row r="11169" spans="1:1" x14ac:dyDescent="0.25">
      <c r="A11169" s="287"/>
    </row>
    <row r="11170" spans="1:1" x14ac:dyDescent="0.25">
      <c r="A11170" s="287"/>
    </row>
    <row r="11171" spans="1:1" x14ac:dyDescent="0.25">
      <c r="A11171" s="287"/>
    </row>
    <row r="11172" spans="1:1" x14ac:dyDescent="0.25">
      <c r="A11172" s="287"/>
    </row>
    <row r="11173" spans="1:1" x14ac:dyDescent="0.25">
      <c r="A11173" s="287"/>
    </row>
    <row r="11174" spans="1:1" x14ac:dyDescent="0.25">
      <c r="A11174" s="287"/>
    </row>
    <row r="11175" spans="1:1" x14ac:dyDescent="0.25">
      <c r="A11175" s="287"/>
    </row>
    <row r="11176" spans="1:1" x14ac:dyDescent="0.25">
      <c r="A11176" s="287"/>
    </row>
    <row r="11177" spans="1:1" x14ac:dyDescent="0.25">
      <c r="A11177" s="287"/>
    </row>
    <row r="11178" spans="1:1" x14ac:dyDescent="0.25">
      <c r="A11178" s="287"/>
    </row>
    <row r="11179" spans="1:1" x14ac:dyDescent="0.25">
      <c r="A11179" s="287"/>
    </row>
    <row r="11180" spans="1:1" x14ac:dyDescent="0.25">
      <c r="A11180" s="287"/>
    </row>
    <row r="11181" spans="1:1" x14ac:dyDescent="0.25">
      <c r="A11181" s="287"/>
    </row>
    <row r="11182" spans="1:1" x14ac:dyDescent="0.25">
      <c r="A11182" s="287"/>
    </row>
    <row r="11183" spans="1:1" x14ac:dyDescent="0.25">
      <c r="A11183" s="287"/>
    </row>
    <row r="11184" spans="1:1" x14ac:dyDescent="0.25">
      <c r="A11184" s="287"/>
    </row>
    <row r="11185" spans="1:1" x14ac:dyDescent="0.25">
      <c r="A11185" s="287"/>
    </row>
    <row r="11186" spans="1:1" x14ac:dyDescent="0.25">
      <c r="A11186" s="287"/>
    </row>
    <row r="11187" spans="1:1" x14ac:dyDescent="0.25">
      <c r="A11187" s="287"/>
    </row>
    <row r="11188" spans="1:1" x14ac:dyDescent="0.25">
      <c r="A11188" s="287"/>
    </row>
    <row r="11189" spans="1:1" x14ac:dyDescent="0.25">
      <c r="A11189" s="287"/>
    </row>
    <row r="11190" spans="1:1" x14ac:dyDescent="0.25">
      <c r="A11190" s="287"/>
    </row>
    <row r="11191" spans="1:1" x14ac:dyDescent="0.25">
      <c r="A11191" s="287"/>
    </row>
    <row r="11192" spans="1:1" x14ac:dyDescent="0.25">
      <c r="A11192" s="287"/>
    </row>
    <row r="11193" spans="1:1" x14ac:dyDescent="0.25">
      <c r="A11193" s="287"/>
    </row>
    <row r="11194" spans="1:1" x14ac:dyDescent="0.25">
      <c r="A11194" s="287"/>
    </row>
    <row r="11195" spans="1:1" x14ac:dyDescent="0.25">
      <c r="A11195" s="287"/>
    </row>
    <row r="11196" spans="1:1" x14ac:dyDescent="0.25">
      <c r="A11196" s="287"/>
    </row>
    <row r="11197" spans="1:1" x14ac:dyDescent="0.25">
      <c r="A11197" s="287"/>
    </row>
    <row r="11198" spans="1:1" x14ac:dyDescent="0.25">
      <c r="A11198" s="287"/>
    </row>
    <row r="11199" spans="1:1" x14ac:dyDescent="0.25">
      <c r="A11199" s="287"/>
    </row>
    <row r="11200" spans="1:1" x14ac:dyDescent="0.25">
      <c r="A11200" s="287"/>
    </row>
    <row r="11201" spans="1:1" x14ac:dyDescent="0.25">
      <c r="A11201" s="287"/>
    </row>
    <row r="11202" spans="1:1" x14ac:dyDescent="0.25">
      <c r="A11202" s="287"/>
    </row>
    <row r="11203" spans="1:1" x14ac:dyDescent="0.25">
      <c r="A11203" s="287"/>
    </row>
    <row r="11204" spans="1:1" x14ac:dyDescent="0.25">
      <c r="A11204" s="287"/>
    </row>
    <row r="11205" spans="1:1" x14ac:dyDescent="0.25">
      <c r="A11205" s="287"/>
    </row>
    <row r="11206" spans="1:1" x14ac:dyDescent="0.25">
      <c r="A11206" s="287"/>
    </row>
    <row r="11207" spans="1:1" x14ac:dyDescent="0.25">
      <c r="A11207" s="287"/>
    </row>
    <row r="11208" spans="1:1" x14ac:dyDescent="0.25">
      <c r="A11208" s="287"/>
    </row>
    <row r="11209" spans="1:1" x14ac:dyDescent="0.25">
      <c r="A11209" s="287"/>
    </row>
    <row r="11210" spans="1:1" x14ac:dyDescent="0.25">
      <c r="A11210" s="287"/>
    </row>
    <row r="11211" spans="1:1" x14ac:dyDescent="0.25">
      <c r="A11211" s="287"/>
    </row>
    <row r="11212" spans="1:1" x14ac:dyDescent="0.25">
      <c r="A11212" s="287"/>
    </row>
    <row r="11213" spans="1:1" x14ac:dyDescent="0.25">
      <c r="A11213" s="287"/>
    </row>
    <row r="11214" spans="1:1" x14ac:dyDescent="0.25">
      <c r="A11214" s="287"/>
    </row>
    <row r="11215" spans="1:1" x14ac:dyDescent="0.25">
      <c r="A11215" s="287"/>
    </row>
    <row r="11216" spans="1:1" x14ac:dyDescent="0.25">
      <c r="A11216" s="287"/>
    </row>
    <row r="11217" spans="1:1" x14ac:dyDescent="0.25">
      <c r="A11217" s="287"/>
    </row>
    <row r="11218" spans="1:1" x14ac:dyDescent="0.25">
      <c r="A11218" s="287"/>
    </row>
    <row r="11219" spans="1:1" x14ac:dyDescent="0.25">
      <c r="A11219" s="287"/>
    </row>
    <row r="11220" spans="1:1" x14ac:dyDescent="0.25">
      <c r="A11220" s="287"/>
    </row>
    <row r="11221" spans="1:1" x14ac:dyDescent="0.25">
      <c r="A11221" s="287"/>
    </row>
    <row r="11222" spans="1:1" x14ac:dyDescent="0.25">
      <c r="A11222" s="287"/>
    </row>
    <row r="11223" spans="1:1" x14ac:dyDescent="0.25">
      <c r="A11223" s="287"/>
    </row>
    <row r="11224" spans="1:1" x14ac:dyDescent="0.25">
      <c r="A11224" s="287"/>
    </row>
    <row r="11225" spans="1:1" x14ac:dyDescent="0.25">
      <c r="A11225" s="287"/>
    </row>
    <row r="11226" spans="1:1" x14ac:dyDescent="0.25">
      <c r="A11226" s="287"/>
    </row>
    <row r="11227" spans="1:1" x14ac:dyDescent="0.25">
      <c r="A11227" s="287"/>
    </row>
    <row r="11228" spans="1:1" x14ac:dyDescent="0.25">
      <c r="A11228" s="287"/>
    </row>
    <row r="11229" spans="1:1" x14ac:dyDescent="0.25">
      <c r="A11229" s="287"/>
    </row>
    <row r="11230" spans="1:1" x14ac:dyDescent="0.25">
      <c r="A11230" s="287"/>
    </row>
    <row r="11231" spans="1:1" x14ac:dyDescent="0.25">
      <c r="A11231" s="287"/>
    </row>
    <row r="11232" spans="1:1" x14ac:dyDescent="0.25">
      <c r="A11232" s="287"/>
    </row>
    <row r="11233" spans="1:1" x14ac:dyDescent="0.25">
      <c r="A11233" s="287"/>
    </row>
    <row r="11234" spans="1:1" x14ac:dyDescent="0.25">
      <c r="A11234" s="287"/>
    </row>
    <row r="11235" spans="1:1" x14ac:dyDescent="0.25">
      <c r="A11235" s="287"/>
    </row>
    <row r="11236" spans="1:1" x14ac:dyDescent="0.25">
      <c r="A11236" s="287"/>
    </row>
    <row r="11237" spans="1:1" x14ac:dyDescent="0.25">
      <c r="A11237" s="287"/>
    </row>
    <row r="11238" spans="1:1" x14ac:dyDescent="0.25">
      <c r="A11238" s="287"/>
    </row>
    <row r="11239" spans="1:1" x14ac:dyDescent="0.25">
      <c r="A11239" s="287"/>
    </row>
    <row r="11240" spans="1:1" x14ac:dyDescent="0.25">
      <c r="A11240" s="287"/>
    </row>
    <row r="11241" spans="1:1" x14ac:dyDescent="0.25">
      <c r="A11241" s="287"/>
    </row>
    <row r="11242" spans="1:1" x14ac:dyDescent="0.25">
      <c r="A11242" s="287"/>
    </row>
    <row r="11243" spans="1:1" x14ac:dyDescent="0.25">
      <c r="A11243" s="287"/>
    </row>
    <row r="11244" spans="1:1" x14ac:dyDescent="0.25">
      <c r="A11244" s="287"/>
    </row>
    <row r="11245" spans="1:1" x14ac:dyDescent="0.25">
      <c r="A11245" s="287"/>
    </row>
    <row r="11246" spans="1:1" x14ac:dyDescent="0.25">
      <c r="A11246" s="287"/>
    </row>
    <row r="11247" spans="1:1" x14ac:dyDescent="0.25">
      <c r="A11247" s="287"/>
    </row>
    <row r="11248" spans="1:1" x14ac:dyDescent="0.25">
      <c r="A11248" s="287"/>
    </row>
    <row r="11249" spans="1:1" x14ac:dyDescent="0.25">
      <c r="A11249" s="287"/>
    </row>
    <row r="11250" spans="1:1" x14ac:dyDescent="0.25">
      <c r="A11250" s="287"/>
    </row>
    <row r="11251" spans="1:1" x14ac:dyDescent="0.25">
      <c r="A11251" s="287"/>
    </row>
    <row r="11252" spans="1:1" x14ac:dyDescent="0.25">
      <c r="A11252" s="287"/>
    </row>
    <row r="11253" spans="1:1" x14ac:dyDescent="0.25">
      <c r="A11253" s="287"/>
    </row>
    <row r="11254" spans="1:1" x14ac:dyDescent="0.25">
      <c r="A11254" s="287"/>
    </row>
    <row r="11255" spans="1:1" x14ac:dyDescent="0.25">
      <c r="A11255" s="287"/>
    </row>
    <row r="11256" spans="1:1" x14ac:dyDescent="0.25">
      <c r="A11256" s="287"/>
    </row>
    <row r="11257" spans="1:1" x14ac:dyDescent="0.25">
      <c r="A11257" s="287"/>
    </row>
    <row r="11258" spans="1:1" x14ac:dyDescent="0.25">
      <c r="A11258" s="287"/>
    </row>
    <row r="11259" spans="1:1" x14ac:dyDescent="0.25">
      <c r="A11259" s="287"/>
    </row>
    <row r="11260" spans="1:1" x14ac:dyDescent="0.25">
      <c r="A11260" s="287"/>
    </row>
    <row r="11261" spans="1:1" x14ac:dyDescent="0.25">
      <c r="A11261" s="287"/>
    </row>
    <row r="11262" spans="1:1" x14ac:dyDescent="0.25">
      <c r="A11262" s="287"/>
    </row>
    <row r="11263" spans="1:1" x14ac:dyDescent="0.25">
      <c r="A11263" s="287"/>
    </row>
    <row r="11264" spans="1:1" x14ac:dyDescent="0.25">
      <c r="A11264" s="287"/>
    </row>
    <row r="11265" spans="1:1" x14ac:dyDescent="0.25">
      <c r="A11265" s="287"/>
    </row>
    <row r="11266" spans="1:1" x14ac:dyDescent="0.25">
      <c r="A11266" s="287"/>
    </row>
    <row r="11267" spans="1:1" x14ac:dyDescent="0.25">
      <c r="A11267" s="287"/>
    </row>
    <row r="11268" spans="1:1" x14ac:dyDescent="0.25">
      <c r="A11268" s="287"/>
    </row>
    <row r="11269" spans="1:1" x14ac:dyDescent="0.25">
      <c r="A11269" s="287"/>
    </row>
    <row r="11270" spans="1:1" x14ac:dyDescent="0.25">
      <c r="A11270" s="287"/>
    </row>
    <row r="11271" spans="1:1" x14ac:dyDescent="0.25">
      <c r="A11271" s="287"/>
    </row>
    <row r="11272" spans="1:1" x14ac:dyDescent="0.25">
      <c r="A11272" s="287"/>
    </row>
    <row r="11273" spans="1:1" x14ac:dyDescent="0.25">
      <c r="A11273" s="287"/>
    </row>
    <row r="11274" spans="1:1" x14ac:dyDescent="0.25">
      <c r="A11274" s="287"/>
    </row>
    <row r="11275" spans="1:1" x14ac:dyDescent="0.25">
      <c r="A11275" s="287"/>
    </row>
    <row r="11276" spans="1:1" x14ac:dyDescent="0.25">
      <c r="A11276" s="287"/>
    </row>
    <row r="11277" spans="1:1" x14ac:dyDescent="0.25">
      <c r="A11277" s="287"/>
    </row>
    <row r="11278" spans="1:1" x14ac:dyDescent="0.25">
      <c r="A11278" s="287"/>
    </row>
    <row r="11279" spans="1:1" x14ac:dyDescent="0.25">
      <c r="A11279" s="287"/>
    </row>
    <row r="11280" spans="1:1" x14ac:dyDescent="0.25">
      <c r="A11280" s="287"/>
    </row>
    <row r="11281" spans="1:1" x14ac:dyDescent="0.25">
      <c r="A11281" s="287"/>
    </row>
    <row r="11282" spans="1:1" x14ac:dyDescent="0.25">
      <c r="A11282" s="287"/>
    </row>
    <row r="11283" spans="1:1" x14ac:dyDescent="0.25">
      <c r="A11283" s="287"/>
    </row>
    <row r="11284" spans="1:1" x14ac:dyDescent="0.25">
      <c r="A11284" s="287"/>
    </row>
    <row r="11285" spans="1:1" x14ac:dyDescent="0.25">
      <c r="A11285" s="287"/>
    </row>
    <row r="11286" spans="1:1" x14ac:dyDescent="0.25">
      <c r="A11286" s="287"/>
    </row>
    <row r="11287" spans="1:1" x14ac:dyDescent="0.25">
      <c r="A11287" s="287"/>
    </row>
    <row r="11288" spans="1:1" x14ac:dyDescent="0.25">
      <c r="A11288" s="287"/>
    </row>
    <row r="11289" spans="1:1" x14ac:dyDescent="0.25">
      <c r="A11289" s="287"/>
    </row>
    <row r="11290" spans="1:1" x14ac:dyDescent="0.25">
      <c r="A11290" s="287"/>
    </row>
    <row r="11291" spans="1:1" x14ac:dyDescent="0.25">
      <c r="A11291" s="287"/>
    </row>
    <row r="11292" spans="1:1" x14ac:dyDescent="0.25">
      <c r="A11292" s="287"/>
    </row>
    <row r="11293" spans="1:1" x14ac:dyDescent="0.25">
      <c r="A11293" s="287"/>
    </row>
    <row r="11294" spans="1:1" x14ac:dyDescent="0.25">
      <c r="A11294" s="287"/>
    </row>
    <row r="11295" spans="1:1" x14ac:dyDescent="0.25">
      <c r="A11295" s="287"/>
    </row>
    <row r="11296" spans="1:1" x14ac:dyDescent="0.25">
      <c r="A11296" s="287"/>
    </row>
    <row r="11297" spans="1:1" x14ac:dyDescent="0.25">
      <c r="A11297" s="287"/>
    </row>
    <row r="11298" spans="1:1" x14ac:dyDescent="0.25">
      <c r="A11298" s="287"/>
    </row>
    <row r="11299" spans="1:1" x14ac:dyDescent="0.25">
      <c r="A11299" s="287"/>
    </row>
    <row r="11300" spans="1:1" x14ac:dyDescent="0.25">
      <c r="A11300" s="287"/>
    </row>
    <row r="11301" spans="1:1" x14ac:dyDescent="0.25">
      <c r="A11301" s="287"/>
    </row>
    <row r="11302" spans="1:1" x14ac:dyDescent="0.25">
      <c r="A11302" s="287"/>
    </row>
    <row r="11303" spans="1:1" x14ac:dyDescent="0.25">
      <c r="A11303" s="287"/>
    </row>
    <row r="11304" spans="1:1" x14ac:dyDescent="0.25">
      <c r="A11304" s="287"/>
    </row>
    <row r="11305" spans="1:1" x14ac:dyDescent="0.25">
      <c r="A11305" s="287"/>
    </row>
    <row r="11306" spans="1:1" x14ac:dyDescent="0.25">
      <c r="A11306" s="287"/>
    </row>
    <row r="11307" spans="1:1" x14ac:dyDescent="0.25">
      <c r="A11307" s="287"/>
    </row>
    <row r="11308" spans="1:1" x14ac:dyDescent="0.25">
      <c r="A11308" s="287"/>
    </row>
    <row r="11309" spans="1:1" x14ac:dyDescent="0.25">
      <c r="A11309" s="287"/>
    </row>
    <row r="11310" spans="1:1" x14ac:dyDescent="0.25">
      <c r="A11310" s="287"/>
    </row>
    <row r="11311" spans="1:1" x14ac:dyDescent="0.25">
      <c r="A11311" s="287"/>
    </row>
    <row r="11312" spans="1:1" x14ac:dyDescent="0.25">
      <c r="A11312" s="287"/>
    </row>
    <row r="11313" spans="1:1" x14ac:dyDescent="0.25">
      <c r="A11313" s="287"/>
    </row>
    <row r="11314" spans="1:1" x14ac:dyDescent="0.25">
      <c r="A11314" s="287"/>
    </row>
    <row r="11315" spans="1:1" x14ac:dyDescent="0.25">
      <c r="A11315" s="287"/>
    </row>
    <row r="11316" spans="1:1" x14ac:dyDescent="0.25">
      <c r="A11316" s="287"/>
    </row>
    <row r="11317" spans="1:1" x14ac:dyDescent="0.25">
      <c r="A11317" s="287"/>
    </row>
    <row r="11318" spans="1:1" x14ac:dyDescent="0.25">
      <c r="A11318" s="287"/>
    </row>
    <row r="11319" spans="1:1" x14ac:dyDescent="0.25">
      <c r="A11319" s="287"/>
    </row>
    <row r="11320" spans="1:1" x14ac:dyDescent="0.25">
      <c r="A11320" s="287"/>
    </row>
    <row r="11321" spans="1:1" x14ac:dyDescent="0.25">
      <c r="A11321" s="287"/>
    </row>
    <row r="11322" spans="1:1" x14ac:dyDescent="0.25">
      <c r="A11322" s="287"/>
    </row>
    <row r="11323" spans="1:1" x14ac:dyDescent="0.25">
      <c r="A11323" s="287"/>
    </row>
    <row r="11324" spans="1:1" x14ac:dyDescent="0.25">
      <c r="A11324" s="287"/>
    </row>
    <row r="11325" spans="1:1" x14ac:dyDescent="0.25">
      <c r="A11325" s="287"/>
    </row>
    <row r="11326" spans="1:1" x14ac:dyDescent="0.25">
      <c r="A11326" s="287"/>
    </row>
    <row r="11327" spans="1:1" x14ac:dyDescent="0.25">
      <c r="A11327" s="287"/>
    </row>
    <row r="11328" spans="1:1" x14ac:dyDescent="0.25">
      <c r="A11328" s="287"/>
    </row>
    <row r="11329" spans="1:1" x14ac:dyDescent="0.25">
      <c r="A11329" s="287"/>
    </row>
    <row r="11330" spans="1:1" x14ac:dyDescent="0.25">
      <c r="A11330" s="287"/>
    </row>
    <row r="11331" spans="1:1" x14ac:dyDescent="0.25">
      <c r="A11331" s="287"/>
    </row>
    <row r="11332" spans="1:1" x14ac:dyDescent="0.25">
      <c r="A11332" s="287"/>
    </row>
    <row r="11333" spans="1:1" x14ac:dyDescent="0.25">
      <c r="A11333" s="287"/>
    </row>
    <row r="11334" spans="1:1" x14ac:dyDescent="0.25">
      <c r="A11334" s="287"/>
    </row>
    <row r="11335" spans="1:1" x14ac:dyDescent="0.25">
      <c r="A11335" s="287"/>
    </row>
    <row r="11336" spans="1:1" x14ac:dyDescent="0.25">
      <c r="A11336" s="287"/>
    </row>
    <row r="11337" spans="1:1" x14ac:dyDescent="0.25">
      <c r="A11337" s="287"/>
    </row>
    <row r="11338" spans="1:1" x14ac:dyDescent="0.25">
      <c r="A11338" s="287"/>
    </row>
    <row r="11339" spans="1:1" x14ac:dyDescent="0.25">
      <c r="A11339" s="287"/>
    </row>
    <row r="11340" spans="1:1" x14ac:dyDescent="0.25">
      <c r="A11340" s="287"/>
    </row>
    <row r="11341" spans="1:1" x14ac:dyDescent="0.25">
      <c r="A11341" s="287"/>
    </row>
    <row r="11342" spans="1:1" x14ac:dyDescent="0.25">
      <c r="A11342" s="287"/>
    </row>
    <row r="11343" spans="1:1" x14ac:dyDescent="0.25">
      <c r="A11343" s="287"/>
    </row>
    <row r="11344" spans="1:1" x14ac:dyDescent="0.25">
      <c r="A11344" s="287"/>
    </row>
    <row r="11345" spans="1:1" x14ac:dyDescent="0.25">
      <c r="A11345" s="287"/>
    </row>
    <row r="11346" spans="1:1" x14ac:dyDescent="0.25">
      <c r="A11346" s="287"/>
    </row>
    <row r="11347" spans="1:1" x14ac:dyDescent="0.25">
      <c r="A11347" s="287"/>
    </row>
    <row r="11348" spans="1:1" x14ac:dyDescent="0.25">
      <c r="A11348" s="287"/>
    </row>
    <row r="11349" spans="1:1" x14ac:dyDescent="0.25">
      <c r="A11349" s="287"/>
    </row>
    <row r="11350" spans="1:1" x14ac:dyDescent="0.25">
      <c r="A11350" s="287"/>
    </row>
    <row r="11351" spans="1:1" x14ac:dyDescent="0.25">
      <c r="A11351" s="287"/>
    </row>
    <row r="11352" spans="1:1" x14ac:dyDescent="0.25">
      <c r="A11352" s="287"/>
    </row>
    <row r="11353" spans="1:1" x14ac:dyDescent="0.25">
      <c r="A11353" s="287"/>
    </row>
    <row r="11354" spans="1:1" x14ac:dyDescent="0.25">
      <c r="A11354" s="287"/>
    </row>
    <row r="11355" spans="1:1" x14ac:dyDescent="0.25">
      <c r="A11355" s="287"/>
    </row>
    <row r="11356" spans="1:1" x14ac:dyDescent="0.25">
      <c r="A11356" s="287"/>
    </row>
    <row r="11357" spans="1:1" x14ac:dyDescent="0.25">
      <c r="A11357" s="287"/>
    </row>
    <row r="11358" spans="1:1" x14ac:dyDescent="0.25">
      <c r="A11358" s="287"/>
    </row>
    <row r="11359" spans="1:1" x14ac:dyDescent="0.25">
      <c r="A11359" s="287"/>
    </row>
    <row r="11360" spans="1:1" x14ac:dyDescent="0.25">
      <c r="A11360" s="287"/>
    </row>
    <row r="11361" spans="1:1" x14ac:dyDescent="0.25">
      <c r="A11361" s="287"/>
    </row>
    <row r="11362" spans="1:1" x14ac:dyDescent="0.25">
      <c r="A11362" s="287"/>
    </row>
    <row r="11363" spans="1:1" x14ac:dyDescent="0.25">
      <c r="A11363" s="287"/>
    </row>
    <row r="11364" spans="1:1" x14ac:dyDescent="0.25">
      <c r="A11364" s="287"/>
    </row>
    <row r="11365" spans="1:1" x14ac:dyDescent="0.25">
      <c r="A11365" s="287"/>
    </row>
    <row r="11366" spans="1:1" x14ac:dyDescent="0.25">
      <c r="A11366" s="287"/>
    </row>
    <row r="11367" spans="1:1" x14ac:dyDescent="0.25">
      <c r="A11367" s="287"/>
    </row>
    <row r="11368" spans="1:1" x14ac:dyDescent="0.25">
      <c r="A11368" s="287"/>
    </row>
    <row r="11369" spans="1:1" x14ac:dyDescent="0.25">
      <c r="A11369" s="287"/>
    </row>
    <row r="11370" spans="1:1" x14ac:dyDescent="0.25">
      <c r="A11370" s="287"/>
    </row>
    <row r="11371" spans="1:1" x14ac:dyDescent="0.25">
      <c r="A11371" s="287"/>
    </row>
    <row r="11372" spans="1:1" x14ac:dyDescent="0.25">
      <c r="A11372" s="287"/>
    </row>
    <row r="11373" spans="1:1" x14ac:dyDescent="0.25">
      <c r="A11373" s="287"/>
    </row>
    <row r="11374" spans="1:1" x14ac:dyDescent="0.25">
      <c r="A11374" s="287"/>
    </row>
    <row r="11375" spans="1:1" x14ac:dyDescent="0.25">
      <c r="A11375" s="287"/>
    </row>
    <row r="11376" spans="1:1" x14ac:dyDescent="0.25">
      <c r="A11376" s="287"/>
    </row>
    <row r="11377" spans="1:1" x14ac:dyDescent="0.25">
      <c r="A11377" s="287"/>
    </row>
    <row r="11378" spans="1:1" x14ac:dyDescent="0.25">
      <c r="A11378" s="287"/>
    </row>
    <row r="11379" spans="1:1" x14ac:dyDescent="0.25">
      <c r="A11379" s="287"/>
    </row>
    <row r="11380" spans="1:1" x14ac:dyDescent="0.25">
      <c r="A11380" s="287"/>
    </row>
    <row r="11381" spans="1:1" x14ac:dyDescent="0.25">
      <c r="A11381" s="287"/>
    </row>
    <row r="11382" spans="1:1" x14ac:dyDescent="0.25">
      <c r="A11382" s="287"/>
    </row>
    <row r="11383" spans="1:1" x14ac:dyDescent="0.25">
      <c r="A11383" s="287"/>
    </row>
    <row r="11384" spans="1:1" x14ac:dyDescent="0.25">
      <c r="A11384" s="287"/>
    </row>
    <row r="11385" spans="1:1" x14ac:dyDescent="0.25">
      <c r="A11385" s="287"/>
    </row>
    <row r="11386" spans="1:1" x14ac:dyDescent="0.25">
      <c r="A11386" s="287"/>
    </row>
    <row r="11387" spans="1:1" x14ac:dyDescent="0.25">
      <c r="A11387" s="287"/>
    </row>
    <row r="11388" spans="1:1" x14ac:dyDescent="0.25">
      <c r="A11388" s="287"/>
    </row>
    <row r="11389" spans="1:1" x14ac:dyDescent="0.25">
      <c r="A11389" s="287"/>
    </row>
    <row r="11390" spans="1:1" x14ac:dyDescent="0.25">
      <c r="A11390" s="287"/>
    </row>
    <row r="11391" spans="1:1" x14ac:dyDescent="0.25">
      <c r="A11391" s="287"/>
    </row>
    <row r="11392" spans="1:1" x14ac:dyDescent="0.25">
      <c r="A11392" s="287"/>
    </row>
    <row r="11393" spans="1:1" x14ac:dyDescent="0.25">
      <c r="A11393" s="287"/>
    </row>
    <row r="11394" spans="1:1" x14ac:dyDescent="0.25">
      <c r="A11394" s="287"/>
    </row>
    <row r="11395" spans="1:1" x14ac:dyDescent="0.25">
      <c r="A11395" s="287"/>
    </row>
    <row r="11396" spans="1:1" x14ac:dyDescent="0.25">
      <c r="A11396" s="287"/>
    </row>
    <row r="11397" spans="1:1" x14ac:dyDescent="0.25">
      <c r="A11397" s="287"/>
    </row>
    <row r="11398" spans="1:1" x14ac:dyDescent="0.25">
      <c r="A11398" s="287"/>
    </row>
    <row r="11399" spans="1:1" x14ac:dyDescent="0.25">
      <c r="A11399" s="287"/>
    </row>
    <row r="11400" spans="1:1" x14ac:dyDescent="0.25">
      <c r="A11400" s="287"/>
    </row>
    <row r="11401" spans="1:1" x14ac:dyDescent="0.25">
      <c r="A11401" s="287"/>
    </row>
    <row r="11402" spans="1:1" x14ac:dyDescent="0.25">
      <c r="A11402" s="287"/>
    </row>
    <row r="11403" spans="1:1" x14ac:dyDescent="0.25">
      <c r="A11403" s="287"/>
    </row>
    <row r="11404" spans="1:1" x14ac:dyDescent="0.25">
      <c r="A11404" s="287"/>
    </row>
    <row r="11405" spans="1:1" x14ac:dyDescent="0.25">
      <c r="A11405" s="287"/>
    </row>
    <row r="11406" spans="1:1" x14ac:dyDescent="0.25">
      <c r="A11406" s="287"/>
    </row>
    <row r="11407" spans="1:1" x14ac:dyDescent="0.25">
      <c r="A11407" s="287"/>
    </row>
    <row r="11408" spans="1:1" x14ac:dyDescent="0.25">
      <c r="A11408" s="287"/>
    </row>
    <row r="11409" spans="1:1" x14ac:dyDescent="0.25">
      <c r="A11409" s="287"/>
    </row>
    <row r="11410" spans="1:1" x14ac:dyDescent="0.25">
      <c r="A11410" s="287"/>
    </row>
    <row r="11411" spans="1:1" x14ac:dyDescent="0.25">
      <c r="A11411" s="287"/>
    </row>
    <row r="11412" spans="1:1" x14ac:dyDescent="0.25">
      <c r="A11412" s="287"/>
    </row>
    <row r="11413" spans="1:1" x14ac:dyDescent="0.25">
      <c r="A11413" s="287"/>
    </row>
    <row r="11414" spans="1:1" x14ac:dyDescent="0.25">
      <c r="A11414" s="287"/>
    </row>
    <row r="11415" spans="1:1" x14ac:dyDescent="0.25">
      <c r="A11415" s="287"/>
    </row>
    <row r="11416" spans="1:1" x14ac:dyDescent="0.25">
      <c r="A11416" s="287"/>
    </row>
    <row r="11417" spans="1:1" x14ac:dyDescent="0.25">
      <c r="A11417" s="287"/>
    </row>
    <row r="11418" spans="1:1" x14ac:dyDescent="0.25">
      <c r="A11418" s="287"/>
    </row>
    <row r="11419" spans="1:1" x14ac:dyDescent="0.25">
      <c r="A11419" s="287"/>
    </row>
    <row r="11420" spans="1:1" x14ac:dyDescent="0.25">
      <c r="A11420" s="287"/>
    </row>
    <row r="11421" spans="1:1" x14ac:dyDescent="0.25">
      <c r="A11421" s="287"/>
    </row>
    <row r="11422" spans="1:1" x14ac:dyDescent="0.25">
      <c r="A11422" s="287"/>
    </row>
    <row r="11423" spans="1:1" x14ac:dyDescent="0.25">
      <c r="A11423" s="287"/>
    </row>
    <row r="11424" spans="1:1" x14ac:dyDescent="0.25">
      <c r="A11424" s="287"/>
    </row>
    <row r="11425" spans="1:1" x14ac:dyDescent="0.25">
      <c r="A11425" s="287"/>
    </row>
    <row r="11426" spans="1:1" x14ac:dyDescent="0.25">
      <c r="A11426" s="287"/>
    </row>
    <row r="11427" spans="1:1" x14ac:dyDescent="0.25">
      <c r="A11427" s="287"/>
    </row>
    <row r="11428" spans="1:1" x14ac:dyDescent="0.25">
      <c r="A11428" s="287"/>
    </row>
    <row r="11429" spans="1:1" x14ac:dyDescent="0.25">
      <c r="A11429" s="287"/>
    </row>
    <row r="11430" spans="1:1" x14ac:dyDescent="0.25">
      <c r="A11430" s="287"/>
    </row>
    <row r="11431" spans="1:1" x14ac:dyDescent="0.25">
      <c r="A11431" s="287"/>
    </row>
    <row r="11432" spans="1:1" x14ac:dyDescent="0.25">
      <c r="A11432" s="287"/>
    </row>
    <row r="11433" spans="1:1" x14ac:dyDescent="0.25">
      <c r="A11433" s="287"/>
    </row>
    <row r="11434" spans="1:1" x14ac:dyDescent="0.25">
      <c r="A11434" s="287"/>
    </row>
    <row r="11435" spans="1:1" x14ac:dyDescent="0.25">
      <c r="A11435" s="287"/>
    </row>
    <row r="11436" spans="1:1" x14ac:dyDescent="0.25">
      <c r="A11436" s="287"/>
    </row>
    <row r="11437" spans="1:1" x14ac:dyDescent="0.25">
      <c r="A11437" s="287"/>
    </row>
    <row r="11438" spans="1:1" x14ac:dyDescent="0.25">
      <c r="A11438" s="287"/>
    </row>
    <row r="11439" spans="1:1" x14ac:dyDescent="0.25">
      <c r="A11439" s="287"/>
    </row>
    <row r="11440" spans="1:1" x14ac:dyDescent="0.25">
      <c r="A11440" s="287"/>
    </row>
    <row r="11441" spans="1:1" x14ac:dyDescent="0.25">
      <c r="A11441" s="287"/>
    </row>
    <row r="11442" spans="1:1" x14ac:dyDescent="0.25">
      <c r="A11442" s="287"/>
    </row>
    <row r="11443" spans="1:1" x14ac:dyDescent="0.25">
      <c r="A11443" s="287"/>
    </row>
    <row r="11444" spans="1:1" x14ac:dyDescent="0.25">
      <c r="A11444" s="287"/>
    </row>
    <row r="11445" spans="1:1" x14ac:dyDescent="0.25">
      <c r="A11445" s="287"/>
    </row>
    <row r="11446" spans="1:1" x14ac:dyDescent="0.25">
      <c r="A11446" s="287"/>
    </row>
    <row r="11447" spans="1:1" x14ac:dyDescent="0.25">
      <c r="A11447" s="287"/>
    </row>
    <row r="11448" spans="1:1" x14ac:dyDescent="0.25">
      <c r="A11448" s="287"/>
    </row>
    <row r="11449" spans="1:1" x14ac:dyDescent="0.25">
      <c r="A11449" s="287"/>
    </row>
    <row r="11450" spans="1:1" x14ac:dyDescent="0.25">
      <c r="A11450" s="287"/>
    </row>
    <row r="11451" spans="1:1" x14ac:dyDescent="0.25">
      <c r="A11451" s="287"/>
    </row>
    <row r="11452" spans="1:1" x14ac:dyDescent="0.25">
      <c r="A11452" s="287"/>
    </row>
    <row r="11453" spans="1:1" x14ac:dyDescent="0.25">
      <c r="A11453" s="287"/>
    </row>
    <row r="11454" spans="1:1" x14ac:dyDescent="0.25">
      <c r="A11454" s="287"/>
    </row>
    <row r="11455" spans="1:1" x14ac:dyDescent="0.25">
      <c r="A11455" s="287"/>
    </row>
    <row r="11456" spans="1:1" x14ac:dyDescent="0.25">
      <c r="A11456" s="287"/>
    </row>
    <row r="11457" spans="1:1" x14ac:dyDescent="0.25">
      <c r="A11457" s="287"/>
    </row>
    <row r="11458" spans="1:1" x14ac:dyDescent="0.25">
      <c r="A11458" s="287"/>
    </row>
    <row r="11459" spans="1:1" x14ac:dyDescent="0.25">
      <c r="A11459" s="287"/>
    </row>
    <row r="11460" spans="1:1" x14ac:dyDescent="0.25">
      <c r="A11460" s="287"/>
    </row>
    <row r="11461" spans="1:1" x14ac:dyDescent="0.25">
      <c r="A11461" s="287"/>
    </row>
    <row r="11462" spans="1:1" x14ac:dyDescent="0.25">
      <c r="A11462" s="287"/>
    </row>
    <row r="11463" spans="1:1" x14ac:dyDescent="0.25">
      <c r="A11463" s="287"/>
    </row>
    <row r="11464" spans="1:1" x14ac:dyDescent="0.25">
      <c r="A11464" s="287"/>
    </row>
    <row r="11465" spans="1:1" x14ac:dyDescent="0.25">
      <c r="A11465" s="287"/>
    </row>
    <row r="11466" spans="1:1" x14ac:dyDescent="0.25">
      <c r="A11466" s="287"/>
    </row>
    <row r="11467" spans="1:1" x14ac:dyDescent="0.25">
      <c r="A11467" s="287"/>
    </row>
    <row r="11468" spans="1:1" x14ac:dyDescent="0.25">
      <c r="A11468" s="287"/>
    </row>
    <row r="11469" spans="1:1" x14ac:dyDescent="0.25">
      <c r="A11469" s="287"/>
    </row>
    <row r="11470" spans="1:1" x14ac:dyDescent="0.25">
      <c r="A11470" s="287"/>
    </row>
    <row r="11471" spans="1:1" x14ac:dyDescent="0.25">
      <c r="A11471" s="287"/>
    </row>
    <row r="11472" spans="1:1" x14ac:dyDescent="0.25">
      <c r="A11472" s="287"/>
    </row>
    <row r="11473" spans="1:1" x14ac:dyDescent="0.25">
      <c r="A11473" s="287"/>
    </row>
    <row r="11474" spans="1:1" x14ac:dyDescent="0.25">
      <c r="A11474" s="287"/>
    </row>
    <row r="11475" spans="1:1" x14ac:dyDescent="0.25">
      <c r="A11475" s="287"/>
    </row>
    <row r="11476" spans="1:1" x14ac:dyDescent="0.25">
      <c r="A11476" s="287"/>
    </row>
    <row r="11477" spans="1:1" x14ac:dyDescent="0.25">
      <c r="A11477" s="287"/>
    </row>
    <row r="11478" spans="1:1" x14ac:dyDescent="0.25">
      <c r="A11478" s="287"/>
    </row>
    <row r="11479" spans="1:1" x14ac:dyDescent="0.25">
      <c r="A11479" s="287"/>
    </row>
    <row r="11480" spans="1:1" x14ac:dyDescent="0.25">
      <c r="A11480" s="287"/>
    </row>
    <row r="11481" spans="1:1" x14ac:dyDescent="0.25">
      <c r="A11481" s="287"/>
    </row>
    <row r="11482" spans="1:1" x14ac:dyDescent="0.25">
      <c r="A11482" s="287"/>
    </row>
    <row r="11483" spans="1:1" x14ac:dyDescent="0.25">
      <c r="A11483" s="287"/>
    </row>
    <row r="11484" spans="1:1" x14ac:dyDescent="0.25">
      <c r="A11484" s="287"/>
    </row>
    <row r="11485" spans="1:1" x14ac:dyDescent="0.25">
      <c r="A11485" s="287"/>
    </row>
    <row r="11486" spans="1:1" x14ac:dyDescent="0.25">
      <c r="A11486" s="287"/>
    </row>
    <row r="11487" spans="1:1" x14ac:dyDescent="0.25">
      <c r="A11487" s="287"/>
    </row>
    <row r="11488" spans="1:1" x14ac:dyDescent="0.25">
      <c r="A11488" s="287"/>
    </row>
    <row r="11489" spans="1:1" x14ac:dyDescent="0.25">
      <c r="A11489" s="287"/>
    </row>
    <row r="11490" spans="1:1" x14ac:dyDescent="0.25">
      <c r="A11490" s="287"/>
    </row>
    <row r="11491" spans="1:1" x14ac:dyDescent="0.25">
      <c r="A11491" s="287"/>
    </row>
    <row r="11492" spans="1:1" x14ac:dyDescent="0.25">
      <c r="A11492" s="287"/>
    </row>
    <row r="11493" spans="1:1" x14ac:dyDescent="0.25">
      <c r="A11493" s="287"/>
    </row>
    <row r="11494" spans="1:1" x14ac:dyDescent="0.25">
      <c r="A11494" s="287"/>
    </row>
    <row r="11495" spans="1:1" x14ac:dyDescent="0.25">
      <c r="A11495" s="287"/>
    </row>
    <row r="11496" spans="1:1" x14ac:dyDescent="0.25">
      <c r="A11496" s="287"/>
    </row>
    <row r="11497" spans="1:1" x14ac:dyDescent="0.25">
      <c r="A11497" s="287"/>
    </row>
    <row r="11498" spans="1:1" x14ac:dyDescent="0.25">
      <c r="A11498" s="287"/>
    </row>
    <row r="11499" spans="1:1" x14ac:dyDescent="0.25">
      <c r="A11499" s="287"/>
    </row>
    <row r="11500" spans="1:1" x14ac:dyDescent="0.25">
      <c r="A11500" s="287"/>
    </row>
    <row r="11501" spans="1:1" x14ac:dyDescent="0.25">
      <c r="A11501" s="287"/>
    </row>
    <row r="11502" spans="1:1" x14ac:dyDescent="0.25">
      <c r="A11502" s="287"/>
    </row>
    <row r="11503" spans="1:1" x14ac:dyDescent="0.25">
      <c r="A11503" s="287"/>
    </row>
    <row r="11504" spans="1:1" x14ac:dyDescent="0.25">
      <c r="A11504" s="287"/>
    </row>
    <row r="11505" spans="1:1" x14ac:dyDescent="0.25">
      <c r="A11505" s="287"/>
    </row>
    <row r="11506" spans="1:1" x14ac:dyDescent="0.25">
      <c r="A11506" s="287"/>
    </row>
    <row r="11507" spans="1:1" x14ac:dyDescent="0.25">
      <c r="A11507" s="287"/>
    </row>
    <row r="11508" spans="1:1" x14ac:dyDescent="0.25">
      <c r="A11508" s="287"/>
    </row>
    <row r="11509" spans="1:1" x14ac:dyDescent="0.25">
      <c r="A11509" s="287"/>
    </row>
    <row r="11510" spans="1:1" x14ac:dyDescent="0.25">
      <c r="A11510" s="287"/>
    </row>
    <row r="11511" spans="1:1" x14ac:dyDescent="0.25">
      <c r="A11511" s="287"/>
    </row>
    <row r="11512" spans="1:1" x14ac:dyDescent="0.25">
      <c r="A11512" s="287"/>
    </row>
    <row r="11513" spans="1:1" x14ac:dyDescent="0.25">
      <c r="A11513" s="287"/>
    </row>
    <row r="11514" spans="1:1" x14ac:dyDescent="0.25">
      <c r="A11514" s="287"/>
    </row>
    <row r="11515" spans="1:1" x14ac:dyDescent="0.25">
      <c r="A11515" s="287"/>
    </row>
    <row r="11516" spans="1:1" x14ac:dyDescent="0.25">
      <c r="A11516" s="287"/>
    </row>
    <row r="11517" spans="1:1" x14ac:dyDescent="0.25">
      <c r="A11517" s="287"/>
    </row>
    <row r="11518" spans="1:1" x14ac:dyDescent="0.25">
      <c r="A11518" s="287"/>
    </row>
    <row r="11519" spans="1:1" x14ac:dyDescent="0.25">
      <c r="A11519" s="287"/>
    </row>
    <row r="11520" spans="1:1" x14ac:dyDescent="0.25">
      <c r="A11520" s="287"/>
    </row>
    <row r="11521" spans="1:1" x14ac:dyDescent="0.25">
      <c r="A11521" s="287"/>
    </row>
    <row r="11522" spans="1:1" x14ac:dyDescent="0.25">
      <c r="A11522" s="287"/>
    </row>
    <row r="11523" spans="1:1" x14ac:dyDescent="0.25">
      <c r="A11523" s="287"/>
    </row>
    <row r="11524" spans="1:1" x14ac:dyDescent="0.25">
      <c r="A11524" s="287"/>
    </row>
    <row r="11525" spans="1:1" x14ac:dyDescent="0.25">
      <c r="A11525" s="287"/>
    </row>
    <row r="11526" spans="1:1" x14ac:dyDescent="0.25">
      <c r="A11526" s="287"/>
    </row>
    <row r="11527" spans="1:1" x14ac:dyDescent="0.25">
      <c r="A11527" s="287"/>
    </row>
    <row r="11528" spans="1:1" x14ac:dyDescent="0.25">
      <c r="A11528" s="287"/>
    </row>
    <row r="11529" spans="1:1" x14ac:dyDescent="0.25">
      <c r="A11529" s="287"/>
    </row>
    <row r="11530" spans="1:1" x14ac:dyDescent="0.25">
      <c r="A11530" s="287"/>
    </row>
    <row r="11531" spans="1:1" x14ac:dyDescent="0.25">
      <c r="A11531" s="287"/>
    </row>
    <row r="11532" spans="1:1" x14ac:dyDescent="0.25">
      <c r="A11532" s="287"/>
    </row>
    <row r="11533" spans="1:1" x14ac:dyDescent="0.25">
      <c r="A11533" s="287"/>
    </row>
    <row r="11534" spans="1:1" x14ac:dyDescent="0.25">
      <c r="A11534" s="287"/>
    </row>
    <row r="11535" spans="1:1" x14ac:dyDescent="0.25">
      <c r="A11535" s="287"/>
    </row>
    <row r="11536" spans="1:1" x14ac:dyDescent="0.25">
      <c r="A11536" s="287"/>
    </row>
    <row r="11537" spans="1:1" x14ac:dyDescent="0.25">
      <c r="A11537" s="287"/>
    </row>
    <row r="11538" spans="1:1" x14ac:dyDescent="0.25">
      <c r="A11538" s="287"/>
    </row>
    <row r="11539" spans="1:1" x14ac:dyDescent="0.25">
      <c r="A11539" s="287"/>
    </row>
    <row r="11540" spans="1:1" x14ac:dyDescent="0.25">
      <c r="A11540" s="287"/>
    </row>
    <row r="11541" spans="1:1" x14ac:dyDescent="0.25">
      <c r="A11541" s="287"/>
    </row>
    <row r="11542" spans="1:1" x14ac:dyDescent="0.25">
      <c r="A11542" s="287"/>
    </row>
    <row r="11543" spans="1:1" x14ac:dyDescent="0.25">
      <c r="A11543" s="287"/>
    </row>
    <row r="11544" spans="1:1" x14ac:dyDescent="0.25">
      <c r="A11544" s="287"/>
    </row>
    <row r="11545" spans="1:1" x14ac:dyDescent="0.25">
      <c r="A11545" s="287"/>
    </row>
    <row r="11546" spans="1:1" x14ac:dyDescent="0.25">
      <c r="A11546" s="287"/>
    </row>
    <row r="11547" spans="1:1" x14ac:dyDescent="0.25">
      <c r="A11547" s="287"/>
    </row>
    <row r="11548" spans="1:1" x14ac:dyDescent="0.25">
      <c r="A11548" s="287"/>
    </row>
    <row r="11549" spans="1:1" x14ac:dyDescent="0.25">
      <c r="A11549" s="287"/>
    </row>
    <row r="11550" spans="1:1" x14ac:dyDescent="0.25">
      <c r="A11550" s="287"/>
    </row>
    <row r="11551" spans="1:1" x14ac:dyDescent="0.25">
      <c r="A11551" s="287"/>
    </row>
    <row r="11552" spans="1:1" x14ac:dyDescent="0.25">
      <c r="A11552" s="287"/>
    </row>
    <row r="11553" spans="1:1" x14ac:dyDescent="0.25">
      <c r="A11553" s="287"/>
    </row>
    <row r="11554" spans="1:1" x14ac:dyDescent="0.25">
      <c r="A11554" s="287"/>
    </row>
    <row r="11555" spans="1:1" x14ac:dyDescent="0.25">
      <c r="A11555" s="287"/>
    </row>
    <row r="11556" spans="1:1" x14ac:dyDescent="0.25">
      <c r="A11556" s="287"/>
    </row>
    <row r="11557" spans="1:1" x14ac:dyDescent="0.25">
      <c r="A11557" s="287"/>
    </row>
    <row r="11558" spans="1:1" x14ac:dyDescent="0.25">
      <c r="A11558" s="287"/>
    </row>
    <row r="11559" spans="1:1" x14ac:dyDescent="0.25">
      <c r="A11559" s="287"/>
    </row>
    <row r="11560" spans="1:1" x14ac:dyDescent="0.25">
      <c r="A11560" s="287"/>
    </row>
    <row r="11561" spans="1:1" x14ac:dyDescent="0.25">
      <c r="A11561" s="287"/>
    </row>
    <row r="11562" spans="1:1" x14ac:dyDescent="0.25">
      <c r="A11562" s="287"/>
    </row>
    <row r="11563" spans="1:1" x14ac:dyDescent="0.25">
      <c r="A11563" s="287"/>
    </row>
    <row r="11564" spans="1:1" x14ac:dyDescent="0.25">
      <c r="A11564" s="287"/>
    </row>
    <row r="11565" spans="1:1" x14ac:dyDescent="0.25">
      <c r="A11565" s="287"/>
    </row>
    <row r="11566" spans="1:1" x14ac:dyDescent="0.25">
      <c r="A11566" s="287"/>
    </row>
    <row r="11567" spans="1:1" x14ac:dyDescent="0.25">
      <c r="A11567" s="287"/>
    </row>
    <row r="11568" spans="1:1" x14ac:dyDescent="0.25">
      <c r="A11568" s="287"/>
    </row>
    <row r="11569" spans="1:1" x14ac:dyDescent="0.25">
      <c r="A11569" s="287"/>
    </row>
    <row r="11570" spans="1:1" x14ac:dyDescent="0.25">
      <c r="A11570" s="287"/>
    </row>
    <row r="11571" spans="1:1" x14ac:dyDescent="0.25">
      <c r="A11571" s="287"/>
    </row>
    <row r="11572" spans="1:1" x14ac:dyDescent="0.25">
      <c r="A11572" s="287"/>
    </row>
    <row r="11573" spans="1:1" x14ac:dyDescent="0.25">
      <c r="A11573" s="287"/>
    </row>
    <row r="11574" spans="1:1" x14ac:dyDescent="0.25">
      <c r="A11574" s="287"/>
    </row>
    <row r="11575" spans="1:1" x14ac:dyDescent="0.25">
      <c r="A11575" s="287"/>
    </row>
    <row r="11576" spans="1:1" x14ac:dyDescent="0.25">
      <c r="A11576" s="287"/>
    </row>
    <row r="11577" spans="1:1" x14ac:dyDescent="0.25">
      <c r="A11577" s="287"/>
    </row>
    <row r="11578" spans="1:1" x14ac:dyDescent="0.25">
      <c r="A11578" s="287"/>
    </row>
    <row r="11579" spans="1:1" x14ac:dyDescent="0.25">
      <c r="A11579" s="287"/>
    </row>
    <row r="11580" spans="1:1" x14ac:dyDescent="0.25">
      <c r="A11580" s="287"/>
    </row>
    <row r="11581" spans="1:1" x14ac:dyDescent="0.25">
      <c r="A11581" s="287"/>
    </row>
    <row r="11582" spans="1:1" x14ac:dyDescent="0.25">
      <c r="A11582" s="287"/>
    </row>
    <row r="11583" spans="1:1" x14ac:dyDescent="0.25">
      <c r="A11583" s="287"/>
    </row>
    <row r="11584" spans="1:1" x14ac:dyDescent="0.25">
      <c r="A11584" s="287"/>
    </row>
    <row r="11585" spans="1:1" x14ac:dyDescent="0.25">
      <c r="A11585" s="287"/>
    </row>
    <row r="11586" spans="1:1" x14ac:dyDescent="0.25">
      <c r="A11586" s="287"/>
    </row>
    <row r="11587" spans="1:1" x14ac:dyDescent="0.25">
      <c r="A11587" s="287"/>
    </row>
    <row r="11588" spans="1:1" x14ac:dyDescent="0.25">
      <c r="A11588" s="287"/>
    </row>
    <row r="11589" spans="1:1" x14ac:dyDescent="0.25">
      <c r="A11589" s="287"/>
    </row>
    <row r="11590" spans="1:1" x14ac:dyDescent="0.25">
      <c r="A11590" s="287"/>
    </row>
    <row r="11591" spans="1:1" x14ac:dyDescent="0.25">
      <c r="A11591" s="287"/>
    </row>
    <row r="11592" spans="1:1" x14ac:dyDescent="0.25">
      <c r="A11592" s="287"/>
    </row>
    <row r="11593" spans="1:1" x14ac:dyDescent="0.25">
      <c r="A11593" s="287"/>
    </row>
    <row r="11594" spans="1:1" x14ac:dyDescent="0.25">
      <c r="A11594" s="287"/>
    </row>
    <row r="11595" spans="1:1" x14ac:dyDescent="0.25">
      <c r="A11595" s="287"/>
    </row>
    <row r="11596" spans="1:1" x14ac:dyDescent="0.25">
      <c r="A11596" s="287"/>
    </row>
    <row r="11597" spans="1:1" x14ac:dyDescent="0.25">
      <c r="A11597" s="287"/>
    </row>
    <row r="11598" spans="1:1" x14ac:dyDescent="0.25">
      <c r="A11598" s="287"/>
    </row>
    <row r="11599" spans="1:1" x14ac:dyDescent="0.25">
      <c r="A11599" s="287"/>
    </row>
    <row r="11600" spans="1:1" x14ac:dyDescent="0.25">
      <c r="A11600" s="287"/>
    </row>
    <row r="11601" spans="1:1" x14ac:dyDescent="0.25">
      <c r="A11601" s="287"/>
    </row>
    <row r="11602" spans="1:1" x14ac:dyDescent="0.25">
      <c r="A11602" s="287"/>
    </row>
    <row r="11603" spans="1:1" x14ac:dyDescent="0.25">
      <c r="A11603" s="287"/>
    </row>
    <row r="11604" spans="1:1" x14ac:dyDescent="0.25">
      <c r="A11604" s="287"/>
    </row>
    <row r="11605" spans="1:1" x14ac:dyDescent="0.25">
      <c r="A11605" s="287"/>
    </row>
    <row r="11606" spans="1:1" x14ac:dyDescent="0.25">
      <c r="A11606" s="287"/>
    </row>
    <row r="11607" spans="1:1" x14ac:dyDescent="0.25">
      <c r="A11607" s="287"/>
    </row>
    <row r="11608" spans="1:1" x14ac:dyDescent="0.25">
      <c r="A11608" s="287"/>
    </row>
    <row r="11609" spans="1:1" x14ac:dyDescent="0.25">
      <c r="A11609" s="287"/>
    </row>
    <row r="11610" spans="1:1" x14ac:dyDescent="0.25">
      <c r="A11610" s="287"/>
    </row>
    <row r="11611" spans="1:1" x14ac:dyDescent="0.25">
      <c r="A11611" s="287"/>
    </row>
    <row r="11612" spans="1:1" x14ac:dyDescent="0.25">
      <c r="A11612" s="287"/>
    </row>
    <row r="11613" spans="1:1" x14ac:dyDescent="0.25">
      <c r="A11613" s="287"/>
    </row>
    <row r="11614" spans="1:1" x14ac:dyDescent="0.25">
      <c r="A11614" s="287"/>
    </row>
    <row r="11615" spans="1:1" x14ac:dyDescent="0.25">
      <c r="A11615" s="287"/>
    </row>
    <row r="11616" spans="1:1" x14ac:dyDescent="0.25">
      <c r="A11616" s="287"/>
    </row>
    <row r="11617" spans="1:1" x14ac:dyDescent="0.25">
      <c r="A11617" s="287"/>
    </row>
    <row r="11618" spans="1:1" x14ac:dyDescent="0.25">
      <c r="A11618" s="287"/>
    </row>
    <row r="11619" spans="1:1" x14ac:dyDescent="0.25">
      <c r="A11619" s="287"/>
    </row>
    <row r="11620" spans="1:1" x14ac:dyDescent="0.25">
      <c r="A11620" s="287"/>
    </row>
    <row r="11621" spans="1:1" x14ac:dyDescent="0.25">
      <c r="A11621" s="287"/>
    </row>
    <row r="11622" spans="1:1" x14ac:dyDescent="0.25">
      <c r="A11622" s="287"/>
    </row>
    <row r="11623" spans="1:1" x14ac:dyDescent="0.25">
      <c r="A11623" s="287"/>
    </row>
    <row r="11624" spans="1:1" x14ac:dyDescent="0.25">
      <c r="A11624" s="287"/>
    </row>
    <row r="11625" spans="1:1" x14ac:dyDescent="0.25">
      <c r="A11625" s="287"/>
    </row>
    <row r="11626" spans="1:1" x14ac:dyDescent="0.25">
      <c r="A11626" s="287"/>
    </row>
    <row r="11627" spans="1:1" x14ac:dyDescent="0.25">
      <c r="A11627" s="287"/>
    </row>
    <row r="11628" spans="1:1" x14ac:dyDescent="0.25">
      <c r="A11628" s="287"/>
    </row>
    <row r="11629" spans="1:1" x14ac:dyDescent="0.25">
      <c r="A11629" s="287"/>
    </row>
    <row r="11630" spans="1:1" x14ac:dyDescent="0.25">
      <c r="A11630" s="287"/>
    </row>
    <row r="11631" spans="1:1" x14ac:dyDescent="0.25">
      <c r="A11631" s="287"/>
    </row>
    <row r="11632" spans="1:1" x14ac:dyDescent="0.25">
      <c r="A11632" s="287"/>
    </row>
    <row r="11633" spans="1:1" x14ac:dyDescent="0.25">
      <c r="A11633" s="287"/>
    </row>
    <row r="11634" spans="1:1" x14ac:dyDescent="0.25">
      <c r="A11634" s="287"/>
    </row>
    <row r="11635" spans="1:1" x14ac:dyDescent="0.25">
      <c r="A11635" s="287"/>
    </row>
    <row r="11636" spans="1:1" x14ac:dyDescent="0.25">
      <c r="A11636" s="287"/>
    </row>
    <row r="11637" spans="1:1" x14ac:dyDescent="0.25">
      <c r="A11637" s="287"/>
    </row>
    <row r="11638" spans="1:1" x14ac:dyDescent="0.25">
      <c r="A11638" s="287"/>
    </row>
    <row r="11639" spans="1:1" x14ac:dyDescent="0.25">
      <c r="A11639" s="287"/>
    </row>
    <row r="11640" spans="1:1" x14ac:dyDescent="0.25">
      <c r="A11640" s="287"/>
    </row>
    <row r="11641" spans="1:1" x14ac:dyDescent="0.25">
      <c r="A11641" s="287"/>
    </row>
    <row r="11642" spans="1:1" x14ac:dyDescent="0.25">
      <c r="A11642" s="287"/>
    </row>
    <row r="11643" spans="1:1" x14ac:dyDescent="0.25">
      <c r="A11643" s="287"/>
    </row>
    <row r="11644" spans="1:1" x14ac:dyDescent="0.25">
      <c r="A11644" s="287"/>
    </row>
    <row r="11645" spans="1:1" x14ac:dyDescent="0.25">
      <c r="A11645" s="287"/>
    </row>
    <row r="11646" spans="1:1" x14ac:dyDescent="0.25">
      <c r="A11646" s="287"/>
    </row>
    <row r="11647" spans="1:1" x14ac:dyDescent="0.25">
      <c r="A11647" s="287"/>
    </row>
    <row r="11648" spans="1:1" x14ac:dyDescent="0.25">
      <c r="A11648" s="287"/>
    </row>
    <row r="11649" spans="1:1" x14ac:dyDescent="0.25">
      <c r="A11649" s="287"/>
    </row>
    <row r="11650" spans="1:1" x14ac:dyDescent="0.25">
      <c r="A11650" s="287"/>
    </row>
    <row r="11651" spans="1:1" x14ac:dyDescent="0.25">
      <c r="A11651" s="287"/>
    </row>
    <row r="11652" spans="1:1" x14ac:dyDescent="0.25">
      <c r="A11652" s="287"/>
    </row>
    <row r="11653" spans="1:1" x14ac:dyDescent="0.25">
      <c r="A11653" s="287"/>
    </row>
    <row r="11654" spans="1:1" x14ac:dyDescent="0.25">
      <c r="A11654" s="287"/>
    </row>
    <row r="11655" spans="1:1" x14ac:dyDescent="0.25">
      <c r="A11655" s="287"/>
    </row>
    <row r="11656" spans="1:1" x14ac:dyDescent="0.25">
      <c r="A11656" s="287"/>
    </row>
    <row r="11657" spans="1:1" x14ac:dyDescent="0.25">
      <c r="A11657" s="287"/>
    </row>
    <row r="11658" spans="1:1" x14ac:dyDescent="0.25">
      <c r="A11658" s="287"/>
    </row>
    <row r="11659" spans="1:1" x14ac:dyDescent="0.25">
      <c r="A11659" s="287"/>
    </row>
    <row r="11660" spans="1:1" x14ac:dyDescent="0.25">
      <c r="A11660" s="287"/>
    </row>
    <row r="11661" spans="1:1" x14ac:dyDescent="0.25">
      <c r="A11661" s="287"/>
    </row>
    <row r="11662" spans="1:1" x14ac:dyDescent="0.25">
      <c r="A11662" s="287"/>
    </row>
    <row r="11663" spans="1:1" x14ac:dyDescent="0.25">
      <c r="A11663" s="287"/>
    </row>
    <row r="11664" spans="1:1" x14ac:dyDescent="0.25">
      <c r="A11664" s="287"/>
    </row>
    <row r="11665" spans="1:1" x14ac:dyDescent="0.25">
      <c r="A11665" s="287"/>
    </row>
    <row r="11666" spans="1:1" x14ac:dyDescent="0.25">
      <c r="A11666" s="287"/>
    </row>
    <row r="11667" spans="1:1" x14ac:dyDescent="0.25">
      <c r="A11667" s="287"/>
    </row>
    <row r="11668" spans="1:1" x14ac:dyDescent="0.25">
      <c r="A11668" s="287"/>
    </row>
    <row r="11669" spans="1:1" x14ac:dyDescent="0.25">
      <c r="A11669" s="287"/>
    </row>
    <row r="11670" spans="1:1" x14ac:dyDescent="0.25">
      <c r="A11670" s="287"/>
    </row>
    <row r="11671" spans="1:1" x14ac:dyDescent="0.25">
      <c r="A11671" s="287"/>
    </row>
    <row r="11672" spans="1:1" x14ac:dyDescent="0.25">
      <c r="A11672" s="287"/>
    </row>
    <row r="11673" spans="1:1" x14ac:dyDescent="0.25">
      <c r="A11673" s="287"/>
    </row>
    <row r="11674" spans="1:1" x14ac:dyDescent="0.25">
      <c r="A11674" s="287"/>
    </row>
    <row r="11675" spans="1:1" x14ac:dyDescent="0.25">
      <c r="A11675" s="287"/>
    </row>
    <row r="11676" spans="1:1" x14ac:dyDescent="0.25">
      <c r="A11676" s="287"/>
    </row>
    <row r="11677" spans="1:1" x14ac:dyDescent="0.25">
      <c r="A11677" s="287"/>
    </row>
    <row r="11678" spans="1:1" x14ac:dyDescent="0.25">
      <c r="A11678" s="287"/>
    </row>
    <row r="11679" spans="1:1" x14ac:dyDescent="0.25">
      <c r="A11679" s="287"/>
    </row>
    <row r="11680" spans="1:1" x14ac:dyDescent="0.25">
      <c r="A11680" s="287"/>
    </row>
    <row r="11681" spans="1:1" x14ac:dyDescent="0.25">
      <c r="A11681" s="287"/>
    </row>
    <row r="11682" spans="1:1" x14ac:dyDescent="0.25">
      <c r="A11682" s="287"/>
    </row>
    <row r="11683" spans="1:1" x14ac:dyDescent="0.25">
      <c r="A11683" s="287"/>
    </row>
    <row r="11684" spans="1:1" x14ac:dyDescent="0.25">
      <c r="A11684" s="287"/>
    </row>
    <row r="11685" spans="1:1" x14ac:dyDescent="0.25">
      <c r="A11685" s="287"/>
    </row>
    <row r="11686" spans="1:1" x14ac:dyDescent="0.25">
      <c r="A11686" s="287"/>
    </row>
    <row r="11687" spans="1:1" x14ac:dyDescent="0.25">
      <c r="A11687" s="287"/>
    </row>
    <row r="11688" spans="1:1" x14ac:dyDescent="0.25">
      <c r="A11688" s="287"/>
    </row>
    <row r="11689" spans="1:1" x14ac:dyDescent="0.25">
      <c r="A11689" s="287"/>
    </row>
    <row r="11690" spans="1:1" x14ac:dyDescent="0.25">
      <c r="A11690" s="287"/>
    </row>
    <row r="11691" spans="1:1" x14ac:dyDescent="0.25">
      <c r="A11691" s="287"/>
    </row>
    <row r="11692" spans="1:1" x14ac:dyDescent="0.25">
      <c r="A11692" s="287"/>
    </row>
    <row r="11693" spans="1:1" x14ac:dyDescent="0.25">
      <c r="A11693" s="287"/>
    </row>
    <row r="11694" spans="1:1" x14ac:dyDescent="0.25">
      <c r="A11694" s="287"/>
    </row>
    <row r="11695" spans="1:1" x14ac:dyDescent="0.25">
      <c r="A11695" s="287"/>
    </row>
    <row r="11696" spans="1:1" x14ac:dyDescent="0.25">
      <c r="A11696" s="287"/>
    </row>
    <row r="11697" spans="1:1" x14ac:dyDescent="0.25">
      <c r="A11697" s="287"/>
    </row>
    <row r="11698" spans="1:1" x14ac:dyDescent="0.25">
      <c r="A11698" s="287"/>
    </row>
    <row r="11699" spans="1:1" x14ac:dyDescent="0.25">
      <c r="A11699" s="287"/>
    </row>
    <row r="11700" spans="1:1" x14ac:dyDescent="0.25">
      <c r="A11700" s="287"/>
    </row>
    <row r="11701" spans="1:1" x14ac:dyDescent="0.25">
      <c r="A11701" s="287"/>
    </row>
    <row r="11702" spans="1:1" x14ac:dyDescent="0.25">
      <c r="A11702" s="287"/>
    </row>
    <row r="11703" spans="1:1" x14ac:dyDescent="0.25">
      <c r="A11703" s="287"/>
    </row>
    <row r="11704" spans="1:1" x14ac:dyDescent="0.25">
      <c r="A11704" s="287"/>
    </row>
    <row r="11705" spans="1:1" x14ac:dyDescent="0.25">
      <c r="A11705" s="287"/>
    </row>
    <row r="11706" spans="1:1" x14ac:dyDescent="0.25">
      <c r="A11706" s="287"/>
    </row>
    <row r="11707" spans="1:1" x14ac:dyDescent="0.25">
      <c r="A11707" s="287"/>
    </row>
    <row r="11708" spans="1:1" x14ac:dyDescent="0.25">
      <c r="A11708" s="287"/>
    </row>
    <row r="11709" spans="1:1" x14ac:dyDescent="0.25">
      <c r="A11709" s="287"/>
    </row>
    <row r="11710" spans="1:1" x14ac:dyDescent="0.25">
      <c r="A11710" s="287"/>
    </row>
    <row r="11711" spans="1:1" x14ac:dyDescent="0.25">
      <c r="A11711" s="287"/>
    </row>
    <row r="11712" spans="1:1" x14ac:dyDescent="0.25">
      <c r="A11712" s="287"/>
    </row>
    <row r="11713" spans="1:1" x14ac:dyDescent="0.25">
      <c r="A11713" s="287"/>
    </row>
    <row r="11714" spans="1:1" x14ac:dyDescent="0.25">
      <c r="A11714" s="287"/>
    </row>
    <row r="11715" spans="1:1" x14ac:dyDescent="0.25">
      <c r="A11715" s="287"/>
    </row>
    <row r="11716" spans="1:1" x14ac:dyDescent="0.25">
      <c r="A11716" s="287"/>
    </row>
    <row r="11717" spans="1:1" x14ac:dyDescent="0.25">
      <c r="A11717" s="287"/>
    </row>
    <row r="11718" spans="1:1" x14ac:dyDescent="0.25">
      <c r="A11718" s="287"/>
    </row>
    <row r="11719" spans="1:1" x14ac:dyDescent="0.25">
      <c r="A11719" s="287"/>
    </row>
    <row r="11720" spans="1:1" x14ac:dyDescent="0.25">
      <c r="A11720" s="287"/>
    </row>
    <row r="11721" spans="1:1" x14ac:dyDescent="0.25">
      <c r="A11721" s="287"/>
    </row>
    <row r="11722" spans="1:1" x14ac:dyDescent="0.25">
      <c r="A11722" s="287"/>
    </row>
    <row r="11723" spans="1:1" x14ac:dyDescent="0.25">
      <c r="A11723" s="287"/>
    </row>
    <row r="11724" spans="1:1" x14ac:dyDescent="0.25">
      <c r="A11724" s="287"/>
    </row>
    <row r="11725" spans="1:1" x14ac:dyDescent="0.25">
      <c r="A11725" s="287"/>
    </row>
    <row r="11726" spans="1:1" x14ac:dyDescent="0.25">
      <c r="A11726" s="287"/>
    </row>
    <row r="11727" spans="1:1" x14ac:dyDescent="0.25">
      <c r="A11727" s="287"/>
    </row>
    <row r="11728" spans="1:1" x14ac:dyDescent="0.25">
      <c r="A11728" s="287"/>
    </row>
    <row r="11729" spans="1:1" x14ac:dyDescent="0.25">
      <c r="A11729" s="287"/>
    </row>
    <row r="11730" spans="1:1" x14ac:dyDescent="0.25">
      <c r="A11730" s="287"/>
    </row>
    <row r="11731" spans="1:1" x14ac:dyDescent="0.25">
      <c r="A11731" s="287"/>
    </row>
    <row r="11732" spans="1:1" x14ac:dyDescent="0.25">
      <c r="A11732" s="287"/>
    </row>
    <row r="11733" spans="1:1" x14ac:dyDescent="0.25">
      <c r="A11733" s="287"/>
    </row>
    <row r="11734" spans="1:1" x14ac:dyDescent="0.25">
      <c r="A11734" s="287"/>
    </row>
    <row r="11735" spans="1:1" x14ac:dyDescent="0.25">
      <c r="A11735" s="287"/>
    </row>
    <row r="11736" spans="1:1" x14ac:dyDescent="0.25">
      <c r="A11736" s="287"/>
    </row>
    <row r="11737" spans="1:1" x14ac:dyDescent="0.25">
      <c r="A11737" s="287"/>
    </row>
    <row r="11738" spans="1:1" x14ac:dyDescent="0.25">
      <c r="A11738" s="287"/>
    </row>
    <row r="11739" spans="1:1" x14ac:dyDescent="0.25">
      <c r="A11739" s="287"/>
    </row>
    <row r="11740" spans="1:1" x14ac:dyDescent="0.25">
      <c r="A11740" s="287"/>
    </row>
    <row r="11741" spans="1:1" x14ac:dyDescent="0.25">
      <c r="A11741" s="287"/>
    </row>
    <row r="11742" spans="1:1" x14ac:dyDescent="0.25">
      <c r="A11742" s="287"/>
    </row>
    <row r="11743" spans="1:1" x14ac:dyDescent="0.25">
      <c r="A11743" s="287"/>
    </row>
    <row r="11744" spans="1:1" x14ac:dyDescent="0.25">
      <c r="A11744" s="287"/>
    </row>
    <row r="11745" spans="1:1" x14ac:dyDescent="0.25">
      <c r="A11745" s="287"/>
    </row>
    <row r="11746" spans="1:1" x14ac:dyDescent="0.25">
      <c r="A11746" s="287"/>
    </row>
    <row r="11747" spans="1:1" x14ac:dyDescent="0.25">
      <c r="A11747" s="287"/>
    </row>
    <row r="11748" spans="1:1" x14ac:dyDescent="0.25">
      <c r="A11748" s="287"/>
    </row>
    <row r="11749" spans="1:1" x14ac:dyDescent="0.25">
      <c r="A11749" s="287"/>
    </row>
    <row r="11750" spans="1:1" x14ac:dyDescent="0.25">
      <c r="A11750" s="287"/>
    </row>
    <row r="11751" spans="1:1" x14ac:dyDescent="0.25">
      <c r="A11751" s="287"/>
    </row>
    <row r="11752" spans="1:1" x14ac:dyDescent="0.25">
      <c r="A11752" s="287"/>
    </row>
    <row r="11753" spans="1:1" x14ac:dyDescent="0.25">
      <c r="A11753" s="287"/>
    </row>
    <row r="11754" spans="1:1" x14ac:dyDescent="0.25">
      <c r="A11754" s="287"/>
    </row>
    <row r="11755" spans="1:1" x14ac:dyDescent="0.25">
      <c r="A11755" s="287"/>
    </row>
    <row r="11756" spans="1:1" x14ac:dyDescent="0.25">
      <c r="A11756" s="287"/>
    </row>
    <row r="11757" spans="1:1" x14ac:dyDescent="0.25">
      <c r="A11757" s="287"/>
    </row>
    <row r="11758" spans="1:1" x14ac:dyDescent="0.25">
      <c r="A11758" s="287"/>
    </row>
    <row r="11759" spans="1:1" x14ac:dyDescent="0.25">
      <c r="A11759" s="287"/>
    </row>
    <row r="11760" spans="1:1" x14ac:dyDescent="0.25">
      <c r="A11760" s="287"/>
    </row>
    <row r="11761" spans="1:1" x14ac:dyDescent="0.25">
      <c r="A11761" s="287"/>
    </row>
    <row r="11762" spans="1:1" x14ac:dyDescent="0.25">
      <c r="A11762" s="287"/>
    </row>
    <row r="11763" spans="1:1" x14ac:dyDescent="0.25">
      <c r="A11763" s="287"/>
    </row>
    <row r="11764" spans="1:1" x14ac:dyDescent="0.25">
      <c r="A11764" s="287"/>
    </row>
    <row r="11765" spans="1:1" x14ac:dyDescent="0.25">
      <c r="A11765" s="287"/>
    </row>
    <row r="11766" spans="1:1" x14ac:dyDescent="0.25">
      <c r="A11766" s="287"/>
    </row>
    <row r="11767" spans="1:1" x14ac:dyDescent="0.25">
      <c r="A11767" s="287"/>
    </row>
    <row r="11768" spans="1:1" x14ac:dyDescent="0.25">
      <c r="A11768" s="287"/>
    </row>
    <row r="11769" spans="1:1" x14ac:dyDescent="0.25">
      <c r="A11769" s="287"/>
    </row>
    <row r="11770" spans="1:1" x14ac:dyDescent="0.25">
      <c r="A11770" s="287"/>
    </row>
    <row r="11771" spans="1:1" x14ac:dyDescent="0.25">
      <c r="A11771" s="287"/>
    </row>
    <row r="11772" spans="1:1" x14ac:dyDescent="0.25">
      <c r="A11772" s="287"/>
    </row>
    <row r="11773" spans="1:1" x14ac:dyDescent="0.25">
      <c r="A11773" s="287"/>
    </row>
    <row r="11774" spans="1:1" x14ac:dyDescent="0.25">
      <c r="A11774" s="287"/>
    </row>
    <row r="11775" spans="1:1" x14ac:dyDescent="0.25">
      <c r="A11775" s="287"/>
    </row>
    <row r="11776" spans="1:1" x14ac:dyDescent="0.25">
      <c r="A11776" s="287"/>
    </row>
    <row r="11777" spans="1:1" x14ac:dyDescent="0.25">
      <c r="A11777" s="287"/>
    </row>
    <row r="11778" spans="1:1" x14ac:dyDescent="0.25">
      <c r="A11778" s="287"/>
    </row>
    <row r="11779" spans="1:1" x14ac:dyDescent="0.25">
      <c r="A11779" s="287"/>
    </row>
    <row r="11780" spans="1:1" x14ac:dyDescent="0.25">
      <c r="A11780" s="287"/>
    </row>
    <row r="11781" spans="1:1" x14ac:dyDescent="0.25">
      <c r="A11781" s="287"/>
    </row>
    <row r="11782" spans="1:1" x14ac:dyDescent="0.25">
      <c r="A11782" s="287"/>
    </row>
    <row r="11783" spans="1:1" x14ac:dyDescent="0.25">
      <c r="A11783" s="287"/>
    </row>
    <row r="11784" spans="1:1" x14ac:dyDescent="0.25">
      <c r="A11784" s="287"/>
    </row>
    <row r="11785" spans="1:1" x14ac:dyDescent="0.25">
      <c r="A11785" s="287"/>
    </row>
    <row r="11786" spans="1:1" x14ac:dyDescent="0.25">
      <c r="A11786" s="287"/>
    </row>
    <row r="11787" spans="1:1" x14ac:dyDescent="0.25">
      <c r="A11787" s="287"/>
    </row>
    <row r="11788" spans="1:1" x14ac:dyDescent="0.25">
      <c r="A11788" s="287"/>
    </row>
    <row r="11789" spans="1:1" x14ac:dyDescent="0.25">
      <c r="A11789" s="287"/>
    </row>
    <row r="11790" spans="1:1" x14ac:dyDescent="0.25">
      <c r="A11790" s="287"/>
    </row>
    <row r="11791" spans="1:1" x14ac:dyDescent="0.25">
      <c r="A11791" s="287"/>
    </row>
    <row r="11792" spans="1:1" x14ac:dyDescent="0.25">
      <c r="A11792" s="287"/>
    </row>
    <row r="11793" spans="1:1" x14ac:dyDescent="0.25">
      <c r="A11793" s="287"/>
    </row>
    <row r="11794" spans="1:1" x14ac:dyDescent="0.25">
      <c r="A11794" s="287"/>
    </row>
    <row r="11795" spans="1:1" x14ac:dyDescent="0.25">
      <c r="A11795" s="287"/>
    </row>
    <row r="11796" spans="1:1" x14ac:dyDescent="0.25">
      <c r="A11796" s="287"/>
    </row>
    <row r="11797" spans="1:1" x14ac:dyDescent="0.25">
      <c r="A11797" s="287"/>
    </row>
    <row r="11798" spans="1:1" x14ac:dyDescent="0.25">
      <c r="A11798" s="287"/>
    </row>
    <row r="11799" spans="1:1" x14ac:dyDescent="0.25">
      <c r="A11799" s="287"/>
    </row>
    <row r="11800" spans="1:1" x14ac:dyDescent="0.25">
      <c r="A11800" s="287"/>
    </row>
    <row r="11801" spans="1:1" x14ac:dyDescent="0.25">
      <c r="A11801" s="287"/>
    </row>
    <row r="11802" spans="1:1" x14ac:dyDescent="0.25">
      <c r="A11802" s="287"/>
    </row>
    <row r="11803" spans="1:1" x14ac:dyDescent="0.25">
      <c r="A11803" s="287"/>
    </row>
    <row r="11804" spans="1:1" x14ac:dyDescent="0.25">
      <c r="A11804" s="287"/>
    </row>
    <row r="11805" spans="1:1" x14ac:dyDescent="0.25">
      <c r="A11805" s="287"/>
    </row>
    <row r="11806" spans="1:1" x14ac:dyDescent="0.25">
      <c r="A11806" s="287"/>
    </row>
    <row r="11807" spans="1:1" x14ac:dyDescent="0.25">
      <c r="A11807" s="287"/>
    </row>
    <row r="11808" spans="1:1" x14ac:dyDescent="0.25">
      <c r="A11808" s="287"/>
    </row>
    <row r="11809" spans="1:1" x14ac:dyDescent="0.25">
      <c r="A11809" s="287"/>
    </row>
    <row r="11810" spans="1:1" x14ac:dyDescent="0.25">
      <c r="A11810" s="287"/>
    </row>
    <row r="11811" spans="1:1" x14ac:dyDescent="0.25">
      <c r="A11811" s="287"/>
    </row>
    <row r="11812" spans="1:1" x14ac:dyDescent="0.25">
      <c r="A11812" s="287"/>
    </row>
    <row r="11813" spans="1:1" x14ac:dyDescent="0.25">
      <c r="A11813" s="287"/>
    </row>
    <row r="11814" spans="1:1" x14ac:dyDescent="0.25">
      <c r="A11814" s="287"/>
    </row>
    <row r="11815" spans="1:1" x14ac:dyDescent="0.25">
      <c r="A11815" s="287"/>
    </row>
    <row r="11816" spans="1:1" x14ac:dyDescent="0.25">
      <c r="A11816" s="287"/>
    </row>
    <row r="11817" spans="1:1" x14ac:dyDescent="0.25">
      <c r="A11817" s="287"/>
    </row>
    <row r="11818" spans="1:1" x14ac:dyDescent="0.25">
      <c r="A11818" s="287"/>
    </row>
    <row r="11819" spans="1:1" x14ac:dyDescent="0.25">
      <c r="A11819" s="287"/>
    </row>
    <row r="11820" spans="1:1" x14ac:dyDescent="0.25">
      <c r="A11820" s="287"/>
    </row>
    <row r="11821" spans="1:1" x14ac:dyDescent="0.25">
      <c r="A11821" s="287"/>
    </row>
    <row r="11822" spans="1:1" x14ac:dyDescent="0.25">
      <c r="A11822" s="287"/>
    </row>
    <row r="11823" spans="1:1" x14ac:dyDescent="0.25">
      <c r="A11823" s="287"/>
    </row>
    <row r="11824" spans="1:1" x14ac:dyDescent="0.25">
      <c r="A11824" s="287"/>
    </row>
    <row r="11825" spans="1:1" x14ac:dyDescent="0.25">
      <c r="A11825" s="287"/>
    </row>
    <row r="11826" spans="1:1" x14ac:dyDescent="0.25">
      <c r="A11826" s="287"/>
    </row>
    <row r="11827" spans="1:1" x14ac:dyDescent="0.25">
      <c r="A11827" s="287"/>
    </row>
    <row r="11828" spans="1:1" x14ac:dyDescent="0.25">
      <c r="A11828" s="287"/>
    </row>
    <row r="11829" spans="1:1" x14ac:dyDescent="0.25">
      <c r="A11829" s="287"/>
    </row>
    <row r="11830" spans="1:1" x14ac:dyDescent="0.25">
      <c r="A11830" s="287"/>
    </row>
    <row r="11831" spans="1:1" x14ac:dyDescent="0.25">
      <c r="A11831" s="287"/>
    </row>
    <row r="11832" spans="1:1" x14ac:dyDescent="0.25">
      <c r="A11832" s="287"/>
    </row>
    <row r="11833" spans="1:1" x14ac:dyDescent="0.25">
      <c r="A11833" s="287"/>
    </row>
    <row r="11834" spans="1:1" x14ac:dyDescent="0.25">
      <c r="A11834" s="287"/>
    </row>
    <row r="11835" spans="1:1" x14ac:dyDescent="0.25">
      <c r="A11835" s="287"/>
    </row>
    <row r="11836" spans="1:1" x14ac:dyDescent="0.25">
      <c r="A11836" s="287"/>
    </row>
    <row r="11837" spans="1:1" x14ac:dyDescent="0.25">
      <c r="A11837" s="287"/>
    </row>
    <row r="11838" spans="1:1" x14ac:dyDescent="0.25">
      <c r="A11838" s="287"/>
    </row>
    <row r="11839" spans="1:1" x14ac:dyDescent="0.25">
      <c r="A11839" s="287"/>
    </row>
    <row r="11840" spans="1:1" x14ac:dyDescent="0.25">
      <c r="A11840" s="287"/>
    </row>
    <row r="11841" spans="1:1" x14ac:dyDescent="0.25">
      <c r="A11841" s="287"/>
    </row>
    <row r="11842" spans="1:1" x14ac:dyDescent="0.25">
      <c r="A11842" s="287"/>
    </row>
    <row r="11843" spans="1:1" x14ac:dyDescent="0.25">
      <c r="A11843" s="287"/>
    </row>
    <row r="11844" spans="1:1" x14ac:dyDescent="0.25">
      <c r="A11844" s="287"/>
    </row>
    <row r="11845" spans="1:1" x14ac:dyDescent="0.25">
      <c r="A11845" s="287"/>
    </row>
    <row r="11846" spans="1:1" x14ac:dyDescent="0.25">
      <c r="A11846" s="287"/>
    </row>
    <row r="11847" spans="1:1" x14ac:dyDescent="0.25">
      <c r="A11847" s="287"/>
    </row>
    <row r="11848" spans="1:1" x14ac:dyDescent="0.25">
      <c r="A11848" s="287"/>
    </row>
    <row r="11849" spans="1:1" x14ac:dyDescent="0.25">
      <c r="A11849" s="287"/>
    </row>
    <row r="11850" spans="1:1" x14ac:dyDescent="0.25">
      <c r="A11850" s="287"/>
    </row>
    <row r="11851" spans="1:1" x14ac:dyDescent="0.25">
      <c r="A11851" s="287"/>
    </row>
    <row r="11852" spans="1:1" x14ac:dyDescent="0.25">
      <c r="A11852" s="287"/>
    </row>
    <row r="11853" spans="1:1" x14ac:dyDescent="0.25">
      <c r="A11853" s="287"/>
    </row>
    <row r="11854" spans="1:1" x14ac:dyDescent="0.25">
      <c r="A11854" s="287"/>
    </row>
    <row r="11855" spans="1:1" x14ac:dyDescent="0.25">
      <c r="A11855" s="287"/>
    </row>
    <row r="11856" spans="1:1" x14ac:dyDescent="0.25">
      <c r="A11856" s="287"/>
    </row>
    <row r="11857" spans="1:1" x14ac:dyDescent="0.25">
      <c r="A11857" s="287"/>
    </row>
    <row r="11858" spans="1:1" x14ac:dyDescent="0.25">
      <c r="A11858" s="287"/>
    </row>
    <row r="11859" spans="1:1" x14ac:dyDescent="0.25">
      <c r="A11859" s="287"/>
    </row>
    <row r="11860" spans="1:1" x14ac:dyDescent="0.25">
      <c r="A11860" s="287"/>
    </row>
    <row r="11861" spans="1:1" x14ac:dyDescent="0.25">
      <c r="A11861" s="287"/>
    </row>
    <row r="11862" spans="1:1" x14ac:dyDescent="0.25">
      <c r="A11862" s="287"/>
    </row>
    <row r="11863" spans="1:1" x14ac:dyDescent="0.25">
      <c r="A11863" s="287"/>
    </row>
    <row r="11864" spans="1:1" x14ac:dyDescent="0.25">
      <c r="A11864" s="287"/>
    </row>
    <row r="11865" spans="1:1" x14ac:dyDescent="0.25">
      <c r="A11865" s="287"/>
    </row>
    <row r="11866" spans="1:1" x14ac:dyDescent="0.25">
      <c r="A11866" s="287"/>
    </row>
    <row r="11867" spans="1:1" x14ac:dyDescent="0.25">
      <c r="A11867" s="287"/>
    </row>
    <row r="11868" spans="1:1" x14ac:dyDescent="0.25">
      <c r="A11868" s="287"/>
    </row>
    <row r="11869" spans="1:1" x14ac:dyDescent="0.25">
      <c r="A11869" s="287"/>
    </row>
    <row r="11870" spans="1:1" x14ac:dyDescent="0.25">
      <c r="A11870" s="287"/>
    </row>
    <row r="11871" spans="1:1" x14ac:dyDescent="0.25">
      <c r="A11871" s="287"/>
    </row>
    <row r="11872" spans="1:1" x14ac:dyDescent="0.25">
      <c r="A11872" s="287"/>
    </row>
    <row r="11873" spans="1:1" x14ac:dyDescent="0.25">
      <c r="A11873" s="287"/>
    </row>
    <row r="11874" spans="1:1" x14ac:dyDescent="0.25">
      <c r="A11874" s="287"/>
    </row>
    <row r="11875" spans="1:1" x14ac:dyDescent="0.25">
      <c r="A11875" s="287"/>
    </row>
    <row r="11876" spans="1:1" x14ac:dyDescent="0.25">
      <c r="A11876" s="287"/>
    </row>
    <row r="11877" spans="1:1" x14ac:dyDescent="0.25">
      <c r="A11877" s="287"/>
    </row>
    <row r="11878" spans="1:1" x14ac:dyDescent="0.25">
      <c r="A11878" s="287"/>
    </row>
    <row r="11879" spans="1:1" x14ac:dyDescent="0.25">
      <c r="A11879" s="287"/>
    </row>
    <row r="11880" spans="1:1" x14ac:dyDescent="0.25">
      <c r="A11880" s="287"/>
    </row>
    <row r="11881" spans="1:1" x14ac:dyDescent="0.25">
      <c r="A11881" s="287"/>
    </row>
    <row r="11882" spans="1:1" x14ac:dyDescent="0.25">
      <c r="A11882" s="287"/>
    </row>
    <row r="11883" spans="1:1" x14ac:dyDescent="0.25">
      <c r="A11883" s="287"/>
    </row>
    <row r="11884" spans="1:1" x14ac:dyDescent="0.25">
      <c r="A11884" s="287"/>
    </row>
    <row r="11885" spans="1:1" x14ac:dyDescent="0.25">
      <c r="A11885" s="287"/>
    </row>
    <row r="11886" spans="1:1" x14ac:dyDescent="0.25">
      <c r="A11886" s="287"/>
    </row>
    <row r="11887" spans="1:1" x14ac:dyDescent="0.25">
      <c r="A11887" s="287"/>
    </row>
    <row r="11888" spans="1:1" x14ac:dyDescent="0.25">
      <c r="A11888" s="287"/>
    </row>
    <row r="11889" spans="1:1" x14ac:dyDescent="0.25">
      <c r="A11889" s="287"/>
    </row>
    <row r="11890" spans="1:1" x14ac:dyDescent="0.25">
      <c r="A11890" s="287"/>
    </row>
    <row r="11891" spans="1:1" x14ac:dyDescent="0.25">
      <c r="A11891" s="287"/>
    </row>
    <row r="11892" spans="1:1" x14ac:dyDescent="0.25">
      <c r="A11892" s="287"/>
    </row>
    <row r="11893" spans="1:1" x14ac:dyDescent="0.25">
      <c r="A11893" s="287"/>
    </row>
    <row r="11894" spans="1:1" x14ac:dyDescent="0.25">
      <c r="A11894" s="287"/>
    </row>
    <row r="11895" spans="1:1" x14ac:dyDescent="0.25">
      <c r="A11895" s="287"/>
    </row>
    <row r="11896" spans="1:1" x14ac:dyDescent="0.25">
      <c r="A11896" s="287"/>
    </row>
    <row r="11897" spans="1:1" x14ac:dyDescent="0.25">
      <c r="A11897" s="287"/>
    </row>
    <row r="11898" spans="1:1" x14ac:dyDescent="0.25">
      <c r="A11898" s="287"/>
    </row>
    <row r="11899" spans="1:1" x14ac:dyDescent="0.25">
      <c r="A11899" s="287"/>
    </row>
    <row r="11900" spans="1:1" x14ac:dyDescent="0.25">
      <c r="A11900" s="287"/>
    </row>
    <row r="11901" spans="1:1" x14ac:dyDescent="0.25">
      <c r="A11901" s="287"/>
    </row>
    <row r="11902" spans="1:1" x14ac:dyDescent="0.25">
      <c r="A11902" s="287"/>
    </row>
    <row r="11903" spans="1:1" x14ac:dyDescent="0.25">
      <c r="A11903" s="287"/>
    </row>
    <row r="11904" spans="1:1" x14ac:dyDescent="0.25">
      <c r="A11904" s="287"/>
    </row>
    <row r="11905" spans="1:1" x14ac:dyDescent="0.25">
      <c r="A11905" s="287"/>
    </row>
    <row r="11906" spans="1:1" x14ac:dyDescent="0.25">
      <c r="A11906" s="287"/>
    </row>
    <row r="11907" spans="1:1" x14ac:dyDescent="0.25">
      <c r="A11907" s="287"/>
    </row>
    <row r="11908" spans="1:1" x14ac:dyDescent="0.25">
      <c r="A11908" s="287"/>
    </row>
    <row r="11909" spans="1:1" x14ac:dyDescent="0.25">
      <c r="A11909" s="287"/>
    </row>
    <row r="11910" spans="1:1" x14ac:dyDescent="0.25">
      <c r="A11910" s="287"/>
    </row>
    <row r="11911" spans="1:1" x14ac:dyDescent="0.25">
      <c r="A11911" s="287"/>
    </row>
    <row r="11912" spans="1:1" x14ac:dyDescent="0.25">
      <c r="A11912" s="287"/>
    </row>
    <row r="11913" spans="1:1" x14ac:dyDescent="0.25">
      <c r="A11913" s="287"/>
    </row>
    <row r="11914" spans="1:1" x14ac:dyDescent="0.25">
      <c r="A11914" s="287"/>
    </row>
    <row r="11915" spans="1:1" x14ac:dyDescent="0.25">
      <c r="A11915" s="287"/>
    </row>
    <row r="11916" spans="1:1" x14ac:dyDescent="0.25">
      <c r="A11916" s="287"/>
    </row>
    <row r="11917" spans="1:1" x14ac:dyDescent="0.25">
      <c r="A11917" s="287"/>
    </row>
    <row r="11918" spans="1:1" x14ac:dyDescent="0.25">
      <c r="A11918" s="287"/>
    </row>
    <row r="11919" spans="1:1" x14ac:dyDescent="0.25">
      <c r="A11919" s="287"/>
    </row>
    <row r="11920" spans="1:1" x14ac:dyDescent="0.25">
      <c r="A11920" s="287"/>
    </row>
    <row r="11921" spans="1:1" x14ac:dyDescent="0.25">
      <c r="A11921" s="287"/>
    </row>
    <row r="11922" spans="1:1" x14ac:dyDescent="0.25">
      <c r="A11922" s="287"/>
    </row>
    <row r="11923" spans="1:1" x14ac:dyDescent="0.25">
      <c r="A11923" s="287"/>
    </row>
    <row r="11924" spans="1:1" x14ac:dyDescent="0.25">
      <c r="A11924" s="287"/>
    </row>
    <row r="11925" spans="1:1" x14ac:dyDescent="0.25">
      <c r="A11925" s="287"/>
    </row>
    <row r="11926" spans="1:1" x14ac:dyDescent="0.25">
      <c r="A11926" s="287"/>
    </row>
    <row r="11927" spans="1:1" x14ac:dyDescent="0.25">
      <c r="A11927" s="287"/>
    </row>
    <row r="11928" spans="1:1" x14ac:dyDescent="0.25">
      <c r="A11928" s="287"/>
    </row>
    <row r="11929" spans="1:1" x14ac:dyDescent="0.25">
      <c r="A11929" s="287"/>
    </row>
    <row r="11930" spans="1:1" x14ac:dyDescent="0.25">
      <c r="A11930" s="287"/>
    </row>
    <row r="11931" spans="1:1" x14ac:dyDescent="0.25">
      <c r="A11931" s="287"/>
    </row>
    <row r="11932" spans="1:1" x14ac:dyDescent="0.25">
      <c r="A11932" s="287"/>
    </row>
    <row r="11933" spans="1:1" x14ac:dyDescent="0.25">
      <c r="A11933" s="287"/>
    </row>
    <row r="11934" spans="1:1" x14ac:dyDescent="0.25">
      <c r="A11934" s="287"/>
    </row>
    <row r="11935" spans="1:1" x14ac:dyDescent="0.25">
      <c r="A11935" s="287"/>
    </row>
    <row r="11936" spans="1:1" x14ac:dyDescent="0.25">
      <c r="A11936" s="287"/>
    </row>
    <row r="11937" spans="1:1" x14ac:dyDescent="0.25">
      <c r="A11937" s="287"/>
    </row>
    <row r="11938" spans="1:1" x14ac:dyDescent="0.25">
      <c r="A11938" s="287"/>
    </row>
    <row r="11939" spans="1:1" x14ac:dyDescent="0.25">
      <c r="A11939" s="287"/>
    </row>
    <row r="11940" spans="1:1" x14ac:dyDescent="0.25">
      <c r="A11940" s="287"/>
    </row>
    <row r="11941" spans="1:1" x14ac:dyDescent="0.25">
      <c r="A11941" s="287"/>
    </row>
    <row r="11942" spans="1:1" x14ac:dyDescent="0.25">
      <c r="A11942" s="287"/>
    </row>
    <row r="11943" spans="1:1" x14ac:dyDescent="0.25">
      <c r="A11943" s="287"/>
    </row>
    <row r="11944" spans="1:1" x14ac:dyDescent="0.25">
      <c r="A11944" s="287"/>
    </row>
    <row r="11945" spans="1:1" x14ac:dyDescent="0.25">
      <c r="A11945" s="287"/>
    </row>
    <row r="11946" spans="1:1" x14ac:dyDescent="0.25">
      <c r="A11946" s="287"/>
    </row>
    <row r="11947" spans="1:1" x14ac:dyDescent="0.25">
      <c r="A11947" s="287"/>
    </row>
    <row r="11948" spans="1:1" x14ac:dyDescent="0.25">
      <c r="A11948" s="287"/>
    </row>
    <row r="11949" spans="1:1" x14ac:dyDescent="0.25">
      <c r="A11949" s="287"/>
    </row>
    <row r="11950" spans="1:1" x14ac:dyDescent="0.25">
      <c r="A11950" s="287"/>
    </row>
    <row r="11951" spans="1:1" x14ac:dyDescent="0.25">
      <c r="A11951" s="287"/>
    </row>
    <row r="11952" spans="1:1" x14ac:dyDescent="0.25">
      <c r="A11952" s="287"/>
    </row>
    <row r="11953" spans="1:1" x14ac:dyDescent="0.25">
      <c r="A11953" s="287"/>
    </row>
    <row r="11954" spans="1:1" x14ac:dyDescent="0.25">
      <c r="A11954" s="287"/>
    </row>
    <row r="11955" spans="1:1" x14ac:dyDescent="0.25">
      <c r="A11955" s="287"/>
    </row>
    <row r="11956" spans="1:1" x14ac:dyDescent="0.25">
      <c r="A11956" s="287"/>
    </row>
    <row r="11957" spans="1:1" x14ac:dyDescent="0.25">
      <c r="A11957" s="287"/>
    </row>
    <row r="11958" spans="1:1" x14ac:dyDescent="0.25">
      <c r="A11958" s="287"/>
    </row>
    <row r="11959" spans="1:1" x14ac:dyDescent="0.25">
      <c r="A11959" s="287"/>
    </row>
    <row r="11960" spans="1:1" x14ac:dyDescent="0.25">
      <c r="A11960" s="287"/>
    </row>
    <row r="11961" spans="1:1" x14ac:dyDescent="0.25">
      <c r="A11961" s="287"/>
    </row>
    <row r="11962" spans="1:1" x14ac:dyDescent="0.25">
      <c r="A11962" s="287"/>
    </row>
    <row r="11963" spans="1:1" x14ac:dyDescent="0.25">
      <c r="A11963" s="287"/>
    </row>
    <row r="11964" spans="1:1" x14ac:dyDescent="0.25">
      <c r="A11964" s="287"/>
    </row>
    <row r="11965" spans="1:1" x14ac:dyDescent="0.25">
      <c r="A11965" s="287"/>
    </row>
    <row r="11966" spans="1:1" x14ac:dyDescent="0.25">
      <c r="A11966" s="287"/>
    </row>
    <row r="11967" spans="1:1" x14ac:dyDescent="0.25">
      <c r="A11967" s="287"/>
    </row>
    <row r="11968" spans="1:1" x14ac:dyDescent="0.25">
      <c r="A11968" s="287"/>
    </row>
    <row r="11969" spans="1:1" x14ac:dyDescent="0.25">
      <c r="A11969" s="287"/>
    </row>
    <row r="11970" spans="1:1" x14ac:dyDescent="0.25">
      <c r="A11970" s="287"/>
    </row>
    <row r="11971" spans="1:1" x14ac:dyDescent="0.25">
      <c r="A11971" s="287"/>
    </row>
    <row r="11972" spans="1:1" x14ac:dyDescent="0.25">
      <c r="A11972" s="287"/>
    </row>
    <row r="11973" spans="1:1" x14ac:dyDescent="0.25">
      <c r="A11973" s="287"/>
    </row>
    <row r="11974" spans="1:1" x14ac:dyDescent="0.25">
      <c r="A11974" s="287"/>
    </row>
    <row r="11975" spans="1:1" x14ac:dyDescent="0.25">
      <c r="A11975" s="287"/>
    </row>
    <row r="11976" spans="1:1" x14ac:dyDescent="0.25">
      <c r="A11976" s="287"/>
    </row>
    <row r="11977" spans="1:1" x14ac:dyDescent="0.25">
      <c r="A11977" s="287"/>
    </row>
    <row r="11978" spans="1:1" x14ac:dyDescent="0.25">
      <c r="A11978" s="287"/>
    </row>
    <row r="11979" spans="1:1" x14ac:dyDescent="0.25">
      <c r="A11979" s="287"/>
    </row>
    <row r="11980" spans="1:1" x14ac:dyDescent="0.25">
      <c r="A11980" s="287"/>
    </row>
    <row r="11981" spans="1:1" x14ac:dyDescent="0.25">
      <c r="A11981" s="287"/>
    </row>
    <row r="11982" spans="1:1" x14ac:dyDescent="0.25">
      <c r="A11982" s="287"/>
    </row>
    <row r="11983" spans="1:1" x14ac:dyDescent="0.25">
      <c r="A11983" s="287"/>
    </row>
    <row r="11984" spans="1:1" x14ac:dyDescent="0.25">
      <c r="A11984" s="287"/>
    </row>
    <row r="11985" spans="1:1" x14ac:dyDescent="0.25">
      <c r="A11985" s="287"/>
    </row>
    <row r="11986" spans="1:1" x14ac:dyDescent="0.25">
      <c r="A11986" s="287"/>
    </row>
    <row r="11987" spans="1:1" x14ac:dyDescent="0.25">
      <c r="A11987" s="287"/>
    </row>
    <row r="11988" spans="1:1" x14ac:dyDescent="0.25">
      <c r="A11988" s="287"/>
    </row>
    <row r="11989" spans="1:1" x14ac:dyDescent="0.25">
      <c r="A11989" s="287"/>
    </row>
    <row r="11990" spans="1:1" x14ac:dyDescent="0.25">
      <c r="A11990" s="287"/>
    </row>
    <row r="11991" spans="1:1" x14ac:dyDescent="0.25">
      <c r="A11991" s="287"/>
    </row>
    <row r="11992" spans="1:1" x14ac:dyDescent="0.25">
      <c r="A11992" s="287"/>
    </row>
    <row r="11993" spans="1:1" x14ac:dyDescent="0.25">
      <c r="A11993" s="287"/>
    </row>
    <row r="11994" spans="1:1" x14ac:dyDescent="0.25">
      <c r="A11994" s="287"/>
    </row>
    <row r="11995" spans="1:1" x14ac:dyDescent="0.25">
      <c r="A11995" s="287"/>
    </row>
    <row r="11996" spans="1:1" x14ac:dyDescent="0.25">
      <c r="A11996" s="287"/>
    </row>
    <row r="11997" spans="1:1" x14ac:dyDescent="0.25">
      <c r="A11997" s="287"/>
    </row>
    <row r="11998" spans="1:1" x14ac:dyDescent="0.25">
      <c r="A11998" s="287"/>
    </row>
    <row r="11999" spans="1:1" x14ac:dyDescent="0.25">
      <c r="A11999" s="287"/>
    </row>
    <row r="12000" spans="1:1" x14ac:dyDescent="0.25">
      <c r="A12000" s="287"/>
    </row>
    <row r="12001" spans="1:1" x14ac:dyDescent="0.25">
      <c r="A12001" s="287"/>
    </row>
    <row r="12002" spans="1:1" x14ac:dyDescent="0.25">
      <c r="A12002" s="287"/>
    </row>
    <row r="12003" spans="1:1" x14ac:dyDescent="0.25">
      <c r="A12003" s="287"/>
    </row>
    <row r="12004" spans="1:1" x14ac:dyDescent="0.25">
      <c r="A12004" s="287"/>
    </row>
    <row r="12005" spans="1:1" x14ac:dyDescent="0.25">
      <c r="A12005" s="287"/>
    </row>
    <row r="12006" spans="1:1" x14ac:dyDescent="0.25">
      <c r="A12006" s="287"/>
    </row>
    <row r="12007" spans="1:1" x14ac:dyDescent="0.25">
      <c r="A12007" s="287"/>
    </row>
    <row r="12008" spans="1:1" x14ac:dyDescent="0.25">
      <c r="A12008" s="287"/>
    </row>
    <row r="12009" spans="1:1" x14ac:dyDescent="0.25">
      <c r="A12009" s="287"/>
    </row>
    <row r="12010" spans="1:1" x14ac:dyDescent="0.25">
      <c r="A12010" s="287"/>
    </row>
    <row r="12011" spans="1:1" x14ac:dyDescent="0.25">
      <c r="A12011" s="287"/>
    </row>
    <row r="12012" spans="1:1" x14ac:dyDescent="0.25">
      <c r="A12012" s="287"/>
    </row>
    <row r="12013" spans="1:1" x14ac:dyDescent="0.25">
      <c r="A12013" s="287"/>
    </row>
    <row r="12014" spans="1:1" x14ac:dyDescent="0.25">
      <c r="A12014" s="287"/>
    </row>
    <row r="12015" spans="1:1" x14ac:dyDescent="0.25">
      <c r="A12015" s="287"/>
    </row>
    <row r="12016" spans="1:1" x14ac:dyDescent="0.25">
      <c r="A12016" s="287"/>
    </row>
    <row r="12017" spans="1:1" x14ac:dyDescent="0.25">
      <c r="A12017" s="287"/>
    </row>
    <row r="12018" spans="1:1" x14ac:dyDescent="0.25">
      <c r="A12018" s="287"/>
    </row>
    <row r="12019" spans="1:1" x14ac:dyDescent="0.25">
      <c r="A12019" s="287"/>
    </row>
    <row r="12020" spans="1:1" x14ac:dyDescent="0.25">
      <c r="A12020" s="287"/>
    </row>
    <row r="12021" spans="1:1" x14ac:dyDescent="0.25">
      <c r="A12021" s="287"/>
    </row>
    <row r="12022" spans="1:1" x14ac:dyDescent="0.25">
      <c r="A12022" s="287"/>
    </row>
    <row r="12023" spans="1:1" x14ac:dyDescent="0.25">
      <c r="A12023" s="287"/>
    </row>
    <row r="12024" spans="1:1" x14ac:dyDescent="0.25">
      <c r="A12024" s="287"/>
    </row>
    <row r="12025" spans="1:1" x14ac:dyDescent="0.25">
      <c r="A12025" s="287"/>
    </row>
    <row r="12026" spans="1:1" x14ac:dyDescent="0.25">
      <c r="A12026" s="287"/>
    </row>
    <row r="12027" spans="1:1" x14ac:dyDescent="0.25">
      <c r="A12027" s="287"/>
    </row>
    <row r="12028" spans="1:1" x14ac:dyDescent="0.25">
      <c r="A12028" s="287"/>
    </row>
    <row r="12029" spans="1:1" x14ac:dyDescent="0.25">
      <c r="A12029" s="287"/>
    </row>
    <row r="12030" spans="1:1" x14ac:dyDescent="0.25">
      <c r="A12030" s="287"/>
    </row>
    <row r="12031" spans="1:1" x14ac:dyDescent="0.25">
      <c r="A12031" s="287"/>
    </row>
    <row r="12032" spans="1:1" x14ac:dyDescent="0.25">
      <c r="A12032" s="287"/>
    </row>
    <row r="12033" spans="1:1" x14ac:dyDescent="0.25">
      <c r="A12033" s="287"/>
    </row>
    <row r="12034" spans="1:1" x14ac:dyDescent="0.25">
      <c r="A12034" s="287"/>
    </row>
    <row r="12035" spans="1:1" x14ac:dyDescent="0.25">
      <c r="A12035" s="287"/>
    </row>
    <row r="12036" spans="1:1" x14ac:dyDescent="0.25">
      <c r="A12036" s="287"/>
    </row>
    <row r="12037" spans="1:1" x14ac:dyDescent="0.25">
      <c r="A12037" s="287"/>
    </row>
    <row r="12038" spans="1:1" x14ac:dyDescent="0.25">
      <c r="A12038" s="287"/>
    </row>
    <row r="12039" spans="1:1" x14ac:dyDescent="0.25">
      <c r="A12039" s="287"/>
    </row>
    <row r="12040" spans="1:1" x14ac:dyDescent="0.25">
      <c r="A12040" s="287"/>
    </row>
    <row r="12041" spans="1:1" x14ac:dyDescent="0.25">
      <c r="A12041" s="287"/>
    </row>
    <row r="12042" spans="1:1" x14ac:dyDescent="0.25">
      <c r="A12042" s="287"/>
    </row>
    <row r="12043" spans="1:1" x14ac:dyDescent="0.25">
      <c r="A12043" s="287"/>
    </row>
    <row r="12044" spans="1:1" x14ac:dyDescent="0.25">
      <c r="A12044" s="287"/>
    </row>
    <row r="12045" spans="1:1" x14ac:dyDescent="0.25">
      <c r="A12045" s="287"/>
    </row>
    <row r="12046" spans="1:1" x14ac:dyDescent="0.25">
      <c r="A12046" s="287"/>
    </row>
    <row r="12047" spans="1:1" x14ac:dyDescent="0.25">
      <c r="A12047" s="287"/>
    </row>
    <row r="12048" spans="1:1" x14ac:dyDescent="0.25">
      <c r="A12048" s="287"/>
    </row>
    <row r="12049" spans="1:1" x14ac:dyDescent="0.25">
      <c r="A12049" s="287"/>
    </row>
    <row r="12050" spans="1:1" x14ac:dyDescent="0.25">
      <c r="A12050" s="287"/>
    </row>
    <row r="12051" spans="1:1" x14ac:dyDescent="0.25">
      <c r="A12051" s="287"/>
    </row>
    <row r="12052" spans="1:1" x14ac:dyDescent="0.25">
      <c r="A12052" s="287"/>
    </row>
    <row r="12053" spans="1:1" x14ac:dyDescent="0.25">
      <c r="A12053" s="287"/>
    </row>
    <row r="12054" spans="1:1" x14ac:dyDescent="0.25">
      <c r="A12054" s="287"/>
    </row>
    <row r="12055" spans="1:1" x14ac:dyDescent="0.25">
      <c r="A12055" s="287"/>
    </row>
    <row r="12056" spans="1:1" x14ac:dyDescent="0.25">
      <c r="A12056" s="287"/>
    </row>
    <row r="12057" spans="1:1" x14ac:dyDescent="0.25">
      <c r="A12057" s="287"/>
    </row>
    <row r="12058" spans="1:1" x14ac:dyDescent="0.25">
      <c r="A12058" s="287"/>
    </row>
    <row r="12059" spans="1:1" x14ac:dyDescent="0.25">
      <c r="A12059" s="287"/>
    </row>
    <row r="12060" spans="1:1" x14ac:dyDescent="0.25">
      <c r="A12060" s="287"/>
    </row>
    <row r="12061" spans="1:1" x14ac:dyDescent="0.25">
      <c r="A12061" s="287"/>
    </row>
    <row r="12062" spans="1:1" x14ac:dyDescent="0.25">
      <c r="A12062" s="287"/>
    </row>
    <row r="12063" spans="1:1" x14ac:dyDescent="0.25">
      <c r="A12063" s="287"/>
    </row>
    <row r="12064" spans="1:1" x14ac:dyDescent="0.25">
      <c r="A12064" s="287"/>
    </row>
    <row r="12065" spans="1:1" x14ac:dyDescent="0.25">
      <c r="A12065" s="287"/>
    </row>
    <row r="12066" spans="1:1" x14ac:dyDescent="0.25">
      <c r="A12066" s="287"/>
    </row>
    <row r="12067" spans="1:1" x14ac:dyDescent="0.25">
      <c r="A12067" s="287"/>
    </row>
    <row r="12068" spans="1:1" x14ac:dyDescent="0.25">
      <c r="A12068" s="287"/>
    </row>
    <row r="12069" spans="1:1" x14ac:dyDescent="0.25">
      <c r="A12069" s="287"/>
    </row>
    <row r="12070" spans="1:1" x14ac:dyDescent="0.25">
      <c r="A12070" s="287"/>
    </row>
    <row r="12071" spans="1:1" x14ac:dyDescent="0.25">
      <c r="A12071" s="287"/>
    </row>
    <row r="12072" spans="1:1" x14ac:dyDescent="0.25">
      <c r="A12072" s="287"/>
    </row>
    <row r="12073" spans="1:1" x14ac:dyDescent="0.25">
      <c r="A12073" s="287"/>
    </row>
    <row r="12074" spans="1:1" x14ac:dyDescent="0.25">
      <c r="A12074" s="287"/>
    </row>
    <row r="12075" spans="1:1" x14ac:dyDescent="0.25">
      <c r="A12075" s="287"/>
    </row>
    <row r="12076" spans="1:1" x14ac:dyDescent="0.25">
      <c r="A12076" s="287"/>
    </row>
    <row r="12077" spans="1:1" x14ac:dyDescent="0.25">
      <c r="A12077" s="287"/>
    </row>
    <row r="12078" spans="1:1" x14ac:dyDescent="0.25">
      <c r="A12078" s="287"/>
    </row>
    <row r="12079" spans="1:1" x14ac:dyDescent="0.25">
      <c r="A12079" s="287"/>
    </row>
    <row r="12080" spans="1:1" x14ac:dyDescent="0.25">
      <c r="A12080" s="287"/>
    </row>
    <row r="12081" spans="1:1" x14ac:dyDescent="0.25">
      <c r="A12081" s="287"/>
    </row>
    <row r="12082" spans="1:1" x14ac:dyDescent="0.25">
      <c r="A12082" s="287"/>
    </row>
    <row r="12083" spans="1:1" x14ac:dyDescent="0.25">
      <c r="A12083" s="287"/>
    </row>
    <row r="12084" spans="1:1" x14ac:dyDescent="0.25">
      <c r="A12084" s="287"/>
    </row>
    <row r="12085" spans="1:1" x14ac:dyDescent="0.25">
      <c r="A12085" s="287"/>
    </row>
    <row r="12086" spans="1:1" x14ac:dyDescent="0.25">
      <c r="A12086" s="287"/>
    </row>
    <row r="12087" spans="1:1" x14ac:dyDescent="0.25">
      <c r="A12087" s="287"/>
    </row>
    <row r="12088" spans="1:1" x14ac:dyDescent="0.25">
      <c r="A12088" s="287"/>
    </row>
    <row r="12089" spans="1:1" x14ac:dyDescent="0.25">
      <c r="A12089" s="287"/>
    </row>
    <row r="12090" spans="1:1" x14ac:dyDescent="0.25">
      <c r="A12090" s="287"/>
    </row>
    <row r="12091" spans="1:1" x14ac:dyDescent="0.25">
      <c r="A12091" s="287"/>
    </row>
    <row r="12092" spans="1:1" x14ac:dyDescent="0.25">
      <c r="A12092" s="287"/>
    </row>
    <row r="12093" spans="1:1" x14ac:dyDescent="0.25">
      <c r="A12093" s="287"/>
    </row>
    <row r="12094" spans="1:1" x14ac:dyDescent="0.25">
      <c r="A12094" s="287"/>
    </row>
    <row r="12095" spans="1:1" x14ac:dyDescent="0.25">
      <c r="A12095" s="287"/>
    </row>
    <row r="12096" spans="1:1" x14ac:dyDescent="0.25">
      <c r="A12096" s="287"/>
    </row>
    <row r="12097" spans="1:1" x14ac:dyDescent="0.25">
      <c r="A12097" s="287"/>
    </row>
    <row r="12098" spans="1:1" x14ac:dyDescent="0.25">
      <c r="A12098" s="287"/>
    </row>
    <row r="12099" spans="1:1" x14ac:dyDescent="0.25">
      <c r="A12099" s="287"/>
    </row>
    <row r="12100" spans="1:1" x14ac:dyDescent="0.25">
      <c r="A12100" s="287"/>
    </row>
    <row r="12101" spans="1:1" x14ac:dyDescent="0.25">
      <c r="A12101" s="287"/>
    </row>
    <row r="12102" spans="1:1" x14ac:dyDescent="0.25">
      <c r="A12102" s="287"/>
    </row>
    <row r="12103" spans="1:1" x14ac:dyDescent="0.25">
      <c r="A12103" s="287"/>
    </row>
    <row r="12104" spans="1:1" x14ac:dyDescent="0.25">
      <c r="A12104" s="287"/>
    </row>
    <row r="12105" spans="1:1" x14ac:dyDescent="0.25">
      <c r="A12105" s="287"/>
    </row>
    <row r="12106" spans="1:1" x14ac:dyDescent="0.25">
      <c r="A12106" s="287"/>
    </row>
    <row r="12107" spans="1:1" x14ac:dyDescent="0.25">
      <c r="A12107" s="287"/>
    </row>
    <row r="12108" spans="1:1" x14ac:dyDescent="0.25">
      <c r="A12108" s="287"/>
    </row>
    <row r="12109" spans="1:1" x14ac:dyDescent="0.25">
      <c r="A12109" s="287"/>
    </row>
    <row r="12110" spans="1:1" x14ac:dyDescent="0.25">
      <c r="A12110" s="287"/>
    </row>
    <row r="12111" spans="1:1" x14ac:dyDescent="0.25">
      <c r="A12111" s="287"/>
    </row>
    <row r="12112" spans="1:1" x14ac:dyDescent="0.25">
      <c r="A12112" s="287"/>
    </row>
    <row r="12113" spans="1:1" x14ac:dyDescent="0.25">
      <c r="A12113" s="287"/>
    </row>
    <row r="12114" spans="1:1" x14ac:dyDescent="0.25">
      <c r="A12114" s="287"/>
    </row>
    <row r="12115" spans="1:1" x14ac:dyDescent="0.25">
      <c r="A12115" s="287"/>
    </row>
    <row r="12116" spans="1:1" x14ac:dyDescent="0.25">
      <c r="A12116" s="287"/>
    </row>
    <row r="12117" spans="1:1" x14ac:dyDescent="0.25">
      <c r="A12117" s="287"/>
    </row>
    <row r="12118" spans="1:1" x14ac:dyDescent="0.25">
      <c r="A12118" s="287"/>
    </row>
    <row r="12119" spans="1:1" x14ac:dyDescent="0.25">
      <c r="A12119" s="287"/>
    </row>
    <row r="12120" spans="1:1" x14ac:dyDescent="0.25">
      <c r="A12120" s="287"/>
    </row>
    <row r="12121" spans="1:1" x14ac:dyDescent="0.25">
      <c r="A12121" s="287"/>
    </row>
    <row r="12122" spans="1:1" x14ac:dyDescent="0.25">
      <c r="A12122" s="287"/>
    </row>
    <row r="12123" spans="1:1" x14ac:dyDescent="0.25">
      <c r="A12123" s="287"/>
    </row>
    <row r="12124" spans="1:1" x14ac:dyDescent="0.25">
      <c r="A12124" s="287"/>
    </row>
    <row r="12125" spans="1:1" x14ac:dyDescent="0.25">
      <c r="A12125" s="287"/>
    </row>
    <row r="12126" spans="1:1" x14ac:dyDescent="0.25">
      <c r="A12126" s="287"/>
    </row>
    <row r="12127" spans="1:1" x14ac:dyDescent="0.25">
      <c r="A12127" s="287"/>
    </row>
    <row r="12128" spans="1:1" x14ac:dyDescent="0.25">
      <c r="A12128" s="287"/>
    </row>
    <row r="12129" spans="1:1" x14ac:dyDescent="0.25">
      <c r="A12129" s="287"/>
    </row>
    <row r="12130" spans="1:1" x14ac:dyDescent="0.25">
      <c r="A12130" s="287"/>
    </row>
    <row r="12131" spans="1:1" x14ac:dyDescent="0.25">
      <c r="A12131" s="287"/>
    </row>
    <row r="12132" spans="1:1" x14ac:dyDescent="0.25">
      <c r="A12132" s="287"/>
    </row>
    <row r="12133" spans="1:1" x14ac:dyDescent="0.25">
      <c r="A12133" s="287"/>
    </row>
    <row r="12134" spans="1:1" x14ac:dyDescent="0.25">
      <c r="A12134" s="287"/>
    </row>
    <row r="12135" spans="1:1" x14ac:dyDescent="0.25">
      <c r="A12135" s="287"/>
    </row>
    <row r="12136" spans="1:1" x14ac:dyDescent="0.25">
      <c r="A12136" s="287"/>
    </row>
    <row r="12137" spans="1:1" x14ac:dyDescent="0.25">
      <c r="A12137" s="287"/>
    </row>
    <row r="12138" spans="1:1" x14ac:dyDescent="0.25">
      <c r="A12138" s="287"/>
    </row>
    <row r="12139" spans="1:1" x14ac:dyDescent="0.25">
      <c r="A12139" s="287"/>
    </row>
    <row r="12140" spans="1:1" x14ac:dyDescent="0.25">
      <c r="A12140" s="287"/>
    </row>
    <row r="12141" spans="1:1" x14ac:dyDescent="0.25">
      <c r="A12141" s="287"/>
    </row>
    <row r="12142" spans="1:1" x14ac:dyDescent="0.25">
      <c r="A12142" s="287"/>
    </row>
    <row r="12143" spans="1:1" x14ac:dyDescent="0.25">
      <c r="A12143" s="287"/>
    </row>
    <row r="12144" spans="1:1" x14ac:dyDescent="0.25">
      <c r="A12144" s="287"/>
    </row>
    <row r="12145" spans="1:1" x14ac:dyDescent="0.25">
      <c r="A12145" s="287"/>
    </row>
    <row r="12146" spans="1:1" x14ac:dyDescent="0.25">
      <c r="A12146" s="287"/>
    </row>
    <row r="12147" spans="1:1" x14ac:dyDescent="0.25">
      <c r="A12147" s="287"/>
    </row>
    <row r="12148" spans="1:1" x14ac:dyDescent="0.25">
      <c r="A12148" s="287"/>
    </row>
    <row r="12149" spans="1:1" x14ac:dyDescent="0.25">
      <c r="A12149" s="287"/>
    </row>
    <row r="12150" spans="1:1" x14ac:dyDescent="0.25">
      <c r="A12150" s="287"/>
    </row>
    <row r="12151" spans="1:1" x14ac:dyDescent="0.25">
      <c r="A12151" s="287"/>
    </row>
    <row r="12152" spans="1:1" x14ac:dyDescent="0.25">
      <c r="A12152" s="287"/>
    </row>
    <row r="12153" spans="1:1" x14ac:dyDescent="0.25">
      <c r="A12153" s="287"/>
    </row>
    <row r="12154" spans="1:1" x14ac:dyDescent="0.25">
      <c r="A12154" s="287"/>
    </row>
    <row r="12155" spans="1:1" x14ac:dyDescent="0.25">
      <c r="A12155" s="287"/>
    </row>
    <row r="12156" spans="1:1" x14ac:dyDescent="0.25">
      <c r="A12156" s="287"/>
    </row>
    <row r="12157" spans="1:1" x14ac:dyDescent="0.25">
      <c r="A12157" s="287"/>
    </row>
    <row r="12158" spans="1:1" x14ac:dyDescent="0.25">
      <c r="A12158" s="287"/>
    </row>
    <row r="12159" spans="1:1" x14ac:dyDescent="0.25">
      <c r="A12159" s="287"/>
    </row>
    <row r="12160" spans="1:1" x14ac:dyDescent="0.25">
      <c r="A12160" s="287"/>
    </row>
    <row r="12161" spans="1:1" x14ac:dyDescent="0.25">
      <c r="A12161" s="287"/>
    </row>
    <row r="12162" spans="1:1" x14ac:dyDescent="0.25">
      <c r="A12162" s="287"/>
    </row>
    <row r="12163" spans="1:1" x14ac:dyDescent="0.25">
      <c r="A12163" s="287"/>
    </row>
    <row r="12164" spans="1:1" x14ac:dyDescent="0.25">
      <c r="A12164" s="287"/>
    </row>
    <row r="12165" spans="1:1" x14ac:dyDescent="0.25">
      <c r="A12165" s="287"/>
    </row>
    <row r="12166" spans="1:1" x14ac:dyDescent="0.25">
      <c r="A12166" s="287"/>
    </row>
    <row r="12167" spans="1:1" x14ac:dyDescent="0.25">
      <c r="A12167" s="287"/>
    </row>
    <row r="12168" spans="1:1" x14ac:dyDescent="0.25">
      <c r="A12168" s="287"/>
    </row>
    <row r="12169" spans="1:1" x14ac:dyDescent="0.25">
      <c r="A12169" s="287"/>
    </row>
    <row r="12170" spans="1:1" x14ac:dyDescent="0.25">
      <c r="A12170" s="287"/>
    </row>
    <row r="12171" spans="1:1" x14ac:dyDescent="0.25">
      <c r="A12171" s="287"/>
    </row>
    <row r="12172" spans="1:1" x14ac:dyDescent="0.25">
      <c r="A12172" s="287"/>
    </row>
    <row r="12173" spans="1:1" x14ac:dyDescent="0.25">
      <c r="A12173" s="287"/>
    </row>
    <row r="12174" spans="1:1" x14ac:dyDescent="0.25">
      <c r="A12174" s="287"/>
    </row>
    <row r="12175" spans="1:1" x14ac:dyDescent="0.25">
      <c r="A12175" s="287"/>
    </row>
    <row r="12176" spans="1:1" x14ac:dyDescent="0.25">
      <c r="A12176" s="287"/>
    </row>
    <row r="12177" spans="1:1" x14ac:dyDescent="0.25">
      <c r="A12177" s="287"/>
    </row>
    <row r="12178" spans="1:1" x14ac:dyDescent="0.25">
      <c r="A12178" s="287"/>
    </row>
    <row r="12179" spans="1:1" x14ac:dyDescent="0.25">
      <c r="A12179" s="287"/>
    </row>
    <row r="12180" spans="1:1" x14ac:dyDescent="0.25">
      <c r="A12180" s="287"/>
    </row>
    <row r="12181" spans="1:1" x14ac:dyDescent="0.25">
      <c r="A12181" s="287"/>
    </row>
    <row r="12182" spans="1:1" x14ac:dyDescent="0.25">
      <c r="A12182" s="287"/>
    </row>
    <row r="12183" spans="1:1" x14ac:dyDescent="0.25">
      <c r="A12183" s="287"/>
    </row>
    <row r="12184" spans="1:1" x14ac:dyDescent="0.25">
      <c r="A12184" s="287"/>
    </row>
    <row r="12185" spans="1:1" x14ac:dyDescent="0.25">
      <c r="A12185" s="287"/>
    </row>
    <row r="12186" spans="1:1" x14ac:dyDescent="0.25">
      <c r="A12186" s="287"/>
    </row>
    <row r="12187" spans="1:1" x14ac:dyDescent="0.25">
      <c r="A12187" s="287"/>
    </row>
    <row r="12188" spans="1:1" x14ac:dyDescent="0.25">
      <c r="A12188" s="287"/>
    </row>
    <row r="12189" spans="1:1" x14ac:dyDescent="0.25">
      <c r="A12189" s="287"/>
    </row>
    <row r="12190" spans="1:1" x14ac:dyDescent="0.25">
      <c r="A12190" s="287"/>
    </row>
    <row r="12191" spans="1:1" x14ac:dyDescent="0.25">
      <c r="A12191" s="287"/>
    </row>
    <row r="12192" spans="1:1" x14ac:dyDescent="0.25">
      <c r="A12192" s="287"/>
    </row>
    <row r="12193" spans="1:1" x14ac:dyDescent="0.25">
      <c r="A12193" s="287"/>
    </row>
    <row r="12194" spans="1:1" x14ac:dyDescent="0.25">
      <c r="A12194" s="287"/>
    </row>
    <row r="12195" spans="1:1" x14ac:dyDescent="0.25">
      <c r="A12195" s="287"/>
    </row>
    <row r="12196" spans="1:1" x14ac:dyDescent="0.25">
      <c r="A12196" s="287"/>
    </row>
    <row r="12197" spans="1:1" x14ac:dyDescent="0.25">
      <c r="A12197" s="287"/>
    </row>
    <row r="12198" spans="1:1" x14ac:dyDescent="0.25">
      <c r="A12198" s="287"/>
    </row>
    <row r="12199" spans="1:1" x14ac:dyDescent="0.25">
      <c r="A12199" s="287"/>
    </row>
    <row r="12200" spans="1:1" x14ac:dyDescent="0.25">
      <c r="A12200" s="287"/>
    </row>
    <row r="12201" spans="1:1" x14ac:dyDescent="0.25">
      <c r="A12201" s="287"/>
    </row>
    <row r="12202" spans="1:1" x14ac:dyDescent="0.25">
      <c r="A12202" s="287"/>
    </row>
    <row r="12203" spans="1:1" x14ac:dyDescent="0.25">
      <c r="A12203" s="287"/>
    </row>
    <row r="12204" spans="1:1" x14ac:dyDescent="0.25">
      <c r="A12204" s="287"/>
    </row>
    <row r="12205" spans="1:1" x14ac:dyDescent="0.25">
      <c r="A12205" s="287"/>
    </row>
    <row r="12206" spans="1:1" x14ac:dyDescent="0.25">
      <c r="A12206" s="287"/>
    </row>
    <row r="12207" spans="1:1" x14ac:dyDescent="0.25">
      <c r="A12207" s="287"/>
    </row>
    <row r="12208" spans="1:1" x14ac:dyDescent="0.25">
      <c r="A12208" s="287"/>
    </row>
    <row r="12209" spans="1:1" x14ac:dyDescent="0.25">
      <c r="A12209" s="287"/>
    </row>
    <row r="12210" spans="1:1" x14ac:dyDescent="0.25">
      <c r="A12210" s="287"/>
    </row>
    <row r="12211" spans="1:1" x14ac:dyDescent="0.25">
      <c r="A12211" s="287"/>
    </row>
    <row r="12212" spans="1:1" x14ac:dyDescent="0.25">
      <c r="A12212" s="287"/>
    </row>
    <row r="12213" spans="1:1" x14ac:dyDescent="0.25">
      <c r="A12213" s="287"/>
    </row>
    <row r="12214" spans="1:1" x14ac:dyDescent="0.25">
      <c r="A12214" s="287"/>
    </row>
    <row r="12215" spans="1:1" x14ac:dyDescent="0.25">
      <c r="A12215" s="287"/>
    </row>
    <row r="12216" spans="1:1" x14ac:dyDescent="0.25">
      <c r="A12216" s="287"/>
    </row>
    <row r="12217" spans="1:1" x14ac:dyDescent="0.25">
      <c r="A12217" s="287"/>
    </row>
    <row r="12218" spans="1:1" x14ac:dyDescent="0.25">
      <c r="A12218" s="287"/>
    </row>
    <row r="12219" spans="1:1" x14ac:dyDescent="0.25">
      <c r="A12219" s="287"/>
    </row>
    <row r="12220" spans="1:1" x14ac:dyDescent="0.25">
      <c r="A12220" s="287"/>
    </row>
    <row r="12221" spans="1:1" x14ac:dyDescent="0.25">
      <c r="A12221" s="287"/>
    </row>
    <row r="12222" spans="1:1" x14ac:dyDescent="0.25">
      <c r="A12222" s="287"/>
    </row>
    <row r="12223" spans="1:1" x14ac:dyDescent="0.25">
      <c r="A12223" s="287"/>
    </row>
    <row r="12224" spans="1:1" x14ac:dyDescent="0.25">
      <c r="A12224" s="287"/>
    </row>
    <row r="12225" spans="1:1" x14ac:dyDescent="0.25">
      <c r="A12225" s="287"/>
    </row>
    <row r="12226" spans="1:1" x14ac:dyDescent="0.25">
      <c r="A12226" s="287"/>
    </row>
    <row r="12227" spans="1:1" x14ac:dyDescent="0.25">
      <c r="A12227" s="287"/>
    </row>
    <row r="12228" spans="1:1" x14ac:dyDescent="0.25">
      <c r="A12228" s="287"/>
    </row>
    <row r="12229" spans="1:1" x14ac:dyDescent="0.25">
      <c r="A12229" s="287"/>
    </row>
    <row r="12230" spans="1:1" x14ac:dyDescent="0.25">
      <c r="A12230" s="287"/>
    </row>
    <row r="12231" spans="1:1" x14ac:dyDescent="0.25">
      <c r="A12231" s="287"/>
    </row>
    <row r="12232" spans="1:1" x14ac:dyDescent="0.25">
      <c r="A12232" s="287"/>
    </row>
    <row r="12233" spans="1:1" x14ac:dyDescent="0.25">
      <c r="A12233" s="287"/>
    </row>
    <row r="12234" spans="1:1" x14ac:dyDescent="0.25">
      <c r="A12234" s="287"/>
    </row>
    <row r="12235" spans="1:1" x14ac:dyDescent="0.25">
      <c r="A12235" s="287"/>
    </row>
    <row r="12236" spans="1:1" x14ac:dyDescent="0.25">
      <c r="A12236" s="287"/>
    </row>
    <row r="12237" spans="1:1" x14ac:dyDescent="0.25">
      <c r="A12237" s="287"/>
    </row>
    <row r="12238" spans="1:1" x14ac:dyDescent="0.25">
      <c r="A12238" s="287"/>
    </row>
    <row r="12239" spans="1:1" x14ac:dyDescent="0.25">
      <c r="A12239" s="287"/>
    </row>
    <row r="12240" spans="1:1" x14ac:dyDescent="0.25">
      <c r="A12240" s="287"/>
    </row>
    <row r="12241" spans="1:1" x14ac:dyDescent="0.25">
      <c r="A12241" s="287"/>
    </row>
    <row r="12242" spans="1:1" x14ac:dyDescent="0.25">
      <c r="A12242" s="287"/>
    </row>
    <row r="12243" spans="1:1" x14ac:dyDescent="0.25">
      <c r="A12243" s="287"/>
    </row>
    <row r="12244" spans="1:1" x14ac:dyDescent="0.25">
      <c r="A12244" s="287"/>
    </row>
    <row r="12245" spans="1:1" x14ac:dyDescent="0.25">
      <c r="A12245" s="287"/>
    </row>
    <row r="12246" spans="1:1" x14ac:dyDescent="0.25">
      <c r="A12246" s="287"/>
    </row>
    <row r="12247" spans="1:1" x14ac:dyDescent="0.25">
      <c r="A12247" s="287"/>
    </row>
    <row r="12248" spans="1:1" x14ac:dyDescent="0.25">
      <c r="A12248" s="287"/>
    </row>
    <row r="12249" spans="1:1" x14ac:dyDescent="0.25">
      <c r="A12249" s="287"/>
    </row>
    <row r="12250" spans="1:1" x14ac:dyDescent="0.25">
      <c r="A12250" s="287"/>
    </row>
    <row r="12251" spans="1:1" x14ac:dyDescent="0.25">
      <c r="A12251" s="287"/>
    </row>
    <row r="12252" spans="1:1" x14ac:dyDescent="0.25">
      <c r="A12252" s="287"/>
    </row>
    <row r="12253" spans="1:1" x14ac:dyDescent="0.25">
      <c r="A12253" s="287"/>
    </row>
    <row r="12254" spans="1:1" x14ac:dyDescent="0.25">
      <c r="A12254" s="287"/>
    </row>
    <row r="12255" spans="1:1" x14ac:dyDescent="0.25">
      <c r="A12255" s="287"/>
    </row>
    <row r="12256" spans="1:1" x14ac:dyDescent="0.25">
      <c r="A12256" s="287"/>
    </row>
    <row r="12257" spans="1:1" x14ac:dyDescent="0.25">
      <c r="A12257" s="287"/>
    </row>
    <row r="12258" spans="1:1" x14ac:dyDescent="0.25">
      <c r="A12258" s="287"/>
    </row>
    <row r="12259" spans="1:1" x14ac:dyDescent="0.25">
      <c r="A12259" s="287"/>
    </row>
    <row r="12260" spans="1:1" x14ac:dyDescent="0.25">
      <c r="A12260" s="287"/>
    </row>
    <row r="12261" spans="1:1" x14ac:dyDescent="0.25">
      <c r="A12261" s="287"/>
    </row>
    <row r="12262" spans="1:1" x14ac:dyDescent="0.25">
      <c r="A12262" s="287"/>
    </row>
    <row r="12263" spans="1:1" x14ac:dyDescent="0.25">
      <c r="A12263" s="287"/>
    </row>
    <row r="12264" spans="1:1" x14ac:dyDescent="0.25">
      <c r="A12264" s="287"/>
    </row>
    <row r="12265" spans="1:1" x14ac:dyDescent="0.25">
      <c r="A12265" s="287"/>
    </row>
    <row r="12266" spans="1:1" x14ac:dyDescent="0.25">
      <c r="A12266" s="287"/>
    </row>
    <row r="12267" spans="1:1" x14ac:dyDescent="0.25">
      <c r="A12267" s="287"/>
    </row>
    <row r="12268" spans="1:1" x14ac:dyDescent="0.25">
      <c r="A12268" s="287"/>
    </row>
    <row r="12269" spans="1:1" x14ac:dyDescent="0.25">
      <c r="A12269" s="287"/>
    </row>
    <row r="12270" spans="1:1" x14ac:dyDescent="0.25">
      <c r="A12270" s="287"/>
    </row>
    <row r="12271" spans="1:1" x14ac:dyDescent="0.25">
      <c r="A12271" s="287"/>
    </row>
    <row r="12272" spans="1:1" x14ac:dyDescent="0.25">
      <c r="A12272" s="287"/>
    </row>
    <row r="12273" spans="1:1" x14ac:dyDescent="0.25">
      <c r="A12273" s="287"/>
    </row>
    <row r="12274" spans="1:1" x14ac:dyDescent="0.25">
      <c r="A12274" s="287"/>
    </row>
    <row r="12275" spans="1:1" x14ac:dyDescent="0.25">
      <c r="A12275" s="287"/>
    </row>
    <row r="12276" spans="1:1" x14ac:dyDescent="0.25">
      <c r="A12276" s="287"/>
    </row>
    <row r="12277" spans="1:1" x14ac:dyDescent="0.25">
      <c r="A12277" s="287"/>
    </row>
    <row r="12278" spans="1:1" x14ac:dyDescent="0.25">
      <c r="A12278" s="287"/>
    </row>
    <row r="12279" spans="1:1" x14ac:dyDescent="0.25">
      <c r="A12279" s="287"/>
    </row>
    <row r="12280" spans="1:1" x14ac:dyDescent="0.25">
      <c r="A12280" s="287"/>
    </row>
    <row r="12281" spans="1:1" x14ac:dyDescent="0.25">
      <c r="A12281" s="287"/>
    </row>
    <row r="12282" spans="1:1" x14ac:dyDescent="0.25">
      <c r="A12282" s="287"/>
    </row>
    <row r="12283" spans="1:1" x14ac:dyDescent="0.25">
      <c r="A12283" s="287"/>
    </row>
    <row r="12284" spans="1:1" x14ac:dyDescent="0.25">
      <c r="A12284" s="287"/>
    </row>
    <row r="12285" spans="1:1" x14ac:dyDescent="0.25">
      <c r="A12285" s="287"/>
    </row>
    <row r="12286" spans="1:1" x14ac:dyDescent="0.25">
      <c r="A12286" s="287"/>
    </row>
    <row r="12287" spans="1:1" x14ac:dyDescent="0.25">
      <c r="A12287" s="287"/>
    </row>
    <row r="12288" spans="1:1" x14ac:dyDescent="0.25">
      <c r="A12288" s="287"/>
    </row>
    <row r="12289" spans="1:1" x14ac:dyDescent="0.25">
      <c r="A12289" s="287"/>
    </row>
    <row r="12290" spans="1:1" x14ac:dyDescent="0.25">
      <c r="A12290" s="287"/>
    </row>
    <row r="12291" spans="1:1" x14ac:dyDescent="0.25">
      <c r="A12291" s="287"/>
    </row>
    <row r="12292" spans="1:1" x14ac:dyDescent="0.25">
      <c r="A12292" s="287"/>
    </row>
    <row r="12293" spans="1:1" x14ac:dyDescent="0.25">
      <c r="A12293" s="287"/>
    </row>
    <row r="12294" spans="1:1" x14ac:dyDescent="0.25">
      <c r="A12294" s="287"/>
    </row>
    <row r="12295" spans="1:1" x14ac:dyDescent="0.25">
      <c r="A12295" s="287"/>
    </row>
    <row r="12296" spans="1:1" x14ac:dyDescent="0.25">
      <c r="A12296" s="287"/>
    </row>
    <row r="12297" spans="1:1" x14ac:dyDescent="0.25">
      <c r="A12297" s="287"/>
    </row>
    <row r="12298" spans="1:1" x14ac:dyDescent="0.25">
      <c r="A12298" s="287"/>
    </row>
    <row r="12299" spans="1:1" x14ac:dyDescent="0.25">
      <c r="A12299" s="287"/>
    </row>
    <row r="12300" spans="1:1" x14ac:dyDescent="0.25">
      <c r="A12300" s="287"/>
    </row>
    <row r="12301" spans="1:1" x14ac:dyDescent="0.25">
      <c r="A12301" s="287"/>
    </row>
    <row r="12302" spans="1:1" x14ac:dyDescent="0.25">
      <c r="A12302" s="287"/>
    </row>
    <row r="12303" spans="1:1" x14ac:dyDescent="0.25">
      <c r="A12303" s="287"/>
    </row>
    <row r="12304" spans="1:1" x14ac:dyDescent="0.25">
      <c r="A12304" s="287"/>
    </row>
    <row r="12305" spans="1:1" x14ac:dyDescent="0.25">
      <c r="A12305" s="287"/>
    </row>
    <row r="12306" spans="1:1" x14ac:dyDescent="0.25">
      <c r="A12306" s="287"/>
    </row>
    <row r="12307" spans="1:1" x14ac:dyDescent="0.25">
      <c r="A12307" s="287"/>
    </row>
    <row r="12308" spans="1:1" x14ac:dyDescent="0.25">
      <c r="A12308" s="287"/>
    </row>
    <row r="12309" spans="1:1" x14ac:dyDescent="0.25">
      <c r="A12309" s="287"/>
    </row>
    <row r="12310" spans="1:1" x14ac:dyDescent="0.25">
      <c r="A12310" s="287"/>
    </row>
    <row r="12311" spans="1:1" x14ac:dyDescent="0.25">
      <c r="A12311" s="287"/>
    </row>
    <row r="12312" spans="1:1" x14ac:dyDescent="0.25">
      <c r="A12312" s="287"/>
    </row>
    <row r="12313" spans="1:1" x14ac:dyDescent="0.25">
      <c r="A12313" s="287"/>
    </row>
    <row r="12314" spans="1:1" x14ac:dyDescent="0.25">
      <c r="A12314" s="287"/>
    </row>
    <row r="12315" spans="1:1" x14ac:dyDescent="0.25">
      <c r="A12315" s="287"/>
    </row>
    <row r="12316" spans="1:1" x14ac:dyDescent="0.25">
      <c r="A12316" s="287"/>
    </row>
    <row r="12317" spans="1:1" x14ac:dyDescent="0.25">
      <c r="A12317" s="287"/>
    </row>
    <row r="12318" spans="1:1" x14ac:dyDescent="0.25">
      <c r="A12318" s="287"/>
    </row>
    <row r="12319" spans="1:1" x14ac:dyDescent="0.25">
      <c r="A12319" s="287"/>
    </row>
    <row r="12320" spans="1:1" x14ac:dyDescent="0.25">
      <c r="A12320" s="287"/>
    </row>
    <row r="12321" spans="1:1" x14ac:dyDescent="0.25">
      <c r="A12321" s="287"/>
    </row>
    <row r="12322" spans="1:1" x14ac:dyDescent="0.25">
      <c r="A12322" s="287"/>
    </row>
    <row r="12323" spans="1:1" x14ac:dyDescent="0.25">
      <c r="A12323" s="287"/>
    </row>
    <row r="12324" spans="1:1" x14ac:dyDescent="0.25">
      <c r="A12324" s="287"/>
    </row>
    <row r="12325" spans="1:1" x14ac:dyDescent="0.25">
      <c r="A12325" s="287"/>
    </row>
    <row r="12326" spans="1:1" x14ac:dyDescent="0.25">
      <c r="A12326" s="287"/>
    </row>
    <row r="12327" spans="1:1" x14ac:dyDescent="0.25">
      <c r="A12327" s="287"/>
    </row>
    <row r="12328" spans="1:1" x14ac:dyDescent="0.25">
      <c r="A12328" s="287"/>
    </row>
    <row r="12329" spans="1:1" x14ac:dyDescent="0.25">
      <c r="A12329" s="287"/>
    </row>
    <row r="12330" spans="1:1" x14ac:dyDescent="0.25">
      <c r="A12330" s="287"/>
    </row>
    <row r="12331" spans="1:1" x14ac:dyDescent="0.25">
      <c r="A12331" s="287"/>
    </row>
    <row r="12332" spans="1:1" x14ac:dyDescent="0.25">
      <c r="A12332" s="287"/>
    </row>
    <row r="12333" spans="1:1" x14ac:dyDescent="0.25">
      <c r="A12333" s="287"/>
    </row>
    <row r="12334" spans="1:1" x14ac:dyDescent="0.25">
      <c r="A12334" s="287"/>
    </row>
    <row r="12335" spans="1:1" x14ac:dyDescent="0.25">
      <c r="A12335" s="287"/>
    </row>
    <row r="12336" spans="1:1" x14ac:dyDescent="0.25">
      <c r="A12336" s="287"/>
    </row>
    <row r="12337" spans="1:1" x14ac:dyDescent="0.25">
      <c r="A12337" s="287"/>
    </row>
    <row r="12338" spans="1:1" x14ac:dyDescent="0.25">
      <c r="A12338" s="287"/>
    </row>
    <row r="12339" spans="1:1" x14ac:dyDescent="0.25">
      <c r="A12339" s="287"/>
    </row>
    <row r="12340" spans="1:1" x14ac:dyDescent="0.25">
      <c r="A12340" s="287"/>
    </row>
    <row r="12341" spans="1:1" x14ac:dyDescent="0.25">
      <c r="A12341" s="287"/>
    </row>
    <row r="12342" spans="1:1" x14ac:dyDescent="0.25">
      <c r="A12342" s="287"/>
    </row>
    <row r="12343" spans="1:1" x14ac:dyDescent="0.25">
      <c r="A12343" s="287"/>
    </row>
    <row r="12344" spans="1:1" x14ac:dyDescent="0.25">
      <c r="A12344" s="287"/>
    </row>
    <row r="12345" spans="1:1" x14ac:dyDescent="0.25">
      <c r="A12345" s="287"/>
    </row>
    <row r="12346" spans="1:1" x14ac:dyDescent="0.25">
      <c r="A12346" s="287"/>
    </row>
    <row r="12347" spans="1:1" x14ac:dyDescent="0.25">
      <c r="A12347" s="287"/>
    </row>
    <row r="12348" spans="1:1" x14ac:dyDescent="0.25">
      <c r="A12348" s="287"/>
    </row>
    <row r="12349" spans="1:1" x14ac:dyDescent="0.25">
      <c r="A12349" s="287"/>
    </row>
    <row r="12350" spans="1:1" x14ac:dyDescent="0.25">
      <c r="A12350" s="287"/>
    </row>
    <row r="12351" spans="1:1" x14ac:dyDescent="0.25">
      <c r="A12351" s="287"/>
    </row>
    <row r="12352" spans="1:1" x14ac:dyDescent="0.25">
      <c r="A12352" s="287"/>
    </row>
    <row r="12353" spans="1:1" x14ac:dyDescent="0.25">
      <c r="A12353" s="287"/>
    </row>
    <row r="12354" spans="1:1" x14ac:dyDescent="0.25">
      <c r="A12354" s="287"/>
    </row>
    <row r="12355" spans="1:1" x14ac:dyDescent="0.25">
      <c r="A12355" s="287"/>
    </row>
    <row r="12356" spans="1:1" x14ac:dyDescent="0.25">
      <c r="A12356" s="287"/>
    </row>
    <row r="12357" spans="1:1" x14ac:dyDescent="0.25">
      <c r="A12357" s="287"/>
    </row>
    <row r="12358" spans="1:1" x14ac:dyDescent="0.25">
      <c r="A12358" s="287"/>
    </row>
    <row r="12359" spans="1:1" x14ac:dyDescent="0.25">
      <c r="A12359" s="287"/>
    </row>
    <row r="12360" spans="1:1" x14ac:dyDescent="0.25">
      <c r="A12360" s="287"/>
    </row>
    <row r="12361" spans="1:1" x14ac:dyDescent="0.25">
      <c r="A12361" s="287"/>
    </row>
    <row r="12362" spans="1:1" x14ac:dyDescent="0.25">
      <c r="A12362" s="287"/>
    </row>
    <row r="12363" spans="1:1" x14ac:dyDescent="0.25">
      <c r="A12363" s="287"/>
    </row>
    <row r="12364" spans="1:1" x14ac:dyDescent="0.25">
      <c r="A12364" s="287"/>
    </row>
    <row r="12365" spans="1:1" x14ac:dyDescent="0.25">
      <c r="A12365" s="287"/>
    </row>
    <row r="12366" spans="1:1" x14ac:dyDescent="0.25">
      <c r="A12366" s="287"/>
    </row>
    <row r="12367" spans="1:1" x14ac:dyDescent="0.25">
      <c r="A12367" s="287"/>
    </row>
    <row r="12368" spans="1:1" x14ac:dyDescent="0.25">
      <c r="A12368" s="287"/>
    </row>
    <row r="12369" spans="1:1" x14ac:dyDescent="0.25">
      <c r="A12369" s="287"/>
    </row>
    <row r="12370" spans="1:1" x14ac:dyDescent="0.25">
      <c r="A12370" s="287"/>
    </row>
    <row r="12371" spans="1:1" x14ac:dyDescent="0.25">
      <c r="A12371" s="287"/>
    </row>
    <row r="12372" spans="1:1" x14ac:dyDescent="0.25">
      <c r="A12372" s="287"/>
    </row>
    <row r="12373" spans="1:1" x14ac:dyDescent="0.25">
      <c r="A12373" s="287"/>
    </row>
    <row r="12374" spans="1:1" x14ac:dyDescent="0.25">
      <c r="A12374" s="287"/>
    </row>
    <row r="12375" spans="1:1" x14ac:dyDescent="0.25">
      <c r="A12375" s="287"/>
    </row>
    <row r="12376" spans="1:1" x14ac:dyDescent="0.25">
      <c r="A12376" s="287"/>
    </row>
    <row r="12377" spans="1:1" x14ac:dyDescent="0.25">
      <c r="A12377" s="287"/>
    </row>
    <row r="12378" spans="1:1" x14ac:dyDescent="0.25">
      <c r="A12378" s="287"/>
    </row>
    <row r="12379" spans="1:1" x14ac:dyDescent="0.25">
      <c r="A12379" s="287"/>
    </row>
    <row r="12380" spans="1:1" x14ac:dyDescent="0.25">
      <c r="A12380" s="287"/>
    </row>
    <row r="12381" spans="1:1" x14ac:dyDescent="0.25">
      <c r="A12381" s="287"/>
    </row>
    <row r="12382" spans="1:1" x14ac:dyDescent="0.25">
      <c r="A12382" s="287"/>
    </row>
    <row r="12383" spans="1:1" x14ac:dyDescent="0.25">
      <c r="A12383" s="287"/>
    </row>
    <row r="12384" spans="1:1" x14ac:dyDescent="0.25">
      <c r="A12384" s="287"/>
    </row>
    <row r="12385" spans="1:1" x14ac:dyDescent="0.25">
      <c r="A12385" s="287"/>
    </row>
    <row r="12386" spans="1:1" x14ac:dyDescent="0.25">
      <c r="A12386" s="287"/>
    </row>
    <row r="12387" spans="1:1" x14ac:dyDescent="0.25">
      <c r="A12387" s="287"/>
    </row>
    <row r="12388" spans="1:1" x14ac:dyDescent="0.25">
      <c r="A12388" s="287"/>
    </row>
    <row r="12389" spans="1:1" x14ac:dyDescent="0.25">
      <c r="A12389" s="287"/>
    </row>
    <row r="12390" spans="1:1" x14ac:dyDescent="0.25">
      <c r="A12390" s="287"/>
    </row>
    <row r="12391" spans="1:1" x14ac:dyDescent="0.25">
      <c r="A12391" s="287"/>
    </row>
    <row r="12392" spans="1:1" x14ac:dyDescent="0.25">
      <c r="A12392" s="287"/>
    </row>
    <row r="12393" spans="1:1" x14ac:dyDescent="0.25">
      <c r="A12393" s="287"/>
    </row>
    <row r="12394" spans="1:1" x14ac:dyDescent="0.25">
      <c r="A12394" s="287"/>
    </row>
    <row r="12395" spans="1:1" x14ac:dyDescent="0.25">
      <c r="A12395" s="287"/>
    </row>
    <row r="12396" spans="1:1" x14ac:dyDescent="0.25">
      <c r="A12396" s="287"/>
    </row>
    <row r="12397" spans="1:1" x14ac:dyDescent="0.25">
      <c r="A12397" s="287"/>
    </row>
    <row r="12398" spans="1:1" x14ac:dyDescent="0.25">
      <c r="A12398" s="287"/>
    </row>
    <row r="12399" spans="1:1" x14ac:dyDescent="0.25">
      <c r="A12399" s="287"/>
    </row>
    <row r="12400" spans="1:1" x14ac:dyDescent="0.25">
      <c r="A12400" s="287"/>
    </row>
    <row r="12401" spans="1:1" x14ac:dyDescent="0.25">
      <c r="A12401" s="287"/>
    </row>
    <row r="12402" spans="1:1" x14ac:dyDescent="0.25">
      <c r="A12402" s="287"/>
    </row>
    <row r="12403" spans="1:1" x14ac:dyDescent="0.25">
      <c r="A12403" s="287"/>
    </row>
    <row r="12404" spans="1:1" x14ac:dyDescent="0.25">
      <c r="A12404" s="287"/>
    </row>
    <row r="12405" spans="1:1" x14ac:dyDescent="0.25">
      <c r="A12405" s="287"/>
    </row>
    <row r="12406" spans="1:1" x14ac:dyDescent="0.25">
      <c r="A12406" s="287"/>
    </row>
    <row r="12407" spans="1:1" x14ac:dyDescent="0.25">
      <c r="A12407" s="287"/>
    </row>
    <row r="12408" spans="1:1" x14ac:dyDescent="0.25">
      <c r="A12408" s="287"/>
    </row>
    <row r="12409" spans="1:1" x14ac:dyDescent="0.25">
      <c r="A12409" s="287"/>
    </row>
    <row r="12410" spans="1:1" x14ac:dyDescent="0.25">
      <c r="A12410" s="287"/>
    </row>
    <row r="12411" spans="1:1" x14ac:dyDescent="0.25">
      <c r="A12411" s="287"/>
    </row>
    <row r="12412" spans="1:1" x14ac:dyDescent="0.25">
      <c r="A12412" s="287"/>
    </row>
    <row r="12413" spans="1:1" x14ac:dyDescent="0.25">
      <c r="A12413" s="287"/>
    </row>
    <row r="12414" spans="1:1" x14ac:dyDescent="0.25">
      <c r="A12414" s="287"/>
    </row>
    <row r="12415" spans="1:1" x14ac:dyDescent="0.25">
      <c r="A12415" s="287"/>
    </row>
    <row r="12416" spans="1:1" x14ac:dyDescent="0.25">
      <c r="A12416" s="287"/>
    </row>
    <row r="12417" spans="1:1" x14ac:dyDescent="0.25">
      <c r="A12417" s="287"/>
    </row>
    <row r="12418" spans="1:1" x14ac:dyDescent="0.25">
      <c r="A12418" s="287"/>
    </row>
    <row r="12419" spans="1:1" x14ac:dyDescent="0.25">
      <c r="A12419" s="287"/>
    </row>
    <row r="12420" spans="1:1" x14ac:dyDescent="0.25">
      <c r="A12420" s="287"/>
    </row>
    <row r="12421" spans="1:1" x14ac:dyDescent="0.25">
      <c r="A12421" s="287"/>
    </row>
    <row r="12422" spans="1:1" x14ac:dyDescent="0.25">
      <c r="A12422" s="287"/>
    </row>
    <row r="12423" spans="1:1" x14ac:dyDescent="0.25">
      <c r="A12423" s="287"/>
    </row>
    <row r="12424" spans="1:1" x14ac:dyDescent="0.25">
      <c r="A12424" s="287"/>
    </row>
    <row r="12425" spans="1:1" x14ac:dyDescent="0.25">
      <c r="A12425" s="287"/>
    </row>
    <row r="12426" spans="1:1" x14ac:dyDescent="0.25">
      <c r="A12426" s="287"/>
    </row>
    <row r="12427" spans="1:1" x14ac:dyDescent="0.25">
      <c r="A12427" s="287"/>
    </row>
    <row r="12428" spans="1:1" x14ac:dyDescent="0.25">
      <c r="A12428" s="287"/>
    </row>
    <row r="12429" spans="1:1" x14ac:dyDescent="0.25">
      <c r="A12429" s="287"/>
    </row>
    <row r="12430" spans="1:1" x14ac:dyDescent="0.25">
      <c r="A12430" s="287"/>
    </row>
    <row r="12431" spans="1:1" x14ac:dyDescent="0.25">
      <c r="A12431" s="287"/>
    </row>
    <row r="12432" spans="1:1" x14ac:dyDescent="0.25">
      <c r="A12432" s="287"/>
    </row>
    <row r="12433" spans="1:1" x14ac:dyDescent="0.25">
      <c r="A12433" s="287"/>
    </row>
    <row r="12434" spans="1:1" x14ac:dyDescent="0.25">
      <c r="A12434" s="287"/>
    </row>
    <row r="12435" spans="1:1" x14ac:dyDescent="0.25">
      <c r="A12435" s="287"/>
    </row>
    <row r="12436" spans="1:1" x14ac:dyDescent="0.25">
      <c r="A12436" s="287"/>
    </row>
    <row r="12437" spans="1:1" x14ac:dyDescent="0.25">
      <c r="A12437" s="287"/>
    </row>
    <row r="12438" spans="1:1" x14ac:dyDescent="0.25">
      <c r="A12438" s="287"/>
    </row>
    <row r="12439" spans="1:1" x14ac:dyDescent="0.25">
      <c r="A12439" s="287"/>
    </row>
    <row r="12440" spans="1:1" x14ac:dyDescent="0.25">
      <c r="A12440" s="287"/>
    </row>
    <row r="12441" spans="1:1" x14ac:dyDescent="0.25">
      <c r="A12441" s="287"/>
    </row>
    <row r="12442" spans="1:1" x14ac:dyDescent="0.25">
      <c r="A12442" s="287"/>
    </row>
    <row r="12443" spans="1:1" x14ac:dyDescent="0.25">
      <c r="A12443" s="287"/>
    </row>
    <row r="12444" spans="1:1" x14ac:dyDescent="0.25">
      <c r="A12444" s="287"/>
    </row>
    <row r="12445" spans="1:1" x14ac:dyDescent="0.25">
      <c r="A12445" s="287"/>
    </row>
    <row r="12446" spans="1:1" x14ac:dyDescent="0.25">
      <c r="A12446" s="287"/>
    </row>
    <row r="12447" spans="1:1" x14ac:dyDescent="0.25">
      <c r="A12447" s="287"/>
    </row>
    <row r="12448" spans="1:1" x14ac:dyDescent="0.25">
      <c r="A12448" s="287"/>
    </row>
    <row r="12449" spans="1:1" x14ac:dyDescent="0.25">
      <c r="A12449" s="287"/>
    </row>
    <row r="12450" spans="1:1" x14ac:dyDescent="0.25">
      <c r="A12450" s="287"/>
    </row>
    <row r="12451" spans="1:1" x14ac:dyDescent="0.25">
      <c r="A12451" s="287"/>
    </row>
    <row r="12452" spans="1:1" x14ac:dyDescent="0.25">
      <c r="A12452" s="287"/>
    </row>
    <row r="12453" spans="1:1" x14ac:dyDescent="0.25">
      <c r="A12453" s="287"/>
    </row>
    <row r="12454" spans="1:1" x14ac:dyDescent="0.25">
      <c r="A12454" s="287"/>
    </row>
    <row r="12455" spans="1:1" x14ac:dyDescent="0.25">
      <c r="A12455" s="287"/>
    </row>
    <row r="12456" spans="1:1" x14ac:dyDescent="0.25">
      <c r="A12456" s="287"/>
    </row>
    <row r="12457" spans="1:1" x14ac:dyDescent="0.25">
      <c r="A12457" s="287"/>
    </row>
    <row r="12458" spans="1:1" x14ac:dyDescent="0.25">
      <c r="A12458" s="287"/>
    </row>
    <row r="12459" spans="1:1" x14ac:dyDescent="0.25">
      <c r="A12459" s="287"/>
    </row>
    <row r="12460" spans="1:1" x14ac:dyDescent="0.25">
      <c r="A12460" s="287"/>
    </row>
    <row r="12461" spans="1:1" x14ac:dyDescent="0.25">
      <c r="A12461" s="287"/>
    </row>
    <row r="12462" spans="1:1" x14ac:dyDescent="0.25">
      <c r="A12462" s="287"/>
    </row>
    <row r="12463" spans="1:1" x14ac:dyDescent="0.25">
      <c r="A12463" s="287"/>
    </row>
    <row r="12464" spans="1:1" x14ac:dyDescent="0.25">
      <c r="A12464" s="287"/>
    </row>
    <row r="12465" spans="1:1" x14ac:dyDescent="0.25">
      <c r="A12465" s="287"/>
    </row>
    <row r="12466" spans="1:1" x14ac:dyDescent="0.25">
      <c r="A12466" s="287"/>
    </row>
    <row r="12467" spans="1:1" x14ac:dyDescent="0.25">
      <c r="A12467" s="287"/>
    </row>
    <row r="12468" spans="1:1" x14ac:dyDescent="0.25">
      <c r="A12468" s="287"/>
    </row>
    <row r="12469" spans="1:1" x14ac:dyDescent="0.25">
      <c r="A12469" s="287"/>
    </row>
    <row r="12470" spans="1:1" x14ac:dyDescent="0.25">
      <c r="A12470" s="287"/>
    </row>
    <row r="12471" spans="1:1" x14ac:dyDescent="0.25">
      <c r="A12471" s="287"/>
    </row>
    <row r="12472" spans="1:1" x14ac:dyDescent="0.25">
      <c r="A12472" s="287"/>
    </row>
    <row r="12473" spans="1:1" x14ac:dyDescent="0.25">
      <c r="A12473" s="287"/>
    </row>
    <row r="12474" spans="1:1" x14ac:dyDescent="0.25">
      <c r="A12474" s="287"/>
    </row>
    <row r="12475" spans="1:1" x14ac:dyDescent="0.25">
      <c r="A12475" s="287"/>
    </row>
    <row r="12476" spans="1:1" x14ac:dyDescent="0.25">
      <c r="A12476" s="287"/>
    </row>
    <row r="12477" spans="1:1" x14ac:dyDescent="0.25">
      <c r="A12477" s="287"/>
    </row>
    <row r="12478" spans="1:1" x14ac:dyDescent="0.25">
      <c r="A12478" s="287"/>
    </row>
    <row r="12479" spans="1:1" x14ac:dyDescent="0.25">
      <c r="A12479" s="287"/>
    </row>
    <row r="12480" spans="1:1" x14ac:dyDescent="0.25">
      <c r="A12480" s="287"/>
    </row>
    <row r="12481" spans="1:1" x14ac:dyDescent="0.25">
      <c r="A12481" s="287"/>
    </row>
    <row r="12482" spans="1:1" x14ac:dyDescent="0.25">
      <c r="A12482" s="287"/>
    </row>
    <row r="12483" spans="1:1" x14ac:dyDescent="0.25">
      <c r="A12483" s="287"/>
    </row>
    <row r="12484" spans="1:1" x14ac:dyDescent="0.25">
      <c r="A12484" s="287"/>
    </row>
    <row r="12485" spans="1:1" x14ac:dyDescent="0.25">
      <c r="A12485" s="287"/>
    </row>
    <row r="12486" spans="1:1" x14ac:dyDescent="0.25">
      <c r="A12486" s="287"/>
    </row>
    <row r="12487" spans="1:1" x14ac:dyDescent="0.25">
      <c r="A12487" s="287"/>
    </row>
    <row r="12488" spans="1:1" x14ac:dyDescent="0.25">
      <c r="A12488" s="287"/>
    </row>
    <row r="12489" spans="1:1" x14ac:dyDescent="0.25">
      <c r="A12489" s="287"/>
    </row>
    <row r="12490" spans="1:1" x14ac:dyDescent="0.25">
      <c r="A12490" s="287"/>
    </row>
    <row r="12491" spans="1:1" x14ac:dyDescent="0.25">
      <c r="A12491" s="287"/>
    </row>
    <row r="12492" spans="1:1" x14ac:dyDescent="0.25">
      <c r="A12492" s="287"/>
    </row>
    <row r="12493" spans="1:1" x14ac:dyDescent="0.25">
      <c r="A12493" s="287"/>
    </row>
    <row r="12494" spans="1:1" x14ac:dyDescent="0.25">
      <c r="A12494" s="287"/>
    </row>
    <row r="12495" spans="1:1" x14ac:dyDescent="0.25">
      <c r="A12495" s="287"/>
    </row>
    <row r="12496" spans="1:1" x14ac:dyDescent="0.25">
      <c r="A12496" s="287"/>
    </row>
    <row r="12497" spans="1:1" x14ac:dyDescent="0.25">
      <c r="A12497" s="287"/>
    </row>
    <row r="12498" spans="1:1" x14ac:dyDescent="0.25">
      <c r="A12498" s="287"/>
    </row>
    <row r="12499" spans="1:1" x14ac:dyDescent="0.25">
      <c r="A12499" s="287"/>
    </row>
    <row r="12500" spans="1:1" x14ac:dyDescent="0.25">
      <c r="A12500" s="287"/>
    </row>
    <row r="12501" spans="1:1" x14ac:dyDescent="0.25">
      <c r="A12501" s="287"/>
    </row>
    <row r="12502" spans="1:1" x14ac:dyDescent="0.25">
      <c r="A12502" s="287"/>
    </row>
    <row r="12503" spans="1:1" x14ac:dyDescent="0.25">
      <c r="A12503" s="287"/>
    </row>
    <row r="12504" spans="1:1" x14ac:dyDescent="0.25">
      <c r="A12504" s="287"/>
    </row>
    <row r="12505" spans="1:1" x14ac:dyDescent="0.25">
      <c r="A12505" s="287"/>
    </row>
    <row r="12506" spans="1:1" x14ac:dyDescent="0.25">
      <c r="A12506" s="287"/>
    </row>
    <row r="12507" spans="1:1" x14ac:dyDescent="0.25">
      <c r="A12507" s="287"/>
    </row>
    <row r="12508" spans="1:1" x14ac:dyDescent="0.25">
      <c r="A12508" s="287"/>
    </row>
    <row r="12509" spans="1:1" x14ac:dyDescent="0.25">
      <c r="A12509" s="287"/>
    </row>
    <row r="12510" spans="1:1" x14ac:dyDescent="0.25">
      <c r="A12510" s="287"/>
    </row>
    <row r="12511" spans="1:1" x14ac:dyDescent="0.25">
      <c r="A12511" s="287"/>
    </row>
    <row r="12512" spans="1:1" x14ac:dyDescent="0.25">
      <c r="A12512" s="287"/>
    </row>
    <row r="12513" spans="1:1" x14ac:dyDescent="0.25">
      <c r="A12513" s="287"/>
    </row>
    <row r="12514" spans="1:1" x14ac:dyDescent="0.25">
      <c r="A12514" s="287"/>
    </row>
    <row r="12515" spans="1:1" x14ac:dyDescent="0.25">
      <c r="A12515" s="287"/>
    </row>
    <row r="12516" spans="1:1" x14ac:dyDescent="0.25">
      <c r="A12516" s="287"/>
    </row>
    <row r="12517" spans="1:1" x14ac:dyDescent="0.25">
      <c r="A12517" s="287"/>
    </row>
    <row r="12518" spans="1:1" x14ac:dyDescent="0.25">
      <c r="A12518" s="287"/>
    </row>
    <row r="12519" spans="1:1" x14ac:dyDescent="0.25">
      <c r="A12519" s="287"/>
    </row>
    <row r="12520" spans="1:1" x14ac:dyDescent="0.25">
      <c r="A12520" s="287"/>
    </row>
    <row r="12521" spans="1:1" x14ac:dyDescent="0.25">
      <c r="A12521" s="287"/>
    </row>
    <row r="12522" spans="1:1" x14ac:dyDescent="0.25">
      <c r="A12522" s="287"/>
    </row>
    <row r="12523" spans="1:1" x14ac:dyDescent="0.25">
      <c r="A12523" s="287"/>
    </row>
    <row r="12524" spans="1:1" x14ac:dyDescent="0.25">
      <c r="A12524" s="287"/>
    </row>
    <row r="12525" spans="1:1" x14ac:dyDescent="0.25">
      <c r="A12525" s="287"/>
    </row>
    <row r="12526" spans="1:1" x14ac:dyDescent="0.25">
      <c r="A12526" s="287"/>
    </row>
    <row r="12527" spans="1:1" x14ac:dyDescent="0.25">
      <c r="A12527" s="287"/>
    </row>
    <row r="12528" spans="1:1" x14ac:dyDescent="0.25">
      <c r="A12528" s="287"/>
    </row>
    <row r="12529" spans="1:1" x14ac:dyDescent="0.25">
      <c r="A12529" s="287"/>
    </row>
    <row r="12530" spans="1:1" x14ac:dyDescent="0.25">
      <c r="A12530" s="287"/>
    </row>
    <row r="12531" spans="1:1" x14ac:dyDescent="0.25">
      <c r="A12531" s="287"/>
    </row>
    <row r="12532" spans="1:1" x14ac:dyDescent="0.25">
      <c r="A12532" s="287"/>
    </row>
    <row r="12533" spans="1:1" x14ac:dyDescent="0.25">
      <c r="A12533" s="287"/>
    </row>
    <row r="12534" spans="1:1" x14ac:dyDescent="0.25">
      <c r="A12534" s="287"/>
    </row>
    <row r="12535" spans="1:1" x14ac:dyDescent="0.25">
      <c r="A12535" s="287"/>
    </row>
    <row r="12536" spans="1:1" x14ac:dyDescent="0.25">
      <c r="A12536" s="287"/>
    </row>
    <row r="12537" spans="1:1" x14ac:dyDescent="0.25">
      <c r="A12537" s="287"/>
    </row>
    <row r="12538" spans="1:1" x14ac:dyDescent="0.25">
      <c r="A12538" s="287"/>
    </row>
    <row r="12539" spans="1:1" x14ac:dyDescent="0.25">
      <c r="A12539" s="287"/>
    </row>
    <row r="12540" spans="1:1" x14ac:dyDescent="0.25">
      <c r="A12540" s="287"/>
    </row>
    <row r="12541" spans="1:1" x14ac:dyDescent="0.25">
      <c r="A12541" s="287"/>
    </row>
    <row r="12542" spans="1:1" x14ac:dyDescent="0.25">
      <c r="A12542" s="287"/>
    </row>
    <row r="12543" spans="1:1" x14ac:dyDescent="0.25">
      <c r="A12543" s="287"/>
    </row>
    <row r="12544" spans="1:1" x14ac:dyDescent="0.25">
      <c r="A12544" s="287"/>
    </row>
    <row r="12545" spans="1:1" x14ac:dyDescent="0.25">
      <c r="A12545" s="287"/>
    </row>
    <row r="12546" spans="1:1" x14ac:dyDescent="0.25">
      <c r="A12546" s="287"/>
    </row>
    <row r="12547" spans="1:1" x14ac:dyDescent="0.25">
      <c r="A12547" s="287"/>
    </row>
    <row r="12548" spans="1:1" x14ac:dyDescent="0.25">
      <c r="A12548" s="287"/>
    </row>
    <row r="12549" spans="1:1" x14ac:dyDescent="0.25">
      <c r="A12549" s="287"/>
    </row>
    <row r="12550" spans="1:1" x14ac:dyDescent="0.25">
      <c r="A12550" s="287"/>
    </row>
    <row r="12551" spans="1:1" x14ac:dyDescent="0.25">
      <c r="A12551" s="287"/>
    </row>
    <row r="12552" spans="1:1" x14ac:dyDescent="0.25">
      <c r="A12552" s="287"/>
    </row>
    <row r="12553" spans="1:1" x14ac:dyDescent="0.25">
      <c r="A12553" s="287"/>
    </row>
    <row r="12554" spans="1:1" x14ac:dyDescent="0.25">
      <c r="A12554" s="287"/>
    </row>
    <row r="12555" spans="1:1" x14ac:dyDescent="0.25">
      <c r="A12555" s="287"/>
    </row>
    <row r="12556" spans="1:1" x14ac:dyDescent="0.25">
      <c r="A12556" s="287"/>
    </row>
    <row r="12557" spans="1:1" x14ac:dyDescent="0.25">
      <c r="A12557" s="287"/>
    </row>
    <row r="12558" spans="1:1" x14ac:dyDescent="0.25">
      <c r="A12558" s="287"/>
    </row>
    <row r="12559" spans="1:1" x14ac:dyDescent="0.25">
      <c r="A12559" s="287"/>
    </row>
    <row r="12560" spans="1:1" x14ac:dyDescent="0.25">
      <c r="A12560" s="287"/>
    </row>
    <row r="12561" spans="1:1" x14ac:dyDescent="0.25">
      <c r="A12561" s="287"/>
    </row>
    <row r="12562" spans="1:1" x14ac:dyDescent="0.25">
      <c r="A12562" s="287"/>
    </row>
    <row r="12563" spans="1:1" x14ac:dyDescent="0.25">
      <c r="A12563" s="287"/>
    </row>
    <row r="12564" spans="1:1" x14ac:dyDescent="0.25">
      <c r="A12564" s="287"/>
    </row>
    <row r="12565" spans="1:1" x14ac:dyDescent="0.25">
      <c r="A12565" s="287"/>
    </row>
    <row r="12566" spans="1:1" x14ac:dyDescent="0.25">
      <c r="A12566" s="287"/>
    </row>
    <row r="12567" spans="1:1" x14ac:dyDescent="0.25">
      <c r="A12567" s="287"/>
    </row>
    <row r="12568" spans="1:1" x14ac:dyDescent="0.25">
      <c r="A12568" s="287"/>
    </row>
    <row r="12569" spans="1:1" x14ac:dyDescent="0.25">
      <c r="A12569" s="287"/>
    </row>
    <row r="12570" spans="1:1" x14ac:dyDescent="0.25">
      <c r="A12570" s="287"/>
    </row>
    <row r="12571" spans="1:1" x14ac:dyDescent="0.25">
      <c r="A12571" s="287"/>
    </row>
    <row r="12572" spans="1:1" x14ac:dyDescent="0.25">
      <c r="A12572" s="287"/>
    </row>
    <row r="12573" spans="1:1" x14ac:dyDescent="0.25">
      <c r="A12573" s="287"/>
    </row>
    <row r="12574" spans="1:1" x14ac:dyDescent="0.25">
      <c r="A12574" s="287"/>
    </row>
    <row r="12575" spans="1:1" x14ac:dyDescent="0.25">
      <c r="A12575" s="287"/>
    </row>
    <row r="12576" spans="1:1" x14ac:dyDescent="0.25">
      <c r="A12576" s="287"/>
    </row>
    <row r="12577" spans="1:1" x14ac:dyDescent="0.25">
      <c r="A12577" s="287"/>
    </row>
    <row r="12578" spans="1:1" x14ac:dyDescent="0.25">
      <c r="A12578" s="287"/>
    </row>
    <row r="12579" spans="1:1" x14ac:dyDescent="0.25">
      <c r="A12579" s="287"/>
    </row>
    <row r="12580" spans="1:1" x14ac:dyDescent="0.25">
      <c r="A12580" s="287"/>
    </row>
    <row r="12581" spans="1:1" x14ac:dyDescent="0.25">
      <c r="A12581" s="287"/>
    </row>
    <row r="12582" spans="1:1" x14ac:dyDescent="0.25">
      <c r="A12582" s="287"/>
    </row>
    <row r="12583" spans="1:1" x14ac:dyDescent="0.25">
      <c r="A12583" s="287"/>
    </row>
    <row r="12584" spans="1:1" x14ac:dyDescent="0.25">
      <c r="A12584" s="287"/>
    </row>
    <row r="12585" spans="1:1" x14ac:dyDescent="0.25">
      <c r="A12585" s="287"/>
    </row>
    <row r="12586" spans="1:1" x14ac:dyDescent="0.25">
      <c r="A12586" s="287"/>
    </row>
    <row r="12587" spans="1:1" x14ac:dyDescent="0.25">
      <c r="A12587" s="287"/>
    </row>
    <row r="12588" spans="1:1" x14ac:dyDescent="0.25">
      <c r="A12588" s="287"/>
    </row>
    <row r="12589" spans="1:1" x14ac:dyDescent="0.25">
      <c r="A12589" s="287"/>
    </row>
    <row r="12590" spans="1:1" x14ac:dyDescent="0.25">
      <c r="A12590" s="287"/>
    </row>
    <row r="12591" spans="1:1" x14ac:dyDescent="0.25">
      <c r="A12591" s="287"/>
    </row>
    <row r="12592" spans="1:1" x14ac:dyDescent="0.25">
      <c r="A12592" s="287"/>
    </row>
    <row r="12593" spans="1:1" x14ac:dyDescent="0.25">
      <c r="A12593" s="287"/>
    </row>
    <row r="12594" spans="1:1" x14ac:dyDescent="0.25">
      <c r="A12594" s="287"/>
    </row>
    <row r="12595" spans="1:1" x14ac:dyDescent="0.25">
      <c r="A12595" s="287"/>
    </row>
    <row r="12596" spans="1:1" x14ac:dyDescent="0.25">
      <c r="A12596" s="287"/>
    </row>
    <row r="12597" spans="1:1" x14ac:dyDescent="0.25">
      <c r="A12597" s="287"/>
    </row>
    <row r="12598" spans="1:1" x14ac:dyDescent="0.25">
      <c r="A12598" s="287"/>
    </row>
    <row r="12599" spans="1:1" x14ac:dyDescent="0.25">
      <c r="A12599" s="287"/>
    </row>
    <row r="12600" spans="1:1" x14ac:dyDescent="0.25">
      <c r="A12600" s="287"/>
    </row>
    <row r="12601" spans="1:1" x14ac:dyDescent="0.25">
      <c r="A12601" s="287"/>
    </row>
    <row r="12602" spans="1:1" x14ac:dyDescent="0.25">
      <c r="A12602" s="287"/>
    </row>
    <row r="12603" spans="1:1" x14ac:dyDescent="0.25">
      <c r="A12603" s="287"/>
    </row>
    <row r="12604" spans="1:1" x14ac:dyDescent="0.25">
      <c r="A12604" s="287"/>
    </row>
    <row r="12605" spans="1:1" x14ac:dyDescent="0.25">
      <c r="A12605" s="287"/>
    </row>
    <row r="12606" spans="1:1" x14ac:dyDescent="0.25">
      <c r="A12606" s="287"/>
    </row>
    <row r="12607" spans="1:1" x14ac:dyDescent="0.25">
      <c r="A12607" s="287"/>
    </row>
    <row r="12608" spans="1:1" x14ac:dyDescent="0.25">
      <c r="A12608" s="287"/>
    </row>
    <row r="12609" spans="1:1" x14ac:dyDescent="0.25">
      <c r="A12609" s="287"/>
    </row>
    <row r="12610" spans="1:1" x14ac:dyDescent="0.25">
      <c r="A12610" s="287"/>
    </row>
    <row r="12611" spans="1:1" x14ac:dyDescent="0.25">
      <c r="A12611" s="287"/>
    </row>
    <row r="12612" spans="1:1" x14ac:dyDescent="0.25">
      <c r="A12612" s="287"/>
    </row>
    <row r="12613" spans="1:1" x14ac:dyDescent="0.25">
      <c r="A12613" s="287"/>
    </row>
    <row r="12614" spans="1:1" x14ac:dyDescent="0.25">
      <c r="A12614" s="287"/>
    </row>
    <row r="12615" spans="1:1" x14ac:dyDescent="0.25">
      <c r="A12615" s="287"/>
    </row>
    <row r="12616" spans="1:1" x14ac:dyDescent="0.25">
      <c r="A12616" s="287"/>
    </row>
    <row r="12617" spans="1:1" x14ac:dyDescent="0.25">
      <c r="A12617" s="287"/>
    </row>
    <row r="12618" spans="1:1" x14ac:dyDescent="0.25">
      <c r="A12618" s="287"/>
    </row>
    <row r="12619" spans="1:1" x14ac:dyDescent="0.25">
      <c r="A12619" s="287"/>
    </row>
    <row r="12620" spans="1:1" x14ac:dyDescent="0.25">
      <c r="A12620" s="287"/>
    </row>
    <row r="12621" spans="1:1" x14ac:dyDescent="0.25">
      <c r="A12621" s="287"/>
    </row>
    <row r="12622" spans="1:1" x14ac:dyDescent="0.25">
      <c r="A12622" s="287"/>
    </row>
    <row r="12623" spans="1:1" x14ac:dyDescent="0.25">
      <c r="A12623" s="287"/>
    </row>
    <row r="12624" spans="1:1" x14ac:dyDescent="0.25">
      <c r="A12624" s="287"/>
    </row>
    <row r="12625" spans="1:1" x14ac:dyDescent="0.25">
      <c r="A12625" s="287"/>
    </row>
    <row r="12626" spans="1:1" x14ac:dyDescent="0.25">
      <c r="A12626" s="287"/>
    </row>
    <row r="12627" spans="1:1" x14ac:dyDescent="0.25">
      <c r="A12627" s="287"/>
    </row>
    <row r="12628" spans="1:1" x14ac:dyDescent="0.25">
      <c r="A12628" s="287"/>
    </row>
    <row r="12629" spans="1:1" x14ac:dyDescent="0.25">
      <c r="A12629" s="287"/>
    </row>
    <row r="12630" spans="1:1" x14ac:dyDescent="0.25">
      <c r="A12630" s="287"/>
    </row>
    <row r="12631" spans="1:1" x14ac:dyDescent="0.25">
      <c r="A12631" s="287"/>
    </row>
    <row r="12632" spans="1:1" x14ac:dyDescent="0.25">
      <c r="A12632" s="287"/>
    </row>
    <row r="12633" spans="1:1" x14ac:dyDescent="0.25">
      <c r="A12633" s="287"/>
    </row>
    <row r="12634" spans="1:1" x14ac:dyDescent="0.25">
      <c r="A12634" s="287"/>
    </row>
    <row r="12635" spans="1:1" x14ac:dyDescent="0.25">
      <c r="A12635" s="287"/>
    </row>
    <row r="12636" spans="1:1" x14ac:dyDescent="0.25">
      <c r="A12636" s="287"/>
    </row>
    <row r="12637" spans="1:1" x14ac:dyDescent="0.25">
      <c r="A12637" s="287"/>
    </row>
    <row r="12638" spans="1:1" x14ac:dyDescent="0.25">
      <c r="A12638" s="287"/>
    </row>
    <row r="12639" spans="1:1" x14ac:dyDescent="0.25">
      <c r="A12639" s="287"/>
    </row>
    <row r="12640" spans="1:1" x14ac:dyDescent="0.25">
      <c r="A12640" s="287"/>
    </row>
    <row r="12641" spans="1:1" x14ac:dyDescent="0.25">
      <c r="A12641" s="287"/>
    </row>
    <row r="12642" spans="1:1" x14ac:dyDescent="0.25">
      <c r="A12642" s="287"/>
    </row>
    <row r="12643" spans="1:1" x14ac:dyDescent="0.25">
      <c r="A12643" s="287"/>
    </row>
    <row r="12644" spans="1:1" x14ac:dyDescent="0.25">
      <c r="A12644" s="287"/>
    </row>
    <row r="12645" spans="1:1" x14ac:dyDescent="0.25">
      <c r="A12645" s="287"/>
    </row>
    <row r="12646" spans="1:1" x14ac:dyDescent="0.25">
      <c r="A12646" s="287"/>
    </row>
    <row r="12647" spans="1:1" x14ac:dyDescent="0.25">
      <c r="A12647" s="287"/>
    </row>
    <row r="12648" spans="1:1" x14ac:dyDescent="0.25">
      <c r="A12648" s="287"/>
    </row>
    <row r="12649" spans="1:1" x14ac:dyDescent="0.25">
      <c r="A12649" s="287"/>
    </row>
    <row r="12650" spans="1:1" x14ac:dyDescent="0.25">
      <c r="A12650" s="287"/>
    </row>
    <row r="12651" spans="1:1" x14ac:dyDescent="0.25">
      <c r="A12651" s="287"/>
    </row>
    <row r="12652" spans="1:1" x14ac:dyDescent="0.25">
      <c r="A12652" s="287"/>
    </row>
    <row r="12653" spans="1:1" x14ac:dyDescent="0.25">
      <c r="A12653" s="287"/>
    </row>
    <row r="12654" spans="1:1" x14ac:dyDescent="0.25">
      <c r="A12654" s="287"/>
    </row>
    <row r="12655" spans="1:1" x14ac:dyDescent="0.25">
      <c r="A12655" s="287"/>
    </row>
    <row r="12656" spans="1:1" x14ac:dyDescent="0.25">
      <c r="A12656" s="287"/>
    </row>
    <row r="12657" spans="1:1" x14ac:dyDescent="0.25">
      <c r="A12657" s="287"/>
    </row>
    <row r="12658" spans="1:1" x14ac:dyDescent="0.25">
      <c r="A12658" s="287"/>
    </row>
    <row r="12659" spans="1:1" x14ac:dyDescent="0.25">
      <c r="A12659" s="287"/>
    </row>
    <row r="12660" spans="1:1" x14ac:dyDescent="0.25">
      <c r="A12660" s="287"/>
    </row>
    <row r="12661" spans="1:1" x14ac:dyDescent="0.25">
      <c r="A12661" s="287"/>
    </row>
    <row r="12662" spans="1:1" x14ac:dyDescent="0.25">
      <c r="A12662" s="287"/>
    </row>
    <row r="12663" spans="1:1" x14ac:dyDescent="0.25">
      <c r="A12663" s="287"/>
    </row>
    <row r="12664" spans="1:1" x14ac:dyDescent="0.25">
      <c r="A12664" s="287"/>
    </row>
    <row r="12665" spans="1:1" x14ac:dyDescent="0.25">
      <c r="A12665" s="287"/>
    </row>
    <row r="12666" spans="1:1" x14ac:dyDescent="0.25">
      <c r="A12666" s="287"/>
    </row>
    <row r="12667" spans="1:1" x14ac:dyDescent="0.25">
      <c r="A12667" s="287"/>
    </row>
    <row r="12668" spans="1:1" x14ac:dyDescent="0.25">
      <c r="A12668" s="287"/>
    </row>
    <row r="12669" spans="1:1" x14ac:dyDescent="0.25">
      <c r="A12669" s="287"/>
    </row>
    <row r="12670" spans="1:1" x14ac:dyDescent="0.25">
      <c r="A12670" s="287"/>
    </row>
    <row r="12671" spans="1:1" x14ac:dyDescent="0.25">
      <c r="A12671" s="287"/>
    </row>
    <row r="12672" spans="1:1" x14ac:dyDescent="0.25">
      <c r="A12672" s="287"/>
    </row>
    <row r="12673" spans="1:1" x14ac:dyDescent="0.25">
      <c r="A12673" s="287"/>
    </row>
    <row r="12674" spans="1:1" x14ac:dyDescent="0.25">
      <c r="A12674" s="287"/>
    </row>
    <row r="12675" spans="1:1" x14ac:dyDescent="0.25">
      <c r="A12675" s="287"/>
    </row>
    <row r="12676" spans="1:1" x14ac:dyDescent="0.25">
      <c r="A12676" s="287"/>
    </row>
    <row r="12677" spans="1:1" x14ac:dyDescent="0.25">
      <c r="A12677" s="287"/>
    </row>
    <row r="12678" spans="1:1" x14ac:dyDescent="0.25">
      <c r="A12678" s="287"/>
    </row>
    <row r="12679" spans="1:1" x14ac:dyDescent="0.25">
      <c r="A12679" s="287"/>
    </row>
    <row r="12680" spans="1:1" x14ac:dyDescent="0.25">
      <c r="A12680" s="287"/>
    </row>
    <row r="12681" spans="1:1" x14ac:dyDescent="0.25">
      <c r="A12681" s="287"/>
    </row>
    <row r="12682" spans="1:1" x14ac:dyDescent="0.25">
      <c r="A12682" s="287"/>
    </row>
    <row r="12683" spans="1:1" x14ac:dyDescent="0.25">
      <c r="A12683" s="287"/>
    </row>
    <row r="12684" spans="1:1" x14ac:dyDescent="0.25">
      <c r="A12684" s="287"/>
    </row>
    <row r="12685" spans="1:1" x14ac:dyDescent="0.25">
      <c r="A12685" s="287"/>
    </row>
    <row r="12686" spans="1:1" x14ac:dyDescent="0.25">
      <c r="A12686" s="287"/>
    </row>
    <row r="12687" spans="1:1" x14ac:dyDescent="0.25">
      <c r="A12687" s="287"/>
    </row>
    <row r="12688" spans="1:1" x14ac:dyDescent="0.25">
      <c r="A12688" s="287"/>
    </row>
    <row r="12689" spans="1:1" x14ac:dyDescent="0.25">
      <c r="A12689" s="287"/>
    </row>
    <row r="12690" spans="1:1" x14ac:dyDescent="0.25">
      <c r="A12690" s="287"/>
    </row>
    <row r="12691" spans="1:1" x14ac:dyDescent="0.25">
      <c r="A12691" s="287"/>
    </row>
    <row r="12692" spans="1:1" x14ac:dyDescent="0.25">
      <c r="A12692" s="287"/>
    </row>
    <row r="12693" spans="1:1" x14ac:dyDescent="0.25">
      <c r="A12693" s="287"/>
    </row>
    <row r="12694" spans="1:1" x14ac:dyDescent="0.25">
      <c r="A12694" s="287"/>
    </row>
    <row r="12695" spans="1:1" x14ac:dyDescent="0.25">
      <c r="A12695" s="287"/>
    </row>
    <row r="12696" spans="1:1" x14ac:dyDescent="0.25">
      <c r="A12696" s="287"/>
    </row>
    <row r="12697" spans="1:1" x14ac:dyDescent="0.25">
      <c r="A12697" s="287"/>
    </row>
    <row r="12698" spans="1:1" x14ac:dyDescent="0.25">
      <c r="A12698" s="287"/>
    </row>
    <row r="12699" spans="1:1" x14ac:dyDescent="0.25">
      <c r="A12699" s="287"/>
    </row>
    <row r="12700" spans="1:1" x14ac:dyDescent="0.25">
      <c r="A12700" s="287"/>
    </row>
    <row r="12701" spans="1:1" x14ac:dyDescent="0.25">
      <c r="A12701" s="287"/>
    </row>
    <row r="12702" spans="1:1" x14ac:dyDescent="0.25">
      <c r="A12702" s="287"/>
    </row>
    <row r="12703" spans="1:1" x14ac:dyDescent="0.25">
      <c r="A12703" s="287"/>
    </row>
    <row r="12704" spans="1:1" x14ac:dyDescent="0.25">
      <c r="A12704" s="287"/>
    </row>
    <row r="12705" spans="1:1" x14ac:dyDescent="0.25">
      <c r="A12705" s="287"/>
    </row>
    <row r="12706" spans="1:1" x14ac:dyDescent="0.25">
      <c r="A12706" s="287"/>
    </row>
    <row r="12707" spans="1:1" x14ac:dyDescent="0.25">
      <c r="A12707" s="287"/>
    </row>
    <row r="12708" spans="1:1" x14ac:dyDescent="0.25">
      <c r="A12708" s="287"/>
    </row>
    <row r="12709" spans="1:1" x14ac:dyDescent="0.25">
      <c r="A12709" s="287"/>
    </row>
    <row r="12710" spans="1:1" x14ac:dyDescent="0.25">
      <c r="A12710" s="287"/>
    </row>
    <row r="12711" spans="1:1" x14ac:dyDescent="0.25">
      <c r="A12711" s="287"/>
    </row>
    <row r="12712" spans="1:1" x14ac:dyDescent="0.25">
      <c r="A12712" s="287"/>
    </row>
    <row r="12713" spans="1:1" x14ac:dyDescent="0.25">
      <c r="A12713" s="287"/>
    </row>
    <row r="12714" spans="1:1" x14ac:dyDescent="0.25">
      <c r="A12714" s="287"/>
    </row>
    <row r="12715" spans="1:1" x14ac:dyDescent="0.25">
      <c r="A12715" s="287"/>
    </row>
    <row r="12716" spans="1:1" x14ac:dyDescent="0.25">
      <c r="A12716" s="287"/>
    </row>
    <row r="12717" spans="1:1" x14ac:dyDescent="0.25">
      <c r="A12717" s="287"/>
    </row>
    <row r="12718" spans="1:1" x14ac:dyDescent="0.25">
      <c r="A12718" s="287"/>
    </row>
    <row r="12719" spans="1:1" x14ac:dyDescent="0.25">
      <c r="A12719" s="287"/>
    </row>
    <row r="12720" spans="1:1" x14ac:dyDescent="0.25">
      <c r="A12720" s="287"/>
    </row>
    <row r="12721" spans="1:1" x14ac:dyDescent="0.25">
      <c r="A12721" s="287"/>
    </row>
    <row r="12722" spans="1:1" x14ac:dyDescent="0.25">
      <c r="A12722" s="287"/>
    </row>
    <row r="12723" spans="1:1" x14ac:dyDescent="0.25">
      <c r="A12723" s="287"/>
    </row>
    <row r="12724" spans="1:1" x14ac:dyDescent="0.25">
      <c r="A12724" s="287"/>
    </row>
    <row r="12725" spans="1:1" x14ac:dyDescent="0.25">
      <c r="A12725" s="287"/>
    </row>
    <row r="12726" spans="1:1" x14ac:dyDescent="0.25">
      <c r="A12726" s="287"/>
    </row>
    <row r="12727" spans="1:1" x14ac:dyDescent="0.25">
      <c r="A12727" s="287"/>
    </row>
    <row r="12728" spans="1:1" x14ac:dyDescent="0.25">
      <c r="A12728" s="287"/>
    </row>
    <row r="12729" spans="1:1" x14ac:dyDescent="0.25">
      <c r="A12729" s="287"/>
    </row>
    <row r="12730" spans="1:1" x14ac:dyDescent="0.25">
      <c r="A12730" s="287"/>
    </row>
    <row r="12731" spans="1:1" x14ac:dyDescent="0.25">
      <c r="A12731" s="287"/>
    </row>
    <row r="12732" spans="1:1" x14ac:dyDescent="0.25">
      <c r="A12732" s="287"/>
    </row>
    <row r="12733" spans="1:1" x14ac:dyDescent="0.25">
      <c r="A12733" s="287"/>
    </row>
    <row r="12734" spans="1:1" x14ac:dyDescent="0.25">
      <c r="A12734" s="287"/>
    </row>
    <row r="12735" spans="1:1" x14ac:dyDescent="0.25">
      <c r="A12735" s="287"/>
    </row>
    <row r="12736" spans="1:1" x14ac:dyDescent="0.25">
      <c r="A12736" s="287"/>
    </row>
    <row r="12737" spans="1:1" x14ac:dyDescent="0.25">
      <c r="A12737" s="287"/>
    </row>
    <row r="12738" spans="1:1" x14ac:dyDescent="0.25">
      <c r="A12738" s="287"/>
    </row>
    <row r="12739" spans="1:1" x14ac:dyDescent="0.25">
      <c r="A12739" s="287"/>
    </row>
    <row r="12740" spans="1:1" x14ac:dyDescent="0.25">
      <c r="A12740" s="287"/>
    </row>
    <row r="12741" spans="1:1" x14ac:dyDescent="0.25">
      <c r="A12741" s="287"/>
    </row>
    <row r="12742" spans="1:1" x14ac:dyDescent="0.25">
      <c r="A12742" s="287"/>
    </row>
    <row r="12743" spans="1:1" x14ac:dyDescent="0.25">
      <c r="A12743" s="287"/>
    </row>
    <row r="12744" spans="1:1" x14ac:dyDescent="0.25">
      <c r="A12744" s="287"/>
    </row>
    <row r="12745" spans="1:1" x14ac:dyDescent="0.25">
      <c r="A12745" s="287"/>
    </row>
    <row r="12746" spans="1:1" x14ac:dyDescent="0.25">
      <c r="A12746" s="287"/>
    </row>
    <row r="12747" spans="1:1" x14ac:dyDescent="0.25">
      <c r="A12747" s="287"/>
    </row>
    <row r="12748" spans="1:1" x14ac:dyDescent="0.25">
      <c r="A12748" s="287"/>
    </row>
    <row r="12749" spans="1:1" x14ac:dyDescent="0.25">
      <c r="A12749" s="287"/>
    </row>
    <row r="12750" spans="1:1" x14ac:dyDescent="0.25">
      <c r="A12750" s="287"/>
    </row>
    <row r="12751" spans="1:1" x14ac:dyDescent="0.25">
      <c r="A12751" s="287"/>
    </row>
    <row r="12752" spans="1:1" x14ac:dyDescent="0.25">
      <c r="A12752" s="287"/>
    </row>
    <row r="12753" spans="1:1" x14ac:dyDescent="0.25">
      <c r="A12753" s="287"/>
    </row>
    <row r="12754" spans="1:1" x14ac:dyDescent="0.25">
      <c r="A12754" s="287"/>
    </row>
    <row r="12755" spans="1:1" x14ac:dyDescent="0.25">
      <c r="A12755" s="287"/>
    </row>
    <row r="12756" spans="1:1" x14ac:dyDescent="0.25">
      <c r="A12756" s="287"/>
    </row>
    <row r="12757" spans="1:1" x14ac:dyDescent="0.25">
      <c r="A12757" s="287"/>
    </row>
    <row r="12758" spans="1:1" x14ac:dyDescent="0.25">
      <c r="A12758" s="287"/>
    </row>
    <row r="12759" spans="1:1" x14ac:dyDescent="0.25">
      <c r="A12759" s="287"/>
    </row>
    <row r="12760" spans="1:1" x14ac:dyDescent="0.25">
      <c r="A12760" s="287"/>
    </row>
    <row r="12761" spans="1:1" x14ac:dyDescent="0.25">
      <c r="A12761" s="287"/>
    </row>
    <row r="12762" spans="1:1" x14ac:dyDescent="0.25">
      <c r="A12762" s="287"/>
    </row>
    <row r="12763" spans="1:1" x14ac:dyDescent="0.25">
      <c r="A12763" s="287"/>
    </row>
    <row r="12764" spans="1:1" x14ac:dyDescent="0.25">
      <c r="A12764" s="287"/>
    </row>
    <row r="12765" spans="1:1" x14ac:dyDescent="0.25">
      <c r="A12765" s="287"/>
    </row>
    <row r="12766" spans="1:1" x14ac:dyDescent="0.25">
      <c r="A12766" s="287"/>
    </row>
    <row r="12767" spans="1:1" x14ac:dyDescent="0.25">
      <c r="A12767" s="287"/>
    </row>
    <row r="12768" spans="1:1" x14ac:dyDescent="0.25">
      <c r="A12768" s="287"/>
    </row>
    <row r="12769" spans="1:1" x14ac:dyDescent="0.25">
      <c r="A12769" s="287"/>
    </row>
    <row r="12770" spans="1:1" x14ac:dyDescent="0.25">
      <c r="A12770" s="287"/>
    </row>
    <row r="12771" spans="1:1" x14ac:dyDescent="0.25">
      <c r="A12771" s="287"/>
    </row>
    <row r="12772" spans="1:1" x14ac:dyDescent="0.25">
      <c r="A12772" s="287"/>
    </row>
    <row r="12773" spans="1:1" x14ac:dyDescent="0.25">
      <c r="A12773" s="287"/>
    </row>
    <row r="12774" spans="1:1" x14ac:dyDescent="0.25">
      <c r="A12774" s="287"/>
    </row>
    <row r="12775" spans="1:1" x14ac:dyDescent="0.25">
      <c r="A12775" s="287"/>
    </row>
    <row r="12776" spans="1:1" x14ac:dyDescent="0.25">
      <c r="A12776" s="287"/>
    </row>
    <row r="12777" spans="1:1" x14ac:dyDescent="0.25">
      <c r="A12777" s="287"/>
    </row>
    <row r="12778" spans="1:1" x14ac:dyDescent="0.25">
      <c r="A12778" s="287"/>
    </row>
    <row r="12779" spans="1:1" x14ac:dyDescent="0.25">
      <c r="A12779" s="287"/>
    </row>
    <row r="12780" spans="1:1" x14ac:dyDescent="0.25">
      <c r="A12780" s="287"/>
    </row>
    <row r="12781" spans="1:1" x14ac:dyDescent="0.25">
      <c r="A12781" s="287"/>
    </row>
    <row r="12782" spans="1:1" x14ac:dyDescent="0.25">
      <c r="A12782" s="287"/>
    </row>
    <row r="12783" spans="1:1" x14ac:dyDescent="0.25">
      <c r="A12783" s="287"/>
    </row>
    <row r="12784" spans="1:1" x14ac:dyDescent="0.25">
      <c r="A12784" s="287"/>
    </row>
    <row r="12785" spans="1:1" x14ac:dyDescent="0.25">
      <c r="A12785" s="287"/>
    </row>
    <row r="12786" spans="1:1" x14ac:dyDescent="0.25">
      <c r="A12786" s="287"/>
    </row>
    <row r="12787" spans="1:1" x14ac:dyDescent="0.25">
      <c r="A12787" s="287"/>
    </row>
    <row r="12788" spans="1:1" x14ac:dyDescent="0.25">
      <c r="A12788" s="287"/>
    </row>
    <row r="12789" spans="1:1" x14ac:dyDescent="0.25">
      <c r="A12789" s="287"/>
    </row>
    <row r="12790" spans="1:1" x14ac:dyDescent="0.25">
      <c r="A12790" s="287"/>
    </row>
    <row r="12791" spans="1:1" x14ac:dyDescent="0.25">
      <c r="A12791" s="287"/>
    </row>
    <row r="12792" spans="1:1" x14ac:dyDescent="0.25">
      <c r="A12792" s="287"/>
    </row>
    <row r="12793" spans="1:1" x14ac:dyDescent="0.25">
      <c r="A12793" s="287"/>
    </row>
    <row r="12794" spans="1:1" x14ac:dyDescent="0.25">
      <c r="A12794" s="287"/>
    </row>
    <row r="12795" spans="1:1" x14ac:dyDescent="0.25">
      <c r="A12795" s="287"/>
    </row>
    <row r="12796" spans="1:1" x14ac:dyDescent="0.25">
      <c r="A12796" s="287"/>
    </row>
    <row r="12797" spans="1:1" x14ac:dyDescent="0.25">
      <c r="A12797" s="287"/>
    </row>
    <row r="12798" spans="1:1" x14ac:dyDescent="0.25">
      <c r="A12798" s="287"/>
    </row>
    <row r="12799" spans="1:1" x14ac:dyDescent="0.25">
      <c r="A12799" s="287"/>
    </row>
    <row r="12800" spans="1:1" x14ac:dyDescent="0.25">
      <c r="A12800" s="287"/>
    </row>
    <row r="12801" spans="1:1" x14ac:dyDescent="0.25">
      <c r="A12801" s="287"/>
    </row>
    <row r="12802" spans="1:1" x14ac:dyDescent="0.25">
      <c r="A12802" s="287"/>
    </row>
    <row r="12803" spans="1:1" x14ac:dyDescent="0.25">
      <c r="A12803" s="287"/>
    </row>
    <row r="12804" spans="1:1" x14ac:dyDescent="0.25">
      <c r="A12804" s="287"/>
    </row>
    <row r="12805" spans="1:1" x14ac:dyDescent="0.25">
      <c r="A12805" s="287"/>
    </row>
    <row r="12806" spans="1:1" x14ac:dyDescent="0.25">
      <c r="A12806" s="287"/>
    </row>
    <row r="12807" spans="1:1" x14ac:dyDescent="0.25">
      <c r="A12807" s="287"/>
    </row>
    <row r="12808" spans="1:1" x14ac:dyDescent="0.25">
      <c r="A12808" s="287"/>
    </row>
    <row r="12809" spans="1:1" x14ac:dyDescent="0.25">
      <c r="A12809" s="287"/>
    </row>
    <row r="12810" spans="1:1" x14ac:dyDescent="0.25">
      <c r="A12810" s="287"/>
    </row>
    <row r="12811" spans="1:1" x14ac:dyDescent="0.25">
      <c r="A12811" s="287"/>
    </row>
    <row r="12812" spans="1:1" x14ac:dyDescent="0.25">
      <c r="A12812" s="287"/>
    </row>
    <row r="12813" spans="1:1" x14ac:dyDescent="0.25">
      <c r="A12813" s="287"/>
    </row>
    <row r="12814" spans="1:1" x14ac:dyDescent="0.25">
      <c r="A12814" s="287"/>
    </row>
    <row r="12815" spans="1:1" x14ac:dyDescent="0.25">
      <c r="A12815" s="287"/>
    </row>
    <row r="12816" spans="1:1" x14ac:dyDescent="0.25">
      <c r="A12816" s="287"/>
    </row>
    <row r="12817" spans="1:1" x14ac:dyDescent="0.25">
      <c r="A12817" s="287"/>
    </row>
    <row r="12818" spans="1:1" x14ac:dyDescent="0.25">
      <c r="A12818" s="287"/>
    </row>
    <row r="12819" spans="1:1" x14ac:dyDescent="0.25">
      <c r="A12819" s="287"/>
    </row>
    <row r="12820" spans="1:1" x14ac:dyDescent="0.25">
      <c r="A12820" s="287"/>
    </row>
    <row r="12821" spans="1:1" x14ac:dyDescent="0.25">
      <c r="A12821" s="287"/>
    </row>
    <row r="12822" spans="1:1" x14ac:dyDescent="0.25">
      <c r="A12822" s="287"/>
    </row>
    <row r="12823" spans="1:1" x14ac:dyDescent="0.25">
      <c r="A12823" s="287"/>
    </row>
    <row r="12824" spans="1:1" x14ac:dyDescent="0.25">
      <c r="A12824" s="287"/>
    </row>
    <row r="12825" spans="1:1" x14ac:dyDescent="0.25">
      <c r="A12825" s="287"/>
    </row>
    <row r="12826" spans="1:1" x14ac:dyDescent="0.25">
      <c r="A12826" s="287"/>
    </row>
    <row r="12827" spans="1:1" x14ac:dyDescent="0.25">
      <c r="A12827" s="287"/>
    </row>
    <row r="12828" spans="1:1" x14ac:dyDescent="0.25">
      <c r="A12828" s="287"/>
    </row>
    <row r="12829" spans="1:1" x14ac:dyDescent="0.25">
      <c r="A12829" s="287"/>
    </row>
    <row r="12830" spans="1:1" x14ac:dyDescent="0.25">
      <c r="A12830" s="287"/>
    </row>
    <row r="12831" spans="1:1" x14ac:dyDescent="0.25">
      <c r="A12831" s="287"/>
    </row>
    <row r="12832" spans="1:1" x14ac:dyDescent="0.25">
      <c r="A12832" s="287"/>
    </row>
    <row r="12833" spans="1:1" x14ac:dyDescent="0.25">
      <c r="A12833" s="287"/>
    </row>
    <row r="12834" spans="1:1" x14ac:dyDescent="0.25">
      <c r="A12834" s="287"/>
    </row>
    <row r="12835" spans="1:1" x14ac:dyDescent="0.25">
      <c r="A12835" s="287"/>
    </row>
    <row r="12836" spans="1:1" x14ac:dyDescent="0.25">
      <c r="A12836" s="287"/>
    </row>
    <row r="12837" spans="1:1" x14ac:dyDescent="0.25">
      <c r="A12837" s="287"/>
    </row>
    <row r="12838" spans="1:1" x14ac:dyDescent="0.25">
      <c r="A12838" s="287"/>
    </row>
    <row r="12839" spans="1:1" x14ac:dyDescent="0.25">
      <c r="A12839" s="287"/>
    </row>
    <row r="12840" spans="1:1" x14ac:dyDescent="0.25">
      <c r="A12840" s="287"/>
    </row>
    <row r="12841" spans="1:1" x14ac:dyDescent="0.25">
      <c r="A12841" s="287"/>
    </row>
    <row r="12842" spans="1:1" x14ac:dyDescent="0.25">
      <c r="A12842" s="287"/>
    </row>
    <row r="12843" spans="1:1" x14ac:dyDescent="0.25">
      <c r="A12843" s="287"/>
    </row>
    <row r="12844" spans="1:1" x14ac:dyDescent="0.25">
      <c r="A12844" s="287"/>
    </row>
    <row r="12845" spans="1:1" x14ac:dyDescent="0.25">
      <c r="A12845" s="287"/>
    </row>
    <row r="12846" spans="1:1" x14ac:dyDescent="0.25">
      <c r="A12846" s="287"/>
    </row>
    <row r="12847" spans="1:1" x14ac:dyDescent="0.25">
      <c r="A12847" s="287"/>
    </row>
    <row r="12848" spans="1:1" x14ac:dyDescent="0.25">
      <c r="A12848" s="287"/>
    </row>
    <row r="12849" spans="1:1" x14ac:dyDescent="0.25">
      <c r="A12849" s="287"/>
    </row>
    <row r="12850" spans="1:1" x14ac:dyDescent="0.25">
      <c r="A12850" s="287"/>
    </row>
    <row r="12851" spans="1:1" x14ac:dyDescent="0.25">
      <c r="A12851" s="287"/>
    </row>
    <row r="12852" spans="1:1" x14ac:dyDescent="0.25">
      <c r="A12852" s="287"/>
    </row>
    <row r="12853" spans="1:1" x14ac:dyDescent="0.25">
      <c r="A12853" s="287"/>
    </row>
    <row r="12854" spans="1:1" x14ac:dyDescent="0.25">
      <c r="A12854" s="287"/>
    </row>
    <row r="12855" spans="1:1" x14ac:dyDescent="0.25">
      <c r="A12855" s="287"/>
    </row>
    <row r="12856" spans="1:1" x14ac:dyDescent="0.25">
      <c r="A12856" s="287"/>
    </row>
    <row r="12857" spans="1:1" x14ac:dyDescent="0.25">
      <c r="A12857" s="287"/>
    </row>
    <row r="12858" spans="1:1" x14ac:dyDescent="0.25">
      <c r="A12858" s="287"/>
    </row>
    <row r="12859" spans="1:1" x14ac:dyDescent="0.25">
      <c r="A12859" s="287"/>
    </row>
    <row r="12860" spans="1:1" x14ac:dyDescent="0.25">
      <c r="A12860" s="287"/>
    </row>
    <row r="12861" spans="1:1" x14ac:dyDescent="0.25">
      <c r="A12861" s="287"/>
    </row>
    <row r="12862" spans="1:1" x14ac:dyDescent="0.25">
      <c r="A12862" s="287"/>
    </row>
    <row r="12863" spans="1:1" x14ac:dyDescent="0.25">
      <c r="A12863" s="287"/>
    </row>
    <row r="12864" spans="1:1" x14ac:dyDescent="0.25">
      <c r="A12864" s="287"/>
    </row>
    <row r="12865" spans="1:1" x14ac:dyDescent="0.25">
      <c r="A12865" s="287"/>
    </row>
    <row r="12866" spans="1:1" x14ac:dyDescent="0.25">
      <c r="A12866" s="287"/>
    </row>
    <row r="12867" spans="1:1" x14ac:dyDescent="0.25">
      <c r="A12867" s="287"/>
    </row>
    <row r="12868" spans="1:1" x14ac:dyDescent="0.25">
      <c r="A12868" s="287"/>
    </row>
    <row r="12869" spans="1:1" x14ac:dyDescent="0.25">
      <c r="A12869" s="287"/>
    </row>
    <row r="12870" spans="1:1" x14ac:dyDescent="0.25">
      <c r="A12870" s="287"/>
    </row>
    <row r="12871" spans="1:1" x14ac:dyDescent="0.25">
      <c r="A12871" s="287"/>
    </row>
    <row r="12872" spans="1:1" x14ac:dyDescent="0.25">
      <c r="A12872" s="287"/>
    </row>
    <row r="12873" spans="1:1" x14ac:dyDescent="0.25">
      <c r="A12873" s="287"/>
    </row>
    <row r="12874" spans="1:1" x14ac:dyDescent="0.25">
      <c r="A12874" s="287"/>
    </row>
    <row r="12875" spans="1:1" x14ac:dyDescent="0.25">
      <c r="A12875" s="287"/>
    </row>
    <row r="12876" spans="1:1" x14ac:dyDescent="0.25">
      <c r="A12876" s="287"/>
    </row>
    <row r="12877" spans="1:1" x14ac:dyDescent="0.25">
      <c r="A12877" s="287"/>
    </row>
    <row r="12878" spans="1:1" x14ac:dyDescent="0.25">
      <c r="A12878" s="287"/>
    </row>
    <row r="12879" spans="1:1" x14ac:dyDescent="0.25">
      <c r="A12879" s="287"/>
    </row>
    <row r="12880" spans="1:1" x14ac:dyDescent="0.25">
      <c r="A12880" s="287"/>
    </row>
    <row r="12881" spans="1:1" x14ac:dyDescent="0.25">
      <c r="A12881" s="287"/>
    </row>
    <row r="12882" spans="1:1" x14ac:dyDescent="0.25">
      <c r="A12882" s="287"/>
    </row>
    <row r="12883" spans="1:1" x14ac:dyDescent="0.25">
      <c r="A12883" s="287"/>
    </row>
    <row r="12884" spans="1:1" x14ac:dyDescent="0.25">
      <c r="A12884" s="287"/>
    </row>
    <row r="12885" spans="1:1" x14ac:dyDescent="0.25">
      <c r="A12885" s="287"/>
    </row>
    <row r="12886" spans="1:1" x14ac:dyDescent="0.25">
      <c r="A12886" s="287"/>
    </row>
    <row r="12887" spans="1:1" x14ac:dyDescent="0.25">
      <c r="A12887" s="287"/>
    </row>
    <row r="12888" spans="1:1" x14ac:dyDescent="0.25">
      <c r="A12888" s="287"/>
    </row>
    <row r="12889" spans="1:1" x14ac:dyDescent="0.25">
      <c r="A12889" s="287"/>
    </row>
    <row r="12890" spans="1:1" x14ac:dyDescent="0.25">
      <c r="A12890" s="287"/>
    </row>
    <row r="12891" spans="1:1" x14ac:dyDescent="0.25">
      <c r="A12891" s="287"/>
    </row>
    <row r="12892" spans="1:1" x14ac:dyDescent="0.25">
      <c r="A12892" s="287"/>
    </row>
    <row r="12893" spans="1:1" x14ac:dyDescent="0.25">
      <c r="A12893" s="287"/>
    </row>
    <row r="12894" spans="1:1" x14ac:dyDescent="0.25">
      <c r="A12894" s="287"/>
    </row>
    <row r="12895" spans="1:1" x14ac:dyDescent="0.25">
      <c r="A12895" s="287"/>
    </row>
    <row r="12896" spans="1:1" x14ac:dyDescent="0.25">
      <c r="A12896" s="287"/>
    </row>
    <row r="12897" spans="1:1" x14ac:dyDescent="0.25">
      <c r="A12897" s="287"/>
    </row>
    <row r="12898" spans="1:1" x14ac:dyDescent="0.25">
      <c r="A12898" s="287"/>
    </row>
    <row r="12899" spans="1:1" x14ac:dyDescent="0.25">
      <c r="A12899" s="287"/>
    </row>
    <row r="12900" spans="1:1" x14ac:dyDescent="0.25">
      <c r="A12900" s="287"/>
    </row>
    <row r="12901" spans="1:1" x14ac:dyDescent="0.25">
      <c r="A12901" s="287"/>
    </row>
    <row r="12902" spans="1:1" x14ac:dyDescent="0.25">
      <c r="A12902" s="287"/>
    </row>
    <row r="12903" spans="1:1" x14ac:dyDescent="0.25">
      <c r="A12903" s="287"/>
    </row>
    <row r="12904" spans="1:1" x14ac:dyDescent="0.25">
      <c r="A12904" s="287"/>
    </row>
    <row r="12905" spans="1:1" x14ac:dyDescent="0.25">
      <c r="A12905" s="287"/>
    </row>
    <row r="12906" spans="1:1" x14ac:dyDescent="0.25">
      <c r="A12906" s="287"/>
    </row>
    <row r="12907" spans="1:1" x14ac:dyDescent="0.25">
      <c r="A12907" s="287"/>
    </row>
    <row r="12908" spans="1:1" x14ac:dyDescent="0.25">
      <c r="A12908" s="287"/>
    </row>
    <row r="12909" spans="1:1" x14ac:dyDescent="0.25">
      <c r="A12909" s="287"/>
    </row>
    <row r="12910" spans="1:1" x14ac:dyDescent="0.25">
      <c r="A12910" s="287"/>
    </row>
    <row r="12911" spans="1:1" x14ac:dyDescent="0.25">
      <c r="A12911" s="287"/>
    </row>
    <row r="12912" spans="1:1" x14ac:dyDescent="0.25">
      <c r="A12912" s="287"/>
    </row>
    <row r="12913" spans="1:1" x14ac:dyDescent="0.25">
      <c r="A12913" s="287"/>
    </row>
    <row r="12914" spans="1:1" x14ac:dyDescent="0.25">
      <c r="A12914" s="287"/>
    </row>
    <row r="12915" spans="1:1" x14ac:dyDescent="0.25">
      <c r="A12915" s="287"/>
    </row>
    <row r="12916" spans="1:1" x14ac:dyDescent="0.25">
      <c r="A12916" s="287"/>
    </row>
    <row r="12917" spans="1:1" x14ac:dyDescent="0.25">
      <c r="A12917" s="287"/>
    </row>
    <row r="12918" spans="1:1" x14ac:dyDescent="0.25">
      <c r="A12918" s="287"/>
    </row>
    <row r="12919" spans="1:1" x14ac:dyDescent="0.25">
      <c r="A12919" s="287"/>
    </row>
    <row r="12920" spans="1:1" x14ac:dyDescent="0.25">
      <c r="A12920" s="287"/>
    </row>
    <row r="12921" spans="1:1" x14ac:dyDescent="0.25">
      <c r="A12921" s="287"/>
    </row>
    <row r="12922" spans="1:1" x14ac:dyDescent="0.25">
      <c r="A12922" s="287"/>
    </row>
    <row r="12923" spans="1:1" x14ac:dyDescent="0.25">
      <c r="A12923" s="287"/>
    </row>
    <row r="12924" spans="1:1" x14ac:dyDescent="0.25">
      <c r="A12924" s="287"/>
    </row>
    <row r="12925" spans="1:1" x14ac:dyDescent="0.25">
      <c r="A12925" s="287"/>
    </row>
    <row r="12926" spans="1:1" x14ac:dyDescent="0.25">
      <c r="A12926" s="287"/>
    </row>
    <row r="12927" spans="1:1" x14ac:dyDescent="0.25">
      <c r="A12927" s="287"/>
    </row>
    <row r="12928" spans="1:1" x14ac:dyDescent="0.25">
      <c r="A12928" s="287"/>
    </row>
    <row r="12929" spans="1:1" x14ac:dyDescent="0.25">
      <c r="A12929" s="287"/>
    </row>
    <row r="12930" spans="1:1" x14ac:dyDescent="0.25">
      <c r="A12930" s="287"/>
    </row>
    <row r="12931" spans="1:1" x14ac:dyDescent="0.25">
      <c r="A12931" s="287"/>
    </row>
    <row r="12932" spans="1:1" x14ac:dyDescent="0.25">
      <c r="A12932" s="287"/>
    </row>
    <row r="12933" spans="1:1" x14ac:dyDescent="0.25">
      <c r="A12933" s="287"/>
    </row>
    <row r="12934" spans="1:1" x14ac:dyDescent="0.25">
      <c r="A12934" s="287"/>
    </row>
    <row r="12935" spans="1:1" x14ac:dyDescent="0.25">
      <c r="A12935" s="287"/>
    </row>
    <row r="12936" spans="1:1" x14ac:dyDescent="0.25">
      <c r="A12936" s="287"/>
    </row>
    <row r="12937" spans="1:1" x14ac:dyDescent="0.25">
      <c r="A12937" s="287"/>
    </row>
    <row r="12938" spans="1:1" x14ac:dyDescent="0.25">
      <c r="A12938" s="287"/>
    </row>
    <row r="12939" spans="1:1" x14ac:dyDescent="0.25">
      <c r="A12939" s="287"/>
    </row>
    <row r="12940" spans="1:1" x14ac:dyDescent="0.25">
      <c r="A12940" s="287"/>
    </row>
    <row r="12941" spans="1:1" x14ac:dyDescent="0.25">
      <c r="A12941" s="287"/>
    </row>
    <row r="12942" spans="1:1" x14ac:dyDescent="0.25">
      <c r="A12942" s="287"/>
    </row>
    <row r="12943" spans="1:1" x14ac:dyDescent="0.25">
      <c r="A12943" s="287"/>
    </row>
    <row r="12944" spans="1:1" x14ac:dyDescent="0.25">
      <c r="A12944" s="287"/>
    </row>
    <row r="12945" spans="1:1" x14ac:dyDescent="0.25">
      <c r="A12945" s="287"/>
    </row>
    <row r="12946" spans="1:1" x14ac:dyDescent="0.25">
      <c r="A12946" s="287"/>
    </row>
    <row r="12947" spans="1:1" x14ac:dyDescent="0.25">
      <c r="A12947" s="287"/>
    </row>
    <row r="12948" spans="1:1" x14ac:dyDescent="0.25">
      <c r="A12948" s="287"/>
    </row>
    <row r="12949" spans="1:1" x14ac:dyDescent="0.25">
      <c r="A12949" s="287"/>
    </row>
    <row r="12950" spans="1:1" x14ac:dyDescent="0.25">
      <c r="A12950" s="287"/>
    </row>
    <row r="12951" spans="1:1" x14ac:dyDescent="0.25">
      <c r="A12951" s="287"/>
    </row>
    <row r="12952" spans="1:1" x14ac:dyDescent="0.25">
      <c r="A12952" s="287"/>
    </row>
    <row r="12953" spans="1:1" x14ac:dyDescent="0.25">
      <c r="A12953" s="287"/>
    </row>
    <row r="12954" spans="1:1" x14ac:dyDescent="0.25">
      <c r="A12954" s="287"/>
    </row>
    <row r="12955" spans="1:1" x14ac:dyDescent="0.25">
      <c r="A12955" s="287"/>
    </row>
    <row r="12956" spans="1:1" x14ac:dyDescent="0.25">
      <c r="A12956" s="287"/>
    </row>
    <row r="12957" spans="1:1" x14ac:dyDescent="0.25">
      <c r="A12957" s="287"/>
    </row>
    <row r="12958" spans="1:1" x14ac:dyDescent="0.25">
      <c r="A12958" s="287"/>
    </row>
    <row r="12959" spans="1:1" x14ac:dyDescent="0.25">
      <c r="A12959" s="287"/>
    </row>
    <row r="12960" spans="1:1" x14ac:dyDescent="0.25">
      <c r="A12960" s="287"/>
    </row>
    <row r="12961" spans="1:1" x14ac:dyDescent="0.25">
      <c r="A12961" s="287"/>
    </row>
    <row r="12962" spans="1:1" x14ac:dyDescent="0.25">
      <c r="A12962" s="287"/>
    </row>
    <row r="12963" spans="1:1" x14ac:dyDescent="0.25">
      <c r="A12963" s="287"/>
    </row>
    <row r="12964" spans="1:1" x14ac:dyDescent="0.25">
      <c r="A12964" s="287"/>
    </row>
    <row r="12965" spans="1:1" x14ac:dyDescent="0.25">
      <c r="A12965" s="287"/>
    </row>
    <row r="12966" spans="1:1" x14ac:dyDescent="0.25">
      <c r="A12966" s="287"/>
    </row>
    <row r="12967" spans="1:1" x14ac:dyDescent="0.25">
      <c r="A12967" s="287"/>
    </row>
    <row r="12968" spans="1:1" x14ac:dyDescent="0.25">
      <c r="A12968" s="287"/>
    </row>
    <row r="12969" spans="1:1" x14ac:dyDescent="0.25">
      <c r="A12969" s="287"/>
    </row>
    <row r="12970" spans="1:1" x14ac:dyDescent="0.25">
      <c r="A12970" s="287"/>
    </row>
    <row r="12971" spans="1:1" x14ac:dyDescent="0.25">
      <c r="A12971" s="287"/>
    </row>
    <row r="12972" spans="1:1" x14ac:dyDescent="0.25">
      <c r="A12972" s="287"/>
    </row>
    <row r="12973" spans="1:1" x14ac:dyDescent="0.25">
      <c r="A12973" s="287"/>
    </row>
    <row r="12974" spans="1:1" x14ac:dyDescent="0.25">
      <c r="A12974" s="287"/>
    </row>
    <row r="12975" spans="1:1" x14ac:dyDescent="0.25">
      <c r="A12975" s="287"/>
    </row>
    <row r="12976" spans="1:1" x14ac:dyDescent="0.25">
      <c r="A12976" s="287"/>
    </row>
    <row r="12977" spans="1:1" x14ac:dyDescent="0.25">
      <c r="A12977" s="287"/>
    </row>
    <row r="12978" spans="1:1" x14ac:dyDescent="0.25">
      <c r="A12978" s="287"/>
    </row>
    <row r="12979" spans="1:1" x14ac:dyDescent="0.25">
      <c r="A12979" s="287"/>
    </row>
    <row r="12980" spans="1:1" x14ac:dyDescent="0.25">
      <c r="A12980" s="287"/>
    </row>
    <row r="12981" spans="1:1" x14ac:dyDescent="0.25">
      <c r="A12981" s="287"/>
    </row>
    <row r="12982" spans="1:1" x14ac:dyDescent="0.25">
      <c r="A12982" s="287"/>
    </row>
    <row r="12983" spans="1:1" x14ac:dyDescent="0.25">
      <c r="A12983" s="287"/>
    </row>
    <row r="12984" spans="1:1" x14ac:dyDescent="0.25">
      <c r="A12984" s="287"/>
    </row>
    <row r="12985" spans="1:1" x14ac:dyDescent="0.25">
      <c r="A12985" s="287"/>
    </row>
    <row r="12986" spans="1:1" x14ac:dyDescent="0.25">
      <c r="A12986" s="287"/>
    </row>
    <row r="12987" spans="1:1" x14ac:dyDescent="0.25">
      <c r="A12987" s="287"/>
    </row>
    <row r="12988" spans="1:1" x14ac:dyDescent="0.25">
      <c r="A12988" s="287"/>
    </row>
    <row r="12989" spans="1:1" x14ac:dyDescent="0.25">
      <c r="A12989" s="287"/>
    </row>
    <row r="12990" spans="1:1" x14ac:dyDescent="0.25">
      <c r="A12990" s="287"/>
    </row>
    <row r="12991" spans="1:1" x14ac:dyDescent="0.25">
      <c r="A12991" s="287"/>
    </row>
    <row r="12992" spans="1:1" x14ac:dyDescent="0.25">
      <c r="A12992" s="287"/>
    </row>
    <row r="12993" spans="1:1" x14ac:dyDescent="0.25">
      <c r="A12993" s="287"/>
    </row>
    <row r="12994" spans="1:1" x14ac:dyDescent="0.25">
      <c r="A12994" s="287"/>
    </row>
    <row r="12995" spans="1:1" x14ac:dyDescent="0.25">
      <c r="A12995" s="287"/>
    </row>
    <row r="12996" spans="1:1" x14ac:dyDescent="0.25">
      <c r="A12996" s="287"/>
    </row>
    <row r="12997" spans="1:1" x14ac:dyDescent="0.25">
      <c r="A12997" s="287"/>
    </row>
    <row r="12998" spans="1:1" x14ac:dyDescent="0.25">
      <c r="A12998" s="287"/>
    </row>
    <row r="12999" spans="1:1" x14ac:dyDescent="0.25">
      <c r="A12999" s="287"/>
    </row>
    <row r="13000" spans="1:1" x14ac:dyDescent="0.25">
      <c r="A13000" s="287"/>
    </row>
    <row r="13001" spans="1:1" x14ac:dyDescent="0.25">
      <c r="A13001" s="287"/>
    </row>
    <row r="13002" spans="1:1" x14ac:dyDescent="0.25">
      <c r="A13002" s="287"/>
    </row>
    <row r="13003" spans="1:1" x14ac:dyDescent="0.25">
      <c r="A13003" s="287"/>
    </row>
    <row r="13004" spans="1:1" x14ac:dyDescent="0.25">
      <c r="A13004" s="287"/>
    </row>
    <row r="13005" spans="1:1" x14ac:dyDescent="0.25">
      <c r="A13005" s="287"/>
    </row>
    <row r="13006" spans="1:1" x14ac:dyDescent="0.25">
      <c r="A13006" s="287"/>
    </row>
    <row r="13007" spans="1:1" x14ac:dyDescent="0.25">
      <c r="A13007" s="287"/>
    </row>
    <row r="13008" spans="1:1" x14ac:dyDescent="0.25">
      <c r="A13008" s="287"/>
    </row>
    <row r="13009" spans="1:1" x14ac:dyDescent="0.25">
      <c r="A13009" s="287"/>
    </row>
    <row r="13010" spans="1:1" x14ac:dyDescent="0.25">
      <c r="A13010" s="287"/>
    </row>
    <row r="13011" spans="1:1" x14ac:dyDescent="0.25">
      <c r="A13011" s="287"/>
    </row>
    <row r="13012" spans="1:1" x14ac:dyDescent="0.25">
      <c r="A13012" s="287"/>
    </row>
    <row r="13013" spans="1:1" x14ac:dyDescent="0.25">
      <c r="A13013" s="287"/>
    </row>
    <row r="13014" spans="1:1" x14ac:dyDescent="0.25">
      <c r="A13014" s="287"/>
    </row>
    <row r="13015" spans="1:1" x14ac:dyDescent="0.25">
      <c r="A13015" s="287"/>
    </row>
    <row r="13016" spans="1:1" x14ac:dyDescent="0.25">
      <c r="A13016" s="287"/>
    </row>
    <row r="13017" spans="1:1" x14ac:dyDescent="0.25">
      <c r="A13017" s="287"/>
    </row>
    <row r="13018" spans="1:1" x14ac:dyDescent="0.25">
      <c r="A13018" s="287"/>
    </row>
    <row r="13019" spans="1:1" x14ac:dyDescent="0.25">
      <c r="A13019" s="287"/>
    </row>
    <row r="13020" spans="1:1" x14ac:dyDescent="0.25">
      <c r="A13020" s="287"/>
    </row>
    <row r="13021" spans="1:1" x14ac:dyDescent="0.25">
      <c r="A13021" s="287"/>
    </row>
    <row r="13022" spans="1:1" x14ac:dyDescent="0.25">
      <c r="A13022" s="287"/>
    </row>
    <row r="13023" spans="1:1" x14ac:dyDescent="0.25">
      <c r="A13023" s="287"/>
    </row>
    <row r="13024" spans="1:1" x14ac:dyDescent="0.25">
      <c r="A13024" s="287"/>
    </row>
    <row r="13025" spans="1:1" x14ac:dyDescent="0.25">
      <c r="A13025" s="287"/>
    </row>
    <row r="13026" spans="1:1" x14ac:dyDescent="0.25">
      <c r="A13026" s="287"/>
    </row>
    <row r="13027" spans="1:1" x14ac:dyDescent="0.25">
      <c r="A13027" s="287"/>
    </row>
    <row r="13028" spans="1:1" x14ac:dyDescent="0.25">
      <c r="A13028" s="287"/>
    </row>
    <row r="13029" spans="1:1" x14ac:dyDescent="0.25">
      <c r="A13029" s="287"/>
    </row>
    <row r="13030" spans="1:1" x14ac:dyDescent="0.25">
      <c r="A13030" s="287"/>
    </row>
    <row r="13031" spans="1:1" x14ac:dyDescent="0.25">
      <c r="A13031" s="287"/>
    </row>
    <row r="13032" spans="1:1" x14ac:dyDescent="0.25">
      <c r="A13032" s="287"/>
    </row>
    <row r="13033" spans="1:1" x14ac:dyDescent="0.25">
      <c r="A13033" s="287"/>
    </row>
    <row r="13034" spans="1:1" x14ac:dyDescent="0.25">
      <c r="A13034" s="287"/>
    </row>
    <row r="13035" spans="1:1" x14ac:dyDescent="0.25">
      <c r="A13035" s="287"/>
    </row>
    <row r="13036" spans="1:1" x14ac:dyDescent="0.25">
      <c r="A13036" s="287"/>
    </row>
    <row r="13037" spans="1:1" x14ac:dyDescent="0.25">
      <c r="A13037" s="287"/>
    </row>
    <row r="13038" spans="1:1" x14ac:dyDescent="0.25">
      <c r="A13038" s="287"/>
    </row>
    <row r="13039" spans="1:1" x14ac:dyDescent="0.25">
      <c r="A13039" s="287"/>
    </row>
    <row r="13040" spans="1:1" x14ac:dyDescent="0.25">
      <c r="A13040" s="287"/>
    </row>
    <row r="13041" spans="1:1" x14ac:dyDescent="0.25">
      <c r="A13041" s="287"/>
    </row>
    <row r="13042" spans="1:1" x14ac:dyDescent="0.25">
      <c r="A13042" s="287"/>
    </row>
    <row r="13043" spans="1:1" x14ac:dyDescent="0.25">
      <c r="A13043" s="287"/>
    </row>
    <row r="13044" spans="1:1" x14ac:dyDescent="0.25">
      <c r="A13044" s="287"/>
    </row>
    <row r="13045" spans="1:1" x14ac:dyDescent="0.25">
      <c r="A13045" s="287"/>
    </row>
    <row r="13046" spans="1:1" x14ac:dyDescent="0.25">
      <c r="A13046" s="287"/>
    </row>
    <row r="13047" spans="1:1" x14ac:dyDescent="0.25">
      <c r="A13047" s="287"/>
    </row>
    <row r="13048" spans="1:1" x14ac:dyDescent="0.25">
      <c r="A13048" s="287"/>
    </row>
    <row r="13049" spans="1:1" x14ac:dyDescent="0.25">
      <c r="A13049" s="287"/>
    </row>
    <row r="13050" spans="1:1" x14ac:dyDescent="0.25">
      <c r="A13050" s="287"/>
    </row>
    <row r="13051" spans="1:1" x14ac:dyDescent="0.25">
      <c r="A13051" s="287"/>
    </row>
    <row r="13052" spans="1:1" x14ac:dyDescent="0.25">
      <c r="A13052" s="287"/>
    </row>
    <row r="13053" spans="1:1" x14ac:dyDescent="0.25">
      <c r="A13053" s="287"/>
    </row>
    <row r="13054" spans="1:1" x14ac:dyDescent="0.25">
      <c r="A13054" s="287"/>
    </row>
    <row r="13055" spans="1:1" x14ac:dyDescent="0.25">
      <c r="A13055" s="287"/>
    </row>
    <row r="13056" spans="1:1" x14ac:dyDescent="0.25">
      <c r="A13056" s="287"/>
    </row>
    <row r="13057" spans="1:1" x14ac:dyDescent="0.25">
      <c r="A13057" s="287"/>
    </row>
    <row r="13058" spans="1:1" x14ac:dyDescent="0.25">
      <c r="A13058" s="287"/>
    </row>
    <row r="13059" spans="1:1" x14ac:dyDescent="0.25">
      <c r="A13059" s="287"/>
    </row>
    <row r="13060" spans="1:1" x14ac:dyDescent="0.25">
      <c r="A13060" s="287"/>
    </row>
    <row r="13061" spans="1:1" x14ac:dyDescent="0.25">
      <c r="A13061" s="287"/>
    </row>
    <row r="13062" spans="1:1" x14ac:dyDescent="0.25">
      <c r="A13062" s="287"/>
    </row>
    <row r="13063" spans="1:1" x14ac:dyDescent="0.25">
      <c r="A13063" s="287"/>
    </row>
    <row r="13064" spans="1:1" x14ac:dyDescent="0.25">
      <c r="A13064" s="287"/>
    </row>
    <row r="13065" spans="1:1" x14ac:dyDescent="0.25">
      <c r="A13065" s="287"/>
    </row>
    <row r="13066" spans="1:1" x14ac:dyDescent="0.25">
      <c r="A13066" s="287"/>
    </row>
    <row r="13067" spans="1:1" x14ac:dyDescent="0.25">
      <c r="A13067" s="287"/>
    </row>
    <row r="13068" spans="1:1" x14ac:dyDescent="0.25">
      <c r="A13068" s="287"/>
    </row>
    <row r="13069" spans="1:1" x14ac:dyDescent="0.25">
      <c r="A13069" s="287"/>
    </row>
    <row r="13070" spans="1:1" x14ac:dyDescent="0.25">
      <c r="A13070" s="287"/>
    </row>
    <row r="13071" spans="1:1" x14ac:dyDescent="0.25">
      <c r="A13071" s="287"/>
    </row>
    <row r="13072" spans="1:1" x14ac:dyDescent="0.25">
      <c r="A13072" s="287"/>
    </row>
    <row r="13073" spans="1:1" x14ac:dyDescent="0.25">
      <c r="A13073" s="287"/>
    </row>
    <row r="13074" spans="1:1" x14ac:dyDescent="0.25">
      <c r="A13074" s="287"/>
    </row>
    <row r="13075" spans="1:1" x14ac:dyDescent="0.25">
      <c r="A13075" s="287"/>
    </row>
    <row r="13076" spans="1:1" x14ac:dyDescent="0.25">
      <c r="A13076" s="287"/>
    </row>
    <row r="13077" spans="1:1" x14ac:dyDescent="0.25">
      <c r="A13077" s="287"/>
    </row>
    <row r="13078" spans="1:1" x14ac:dyDescent="0.25">
      <c r="A13078" s="287"/>
    </row>
    <row r="13079" spans="1:1" x14ac:dyDescent="0.25">
      <c r="A13079" s="287"/>
    </row>
    <row r="13080" spans="1:1" x14ac:dyDescent="0.25">
      <c r="A13080" s="287"/>
    </row>
    <row r="13081" spans="1:1" x14ac:dyDescent="0.25">
      <c r="A13081" s="287"/>
    </row>
    <row r="13082" spans="1:1" x14ac:dyDescent="0.25">
      <c r="A13082" s="287"/>
    </row>
    <row r="13083" spans="1:1" x14ac:dyDescent="0.25">
      <c r="A13083" s="287"/>
    </row>
    <row r="13084" spans="1:1" x14ac:dyDescent="0.25">
      <c r="A13084" s="287"/>
    </row>
    <row r="13085" spans="1:1" x14ac:dyDescent="0.25">
      <c r="A13085" s="287"/>
    </row>
    <row r="13086" spans="1:1" x14ac:dyDescent="0.25">
      <c r="A13086" s="287"/>
    </row>
    <row r="13087" spans="1:1" x14ac:dyDescent="0.25">
      <c r="A13087" s="287"/>
    </row>
    <row r="13088" spans="1:1" x14ac:dyDescent="0.25">
      <c r="A13088" s="287"/>
    </row>
    <row r="13089" spans="1:1" x14ac:dyDescent="0.25">
      <c r="A13089" s="287"/>
    </row>
    <row r="13090" spans="1:1" x14ac:dyDescent="0.25">
      <c r="A13090" s="287"/>
    </row>
    <row r="13091" spans="1:1" x14ac:dyDescent="0.25">
      <c r="A13091" s="287"/>
    </row>
    <row r="13092" spans="1:1" x14ac:dyDescent="0.25">
      <c r="A13092" s="287"/>
    </row>
    <row r="13093" spans="1:1" x14ac:dyDescent="0.25">
      <c r="A13093" s="287"/>
    </row>
    <row r="13094" spans="1:1" x14ac:dyDescent="0.25">
      <c r="A13094" s="287"/>
    </row>
    <row r="13095" spans="1:1" x14ac:dyDescent="0.25">
      <c r="A13095" s="287"/>
    </row>
    <row r="13096" spans="1:1" x14ac:dyDescent="0.25">
      <c r="A13096" s="287"/>
    </row>
    <row r="13097" spans="1:1" x14ac:dyDescent="0.25">
      <c r="A13097" s="287"/>
    </row>
    <row r="13098" spans="1:1" x14ac:dyDescent="0.25">
      <c r="A13098" s="287"/>
    </row>
    <row r="13099" spans="1:1" x14ac:dyDescent="0.25">
      <c r="A13099" s="287"/>
    </row>
    <row r="13100" spans="1:1" x14ac:dyDescent="0.25">
      <c r="A13100" s="287"/>
    </row>
    <row r="13101" spans="1:1" x14ac:dyDescent="0.25">
      <c r="A13101" s="287"/>
    </row>
    <row r="13102" spans="1:1" x14ac:dyDescent="0.25">
      <c r="A13102" s="287"/>
    </row>
    <row r="13103" spans="1:1" x14ac:dyDescent="0.25">
      <c r="A13103" s="287"/>
    </row>
    <row r="13104" spans="1:1" x14ac:dyDescent="0.25">
      <c r="A13104" s="287"/>
    </row>
    <row r="13105" spans="1:1" x14ac:dyDescent="0.25">
      <c r="A13105" s="287"/>
    </row>
    <row r="13106" spans="1:1" x14ac:dyDescent="0.25">
      <c r="A13106" s="287"/>
    </row>
    <row r="13107" spans="1:1" x14ac:dyDescent="0.25">
      <c r="A13107" s="287"/>
    </row>
    <row r="13108" spans="1:1" x14ac:dyDescent="0.25">
      <c r="A13108" s="287"/>
    </row>
    <row r="13109" spans="1:1" x14ac:dyDescent="0.25">
      <c r="A13109" s="287"/>
    </row>
    <row r="13110" spans="1:1" x14ac:dyDescent="0.25">
      <c r="A13110" s="287"/>
    </row>
    <row r="13111" spans="1:1" x14ac:dyDescent="0.25">
      <c r="A13111" s="287"/>
    </row>
    <row r="13112" spans="1:1" x14ac:dyDescent="0.25">
      <c r="A13112" s="287"/>
    </row>
    <row r="13113" spans="1:1" x14ac:dyDescent="0.25">
      <c r="A13113" s="287"/>
    </row>
    <row r="13114" spans="1:1" x14ac:dyDescent="0.25">
      <c r="A13114" s="287"/>
    </row>
    <row r="13115" spans="1:1" x14ac:dyDescent="0.25">
      <c r="A13115" s="287"/>
    </row>
    <row r="13116" spans="1:1" x14ac:dyDescent="0.25">
      <c r="A13116" s="287"/>
    </row>
    <row r="13117" spans="1:1" x14ac:dyDescent="0.25">
      <c r="A13117" s="287"/>
    </row>
    <row r="13118" spans="1:1" x14ac:dyDescent="0.25">
      <c r="A13118" s="287"/>
    </row>
    <row r="13119" spans="1:1" x14ac:dyDescent="0.25">
      <c r="A13119" s="287"/>
    </row>
    <row r="13120" spans="1:1" x14ac:dyDescent="0.25">
      <c r="A13120" s="287"/>
    </row>
    <row r="13121" spans="1:1" x14ac:dyDescent="0.25">
      <c r="A13121" s="287"/>
    </row>
    <row r="13122" spans="1:1" x14ac:dyDescent="0.25">
      <c r="A13122" s="287"/>
    </row>
    <row r="13123" spans="1:1" x14ac:dyDescent="0.25">
      <c r="A13123" s="287"/>
    </row>
    <row r="13124" spans="1:1" x14ac:dyDescent="0.25">
      <c r="A13124" s="287"/>
    </row>
    <row r="13125" spans="1:1" x14ac:dyDescent="0.25">
      <c r="A13125" s="287"/>
    </row>
    <row r="13126" spans="1:1" x14ac:dyDescent="0.25">
      <c r="A13126" s="287"/>
    </row>
    <row r="13127" spans="1:1" x14ac:dyDescent="0.25">
      <c r="A13127" s="287"/>
    </row>
    <row r="13128" spans="1:1" x14ac:dyDescent="0.25">
      <c r="A13128" s="287"/>
    </row>
    <row r="13129" spans="1:1" x14ac:dyDescent="0.25">
      <c r="A13129" s="287"/>
    </row>
    <row r="13130" spans="1:1" x14ac:dyDescent="0.25">
      <c r="A13130" s="287"/>
    </row>
    <row r="13131" spans="1:1" x14ac:dyDescent="0.25">
      <c r="A13131" s="287"/>
    </row>
    <row r="13132" spans="1:1" x14ac:dyDescent="0.25">
      <c r="A13132" s="287"/>
    </row>
    <row r="13133" spans="1:1" x14ac:dyDescent="0.25">
      <c r="A13133" s="287"/>
    </row>
    <row r="13134" spans="1:1" x14ac:dyDescent="0.25">
      <c r="A13134" s="287"/>
    </row>
    <row r="13135" spans="1:1" x14ac:dyDescent="0.25">
      <c r="A13135" s="287"/>
    </row>
    <row r="13136" spans="1:1" x14ac:dyDescent="0.25">
      <c r="A13136" s="287"/>
    </row>
    <row r="13137" spans="1:1" x14ac:dyDescent="0.25">
      <c r="A13137" s="287"/>
    </row>
    <row r="13138" spans="1:1" x14ac:dyDescent="0.25">
      <c r="A13138" s="287"/>
    </row>
    <row r="13139" spans="1:1" x14ac:dyDescent="0.25">
      <c r="A13139" s="287"/>
    </row>
    <row r="13140" spans="1:1" x14ac:dyDescent="0.25">
      <c r="A13140" s="287"/>
    </row>
    <row r="13141" spans="1:1" x14ac:dyDescent="0.25">
      <c r="A13141" s="287"/>
    </row>
    <row r="13142" spans="1:1" x14ac:dyDescent="0.25">
      <c r="A13142" s="287"/>
    </row>
    <row r="13143" spans="1:1" x14ac:dyDescent="0.25">
      <c r="A13143" s="287"/>
    </row>
    <row r="13144" spans="1:1" x14ac:dyDescent="0.25">
      <c r="A13144" s="287"/>
    </row>
    <row r="13145" spans="1:1" x14ac:dyDescent="0.25">
      <c r="A13145" s="287"/>
    </row>
    <row r="13146" spans="1:1" x14ac:dyDescent="0.25">
      <c r="A13146" s="287"/>
    </row>
    <row r="13147" spans="1:1" x14ac:dyDescent="0.25">
      <c r="A13147" s="287"/>
    </row>
    <row r="13148" spans="1:1" x14ac:dyDescent="0.25">
      <c r="A13148" s="287"/>
    </row>
    <row r="13149" spans="1:1" x14ac:dyDescent="0.25">
      <c r="A13149" s="287"/>
    </row>
    <row r="13150" spans="1:1" x14ac:dyDescent="0.25">
      <c r="A13150" s="287"/>
    </row>
    <row r="13151" spans="1:1" x14ac:dyDescent="0.25">
      <c r="A13151" s="287"/>
    </row>
    <row r="13152" spans="1:1" x14ac:dyDescent="0.25">
      <c r="A13152" s="287"/>
    </row>
    <row r="13153" spans="1:1" x14ac:dyDescent="0.25">
      <c r="A13153" s="287"/>
    </row>
    <row r="13154" spans="1:1" x14ac:dyDescent="0.25">
      <c r="A13154" s="287"/>
    </row>
    <row r="13155" spans="1:1" x14ac:dyDescent="0.25">
      <c r="A13155" s="287"/>
    </row>
    <row r="13156" spans="1:1" x14ac:dyDescent="0.25">
      <c r="A13156" s="287"/>
    </row>
    <row r="13157" spans="1:1" x14ac:dyDescent="0.25">
      <c r="A13157" s="287"/>
    </row>
    <row r="13158" spans="1:1" x14ac:dyDescent="0.25">
      <c r="A13158" s="287"/>
    </row>
    <row r="13159" spans="1:1" x14ac:dyDescent="0.25">
      <c r="A13159" s="287"/>
    </row>
    <row r="13160" spans="1:1" x14ac:dyDescent="0.25">
      <c r="A13160" s="287"/>
    </row>
    <row r="13161" spans="1:1" x14ac:dyDescent="0.25">
      <c r="A13161" s="287"/>
    </row>
    <row r="13162" spans="1:1" x14ac:dyDescent="0.25">
      <c r="A13162" s="287"/>
    </row>
    <row r="13163" spans="1:1" x14ac:dyDescent="0.25">
      <c r="A13163" s="287"/>
    </row>
    <row r="13164" spans="1:1" x14ac:dyDescent="0.25">
      <c r="A13164" s="287"/>
    </row>
    <row r="13165" spans="1:1" x14ac:dyDescent="0.25">
      <c r="A13165" s="287"/>
    </row>
    <row r="13166" spans="1:1" x14ac:dyDescent="0.25">
      <c r="A13166" s="287"/>
    </row>
    <row r="13167" spans="1:1" x14ac:dyDescent="0.25">
      <c r="A13167" s="287"/>
    </row>
    <row r="13168" spans="1:1" x14ac:dyDescent="0.25">
      <c r="A13168" s="287"/>
    </row>
    <row r="13169" spans="1:1" x14ac:dyDescent="0.25">
      <c r="A13169" s="287"/>
    </row>
    <row r="13170" spans="1:1" x14ac:dyDescent="0.25">
      <c r="A13170" s="287"/>
    </row>
    <row r="13171" spans="1:1" x14ac:dyDescent="0.25">
      <c r="A13171" s="287"/>
    </row>
    <row r="13172" spans="1:1" x14ac:dyDescent="0.25">
      <c r="A13172" s="287"/>
    </row>
    <row r="13173" spans="1:1" x14ac:dyDescent="0.25">
      <c r="A13173" s="287"/>
    </row>
    <row r="13174" spans="1:1" x14ac:dyDescent="0.25">
      <c r="A13174" s="287"/>
    </row>
    <row r="13175" spans="1:1" x14ac:dyDescent="0.25">
      <c r="A13175" s="287"/>
    </row>
    <row r="13176" spans="1:1" x14ac:dyDescent="0.25">
      <c r="A13176" s="287"/>
    </row>
    <row r="13177" spans="1:1" x14ac:dyDescent="0.25">
      <c r="A13177" s="287"/>
    </row>
    <row r="13178" spans="1:1" x14ac:dyDescent="0.25">
      <c r="A13178" s="287"/>
    </row>
    <row r="13179" spans="1:1" x14ac:dyDescent="0.25">
      <c r="A13179" s="287"/>
    </row>
    <row r="13180" spans="1:1" x14ac:dyDescent="0.25">
      <c r="A13180" s="287"/>
    </row>
    <row r="13181" spans="1:1" x14ac:dyDescent="0.25">
      <c r="A13181" s="287"/>
    </row>
    <row r="13182" spans="1:1" x14ac:dyDescent="0.25">
      <c r="A13182" s="287"/>
    </row>
    <row r="13183" spans="1:1" x14ac:dyDescent="0.25">
      <c r="A13183" s="287"/>
    </row>
    <row r="13184" spans="1:1" x14ac:dyDescent="0.25">
      <c r="A13184" s="287"/>
    </row>
    <row r="13185" spans="1:1" x14ac:dyDescent="0.25">
      <c r="A13185" s="287"/>
    </row>
    <row r="13186" spans="1:1" x14ac:dyDescent="0.25">
      <c r="A13186" s="287"/>
    </row>
    <row r="13187" spans="1:1" x14ac:dyDescent="0.25">
      <c r="A13187" s="287"/>
    </row>
    <row r="13188" spans="1:1" x14ac:dyDescent="0.25">
      <c r="A13188" s="287"/>
    </row>
    <row r="13189" spans="1:1" x14ac:dyDescent="0.25">
      <c r="A13189" s="287"/>
    </row>
    <row r="13190" spans="1:1" x14ac:dyDescent="0.25">
      <c r="A13190" s="287"/>
    </row>
    <row r="13191" spans="1:1" x14ac:dyDescent="0.25">
      <c r="A13191" s="287"/>
    </row>
    <row r="13192" spans="1:1" x14ac:dyDescent="0.25">
      <c r="A13192" s="287"/>
    </row>
    <row r="13193" spans="1:1" x14ac:dyDescent="0.25">
      <c r="A13193" s="287"/>
    </row>
    <row r="13194" spans="1:1" x14ac:dyDescent="0.25">
      <c r="A13194" s="287"/>
    </row>
    <row r="13195" spans="1:1" x14ac:dyDescent="0.25">
      <c r="A13195" s="287"/>
    </row>
    <row r="13196" spans="1:1" x14ac:dyDescent="0.25">
      <c r="A13196" s="287"/>
    </row>
    <row r="13197" spans="1:1" x14ac:dyDescent="0.25">
      <c r="A13197" s="287"/>
    </row>
    <row r="13198" spans="1:1" x14ac:dyDescent="0.25">
      <c r="A13198" s="287"/>
    </row>
    <row r="13199" spans="1:1" x14ac:dyDescent="0.25">
      <c r="A13199" s="287"/>
    </row>
    <row r="13200" spans="1:1" x14ac:dyDescent="0.25">
      <c r="A13200" s="287"/>
    </row>
    <row r="13201" spans="1:1" x14ac:dyDescent="0.25">
      <c r="A13201" s="287"/>
    </row>
    <row r="13202" spans="1:1" x14ac:dyDescent="0.25">
      <c r="A13202" s="287"/>
    </row>
    <row r="13203" spans="1:1" x14ac:dyDescent="0.25">
      <c r="A13203" s="287"/>
    </row>
    <row r="13204" spans="1:1" x14ac:dyDescent="0.25">
      <c r="A13204" s="287"/>
    </row>
    <row r="13205" spans="1:1" x14ac:dyDescent="0.25">
      <c r="A13205" s="287"/>
    </row>
    <row r="13206" spans="1:1" x14ac:dyDescent="0.25">
      <c r="A13206" s="287"/>
    </row>
    <row r="13207" spans="1:1" x14ac:dyDescent="0.25">
      <c r="A13207" s="287"/>
    </row>
    <row r="13208" spans="1:1" x14ac:dyDescent="0.25">
      <c r="A13208" s="287"/>
    </row>
    <row r="13209" spans="1:1" x14ac:dyDescent="0.25">
      <c r="A13209" s="287"/>
    </row>
    <row r="13210" spans="1:1" x14ac:dyDescent="0.25">
      <c r="A13210" s="287"/>
    </row>
    <row r="13211" spans="1:1" x14ac:dyDescent="0.25">
      <c r="A13211" s="287"/>
    </row>
    <row r="13212" spans="1:1" x14ac:dyDescent="0.25">
      <c r="A13212" s="287"/>
    </row>
    <row r="13213" spans="1:1" x14ac:dyDescent="0.25">
      <c r="A13213" s="287"/>
    </row>
    <row r="13214" spans="1:1" x14ac:dyDescent="0.25">
      <c r="A13214" s="287"/>
    </row>
    <row r="13215" spans="1:1" x14ac:dyDescent="0.25">
      <c r="A13215" s="287"/>
    </row>
    <row r="13216" spans="1:1" x14ac:dyDescent="0.25">
      <c r="A13216" s="287"/>
    </row>
    <row r="13217" spans="1:1" x14ac:dyDescent="0.25">
      <c r="A13217" s="287"/>
    </row>
    <row r="13218" spans="1:1" x14ac:dyDescent="0.25">
      <c r="A13218" s="287"/>
    </row>
    <row r="13219" spans="1:1" x14ac:dyDescent="0.25">
      <c r="A13219" s="287"/>
    </row>
    <row r="13220" spans="1:1" x14ac:dyDescent="0.25">
      <c r="A13220" s="287"/>
    </row>
    <row r="13221" spans="1:1" x14ac:dyDescent="0.25">
      <c r="A13221" s="287"/>
    </row>
    <row r="13222" spans="1:1" x14ac:dyDescent="0.25">
      <c r="A13222" s="287"/>
    </row>
    <row r="13223" spans="1:1" x14ac:dyDescent="0.25">
      <c r="A13223" s="287"/>
    </row>
    <row r="13224" spans="1:1" x14ac:dyDescent="0.25">
      <c r="A13224" s="287"/>
    </row>
    <row r="13225" spans="1:1" x14ac:dyDescent="0.25">
      <c r="A13225" s="287"/>
    </row>
    <row r="13226" spans="1:1" x14ac:dyDescent="0.25">
      <c r="A13226" s="287"/>
    </row>
    <row r="13227" spans="1:1" x14ac:dyDescent="0.25">
      <c r="A13227" s="287"/>
    </row>
    <row r="13228" spans="1:1" x14ac:dyDescent="0.25">
      <c r="A13228" s="287"/>
    </row>
    <row r="13229" spans="1:1" x14ac:dyDescent="0.25">
      <c r="A13229" s="287"/>
    </row>
    <row r="13230" spans="1:1" x14ac:dyDescent="0.25">
      <c r="A13230" s="287"/>
    </row>
    <row r="13231" spans="1:1" x14ac:dyDescent="0.25">
      <c r="A13231" s="287"/>
    </row>
    <row r="13232" spans="1:1" x14ac:dyDescent="0.25">
      <c r="A13232" s="287"/>
    </row>
    <row r="13233" spans="1:1" x14ac:dyDescent="0.25">
      <c r="A13233" s="287"/>
    </row>
    <row r="13234" spans="1:1" x14ac:dyDescent="0.25">
      <c r="A13234" s="287"/>
    </row>
    <row r="13235" spans="1:1" x14ac:dyDescent="0.25">
      <c r="A13235" s="287"/>
    </row>
    <row r="13236" spans="1:1" x14ac:dyDescent="0.25">
      <c r="A13236" s="287"/>
    </row>
    <row r="13237" spans="1:1" x14ac:dyDescent="0.25">
      <c r="A13237" s="287"/>
    </row>
    <row r="13238" spans="1:1" x14ac:dyDescent="0.25">
      <c r="A13238" s="287"/>
    </row>
    <row r="13239" spans="1:1" x14ac:dyDescent="0.25">
      <c r="A13239" s="287"/>
    </row>
    <row r="13240" spans="1:1" x14ac:dyDescent="0.25">
      <c r="A13240" s="287"/>
    </row>
    <row r="13241" spans="1:1" x14ac:dyDescent="0.25">
      <c r="A13241" s="287"/>
    </row>
    <row r="13242" spans="1:1" x14ac:dyDescent="0.25">
      <c r="A13242" s="287"/>
    </row>
    <row r="13243" spans="1:1" x14ac:dyDescent="0.25">
      <c r="A13243" s="287"/>
    </row>
    <row r="13244" spans="1:1" x14ac:dyDescent="0.25">
      <c r="A13244" s="287"/>
    </row>
    <row r="13245" spans="1:1" x14ac:dyDescent="0.25">
      <c r="A13245" s="287"/>
    </row>
    <row r="13246" spans="1:1" x14ac:dyDescent="0.25">
      <c r="A13246" s="287"/>
    </row>
    <row r="13247" spans="1:1" x14ac:dyDescent="0.25">
      <c r="A13247" s="287"/>
    </row>
    <row r="13248" spans="1:1" x14ac:dyDescent="0.25">
      <c r="A13248" s="287"/>
    </row>
    <row r="13249" spans="1:1" x14ac:dyDescent="0.25">
      <c r="A13249" s="287"/>
    </row>
    <row r="13250" spans="1:1" x14ac:dyDescent="0.25">
      <c r="A13250" s="287"/>
    </row>
    <row r="13251" spans="1:1" x14ac:dyDescent="0.25">
      <c r="A13251" s="287"/>
    </row>
    <row r="13252" spans="1:1" x14ac:dyDescent="0.25">
      <c r="A13252" s="287"/>
    </row>
    <row r="13253" spans="1:1" x14ac:dyDescent="0.25">
      <c r="A13253" s="287"/>
    </row>
    <row r="13254" spans="1:1" x14ac:dyDescent="0.25">
      <c r="A13254" s="287"/>
    </row>
    <row r="13255" spans="1:1" x14ac:dyDescent="0.25">
      <c r="A13255" s="287"/>
    </row>
    <row r="13256" spans="1:1" x14ac:dyDescent="0.25">
      <c r="A13256" s="287"/>
    </row>
    <row r="13257" spans="1:1" x14ac:dyDescent="0.25">
      <c r="A13257" s="287"/>
    </row>
    <row r="13258" spans="1:1" x14ac:dyDescent="0.25">
      <c r="A13258" s="287"/>
    </row>
    <row r="13259" spans="1:1" x14ac:dyDescent="0.25">
      <c r="A13259" s="287"/>
    </row>
    <row r="13260" spans="1:1" x14ac:dyDescent="0.25">
      <c r="A13260" s="287"/>
    </row>
    <row r="13261" spans="1:1" x14ac:dyDescent="0.25">
      <c r="A13261" s="287"/>
    </row>
    <row r="13262" spans="1:1" x14ac:dyDescent="0.25">
      <c r="A13262" s="287"/>
    </row>
    <row r="13263" spans="1:1" x14ac:dyDescent="0.25">
      <c r="A13263" s="287"/>
    </row>
    <row r="13264" spans="1:1" x14ac:dyDescent="0.25">
      <c r="A13264" s="287"/>
    </row>
    <row r="13265" spans="1:1" x14ac:dyDescent="0.25">
      <c r="A13265" s="287"/>
    </row>
    <row r="13266" spans="1:1" x14ac:dyDescent="0.25">
      <c r="A13266" s="287"/>
    </row>
    <row r="13267" spans="1:1" x14ac:dyDescent="0.25">
      <c r="A13267" s="287"/>
    </row>
    <row r="13268" spans="1:1" x14ac:dyDescent="0.25">
      <c r="A13268" s="287"/>
    </row>
    <row r="13269" spans="1:1" x14ac:dyDescent="0.25">
      <c r="A13269" s="287"/>
    </row>
    <row r="13270" spans="1:1" x14ac:dyDescent="0.25">
      <c r="A13270" s="287"/>
    </row>
    <row r="13271" spans="1:1" x14ac:dyDescent="0.25">
      <c r="A13271" s="287"/>
    </row>
    <row r="13272" spans="1:1" x14ac:dyDescent="0.25">
      <c r="A13272" s="287"/>
    </row>
    <row r="13273" spans="1:1" x14ac:dyDescent="0.25">
      <c r="A13273" s="287"/>
    </row>
    <row r="13274" spans="1:1" x14ac:dyDescent="0.25">
      <c r="A13274" s="287"/>
    </row>
    <row r="13275" spans="1:1" x14ac:dyDescent="0.25">
      <c r="A13275" s="287"/>
    </row>
    <row r="13276" spans="1:1" x14ac:dyDescent="0.25">
      <c r="A13276" s="287"/>
    </row>
    <row r="13277" spans="1:1" x14ac:dyDescent="0.25">
      <c r="A13277" s="287"/>
    </row>
    <row r="13278" spans="1:1" x14ac:dyDescent="0.25">
      <c r="A13278" s="287"/>
    </row>
    <row r="13279" spans="1:1" x14ac:dyDescent="0.25">
      <c r="A13279" s="287"/>
    </row>
    <row r="13280" spans="1:1" x14ac:dyDescent="0.25">
      <c r="A13280" s="287"/>
    </row>
    <row r="13281" spans="1:1" x14ac:dyDescent="0.25">
      <c r="A13281" s="287"/>
    </row>
    <row r="13282" spans="1:1" x14ac:dyDescent="0.25">
      <c r="A13282" s="287"/>
    </row>
    <row r="13283" spans="1:1" x14ac:dyDescent="0.25">
      <c r="A13283" s="287"/>
    </row>
    <row r="13284" spans="1:1" x14ac:dyDescent="0.25">
      <c r="A13284" s="287"/>
    </row>
    <row r="13285" spans="1:1" x14ac:dyDescent="0.25">
      <c r="A13285" s="287"/>
    </row>
    <row r="13286" spans="1:1" x14ac:dyDescent="0.25">
      <c r="A13286" s="287"/>
    </row>
    <row r="13287" spans="1:1" x14ac:dyDescent="0.25">
      <c r="A13287" s="287"/>
    </row>
    <row r="13288" spans="1:1" x14ac:dyDescent="0.25">
      <c r="A13288" s="287"/>
    </row>
    <row r="13289" spans="1:1" x14ac:dyDescent="0.25">
      <c r="A13289" s="287"/>
    </row>
    <row r="13290" spans="1:1" x14ac:dyDescent="0.25">
      <c r="A13290" s="287"/>
    </row>
    <row r="13291" spans="1:1" x14ac:dyDescent="0.25">
      <c r="A13291" s="287"/>
    </row>
    <row r="13292" spans="1:1" x14ac:dyDescent="0.25">
      <c r="A13292" s="287"/>
    </row>
    <row r="13293" spans="1:1" x14ac:dyDescent="0.25">
      <c r="A13293" s="287"/>
    </row>
    <row r="13294" spans="1:1" x14ac:dyDescent="0.25">
      <c r="A13294" s="287"/>
    </row>
    <row r="13295" spans="1:1" x14ac:dyDescent="0.25">
      <c r="A13295" s="287"/>
    </row>
    <row r="13296" spans="1:1" x14ac:dyDescent="0.25">
      <c r="A13296" s="287"/>
    </row>
    <row r="13297" spans="1:1" x14ac:dyDescent="0.25">
      <c r="A13297" s="287"/>
    </row>
    <row r="13298" spans="1:1" x14ac:dyDescent="0.25">
      <c r="A13298" s="287"/>
    </row>
    <row r="13299" spans="1:1" x14ac:dyDescent="0.25">
      <c r="A13299" s="287"/>
    </row>
    <row r="13300" spans="1:1" x14ac:dyDescent="0.25">
      <c r="A13300" s="287"/>
    </row>
    <row r="13301" spans="1:1" x14ac:dyDescent="0.25">
      <c r="A13301" s="287"/>
    </row>
    <row r="13302" spans="1:1" x14ac:dyDescent="0.25">
      <c r="A13302" s="287"/>
    </row>
    <row r="13303" spans="1:1" x14ac:dyDescent="0.25">
      <c r="A13303" s="287"/>
    </row>
    <row r="13304" spans="1:1" x14ac:dyDescent="0.25">
      <c r="A13304" s="287"/>
    </row>
    <row r="13305" spans="1:1" x14ac:dyDescent="0.25">
      <c r="A13305" s="287"/>
    </row>
    <row r="13306" spans="1:1" x14ac:dyDescent="0.25">
      <c r="A13306" s="287"/>
    </row>
    <row r="13307" spans="1:1" x14ac:dyDescent="0.25">
      <c r="A13307" s="287"/>
    </row>
    <row r="13308" spans="1:1" x14ac:dyDescent="0.25">
      <c r="A13308" s="287"/>
    </row>
    <row r="13309" spans="1:1" x14ac:dyDescent="0.25">
      <c r="A13309" s="287"/>
    </row>
    <row r="13310" spans="1:1" x14ac:dyDescent="0.25">
      <c r="A13310" s="287"/>
    </row>
    <row r="13311" spans="1:1" x14ac:dyDescent="0.25">
      <c r="A13311" s="287"/>
    </row>
    <row r="13312" spans="1:1" x14ac:dyDescent="0.25">
      <c r="A13312" s="287"/>
    </row>
    <row r="13313" spans="1:1" x14ac:dyDescent="0.25">
      <c r="A13313" s="287"/>
    </row>
    <row r="13314" spans="1:1" x14ac:dyDescent="0.25">
      <c r="A13314" s="287"/>
    </row>
    <row r="13315" spans="1:1" x14ac:dyDescent="0.25">
      <c r="A13315" s="287"/>
    </row>
    <row r="13316" spans="1:1" x14ac:dyDescent="0.25">
      <c r="A13316" s="287"/>
    </row>
    <row r="13317" spans="1:1" x14ac:dyDescent="0.25">
      <c r="A13317" s="287"/>
    </row>
    <row r="13318" spans="1:1" x14ac:dyDescent="0.25">
      <c r="A13318" s="287"/>
    </row>
    <row r="13319" spans="1:1" x14ac:dyDescent="0.25">
      <c r="A13319" s="287"/>
    </row>
    <row r="13320" spans="1:1" x14ac:dyDescent="0.25">
      <c r="A13320" s="287"/>
    </row>
    <row r="13321" spans="1:1" x14ac:dyDescent="0.25">
      <c r="A13321" s="287"/>
    </row>
    <row r="13322" spans="1:1" x14ac:dyDescent="0.25">
      <c r="A13322" s="287"/>
    </row>
    <row r="13323" spans="1:1" x14ac:dyDescent="0.25">
      <c r="A13323" s="287"/>
    </row>
    <row r="13324" spans="1:1" x14ac:dyDescent="0.25">
      <c r="A13324" s="287"/>
    </row>
    <row r="13325" spans="1:1" x14ac:dyDescent="0.25">
      <c r="A13325" s="287"/>
    </row>
    <row r="13326" spans="1:1" x14ac:dyDescent="0.25">
      <c r="A13326" s="287"/>
    </row>
    <row r="13327" spans="1:1" x14ac:dyDescent="0.25">
      <c r="A13327" s="287"/>
    </row>
    <row r="13328" spans="1:1" x14ac:dyDescent="0.25">
      <c r="A13328" s="287"/>
    </row>
    <row r="13329" spans="1:1" x14ac:dyDescent="0.25">
      <c r="A13329" s="287"/>
    </row>
    <row r="13330" spans="1:1" x14ac:dyDescent="0.25">
      <c r="A13330" s="287"/>
    </row>
    <row r="13331" spans="1:1" x14ac:dyDescent="0.25">
      <c r="A13331" s="287"/>
    </row>
    <row r="13332" spans="1:1" x14ac:dyDescent="0.25">
      <c r="A13332" s="287"/>
    </row>
    <row r="13333" spans="1:1" x14ac:dyDescent="0.25">
      <c r="A13333" s="287"/>
    </row>
    <row r="13334" spans="1:1" x14ac:dyDescent="0.25">
      <c r="A13334" s="287"/>
    </row>
    <row r="13335" spans="1:1" x14ac:dyDescent="0.25">
      <c r="A13335" s="287"/>
    </row>
    <row r="13336" spans="1:1" x14ac:dyDescent="0.25">
      <c r="A13336" s="287"/>
    </row>
    <row r="13337" spans="1:1" x14ac:dyDescent="0.25">
      <c r="A13337" s="287"/>
    </row>
    <row r="13338" spans="1:1" x14ac:dyDescent="0.25">
      <c r="A13338" s="287"/>
    </row>
    <row r="13339" spans="1:1" x14ac:dyDescent="0.25">
      <c r="A13339" s="287"/>
    </row>
    <row r="13340" spans="1:1" x14ac:dyDescent="0.25">
      <c r="A13340" s="287"/>
    </row>
    <row r="13341" spans="1:1" x14ac:dyDescent="0.25">
      <c r="A13341" s="287"/>
    </row>
    <row r="13342" spans="1:1" x14ac:dyDescent="0.25">
      <c r="A13342" s="287"/>
    </row>
    <row r="13343" spans="1:1" x14ac:dyDescent="0.25">
      <c r="A13343" s="287"/>
    </row>
    <row r="13344" spans="1:1" x14ac:dyDescent="0.25">
      <c r="A13344" s="287"/>
    </row>
    <row r="13345" spans="1:1" x14ac:dyDescent="0.25">
      <c r="A13345" s="287"/>
    </row>
    <row r="13346" spans="1:1" x14ac:dyDescent="0.25">
      <c r="A13346" s="287"/>
    </row>
    <row r="13347" spans="1:1" x14ac:dyDescent="0.25">
      <c r="A13347" s="287"/>
    </row>
    <row r="13348" spans="1:1" x14ac:dyDescent="0.25">
      <c r="A13348" s="287"/>
    </row>
    <row r="13349" spans="1:1" x14ac:dyDescent="0.25">
      <c r="A13349" s="287"/>
    </row>
    <row r="13350" spans="1:1" x14ac:dyDescent="0.25">
      <c r="A13350" s="287"/>
    </row>
    <row r="13351" spans="1:1" x14ac:dyDescent="0.25">
      <c r="A13351" s="287"/>
    </row>
    <row r="13352" spans="1:1" x14ac:dyDescent="0.25">
      <c r="A13352" s="287"/>
    </row>
    <row r="13353" spans="1:1" x14ac:dyDescent="0.25">
      <c r="A13353" s="287"/>
    </row>
    <row r="13354" spans="1:1" x14ac:dyDescent="0.25">
      <c r="A13354" s="287"/>
    </row>
    <row r="13355" spans="1:1" x14ac:dyDescent="0.25">
      <c r="A13355" s="287"/>
    </row>
    <row r="13356" spans="1:1" x14ac:dyDescent="0.25">
      <c r="A13356" s="287"/>
    </row>
    <row r="13357" spans="1:1" x14ac:dyDescent="0.25">
      <c r="A13357" s="287"/>
    </row>
    <row r="13358" spans="1:1" x14ac:dyDescent="0.25">
      <c r="A13358" s="287"/>
    </row>
    <row r="13359" spans="1:1" x14ac:dyDescent="0.25">
      <c r="A13359" s="287"/>
    </row>
    <row r="13360" spans="1:1" x14ac:dyDescent="0.25">
      <c r="A13360" s="287"/>
    </row>
    <row r="13361" spans="1:1" x14ac:dyDescent="0.25">
      <c r="A13361" s="287"/>
    </row>
    <row r="13362" spans="1:1" x14ac:dyDescent="0.25">
      <c r="A13362" s="287"/>
    </row>
    <row r="13363" spans="1:1" x14ac:dyDescent="0.25">
      <c r="A13363" s="287"/>
    </row>
    <row r="13364" spans="1:1" x14ac:dyDescent="0.25">
      <c r="A13364" s="287"/>
    </row>
    <row r="13365" spans="1:1" x14ac:dyDescent="0.25">
      <c r="A13365" s="287"/>
    </row>
    <row r="13366" spans="1:1" x14ac:dyDescent="0.25">
      <c r="A13366" s="287"/>
    </row>
    <row r="13367" spans="1:1" x14ac:dyDescent="0.25">
      <c r="A13367" s="287"/>
    </row>
    <row r="13368" spans="1:1" x14ac:dyDescent="0.25">
      <c r="A13368" s="287"/>
    </row>
    <row r="13369" spans="1:1" x14ac:dyDescent="0.25">
      <c r="A13369" s="287"/>
    </row>
    <row r="13370" spans="1:1" x14ac:dyDescent="0.25">
      <c r="A13370" s="287"/>
    </row>
    <row r="13371" spans="1:1" x14ac:dyDescent="0.25">
      <c r="A13371" s="287"/>
    </row>
    <row r="13372" spans="1:1" x14ac:dyDescent="0.25">
      <c r="A13372" s="287"/>
    </row>
    <row r="13373" spans="1:1" x14ac:dyDescent="0.25">
      <c r="A13373" s="287"/>
    </row>
    <row r="13374" spans="1:1" x14ac:dyDescent="0.25">
      <c r="A13374" s="287"/>
    </row>
    <row r="13375" spans="1:1" x14ac:dyDescent="0.25">
      <c r="A13375" s="287"/>
    </row>
    <row r="13376" spans="1:1" x14ac:dyDescent="0.25">
      <c r="A13376" s="287"/>
    </row>
    <row r="13377" spans="1:1" x14ac:dyDescent="0.25">
      <c r="A13377" s="287"/>
    </row>
    <row r="13378" spans="1:1" x14ac:dyDescent="0.25">
      <c r="A13378" s="287"/>
    </row>
    <row r="13379" spans="1:1" x14ac:dyDescent="0.25">
      <c r="A13379" s="287"/>
    </row>
    <row r="13380" spans="1:1" x14ac:dyDescent="0.25">
      <c r="A13380" s="287"/>
    </row>
    <row r="13381" spans="1:1" x14ac:dyDescent="0.25">
      <c r="A13381" s="287"/>
    </row>
    <row r="13382" spans="1:1" x14ac:dyDescent="0.25">
      <c r="A13382" s="287"/>
    </row>
    <row r="13383" spans="1:1" x14ac:dyDescent="0.25">
      <c r="A13383" s="287"/>
    </row>
    <row r="13384" spans="1:1" x14ac:dyDescent="0.25">
      <c r="A13384" s="287"/>
    </row>
    <row r="13385" spans="1:1" x14ac:dyDescent="0.25">
      <c r="A13385" s="287"/>
    </row>
    <row r="13386" spans="1:1" x14ac:dyDescent="0.25">
      <c r="A13386" s="287"/>
    </row>
    <row r="13387" spans="1:1" x14ac:dyDescent="0.25">
      <c r="A13387" s="287"/>
    </row>
    <row r="13388" spans="1:1" x14ac:dyDescent="0.25">
      <c r="A13388" s="287"/>
    </row>
    <row r="13389" spans="1:1" x14ac:dyDescent="0.25">
      <c r="A13389" s="287"/>
    </row>
    <row r="13390" spans="1:1" x14ac:dyDescent="0.25">
      <c r="A13390" s="287"/>
    </row>
    <row r="13391" spans="1:1" x14ac:dyDescent="0.25">
      <c r="A13391" s="287"/>
    </row>
    <row r="13392" spans="1:1" x14ac:dyDescent="0.25">
      <c r="A13392" s="287"/>
    </row>
    <row r="13393" spans="1:1" x14ac:dyDescent="0.25">
      <c r="A13393" s="287"/>
    </row>
    <row r="13394" spans="1:1" x14ac:dyDescent="0.25">
      <c r="A13394" s="287"/>
    </row>
    <row r="13395" spans="1:1" x14ac:dyDescent="0.25">
      <c r="A13395" s="287"/>
    </row>
    <row r="13396" spans="1:1" x14ac:dyDescent="0.25">
      <c r="A13396" s="287"/>
    </row>
    <row r="13397" spans="1:1" x14ac:dyDescent="0.25">
      <c r="A13397" s="287"/>
    </row>
    <row r="13398" spans="1:1" x14ac:dyDescent="0.25">
      <c r="A13398" s="287"/>
    </row>
    <row r="13399" spans="1:1" x14ac:dyDescent="0.25">
      <c r="A13399" s="287"/>
    </row>
    <row r="13400" spans="1:1" x14ac:dyDescent="0.25">
      <c r="A13400" s="287"/>
    </row>
    <row r="13401" spans="1:1" x14ac:dyDescent="0.25">
      <c r="A13401" s="287"/>
    </row>
    <row r="13402" spans="1:1" x14ac:dyDescent="0.25">
      <c r="A13402" s="287"/>
    </row>
    <row r="13403" spans="1:1" x14ac:dyDescent="0.25">
      <c r="A13403" s="287"/>
    </row>
    <row r="13404" spans="1:1" x14ac:dyDescent="0.25">
      <c r="A13404" s="287"/>
    </row>
    <row r="13405" spans="1:1" x14ac:dyDescent="0.25">
      <c r="A13405" s="287"/>
    </row>
    <row r="13406" spans="1:1" x14ac:dyDescent="0.25">
      <c r="A13406" s="287"/>
    </row>
    <row r="13407" spans="1:1" x14ac:dyDescent="0.25">
      <c r="A13407" s="287"/>
    </row>
    <row r="13408" spans="1:1" x14ac:dyDescent="0.25">
      <c r="A13408" s="287"/>
    </row>
    <row r="13409" spans="1:1" x14ac:dyDescent="0.25">
      <c r="A13409" s="287"/>
    </row>
    <row r="13410" spans="1:1" x14ac:dyDescent="0.25">
      <c r="A13410" s="287"/>
    </row>
    <row r="13411" spans="1:1" x14ac:dyDescent="0.25">
      <c r="A13411" s="287"/>
    </row>
    <row r="13412" spans="1:1" x14ac:dyDescent="0.25">
      <c r="A13412" s="287"/>
    </row>
    <row r="13413" spans="1:1" x14ac:dyDescent="0.25">
      <c r="A13413" s="287"/>
    </row>
    <row r="13414" spans="1:1" x14ac:dyDescent="0.25">
      <c r="A13414" s="287"/>
    </row>
    <row r="13415" spans="1:1" x14ac:dyDescent="0.25">
      <c r="A13415" s="287"/>
    </row>
    <row r="13416" spans="1:1" x14ac:dyDescent="0.25">
      <c r="A13416" s="287"/>
    </row>
    <row r="13417" spans="1:1" x14ac:dyDescent="0.25">
      <c r="A13417" s="287"/>
    </row>
    <row r="13418" spans="1:1" x14ac:dyDescent="0.25">
      <c r="A13418" s="287"/>
    </row>
    <row r="13419" spans="1:1" x14ac:dyDescent="0.25">
      <c r="A13419" s="287"/>
    </row>
    <row r="13420" spans="1:1" x14ac:dyDescent="0.25">
      <c r="A13420" s="287"/>
    </row>
    <row r="13421" spans="1:1" x14ac:dyDescent="0.25">
      <c r="A13421" s="287"/>
    </row>
    <row r="13422" spans="1:1" x14ac:dyDescent="0.25">
      <c r="A13422" s="287"/>
    </row>
    <row r="13423" spans="1:1" x14ac:dyDescent="0.25">
      <c r="A13423" s="287"/>
    </row>
    <row r="13424" spans="1:1" x14ac:dyDescent="0.25">
      <c r="A13424" s="287"/>
    </row>
    <row r="13425" spans="1:1" x14ac:dyDescent="0.25">
      <c r="A13425" s="287"/>
    </row>
    <row r="13426" spans="1:1" x14ac:dyDescent="0.25">
      <c r="A13426" s="287"/>
    </row>
    <row r="13427" spans="1:1" x14ac:dyDescent="0.25">
      <c r="A13427" s="287"/>
    </row>
    <row r="13428" spans="1:1" x14ac:dyDescent="0.25">
      <c r="A13428" s="287"/>
    </row>
    <row r="13429" spans="1:1" x14ac:dyDescent="0.25">
      <c r="A13429" s="287"/>
    </row>
    <row r="13430" spans="1:1" x14ac:dyDescent="0.25">
      <c r="A13430" s="287"/>
    </row>
    <row r="13431" spans="1:1" x14ac:dyDescent="0.25">
      <c r="A13431" s="287"/>
    </row>
    <row r="13432" spans="1:1" x14ac:dyDescent="0.25">
      <c r="A13432" s="287"/>
    </row>
    <row r="13433" spans="1:1" x14ac:dyDescent="0.25">
      <c r="A13433" s="287"/>
    </row>
    <row r="13434" spans="1:1" x14ac:dyDescent="0.25">
      <c r="A13434" s="287"/>
    </row>
    <row r="13435" spans="1:1" x14ac:dyDescent="0.25">
      <c r="A13435" s="287"/>
    </row>
    <row r="13436" spans="1:1" x14ac:dyDescent="0.25">
      <c r="A13436" s="287"/>
    </row>
    <row r="13437" spans="1:1" x14ac:dyDescent="0.25">
      <c r="A13437" s="287"/>
    </row>
    <row r="13438" spans="1:1" x14ac:dyDescent="0.25">
      <c r="A13438" s="287"/>
    </row>
    <row r="13439" spans="1:1" x14ac:dyDescent="0.25">
      <c r="A13439" s="287"/>
    </row>
    <row r="13440" spans="1:1" x14ac:dyDescent="0.25">
      <c r="A13440" s="287"/>
    </row>
    <row r="13441" spans="1:1" x14ac:dyDescent="0.25">
      <c r="A13441" s="287"/>
    </row>
    <row r="13442" spans="1:1" x14ac:dyDescent="0.25">
      <c r="A13442" s="287"/>
    </row>
    <row r="13443" spans="1:1" x14ac:dyDescent="0.25">
      <c r="A13443" s="287"/>
    </row>
    <row r="13444" spans="1:1" x14ac:dyDescent="0.25">
      <c r="A13444" s="287"/>
    </row>
    <row r="13445" spans="1:1" x14ac:dyDescent="0.25">
      <c r="A13445" s="287"/>
    </row>
    <row r="13446" spans="1:1" x14ac:dyDescent="0.25">
      <c r="A13446" s="287"/>
    </row>
    <row r="13447" spans="1:1" x14ac:dyDescent="0.25">
      <c r="A13447" s="287"/>
    </row>
    <row r="13448" spans="1:1" x14ac:dyDescent="0.25">
      <c r="A13448" s="287"/>
    </row>
    <row r="13449" spans="1:1" x14ac:dyDescent="0.25">
      <c r="A13449" s="287"/>
    </row>
    <row r="13450" spans="1:1" x14ac:dyDescent="0.25">
      <c r="A13450" s="287"/>
    </row>
    <row r="13451" spans="1:1" x14ac:dyDescent="0.25">
      <c r="A13451" s="287"/>
    </row>
    <row r="13452" spans="1:1" x14ac:dyDescent="0.25">
      <c r="A13452" s="287"/>
    </row>
    <row r="13453" spans="1:1" x14ac:dyDescent="0.25">
      <c r="A13453" s="287"/>
    </row>
    <row r="13454" spans="1:1" x14ac:dyDescent="0.25">
      <c r="A13454" s="287"/>
    </row>
    <row r="13455" spans="1:1" x14ac:dyDescent="0.25">
      <c r="A13455" s="287"/>
    </row>
    <row r="13456" spans="1:1" x14ac:dyDescent="0.25">
      <c r="A13456" s="287"/>
    </row>
    <row r="13457" spans="1:1" x14ac:dyDescent="0.25">
      <c r="A13457" s="287"/>
    </row>
    <row r="13458" spans="1:1" x14ac:dyDescent="0.25">
      <c r="A13458" s="287"/>
    </row>
    <row r="13459" spans="1:1" x14ac:dyDescent="0.25">
      <c r="A13459" s="287"/>
    </row>
    <row r="13460" spans="1:1" x14ac:dyDescent="0.25">
      <c r="A13460" s="287"/>
    </row>
    <row r="13461" spans="1:1" x14ac:dyDescent="0.25">
      <c r="A13461" s="287"/>
    </row>
    <row r="13462" spans="1:1" x14ac:dyDescent="0.25">
      <c r="A13462" s="287"/>
    </row>
    <row r="13463" spans="1:1" x14ac:dyDescent="0.25">
      <c r="A13463" s="287"/>
    </row>
    <row r="13464" spans="1:1" x14ac:dyDescent="0.25">
      <c r="A13464" s="287"/>
    </row>
    <row r="13465" spans="1:1" x14ac:dyDescent="0.25">
      <c r="A13465" s="287"/>
    </row>
    <row r="13466" spans="1:1" x14ac:dyDescent="0.25">
      <c r="A13466" s="287"/>
    </row>
    <row r="13467" spans="1:1" x14ac:dyDescent="0.25">
      <c r="A13467" s="287"/>
    </row>
    <row r="13468" spans="1:1" x14ac:dyDescent="0.25">
      <c r="A13468" s="287"/>
    </row>
    <row r="13469" spans="1:1" x14ac:dyDescent="0.25">
      <c r="A13469" s="287"/>
    </row>
    <row r="13470" spans="1:1" x14ac:dyDescent="0.25">
      <c r="A13470" s="287"/>
    </row>
    <row r="13471" spans="1:1" x14ac:dyDescent="0.25">
      <c r="A13471" s="287"/>
    </row>
    <row r="13472" spans="1:1" x14ac:dyDescent="0.25">
      <c r="A13472" s="287"/>
    </row>
    <row r="13473" spans="1:1" x14ac:dyDescent="0.25">
      <c r="A13473" s="287"/>
    </row>
    <row r="13474" spans="1:1" x14ac:dyDescent="0.25">
      <c r="A13474" s="287"/>
    </row>
    <row r="13475" spans="1:1" x14ac:dyDescent="0.25">
      <c r="A13475" s="287"/>
    </row>
    <row r="13476" spans="1:1" x14ac:dyDescent="0.25">
      <c r="A13476" s="287"/>
    </row>
    <row r="13477" spans="1:1" x14ac:dyDescent="0.25">
      <c r="A13477" s="287"/>
    </row>
    <row r="13478" spans="1:1" x14ac:dyDescent="0.25">
      <c r="A13478" s="287"/>
    </row>
    <row r="13479" spans="1:1" x14ac:dyDescent="0.25">
      <c r="A13479" s="287"/>
    </row>
    <row r="13480" spans="1:1" x14ac:dyDescent="0.25">
      <c r="A13480" s="287"/>
    </row>
    <row r="13481" spans="1:1" x14ac:dyDescent="0.25">
      <c r="A13481" s="287"/>
    </row>
    <row r="13482" spans="1:1" x14ac:dyDescent="0.25">
      <c r="A13482" s="287"/>
    </row>
    <row r="13483" spans="1:1" x14ac:dyDescent="0.25">
      <c r="A13483" s="287"/>
    </row>
    <row r="13484" spans="1:1" x14ac:dyDescent="0.25">
      <c r="A13484" s="287"/>
    </row>
    <row r="13485" spans="1:1" x14ac:dyDescent="0.25">
      <c r="A13485" s="287"/>
    </row>
    <row r="13486" spans="1:1" x14ac:dyDescent="0.25">
      <c r="A13486" s="287"/>
    </row>
    <row r="13487" spans="1:1" x14ac:dyDescent="0.25">
      <c r="A13487" s="287"/>
    </row>
    <row r="13488" spans="1:1" x14ac:dyDescent="0.25">
      <c r="A13488" s="287"/>
    </row>
    <row r="13489" spans="1:1" x14ac:dyDescent="0.25">
      <c r="A13489" s="287"/>
    </row>
    <row r="13490" spans="1:1" x14ac:dyDescent="0.25">
      <c r="A13490" s="287"/>
    </row>
    <row r="13491" spans="1:1" x14ac:dyDescent="0.25">
      <c r="A13491" s="287"/>
    </row>
    <row r="13492" spans="1:1" x14ac:dyDescent="0.25">
      <c r="A13492" s="287"/>
    </row>
    <row r="13493" spans="1:1" x14ac:dyDescent="0.25">
      <c r="A13493" s="287"/>
    </row>
    <row r="13494" spans="1:1" x14ac:dyDescent="0.25">
      <c r="A13494" s="287"/>
    </row>
    <row r="13495" spans="1:1" x14ac:dyDescent="0.25">
      <c r="A13495" s="287"/>
    </row>
    <row r="13496" spans="1:1" x14ac:dyDescent="0.25">
      <c r="A13496" s="287"/>
    </row>
    <row r="13497" spans="1:1" x14ac:dyDescent="0.25">
      <c r="A13497" s="287"/>
    </row>
    <row r="13498" spans="1:1" x14ac:dyDescent="0.25">
      <c r="A13498" s="287"/>
    </row>
    <row r="13499" spans="1:1" x14ac:dyDescent="0.25">
      <c r="A13499" s="287"/>
    </row>
    <row r="13500" spans="1:1" x14ac:dyDescent="0.25">
      <c r="A13500" s="287"/>
    </row>
    <row r="13501" spans="1:1" x14ac:dyDescent="0.25">
      <c r="A13501" s="287"/>
    </row>
    <row r="13502" spans="1:1" x14ac:dyDescent="0.25">
      <c r="A13502" s="287"/>
    </row>
    <row r="13503" spans="1:1" x14ac:dyDescent="0.25">
      <c r="A13503" s="287"/>
    </row>
    <row r="13504" spans="1:1" x14ac:dyDescent="0.25">
      <c r="A13504" s="287"/>
    </row>
    <row r="13505" spans="1:1" x14ac:dyDescent="0.25">
      <c r="A13505" s="287"/>
    </row>
    <row r="13506" spans="1:1" x14ac:dyDescent="0.25">
      <c r="A13506" s="287"/>
    </row>
    <row r="13507" spans="1:1" x14ac:dyDescent="0.25">
      <c r="A13507" s="287"/>
    </row>
    <row r="13508" spans="1:1" x14ac:dyDescent="0.25">
      <c r="A13508" s="287"/>
    </row>
    <row r="13509" spans="1:1" x14ac:dyDescent="0.25">
      <c r="A13509" s="287"/>
    </row>
    <row r="13510" spans="1:1" x14ac:dyDescent="0.25">
      <c r="A13510" s="287"/>
    </row>
    <row r="13511" spans="1:1" x14ac:dyDescent="0.25">
      <c r="A13511" s="287"/>
    </row>
    <row r="13512" spans="1:1" x14ac:dyDescent="0.25">
      <c r="A13512" s="287"/>
    </row>
    <row r="13513" spans="1:1" x14ac:dyDescent="0.25">
      <c r="A13513" s="287"/>
    </row>
    <row r="13514" spans="1:1" x14ac:dyDescent="0.25">
      <c r="A13514" s="287"/>
    </row>
    <row r="13515" spans="1:1" x14ac:dyDescent="0.25">
      <c r="A13515" s="287"/>
    </row>
    <row r="13516" spans="1:1" x14ac:dyDescent="0.25">
      <c r="A13516" s="287"/>
    </row>
    <row r="13517" spans="1:1" x14ac:dyDescent="0.25">
      <c r="A13517" s="287"/>
    </row>
    <row r="13518" spans="1:1" x14ac:dyDescent="0.25">
      <c r="A13518" s="287"/>
    </row>
    <row r="13519" spans="1:1" x14ac:dyDescent="0.25">
      <c r="A13519" s="287"/>
    </row>
    <row r="13520" spans="1:1" x14ac:dyDescent="0.25">
      <c r="A13520" s="287"/>
    </row>
    <row r="13521" spans="1:1" x14ac:dyDescent="0.25">
      <c r="A13521" s="287"/>
    </row>
    <row r="13522" spans="1:1" x14ac:dyDescent="0.25">
      <c r="A13522" s="287"/>
    </row>
    <row r="13523" spans="1:1" x14ac:dyDescent="0.25">
      <c r="A13523" s="287"/>
    </row>
    <row r="13524" spans="1:1" x14ac:dyDescent="0.25">
      <c r="A13524" s="287"/>
    </row>
    <row r="13525" spans="1:1" x14ac:dyDescent="0.25">
      <c r="A13525" s="287"/>
    </row>
    <row r="13526" spans="1:1" x14ac:dyDescent="0.25">
      <c r="A13526" s="287"/>
    </row>
    <row r="13527" spans="1:1" x14ac:dyDescent="0.25">
      <c r="A13527" s="287"/>
    </row>
    <row r="13528" spans="1:1" x14ac:dyDescent="0.25">
      <c r="A13528" s="287"/>
    </row>
    <row r="13529" spans="1:1" x14ac:dyDescent="0.25">
      <c r="A13529" s="287"/>
    </row>
    <row r="13530" spans="1:1" x14ac:dyDescent="0.25">
      <c r="A13530" s="287"/>
    </row>
    <row r="13531" spans="1:1" x14ac:dyDescent="0.25">
      <c r="A13531" s="287"/>
    </row>
    <row r="13532" spans="1:1" x14ac:dyDescent="0.25">
      <c r="A13532" s="287"/>
    </row>
    <row r="13533" spans="1:1" x14ac:dyDescent="0.25">
      <c r="A13533" s="287"/>
    </row>
    <row r="13534" spans="1:1" x14ac:dyDescent="0.25">
      <c r="A13534" s="287"/>
    </row>
    <row r="13535" spans="1:1" x14ac:dyDescent="0.25">
      <c r="A13535" s="287"/>
    </row>
    <row r="13536" spans="1:1" x14ac:dyDescent="0.25">
      <c r="A13536" s="287"/>
    </row>
    <row r="13537" spans="1:1" x14ac:dyDescent="0.25">
      <c r="A13537" s="287"/>
    </row>
    <row r="13538" spans="1:1" x14ac:dyDescent="0.25">
      <c r="A13538" s="287"/>
    </row>
    <row r="13539" spans="1:1" x14ac:dyDescent="0.25">
      <c r="A13539" s="287"/>
    </row>
    <row r="13540" spans="1:1" x14ac:dyDescent="0.25">
      <c r="A13540" s="287"/>
    </row>
    <row r="13541" spans="1:1" x14ac:dyDescent="0.25">
      <c r="A13541" s="287"/>
    </row>
    <row r="13542" spans="1:1" x14ac:dyDescent="0.25">
      <c r="A13542" s="287"/>
    </row>
    <row r="13543" spans="1:1" x14ac:dyDescent="0.25">
      <c r="A13543" s="287"/>
    </row>
    <row r="13544" spans="1:1" x14ac:dyDescent="0.25">
      <c r="A13544" s="287"/>
    </row>
    <row r="13545" spans="1:1" x14ac:dyDescent="0.25">
      <c r="A13545" s="287"/>
    </row>
    <row r="13546" spans="1:1" x14ac:dyDescent="0.25">
      <c r="A13546" s="287"/>
    </row>
    <row r="13547" spans="1:1" x14ac:dyDescent="0.25">
      <c r="A13547" s="287"/>
    </row>
    <row r="13548" spans="1:1" x14ac:dyDescent="0.25">
      <c r="A13548" s="287"/>
    </row>
    <row r="13549" spans="1:1" x14ac:dyDescent="0.25">
      <c r="A13549" s="287"/>
    </row>
    <row r="13550" spans="1:1" x14ac:dyDescent="0.25">
      <c r="A13550" s="287"/>
    </row>
    <row r="13551" spans="1:1" x14ac:dyDescent="0.25">
      <c r="A13551" s="287"/>
    </row>
    <row r="13552" spans="1:1" x14ac:dyDescent="0.25">
      <c r="A13552" s="287"/>
    </row>
    <row r="13553" spans="1:1" x14ac:dyDescent="0.25">
      <c r="A13553" s="287"/>
    </row>
    <row r="13554" spans="1:1" x14ac:dyDescent="0.25">
      <c r="A13554" s="287"/>
    </row>
    <row r="13555" spans="1:1" x14ac:dyDescent="0.25">
      <c r="A13555" s="287"/>
    </row>
    <row r="13556" spans="1:1" x14ac:dyDescent="0.25">
      <c r="A13556" s="287"/>
    </row>
    <row r="13557" spans="1:1" x14ac:dyDescent="0.25">
      <c r="A13557" s="287"/>
    </row>
    <row r="13558" spans="1:1" x14ac:dyDescent="0.25">
      <c r="A13558" s="287"/>
    </row>
    <row r="13559" spans="1:1" x14ac:dyDescent="0.25">
      <c r="A13559" s="287"/>
    </row>
    <row r="13560" spans="1:1" x14ac:dyDescent="0.25">
      <c r="A13560" s="287"/>
    </row>
    <row r="13561" spans="1:1" x14ac:dyDescent="0.25">
      <c r="A13561" s="287"/>
    </row>
    <row r="13562" spans="1:1" x14ac:dyDescent="0.25">
      <c r="A13562" s="287"/>
    </row>
    <row r="13563" spans="1:1" x14ac:dyDescent="0.25">
      <c r="A13563" s="287"/>
    </row>
    <row r="13564" spans="1:1" x14ac:dyDescent="0.25">
      <c r="A13564" s="287"/>
    </row>
    <row r="13565" spans="1:1" x14ac:dyDescent="0.25">
      <c r="A13565" s="287"/>
    </row>
    <row r="13566" spans="1:1" x14ac:dyDescent="0.25">
      <c r="A13566" s="287"/>
    </row>
    <row r="13567" spans="1:1" x14ac:dyDescent="0.25">
      <c r="A13567" s="287"/>
    </row>
    <row r="13568" spans="1:1" x14ac:dyDescent="0.25">
      <c r="A13568" s="287"/>
    </row>
    <row r="13569" spans="1:1" x14ac:dyDescent="0.25">
      <c r="A13569" s="287"/>
    </row>
    <row r="13570" spans="1:1" x14ac:dyDescent="0.25">
      <c r="A13570" s="287"/>
    </row>
    <row r="13571" spans="1:1" x14ac:dyDescent="0.25">
      <c r="A13571" s="287"/>
    </row>
    <row r="13572" spans="1:1" x14ac:dyDescent="0.25">
      <c r="A13572" s="287"/>
    </row>
    <row r="13573" spans="1:1" x14ac:dyDescent="0.25">
      <c r="A13573" s="287"/>
    </row>
    <row r="13574" spans="1:1" x14ac:dyDescent="0.25">
      <c r="A13574" s="287"/>
    </row>
    <row r="13575" spans="1:1" x14ac:dyDescent="0.25">
      <c r="A13575" s="287"/>
    </row>
    <row r="13576" spans="1:1" x14ac:dyDescent="0.25">
      <c r="A13576" s="287"/>
    </row>
    <row r="13577" spans="1:1" x14ac:dyDescent="0.25">
      <c r="A13577" s="287"/>
    </row>
    <row r="13578" spans="1:1" x14ac:dyDescent="0.25">
      <c r="A13578" s="287"/>
    </row>
    <row r="13579" spans="1:1" x14ac:dyDescent="0.25">
      <c r="A13579" s="287"/>
    </row>
    <row r="13580" spans="1:1" x14ac:dyDescent="0.25">
      <c r="A13580" s="287"/>
    </row>
    <row r="13581" spans="1:1" x14ac:dyDescent="0.25">
      <c r="A13581" s="287"/>
    </row>
    <row r="13582" spans="1:1" x14ac:dyDescent="0.25">
      <c r="A13582" s="287"/>
    </row>
    <row r="13583" spans="1:1" x14ac:dyDescent="0.25">
      <c r="A13583" s="287"/>
    </row>
    <row r="13584" spans="1:1" x14ac:dyDescent="0.25">
      <c r="A13584" s="287"/>
    </row>
    <row r="13585" spans="1:1" x14ac:dyDescent="0.25">
      <c r="A13585" s="287"/>
    </row>
    <row r="13586" spans="1:1" x14ac:dyDescent="0.25">
      <c r="A13586" s="287"/>
    </row>
    <row r="13587" spans="1:1" x14ac:dyDescent="0.25">
      <c r="A13587" s="287"/>
    </row>
    <row r="13588" spans="1:1" x14ac:dyDescent="0.25">
      <c r="A13588" s="287"/>
    </row>
    <row r="13589" spans="1:1" x14ac:dyDescent="0.25">
      <c r="A13589" s="287"/>
    </row>
    <row r="13590" spans="1:1" x14ac:dyDescent="0.25">
      <c r="A13590" s="287"/>
    </row>
    <row r="13591" spans="1:1" x14ac:dyDescent="0.25">
      <c r="A13591" s="287"/>
    </row>
    <row r="13592" spans="1:1" x14ac:dyDescent="0.25">
      <c r="A13592" s="287"/>
    </row>
    <row r="13593" spans="1:1" x14ac:dyDescent="0.25">
      <c r="A13593" s="287"/>
    </row>
    <row r="13594" spans="1:1" x14ac:dyDescent="0.25">
      <c r="A13594" s="287"/>
    </row>
    <row r="13595" spans="1:1" x14ac:dyDescent="0.25">
      <c r="A13595" s="287"/>
    </row>
    <row r="13596" spans="1:1" x14ac:dyDescent="0.25">
      <c r="A13596" s="287"/>
    </row>
    <row r="13597" spans="1:1" x14ac:dyDescent="0.25">
      <c r="A13597" s="287"/>
    </row>
    <row r="13598" spans="1:1" x14ac:dyDescent="0.25">
      <c r="A13598" s="287"/>
    </row>
    <row r="13599" spans="1:1" x14ac:dyDescent="0.25">
      <c r="A13599" s="287"/>
    </row>
    <row r="13600" spans="1:1" x14ac:dyDescent="0.25">
      <c r="A13600" s="287"/>
    </row>
    <row r="13601" spans="1:1" x14ac:dyDescent="0.25">
      <c r="A13601" s="287"/>
    </row>
    <row r="13602" spans="1:1" x14ac:dyDescent="0.25">
      <c r="A13602" s="287"/>
    </row>
    <row r="13603" spans="1:1" x14ac:dyDescent="0.25">
      <c r="A13603" s="287"/>
    </row>
    <row r="13604" spans="1:1" x14ac:dyDescent="0.25">
      <c r="A13604" s="287"/>
    </row>
    <row r="13605" spans="1:1" x14ac:dyDescent="0.25">
      <c r="A13605" s="287"/>
    </row>
    <row r="13606" spans="1:1" x14ac:dyDescent="0.25">
      <c r="A13606" s="287"/>
    </row>
    <row r="13607" spans="1:1" x14ac:dyDescent="0.25">
      <c r="A13607" s="287"/>
    </row>
    <row r="13608" spans="1:1" x14ac:dyDescent="0.25">
      <c r="A13608" s="287"/>
    </row>
    <row r="13609" spans="1:1" x14ac:dyDescent="0.25">
      <c r="A13609" s="287"/>
    </row>
    <row r="13610" spans="1:1" x14ac:dyDescent="0.25">
      <c r="A13610" s="287"/>
    </row>
    <row r="13611" spans="1:1" x14ac:dyDescent="0.25">
      <c r="A13611" s="287"/>
    </row>
    <row r="13612" spans="1:1" x14ac:dyDescent="0.25">
      <c r="A13612" s="287"/>
    </row>
    <row r="13613" spans="1:1" x14ac:dyDescent="0.25">
      <c r="A13613" s="287"/>
    </row>
    <row r="13614" spans="1:1" x14ac:dyDescent="0.25">
      <c r="A13614" s="287"/>
    </row>
    <row r="13615" spans="1:1" x14ac:dyDescent="0.25">
      <c r="A13615" s="287"/>
    </row>
    <row r="13616" spans="1:1" x14ac:dyDescent="0.25">
      <c r="A13616" s="287"/>
    </row>
    <row r="13617" spans="1:1" x14ac:dyDescent="0.25">
      <c r="A13617" s="287"/>
    </row>
    <row r="13618" spans="1:1" x14ac:dyDescent="0.25">
      <c r="A13618" s="287"/>
    </row>
    <row r="13619" spans="1:1" x14ac:dyDescent="0.25">
      <c r="A13619" s="287"/>
    </row>
    <row r="13620" spans="1:1" x14ac:dyDescent="0.25">
      <c r="A13620" s="287"/>
    </row>
    <row r="13621" spans="1:1" x14ac:dyDescent="0.25">
      <c r="A13621" s="287"/>
    </row>
    <row r="13622" spans="1:1" x14ac:dyDescent="0.25">
      <c r="A13622" s="287"/>
    </row>
    <row r="13623" spans="1:1" x14ac:dyDescent="0.25">
      <c r="A13623" s="287"/>
    </row>
    <row r="13624" spans="1:1" x14ac:dyDescent="0.25">
      <c r="A13624" s="287"/>
    </row>
    <row r="13625" spans="1:1" x14ac:dyDescent="0.25">
      <c r="A13625" s="287"/>
    </row>
    <row r="13626" spans="1:1" x14ac:dyDescent="0.25">
      <c r="A13626" s="287"/>
    </row>
    <row r="13627" spans="1:1" x14ac:dyDescent="0.25">
      <c r="A13627" s="287"/>
    </row>
    <row r="13628" spans="1:1" x14ac:dyDescent="0.25">
      <c r="A13628" s="287"/>
    </row>
    <row r="13629" spans="1:1" x14ac:dyDescent="0.25">
      <c r="A13629" s="287"/>
    </row>
    <row r="13630" spans="1:1" x14ac:dyDescent="0.25">
      <c r="A13630" s="287"/>
    </row>
    <row r="13631" spans="1:1" x14ac:dyDescent="0.25">
      <c r="A13631" s="287"/>
    </row>
    <row r="13632" spans="1:1" x14ac:dyDescent="0.25">
      <c r="A13632" s="287"/>
    </row>
    <row r="13633" spans="1:1" x14ac:dyDescent="0.25">
      <c r="A13633" s="287"/>
    </row>
    <row r="13634" spans="1:1" x14ac:dyDescent="0.25">
      <c r="A13634" s="287"/>
    </row>
    <row r="13635" spans="1:1" x14ac:dyDescent="0.25">
      <c r="A13635" s="287"/>
    </row>
    <row r="13636" spans="1:1" x14ac:dyDescent="0.25">
      <c r="A13636" s="287"/>
    </row>
    <row r="13637" spans="1:1" x14ac:dyDescent="0.25">
      <c r="A13637" s="287"/>
    </row>
    <row r="13638" spans="1:1" x14ac:dyDescent="0.25">
      <c r="A13638" s="287"/>
    </row>
    <row r="13639" spans="1:1" x14ac:dyDescent="0.25">
      <c r="A13639" s="287"/>
    </row>
    <row r="13640" spans="1:1" x14ac:dyDescent="0.25">
      <c r="A13640" s="287"/>
    </row>
    <row r="13641" spans="1:1" x14ac:dyDescent="0.25">
      <c r="A13641" s="287"/>
    </row>
    <row r="13642" spans="1:1" x14ac:dyDescent="0.25">
      <c r="A13642" s="287"/>
    </row>
    <row r="13643" spans="1:1" x14ac:dyDescent="0.25">
      <c r="A13643" s="287"/>
    </row>
    <row r="13644" spans="1:1" x14ac:dyDescent="0.25">
      <c r="A13644" s="287"/>
    </row>
    <row r="13645" spans="1:1" x14ac:dyDescent="0.25">
      <c r="A13645" s="287"/>
    </row>
    <row r="13646" spans="1:1" x14ac:dyDescent="0.25">
      <c r="A13646" s="287"/>
    </row>
    <row r="13647" spans="1:1" x14ac:dyDescent="0.25">
      <c r="A13647" s="287"/>
    </row>
    <row r="13648" spans="1:1" x14ac:dyDescent="0.25">
      <c r="A13648" s="287"/>
    </row>
    <row r="13649" spans="1:1" x14ac:dyDescent="0.25">
      <c r="A13649" s="287"/>
    </row>
    <row r="13650" spans="1:1" x14ac:dyDescent="0.25">
      <c r="A13650" s="287"/>
    </row>
    <row r="13651" spans="1:1" x14ac:dyDescent="0.25">
      <c r="A13651" s="287"/>
    </row>
    <row r="13652" spans="1:1" x14ac:dyDescent="0.25">
      <c r="A13652" s="287"/>
    </row>
    <row r="13653" spans="1:1" x14ac:dyDescent="0.25">
      <c r="A13653" s="287"/>
    </row>
    <row r="13654" spans="1:1" x14ac:dyDescent="0.25">
      <c r="A13654" s="287"/>
    </row>
    <row r="13655" spans="1:1" x14ac:dyDescent="0.25">
      <c r="A13655" s="287"/>
    </row>
    <row r="13656" spans="1:1" x14ac:dyDescent="0.25">
      <c r="A13656" s="287"/>
    </row>
    <row r="13657" spans="1:1" x14ac:dyDescent="0.25">
      <c r="A13657" s="287"/>
    </row>
    <row r="13658" spans="1:1" x14ac:dyDescent="0.25">
      <c r="A13658" s="287"/>
    </row>
    <row r="13659" spans="1:1" x14ac:dyDescent="0.25">
      <c r="A13659" s="287"/>
    </row>
    <row r="13660" spans="1:1" x14ac:dyDescent="0.25">
      <c r="A13660" s="287"/>
    </row>
    <row r="13661" spans="1:1" x14ac:dyDescent="0.25">
      <c r="A13661" s="287"/>
    </row>
    <row r="13662" spans="1:1" x14ac:dyDescent="0.25">
      <c r="A13662" s="287"/>
    </row>
    <row r="13663" spans="1:1" x14ac:dyDescent="0.25">
      <c r="A13663" s="287"/>
    </row>
    <row r="13664" spans="1:1" x14ac:dyDescent="0.25">
      <c r="A13664" s="287"/>
    </row>
    <row r="13665" spans="1:1" x14ac:dyDescent="0.25">
      <c r="A13665" s="287"/>
    </row>
    <row r="13666" spans="1:1" x14ac:dyDescent="0.25">
      <c r="A13666" s="287"/>
    </row>
    <row r="13667" spans="1:1" x14ac:dyDescent="0.25">
      <c r="A13667" s="287"/>
    </row>
    <row r="13668" spans="1:1" x14ac:dyDescent="0.25">
      <c r="A13668" s="287"/>
    </row>
    <row r="13669" spans="1:1" x14ac:dyDescent="0.25">
      <c r="A13669" s="287"/>
    </row>
    <row r="13670" spans="1:1" x14ac:dyDescent="0.25">
      <c r="A13670" s="287"/>
    </row>
    <row r="13671" spans="1:1" x14ac:dyDescent="0.25">
      <c r="A13671" s="287"/>
    </row>
    <row r="13672" spans="1:1" x14ac:dyDescent="0.25">
      <c r="A13672" s="287"/>
    </row>
    <row r="13673" spans="1:1" x14ac:dyDescent="0.25">
      <c r="A13673" s="287"/>
    </row>
    <row r="13674" spans="1:1" x14ac:dyDescent="0.25">
      <c r="A13674" s="287"/>
    </row>
    <row r="13675" spans="1:1" x14ac:dyDescent="0.25">
      <c r="A13675" s="287"/>
    </row>
    <row r="13676" spans="1:1" x14ac:dyDescent="0.25">
      <c r="A13676" s="287"/>
    </row>
    <row r="13677" spans="1:1" x14ac:dyDescent="0.25">
      <c r="A13677" s="287"/>
    </row>
    <row r="13678" spans="1:1" x14ac:dyDescent="0.25">
      <c r="A13678" s="287"/>
    </row>
    <row r="13679" spans="1:1" x14ac:dyDescent="0.25">
      <c r="A13679" s="287"/>
    </row>
    <row r="13680" spans="1:1" x14ac:dyDescent="0.25">
      <c r="A13680" s="287"/>
    </row>
    <row r="13681" spans="1:1" x14ac:dyDescent="0.25">
      <c r="A13681" s="287"/>
    </row>
    <row r="13682" spans="1:1" x14ac:dyDescent="0.25">
      <c r="A13682" s="287"/>
    </row>
    <row r="13683" spans="1:1" x14ac:dyDescent="0.25">
      <c r="A13683" s="287"/>
    </row>
    <row r="13684" spans="1:1" x14ac:dyDescent="0.25">
      <c r="A13684" s="287"/>
    </row>
    <row r="13685" spans="1:1" x14ac:dyDescent="0.25">
      <c r="A13685" s="287"/>
    </row>
    <row r="13686" spans="1:1" x14ac:dyDescent="0.25">
      <c r="A13686" s="287"/>
    </row>
    <row r="13687" spans="1:1" x14ac:dyDescent="0.25">
      <c r="A13687" s="287"/>
    </row>
    <row r="13688" spans="1:1" x14ac:dyDescent="0.25">
      <c r="A13688" s="287"/>
    </row>
    <row r="13689" spans="1:1" x14ac:dyDescent="0.25">
      <c r="A13689" s="287"/>
    </row>
    <row r="13690" spans="1:1" x14ac:dyDescent="0.25">
      <c r="A13690" s="287"/>
    </row>
    <row r="13691" spans="1:1" x14ac:dyDescent="0.25">
      <c r="A13691" s="287"/>
    </row>
    <row r="13692" spans="1:1" x14ac:dyDescent="0.25">
      <c r="A13692" s="287"/>
    </row>
    <row r="13693" spans="1:1" x14ac:dyDescent="0.25">
      <c r="A13693" s="287"/>
    </row>
    <row r="13694" spans="1:1" x14ac:dyDescent="0.25">
      <c r="A13694" s="287"/>
    </row>
    <row r="13695" spans="1:1" x14ac:dyDescent="0.25">
      <c r="A13695" s="287"/>
    </row>
    <row r="13696" spans="1:1" x14ac:dyDescent="0.25">
      <c r="A13696" s="287"/>
    </row>
    <row r="13697" spans="1:1" x14ac:dyDescent="0.25">
      <c r="A13697" s="287"/>
    </row>
    <row r="13698" spans="1:1" x14ac:dyDescent="0.25">
      <c r="A13698" s="287"/>
    </row>
    <row r="13699" spans="1:1" x14ac:dyDescent="0.25">
      <c r="A13699" s="287"/>
    </row>
    <row r="13700" spans="1:1" x14ac:dyDescent="0.25">
      <c r="A13700" s="287"/>
    </row>
    <row r="13701" spans="1:1" x14ac:dyDescent="0.25">
      <c r="A13701" s="287"/>
    </row>
    <row r="13702" spans="1:1" x14ac:dyDescent="0.25">
      <c r="A13702" s="287"/>
    </row>
    <row r="13703" spans="1:1" x14ac:dyDescent="0.25">
      <c r="A13703" s="287"/>
    </row>
    <row r="13704" spans="1:1" x14ac:dyDescent="0.25">
      <c r="A13704" s="287"/>
    </row>
    <row r="13705" spans="1:1" x14ac:dyDescent="0.25">
      <c r="A13705" s="287"/>
    </row>
    <row r="13706" spans="1:1" x14ac:dyDescent="0.25">
      <c r="A13706" s="287"/>
    </row>
    <row r="13707" spans="1:1" x14ac:dyDescent="0.25">
      <c r="A13707" s="287"/>
    </row>
    <row r="13708" spans="1:1" x14ac:dyDescent="0.25">
      <c r="A13708" s="287"/>
    </row>
    <row r="13709" spans="1:1" x14ac:dyDescent="0.25">
      <c r="A13709" s="287"/>
    </row>
    <row r="13710" spans="1:1" x14ac:dyDescent="0.25">
      <c r="A13710" s="287"/>
    </row>
    <row r="13711" spans="1:1" x14ac:dyDescent="0.25">
      <c r="A13711" s="287"/>
    </row>
    <row r="13712" spans="1:1" x14ac:dyDescent="0.25">
      <c r="A13712" s="287"/>
    </row>
    <row r="13713" spans="1:1" x14ac:dyDescent="0.25">
      <c r="A13713" s="287"/>
    </row>
    <row r="13714" spans="1:1" x14ac:dyDescent="0.25">
      <c r="A13714" s="287"/>
    </row>
    <row r="13715" spans="1:1" x14ac:dyDescent="0.25">
      <c r="A13715" s="287"/>
    </row>
    <row r="13716" spans="1:1" x14ac:dyDescent="0.25">
      <c r="A13716" s="287"/>
    </row>
    <row r="13717" spans="1:1" x14ac:dyDescent="0.25">
      <c r="A13717" s="287"/>
    </row>
    <row r="13718" spans="1:1" x14ac:dyDescent="0.25">
      <c r="A13718" s="287"/>
    </row>
    <row r="13719" spans="1:1" x14ac:dyDescent="0.25">
      <c r="A13719" s="287"/>
    </row>
    <row r="13720" spans="1:1" x14ac:dyDescent="0.25">
      <c r="A13720" s="287"/>
    </row>
    <row r="13721" spans="1:1" x14ac:dyDescent="0.25">
      <c r="A13721" s="287"/>
    </row>
    <row r="13722" spans="1:1" x14ac:dyDescent="0.25">
      <c r="A13722" s="287"/>
    </row>
    <row r="13723" spans="1:1" x14ac:dyDescent="0.25">
      <c r="A13723" s="287"/>
    </row>
    <row r="13724" spans="1:1" x14ac:dyDescent="0.25">
      <c r="A13724" s="287"/>
    </row>
    <row r="13725" spans="1:1" x14ac:dyDescent="0.25">
      <c r="A13725" s="287"/>
    </row>
    <row r="13726" spans="1:1" x14ac:dyDescent="0.25">
      <c r="A13726" s="287"/>
    </row>
    <row r="13727" spans="1:1" x14ac:dyDescent="0.25">
      <c r="A13727" s="287"/>
    </row>
    <row r="13728" spans="1:1" x14ac:dyDescent="0.25">
      <c r="A13728" s="287"/>
    </row>
    <row r="13729" spans="1:1" x14ac:dyDescent="0.25">
      <c r="A13729" s="287"/>
    </row>
    <row r="13730" spans="1:1" x14ac:dyDescent="0.25">
      <c r="A13730" s="287"/>
    </row>
    <row r="13731" spans="1:1" x14ac:dyDescent="0.25">
      <c r="A13731" s="287"/>
    </row>
    <row r="13732" spans="1:1" x14ac:dyDescent="0.25">
      <c r="A13732" s="287"/>
    </row>
    <row r="13733" spans="1:1" x14ac:dyDescent="0.25">
      <c r="A13733" s="287"/>
    </row>
    <row r="13734" spans="1:1" x14ac:dyDescent="0.25">
      <c r="A13734" s="287"/>
    </row>
    <row r="13735" spans="1:1" x14ac:dyDescent="0.25">
      <c r="A13735" s="287"/>
    </row>
    <row r="13736" spans="1:1" x14ac:dyDescent="0.25">
      <c r="A13736" s="287"/>
    </row>
    <row r="13737" spans="1:1" x14ac:dyDescent="0.25">
      <c r="A13737" s="287"/>
    </row>
    <row r="13738" spans="1:1" x14ac:dyDescent="0.25">
      <c r="A13738" s="287"/>
    </row>
    <row r="13739" spans="1:1" x14ac:dyDescent="0.25">
      <c r="A13739" s="287"/>
    </row>
    <row r="13740" spans="1:1" x14ac:dyDescent="0.25">
      <c r="A13740" s="287"/>
    </row>
    <row r="13741" spans="1:1" x14ac:dyDescent="0.25">
      <c r="A13741" s="287"/>
    </row>
    <row r="13742" spans="1:1" x14ac:dyDescent="0.25">
      <c r="A13742" s="287"/>
    </row>
    <row r="13743" spans="1:1" x14ac:dyDescent="0.25">
      <c r="A13743" s="287"/>
    </row>
    <row r="13744" spans="1:1" x14ac:dyDescent="0.25">
      <c r="A13744" s="287"/>
    </row>
    <row r="13745" spans="1:1" x14ac:dyDescent="0.25">
      <c r="A13745" s="287"/>
    </row>
    <row r="13746" spans="1:1" x14ac:dyDescent="0.25">
      <c r="A13746" s="287"/>
    </row>
    <row r="13747" spans="1:1" x14ac:dyDescent="0.25">
      <c r="A13747" s="287"/>
    </row>
    <row r="13748" spans="1:1" x14ac:dyDescent="0.25">
      <c r="A13748" s="287"/>
    </row>
    <row r="13749" spans="1:1" x14ac:dyDescent="0.25">
      <c r="A13749" s="287"/>
    </row>
    <row r="13750" spans="1:1" x14ac:dyDescent="0.25">
      <c r="A13750" s="287"/>
    </row>
    <row r="13751" spans="1:1" x14ac:dyDescent="0.25">
      <c r="A13751" s="287"/>
    </row>
    <row r="13752" spans="1:1" x14ac:dyDescent="0.25">
      <c r="A13752" s="287"/>
    </row>
    <row r="13753" spans="1:1" x14ac:dyDescent="0.25">
      <c r="A13753" s="287"/>
    </row>
    <row r="13754" spans="1:1" x14ac:dyDescent="0.25">
      <c r="A13754" s="287"/>
    </row>
    <row r="13755" spans="1:1" x14ac:dyDescent="0.25">
      <c r="A13755" s="287"/>
    </row>
    <row r="13756" spans="1:1" x14ac:dyDescent="0.25">
      <c r="A13756" s="287"/>
    </row>
    <row r="13757" spans="1:1" x14ac:dyDescent="0.25">
      <c r="A13757" s="287"/>
    </row>
    <row r="13758" spans="1:1" x14ac:dyDescent="0.25">
      <c r="A13758" s="287"/>
    </row>
    <row r="13759" spans="1:1" x14ac:dyDescent="0.25">
      <c r="A13759" s="287"/>
    </row>
    <row r="13760" spans="1:1" x14ac:dyDescent="0.25">
      <c r="A13760" s="287"/>
    </row>
    <row r="13761" spans="1:1" x14ac:dyDescent="0.25">
      <c r="A13761" s="287"/>
    </row>
    <row r="13762" spans="1:1" x14ac:dyDescent="0.25">
      <c r="A13762" s="287"/>
    </row>
    <row r="13763" spans="1:1" x14ac:dyDescent="0.25">
      <c r="A13763" s="287"/>
    </row>
    <row r="13764" spans="1:1" x14ac:dyDescent="0.25">
      <c r="A13764" s="287"/>
    </row>
    <row r="13765" spans="1:1" x14ac:dyDescent="0.25">
      <c r="A13765" s="287"/>
    </row>
    <row r="13766" spans="1:1" x14ac:dyDescent="0.25">
      <c r="A13766" s="287"/>
    </row>
    <row r="13767" spans="1:1" x14ac:dyDescent="0.25">
      <c r="A13767" s="287"/>
    </row>
    <row r="13768" spans="1:1" x14ac:dyDescent="0.25">
      <c r="A13768" s="287"/>
    </row>
    <row r="13769" spans="1:1" x14ac:dyDescent="0.25">
      <c r="A13769" s="287"/>
    </row>
    <row r="13770" spans="1:1" x14ac:dyDescent="0.25">
      <c r="A13770" s="287"/>
    </row>
    <row r="13771" spans="1:1" x14ac:dyDescent="0.25">
      <c r="A13771" s="287"/>
    </row>
    <row r="13772" spans="1:1" x14ac:dyDescent="0.25">
      <c r="A13772" s="287"/>
    </row>
    <row r="13773" spans="1:1" x14ac:dyDescent="0.25">
      <c r="A13773" s="287"/>
    </row>
    <row r="13774" spans="1:1" x14ac:dyDescent="0.25">
      <c r="A13774" s="287"/>
    </row>
    <row r="13775" spans="1:1" x14ac:dyDescent="0.25">
      <c r="A13775" s="287"/>
    </row>
    <row r="13776" spans="1:1" x14ac:dyDescent="0.25">
      <c r="A13776" s="287"/>
    </row>
    <row r="13777" spans="1:1" x14ac:dyDescent="0.25">
      <c r="A13777" s="287"/>
    </row>
    <row r="13778" spans="1:1" x14ac:dyDescent="0.25">
      <c r="A13778" s="287"/>
    </row>
    <row r="13779" spans="1:1" x14ac:dyDescent="0.25">
      <c r="A13779" s="287"/>
    </row>
    <row r="13780" spans="1:1" x14ac:dyDescent="0.25">
      <c r="A13780" s="287"/>
    </row>
    <row r="13781" spans="1:1" x14ac:dyDescent="0.25">
      <c r="A13781" s="287"/>
    </row>
    <row r="13782" spans="1:1" x14ac:dyDescent="0.25">
      <c r="A13782" s="287"/>
    </row>
    <row r="13783" spans="1:1" x14ac:dyDescent="0.25">
      <c r="A13783" s="287"/>
    </row>
    <row r="13784" spans="1:1" x14ac:dyDescent="0.25">
      <c r="A13784" s="287"/>
    </row>
    <row r="13785" spans="1:1" x14ac:dyDescent="0.25">
      <c r="A13785" s="287"/>
    </row>
    <row r="13786" spans="1:1" x14ac:dyDescent="0.25">
      <c r="A13786" s="287"/>
    </row>
    <row r="13787" spans="1:1" x14ac:dyDescent="0.25">
      <c r="A13787" s="287"/>
    </row>
    <row r="13788" spans="1:1" x14ac:dyDescent="0.25">
      <c r="A13788" s="287"/>
    </row>
    <row r="13789" spans="1:1" x14ac:dyDescent="0.25">
      <c r="A13789" s="287"/>
    </row>
    <row r="13790" spans="1:1" x14ac:dyDescent="0.25">
      <c r="A13790" s="287"/>
    </row>
    <row r="13791" spans="1:1" x14ac:dyDescent="0.25">
      <c r="A13791" s="287"/>
    </row>
    <row r="13792" spans="1:1" x14ac:dyDescent="0.25">
      <c r="A13792" s="287"/>
    </row>
    <row r="13793" spans="1:1" x14ac:dyDescent="0.25">
      <c r="A13793" s="287"/>
    </row>
    <row r="13794" spans="1:1" x14ac:dyDescent="0.25">
      <c r="A13794" s="287"/>
    </row>
    <row r="13795" spans="1:1" x14ac:dyDescent="0.25">
      <c r="A13795" s="287"/>
    </row>
    <row r="13796" spans="1:1" x14ac:dyDescent="0.25">
      <c r="A13796" s="287"/>
    </row>
    <row r="13797" spans="1:1" x14ac:dyDescent="0.25">
      <c r="A13797" s="287"/>
    </row>
    <row r="13798" spans="1:1" x14ac:dyDescent="0.25">
      <c r="A13798" s="287"/>
    </row>
    <row r="13799" spans="1:1" x14ac:dyDescent="0.25">
      <c r="A13799" s="287"/>
    </row>
    <row r="13800" spans="1:1" x14ac:dyDescent="0.25">
      <c r="A13800" s="287"/>
    </row>
    <row r="13801" spans="1:1" x14ac:dyDescent="0.25">
      <c r="A13801" s="287"/>
    </row>
    <row r="13802" spans="1:1" x14ac:dyDescent="0.25">
      <c r="A13802" s="287"/>
    </row>
    <row r="13803" spans="1:1" x14ac:dyDescent="0.25">
      <c r="A13803" s="287"/>
    </row>
    <row r="13804" spans="1:1" x14ac:dyDescent="0.25">
      <c r="A13804" s="287"/>
    </row>
    <row r="13805" spans="1:1" x14ac:dyDescent="0.25">
      <c r="A13805" s="287"/>
    </row>
    <row r="13806" spans="1:1" x14ac:dyDescent="0.25">
      <c r="A13806" s="287"/>
    </row>
    <row r="13807" spans="1:1" x14ac:dyDescent="0.25">
      <c r="A13807" s="287"/>
    </row>
    <row r="13808" spans="1:1" x14ac:dyDescent="0.25">
      <c r="A13808" s="287"/>
    </row>
    <row r="13809" spans="1:1" x14ac:dyDescent="0.25">
      <c r="A13809" s="287"/>
    </row>
    <row r="13810" spans="1:1" x14ac:dyDescent="0.25">
      <c r="A13810" s="287"/>
    </row>
    <row r="13811" spans="1:1" x14ac:dyDescent="0.25">
      <c r="A13811" s="287"/>
    </row>
    <row r="13812" spans="1:1" x14ac:dyDescent="0.25">
      <c r="A13812" s="287"/>
    </row>
    <row r="13813" spans="1:1" x14ac:dyDescent="0.25">
      <c r="A13813" s="287"/>
    </row>
    <row r="13814" spans="1:1" x14ac:dyDescent="0.25">
      <c r="A13814" s="287"/>
    </row>
    <row r="13815" spans="1:1" x14ac:dyDescent="0.25">
      <c r="A13815" s="287"/>
    </row>
    <row r="13816" spans="1:1" x14ac:dyDescent="0.25">
      <c r="A13816" s="287"/>
    </row>
    <row r="13817" spans="1:1" x14ac:dyDescent="0.25">
      <c r="A13817" s="287"/>
    </row>
    <row r="13818" spans="1:1" x14ac:dyDescent="0.25">
      <c r="A13818" s="287"/>
    </row>
    <row r="13819" spans="1:1" x14ac:dyDescent="0.25">
      <c r="A13819" s="287"/>
    </row>
    <row r="13820" spans="1:1" x14ac:dyDescent="0.25">
      <c r="A13820" s="287"/>
    </row>
    <row r="13821" spans="1:1" x14ac:dyDescent="0.25">
      <c r="A13821" s="287"/>
    </row>
    <row r="13822" spans="1:1" x14ac:dyDescent="0.25">
      <c r="A13822" s="287"/>
    </row>
    <row r="13823" spans="1:1" x14ac:dyDescent="0.25">
      <c r="A13823" s="287"/>
    </row>
    <row r="13824" spans="1:1" x14ac:dyDescent="0.25">
      <c r="A13824" s="287"/>
    </row>
    <row r="13825" spans="1:1" x14ac:dyDescent="0.25">
      <c r="A13825" s="287"/>
    </row>
    <row r="13826" spans="1:1" x14ac:dyDescent="0.25">
      <c r="A13826" s="287"/>
    </row>
    <row r="13827" spans="1:1" x14ac:dyDescent="0.25">
      <c r="A13827" s="287"/>
    </row>
    <row r="13828" spans="1:1" x14ac:dyDescent="0.25">
      <c r="A13828" s="287"/>
    </row>
    <row r="13829" spans="1:1" x14ac:dyDescent="0.25">
      <c r="A13829" s="287"/>
    </row>
    <row r="13830" spans="1:1" x14ac:dyDescent="0.25">
      <c r="A13830" s="287"/>
    </row>
    <row r="13831" spans="1:1" x14ac:dyDescent="0.25">
      <c r="A13831" s="287"/>
    </row>
    <row r="13832" spans="1:1" x14ac:dyDescent="0.25">
      <c r="A13832" s="287"/>
    </row>
    <row r="13833" spans="1:1" x14ac:dyDescent="0.25">
      <c r="A13833" s="287"/>
    </row>
    <row r="13834" spans="1:1" x14ac:dyDescent="0.25">
      <c r="A13834" s="287"/>
    </row>
    <row r="13835" spans="1:1" x14ac:dyDescent="0.25">
      <c r="A13835" s="287"/>
    </row>
    <row r="13836" spans="1:1" x14ac:dyDescent="0.25">
      <c r="A13836" s="287"/>
    </row>
    <row r="13837" spans="1:1" x14ac:dyDescent="0.25">
      <c r="A13837" s="287"/>
    </row>
    <row r="13838" spans="1:1" x14ac:dyDescent="0.25">
      <c r="A13838" s="287"/>
    </row>
    <row r="13839" spans="1:1" x14ac:dyDescent="0.25">
      <c r="A13839" s="287"/>
    </row>
    <row r="13840" spans="1:1" x14ac:dyDescent="0.25">
      <c r="A13840" s="287"/>
    </row>
    <row r="13841" spans="1:1" x14ac:dyDescent="0.25">
      <c r="A13841" s="287"/>
    </row>
    <row r="13842" spans="1:1" x14ac:dyDescent="0.25">
      <c r="A13842" s="287"/>
    </row>
    <row r="13843" spans="1:1" x14ac:dyDescent="0.25">
      <c r="A13843" s="287"/>
    </row>
    <row r="13844" spans="1:1" x14ac:dyDescent="0.25">
      <c r="A13844" s="287"/>
    </row>
    <row r="13845" spans="1:1" x14ac:dyDescent="0.25">
      <c r="A13845" s="287"/>
    </row>
    <row r="13846" spans="1:1" x14ac:dyDescent="0.25">
      <c r="A13846" s="287"/>
    </row>
    <row r="13847" spans="1:1" x14ac:dyDescent="0.25">
      <c r="A13847" s="287"/>
    </row>
    <row r="13848" spans="1:1" x14ac:dyDescent="0.25">
      <c r="A13848" s="287"/>
    </row>
    <row r="13849" spans="1:1" x14ac:dyDescent="0.25">
      <c r="A13849" s="287"/>
    </row>
    <row r="13850" spans="1:1" x14ac:dyDescent="0.25">
      <c r="A13850" s="287"/>
    </row>
    <row r="13851" spans="1:1" x14ac:dyDescent="0.25">
      <c r="A13851" s="287"/>
    </row>
    <row r="13852" spans="1:1" x14ac:dyDescent="0.25">
      <c r="A13852" s="287"/>
    </row>
    <row r="13853" spans="1:1" x14ac:dyDescent="0.25">
      <c r="A13853" s="287"/>
    </row>
    <row r="13854" spans="1:1" x14ac:dyDescent="0.25">
      <c r="A13854" s="287"/>
    </row>
    <row r="13855" spans="1:1" x14ac:dyDescent="0.25">
      <c r="A13855" s="287"/>
    </row>
    <row r="13856" spans="1:1" x14ac:dyDescent="0.25">
      <c r="A13856" s="287"/>
    </row>
    <row r="13857" spans="1:1" x14ac:dyDescent="0.25">
      <c r="A13857" s="287"/>
    </row>
    <row r="13858" spans="1:1" x14ac:dyDescent="0.25">
      <c r="A13858" s="287"/>
    </row>
    <row r="13859" spans="1:1" x14ac:dyDescent="0.25">
      <c r="A13859" s="287"/>
    </row>
    <row r="13860" spans="1:1" x14ac:dyDescent="0.25">
      <c r="A13860" s="287"/>
    </row>
    <row r="13861" spans="1:1" x14ac:dyDescent="0.25">
      <c r="A13861" s="287"/>
    </row>
    <row r="13862" spans="1:1" x14ac:dyDescent="0.25">
      <c r="A13862" s="287"/>
    </row>
    <row r="13863" spans="1:1" x14ac:dyDescent="0.25">
      <c r="A13863" s="287"/>
    </row>
    <row r="13864" spans="1:1" x14ac:dyDescent="0.25">
      <c r="A13864" s="287"/>
    </row>
    <row r="13865" spans="1:1" x14ac:dyDescent="0.25">
      <c r="A13865" s="287"/>
    </row>
    <row r="13866" spans="1:1" x14ac:dyDescent="0.25">
      <c r="A13866" s="287"/>
    </row>
    <row r="13867" spans="1:1" x14ac:dyDescent="0.25">
      <c r="A13867" s="287"/>
    </row>
    <row r="13868" spans="1:1" x14ac:dyDescent="0.25">
      <c r="A13868" s="287"/>
    </row>
    <row r="13869" spans="1:1" x14ac:dyDescent="0.25">
      <c r="A13869" s="287"/>
    </row>
    <row r="13870" spans="1:1" x14ac:dyDescent="0.25">
      <c r="A13870" s="287"/>
    </row>
    <row r="13871" spans="1:1" x14ac:dyDescent="0.25">
      <c r="A13871" s="287"/>
    </row>
    <row r="13872" spans="1:1" x14ac:dyDescent="0.25">
      <c r="A13872" s="287"/>
    </row>
    <row r="13873" spans="1:1" x14ac:dyDescent="0.25">
      <c r="A13873" s="287"/>
    </row>
    <row r="13874" spans="1:1" x14ac:dyDescent="0.25">
      <c r="A13874" s="287"/>
    </row>
    <row r="13875" spans="1:1" x14ac:dyDescent="0.25">
      <c r="A13875" s="287"/>
    </row>
    <row r="13876" spans="1:1" x14ac:dyDescent="0.25">
      <c r="A13876" s="287"/>
    </row>
    <row r="13877" spans="1:1" x14ac:dyDescent="0.25">
      <c r="A13877" s="287"/>
    </row>
    <row r="13878" spans="1:1" x14ac:dyDescent="0.25">
      <c r="A13878" s="287"/>
    </row>
    <row r="13879" spans="1:1" x14ac:dyDescent="0.25">
      <c r="A13879" s="287"/>
    </row>
    <row r="13880" spans="1:1" x14ac:dyDescent="0.25">
      <c r="A13880" s="287"/>
    </row>
    <row r="13881" spans="1:1" x14ac:dyDescent="0.25">
      <c r="A13881" s="287"/>
    </row>
    <row r="13882" spans="1:1" x14ac:dyDescent="0.25">
      <c r="A13882" s="287"/>
    </row>
    <row r="13883" spans="1:1" x14ac:dyDescent="0.25">
      <c r="A13883" s="287"/>
    </row>
    <row r="13884" spans="1:1" x14ac:dyDescent="0.25">
      <c r="A13884" s="287"/>
    </row>
    <row r="13885" spans="1:1" x14ac:dyDescent="0.25">
      <c r="A13885" s="287"/>
    </row>
    <row r="13886" spans="1:1" x14ac:dyDescent="0.25">
      <c r="A13886" s="287"/>
    </row>
    <row r="13887" spans="1:1" x14ac:dyDescent="0.25">
      <c r="A13887" s="287"/>
    </row>
    <row r="13888" spans="1:1" x14ac:dyDescent="0.25">
      <c r="A13888" s="287"/>
    </row>
    <row r="13889" spans="1:1" x14ac:dyDescent="0.25">
      <c r="A13889" s="287"/>
    </row>
    <row r="13890" spans="1:1" x14ac:dyDescent="0.25">
      <c r="A13890" s="287"/>
    </row>
    <row r="13891" spans="1:1" x14ac:dyDescent="0.25">
      <c r="A13891" s="287"/>
    </row>
    <row r="13892" spans="1:1" x14ac:dyDescent="0.25">
      <c r="A13892" s="287"/>
    </row>
    <row r="13893" spans="1:1" x14ac:dyDescent="0.25">
      <c r="A13893" s="287"/>
    </row>
    <row r="13894" spans="1:1" x14ac:dyDescent="0.25">
      <c r="A13894" s="287"/>
    </row>
    <row r="13895" spans="1:1" x14ac:dyDescent="0.25">
      <c r="A13895" s="287"/>
    </row>
    <row r="13896" spans="1:1" x14ac:dyDescent="0.25">
      <c r="A13896" s="287"/>
    </row>
    <row r="13897" spans="1:1" x14ac:dyDescent="0.25">
      <c r="A13897" s="287"/>
    </row>
    <row r="13898" spans="1:1" x14ac:dyDescent="0.25">
      <c r="A13898" s="287"/>
    </row>
    <row r="13899" spans="1:1" x14ac:dyDescent="0.25">
      <c r="A13899" s="287"/>
    </row>
    <row r="13900" spans="1:1" x14ac:dyDescent="0.25">
      <c r="A13900" s="287"/>
    </row>
    <row r="13901" spans="1:1" x14ac:dyDescent="0.25">
      <c r="A13901" s="287"/>
    </row>
    <row r="13902" spans="1:1" x14ac:dyDescent="0.25">
      <c r="A13902" s="287"/>
    </row>
    <row r="13903" spans="1:1" x14ac:dyDescent="0.25">
      <c r="A13903" s="287"/>
    </row>
    <row r="13904" spans="1:1" x14ac:dyDescent="0.25">
      <c r="A13904" s="287"/>
    </row>
    <row r="13905" spans="1:1" x14ac:dyDescent="0.25">
      <c r="A13905" s="287"/>
    </row>
    <row r="13906" spans="1:1" x14ac:dyDescent="0.25">
      <c r="A13906" s="287"/>
    </row>
    <row r="13907" spans="1:1" x14ac:dyDescent="0.25">
      <c r="A13907" s="287"/>
    </row>
    <row r="13908" spans="1:1" x14ac:dyDescent="0.25">
      <c r="A13908" s="287"/>
    </row>
    <row r="13909" spans="1:1" x14ac:dyDescent="0.25">
      <c r="A13909" s="287"/>
    </row>
    <row r="13910" spans="1:1" x14ac:dyDescent="0.25">
      <c r="A13910" s="287"/>
    </row>
    <row r="13911" spans="1:1" x14ac:dyDescent="0.25">
      <c r="A13911" s="287"/>
    </row>
    <row r="13912" spans="1:1" x14ac:dyDescent="0.25">
      <c r="A13912" s="287"/>
    </row>
    <row r="13913" spans="1:1" x14ac:dyDescent="0.25">
      <c r="A13913" s="287"/>
    </row>
    <row r="13914" spans="1:1" x14ac:dyDescent="0.25">
      <c r="A13914" s="287"/>
    </row>
    <row r="13915" spans="1:1" x14ac:dyDescent="0.25">
      <c r="A13915" s="287"/>
    </row>
    <row r="13916" spans="1:1" x14ac:dyDescent="0.25">
      <c r="A13916" s="287"/>
    </row>
    <row r="13917" spans="1:1" x14ac:dyDescent="0.25">
      <c r="A13917" s="287"/>
    </row>
    <row r="13918" spans="1:1" x14ac:dyDescent="0.25">
      <c r="A13918" s="287"/>
    </row>
    <row r="13919" spans="1:1" x14ac:dyDescent="0.25">
      <c r="A13919" s="287"/>
    </row>
    <row r="13920" spans="1:1" x14ac:dyDescent="0.25">
      <c r="A13920" s="287"/>
    </row>
    <row r="13921" spans="1:1" x14ac:dyDescent="0.25">
      <c r="A13921" s="287"/>
    </row>
    <row r="13922" spans="1:1" x14ac:dyDescent="0.25">
      <c r="A13922" s="287"/>
    </row>
    <row r="13923" spans="1:1" x14ac:dyDescent="0.25">
      <c r="A13923" s="287"/>
    </row>
    <row r="13924" spans="1:1" x14ac:dyDescent="0.25">
      <c r="A13924" s="287"/>
    </row>
    <row r="13925" spans="1:1" x14ac:dyDescent="0.25">
      <c r="A13925" s="287"/>
    </row>
    <row r="13926" spans="1:1" x14ac:dyDescent="0.25">
      <c r="A13926" s="287"/>
    </row>
    <row r="13927" spans="1:1" x14ac:dyDescent="0.25">
      <c r="A13927" s="287"/>
    </row>
    <row r="13928" spans="1:1" x14ac:dyDescent="0.25">
      <c r="A13928" s="287"/>
    </row>
    <row r="13929" spans="1:1" x14ac:dyDescent="0.25">
      <c r="A13929" s="287"/>
    </row>
    <row r="13930" spans="1:1" x14ac:dyDescent="0.25">
      <c r="A13930" s="287"/>
    </row>
    <row r="13931" spans="1:1" x14ac:dyDescent="0.25">
      <c r="A13931" s="287"/>
    </row>
    <row r="13932" spans="1:1" x14ac:dyDescent="0.25">
      <c r="A13932" s="287"/>
    </row>
    <row r="13933" spans="1:1" x14ac:dyDescent="0.25">
      <c r="A13933" s="287"/>
    </row>
    <row r="13934" spans="1:1" x14ac:dyDescent="0.25">
      <c r="A13934" s="287"/>
    </row>
    <row r="13935" spans="1:1" x14ac:dyDescent="0.25">
      <c r="A13935" s="287"/>
    </row>
    <row r="13936" spans="1:1" x14ac:dyDescent="0.25">
      <c r="A13936" s="287"/>
    </row>
    <row r="13937" spans="1:1" x14ac:dyDescent="0.25">
      <c r="A13937" s="287"/>
    </row>
    <row r="13938" spans="1:1" x14ac:dyDescent="0.25">
      <c r="A13938" s="287"/>
    </row>
    <row r="13939" spans="1:1" x14ac:dyDescent="0.25">
      <c r="A13939" s="287"/>
    </row>
    <row r="13940" spans="1:1" x14ac:dyDescent="0.25">
      <c r="A13940" s="287"/>
    </row>
    <row r="13941" spans="1:1" x14ac:dyDescent="0.25">
      <c r="A13941" s="287"/>
    </row>
    <row r="13942" spans="1:1" x14ac:dyDescent="0.25">
      <c r="A13942" s="287"/>
    </row>
    <row r="13943" spans="1:1" x14ac:dyDescent="0.25">
      <c r="A13943" s="287"/>
    </row>
    <row r="13944" spans="1:1" x14ac:dyDescent="0.25">
      <c r="A13944" s="287"/>
    </row>
    <row r="13945" spans="1:1" x14ac:dyDescent="0.25">
      <c r="A13945" s="287"/>
    </row>
    <row r="13946" spans="1:1" x14ac:dyDescent="0.25">
      <c r="A13946" s="287"/>
    </row>
    <row r="13947" spans="1:1" x14ac:dyDescent="0.25">
      <c r="A13947" s="287"/>
    </row>
    <row r="13948" spans="1:1" x14ac:dyDescent="0.25">
      <c r="A13948" s="287"/>
    </row>
    <row r="13949" spans="1:1" x14ac:dyDescent="0.25">
      <c r="A13949" s="287"/>
    </row>
    <row r="13950" spans="1:1" x14ac:dyDescent="0.25">
      <c r="A13950" s="287"/>
    </row>
    <row r="13951" spans="1:1" x14ac:dyDescent="0.25">
      <c r="A13951" s="287"/>
    </row>
    <row r="13952" spans="1:1" x14ac:dyDescent="0.25">
      <c r="A13952" s="287"/>
    </row>
    <row r="13953" spans="1:1" x14ac:dyDescent="0.25">
      <c r="A13953" s="287"/>
    </row>
    <row r="13954" spans="1:1" x14ac:dyDescent="0.25">
      <c r="A13954" s="287"/>
    </row>
    <row r="13955" spans="1:1" x14ac:dyDescent="0.25">
      <c r="A13955" s="287"/>
    </row>
    <row r="13956" spans="1:1" x14ac:dyDescent="0.25">
      <c r="A13956" s="287"/>
    </row>
    <row r="13957" spans="1:1" x14ac:dyDescent="0.25">
      <c r="A13957" s="287"/>
    </row>
    <row r="13958" spans="1:1" x14ac:dyDescent="0.25">
      <c r="A13958" s="287"/>
    </row>
    <row r="13959" spans="1:1" x14ac:dyDescent="0.25">
      <c r="A13959" s="287"/>
    </row>
    <row r="13960" spans="1:1" x14ac:dyDescent="0.25">
      <c r="A13960" s="287"/>
    </row>
    <row r="13961" spans="1:1" x14ac:dyDescent="0.25">
      <c r="A13961" s="287"/>
    </row>
    <row r="13962" spans="1:1" x14ac:dyDescent="0.25">
      <c r="A13962" s="287"/>
    </row>
    <row r="13963" spans="1:1" x14ac:dyDescent="0.25">
      <c r="A13963" s="287"/>
    </row>
    <row r="13964" spans="1:1" x14ac:dyDescent="0.25">
      <c r="A13964" s="287"/>
    </row>
    <row r="13965" spans="1:1" x14ac:dyDescent="0.25">
      <c r="A13965" s="287"/>
    </row>
    <row r="13966" spans="1:1" x14ac:dyDescent="0.25">
      <c r="A13966" s="287"/>
    </row>
    <row r="13967" spans="1:1" x14ac:dyDescent="0.25">
      <c r="A13967" s="287"/>
    </row>
    <row r="13968" spans="1:1" x14ac:dyDescent="0.25">
      <c r="A13968" s="287"/>
    </row>
    <row r="13969" spans="1:1" x14ac:dyDescent="0.25">
      <c r="A13969" s="287"/>
    </row>
    <row r="13970" spans="1:1" x14ac:dyDescent="0.25">
      <c r="A13970" s="287"/>
    </row>
    <row r="13971" spans="1:1" x14ac:dyDescent="0.25">
      <c r="A13971" s="287"/>
    </row>
    <row r="13972" spans="1:1" x14ac:dyDescent="0.25">
      <c r="A13972" s="287"/>
    </row>
    <row r="13973" spans="1:1" x14ac:dyDescent="0.25">
      <c r="A13973" s="287"/>
    </row>
    <row r="13974" spans="1:1" x14ac:dyDescent="0.25">
      <c r="A13974" s="287"/>
    </row>
    <row r="13975" spans="1:1" x14ac:dyDescent="0.25">
      <c r="A13975" s="287"/>
    </row>
    <row r="13976" spans="1:1" x14ac:dyDescent="0.25">
      <c r="A13976" s="287"/>
    </row>
    <row r="13977" spans="1:1" x14ac:dyDescent="0.25">
      <c r="A13977" s="287"/>
    </row>
    <row r="13978" spans="1:1" x14ac:dyDescent="0.25">
      <c r="A13978" s="287"/>
    </row>
    <row r="13979" spans="1:1" x14ac:dyDescent="0.25">
      <c r="A13979" s="287"/>
    </row>
    <row r="13980" spans="1:1" x14ac:dyDescent="0.25">
      <c r="A13980" s="287"/>
    </row>
    <row r="13981" spans="1:1" x14ac:dyDescent="0.25">
      <c r="A13981" s="287"/>
    </row>
    <row r="13982" spans="1:1" x14ac:dyDescent="0.25">
      <c r="A13982" s="287"/>
    </row>
    <row r="13983" spans="1:1" x14ac:dyDescent="0.25">
      <c r="A13983" s="287"/>
    </row>
    <row r="13984" spans="1:1" x14ac:dyDescent="0.25">
      <c r="A13984" s="287"/>
    </row>
    <row r="13985" spans="1:1" x14ac:dyDescent="0.25">
      <c r="A13985" s="287"/>
    </row>
    <row r="13986" spans="1:1" x14ac:dyDescent="0.25">
      <c r="A13986" s="287"/>
    </row>
    <row r="13987" spans="1:1" x14ac:dyDescent="0.25">
      <c r="A13987" s="287"/>
    </row>
    <row r="13988" spans="1:1" x14ac:dyDescent="0.25">
      <c r="A13988" s="287"/>
    </row>
    <row r="13989" spans="1:1" x14ac:dyDescent="0.25">
      <c r="A13989" s="287"/>
    </row>
    <row r="13990" spans="1:1" x14ac:dyDescent="0.25">
      <c r="A13990" s="287"/>
    </row>
    <row r="13991" spans="1:1" x14ac:dyDescent="0.25">
      <c r="A13991" s="287"/>
    </row>
    <row r="13992" spans="1:1" x14ac:dyDescent="0.25">
      <c r="A13992" s="287"/>
    </row>
    <row r="13993" spans="1:1" x14ac:dyDescent="0.25">
      <c r="A13993" s="287"/>
    </row>
    <row r="13994" spans="1:1" x14ac:dyDescent="0.25">
      <c r="A13994" s="287"/>
    </row>
    <row r="13995" spans="1:1" x14ac:dyDescent="0.25">
      <c r="A13995" s="287"/>
    </row>
    <row r="13996" spans="1:1" x14ac:dyDescent="0.25">
      <c r="A13996" s="287"/>
    </row>
    <row r="13997" spans="1:1" x14ac:dyDescent="0.25">
      <c r="A13997" s="287"/>
    </row>
    <row r="13998" spans="1:1" x14ac:dyDescent="0.25">
      <c r="A13998" s="287"/>
    </row>
    <row r="13999" spans="1:1" x14ac:dyDescent="0.25">
      <c r="A13999" s="287"/>
    </row>
    <row r="14000" spans="1:1" x14ac:dyDescent="0.25">
      <c r="A14000" s="287"/>
    </row>
    <row r="14001" spans="1:1" x14ac:dyDescent="0.25">
      <c r="A14001" s="287"/>
    </row>
    <row r="14002" spans="1:1" x14ac:dyDescent="0.25">
      <c r="A14002" s="287"/>
    </row>
    <row r="14003" spans="1:1" x14ac:dyDescent="0.25">
      <c r="A14003" s="287"/>
    </row>
    <row r="14004" spans="1:1" x14ac:dyDescent="0.25">
      <c r="A14004" s="287"/>
    </row>
    <row r="14005" spans="1:1" x14ac:dyDescent="0.25">
      <c r="A14005" s="287"/>
    </row>
    <row r="14006" spans="1:1" x14ac:dyDescent="0.25">
      <c r="A14006" s="287"/>
    </row>
    <row r="14007" spans="1:1" x14ac:dyDescent="0.25">
      <c r="A14007" s="287"/>
    </row>
    <row r="14008" spans="1:1" x14ac:dyDescent="0.25">
      <c r="A14008" s="287"/>
    </row>
    <row r="14009" spans="1:1" x14ac:dyDescent="0.25">
      <c r="A14009" s="287"/>
    </row>
    <row r="14010" spans="1:1" x14ac:dyDescent="0.25">
      <c r="A14010" s="287"/>
    </row>
    <row r="14011" spans="1:1" x14ac:dyDescent="0.25">
      <c r="A14011" s="287"/>
    </row>
    <row r="14012" spans="1:1" x14ac:dyDescent="0.25">
      <c r="A14012" s="287"/>
    </row>
    <row r="14013" spans="1:1" x14ac:dyDescent="0.25">
      <c r="A14013" s="287"/>
    </row>
    <row r="14014" spans="1:1" x14ac:dyDescent="0.25">
      <c r="A14014" s="287"/>
    </row>
    <row r="14015" spans="1:1" x14ac:dyDescent="0.25">
      <c r="A14015" s="287"/>
    </row>
    <row r="14016" spans="1:1" x14ac:dyDescent="0.25">
      <c r="A14016" s="287"/>
    </row>
    <row r="14017" spans="1:1" x14ac:dyDescent="0.25">
      <c r="A14017" s="287"/>
    </row>
    <row r="14018" spans="1:1" x14ac:dyDescent="0.25">
      <c r="A14018" s="287"/>
    </row>
    <row r="14019" spans="1:1" x14ac:dyDescent="0.25">
      <c r="A14019" s="287"/>
    </row>
    <row r="14020" spans="1:1" x14ac:dyDescent="0.25">
      <c r="A14020" s="287"/>
    </row>
    <row r="14021" spans="1:1" x14ac:dyDescent="0.25">
      <c r="A14021" s="287"/>
    </row>
    <row r="14022" spans="1:1" x14ac:dyDescent="0.25">
      <c r="A14022" s="287"/>
    </row>
    <row r="14023" spans="1:1" x14ac:dyDescent="0.25">
      <c r="A14023" s="287"/>
    </row>
    <row r="14024" spans="1:1" x14ac:dyDescent="0.25">
      <c r="A14024" s="287"/>
    </row>
    <row r="14025" spans="1:1" x14ac:dyDescent="0.25">
      <c r="A14025" s="287"/>
    </row>
    <row r="14026" spans="1:1" x14ac:dyDescent="0.25">
      <c r="A14026" s="287"/>
    </row>
    <row r="14027" spans="1:1" x14ac:dyDescent="0.25">
      <c r="A14027" s="287"/>
    </row>
    <row r="14028" spans="1:1" x14ac:dyDescent="0.25">
      <c r="A14028" s="287"/>
    </row>
    <row r="14029" spans="1:1" x14ac:dyDescent="0.25">
      <c r="A14029" s="287"/>
    </row>
    <row r="14030" spans="1:1" x14ac:dyDescent="0.25">
      <c r="A14030" s="287"/>
    </row>
    <row r="14031" spans="1:1" x14ac:dyDescent="0.25">
      <c r="A14031" s="287"/>
    </row>
    <row r="14032" spans="1:1" x14ac:dyDescent="0.25">
      <c r="A14032" s="287"/>
    </row>
    <row r="14033" spans="1:1" x14ac:dyDescent="0.25">
      <c r="A14033" s="287"/>
    </row>
    <row r="14034" spans="1:1" x14ac:dyDescent="0.25">
      <c r="A14034" s="287"/>
    </row>
    <row r="14035" spans="1:1" x14ac:dyDescent="0.25">
      <c r="A14035" s="287"/>
    </row>
    <row r="14036" spans="1:1" x14ac:dyDescent="0.25">
      <c r="A14036" s="287"/>
    </row>
    <row r="14037" spans="1:1" x14ac:dyDescent="0.25">
      <c r="A14037" s="287"/>
    </row>
    <row r="14038" spans="1:1" x14ac:dyDescent="0.25">
      <c r="A14038" s="287"/>
    </row>
    <row r="14039" spans="1:1" x14ac:dyDescent="0.25">
      <c r="A14039" s="287"/>
    </row>
    <row r="14040" spans="1:1" x14ac:dyDescent="0.25">
      <c r="A14040" s="287"/>
    </row>
    <row r="14041" spans="1:1" x14ac:dyDescent="0.25">
      <c r="A14041" s="287"/>
    </row>
    <row r="14042" spans="1:1" x14ac:dyDescent="0.25">
      <c r="A14042" s="287"/>
    </row>
    <row r="14043" spans="1:1" x14ac:dyDescent="0.25">
      <c r="A14043" s="287"/>
    </row>
    <row r="14044" spans="1:1" x14ac:dyDescent="0.25">
      <c r="A14044" s="287"/>
    </row>
    <row r="14045" spans="1:1" x14ac:dyDescent="0.25">
      <c r="A14045" s="287"/>
    </row>
    <row r="14046" spans="1:1" x14ac:dyDescent="0.25">
      <c r="A14046" s="287"/>
    </row>
    <row r="14047" spans="1:1" x14ac:dyDescent="0.25">
      <c r="A14047" s="287"/>
    </row>
    <row r="14048" spans="1:1" x14ac:dyDescent="0.25">
      <c r="A14048" s="287"/>
    </row>
    <row r="14049" spans="1:1" x14ac:dyDescent="0.25">
      <c r="A14049" s="287"/>
    </row>
    <row r="14050" spans="1:1" x14ac:dyDescent="0.25">
      <c r="A14050" s="287"/>
    </row>
    <row r="14051" spans="1:1" x14ac:dyDescent="0.25">
      <c r="A14051" s="287"/>
    </row>
    <row r="14052" spans="1:1" x14ac:dyDescent="0.25">
      <c r="A14052" s="287"/>
    </row>
    <row r="14053" spans="1:1" x14ac:dyDescent="0.25">
      <c r="A14053" s="287"/>
    </row>
    <row r="14054" spans="1:1" x14ac:dyDescent="0.25">
      <c r="A14054" s="287"/>
    </row>
    <row r="14055" spans="1:1" x14ac:dyDescent="0.25">
      <c r="A14055" s="287"/>
    </row>
    <row r="14056" spans="1:1" x14ac:dyDescent="0.25">
      <c r="A14056" s="287"/>
    </row>
    <row r="14057" spans="1:1" x14ac:dyDescent="0.25">
      <c r="A14057" s="287"/>
    </row>
    <row r="14058" spans="1:1" x14ac:dyDescent="0.25">
      <c r="A14058" s="287"/>
    </row>
    <row r="14059" spans="1:1" x14ac:dyDescent="0.25">
      <c r="A14059" s="287"/>
    </row>
    <row r="14060" spans="1:1" x14ac:dyDescent="0.25">
      <c r="A14060" s="287"/>
    </row>
    <row r="14061" spans="1:1" x14ac:dyDescent="0.25">
      <c r="A14061" s="287"/>
    </row>
    <row r="14062" spans="1:1" x14ac:dyDescent="0.25">
      <c r="A14062" s="287"/>
    </row>
    <row r="14063" spans="1:1" x14ac:dyDescent="0.25">
      <c r="A14063" s="287"/>
    </row>
    <row r="14064" spans="1:1" x14ac:dyDescent="0.25">
      <c r="A14064" s="287"/>
    </row>
    <row r="14065" spans="1:1" x14ac:dyDescent="0.25">
      <c r="A14065" s="287"/>
    </row>
    <row r="14066" spans="1:1" x14ac:dyDescent="0.25">
      <c r="A14066" s="287"/>
    </row>
    <row r="14067" spans="1:1" x14ac:dyDescent="0.25">
      <c r="A14067" s="287"/>
    </row>
    <row r="14068" spans="1:1" x14ac:dyDescent="0.25">
      <c r="A14068" s="287"/>
    </row>
    <row r="14069" spans="1:1" x14ac:dyDescent="0.25">
      <c r="A14069" s="287"/>
    </row>
    <row r="14070" spans="1:1" x14ac:dyDescent="0.25">
      <c r="A14070" s="287"/>
    </row>
    <row r="14071" spans="1:1" x14ac:dyDescent="0.25">
      <c r="A14071" s="287"/>
    </row>
    <row r="14072" spans="1:1" x14ac:dyDescent="0.25">
      <c r="A14072" s="287"/>
    </row>
    <row r="14073" spans="1:1" x14ac:dyDescent="0.25">
      <c r="A14073" s="287"/>
    </row>
    <row r="14074" spans="1:1" x14ac:dyDescent="0.25">
      <c r="A14074" s="287"/>
    </row>
    <row r="14075" spans="1:1" x14ac:dyDescent="0.25">
      <c r="A14075" s="287"/>
    </row>
    <row r="14076" spans="1:1" x14ac:dyDescent="0.25">
      <c r="A14076" s="287"/>
    </row>
    <row r="14077" spans="1:1" x14ac:dyDescent="0.25">
      <c r="A14077" s="287"/>
    </row>
    <row r="14078" spans="1:1" x14ac:dyDescent="0.25">
      <c r="A14078" s="287"/>
    </row>
    <row r="14079" spans="1:1" x14ac:dyDescent="0.25">
      <c r="A14079" s="287"/>
    </row>
    <row r="14080" spans="1:1" x14ac:dyDescent="0.25">
      <c r="A14080" s="287"/>
    </row>
    <row r="14081" spans="1:1" x14ac:dyDescent="0.25">
      <c r="A14081" s="287"/>
    </row>
    <row r="14082" spans="1:1" x14ac:dyDescent="0.25">
      <c r="A14082" s="287"/>
    </row>
    <row r="14083" spans="1:1" x14ac:dyDescent="0.25">
      <c r="A14083" s="287"/>
    </row>
    <row r="14084" spans="1:1" x14ac:dyDescent="0.25">
      <c r="A14084" s="287"/>
    </row>
    <row r="14085" spans="1:1" x14ac:dyDescent="0.25">
      <c r="A14085" s="287"/>
    </row>
    <row r="14086" spans="1:1" x14ac:dyDescent="0.25">
      <c r="A14086" s="287"/>
    </row>
    <row r="14087" spans="1:1" x14ac:dyDescent="0.25">
      <c r="A14087" s="287"/>
    </row>
    <row r="14088" spans="1:1" x14ac:dyDescent="0.25">
      <c r="A14088" s="287"/>
    </row>
    <row r="14089" spans="1:1" x14ac:dyDescent="0.25">
      <c r="A14089" s="287"/>
    </row>
    <row r="14090" spans="1:1" x14ac:dyDescent="0.25">
      <c r="A14090" s="287"/>
    </row>
    <row r="14091" spans="1:1" x14ac:dyDescent="0.25">
      <c r="A14091" s="287"/>
    </row>
    <row r="14092" spans="1:1" x14ac:dyDescent="0.25">
      <c r="A14092" s="287"/>
    </row>
    <row r="14093" spans="1:1" x14ac:dyDescent="0.25">
      <c r="A14093" s="287"/>
    </row>
    <row r="14094" spans="1:1" x14ac:dyDescent="0.25">
      <c r="A14094" s="287"/>
    </row>
    <row r="14095" spans="1:1" x14ac:dyDescent="0.25">
      <c r="A14095" s="287"/>
    </row>
    <row r="14096" spans="1:1" x14ac:dyDescent="0.25">
      <c r="A14096" s="287"/>
    </row>
    <row r="14097" spans="1:1" x14ac:dyDescent="0.25">
      <c r="A14097" s="287"/>
    </row>
    <row r="14098" spans="1:1" x14ac:dyDescent="0.25">
      <c r="A14098" s="287"/>
    </row>
    <row r="14099" spans="1:1" x14ac:dyDescent="0.25">
      <c r="A14099" s="287"/>
    </row>
    <row r="14100" spans="1:1" x14ac:dyDescent="0.25">
      <c r="A14100" s="287"/>
    </row>
    <row r="14101" spans="1:1" x14ac:dyDescent="0.25">
      <c r="A14101" s="287"/>
    </row>
    <row r="14102" spans="1:1" x14ac:dyDescent="0.25">
      <c r="A14102" s="287"/>
    </row>
    <row r="14103" spans="1:1" x14ac:dyDescent="0.25">
      <c r="A14103" s="287"/>
    </row>
    <row r="14104" spans="1:1" x14ac:dyDescent="0.25">
      <c r="A14104" s="287"/>
    </row>
    <row r="14105" spans="1:1" x14ac:dyDescent="0.25">
      <c r="A14105" s="287"/>
    </row>
    <row r="14106" spans="1:1" x14ac:dyDescent="0.25">
      <c r="A14106" s="287"/>
    </row>
    <row r="14107" spans="1:1" x14ac:dyDescent="0.25">
      <c r="A14107" s="287"/>
    </row>
    <row r="14108" spans="1:1" x14ac:dyDescent="0.25">
      <c r="A14108" s="287"/>
    </row>
    <row r="14109" spans="1:1" x14ac:dyDescent="0.25">
      <c r="A14109" s="287"/>
    </row>
    <row r="14110" spans="1:1" x14ac:dyDescent="0.25">
      <c r="A14110" s="287"/>
    </row>
    <row r="14111" spans="1:1" x14ac:dyDescent="0.25">
      <c r="A14111" s="287"/>
    </row>
    <row r="14112" spans="1:1" x14ac:dyDescent="0.25">
      <c r="A14112" s="287"/>
    </row>
    <row r="14113" spans="1:1" x14ac:dyDescent="0.25">
      <c r="A14113" s="287"/>
    </row>
    <row r="14114" spans="1:1" x14ac:dyDescent="0.25">
      <c r="A14114" s="287"/>
    </row>
    <row r="14115" spans="1:1" x14ac:dyDescent="0.25">
      <c r="A14115" s="287"/>
    </row>
    <row r="14116" spans="1:1" x14ac:dyDescent="0.25">
      <c r="A14116" s="287"/>
    </row>
    <row r="14117" spans="1:1" x14ac:dyDescent="0.25">
      <c r="A14117" s="287"/>
    </row>
    <row r="14118" spans="1:1" x14ac:dyDescent="0.25">
      <c r="A14118" s="287"/>
    </row>
    <row r="14119" spans="1:1" x14ac:dyDescent="0.25">
      <c r="A14119" s="287"/>
    </row>
    <row r="14120" spans="1:1" x14ac:dyDescent="0.25">
      <c r="A14120" s="287"/>
    </row>
    <row r="14121" spans="1:1" x14ac:dyDescent="0.25">
      <c r="A14121" s="287"/>
    </row>
    <row r="14122" spans="1:1" x14ac:dyDescent="0.25">
      <c r="A14122" s="287"/>
    </row>
    <row r="14123" spans="1:1" x14ac:dyDescent="0.25">
      <c r="A14123" s="287"/>
    </row>
    <row r="14124" spans="1:1" x14ac:dyDescent="0.25">
      <c r="A14124" s="287"/>
    </row>
    <row r="14125" spans="1:1" x14ac:dyDescent="0.25">
      <c r="A14125" s="287"/>
    </row>
    <row r="14126" spans="1:1" x14ac:dyDescent="0.25">
      <c r="A14126" s="287"/>
    </row>
    <row r="14127" spans="1:1" x14ac:dyDescent="0.25">
      <c r="A14127" s="287"/>
    </row>
    <row r="14128" spans="1:1" x14ac:dyDescent="0.25">
      <c r="A14128" s="287"/>
    </row>
    <row r="14129" spans="1:1" x14ac:dyDescent="0.25">
      <c r="A14129" s="287"/>
    </row>
    <row r="14130" spans="1:1" x14ac:dyDescent="0.25">
      <c r="A14130" s="287"/>
    </row>
    <row r="14131" spans="1:1" x14ac:dyDescent="0.25">
      <c r="A14131" s="287"/>
    </row>
    <row r="14132" spans="1:1" x14ac:dyDescent="0.25">
      <c r="A14132" s="287"/>
    </row>
    <row r="14133" spans="1:1" x14ac:dyDescent="0.25">
      <c r="A14133" s="287"/>
    </row>
    <row r="14134" spans="1:1" x14ac:dyDescent="0.25">
      <c r="A14134" s="287"/>
    </row>
    <row r="14135" spans="1:1" x14ac:dyDescent="0.25">
      <c r="A14135" s="287"/>
    </row>
    <row r="14136" spans="1:1" x14ac:dyDescent="0.25">
      <c r="A14136" s="287"/>
    </row>
    <row r="14137" spans="1:1" x14ac:dyDescent="0.25">
      <c r="A14137" s="287"/>
    </row>
    <row r="14138" spans="1:1" x14ac:dyDescent="0.25">
      <c r="A14138" s="287"/>
    </row>
    <row r="14139" spans="1:1" x14ac:dyDescent="0.25">
      <c r="A14139" s="287"/>
    </row>
    <row r="14140" spans="1:1" x14ac:dyDescent="0.25">
      <c r="A14140" s="287"/>
    </row>
    <row r="14141" spans="1:1" x14ac:dyDescent="0.25">
      <c r="A14141" s="287"/>
    </row>
    <row r="14142" spans="1:1" x14ac:dyDescent="0.25">
      <c r="A14142" s="287"/>
    </row>
    <row r="14143" spans="1:1" x14ac:dyDescent="0.25">
      <c r="A14143" s="287"/>
    </row>
    <row r="14144" spans="1:1" x14ac:dyDescent="0.25">
      <c r="A14144" s="287"/>
    </row>
    <row r="14145" spans="1:1" x14ac:dyDescent="0.25">
      <c r="A14145" s="287"/>
    </row>
    <row r="14146" spans="1:1" x14ac:dyDescent="0.25">
      <c r="A14146" s="287"/>
    </row>
    <row r="14147" spans="1:1" x14ac:dyDescent="0.25">
      <c r="A14147" s="287"/>
    </row>
    <row r="14148" spans="1:1" x14ac:dyDescent="0.25">
      <c r="A14148" s="287"/>
    </row>
    <row r="14149" spans="1:1" x14ac:dyDescent="0.25">
      <c r="A14149" s="287"/>
    </row>
    <row r="14150" spans="1:1" x14ac:dyDescent="0.25">
      <c r="A14150" s="287"/>
    </row>
    <row r="14151" spans="1:1" x14ac:dyDescent="0.25">
      <c r="A14151" s="287"/>
    </row>
    <row r="14152" spans="1:1" x14ac:dyDescent="0.25">
      <c r="A14152" s="287"/>
    </row>
    <row r="14153" spans="1:1" x14ac:dyDescent="0.25">
      <c r="A14153" s="287"/>
    </row>
    <row r="14154" spans="1:1" x14ac:dyDescent="0.25">
      <c r="A14154" s="287"/>
    </row>
    <row r="14155" spans="1:1" x14ac:dyDescent="0.25">
      <c r="A14155" s="287"/>
    </row>
    <row r="14156" spans="1:1" x14ac:dyDescent="0.25">
      <c r="A14156" s="287"/>
    </row>
    <row r="14157" spans="1:1" x14ac:dyDescent="0.25">
      <c r="A14157" s="287"/>
    </row>
    <row r="14158" spans="1:1" x14ac:dyDescent="0.25">
      <c r="A14158" s="287"/>
    </row>
    <row r="14159" spans="1:1" x14ac:dyDescent="0.25">
      <c r="A14159" s="287"/>
    </row>
    <row r="14160" spans="1:1" x14ac:dyDescent="0.25">
      <c r="A14160" s="287"/>
    </row>
    <row r="14161" spans="1:1" x14ac:dyDescent="0.25">
      <c r="A14161" s="287"/>
    </row>
    <row r="14162" spans="1:1" x14ac:dyDescent="0.25">
      <c r="A14162" s="287"/>
    </row>
    <row r="14163" spans="1:1" x14ac:dyDescent="0.25">
      <c r="A14163" s="287"/>
    </row>
    <row r="14164" spans="1:1" x14ac:dyDescent="0.25">
      <c r="A14164" s="287"/>
    </row>
    <row r="14165" spans="1:1" x14ac:dyDescent="0.25">
      <c r="A14165" s="287"/>
    </row>
    <row r="14166" spans="1:1" x14ac:dyDescent="0.25">
      <c r="A14166" s="287"/>
    </row>
    <row r="14167" spans="1:1" x14ac:dyDescent="0.25">
      <c r="A14167" s="287"/>
    </row>
    <row r="14168" spans="1:1" x14ac:dyDescent="0.25">
      <c r="A14168" s="287"/>
    </row>
    <row r="14169" spans="1:1" x14ac:dyDescent="0.25">
      <c r="A14169" s="287"/>
    </row>
    <row r="14170" spans="1:1" x14ac:dyDescent="0.25">
      <c r="A14170" s="287"/>
    </row>
    <row r="14171" spans="1:1" x14ac:dyDescent="0.25">
      <c r="A14171" s="287"/>
    </row>
    <row r="14172" spans="1:1" x14ac:dyDescent="0.25">
      <c r="A14172" s="287"/>
    </row>
    <row r="14173" spans="1:1" x14ac:dyDescent="0.25">
      <c r="A14173" s="287"/>
    </row>
    <row r="14174" spans="1:1" x14ac:dyDescent="0.25">
      <c r="A14174" s="287"/>
    </row>
    <row r="14175" spans="1:1" x14ac:dyDescent="0.25">
      <c r="A14175" s="287"/>
    </row>
    <row r="14176" spans="1:1" x14ac:dyDescent="0.25">
      <c r="A14176" s="287"/>
    </row>
    <row r="14177" spans="1:1" x14ac:dyDescent="0.25">
      <c r="A14177" s="287"/>
    </row>
    <row r="14178" spans="1:1" x14ac:dyDescent="0.25">
      <c r="A14178" s="287"/>
    </row>
    <row r="14179" spans="1:1" x14ac:dyDescent="0.25">
      <c r="A14179" s="287"/>
    </row>
    <row r="14180" spans="1:1" x14ac:dyDescent="0.25">
      <c r="A14180" s="287"/>
    </row>
    <row r="14181" spans="1:1" x14ac:dyDescent="0.25">
      <c r="A14181" s="287"/>
    </row>
    <row r="14182" spans="1:1" x14ac:dyDescent="0.25">
      <c r="A14182" s="287"/>
    </row>
    <row r="14183" spans="1:1" x14ac:dyDescent="0.25">
      <c r="A14183" s="287"/>
    </row>
    <row r="14184" spans="1:1" x14ac:dyDescent="0.25">
      <c r="A14184" s="287"/>
    </row>
    <row r="14185" spans="1:1" x14ac:dyDescent="0.25">
      <c r="A14185" s="287"/>
    </row>
    <row r="14186" spans="1:1" x14ac:dyDescent="0.25">
      <c r="A14186" s="287"/>
    </row>
    <row r="14187" spans="1:1" x14ac:dyDescent="0.25">
      <c r="A14187" s="287"/>
    </row>
    <row r="14188" spans="1:1" x14ac:dyDescent="0.25">
      <c r="A14188" s="287"/>
    </row>
    <row r="14189" spans="1:1" x14ac:dyDescent="0.25">
      <c r="A14189" s="287"/>
    </row>
    <row r="14190" spans="1:1" x14ac:dyDescent="0.25">
      <c r="A14190" s="287"/>
    </row>
    <row r="14191" spans="1:1" x14ac:dyDescent="0.25">
      <c r="A14191" s="287"/>
    </row>
    <row r="14192" spans="1:1" x14ac:dyDescent="0.25">
      <c r="A14192" s="287"/>
    </row>
    <row r="14193" spans="1:1" x14ac:dyDescent="0.25">
      <c r="A14193" s="287"/>
    </row>
    <row r="14194" spans="1:1" x14ac:dyDescent="0.25">
      <c r="A14194" s="287"/>
    </row>
    <row r="14195" spans="1:1" x14ac:dyDescent="0.25">
      <c r="A14195" s="287"/>
    </row>
    <row r="14196" spans="1:1" x14ac:dyDescent="0.25">
      <c r="A14196" s="287"/>
    </row>
    <row r="14197" spans="1:1" x14ac:dyDescent="0.25">
      <c r="A14197" s="287"/>
    </row>
    <row r="14198" spans="1:1" x14ac:dyDescent="0.25">
      <c r="A14198" s="287"/>
    </row>
    <row r="14199" spans="1:1" x14ac:dyDescent="0.25">
      <c r="A14199" s="287"/>
    </row>
    <row r="14200" spans="1:1" x14ac:dyDescent="0.25">
      <c r="A14200" s="287"/>
    </row>
    <row r="14201" spans="1:1" x14ac:dyDescent="0.25">
      <c r="A14201" s="287"/>
    </row>
    <row r="14202" spans="1:1" x14ac:dyDescent="0.25">
      <c r="A14202" s="287"/>
    </row>
    <row r="14203" spans="1:1" x14ac:dyDescent="0.25">
      <c r="A14203" s="287"/>
    </row>
    <row r="14204" spans="1:1" x14ac:dyDescent="0.25">
      <c r="A14204" s="287"/>
    </row>
    <row r="14205" spans="1:1" x14ac:dyDescent="0.25">
      <c r="A14205" s="287"/>
    </row>
    <row r="14206" spans="1:1" x14ac:dyDescent="0.25">
      <c r="A14206" s="287"/>
    </row>
    <row r="14207" spans="1:1" x14ac:dyDescent="0.25">
      <c r="A14207" s="287"/>
    </row>
    <row r="14208" spans="1:1" x14ac:dyDescent="0.25">
      <c r="A14208" s="287"/>
    </row>
    <row r="14209" spans="1:1" x14ac:dyDescent="0.25">
      <c r="A14209" s="287"/>
    </row>
    <row r="14210" spans="1:1" x14ac:dyDescent="0.25">
      <c r="A14210" s="287"/>
    </row>
    <row r="14211" spans="1:1" x14ac:dyDescent="0.25">
      <c r="A14211" s="287"/>
    </row>
    <row r="14212" spans="1:1" x14ac:dyDescent="0.25">
      <c r="A14212" s="287"/>
    </row>
    <row r="14213" spans="1:1" x14ac:dyDescent="0.25">
      <c r="A14213" s="287"/>
    </row>
    <row r="14214" spans="1:1" x14ac:dyDescent="0.25">
      <c r="A14214" s="287"/>
    </row>
    <row r="14215" spans="1:1" x14ac:dyDescent="0.25">
      <c r="A14215" s="287"/>
    </row>
    <row r="14216" spans="1:1" x14ac:dyDescent="0.25">
      <c r="A14216" s="287"/>
    </row>
    <row r="14217" spans="1:1" x14ac:dyDescent="0.25">
      <c r="A14217" s="287"/>
    </row>
    <row r="14218" spans="1:1" x14ac:dyDescent="0.25">
      <c r="A14218" s="287"/>
    </row>
    <row r="14219" spans="1:1" x14ac:dyDescent="0.25">
      <c r="A14219" s="287"/>
    </row>
    <row r="14220" spans="1:1" x14ac:dyDescent="0.25">
      <c r="A14220" s="287"/>
    </row>
    <row r="14221" spans="1:1" x14ac:dyDescent="0.25">
      <c r="A14221" s="287"/>
    </row>
    <row r="14222" spans="1:1" x14ac:dyDescent="0.25">
      <c r="A14222" s="287"/>
    </row>
    <row r="14223" spans="1:1" x14ac:dyDescent="0.25">
      <c r="A14223" s="287"/>
    </row>
    <row r="14224" spans="1:1" x14ac:dyDescent="0.25">
      <c r="A14224" s="287"/>
    </row>
    <row r="14225" spans="1:1" x14ac:dyDescent="0.25">
      <c r="A14225" s="287"/>
    </row>
    <row r="14226" spans="1:1" x14ac:dyDescent="0.25">
      <c r="A14226" s="287"/>
    </row>
    <row r="14227" spans="1:1" x14ac:dyDescent="0.25">
      <c r="A14227" s="287"/>
    </row>
    <row r="14228" spans="1:1" x14ac:dyDescent="0.25">
      <c r="A14228" s="287"/>
    </row>
    <row r="14229" spans="1:1" x14ac:dyDescent="0.25">
      <c r="A14229" s="287"/>
    </row>
    <row r="14230" spans="1:1" x14ac:dyDescent="0.25">
      <c r="A14230" s="287"/>
    </row>
    <row r="14231" spans="1:1" x14ac:dyDescent="0.25">
      <c r="A14231" s="287"/>
    </row>
    <row r="14232" spans="1:1" x14ac:dyDescent="0.25">
      <c r="A14232" s="287"/>
    </row>
    <row r="14233" spans="1:1" x14ac:dyDescent="0.25">
      <c r="A14233" s="287"/>
    </row>
    <row r="14234" spans="1:1" x14ac:dyDescent="0.25">
      <c r="A14234" s="287"/>
    </row>
    <row r="14235" spans="1:1" x14ac:dyDescent="0.25">
      <c r="A14235" s="287"/>
    </row>
    <row r="14236" spans="1:1" x14ac:dyDescent="0.25">
      <c r="A14236" s="287"/>
    </row>
    <row r="14237" spans="1:1" x14ac:dyDescent="0.25">
      <c r="A14237" s="287"/>
    </row>
    <row r="14238" spans="1:1" x14ac:dyDescent="0.25">
      <c r="A14238" s="287"/>
    </row>
    <row r="14239" spans="1:1" x14ac:dyDescent="0.25">
      <c r="A14239" s="287"/>
    </row>
    <row r="14240" spans="1:1" x14ac:dyDescent="0.25">
      <c r="A14240" s="287"/>
    </row>
    <row r="14241" spans="1:1" x14ac:dyDescent="0.25">
      <c r="A14241" s="287"/>
    </row>
    <row r="14242" spans="1:1" x14ac:dyDescent="0.25">
      <c r="A14242" s="287"/>
    </row>
    <row r="14243" spans="1:1" x14ac:dyDescent="0.25">
      <c r="A14243" s="287"/>
    </row>
    <row r="14244" spans="1:1" x14ac:dyDescent="0.25">
      <c r="A14244" s="287"/>
    </row>
    <row r="14245" spans="1:1" x14ac:dyDescent="0.25">
      <c r="A14245" s="287"/>
    </row>
    <row r="14246" spans="1:1" x14ac:dyDescent="0.25">
      <c r="A14246" s="287"/>
    </row>
    <row r="14247" spans="1:1" x14ac:dyDescent="0.25">
      <c r="A14247" s="287"/>
    </row>
    <row r="14248" spans="1:1" x14ac:dyDescent="0.25">
      <c r="A14248" s="287"/>
    </row>
    <row r="14249" spans="1:1" x14ac:dyDescent="0.25">
      <c r="A14249" s="287"/>
    </row>
    <row r="14250" spans="1:1" x14ac:dyDescent="0.25">
      <c r="A14250" s="287"/>
    </row>
    <row r="14251" spans="1:1" x14ac:dyDescent="0.25">
      <c r="A14251" s="287"/>
    </row>
    <row r="14252" spans="1:1" x14ac:dyDescent="0.25">
      <c r="A14252" s="287"/>
    </row>
    <row r="14253" spans="1:1" x14ac:dyDescent="0.25">
      <c r="A14253" s="287"/>
    </row>
    <row r="14254" spans="1:1" x14ac:dyDescent="0.25">
      <c r="A14254" s="287"/>
    </row>
    <row r="14255" spans="1:1" x14ac:dyDescent="0.25">
      <c r="A14255" s="287"/>
    </row>
    <row r="14256" spans="1:1" x14ac:dyDescent="0.25">
      <c r="A14256" s="287"/>
    </row>
    <row r="14257" spans="1:1" x14ac:dyDescent="0.25">
      <c r="A14257" s="287"/>
    </row>
    <row r="14258" spans="1:1" x14ac:dyDescent="0.25">
      <c r="A14258" s="287"/>
    </row>
    <row r="14259" spans="1:1" x14ac:dyDescent="0.25">
      <c r="A14259" s="287"/>
    </row>
    <row r="14260" spans="1:1" x14ac:dyDescent="0.25">
      <c r="A14260" s="287"/>
    </row>
    <row r="14261" spans="1:1" x14ac:dyDescent="0.25">
      <c r="A14261" s="287"/>
    </row>
    <row r="14262" spans="1:1" x14ac:dyDescent="0.25">
      <c r="A14262" s="287"/>
    </row>
    <row r="14263" spans="1:1" x14ac:dyDescent="0.25">
      <c r="A14263" s="287"/>
    </row>
    <row r="14264" spans="1:1" x14ac:dyDescent="0.25">
      <c r="A14264" s="287"/>
    </row>
    <row r="14265" spans="1:1" x14ac:dyDescent="0.25">
      <c r="A14265" s="287"/>
    </row>
    <row r="14266" spans="1:1" x14ac:dyDescent="0.25">
      <c r="A14266" s="287"/>
    </row>
    <row r="14267" spans="1:1" x14ac:dyDescent="0.25">
      <c r="A14267" s="287"/>
    </row>
    <row r="14268" spans="1:1" x14ac:dyDescent="0.25">
      <c r="A14268" s="287"/>
    </row>
    <row r="14269" spans="1:1" x14ac:dyDescent="0.25">
      <c r="A14269" s="287"/>
    </row>
    <row r="14270" spans="1:1" x14ac:dyDescent="0.25">
      <c r="A14270" s="287"/>
    </row>
    <row r="14271" spans="1:1" x14ac:dyDescent="0.25">
      <c r="A14271" s="287"/>
    </row>
    <row r="14272" spans="1:1" x14ac:dyDescent="0.25">
      <c r="A14272" s="287"/>
    </row>
    <row r="14273" spans="1:1" x14ac:dyDescent="0.25">
      <c r="A14273" s="287"/>
    </row>
    <row r="14274" spans="1:1" x14ac:dyDescent="0.25">
      <c r="A14274" s="287"/>
    </row>
    <row r="14275" spans="1:1" x14ac:dyDescent="0.25">
      <c r="A14275" s="287"/>
    </row>
    <row r="14276" spans="1:1" x14ac:dyDescent="0.25">
      <c r="A14276" s="287"/>
    </row>
    <row r="14277" spans="1:1" x14ac:dyDescent="0.25">
      <c r="A14277" s="287"/>
    </row>
    <row r="14278" spans="1:1" x14ac:dyDescent="0.25">
      <c r="A14278" s="287"/>
    </row>
    <row r="14279" spans="1:1" x14ac:dyDescent="0.25">
      <c r="A14279" s="287"/>
    </row>
    <row r="14280" spans="1:1" x14ac:dyDescent="0.25">
      <c r="A14280" s="287"/>
    </row>
    <row r="14281" spans="1:1" x14ac:dyDescent="0.25">
      <c r="A14281" s="287"/>
    </row>
    <row r="14282" spans="1:1" x14ac:dyDescent="0.25">
      <c r="A14282" s="287"/>
    </row>
    <row r="14283" spans="1:1" x14ac:dyDescent="0.25">
      <c r="A14283" s="287"/>
    </row>
    <row r="14284" spans="1:1" x14ac:dyDescent="0.25">
      <c r="A14284" s="287"/>
    </row>
    <row r="14285" spans="1:1" x14ac:dyDescent="0.25">
      <c r="A14285" s="287"/>
    </row>
    <row r="14286" spans="1:1" x14ac:dyDescent="0.25">
      <c r="A14286" s="287"/>
    </row>
    <row r="14287" spans="1:1" x14ac:dyDescent="0.25">
      <c r="A14287" s="287"/>
    </row>
    <row r="14288" spans="1:1" x14ac:dyDescent="0.25">
      <c r="A14288" s="287"/>
    </row>
    <row r="14289" spans="1:1" x14ac:dyDescent="0.25">
      <c r="A14289" s="287"/>
    </row>
    <row r="14290" spans="1:1" x14ac:dyDescent="0.25">
      <c r="A14290" s="287"/>
    </row>
    <row r="14291" spans="1:1" x14ac:dyDescent="0.25">
      <c r="A14291" s="287"/>
    </row>
    <row r="14292" spans="1:1" x14ac:dyDescent="0.25">
      <c r="A14292" s="287"/>
    </row>
    <row r="14293" spans="1:1" x14ac:dyDescent="0.25">
      <c r="A14293" s="287"/>
    </row>
    <row r="14294" spans="1:1" x14ac:dyDescent="0.25">
      <c r="A14294" s="287"/>
    </row>
    <row r="14295" spans="1:1" x14ac:dyDescent="0.25">
      <c r="A14295" s="287"/>
    </row>
    <row r="14296" spans="1:1" x14ac:dyDescent="0.25">
      <c r="A14296" s="287"/>
    </row>
    <row r="14297" spans="1:1" x14ac:dyDescent="0.25">
      <c r="A14297" s="287"/>
    </row>
    <row r="14298" spans="1:1" x14ac:dyDescent="0.25">
      <c r="A14298" s="287"/>
    </row>
    <row r="14299" spans="1:1" x14ac:dyDescent="0.25">
      <c r="A14299" s="287"/>
    </row>
    <row r="14300" spans="1:1" x14ac:dyDescent="0.25">
      <c r="A14300" s="287"/>
    </row>
    <row r="14301" spans="1:1" x14ac:dyDescent="0.25">
      <c r="A14301" s="287"/>
    </row>
    <row r="14302" spans="1:1" x14ac:dyDescent="0.25">
      <c r="A14302" s="287"/>
    </row>
    <row r="14303" spans="1:1" x14ac:dyDescent="0.25">
      <c r="A14303" s="287"/>
    </row>
    <row r="14304" spans="1:1" x14ac:dyDescent="0.25">
      <c r="A14304" s="287"/>
    </row>
    <row r="14305" spans="1:1" x14ac:dyDescent="0.25">
      <c r="A14305" s="287"/>
    </row>
    <row r="14306" spans="1:1" x14ac:dyDescent="0.25">
      <c r="A14306" s="287"/>
    </row>
    <row r="14307" spans="1:1" x14ac:dyDescent="0.25">
      <c r="A14307" s="287"/>
    </row>
    <row r="14308" spans="1:1" x14ac:dyDescent="0.25">
      <c r="A14308" s="287"/>
    </row>
    <row r="14309" spans="1:1" x14ac:dyDescent="0.25">
      <c r="A14309" s="287"/>
    </row>
    <row r="14310" spans="1:1" x14ac:dyDescent="0.25">
      <c r="A14310" s="287"/>
    </row>
    <row r="14311" spans="1:1" x14ac:dyDescent="0.25">
      <c r="A14311" s="287"/>
    </row>
    <row r="14312" spans="1:1" x14ac:dyDescent="0.25">
      <c r="A14312" s="287"/>
    </row>
    <row r="14313" spans="1:1" x14ac:dyDescent="0.25">
      <c r="A14313" s="287"/>
    </row>
    <row r="14314" spans="1:1" x14ac:dyDescent="0.25">
      <c r="A14314" s="287"/>
    </row>
    <row r="14315" spans="1:1" x14ac:dyDescent="0.25">
      <c r="A14315" s="287"/>
    </row>
    <row r="14316" spans="1:1" x14ac:dyDescent="0.25">
      <c r="A14316" s="287"/>
    </row>
    <row r="14317" spans="1:1" x14ac:dyDescent="0.25">
      <c r="A14317" s="287"/>
    </row>
    <row r="14318" spans="1:1" x14ac:dyDescent="0.25">
      <c r="A14318" s="287"/>
    </row>
    <row r="14319" spans="1:1" x14ac:dyDescent="0.25">
      <c r="A14319" s="287"/>
    </row>
    <row r="14320" spans="1:1" x14ac:dyDescent="0.25">
      <c r="A14320" s="287"/>
    </row>
    <row r="14321" spans="1:1" x14ac:dyDescent="0.25">
      <c r="A14321" s="287"/>
    </row>
    <row r="14322" spans="1:1" x14ac:dyDescent="0.25">
      <c r="A14322" s="287"/>
    </row>
    <row r="14323" spans="1:1" x14ac:dyDescent="0.25">
      <c r="A14323" s="287"/>
    </row>
    <row r="14324" spans="1:1" x14ac:dyDescent="0.25">
      <c r="A14324" s="287"/>
    </row>
    <row r="14325" spans="1:1" x14ac:dyDescent="0.25">
      <c r="A14325" s="287"/>
    </row>
    <row r="14326" spans="1:1" x14ac:dyDescent="0.25">
      <c r="A14326" s="287"/>
    </row>
    <row r="14327" spans="1:1" x14ac:dyDescent="0.25">
      <c r="A14327" s="287"/>
    </row>
    <row r="14328" spans="1:1" x14ac:dyDescent="0.25">
      <c r="A14328" s="287"/>
    </row>
    <row r="14329" spans="1:1" x14ac:dyDescent="0.25">
      <c r="A14329" s="287"/>
    </row>
    <row r="14330" spans="1:1" x14ac:dyDescent="0.25">
      <c r="A14330" s="287"/>
    </row>
    <row r="14331" spans="1:1" x14ac:dyDescent="0.25">
      <c r="A14331" s="287"/>
    </row>
    <row r="14332" spans="1:1" x14ac:dyDescent="0.25">
      <c r="A14332" s="287"/>
    </row>
    <row r="14333" spans="1:1" x14ac:dyDescent="0.25">
      <c r="A14333" s="287"/>
    </row>
    <row r="14334" spans="1:1" x14ac:dyDescent="0.25">
      <c r="A14334" s="287"/>
    </row>
    <row r="14335" spans="1:1" x14ac:dyDescent="0.25">
      <c r="A14335" s="287"/>
    </row>
    <row r="14336" spans="1:1" x14ac:dyDescent="0.25">
      <c r="A14336" s="287"/>
    </row>
    <row r="14337" spans="1:1" x14ac:dyDescent="0.25">
      <c r="A14337" s="287"/>
    </row>
    <row r="14338" spans="1:1" x14ac:dyDescent="0.25">
      <c r="A14338" s="287"/>
    </row>
    <row r="14339" spans="1:1" x14ac:dyDescent="0.25">
      <c r="A14339" s="287"/>
    </row>
    <row r="14340" spans="1:1" x14ac:dyDescent="0.25">
      <c r="A14340" s="287"/>
    </row>
    <row r="14341" spans="1:1" x14ac:dyDescent="0.25">
      <c r="A14341" s="287"/>
    </row>
    <row r="14342" spans="1:1" x14ac:dyDescent="0.25">
      <c r="A14342" s="287"/>
    </row>
    <row r="14343" spans="1:1" x14ac:dyDescent="0.25">
      <c r="A14343" s="287"/>
    </row>
    <row r="14344" spans="1:1" x14ac:dyDescent="0.25">
      <c r="A14344" s="287"/>
    </row>
    <row r="14345" spans="1:1" x14ac:dyDescent="0.25">
      <c r="A14345" s="287"/>
    </row>
    <row r="14346" spans="1:1" x14ac:dyDescent="0.25">
      <c r="A14346" s="287"/>
    </row>
    <row r="14347" spans="1:1" x14ac:dyDescent="0.25">
      <c r="A14347" s="287"/>
    </row>
    <row r="14348" spans="1:1" x14ac:dyDescent="0.25">
      <c r="A14348" s="287"/>
    </row>
    <row r="14349" spans="1:1" x14ac:dyDescent="0.25">
      <c r="A14349" s="287"/>
    </row>
    <row r="14350" spans="1:1" x14ac:dyDescent="0.25">
      <c r="A14350" s="287"/>
    </row>
    <row r="14351" spans="1:1" x14ac:dyDescent="0.25">
      <c r="A14351" s="287"/>
    </row>
    <row r="14352" spans="1:1" x14ac:dyDescent="0.25">
      <c r="A14352" s="287"/>
    </row>
    <row r="14353" spans="1:1" x14ac:dyDescent="0.25">
      <c r="A14353" s="287"/>
    </row>
    <row r="14354" spans="1:1" x14ac:dyDescent="0.25">
      <c r="A14354" s="287"/>
    </row>
    <row r="14355" spans="1:1" x14ac:dyDescent="0.25">
      <c r="A14355" s="287"/>
    </row>
    <row r="14356" spans="1:1" x14ac:dyDescent="0.25">
      <c r="A14356" s="287"/>
    </row>
    <row r="14357" spans="1:1" x14ac:dyDescent="0.25">
      <c r="A14357" s="287"/>
    </row>
    <row r="14358" spans="1:1" x14ac:dyDescent="0.25">
      <c r="A14358" s="287"/>
    </row>
    <row r="14359" spans="1:1" x14ac:dyDescent="0.25">
      <c r="A14359" s="287"/>
    </row>
    <row r="14360" spans="1:1" x14ac:dyDescent="0.25">
      <c r="A14360" s="287"/>
    </row>
    <row r="14361" spans="1:1" x14ac:dyDescent="0.25">
      <c r="A14361" s="287"/>
    </row>
    <row r="14362" spans="1:1" x14ac:dyDescent="0.25">
      <c r="A14362" s="287"/>
    </row>
    <row r="14363" spans="1:1" x14ac:dyDescent="0.25">
      <c r="A14363" s="287"/>
    </row>
    <row r="14364" spans="1:1" x14ac:dyDescent="0.25">
      <c r="A14364" s="287"/>
    </row>
    <row r="14365" spans="1:1" x14ac:dyDescent="0.25">
      <c r="A14365" s="287"/>
    </row>
    <row r="14366" spans="1:1" x14ac:dyDescent="0.25">
      <c r="A14366" s="287"/>
    </row>
    <row r="14367" spans="1:1" x14ac:dyDescent="0.25">
      <c r="A14367" s="287"/>
    </row>
    <row r="14368" spans="1:1" x14ac:dyDescent="0.25">
      <c r="A14368" s="287"/>
    </row>
    <row r="14369" spans="1:1" x14ac:dyDescent="0.25">
      <c r="A14369" s="287"/>
    </row>
    <row r="14370" spans="1:1" x14ac:dyDescent="0.25">
      <c r="A14370" s="287"/>
    </row>
    <row r="14371" spans="1:1" x14ac:dyDescent="0.25">
      <c r="A14371" s="287"/>
    </row>
    <row r="14372" spans="1:1" x14ac:dyDescent="0.25">
      <c r="A14372" s="287"/>
    </row>
    <row r="14373" spans="1:1" x14ac:dyDescent="0.25">
      <c r="A14373" s="287"/>
    </row>
    <row r="14374" spans="1:1" x14ac:dyDescent="0.25">
      <c r="A14374" s="287"/>
    </row>
    <row r="14375" spans="1:1" x14ac:dyDescent="0.25">
      <c r="A14375" s="287"/>
    </row>
    <row r="14376" spans="1:1" x14ac:dyDescent="0.25">
      <c r="A14376" s="287"/>
    </row>
    <row r="14377" spans="1:1" x14ac:dyDescent="0.25">
      <c r="A14377" s="287"/>
    </row>
    <row r="14378" spans="1:1" x14ac:dyDescent="0.25">
      <c r="A14378" s="287"/>
    </row>
    <row r="14379" spans="1:1" x14ac:dyDescent="0.25">
      <c r="A14379" s="287"/>
    </row>
    <row r="14380" spans="1:1" x14ac:dyDescent="0.25">
      <c r="A14380" s="287"/>
    </row>
    <row r="14381" spans="1:1" x14ac:dyDescent="0.25">
      <c r="A14381" s="287"/>
    </row>
    <row r="14382" spans="1:1" x14ac:dyDescent="0.25">
      <c r="A14382" s="287"/>
    </row>
    <row r="14383" spans="1:1" x14ac:dyDescent="0.25">
      <c r="A14383" s="287"/>
    </row>
    <row r="14384" spans="1:1" x14ac:dyDescent="0.25">
      <c r="A14384" s="287"/>
    </row>
    <row r="14385" spans="1:1" x14ac:dyDescent="0.25">
      <c r="A14385" s="287"/>
    </row>
    <row r="14386" spans="1:1" x14ac:dyDescent="0.25">
      <c r="A14386" s="287"/>
    </row>
    <row r="14387" spans="1:1" x14ac:dyDescent="0.25">
      <c r="A14387" s="287"/>
    </row>
    <row r="14388" spans="1:1" x14ac:dyDescent="0.25">
      <c r="A14388" s="287"/>
    </row>
    <row r="14389" spans="1:1" x14ac:dyDescent="0.25">
      <c r="A14389" s="287"/>
    </row>
    <row r="14390" spans="1:1" x14ac:dyDescent="0.25">
      <c r="A14390" s="287"/>
    </row>
    <row r="14391" spans="1:1" x14ac:dyDescent="0.25">
      <c r="A14391" s="287"/>
    </row>
    <row r="14392" spans="1:1" x14ac:dyDescent="0.25">
      <c r="A14392" s="287"/>
    </row>
    <row r="14393" spans="1:1" x14ac:dyDescent="0.25">
      <c r="A14393" s="287"/>
    </row>
    <row r="14394" spans="1:1" x14ac:dyDescent="0.25">
      <c r="A14394" s="287"/>
    </row>
    <row r="14395" spans="1:1" x14ac:dyDescent="0.25">
      <c r="A14395" s="287"/>
    </row>
    <row r="14396" spans="1:1" x14ac:dyDescent="0.25">
      <c r="A14396" s="287"/>
    </row>
    <row r="14397" spans="1:1" x14ac:dyDescent="0.25">
      <c r="A14397" s="287"/>
    </row>
    <row r="14398" spans="1:1" x14ac:dyDescent="0.25">
      <c r="A14398" s="287"/>
    </row>
    <row r="14399" spans="1:1" x14ac:dyDescent="0.25">
      <c r="A14399" s="287"/>
    </row>
    <row r="14400" spans="1:1" x14ac:dyDescent="0.25">
      <c r="A14400" s="287"/>
    </row>
    <row r="14401" spans="1:1" x14ac:dyDescent="0.25">
      <c r="A14401" s="287"/>
    </row>
    <row r="14402" spans="1:1" x14ac:dyDescent="0.25">
      <c r="A14402" s="287"/>
    </row>
    <row r="14403" spans="1:1" x14ac:dyDescent="0.25">
      <c r="A14403" s="287"/>
    </row>
    <row r="14404" spans="1:1" x14ac:dyDescent="0.25">
      <c r="A14404" s="287"/>
    </row>
    <row r="14405" spans="1:1" x14ac:dyDescent="0.25">
      <c r="A14405" s="287"/>
    </row>
    <row r="14406" spans="1:1" x14ac:dyDescent="0.25">
      <c r="A14406" s="287"/>
    </row>
    <row r="14407" spans="1:1" x14ac:dyDescent="0.25">
      <c r="A14407" s="287"/>
    </row>
    <row r="14408" spans="1:1" x14ac:dyDescent="0.25">
      <c r="A14408" s="287"/>
    </row>
    <row r="14409" spans="1:1" x14ac:dyDescent="0.25">
      <c r="A14409" s="287"/>
    </row>
    <row r="14410" spans="1:1" x14ac:dyDescent="0.25">
      <c r="A14410" s="287"/>
    </row>
    <row r="14411" spans="1:1" x14ac:dyDescent="0.25">
      <c r="A14411" s="287"/>
    </row>
    <row r="14412" spans="1:1" x14ac:dyDescent="0.25">
      <c r="A14412" s="287"/>
    </row>
    <row r="14413" spans="1:1" x14ac:dyDescent="0.25">
      <c r="A14413" s="287"/>
    </row>
    <row r="14414" spans="1:1" x14ac:dyDescent="0.25">
      <c r="A14414" s="287"/>
    </row>
    <row r="14415" spans="1:1" x14ac:dyDescent="0.25">
      <c r="A14415" s="287"/>
    </row>
    <row r="14416" spans="1:1" x14ac:dyDescent="0.25">
      <c r="A14416" s="287"/>
    </row>
    <row r="14417" spans="1:1" x14ac:dyDescent="0.25">
      <c r="A14417" s="287"/>
    </row>
    <row r="14418" spans="1:1" x14ac:dyDescent="0.25">
      <c r="A14418" s="287"/>
    </row>
    <row r="14419" spans="1:1" x14ac:dyDescent="0.25">
      <c r="A14419" s="287"/>
    </row>
    <row r="14420" spans="1:1" x14ac:dyDescent="0.25">
      <c r="A14420" s="287"/>
    </row>
    <row r="14421" spans="1:1" x14ac:dyDescent="0.25">
      <c r="A14421" s="287"/>
    </row>
    <row r="14422" spans="1:1" x14ac:dyDescent="0.25">
      <c r="A14422" s="287"/>
    </row>
    <row r="14423" spans="1:1" x14ac:dyDescent="0.25">
      <c r="A14423" s="287"/>
    </row>
    <row r="14424" spans="1:1" x14ac:dyDescent="0.25">
      <c r="A14424" s="287"/>
    </row>
    <row r="14425" spans="1:1" x14ac:dyDescent="0.25">
      <c r="A14425" s="287"/>
    </row>
    <row r="14426" spans="1:1" x14ac:dyDescent="0.25">
      <c r="A14426" s="287"/>
    </row>
    <row r="14427" spans="1:1" x14ac:dyDescent="0.25">
      <c r="A14427" s="287"/>
    </row>
    <row r="14428" spans="1:1" x14ac:dyDescent="0.25">
      <c r="A14428" s="287"/>
    </row>
    <row r="14429" spans="1:1" x14ac:dyDescent="0.25">
      <c r="A14429" s="287"/>
    </row>
    <row r="14430" spans="1:1" x14ac:dyDescent="0.25">
      <c r="A14430" s="287"/>
    </row>
    <row r="14431" spans="1:1" x14ac:dyDescent="0.25">
      <c r="A14431" s="287"/>
    </row>
    <row r="14432" spans="1:1" x14ac:dyDescent="0.25">
      <c r="A14432" s="287"/>
    </row>
    <row r="14433" spans="1:1" x14ac:dyDescent="0.25">
      <c r="A14433" s="287"/>
    </row>
    <row r="14434" spans="1:1" x14ac:dyDescent="0.25">
      <c r="A14434" s="287"/>
    </row>
    <row r="14435" spans="1:1" x14ac:dyDescent="0.25">
      <c r="A14435" s="287"/>
    </row>
    <row r="14436" spans="1:1" x14ac:dyDescent="0.25">
      <c r="A14436" s="287"/>
    </row>
    <row r="14437" spans="1:1" x14ac:dyDescent="0.25">
      <c r="A14437" s="287"/>
    </row>
    <row r="14438" spans="1:1" x14ac:dyDescent="0.25">
      <c r="A14438" s="287"/>
    </row>
    <row r="14439" spans="1:1" x14ac:dyDescent="0.25">
      <c r="A14439" s="287"/>
    </row>
    <row r="14440" spans="1:1" x14ac:dyDescent="0.25">
      <c r="A14440" s="287"/>
    </row>
    <row r="14441" spans="1:1" x14ac:dyDescent="0.25">
      <c r="A14441" s="287"/>
    </row>
    <row r="14442" spans="1:1" x14ac:dyDescent="0.25">
      <c r="A14442" s="287"/>
    </row>
    <row r="14443" spans="1:1" x14ac:dyDescent="0.25">
      <c r="A14443" s="287"/>
    </row>
    <row r="14444" spans="1:1" x14ac:dyDescent="0.25">
      <c r="A14444" s="287"/>
    </row>
    <row r="14445" spans="1:1" x14ac:dyDescent="0.25">
      <c r="A14445" s="287"/>
    </row>
    <row r="14446" spans="1:1" x14ac:dyDescent="0.25">
      <c r="A14446" s="287"/>
    </row>
    <row r="14447" spans="1:1" x14ac:dyDescent="0.25">
      <c r="A14447" s="287"/>
    </row>
    <row r="14448" spans="1:1" x14ac:dyDescent="0.25">
      <c r="A14448" s="287"/>
    </row>
    <row r="14449" spans="1:1" x14ac:dyDescent="0.25">
      <c r="A14449" s="287"/>
    </row>
    <row r="14450" spans="1:1" x14ac:dyDescent="0.25">
      <c r="A14450" s="287"/>
    </row>
    <row r="14451" spans="1:1" x14ac:dyDescent="0.25">
      <c r="A14451" s="287"/>
    </row>
    <row r="14452" spans="1:1" x14ac:dyDescent="0.25">
      <c r="A14452" s="287"/>
    </row>
    <row r="14453" spans="1:1" x14ac:dyDescent="0.25">
      <c r="A14453" s="287"/>
    </row>
    <row r="14454" spans="1:1" x14ac:dyDescent="0.25">
      <c r="A14454" s="287"/>
    </row>
    <row r="14455" spans="1:1" x14ac:dyDescent="0.25">
      <c r="A14455" s="287"/>
    </row>
    <row r="14456" spans="1:1" x14ac:dyDescent="0.25">
      <c r="A14456" s="287"/>
    </row>
    <row r="14457" spans="1:1" x14ac:dyDescent="0.25">
      <c r="A14457" s="287"/>
    </row>
    <row r="14458" spans="1:1" x14ac:dyDescent="0.25">
      <c r="A14458" s="287"/>
    </row>
    <row r="14459" spans="1:1" x14ac:dyDescent="0.25">
      <c r="A14459" s="287"/>
    </row>
    <row r="14460" spans="1:1" x14ac:dyDescent="0.25">
      <c r="A14460" s="287"/>
    </row>
    <row r="14461" spans="1:1" x14ac:dyDescent="0.25">
      <c r="A14461" s="287"/>
    </row>
    <row r="14462" spans="1:1" x14ac:dyDescent="0.25">
      <c r="A14462" s="287"/>
    </row>
    <row r="14463" spans="1:1" x14ac:dyDescent="0.25">
      <c r="A14463" s="287"/>
    </row>
    <row r="14464" spans="1:1" x14ac:dyDescent="0.25">
      <c r="A14464" s="287"/>
    </row>
    <row r="14465" spans="1:1" x14ac:dyDescent="0.25">
      <c r="A14465" s="287"/>
    </row>
    <row r="14466" spans="1:1" x14ac:dyDescent="0.25">
      <c r="A14466" s="287"/>
    </row>
    <row r="14467" spans="1:1" x14ac:dyDescent="0.25">
      <c r="A14467" s="287"/>
    </row>
    <row r="14468" spans="1:1" x14ac:dyDescent="0.25">
      <c r="A14468" s="287"/>
    </row>
    <row r="14469" spans="1:1" x14ac:dyDescent="0.25">
      <c r="A14469" s="287"/>
    </row>
    <row r="14470" spans="1:1" x14ac:dyDescent="0.25">
      <c r="A14470" s="287"/>
    </row>
    <row r="14471" spans="1:1" x14ac:dyDescent="0.25">
      <c r="A14471" s="287"/>
    </row>
    <row r="14472" spans="1:1" x14ac:dyDescent="0.25">
      <c r="A14472" s="287"/>
    </row>
    <row r="14473" spans="1:1" x14ac:dyDescent="0.25">
      <c r="A14473" s="287"/>
    </row>
    <row r="14474" spans="1:1" x14ac:dyDescent="0.25">
      <c r="A14474" s="287"/>
    </row>
    <row r="14475" spans="1:1" x14ac:dyDescent="0.25">
      <c r="A14475" s="287"/>
    </row>
    <row r="14476" spans="1:1" x14ac:dyDescent="0.25">
      <c r="A14476" s="287"/>
    </row>
    <row r="14477" spans="1:1" x14ac:dyDescent="0.25">
      <c r="A14477" s="287"/>
    </row>
    <row r="14478" spans="1:1" x14ac:dyDescent="0.25">
      <c r="A14478" s="287"/>
    </row>
    <row r="14479" spans="1:1" x14ac:dyDescent="0.25">
      <c r="A14479" s="287"/>
    </row>
    <row r="14480" spans="1:1" x14ac:dyDescent="0.25">
      <c r="A14480" s="287"/>
    </row>
    <row r="14481" spans="1:1" x14ac:dyDescent="0.25">
      <c r="A14481" s="287"/>
    </row>
    <row r="14482" spans="1:1" x14ac:dyDescent="0.25">
      <c r="A14482" s="287"/>
    </row>
    <row r="14483" spans="1:1" x14ac:dyDescent="0.25">
      <c r="A14483" s="287"/>
    </row>
    <row r="14484" spans="1:1" x14ac:dyDescent="0.25">
      <c r="A14484" s="287"/>
    </row>
    <row r="14485" spans="1:1" x14ac:dyDescent="0.25">
      <c r="A14485" s="287"/>
    </row>
    <row r="14486" spans="1:1" x14ac:dyDescent="0.25">
      <c r="A14486" s="287"/>
    </row>
    <row r="14487" spans="1:1" x14ac:dyDescent="0.25">
      <c r="A14487" s="287"/>
    </row>
    <row r="14488" spans="1:1" x14ac:dyDescent="0.25">
      <c r="A14488" s="287"/>
    </row>
    <row r="14489" spans="1:1" x14ac:dyDescent="0.25">
      <c r="A14489" s="287"/>
    </row>
    <row r="14490" spans="1:1" x14ac:dyDescent="0.25">
      <c r="A14490" s="287"/>
    </row>
    <row r="14491" spans="1:1" x14ac:dyDescent="0.25">
      <c r="A14491" s="287"/>
    </row>
    <row r="14492" spans="1:1" x14ac:dyDescent="0.25">
      <c r="A14492" s="287"/>
    </row>
    <row r="14493" spans="1:1" x14ac:dyDescent="0.25">
      <c r="A14493" s="287"/>
    </row>
    <row r="14494" spans="1:1" x14ac:dyDescent="0.25">
      <c r="A14494" s="287"/>
    </row>
    <row r="14495" spans="1:1" x14ac:dyDescent="0.25">
      <c r="A14495" s="287"/>
    </row>
    <row r="14496" spans="1:1" x14ac:dyDescent="0.25">
      <c r="A14496" s="287"/>
    </row>
    <row r="14497" spans="1:1" x14ac:dyDescent="0.25">
      <c r="A14497" s="287"/>
    </row>
    <row r="14498" spans="1:1" x14ac:dyDescent="0.25">
      <c r="A14498" s="287"/>
    </row>
    <row r="14499" spans="1:1" x14ac:dyDescent="0.25">
      <c r="A14499" s="287"/>
    </row>
    <row r="14500" spans="1:1" x14ac:dyDescent="0.25">
      <c r="A14500" s="287"/>
    </row>
    <row r="14501" spans="1:1" x14ac:dyDescent="0.25">
      <c r="A14501" s="287"/>
    </row>
    <row r="14502" spans="1:1" x14ac:dyDescent="0.25">
      <c r="A14502" s="287"/>
    </row>
    <row r="14503" spans="1:1" x14ac:dyDescent="0.25">
      <c r="A14503" s="287"/>
    </row>
    <row r="14504" spans="1:1" x14ac:dyDescent="0.25">
      <c r="A14504" s="287"/>
    </row>
    <row r="14505" spans="1:1" x14ac:dyDescent="0.25">
      <c r="A14505" s="287"/>
    </row>
    <row r="14506" spans="1:1" x14ac:dyDescent="0.25">
      <c r="A14506" s="287"/>
    </row>
    <row r="14507" spans="1:1" x14ac:dyDescent="0.25">
      <c r="A14507" s="287"/>
    </row>
    <row r="14508" spans="1:1" x14ac:dyDescent="0.25">
      <c r="A14508" s="287"/>
    </row>
    <row r="14509" spans="1:1" x14ac:dyDescent="0.25">
      <c r="A14509" s="287"/>
    </row>
    <row r="14510" spans="1:1" x14ac:dyDescent="0.25">
      <c r="A14510" s="287"/>
    </row>
    <row r="14511" spans="1:1" x14ac:dyDescent="0.25">
      <c r="A14511" s="287"/>
    </row>
    <row r="14512" spans="1:1" x14ac:dyDescent="0.25">
      <c r="A14512" s="287"/>
    </row>
    <row r="14513" spans="1:1" x14ac:dyDescent="0.25">
      <c r="A14513" s="287"/>
    </row>
    <row r="14514" spans="1:1" x14ac:dyDescent="0.25">
      <c r="A14514" s="287"/>
    </row>
    <row r="14515" spans="1:1" x14ac:dyDescent="0.25">
      <c r="A14515" s="287"/>
    </row>
    <row r="14516" spans="1:1" x14ac:dyDescent="0.25">
      <c r="A14516" s="287"/>
    </row>
    <row r="14517" spans="1:1" x14ac:dyDescent="0.25">
      <c r="A14517" s="287"/>
    </row>
    <row r="14518" spans="1:1" x14ac:dyDescent="0.25">
      <c r="A14518" s="287"/>
    </row>
    <row r="14519" spans="1:1" x14ac:dyDescent="0.25">
      <c r="A14519" s="287"/>
    </row>
    <row r="14520" spans="1:1" x14ac:dyDescent="0.25">
      <c r="A14520" s="287"/>
    </row>
    <row r="14521" spans="1:1" x14ac:dyDescent="0.25">
      <c r="A14521" s="287"/>
    </row>
    <row r="14522" spans="1:1" x14ac:dyDescent="0.25">
      <c r="A14522" s="287"/>
    </row>
    <row r="14523" spans="1:1" x14ac:dyDescent="0.25">
      <c r="A14523" s="287"/>
    </row>
    <row r="14524" spans="1:1" x14ac:dyDescent="0.25">
      <c r="A14524" s="287"/>
    </row>
    <row r="14525" spans="1:1" x14ac:dyDescent="0.25">
      <c r="A14525" s="287"/>
    </row>
    <row r="14526" spans="1:1" x14ac:dyDescent="0.25">
      <c r="A14526" s="287"/>
    </row>
    <row r="14527" spans="1:1" x14ac:dyDescent="0.25">
      <c r="A14527" s="287"/>
    </row>
    <row r="14528" spans="1:1" x14ac:dyDescent="0.25">
      <c r="A14528" s="287"/>
    </row>
    <row r="14529" spans="1:1" x14ac:dyDescent="0.25">
      <c r="A14529" s="287"/>
    </row>
    <row r="14530" spans="1:1" x14ac:dyDescent="0.25">
      <c r="A14530" s="287"/>
    </row>
    <row r="14531" spans="1:1" x14ac:dyDescent="0.25">
      <c r="A14531" s="287"/>
    </row>
    <row r="14532" spans="1:1" x14ac:dyDescent="0.25">
      <c r="A14532" s="287"/>
    </row>
    <row r="14533" spans="1:1" x14ac:dyDescent="0.25">
      <c r="A14533" s="287"/>
    </row>
    <row r="14534" spans="1:1" x14ac:dyDescent="0.25">
      <c r="A14534" s="287"/>
    </row>
    <row r="14535" spans="1:1" x14ac:dyDescent="0.25">
      <c r="A14535" s="287"/>
    </row>
    <row r="14536" spans="1:1" x14ac:dyDescent="0.25">
      <c r="A14536" s="287"/>
    </row>
    <row r="14537" spans="1:1" x14ac:dyDescent="0.25">
      <c r="A14537" s="287"/>
    </row>
    <row r="14538" spans="1:1" x14ac:dyDescent="0.25">
      <c r="A14538" s="287"/>
    </row>
    <row r="14539" spans="1:1" x14ac:dyDescent="0.25">
      <c r="A14539" s="287"/>
    </row>
    <row r="14540" spans="1:1" x14ac:dyDescent="0.25">
      <c r="A14540" s="287"/>
    </row>
    <row r="14541" spans="1:1" x14ac:dyDescent="0.25">
      <c r="A14541" s="287"/>
    </row>
    <row r="14542" spans="1:1" x14ac:dyDescent="0.25">
      <c r="A14542" s="287"/>
    </row>
    <row r="14543" spans="1:1" x14ac:dyDescent="0.25">
      <c r="A14543" s="287"/>
    </row>
    <row r="14544" spans="1:1" x14ac:dyDescent="0.25">
      <c r="A14544" s="287"/>
    </row>
    <row r="14545" spans="1:1" x14ac:dyDescent="0.25">
      <c r="A14545" s="287"/>
    </row>
    <row r="14546" spans="1:1" x14ac:dyDescent="0.25">
      <c r="A14546" s="287"/>
    </row>
    <row r="14547" spans="1:1" x14ac:dyDescent="0.25">
      <c r="A14547" s="287"/>
    </row>
    <row r="14548" spans="1:1" x14ac:dyDescent="0.25">
      <c r="A14548" s="287"/>
    </row>
    <row r="14549" spans="1:1" x14ac:dyDescent="0.25">
      <c r="A14549" s="287"/>
    </row>
    <row r="14550" spans="1:1" x14ac:dyDescent="0.25">
      <c r="A14550" s="287"/>
    </row>
    <row r="14551" spans="1:1" x14ac:dyDescent="0.25">
      <c r="A14551" s="287"/>
    </row>
    <row r="14552" spans="1:1" x14ac:dyDescent="0.25">
      <c r="A14552" s="287"/>
    </row>
    <row r="14553" spans="1:1" x14ac:dyDescent="0.25">
      <c r="A14553" s="287"/>
    </row>
    <row r="14554" spans="1:1" x14ac:dyDescent="0.25">
      <c r="A14554" s="287"/>
    </row>
    <row r="14555" spans="1:1" x14ac:dyDescent="0.25">
      <c r="A14555" s="287"/>
    </row>
    <row r="14556" spans="1:1" x14ac:dyDescent="0.25">
      <c r="A14556" s="287"/>
    </row>
    <row r="14557" spans="1:1" x14ac:dyDescent="0.25">
      <c r="A14557" s="287"/>
    </row>
    <row r="14558" spans="1:1" x14ac:dyDescent="0.25">
      <c r="A14558" s="287"/>
    </row>
    <row r="14559" spans="1:1" x14ac:dyDescent="0.25">
      <c r="A14559" s="287"/>
    </row>
    <row r="14560" spans="1:1" x14ac:dyDescent="0.25">
      <c r="A14560" s="287"/>
    </row>
    <row r="14561" spans="1:1" x14ac:dyDescent="0.25">
      <c r="A14561" s="287"/>
    </row>
    <row r="14562" spans="1:1" x14ac:dyDescent="0.25">
      <c r="A14562" s="287"/>
    </row>
    <row r="14563" spans="1:1" x14ac:dyDescent="0.25">
      <c r="A14563" s="287"/>
    </row>
    <row r="14564" spans="1:1" x14ac:dyDescent="0.25">
      <c r="A14564" s="287"/>
    </row>
    <row r="14565" spans="1:1" x14ac:dyDescent="0.25">
      <c r="A14565" s="287"/>
    </row>
    <row r="14566" spans="1:1" x14ac:dyDescent="0.25">
      <c r="A14566" s="287"/>
    </row>
    <row r="14567" spans="1:1" x14ac:dyDescent="0.25">
      <c r="A14567" s="287"/>
    </row>
    <row r="14568" spans="1:1" x14ac:dyDescent="0.25">
      <c r="A14568" s="287"/>
    </row>
    <row r="14569" spans="1:1" x14ac:dyDescent="0.25">
      <c r="A14569" s="287"/>
    </row>
    <row r="14570" spans="1:1" x14ac:dyDescent="0.25">
      <c r="A14570" s="287"/>
    </row>
    <row r="14571" spans="1:1" x14ac:dyDescent="0.25">
      <c r="A14571" s="287"/>
    </row>
    <row r="14572" spans="1:1" x14ac:dyDescent="0.25">
      <c r="A14572" s="287"/>
    </row>
    <row r="14573" spans="1:1" x14ac:dyDescent="0.25">
      <c r="A14573" s="287"/>
    </row>
    <row r="14574" spans="1:1" x14ac:dyDescent="0.25">
      <c r="A14574" s="287"/>
    </row>
    <row r="14575" spans="1:1" x14ac:dyDescent="0.25">
      <c r="A14575" s="287"/>
    </row>
    <row r="14576" spans="1:1" x14ac:dyDescent="0.25">
      <c r="A14576" s="287"/>
    </row>
    <row r="14577" spans="1:1" x14ac:dyDescent="0.25">
      <c r="A14577" s="287"/>
    </row>
    <row r="14578" spans="1:1" x14ac:dyDescent="0.25">
      <c r="A14578" s="287"/>
    </row>
    <row r="14579" spans="1:1" x14ac:dyDescent="0.25">
      <c r="A14579" s="287"/>
    </row>
    <row r="14580" spans="1:1" x14ac:dyDescent="0.25">
      <c r="A14580" s="287"/>
    </row>
    <row r="14581" spans="1:1" x14ac:dyDescent="0.25">
      <c r="A14581" s="287"/>
    </row>
    <row r="14582" spans="1:1" x14ac:dyDescent="0.25">
      <c r="A14582" s="287"/>
    </row>
    <row r="14583" spans="1:1" x14ac:dyDescent="0.25">
      <c r="A14583" s="287"/>
    </row>
    <row r="14584" spans="1:1" x14ac:dyDescent="0.25">
      <c r="A14584" s="287"/>
    </row>
    <row r="14585" spans="1:1" x14ac:dyDescent="0.25">
      <c r="A14585" s="287"/>
    </row>
    <row r="14586" spans="1:1" x14ac:dyDescent="0.25">
      <c r="A14586" s="287"/>
    </row>
    <row r="14587" spans="1:1" x14ac:dyDescent="0.25">
      <c r="A14587" s="287"/>
    </row>
    <row r="14588" spans="1:1" x14ac:dyDescent="0.25">
      <c r="A14588" s="287"/>
    </row>
    <row r="14589" spans="1:1" x14ac:dyDescent="0.25">
      <c r="A14589" s="287"/>
    </row>
    <row r="14590" spans="1:1" x14ac:dyDescent="0.25">
      <c r="A14590" s="287"/>
    </row>
    <row r="14591" spans="1:1" x14ac:dyDescent="0.25">
      <c r="A14591" s="287"/>
    </row>
    <row r="14592" spans="1:1" x14ac:dyDescent="0.25">
      <c r="A14592" s="287"/>
    </row>
    <row r="14593" spans="1:1" x14ac:dyDescent="0.25">
      <c r="A14593" s="287"/>
    </row>
    <row r="14594" spans="1:1" x14ac:dyDescent="0.25">
      <c r="A14594" s="287"/>
    </row>
    <row r="14595" spans="1:1" x14ac:dyDescent="0.25">
      <c r="A14595" s="287"/>
    </row>
    <row r="14596" spans="1:1" x14ac:dyDescent="0.25">
      <c r="A14596" s="287"/>
    </row>
    <row r="14597" spans="1:1" x14ac:dyDescent="0.25">
      <c r="A14597" s="287"/>
    </row>
    <row r="14598" spans="1:1" x14ac:dyDescent="0.25">
      <c r="A14598" s="287"/>
    </row>
    <row r="14599" spans="1:1" x14ac:dyDescent="0.25">
      <c r="A14599" s="287"/>
    </row>
    <row r="14600" spans="1:1" x14ac:dyDescent="0.25">
      <c r="A14600" s="287"/>
    </row>
    <row r="14601" spans="1:1" x14ac:dyDescent="0.25">
      <c r="A14601" s="287"/>
    </row>
    <row r="14602" spans="1:1" x14ac:dyDescent="0.25">
      <c r="A14602" s="287"/>
    </row>
    <row r="14603" spans="1:1" x14ac:dyDescent="0.25">
      <c r="A14603" s="287"/>
    </row>
    <row r="14604" spans="1:1" x14ac:dyDescent="0.25">
      <c r="A14604" s="287"/>
    </row>
    <row r="14605" spans="1:1" x14ac:dyDescent="0.25">
      <c r="A14605" s="287"/>
    </row>
    <row r="14606" spans="1:1" x14ac:dyDescent="0.25">
      <c r="A14606" s="287"/>
    </row>
    <row r="14607" spans="1:1" x14ac:dyDescent="0.25">
      <c r="A14607" s="287"/>
    </row>
    <row r="14608" spans="1:1" x14ac:dyDescent="0.25">
      <c r="A14608" s="287"/>
    </row>
    <row r="14609" spans="1:1" x14ac:dyDescent="0.25">
      <c r="A14609" s="287"/>
    </row>
    <row r="14610" spans="1:1" x14ac:dyDescent="0.25">
      <c r="A14610" s="287"/>
    </row>
    <row r="14611" spans="1:1" x14ac:dyDescent="0.25">
      <c r="A14611" s="287"/>
    </row>
    <row r="14612" spans="1:1" x14ac:dyDescent="0.25">
      <c r="A14612" s="287"/>
    </row>
    <row r="14613" spans="1:1" x14ac:dyDescent="0.25">
      <c r="A14613" s="287"/>
    </row>
    <row r="14614" spans="1:1" x14ac:dyDescent="0.25">
      <c r="A14614" s="287"/>
    </row>
    <row r="14615" spans="1:1" x14ac:dyDescent="0.25">
      <c r="A14615" s="287"/>
    </row>
    <row r="14616" spans="1:1" x14ac:dyDescent="0.25">
      <c r="A14616" s="287"/>
    </row>
    <row r="14617" spans="1:1" x14ac:dyDescent="0.25">
      <c r="A14617" s="287"/>
    </row>
    <row r="14618" spans="1:1" x14ac:dyDescent="0.25">
      <c r="A14618" s="287"/>
    </row>
    <row r="14619" spans="1:1" x14ac:dyDescent="0.25">
      <c r="A14619" s="287"/>
    </row>
    <row r="14620" spans="1:1" x14ac:dyDescent="0.25">
      <c r="A14620" s="287"/>
    </row>
    <row r="14621" spans="1:1" x14ac:dyDescent="0.25">
      <c r="A14621" s="287"/>
    </row>
    <row r="14622" spans="1:1" x14ac:dyDescent="0.25">
      <c r="A14622" s="287"/>
    </row>
    <row r="14623" spans="1:1" x14ac:dyDescent="0.25">
      <c r="A14623" s="287"/>
    </row>
    <row r="14624" spans="1:1" x14ac:dyDescent="0.25">
      <c r="A14624" s="287"/>
    </row>
    <row r="14625" spans="1:1" x14ac:dyDescent="0.25">
      <c r="A14625" s="287"/>
    </row>
    <row r="14626" spans="1:1" x14ac:dyDescent="0.25">
      <c r="A14626" s="287"/>
    </row>
    <row r="14627" spans="1:1" x14ac:dyDescent="0.25">
      <c r="A14627" s="287"/>
    </row>
    <row r="14628" spans="1:1" x14ac:dyDescent="0.25">
      <c r="A14628" s="287"/>
    </row>
    <row r="14629" spans="1:1" x14ac:dyDescent="0.25">
      <c r="A14629" s="287"/>
    </row>
    <row r="14630" spans="1:1" x14ac:dyDescent="0.25">
      <c r="A14630" s="287"/>
    </row>
    <row r="14631" spans="1:1" x14ac:dyDescent="0.25">
      <c r="A14631" s="287"/>
    </row>
    <row r="14632" spans="1:1" x14ac:dyDescent="0.25">
      <c r="A14632" s="287"/>
    </row>
    <row r="14633" spans="1:1" x14ac:dyDescent="0.25">
      <c r="A14633" s="287"/>
    </row>
    <row r="14634" spans="1:1" x14ac:dyDescent="0.25">
      <c r="A14634" s="287"/>
    </row>
    <row r="14635" spans="1:1" x14ac:dyDescent="0.25">
      <c r="A14635" s="287"/>
    </row>
    <row r="14636" spans="1:1" x14ac:dyDescent="0.25">
      <c r="A14636" s="287"/>
    </row>
    <row r="14637" spans="1:1" x14ac:dyDescent="0.25">
      <c r="A14637" s="287"/>
    </row>
    <row r="14638" spans="1:1" x14ac:dyDescent="0.25">
      <c r="A14638" s="287"/>
    </row>
    <row r="14639" spans="1:1" x14ac:dyDescent="0.25">
      <c r="A14639" s="287"/>
    </row>
    <row r="14640" spans="1:1" x14ac:dyDescent="0.25">
      <c r="A14640" s="287"/>
    </row>
    <row r="14641" spans="1:1" x14ac:dyDescent="0.25">
      <c r="A14641" s="287"/>
    </row>
    <row r="14642" spans="1:1" x14ac:dyDescent="0.25">
      <c r="A14642" s="287"/>
    </row>
    <row r="14643" spans="1:1" x14ac:dyDescent="0.25">
      <c r="A14643" s="287"/>
    </row>
    <row r="14644" spans="1:1" x14ac:dyDescent="0.25">
      <c r="A14644" s="287"/>
    </row>
    <row r="14645" spans="1:1" x14ac:dyDescent="0.25">
      <c r="A14645" s="287"/>
    </row>
    <row r="14646" spans="1:1" x14ac:dyDescent="0.25">
      <c r="A14646" s="287"/>
    </row>
    <row r="14647" spans="1:1" x14ac:dyDescent="0.25">
      <c r="A14647" s="287"/>
    </row>
    <row r="14648" spans="1:1" x14ac:dyDescent="0.25">
      <c r="A14648" s="287"/>
    </row>
    <row r="14649" spans="1:1" x14ac:dyDescent="0.25">
      <c r="A14649" s="287"/>
    </row>
    <row r="14650" spans="1:1" x14ac:dyDescent="0.25">
      <c r="A14650" s="287"/>
    </row>
    <row r="14651" spans="1:1" x14ac:dyDescent="0.25">
      <c r="A14651" s="287"/>
    </row>
    <row r="14652" spans="1:1" x14ac:dyDescent="0.25">
      <c r="A14652" s="287"/>
    </row>
    <row r="14653" spans="1:1" x14ac:dyDescent="0.25">
      <c r="A14653" s="287"/>
    </row>
    <row r="14654" spans="1:1" x14ac:dyDescent="0.25">
      <c r="A14654" s="287"/>
    </row>
    <row r="14655" spans="1:1" x14ac:dyDescent="0.25">
      <c r="A14655" s="287"/>
    </row>
    <row r="14656" spans="1:1" x14ac:dyDescent="0.25">
      <c r="A14656" s="287"/>
    </row>
    <row r="14657" spans="1:1" x14ac:dyDescent="0.25">
      <c r="A14657" s="287"/>
    </row>
    <row r="14658" spans="1:1" x14ac:dyDescent="0.25">
      <c r="A14658" s="287"/>
    </row>
    <row r="14659" spans="1:1" x14ac:dyDescent="0.25">
      <c r="A14659" s="287"/>
    </row>
    <row r="14660" spans="1:1" x14ac:dyDescent="0.25">
      <c r="A14660" s="287"/>
    </row>
    <row r="14661" spans="1:1" x14ac:dyDescent="0.25">
      <c r="A14661" s="287"/>
    </row>
    <row r="14662" spans="1:1" x14ac:dyDescent="0.25">
      <c r="A14662" s="287"/>
    </row>
    <row r="14663" spans="1:1" x14ac:dyDescent="0.25">
      <c r="A14663" s="287"/>
    </row>
    <row r="14664" spans="1:1" x14ac:dyDescent="0.25">
      <c r="A14664" s="287"/>
    </row>
    <row r="14665" spans="1:1" x14ac:dyDescent="0.25">
      <c r="A14665" s="287"/>
    </row>
    <row r="14666" spans="1:1" x14ac:dyDescent="0.25">
      <c r="A14666" s="287"/>
    </row>
    <row r="14667" spans="1:1" x14ac:dyDescent="0.25">
      <c r="A14667" s="287"/>
    </row>
    <row r="14668" spans="1:1" x14ac:dyDescent="0.25">
      <c r="A14668" s="287"/>
    </row>
    <row r="14669" spans="1:1" x14ac:dyDescent="0.25">
      <c r="A14669" s="287"/>
    </row>
    <row r="14670" spans="1:1" x14ac:dyDescent="0.25">
      <c r="A14670" s="287"/>
    </row>
    <row r="14671" spans="1:1" x14ac:dyDescent="0.25">
      <c r="A14671" s="287"/>
    </row>
    <row r="14672" spans="1:1" x14ac:dyDescent="0.25">
      <c r="A14672" s="287"/>
    </row>
    <row r="14673" spans="1:1" x14ac:dyDescent="0.25">
      <c r="A14673" s="287"/>
    </row>
    <row r="14674" spans="1:1" x14ac:dyDescent="0.25">
      <c r="A14674" s="287"/>
    </row>
    <row r="14675" spans="1:1" x14ac:dyDescent="0.25">
      <c r="A14675" s="287"/>
    </row>
    <row r="14676" spans="1:1" x14ac:dyDescent="0.25">
      <c r="A14676" s="287"/>
    </row>
    <row r="14677" spans="1:1" x14ac:dyDescent="0.25">
      <c r="A14677" s="287"/>
    </row>
    <row r="14678" spans="1:1" x14ac:dyDescent="0.25">
      <c r="A14678" s="287"/>
    </row>
    <row r="14679" spans="1:1" x14ac:dyDescent="0.25">
      <c r="A14679" s="287"/>
    </row>
    <row r="14680" spans="1:1" x14ac:dyDescent="0.25">
      <c r="A14680" s="287"/>
    </row>
    <row r="14681" spans="1:1" x14ac:dyDescent="0.25">
      <c r="A14681" s="287"/>
    </row>
    <row r="14682" spans="1:1" x14ac:dyDescent="0.25">
      <c r="A14682" s="287"/>
    </row>
    <row r="14683" spans="1:1" x14ac:dyDescent="0.25">
      <c r="A14683" s="287"/>
    </row>
    <row r="14684" spans="1:1" x14ac:dyDescent="0.25">
      <c r="A14684" s="287"/>
    </row>
    <row r="14685" spans="1:1" x14ac:dyDescent="0.25">
      <c r="A14685" s="287"/>
    </row>
    <row r="14686" spans="1:1" x14ac:dyDescent="0.25">
      <c r="A14686" s="287"/>
    </row>
    <row r="14687" spans="1:1" x14ac:dyDescent="0.25">
      <c r="A14687" s="287"/>
    </row>
    <row r="14688" spans="1:1" x14ac:dyDescent="0.25">
      <c r="A14688" s="287"/>
    </row>
    <row r="14689" spans="1:1" x14ac:dyDescent="0.25">
      <c r="A14689" s="287"/>
    </row>
    <row r="14690" spans="1:1" x14ac:dyDescent="0.25">
      <c r="A14690" s="287"/>
    </row>
    <row r="14691" spans="1:1" x14ac:dyDescent="0.25">
      <c r="A14691" s="287"/>
    </row>
    <row r="14692" spans="1:1" x14ac:dyDescent="0.25">
      <c r="A14692" s="287"/>
    </row>
    <row r="14693" spans="1:1" x14ac:dyDescent="0.25">
      <c r="A14693" s="287"/>
    </row>
    <row r="14694" spans="1:1" x14ac:dyDescent="0.25">
      <c r="A14694" s="287"/>
    </row>
    <row r="14695" spans="1:1" x14ac:dyDescent="0.25">
      <c r="A14695" s="287"/>
    </row>
    <row r="14696" spans="1:1" x14ac:dyDescent="0.25">
      <c r="A14696" s="287"/>
    </row>
    <row r="14697" spans="1:1" x14ac:dyDescent="0.25">
      <c r="A14697" s="287"/>
    </row>
    <row r="14698" spans="1:1" x14ac:dyDescent="0.25">
      <c r="A14698" s="287"/>
    </row>
    <row r="14699" spans="1:1" x14ac:dyDescent="0.25">
      <c r="A14699" s="287"/>
    </row>
    <row r="14700" spans="1:1" x14ac:dyDescent="0.25">
      <c r="A14700" s="287"/>
    </row>
    <row r="14701" spans="1:1" x14ac:dyDescent="0.25">
      <c r="A14701" s="287"/>
    </row>
    <row r="14702" spans="1:1" x14ac:dyDescent="0.25">
      <c r="A14702" s="287"/>
    </row>
    <row r="14703" spans="1:1" x14ac:dyDescent="0.25">
      <c r="A14703" s="287"/>
    </row>
    <row r="14704" spans="1:1" x14ac:dyDescent="0.25">
      <c r="A14704" s="287"/>
    </row>
    <row r="14705" spans="1:1" x14ac:dyDescent="0.25">
      <c r="A14705" s="287"/>
    </row>
    <row r="14706" spans="1:1" x14ac:dyDescent="0.25">
      <c r="A14706" s="287"/>
    </row>
    <row r="14707" spans="1:1" x14ac:dyDescent="0.25">
      <c r="A14707" s="287"/>
    </row>
    <row r="14708" spans="1:1" x14ac:dyDescent="0.25">
      <c r="A14708" s="287"/>
    </row>
    <row r="14709" spans="1:1" x14ac:dyDescent="0.25">
      <c r="A14709" s="287"/>
    </row>
    <row r="14710" spans="1:1" x14ac:dyDescent="0.25">
      <c r="A14710" s="287"/>
    </row>
    <row r="14711" spans="1:1" x14ac:dyDescent="0.25">
      <c r="A14711" s="287"/>
    </row>
    <row r="14712" spans="1:1" x14ac:dyDescent="0.25">
      <c r="A14712" s="287"/>
    </row>
    <row r="14713" spans="1:1" x14ac:dyDescent="0.25">
      <c r="A14713" s="287"/>
    </row>
    <row r="14714" spans="1:1" x14ac:dyDescent="0.25">
      <c r="A14714" s="287"/>
    </row>
    <row r="14715" spans="1:1" x14ac:dyDescent="0.25">
      <c r="A14715" s="287"/>
    </row>
    <row r="14716" spans="1:1" x14ac:dyDescent="0.25">
      <c r="A14716" s="287"/>
    </row>
    <row r="14717" spans="1:1" x14ac:dyDescent="0.25">
      <c r="A14717" s="287"/>
    </row>
    <row r="14718" spans="1:1" x14ac:dyDescent="0.25">
      <c r="A14718" s="287"/>
    </row>
    <row r="14719" spans="1:1" x14ac:dyDescent="0.25">
      <c r="A14719" s="287"/>
    </row>
    <row r="14720" spans="1:1" x14ac:dyDescent="0.25">
      <c r="A14720" s="287"/>
    </row>
    <row r="14721" spans="1:1" x14ac:dyDescent="0.25">
      <c r="A14721" s="287"/>
    </row>
    <row r="14722" spans="1:1" x14ac:dyDescent="0.25">
      <c r="A14722" s="287"/>
    </row>
    <row r="14723" spans="1:1" x14ac:dyDescent="0.25">
      <c r="A14723" s="287"/>
    </row>
    <row r="14724" spans="1:1" x14ac:dyDescent="0.25">
      <c r="A14724" s="287"/>
    </row>
    <row r="14725" spans="1:1" x14ac:dyDescent="0.25">
      <c r="A14725" s="287"/>
    </row>
    <row r="14726" spans="1:1" x14ac:dyDescent="0.25">
      <c r="A14726" s="287"/>
    </row>
    <row r="14727" spans="1:1" x14ac:dyDescent="0.25">
      <c r="A14727" s="287"/>
    </row>
    <row r="14728" spans="1:1" x14ac:dyDescent="0.25">
      <c r="A14728" s="287"/>
    </row>
    <row r="14729" spans="1:1" x14ac:dyDescent="0.25">
      <c r="A14729" s="287"/>
    </row>
    <row r="14730" spans="1:1" x14ac:dyDescent="0.25">
      <c r="A14730" s="287"/>
    </row>
    <row r="14731" spans="1:1" x14ac:dyDescent="0.25">
      <c r="A14731" s="287"/>
    </row>
    <row r="14732" spans="1:1" x14ac:dyDescent="0.25">
      <c r="A14732" s="287"/>
    </row>
    <row r="14733" spans="1:1" x14ac:dyDescent="0.25">
      <c r="A14733" s="287"/>
    </row>
    <row r="14734" spans="1:1" x14ac:dyDescent="0.25">
      <c r="A14734" s="287"/>
    </row>
    <row r="14735" spans="1:1" x14ac:dyDescent="0.25">
      <c r="A14735" s="287"/>
    </row>
    <row r="14736" spans="1:1" x14ac:dyDescent="0.25">
      <c r="A14736" s="287"/>
    </row>
    <row r="14737" spans="1:1" x14ac:dyDescent="0.25">
      <c r="A14737" s="287"/>
    </row>
    <row r="14738" spans="1:1" x14ac:dyDescent="0.25">
      <c r="A14738" s="287"/>
    </row>
    <row r="14739" spans="1:1" x14ac:dyDescent="0.25">
      <c r="A14739" s="287"/>
    </row>
    <row r="14740" spans="1:1" x14ac:dyDescent="0.25">
      <c r="A14740" s="287"/>
    </row>
    <row r="14741" spans="1:1" x14ac:dyDescent="0.25">
      <c r="A14741" s="287"/>
    </row>
    <row r="14742" spans="1:1" x14ac:dyDescent="0.25">
      <c r="A14742" s="287"/>
    </row>
    <row r="14743" spans="1:1" x14ac:dyDescent="0.25">
      <c r="A14743" s="287"/>
    </row>
    <row r="14744" spans="1:1" x14ac:dyDescent="0.25">
      <c r="A14744" s="287"/>
    </row>
    <row r="14745" spans="1:1" x14ac:dyDescent="0.25">
      <c r="A14745" s="287"/>
    </row>
    <row r="14746" spans="1:1" x14ac:dyDescent="0.25">
      <c r="A14746" s="287"/>
    </row>
    <row r="14747" spans="1:1" x14ac:dyDescent="0.25">
      <c r="A14747" s="287"/>
    </row>
    <row r="14748" spans="1:1" x14ac:dyDescent="0.25">
      <c r="A14748" s="287"/>
    </row>
    <row r="14749" spans="1:1" x14ac:dyDescent="0.25">
      <c r="A14749" s="287"/>
    </row>
    <row r="14750" spans="1:1" x14ac:dyDescent="0.25">
      <c r="A14750" s="287"/>
    </row>
    <row r="14751" spans="1:1" x14ac:dyDescent="0.25">
      <c r="A14751" s="287"/>
    </row>
    <row r="14752" spans="1:1" x14ac:dyDescent="0.25">
      <c r="A14752" s="287"/>
    </row>
    <row r="14753" spans="1:1" x14ac:dyDescent="0.25">
      <c r="A14753" s="287"/>
    </row>
    <row r="14754" spans="1:1" x14ac:dyDescent="0.25">
      <c r="A14754" s="287"/>
    </row>
    <row r="14755" spans="1:1" x14ac:dyDescent="0.25">
      <c r="A14755" s="287"/>
    </row>
    <row r="14756" spans="1:1" x14ac:dyDescent="0.25">
      <c r="A14756" s="287"/>
    </row>
    <row r="14757" spans="1:1" x14ac:dyDescent="0.25">
      <c r="A14757" s="287"/>
    </row>
    <row r="14758" spans="1:1" x14ac:dyDescent="0.25">
      <c r="A14758" s="287"/>
    </row>
    <row r="14759" spans="1:1" x14ac:dyDescent="0.25">
      <c r="A14759" s="287"/>
    </row>
    <row r="14760" spans="1:1" x14ac:dyDescent="0.25">
      <c r="A14760" s="287"/>
    </row>
    <row r="14761" spans="1:1" x14ac:dyDescent="0.25">
      <c r="A14761" s="287"/>
    </row>
    <row r="14762" spans="1:1" x14ac:dyDescent="0.25">
      <c r="A14762" s="287"/>
    </row>
    <row r="14763" spans="1:1" x14ac:dyDescent="0.25">
      <c r="A14763" s="287"/>
    </row>
    <row r="14764" spans="1:1" x14ac:dyDescent="0.25">
      <c r="A14764" s="287"/>
    </row>
    <row r="14765" spans="1:1" x14ac:dyDescent="0.25">
      <c r="A14765" s="287"/>
    </row>
    <row r="14766" spans="1:1" x14ac:dyDescent="0.25">
      <c r="A14766" s="287"/>
    </row>
    <row r="14767" spans="1:1" x14ac:dyDescent="0.25">
      <c r="A14767" s="287"/>
    </row>
    <row r="14768" spans="1:1" x14ac:dyDescent="0.25">
      <c r="A14768" s="287"/>
    </row>
    <row r="14769" spans="1:1" x14ac:dyDescent="0.25">
      <c r="A14769" s="287"/>
    </row>
    <row r="14770" spans="1:1" x14ac:dyDescent="0.25">
      <c r="A14770" s="287"/>
    </row>
    <row r="14771" spans="1:1" x14ac:dyDescent="0.25">
      <c r="A14771" s="287"/>
    </row>
    <row r="14772" spans="1:1" x14ac:dyDescent="0.25">
      <c r="A14772" s="287"/>
    </row>
    <row r="14773" spans="1:1" x14ac:dyDescent="0.25">
      <c r="A14773" s="287"/>
    </row>
    <row r="14774" spans="1:1" x14ac:dyDescent="0.25">
      <c r="A14774" s="287"/>
    </row>
    <row r="14775" spans="1:1" x14ac:dyDescent="0.25">
      <c r="A14775" s="287"/>
    </row>
    <row r="14776" spans="1:1" x14ac:dyDescent="0.25">
      <c r="A14776" s="287"/>
    </row>
    <row r="14777" spans="1:1" x14ac:dyDescent="0.25">
      <c r="A14777" s="287"/>
    </row>
    <row r="14778" spans="1:1" x14ac:dyDescent="0.25">
      <c r="A14778" s="287"/>
    </row>
    <row r="14779" spans="1:1" x14ac:dyDescent="0.25">
      <c r="A14779" s="287"/>
    </row>
    <row r="14780" spans="1:1" x14ac:dyDescent="0.25">
      <c r="A14780" s="287"/>
    </row>
    <row r="14781" spans="1:1" x14ac:dyDescent="0.25">
      <c r="A14781" s="287"/>
    </row>
    <row r="14782" spans="1:1" x14ac:dyDescent="0.25">
      <c r="A14782" s="287"/>
    </row>
    <row r="14783" spans="1:1" x14ac:dyDescent="0.25">
      <c r="A14783" s="287"/>
    </row>
    <row r="14784" spans="1:1" x14ac:dyDescent="0.25">
      <c r="A14784" s="287"/>
    </row>
    <row r="14785" spans="1:1" x14ac:dyDescent="0.25">
      <c r="A14785" s="287"/>
    </row>
    <row r="14786" spans="1:1" x14ac:dyDescent="0.25">
      <c r="A14786" s="287"/>
    </row>
    <row r="14787" spans="1:1" x14ac:dyDescent="0.25">
      <c r="A14787" s="287"/>
    </row>
    <row r="14788" spans="1:1" x14ac:dyDescent="0.25">
      <c r="A14788" s="287"/>
    </row>
    <row r="14789" spans="1:1" x14ac:dyDescent="0.25">
      <c r="A14789" s="287"/>
    </row>
    <row r="14790" spans="1:1" x14ac:dyDescent="0.25">
      <c r="A14790" s="287"/>
    </row>
    <row r="14791" spans="1:1" x14ac:dyDescent="0.25">
      <c r="A14791" s="287"/>
    </row>
    <row r="14792" spans="1:1" x14ac:dyDescent="0.25">
      <c r="A14792" s="287"/>
    </row>
    <row r="14793" spans="1:1" x14ac:dyDescent="0.25">
      <c r="A14793" s="287"/>
    </row>
    <row r="14794" spans="1:1" x14ac:dyDescent="0.25">
      <c r="A14794" s="287"/>
    </row>
    <row r="14795" spans="1:1" x14ac:dyDescent="0.25">
      <c r="A14795" s="287"/>
    </row>
    <row r="14796" spans="1:1" x14ac:dyDescent="0.25">
      <c r="A14796" s="287"/>
    </row>
    <row r="14797" spans="1:1" x14ac:dyDescent="0.25">
      <c r="A14797" s="287"/>
    </row>
    <row r="14798" spans="1:1" x14ac:dyDescent="0.25">
      <c r="A14798" s="287"/>
    </row>
    <row r="14799" spans="1:1" x14ac:dyDescent="0.25">
      <c r="A14799" s="287"/>
    </row>
    <row r="14800" spans="1:1" x14ac:dyDescent="0.25">
      <c r="A14800" s="287"/>
    </row>
    <row r="14801" spans="1:1" x14ac:dyDescent="0.25">
      <c r="A14801" s="287"/>
    </row>
    <row r="14802" spans="1:1" x14ac:dyDescent="0.25">
      <c r="A14802" s="287"/>
    </row>
    <row r="14803" spans="1:1" x14ac:dyDescent="0.25">
      <c r="A14803" s="287"/>
    </row>
    <row r="14804" spans="1:1" x14ac:dyDescent="0.25">
      <c r="A14804" s="287"/>
    </row>
    <row r="14805" spans="1:1" x14ac:dyDescent="0.25">
      <c r="A14805" s="287"/>
    </row>
    <row r="14806" spans="1:1" x14ac:dyDescent="0.25">
      <c r="A14806" s="287"/>
    </row>
    <row r="14807" spans="1:1" x14ac:dyDescent="0.25">
      <c r="A14807" s="287"/>
    </row>
    <row r="14808" spans="1:1" x14ac:dyDescent="0.25">
      <c r="A14808" s="287"/>
    </row>
    <row r="14809" spans="1:1" x14ac:dyDescent="0.25">
      <c r="A14809" s="287"/>
    </row>
    <row r="14810" spans="1:1" x14ac:dyDescent="0.25">
      <c r="A14810" s="287"/>
    </row>
    <row r="14811" spans="1:1" x14ac:dyDescent="0.25">
      <c r="A14811" s="287"/>
    </row>
    <row r="14812" spans="1:1" x14ac:dyDescent="0.25">
      <c r="A14812" s="287"/>
    </row>
    <row r="14813" spans="1:1" x14ac:dyDescent="0.25">
      <c r="A14813" s="287"/>
    </row>
    <row r="14814" spans="1:1" x14ac:dyDescent="0.25">
      <c r="A14814" s="287"/>
    </row>
    <row r="14815" spans="1:1" x14ac:dyDescent="0.25">
      <c r="A14815" s="287"/>
    </row>
    <row r="14816" spans="1:1" x14ac:dyDescent="0.25">
      <c r="A14816" s="287"/>
    </row>
    <row r="14817" spans="1:1" x14ac:dyDescent="0.25">
      <c r="A14817" s="287"/>
    </row>
    <row r="14818" spans="1:1" x14ac:dyDescent="0.25">
      <c r="A14818" s="287"/>
    </row>
    <row r="14819" spans="1:1" x14ac:dyDescent="0.25">
      <c r="A14819" s="287"/>
    </row>
    <row r="14820" spans="1:1" x14ac:dyDescent="0.25">
      <c r="A14820" s="287"/>
    </row>
    <row r="14821" spans="1:1" x14ac:dyDescent="0.25">
      <c r="A14821" s="287"/>
    </row>
    <row r="14822" spans="1:1" x14ac:dyDescent="0.25">
      <c r="A14822" s="287"/>
    </row>
    <row r="14823" spans="1:1" x14ac:dyDescent="0.25">
      <c r="A14823" s="287"/>
    </row>
    <row r="14824" spans="1:1" x14ac:dyDescent="0.25">
      <c r="A14824" s="287"/>
    </row>
    <row r="14825" spans="1:1" x14ac:dyDescent="0.25">
      <c r="A14825" s="287"/>
    </row>
    <row r="14826" spans="1:1" x14ac:dyDescent="0.25">
      <c r="A14826" s="287"/>
    </row>
    <row r="14827" spans="1:1" x14ac:dyDescent="0.25">
      <c r="A14827" s="287"/>
    </row>
    <row r="14828" spans="1:1" x14ac:dyDescent="0.25">
      <c r="A14828" s="287"/>
    </row>
    <row r="14829" spans="1:1" x14ac:dyDescent="0.25">
      <c r="A14829" s="287"/>
    </row>
    <row r="14830" spans="1:1" x14ac:dyDescent="0.25">
      <c r="A14830" s="287"/>
    </row>
    <row r="14831" spans="1:1" x14ac:dyDescent="0.25">
      <c r="A14831" s="287"/>
    </row>
    <row r="14832" spans="1:1" x14ac:dyDescent="0.25">
      <c r="A14832" s="287"/>
    </row>
    <row r="14833" spans="1:1" x14ac:dyDescent="0.25">
      <c r="A14833" s="287"/>
    </row>
    <row r="14834" spans="1:1" x14ac:dyDescent="0.25">
      <c r="A14834" s="287"/>
    </row>
    <row r="14835" spans="1:1" x14ac:dyDescent="0.25">
      <c r="A14835" s="287"/>
    </row>
    <row r="14836" spans="1:1" x14ac:dyDescent="0.25">
      <c r="A14836" s="287"/>
    </row>
    <row r="14837" spans="1:1" x14ac:dyDescent="0.25">
      <c r="A14837" s="287"/>
    </row>
    <row r="14838" spans="1:1" x14ac:dyDescent="0.25">
      <c r="A14838" s="287"/>
    </row>
    <row r="14839" spans="1:1" x14ac:dyDescent="0.25">
      <c r="A14839" s="287"/>
    </row>
    <row r="14840" spans="1:1" x14ac:dyDescent="0.25">
      <c r="A14840" s="287"/>
    </row>
    <row r="14841" spans="1:1" x14ac:dyDescent="0.25">
      <c r="A14841" s="287"/>
    </row>
    <row r="14842" spans="1:1" x14ac:dyDescent="0.25">
      <c r="A14842" s="287"/>
    </row>
    <row r="14843" spans="1:1" x14ac:dyDescent="0.25">
      <c r="A14843" s="287"/>
    </row>
    <row r="14844" spans="1:1" x14ac:dyDescent="0.25">
      <c r="A14844" s="287"/>
    </row>
    <row r="14845" spans="1:1" x14ac:dyDescent="0.25">
      <c r="A14845" s="287"/>
    </row>
    <row r="14846" spans="1:1" x14ac:dyDescent="0.25">
      <c r="A14846" s="287"/>
    </row>
    <row r="14847" spans="1:1" x14ac:dyDescent="0.25">
      <c r="A14847" s="287"/>
    </row>
    <row r="14848" spans="1:1" x14ac:dyDescent="0.25">
      <c r="A14848" s="287"/>
    </row>
    <row r="14849" spans="1:1" x14ac:dyDescent="0.25">
      <c r="A14849" s="287"/>
    </row>
    <row r="14850" spans="1:1" x14ac:dyDescent="0.25">
      <c r="A14850" s="287"/>
    </row>
    <row r="14851" spans="1:1" x14ac:dyDescent="0.25">
      <c r="A14851" s="287"/>
    </row>
    <row r="14852" spans="1:1" x14ac:dyDescent="0.25">
      <c r="A14852" s="287"/>
    </row>
    <row r="14853" spans="1:1" x14ac:dyDescent="0.25">
      <c r="A14853" s="287"/>
    </row>
    <row r="14854" spans="1:1" x14ac:dyDescent="0.25">
      <c r="A14854" s="287"/>
    </row>
    <row r="14855" spans="1:1" x14ac:dyDescent="0.25">
      <c r="A14855" s="287"/>
    </row>
    <row r="14856" spans="1:1" x14ac:dyDescent="0.25">
      <c r="A14856" s="287"/>
    </row>
    <row r="14857" spans="1:1" x14ac:dyDescent="0.25">
      <c r="A14857" s="287"/>
    </row>
    <row r="14858" spans="1:1" x14ac:dyDescent="0.25">
      <c r="A14858" s="287"/>
    </row>
    <row r="14859" spans="1:1" x14ac:dyDescent="0.25">
      <c r="A14859" s="287"/>
    </row>
    <row r="14860" spans="1:1" x14ac:dyDescent="0.25">
      <c r="A14860" s="287"/>
    </row>
    <row r="14861" spans="1:1" x14ac:dyDescent="0.25">
      <c r="A14861" s="287"/>
    </row>
    <row r="14862" spans="1:1" x14ac:dyDescent="0.25">
      <c r="A14862" s="287"/>
    </row>
    <row r="14863" spans="1:1" x14ac:dyDescent="0.25">
      <c r="A14863" s="287"/>
    </row>
    <row r="14864" spans="1:1" x14ac:dyDescent="0.25">
      <c r="A14864" s="287"/>
    </row>
    <row r="14865" spans="1:1" x14ac:dyDescent="0.25">
      <c r="A14865" s="287"/>
    </row>
    <row r="14866" spans="1:1" x14ac:dyDescent="0.25">
      <c r="A14866" s="287"/>
    </row>
    <row r="14867" spans="1:1" x14ac:dyDescent="0.25">
      <c r="A14867" s="287"/>
    </row>
    <row r="14868" spans="1:1" x14ac:dyDescent="0.25">
      <c r="A14868" s="287"/>
    </row>
    <row r="14869" spans="1:1" x14ac:dyDescent="0.25">
      <c r="A14869" s="287"/>
    </row>
    <row r="14870" spans="1:1" x14ac:dyDescent="0.25">
      <c r="A14870" s="287"/>
    </row>
    <row r="14871" spans="1:1" x14ac:dyDescent="0.25">
      <c r="A14871" s="287"/>
    </row>
    <row r="14872" spans="1:1" x14ac:dyDescent="0.25">
      <c r="A14872" s="287"/>
    </row>
    <row r="14873" spans="1:1" x14ac:dyDescent="0.25">
      <c r="A14873" s="287"/>
    </row>
    <row r="14874" spans="1:1" x14ac:dyDescent="0.25">
      <c r="A14874" s="287"/>
    </row>
    <row r="14875" spans="1:1" x14ac:dyDescent="0.25">
      <c r="A14875" s="287"/>
    </row>
    <row r="14876" spans="1:1" x14ac:dyDescent="0.25">
      <c r="A14876" s="287"/>
    </row>
    <row r="14877" spans="1:1" x14ac:dyDescent="0.25">
      <c r="A14877" s="287"/>
    </row>
    <row r="14878" spans="1:1" x14ac:dyDescent="0.25">
      <c r="A14878" s="287"/>
    </row>
    <row r="14879" spans="1:1" x14ac:dyDescent="0.25">
      <c r="A14879" s="287"/>
    </row>
    <row r="14880" spans="1:1" x14ac:dyDescent="0.25">
      <c r="A14880" s="287"/>
    </row>
    <row r="14881" spans="1:1" x14ac:dyDescent="0.25">
      <c r="A14881" s="287"/>
    </row>
    <row r="14882" spans="1:1" x14ac:dyDescent="0.25">
      <c r="A14882" s="287"/>
    </row>
    <row r="14883" spans="1:1" x14ac:dyDescent="0.25">
      <c r="A14883" s="287"/>
    </row>
    <row r="14884" spans="1:1" x14ac:dyDescent="0.25">
      <c r="A14884" s="287"/>
    </row>
    <row r="14885" spans="1:1" x14ac:dyDescent="0.25">
      <c r="A14885" s="287"/>
    </row>
    <row r="14886" spans="1:1" x14ac:dyDescent="0.25">
      <c r="A14886" s="287"/>
    </row>
    <row r="14887" spans="1:1" x14ac:dyDescent="0.25">
      <c r="A14887" s="287"/>
    </row>
    <row r="14888" spans="1:1" x14ac:dyDescent="0.25">
      <c r="A14888" s="287"/>
    </row>
    <row r="14889" spans="1:1" x14ac:dyDescent="0.25">
      <c r="A14889" s="287"/>
    </row>
    <row r="14890" spans="1:1" x14ac:dyDescent="0.25">
      <c r="A14890" s="287"/>
    </row>
    <row r="14891" spans="1:1" x14ac:dyDescent="0.25">
      <c r="A14891" s="287"/>
    </row>
    <row r="14892" spans="1:1" x14ac:dyDescent="0.25">
      <c r="A14892" s="287"/>
    </row>
    <row r="14893" spans="1:1" x14ac:dyDescent="0.25">
      <c r="A14893" s="287"/>
    </row>
    <row r="14894" spans="1:1" x14ac:dyDescent="0.25">
      <c r="A14894" s="287"/>
    </row>
    <row r="14895" spans="1:1" x14ac:dyDescent="0.25">
      <c r="A14895" s="287"/>
    </row>
    <row r="14896" spans="1:1" x14ac:dyDescent="0.25">
      <c r="A14896" s="287"/>
    </row>
    <row r="14897" spans="1:1" x14ac:dyDescent="0.25">
      <c r="A14897" s="287"/>
    </row>
    <row r="14898" spans="1:1" x14ac:dyDescent="0.25">
      <c r="A14898" s="287"/>
    </row>
    <row r="14899" spans="1:1" x14ac:dyDescent="0.25">
      <c r="A14899" s="287"/>
    </row>
    <row r="14900" spans="1:1" x14ac:dyDescent="0.25">
      <c r="A14900" s="287"/>
    </row>
    <row r="14901" spans="1:1" x14ac:dyDescent="0.25">
      <c r="A14901" s="287"/>
    </row>
    <row r="14902" spans="1:1" x14ac:dyDescent="0.25">
      <c r="A14902" s="287"/>
    </row>
    <row r="14903" spans="1:1" x14ac:dyDescent="0.25">
      <c r="A14903" s="287"/>
    </row>
    <row r="14904" spans="1:1" x14ac:dyDescent="0.25">
      <c r="A14904" s="287"/>
    </row>
    <row r="14905" spans="1:1" x14ac:dyDescent="0.25">
      <c r="A14905" s="287"/>
    </row>
    <row r="14906" spans="1:1" x14ac:dyDescent="0.25">
      <c r="A14906" s="287"/>
    </row>
    <row r="14907" spans="1:1" x14ac:dyDescent="0.25">
      <c r="A14907" s="287"/>
    </row>
    <row r="14908" spans="1:1" x14ac:dyDescent="0.25">
      <c r="A14908" s="287"/>
    </row>
    <row r="14909" spans="1:1" x14ac:dyDescent="0.25">
      <c r="A14909" s="287"/>
    </row>
    <row r="14910" spans="1:1" x14ac:dyDescent="0.25">
      <c r="A14910" s="287"/>
    </row>
    <row r="14911" spans="1:1" x14ac:dyDescent="0.25">
      <c r="A14911" s="287"/>
    </row>
    <row r="14912" spans="1:1" x14ac:dyDescent="0.25">
      <c r="A14912" s="287"/>
    </row>
    <row r="14913" spans="1:1" x14ac:dyDescent="0.25">
      <c r="A14913" s="287"/>
    </row>
    <row r="14914" spans="1:1" x14ac:dyDescent="0.25">
      <c r="A14914" s="287"/>
    </row>
    <row r="14915" spans="1:1" x14ac:dyDescent="0.25">
      <c r="A14915" s="287"/>
    </row>
    <row r="14916" spans="1:1" x14ac:dyDescent="0.25">
      <c r="A14916" s="287"/>
    </row>
    <row r="14917" spans="1:1" x14ac:dyDescent="0.25">
      <c r="A14917" s="287"/>
    </row>
    <row r="14918" spans="1:1" x14ac:dyDescent="0.25">
      <c r="A14918" s="287"/>
    </row>
    <row r="14919" spans="1:1" x14ac:dyDescent="0.25">
      <c r="A14919" s="287"/>
    </row>
    <row r="14920" spans="1:1" x14ac:dyDescent="0.25">
      <c r="A14920" s="287"/>
    </row>
    <row r="14921" spans="1:1" x14ac:dyDescent="0.25">
      <c r="A14921" s="287"/>
    </row>
    <row r="14922" spans="1:1" x14ac:dyDescent="0.25">
      <c r="A14922" s="287"/>
    </row>
    <row r="14923" spans="1:1" x14ac:dyDescent="0.25">
      <c r="A14923" s="287"/>
    </row>
    <row r="14924" spans="1:1" x14ac:dyDescent="0.25">
      <c r="A14924" s="287"/>
    </row>
    <row r="14925" spans="1:1" x14ac:dyDescent="0.25">
      <c r="A14925" s="287"/>
    </row>
    <row r="14926" spans="1:1" x14ac:dyDescent="0.25">
      <c r="A14926" s="287"/>
    </row>
    <row r="14927" spans="1:1" x14ac:dyDescent="0.25">
      <c r="A14927" s="287"/>
    </row>
    <row r="14928" spans="1:1" x14ac:dyDescent="0.25">
      <c r="A14928" s="287"/>
    </row>
    <row r="14929" spans="1:1" x14ac:dyDescent="0.25">
      <c r="A14929" s="287"/>
    </row>
    <row r="14930" spans="1:1" x14ac:dyDescent="0.25">
      <c r="A14930" s="287"/>
    </row>
    <row r="14931" spans="1:1" x14ac:dyDescent="0.25">
      <c r="A14931" s="287"/>
    </row>
    <row r="14932" spans="1:1" x14ac:dyDescent="0.25">
      <c r="A14932" s="287"/>
    </row>
    <row r="14933" spans="1:1" x14ac:dyDescent="0.25">
      <c r="A14933" s="287"/>
    </row>
    <row r="14934" spans="1:1" x14ac:dyDescent="0.25">
      <c r="A14934" s="287"/>
    </row>
    <row r="14935" spans="1:1" x14ac:dyDescent="0.25">
      <c r="A14935" s="287"/>
    </row>
    <row r="14936" spans="1:1" x14ac:dyDescent="0.25">
      <c r="A14936" s="287"/>
    </row>
    <row r="14937" spans="1:1" x14ac:dyDescent="0.25">
      <c r="A14937" s="287"/>
    </row>
    <row r="14938" spans="1:1" x14ac:dyDescent="0.25">
      <c r="A14938" s="287"/>
    </row>
    <row r="14939" spans="1:1" x14ac:dyDescent="0.25">
      <c r="A14939" s="287"/>
    </row>
    <row r="14940" spans="1:1" x14ac:dyDescent="0.25">
      <c r="A14940" s="287"/>
    </row>
    <row r="14941" spans="1:1" x14ac:dyDescent="0.25">
      <c r="A14941" s="287"/>
    </row>
    <row r="14942" spans="1:1" x14ac:dyDescent="0.25">
      <c r="A14942" s="287"/>
    </row>
    <row r="14943" spans="1:1" x14ac:dyDescent="0.25">
      <c r="A14943" s="287"/>
    </row>
    <row r="14944" spans="1:1" x14ac:dyDescent="0.25">
      <c r="A14944" s="287"/>
    </row>
    <row r="14945" spans="1:1" x14ac:dyDescent="0.25">
      <c r="A14945" s="287"/>
    </row>
    <row r="14946" spans="1:1" x14ac:dyDescent="0.25">
      <c r="A14946" s="287"/>
    </row>
    <row r="14947" spans="1:1" x14ac:dyDescent="0.25">
      <c r="A14947" s="287"/>
    </row>
    <row r="14948" spans="1:1" x14ac:dyDescent="0.25">
      <c r="A14948" s="287"/>
    </row>
    <row r="14949" spans="1:1" x14ac:dyDescent="0.25">
      <c r="A14949" s="287"/>
    </row>
    <row r="14950" spans="1:1" x14ac:dyDescent="0.25">
      <c r="A14950" s="287"/>
    </row>
    <row r="14951" spans="1:1" x14ac:dyDescent="0.25">
      <c r="A14951" s="287"/>
    </row>
    <row r="14952" spans="1:1" x14ac:dyDescent="0.25">
      <c r="A14952" s="287"/>
    </row>
    <row r="14953" spans="1:1" x14ac:dyDescent="0.25">
      <c r="A14953" s="287"/>
    </row>
    <row r="14954" spans="1:1" x14ac:dyDescent="0.25">
      <c r="A14954" s="287"/>
    </row>
    <row r="14955" spans="1:1" x14ac:dyDescent="0.25">
      <c r="A14955" s="287"/>
    </row>
    <row r="14956" spans="1:1" x14ac:dyDescent="0.25">
      <c r="A14956" s="287"/>
    </row>
    <row r="14957" spans="1:1" x14ac:dyDescent="0.25">
      <c r="A14957" s="287"/>
    </row>
    <row r="14958" spans="1:1" x14ac:dyDescent="0.25">
      <c r="A14958" s="287"/>
    </row>
    <row r="14959" spans="1:1" x14ac:dyDescent="0.25">
      <c r="A14959" s="287"/>
    </row>
    <row r="14960" spans="1:1" x14ac:dyDescent="0.25">
      <c r="A14960" s="287"/>
    </row>
    <row r="14961" spans="1:1" x14ac:dyDescent="0.25">
      <c r="A14961" s="287"/>
    </row>
    <row r="14962" spans="1:1" x14ac:dyDescent="0.25">
      <c r="A14962" s="287"/>
    </row>
    <row r="14963" spans="1:1" x14ac:dyDescent="0.25">
      <c r="A14963" s="287"/>
    </row>
    <row r="14964" spans="1:1" x14ac:dyDescent="0.25">
      <c r="A14964" s="287"/>
    </row>
    <row r="14965" spans="1:1" x14ac:dyDescent="0.25">
      <c r="A14965" s="287"/>
    </row>
    <row r="14966" spans="1:1" x14ac:dyDescent="0.25">
      <c r="A14966" s="287"/>
    </row>
    <row r="14967" spans="1:1" x14ac:dyDescent="0.25">
      <c r="A14967" s="287"/>
    </row>
    <row r="14968" spans="1:1" x14ac:dyDescent="0.25">
      <c r="A14968" s="287"/>
    </row>
    <row r="14969" spans="1:1" x14ac:dyDescent="0.25">
      <c r="A14969" s="287"/>
    </row>
    <row r="14970" spans="1:1" x14ac:dyDescent="0.25">
      <c r="A14970" s="287"/>
    </row>
    <row r="14971" spans="1:1" x14ac:dyDescent="0.25">
      <c r="A14971" s="287"/>
    </row>
    <row r="14972" spans="1:1" x14ac:dyDescent="0.25">
      <c r="A14972" s="287"/>
    </row>
    <row r="14973" spans="1:1" x14ac:dyDescent="0.25">
      <c r="A14973" s="287"/>
    </row>
    <row r="14974" spans="1:1" x14ac:dyDescent="0.25">
      <c r="A14974" s="287"/>
    </row>
    <row r="14975" spans="1:1" x14ac:dyDescent="0.25">
      <c r="A14975" s="287"/>
    </row>
    <row r="14976" spans="1:1" x14ac:dyDescent="0.25">
      <c r="A14976" s="287"/>
    </row>
    <row r="14977" spans="1:1" x14ac:dyDescent="0.25">
      <c r="A14977" s="287"/>
    </row>
    <row r="14978" spans="1:1" x14ac:dyDescent="0.25">
      <c r="A14978" s="287"/>
    </row>
    <row r="14979" spans="1:1" x14ac:dyDescent="0.25">
      <c r="A14979" s="287"/>
    </row>
    <row r="14980" spans="1:1" x14ac:dyDescent="0.25">
      <c r="A14980" s="287"/>
    </row>
    <row r="14981" spans="1:1" x14ac:dyDescent="0.25">
      <c r="A14981" s="287"/>
    </row>
    <row r="14982" spans="1:1" x14ac:dyDescent="0.25">
      <c r="A14982" s="287"/>
    </row>
    <row r="14983" spans="1:1" x14ac:dyDescent="0.25">
      <c r="A14983" s="287"/>
    </row>
    <row r="14984" spans="1:1" x14ac:dyDescent="0.25">
      <c r="A14984" s="287"/>
    </row>
    <row r="14985" spans="1:1" x14ac:dyDescent="0.25">
      <c r="A14985" s="287"/>
    </row>
    <row r="14986" spans="1:1" x14ac:dyDescent="0.25">
      <c r="A14986" s="287"/>
    </row>
    <row r="14987" spans="1:1" x14ac:dyDescent="0.25">
      <c r="A14987" s="287"/>
    </row>
    <row r="14988" spans="1:1" x14ac:dyDescent="0.25">
      <c r="A14988" s="287"/>
    </row>
    <row r="14989" spans="1:1" x14ac:dyDescent="0.25">
      <c r="A14989" s="287"/>
    </row>
    <row r="14990" spans="1:1" x14ac:dyDescent="0.25">
      <c r="A14990" s="287"/>
    </row>
    <row r="14991" spans="1:1" x14ac:dyDescent="0.25">
      <c r="A14991" s="287"/>
    </row>
    <row r="14992" spans="1:1" x14ac:dyDescent="0.25">
      <c r="A14992" s="287"/>
    </row>
    <row r="14993" spans="1:1" x14ac:dyDescent="0.25">
      <c r="A14993" s="287"/>
    </row>
    <row r="14994" spans="1:1" x14ac:dyDescent="0.25">
      <c r="A14994" s="287"/>
    </row>
    <row r="14995" spans="1:1" x14ac:dyDescent="0.25">
      <c r="A14995" s="287"/>
    </row>
    <row r="14996" spans="1:1" x14ac:dyDescent="0.25">
      <c r="A14996" s="287"/>
    </row>
    <row r="14997" spans="1:1" x14ac:dyDescent="0.25">
      <c r="A14997" s="287"/>
    </row>
    <row r="14998" spans="1:1" x14ac:dyDescent="0.25">
      <c r="A14998" s="287"/>
    </row>
    <row r="14999" spans="1:1" x14ac:dyDescent="0.25">
      <c r="A14999" s="287"/>
    </row>
    <row r="15000" spans="1:1" x14ac:dyDescent="0.25">
      <c r="A15000" s="287"/>
    </row>
    <row r="15001" spans="1:1" x14ac:dyDescent="0.25">
      <c r="A15001" s="287"/>
    </row>
    <row r="15002" spans="1:1" x14ac:dyDescent="0.25">
      <c r="A15002" s="287"/>
    </row>
    <row r="15003" spans="1:1" x14ac:dyDescent="0.25">
      <c r="A15003" s="287"/>
    </row>
    <row r="15004" spans="1:1" x14ac:dyDescent="0.25">
      <c r="A15004" s="287"/>
    </row>
    <row r="15005" spans="1:1" x14ac:dyDescent="0.25">
      <c r="A15005" s="287"/>
    </row>
    <row r="15006" spans="1:1" x14ac:dyDescent="0.25">
      <c r="A15006" s="287"/>
    </row>
    <row r="15007" spans="1:1" x14ac:dyDescent="0.25">
      <c r="A15007" s="287"/>
    </row>
    <row r="15008" spans="1:1" x14ac:dyDescent="0.25">
      <c r="A15008" s="287"/>
    </row>
    <row r="15009" spans="1:1" x14ac:dyDescent="0.25">
      <c r="A15009" s="287"/>
    </row>
    <row r="15010" spans="1:1" x14ac:dyDescent="0.25">
      <c r="A15010" s="287"/>
    </row>
    <row r="15011" spans="1:1" x14ac:dyDescent="0.25">
      <c r="A15011" s="287"/>
    </row>
    <row r="15012" spans="1:1" x14ac:dyDescent="0.25">
      <c r="A15012" s="287"/>
    </row>
    <row r="15013" spans="1:1" x14ac:dyDescent="0.25">
      <c r="A15013" s="287"/>
    </row>
    <row r="15014" spans="1:1" x14ac:dyDescent="0.25">
      <c r="A15014" s="287"/>
    </row>
    <row r="15015" spans="1:1" x14ac:dyDescent="0.25">
      <c r="A15015" s="287"/>
    </row>
    <row r="15016" spans="1:1" x14ac:dyDescent="0.25">
      <c r="A15016" s="287"/>
    </row>
    <row r="15017" spans="1:1" x14ac:dyDescent="0.25">
      <c r="A15017" s="287"/>
    </row>
    <row r="15018" spans="1:1" x14ac:dyDescent="0.25">
      <c r="A15018" s="287"/>
    </row>
    <row r="15019" spans="1:1" x14ac:dyDescent="0.25">
      <c r="A15019" s="287"/>
    </row>
    <row r="15020" spans="1:1" x14ac:dyDescent="0.25">
      <c r="A15020" s="287"/>
    </row>
    <row r="15021" spans="1:1" x14ac:dyDescent="0.25">
      <c r="A15021" s="287"/>
    </row>
    <row r="15022" spans="1:1" x14ac:dyDescent="0.25">
      <c r="A15022" s="287"/>
    </row>
    <row r="15023" spans="1:1" x14ac:dyDescent="0.25">
      <c r="A15023" s="287"/>
    </row>
    <row r="15024" spans="1:1" x14ac:dyDescent="0.25">
      <c r="A15024" s="287"/>
    </row>
    <row r="15025" spans="1:1" x14ac:dyDescent="0.25">
      <c r="A15025" s="287"/>
    </row>
    <row r="15026" spans="1:1" x14ac:dyDescent="0.25">
      <c r="A15026" s="287"/>
    </row>
    <row r="15027" spans="1:1" x14ac:dyDescent="0.25">
      <c r="A15027" s="287"/>
    </row>
    <row r="15028" spans="1:1" x14ac:dyDescent="0.25">
      <c r="A15028" s="287"/>
    </row>
    <row r="15029" spans="1:1" x14ac:dyDescent="0.25">
      <c r="A15029" s="287"/>
    </row>
    <row r="15030" spans="1:1" x14ac:dyDescent="0.25">
      <c r="A15030" s="287"/>
    </row>
    <row r="15031" spans="1:1" x14ac:dyDescent="0.25">
      <c r="A15031" s="287"/>
    </row>
    <row r="15032" spans="1:1" x14ac:dyDescent="0.25">
      <c r="A15032" s="287"/>
    </row>
    <row r="15033" spans="1:1" x14ac:dyDescent="0.25">
      <c r="A15033" s="287"/>
    </row>
    <row r="15034" spans="1:1" x14ac:dyDescent="0.25">
      <c r="A15034" s="287"/>
    </row>
    <row r="15035" spans="1:1" x14ac:dyDescent="0.25">
      <c r="A15035" s="287"/>
    </row>
    <row r="15036" spans="1:1" x14ac:dyDescent="0.25">
      <c r="A15036" s="287"/>
    </row>
    <row r="15037" spans="1:1" x14ac:dyDescent="0.25">
      <c r="A15037" s="287"/>
    </row>
    <row r="15038" spans="1:1" x14ac:dyDescent="0.25">
      <c r="A15038" s="287"/>
    </row>
    <row r="15039" spans="1:1" x14ac:dyDescent="0.25">
      <c r="A15039" s="287"/>
    </row>
    <row r="15040" spans="1:1" x14ac:dyDescent="0.25">
      <c r="A15040" s="287"/>
    </row>
    <row r="15041" spans="1:1" x14ac:dyDescent="0.25">
      <c r="A15041" s="287"/>
    </row>
    <row r="15042" spans="1:1" x14ac:dyDescent="0.25">
      <c r="A15042" s="287"/>
    </row>
    <row r="15043" spans="1:1" x14ac:dyDescent="0.25">
      <c r="A15043" s="287"/>
    </row>
    <row r="15044" spans="1:1" x14ac:dyDescent="0.25">
      <c r="A15044" s="287"/>
    </row>
    <row r="15045" spans="1:1" x14ac:dyDescent="0.25">
      <c r="A15045" s="287"/>
    </row>
    <row r="15046" spans="1:1" x14ac:dyDescent="0.25">
      <c r="A15046" s="287"/>
    </row>
    <row r="15047" spans="1:1" x14ac:dyDescent="0.25">
      <c r="A15047" s="287"/>
    </row>
    <row r="15048" spans="1:1" x14ac:dyDescent="0.25">
      <c r="A15048" s="287"/>
    </row>
    <row r="15049" spans="1:1" x14ac:dyDescent="0.25">
      <c r="A15049" s="287"/>
    </row>
    <row r="15050" spans="1:1" x14ac:dyDescent="0.25">
      <c r="A15050" s="287"/>
    </row>
    <row r="15051" spans="1:1" x14ac:dyDescent="0.25">
      <c r="A15051" s="287"/>
    </row>
    <row r="15052" spans="1:1" x14ac:dyDescent="0.25">
      <c r="A15052" s="287"/>
    </row>
    <row r="15053" spans="1:1" x14ac:dyDescent="0.25">
      <c r="A15053" s="287"/>
    </row>
    <row r="15054" spans="1:1" x14ac:dyDescent="0.25">
      <c r="A15054" s="287"/>
    </row>
    <row r="15055" spans="1:1" x14ac:dyDescent="0.25">
      <c r="A15055" s="287"/>
    </row>
    <row r="15056" spans="1:1" x14ac:dyDescent="0.25">
      <c r="A15056" s="287"/>
    </row>
    <row r="15057" spans="1:1" x14ac:dyDescent="0.25">
      <c r="A15057" s="287"/>
    </row>
    <row r="15058" spans="1:1" x14ac:dyDescent="0.25">
      <c r="A15058" s="287"/>
    </row>
    <row r="15059" spans="1:1" x14ac:dyDescent="0.25">
      <c r="A15059" s="287"/>
    </row>
    <row r="15060" spans="1:1" x14ac:dyDescent="0.25">
      <c r="A15060" s="287"/>
    </row>
    <row r="15061" spans="1:1" x14ac:dyDescent="0.25">
      <c r="A15061" s="287"/>
    </row>
    <row r="15062" spans="1:1" x14ac:dyDescent="0.25">
      <c r="A15062" s="287"/>
    </row>
    <row r="15063" spans="1:1" x14ac:dyDescent="0.25">
      <c r="A15063" s="287"/>
    </row>
    <row r="15064" spans="1:1" x14ac:dyDescent="0.25">
      <c r="A15064" s="287"/>
    </row>
    <row r="15065" spans="1:1" x14ac:dyDescent="0.25">
      <c r="A15065" s="287"/>
    </row>
    <row r="15066" spans="1:1" x14ac:dyDescent="0.25">
      <c r="A15066" s="287"/>
    </row>
    <row r="15067" spans="1:1" x14ac:dyDescent="0.25">
      <c r="A15067" s="287"/>
    </row>
    <row r="15068" spans="1:1" x14ac:dyDescent="0.25">
      <c r="A15068" s="287"/>
    </row>
    <row r="15069" spans="1:1" x14ac:dyDescent="0.25">
      <c r="A15069" s="287"/>
    </row>
    <row r="15070" spans="1:1" x14ac:dyDescent="0.25">
      <c r="A15070" s="287"/>
    </row>
    <row r="15071" spans="1:1" x14ac:dyDescent="0.25">
      <c r="A15071" s="287"/>
    </row>
    <row r="15072" spans="1:1" x14ac:dyDescent="0.25">
      <c r="A15072" s="287"/>
    </row>
    <row r="15073" spans="1:1" x14ac:dyDescent="0.25">
      <c r="A15073" s="287"/>
    </row>
    <row r="15074" spans="1:1" x14ac:dyDescent="0.25">
      <c r="A15074" s="287"/>
    </row>
    <row r="15075" spans="1:1" x14ac:dyDescent="0.25">
      <c r="A15075" s="287"/>
    </row>
    <row r="15076" spans="1:1" x14ac:dyDescent="0.25">
      <c r="A15076" s="287"/>
    </row>
    <row r="15077" spans="1:1" x14ac:dyDescent="0.25">
      <c r="A15077" s="287"/>
    </row>
    <row r="15078" spans="1:1" x14ac:dyDescent="0.25">
      <c r="A15078" s="287"/>
    </row>
    <row r="15079" spans="1:1" x14ac:dyDescent="0.25">
      <c r="A15079" s="287"/>
    </row>
    <row r="15080" spans="1:1" x14ac:dyDescent="0.25">
      <c r="A15080" s="287"/>
    </row>
    <row r="15081" spans="1:1" x14ac:dyDescent="0.25">
      <c r="A15081" s="287"/>
    </row>
    <row r="15082" spans="1:1" x14ac:dyDescent="0.25">
      <c r="A15082" s="287"/>
    </row>
    <row r="15083" spans="1:1" x14ac:dyDescent="0.25">
      <c r="A15083" s="287"/>
    </row>
    <row r="15084" spans="1:1" x14ac:dyDescent="0.25">
      <c r="A15084" s="287"/>
    </row>
    <row r="15085" spans="1:1" x14ac:dyDescent="0.25">
      <c r="A15085" s="287"/>
    </row>
    <row r="15086" spans="1:1" x14ac:dyDescent="0.25">
      <c r="A15086" s="287"/>
    </row>
    <row r="15087" spans="1:1" x14ac:dyDescent="0.25">
      <c r="A15087" s="287"/>
    </row>
    <row r="15088" spans="1:1" x14ac:dyDescent="0.25">
      <c r="A15088" s="287"/>
    </row>
    <row r="15089" spans="1:1" x14ac:dyDescent="0.25">
      <c r="A15089" s="287"/>
    </row>
    <row r="15090" spans="1:1" x14ac:dyDescent="0.25">
      <c r="A15090" s="287"/>
    </row>
    <row r="15091" spans="1:1" x14ac:dyDescent="0.25">
      <c r="A15091" s="287"/>
    </row>
    <row r="15092" spans="1:1" x14ac:dyDescent="0.25">
      <c r="A15092" s="287"/>
    </row>
    <row r="15093" spans="1:1" x14ac:dyDescent="0.25">
      <c r="A15093" s="287"/>
    </row>
    <row r="15094" spans="1:1" x14ac:dyDescent="0.25">
      <c r="A15094" s="287"/>
    </row>
    <row r="15095" spans="1:1" x14ac:dyDescent="0.25">
      <c r="A15095" s="287"/>
    </row>
    <row r="15096" spans="1:1" x14ac:dyDescent="0.25">
      <c r="A15096" s="287"/>
    </row>
    <row r="15097" spans="1:1" x14ac:dyDescent="0.25">
      <c r="A15097" s="287"/>
    </row>
    <row r="15098" spans="1:1" x14ac:dyDescent="0.25">
      <c r="A15098" s="287"/>
    </row>
    <row r="15099" spans="1:1" x14ac:dyDescent="0.25">
      <c r="A15099" s="287"/>
    </row>
    <row r="15100" spans="1:1" x14ac:dyDescent="0.25">
      <c r="A15100" s="287"/>
    </row>
    <row r="15101" spans="1:1" x14ac:dyDescent="0.25">
      <c r="A15101" s="287"/>
    </row>
    <row r="15102" spans="1:1" x14ac:dyDescent="0.25">
      <c r="A15102" s="287"/>
    </row>
    <row r="15103" spans="1:1" x14ac:dyDescent="0.25">
      <c r="A15103" s="287"/>
    </row>
    <row r="15104" spans="1:1" x14ac:dyDescent="0.25">
      <c r="A15104" s="287"/>
    </row>
    <row r="15105" spans="1:1" x14ac:dyDescent="0.25">
      <c r="A15105" s="287"/>
    </row>
    <row r="15106" spans="1:1" x14ac:dyDescent="0.25">
      <c r="A15106" s="287"/>
    </row>
    <row r="15107" spans="1:1" x14ac:dyDescent="0.25">
      <c r="A15107" s="287"/>
    </row>
    <row r="15108" spans="1:1" x14ac:dyDescent="0.25">
      <c r="A15108" s="287"/>
    </row>
    <row r="15109" spans="1:1" x14ac:dyDescent="0.25">
      <c r="A15109" s="287"/>
    </row>
    <row r="15110" spans="1:1" x14ac:dyDescent="0.25">
      <c r="A15110" s="287"/>
    </row>
    <row r="15111" spans="1:1" x14ac:dyDescent="0.25">
      <c r="A15111" s="287"/>
    </row>
    <row r="15112" spans="1:1" x14ac:dyDescent="0.25">
      <c r="A15112" s="287"/>
    </row>
    <row r="15113" spans="1:1" x14ac:dyDescent="0.25">
      <c r="A15113" s="287"/>
    </row>
    <row r="15114" spans="1:1" x14ac:dyDescent="0.25">
      <c r="A15114" s="287"/>
    </row>
    <row r="15115" spans="1:1" x14ac:dyDescent="0.25">
      <c r="A15115" s="287"/>
    </row>
    <row r="15116" spans="1:1" x14ac:dyDescent="0.25">
      <c r="A15116" s="287"/>
    </row>
    <row r="15117" spans="1:1" x14ac:dyDescent="0.25">
      <c r="A15117" s="287"/>
    </row>
    <row r="15118" spans="1:1" x14ac:dyDescent="0.25">
      <c r="A15118" s="287"/>
    </row>
    <row r="15119" spans="1:1" x14ac:dyDescent="0.25">
      <c r="A15119" s="287"/>
    </row>
    <row r="15120" spans="1:1" x14ac:dyDescent="0.25">
      <c r="A15120" s="287"/>
    </row>
    <row r="15121" spans="1:1" x14ac:dyDescent="0.25">
      <c r="A15121" s="287"/>
    </row>
    <row r="15122" spans="1:1" x14ac:dyDescent="0.25">
      <c r="A15122" s="287"/>
    </row>
    <row r="15123" spans="1:1" x14ac:dyDescent="0.25">
      <c r="A15123" s="287"/>
    </row>
    <row r="15124" spans="1:1" x14ac:dyDescent="0.25">
      <c r="A15124" s="287"/>
    </row>
    <row r="15125" spans="1:1" x14ac:dyDescent="0.25">
      <c r="A15125" s="287"/>
    </row>
    <row r="15126" spans="1:1" x14ac:dyDescent="0.25">
      <c r="A15126" s="287"/>
    </row>
    <row r="15127" spans="1:1" x14ac:dyDescent="0.25">
      <c r="A15127" s="287"/>
    </row>
    <row r="15128" spans="1:1" x14ac:dyDescent="0.25">
      <c r="A15128" s="287"/>
    </row>
    <row r="15129" spans="1:1" x14ac:dyDescent="0.25">
      <c r="A15129" s="287"/>
    </row>
    <row r="15130" spans="1:1" x14ac:dyDescent="0.25">
      <c r="A15130" s="287"/>
    </row>
    <row r="15131" spans="1:1" x14ac:dyDescent="0.25">
      <c r="A15131" s="287"/>
    </row>
    <row r="15132" spans="1:1" x14ac:dyDescent="0.25">
      <c r="A15132" s="287"/>
    </row>
    <row r="15133" spans="1:1" x14ac:dyDescent="0.25">
      <c r="A15133" s="287"/>
    </row>
    <row r="15134" spans="1:1" x14ac:dyDescent="0.25">
      <c r="A15134" s="287"/>
    </row>
    <row r="15135" spans="1:1" x14ac:dyDescent="0.25">
      <c r="A15135" s="287"/>
    </row>
    <row r="15136" spans="1:1" x14ac:dyDescent="0.25">
      <c r="A15136" s="287"/>
    </row>
    <row r="15137" spans="1:1" x14ac:dyDescent="0.25">
      <c r="A15137" s="287"/>
    </row>
    <row r="15138" spans="1:1" x14ac:dyDescent="0.25">
      <c r="A15138" s="287"/>
    </row>
    <row r="15139" spans="1:1" x14ac:dyDescent="0.25">
      <c r="A15139" s="287"/>
    </row>
    <row r="15140" spans="1:1" x14ac:dyDescent="0.25">
      <c r="A15140" s="287"/>
    </row>
    <row r="15141" spans="1:1" x14ac:dyDescent="0.25">
      <c r="A15141" s="287"/>
    </row>
    <row r="15142" spans="1:1" x14ac:dyDescent="0.25">
      <c r="A15142" s="287"/>
    </row>
    <row r="15143" spans="1:1" x14ac:dyDescent="0.25">
      <c r="A15143" s="287"/>
    </row>
    <row r="15144" spans="1:1" x14ac:dyDescent="0.25">
      <c r="A15144" s="287"/>
    </row>
    <row r="15145" spans="1:1" x14ac:dyDescent="0.25">
      <c r="A15145" s="287"/>
    </row>
    <row r="15146" spans="1:1" x14ac:dyDescent="0.25">
      <c r="A15146" s="287"/>
    </row>
    <row r="15147" spans="1:1" x14ac:dyDescent="0.25">
      <c r="A15147" s="287"/>
    </row>
    <row r="15148" spans="1:1" x14ac:dyDescent="0.25">
      <c r="A15148" s="287"/>
    </row>
    <row r="15149" spans="1:1" x14ac:dyDescent="0.25">
      <c r="A15149" s="287"/>
    </row>
    <row r="15150" spans="1:1" x14ac:dyDescent="0.25">
      <c r="A15150" s="287"/>
    </row>
    <row r="15151" spans="1:1" x14ac:dyDescent="0.25">
      <c r="A15151" s="287"/>
    </row>
    <row r="15152" spans="1:1" x14ac:dyDescent="0.25">
      <c r="A15152" s="287"/>
    </row>
    <row r="15153" spans="1:1" x14ac:dyDescent="0.25">
      <c r="A15153" s="287"/>
    </row>
    <row r="15154" spans="1:1" x14ac:dyDescent="0.25">
      <c r="A15154" s="287"/>
    </row>
    <row r="15155" spans="1:1" x14ac:dyDescent="0.25">
      <c r="A15155" s="287"/>
    </row>
    <row r="15156" spans="1:1" x14ac:dyDescent="0.25">
      <c r="A15156" s="287"/>
    </row>
    <row r="15157" spans="1:1" x14ac:dyDescent="0.25">
      <c r="A15157" s="287"/>
    </row>
    <row r="15158" spans="1:1" x14ac:dyDescent="0.25">
      <c r="A15158" s="287"/>
    </row>
    <row r="15159" spans="1:1" x14ac:dyDescent="0.25">
      <c r="A15159" s="287"/>
    </row>
    <row r="15160" spans="1:1" x14ac:dyDescent="0.25">
      <c r="A15160" s="287"/>
    </row>
    <row r="15161" spans="1:1" x14ac:dyDescent="0.25">
      <c r="A15161" s="287"/>
    </row>
    <row r="15162" spans="1:1" x14ac:dyDescent="0.25">
      <c r="A15162" s="287"/>
    </row>
    <row r="15163" spans="1:1" x14ac:dyDescent="0.25">
      <c r="A15163" s="287"/>
    </row>
    <row r="15164" spans="1:1" x14ac:dyDescent="0.25">
      <c r="A15164" s="287"/>
    </row>
    <row r="15165" spans="1:1" x14ac:dyDescent="0.25">
      <c r="A15165" s="287"/>
    </row>
    <row r="15166" spans="1:1" x14ac:dyDescent="0.25">
      <c r="A15166" s="287"/>
    </row>
    <row r="15167" spans="1:1" x14ac:dyDescent="0.25">
      <c r="A15167" s="287"/>
    </row>
    <row r="15168" spans="1:1" x14ac:dyDescent="0.25">
      <c r="A15168" s="287"/>
    </row>
    <row r="15169" spans="1:1" x14ac:dyDescent="0.25">
      <c r="A15169" s="287"/>
    </row>
    <row r="15170" spans="1:1" x14ac:dyDescent="0.25">
      <c r="A15170" s="287"/>
    </row>
    <row r="15171" spans="1:1" x14ac:dyDescent="0.25">
      <c r="A15171" s="287"/>
    </row>
    <row r="15172" spans="1:1" x14ac:dyDescent="0.25">
      <c r="A15172" s="287"/>
    </row>
    <row r="15173" spans="1:1" x14ac:dyDescent="0.25">
      <c r="A15173" s="287"/>
    </row>
    <row r="15174" spans="1:1" x14ac:dyDescent="0.25">
      <c r="A15174" s="287"/>
    </row>
    <row r="15175" spans="1:1" x14ac:dyDescent="0.25">
      <c r="A15175" s="287"/>
    </row>
    <row r="15176" spans="1:1" x14ac:dyDescent="0.25">
      <c r="A15176" s="287"/>
    </row>
    <row r="15177" spans="1:1" x14ac:dyDescent="0.25">
      <c r="A15177" s="287"/>
    </row>
    <row r="15178" spans="1:1" x14ac:dyDescent="0.25">
      <c r="A15178" s="287"/>
    </row>
    <row r="15179" spans="1:1" x14ac:dyDescent="0.25">
      <c r="A15179" s="287"/>
    </row>
    <row r="15180" spans="1:1" x14ac:dyDescent="0.25">
      <c r="A15180" s="287"/>
    </row>
    <row r="15181" spans="1:1" x14ac:dyDescent="0.25">
      <c r="A15181" s="287"/>
    </row>
    <row r="15182" spans="1:1" x14ac:dyDescent="0.25">
      <c r="A15182" s="287"/>
    </row>
    <row r="15183" spans="1:1" x14ac:dyDescent="0.25">
      <c r="A15183" s="287"/>
    </row>
    <row r="15184" spans="1:1" x14ac:dyDescent="0.25">
      <c r="A15184" s="287"/>
    </row>
    <row r="15185" spans="1:1" x14ac:dyDescent="0.25">
      <c r="A15185" s="287"/>
    </row>
    <row r="15186" spans="1:1" x14ac:dyDescent="0.25">
      <c r="A15186" s="287"/>
    </row>
    <row r="15187" spans="1:1" x14ac:dyDescent="0.25">
      <c r="A15187" s="287"/>
    </row>
    <row r="15188" spans="1:1" x14ac:dyDescent="0.25">
      <c r="A15188" s="287"/>
    </row>
    <row r="15189" spans="1:1" x14ac:dyDescent="0.25">
      <c r="A15189" s="287"/>
    </row>
    <row r="15190" spans="1:1" x14ac:dyDescent="0.25">
      <c r="A15190" s="287"/>
    </row>
    <row r="15191" spans="1:1" x14ac:dyDescent="0.25">
      <c r="A15191" s="287"/>
    </row>
    <row r="15192" spans="1:1" x14ac:dyDescent="0.25">
      <c r="A15192" s="287"/>
    </row>
    <row r="15193" spans="1:1" x14ac:dyDescent="0.25">
      <c r="A15193" s="287"/>
    </row>
    <row r="15194" spans="1:1" x14ac:dyDescent="0.25">
      <c r="A15194" s="287"/>
    </row>
    <row r="15195" spans="1:1" x14ac:dyDescent="0.25">
      <c r="A15195" s="287"/>
    </row>
    <row r="15196" spans="1:1" x14ac:dyDescent="0.25">
      <c r="A15196" s="287"/>
    </row>
    <row r="15197" spans="1:1" x14ac:dyDescent="0.25">
      <c r="A15197" s="287"/>
    </row>
    <row r="15198" spans="1:1" x14ac:dyDescent="0.25">
      <c r="A15198" s="287"/>
    </row>
    <row r="15199" spans="1:1" x14ac:dyDescent="0.25">
      <c r="A15199" s="287"/>
    </row>
    <row r="15200" spans="1:1" x14ac:dyDescent="0.25">
      <c r="A15200" s="287"/>
    </row>
    <row r="15201" spans="1:1" x14ac:dyDescent="0.25">
      <c r="A15201" s="287"/>
    </row>
    <row r="15202" spans="1:1" x14ac:dyDescent="0.25">
      <c r="A15202" s="287"/>
    </row>
    <row r="15203" spans="1:1" x14ac:dyDescent="0.25">
      <c r="A15203" s="287"/>
    </row>
    <row r="15204" spans="1:1" x14ac:dyDescent="0.25">
      <c r="A15204" s="287"/>
    </row>
    <row r="15205" spans="1:1" x14ac:dyDescent="0.25">
      <c r="A15205" s="287"/>
    </row>
    <row r="15206" spans="1:1" x14ac:dyDescent="0.25">
      <c r="A15206" s="287"/>
    </row>
    <row r="15207" spans="1:1" x14ac:dyDescent="0.25">
      <c r="A15207" s="287"/>
    </row>
    <row r="15208" spans="1:1" x14ac:dyDescent="0.25">
      <c r="A15208" s="287"/>
    </row>
    <row r="15209" spans="1:1" x14ac:dyDescent="0.25">
      <c r="A15209" s="287"/>
    </row>
    <row r="15210" spans="1:1" x14ac:dyDescent="0.25">
      <c r="A15210" s="287"/>
    </row>
    <row r="15211" spans="1:1" x14ac:dyDescent="0.25">
      <c r="A15211" s="287"/>
    </row>
    <row r="15212" spans="1:1" x14ac:dyDescent="0.25">
      <c r="A15212" s="287"/>
    </row>
    <row r="15213" spans="1:1" x14ac:dyDescent="0.25">
      <c r="A15213" s="287"/>
    </row>
    <row r="15214" spans="1:1" x14ac:dyDescent="0.25">
      <c r="A15214" s="287"/>
    </row>
    <row r="15215" spans="1:1" x14ac:dyDescent="0.25">
      <c r="A15215" s="287"/>
    </row>
    <row r="15216" spans="1:1" x14ac:dyDescent="0.25">
      <c r="A15216" s="287"/>
    </row>
    <row r="15217" spans="1:1" x14ac:dyDescent="0.25">
      <c r="A15217" s="287"/>
    </row>
    <row r="15218" spans="1:1" x14ac:dyDescent="0.25">
      <c r="A15218" s="287"/>
    </row>
    <row r="15219" spans="1:1" x14ac:dyDescent="0.25">
      <c r="A15219" s="287"/>
    </row>
    <row r="15220" spans="1:1" x14ac:dyDescent="0.25">
      <c r="A15220" s="287"/>
    </row>
    <row r="15221" spans="1:1" x14ac:dyDescent="0.25">
      <c r="A15221" s="287"/>
    </row>
    <row r="15222" spans="1:1" x14ac:dyDescent="0.25">
      <c r="A15222" s="287"/>
    </row>
    <row r="15223" spans="1:1" x14ac:dyDescent="0.25">
      <c r="A15223" s="287"/>
    </row>
    <row r="15224" spans="1:1" x14ac:dyDescent="0.25">
      <c r="A15224" s="287"/>
    </row>
    <row r="15225" spans="1:1" x14ac:dyDescent="0.25">
      <c r="A15225" s="287"/>
    </row>
    <row r="15226" spans="1:1" x14ac:dyDescent="0.25">
      <c r="A15226" s="287"/>
    </row>
    <row r="15227" spans="1:1" x14ac:dyDescent="0.25">
      <c r="A15227" s="287"/>
    </row>
    <row r="15228" spans="1:1" x14ac:dyDescent="0.25">
      <c r="A15228" s="287"/>
    </row>
    <row r="15229" spans="1:1" x14ac:dyDescent="0.25">
      <c r="A15229" s="287"/>
    </row>
    <row r="15230" spans="1:1" x14ac:dyDescent="0.25">
      <c r="A15230" s="287"/>
    </row>
    <row r="15231" spans="1:1" x14ac:dyDescent="0.25">
      <c r="A15231" s="287"/>
    </row>
    <row r="15232" spans="1:1" x14ac:dyDescent="0.25">
      <c r="A15232" s="287"/>
    </row>
    <row r="15233" spans="1:1" x14ac:dyDescent="0.25">
      <c r="A15233" s="287"/>
    </row>
    <row r="15234" spans="1:1" x14ac:dyDescent="0.25">
      <c r="A15234" s="287"/>
    </row>
    <row r="15235" spans="1:1" x14ac:dyDescent="0.25">
      <c r="A15235" s="287"/>
    </row>
    <row r="15236" spans="1:1" x14ac:dyDescent="0.25">
      <c r="A15236" s="287"/>
    </row>
    <row r="15237" spans="1:1" x14ac:dyDescent="0.25">
      <c r="A15237" s="287"/>
    </row>
    <row r="15238" spans="1:1" x14ac:dyDescent="0.25">
      <c r="A15238" s="287"/>
    </row>
    <row r="15239" spans="1:1" x14ac:dyDescent="0.25">
      <c r="A15239" s="287"/>
    </row>
    <row r="15240" spans="1:1" x14ac:dyDescent="0.25">
      <c r="A15240" s="287"/>
    </row>
    <row r="15241" spans="1:1" x14ac:dyDescent="0.25">
      <c r="A15241" s="287"/>
    </row>
    <row r="15242" spans="1:1" x14ac:dyDescent="0.25">
      <c r="A15242" s="287"/>
    </row>
    <row r="15243" spans="1:1" x14ac:dyDescent="0.25">
      <c r="A15243" s="287"/>
    </row>
    <row r="15244" spans="1:1" x14ac:dyDescent="0.25">
      <c r="A15244" s="287"/>
    </row>
    <row r="15245" spans="1:1" x14ac:dyDescent="0.25">
      <c r="A15245" s="287"/>
    </row>
    <row r="15246" spans="1:1" x14ac:dyDescent="0.25">
      <c r="A15246" s="287"/>
    </row>
    <row r="15247" spans="1:1" x14ac:dyDescent="0.25">
      <c r="A15247" s="287"/>
    </row>
    <row r="15248" spans="1:1" x14ac:dyDescent="0.25">
      <c r="A15248" s="287"/>
    </row>
    <row r="15249" spans="1:1" x14ac:dyDescent="0.25">
      <c r="A15249" s="287"/>
    </row>
    <row r="15250" spans="1:1" x14ac:dyDescent="0.25">
      <c r="A15250" s="287"/>
    </row>
    <row r="15251" spans="1:1" x14ac:dyDescent="0.25">
      <c r="A15251" s="287"/>
    </row>
    <row r="15252" spans="1:1" x14ac:dyDescent="0.25">
      <c r="A15252" s="287"/>
    </row>
    <row r="15253" spans="1:1" x14ac:dyDescent="0.25">
      <c r="A15253" s="287"/>
    </row>
    <row r="15254" spans="1:1" x14ac:dyDescent="0.25">
      <c r="A15254" s="287"/>
    </row>
    <row r="15255" spans="1:1" x14ac:dyDescent="0.25">
      <c r="A15255" s="287"/>
    </row>
    <row r="15256" spans="1:1" x14ac:dyDescent="0.25">
      <c r="A15256" s="287"/>
    </row>
    <row r="15257" spans="1:1" x14ac:dyDescent="0.25">
      <c r="A15257" s="287"/>
    </row>
    <row r="15258" spans="1:1" x14ac:dyDescent="0.25">
      <c r="A15258" s="287"/>
    </row>
    <row r="15259" spans="1:1" x14ac:dyDescent="0.25">
      <c r="A15259" s="287"/>
    </row>
    <row r="15260" spans="1:1" x14ac:dyDescent="0.25">
      <c r="A15260" s="287"/>
    </row>
    <row r="15261" spans="1:1" x14ac:dyDescent="0.25">
      <c r="A15261" s="287"/>
    </row>
    <row r="15262" spans="1:1" x14ac:dyDescent="0.25">
      <c r="A15262" s="287"/>
    </row>
    <row r="15263" spans="1:1" x14ac:dyDescent="0.25">
      <c r="A15263" s="287"/>
    </row>
    <row r="15264" spans="1:1" x14ac:dyDescent="0.25">
      <c r="A15264" s="287"/>
    </row>
    <row r="15265" spans="1:1" x14ac:dyDescent="0.25">
      <c r="A15265" s="287"/>
    </row>
    <row r="15266" spans="1:1" x14ac:dyDescent="0.25">
      <c r="A15266" s="287"/>
    </row>
    <row r="15267" spans="1:1" x14ac:dyDescent="0.25">
      <c r="A15267" s="287"/>
    </row>
    <row r="15268" spans="1:1" x14ac:dyDescent="0.25">
      <c r="A15268" s="287"/>
    </row>
    <row r="15269" spans="1:1" x14ac:dyDescent="0.25">
      <c r="A15269" s="287"/>
    </row>
    <row r="15270" spans="1:1" x14ac:dyDescent="0.25">
      <c r="A15270" s="287"/>
    </row>
    <row r="15271" spans="1:1" x14ac:dyDescent="0.25">
      <c r="A15271" s="287"/>
    </row>
    <row r="15272" spans="1:1" x14ac:dyDescent="0.25">
      <c r="A15272" s="287"/>
    </row>
    <row r="15273" spans="1:1" x14ac:dyDescent="0.25">
      <c r="A15273" s="287"/>
    </row>
    <row r="15274" spans="1:1" x14ac:dyDescent="0.25">
      <c r="A15274" s="287"/>
    </row>
    <row r="15275" spans="1:1" x14ac:dyDescent="0.25">
      <c r="A15275" s="287"/>
    </row>
    <row r="15276" spans="1:1" x14ac:dyDescent="0.25">
      <c r="A15276" s="287"/>
    </row>
    <row r="15277" spans="1:1" x14ac:dyDescent="0.25">
      <c r="A15277" s="287"/>
    </row>
    <row r="15278" spans="1:1" x14ac:dyDescent="0.25">
      <c r="A15278" s="287"/>
    </row>
    <row r="15279" spans="1:1" x14ac:dyDescent="0.25">
      <c r="A15279" s="287"/>
    </row>
    <row r="15280" spans="1:1" x14ac:dyDescent="0.25">
      <c r="A15280" s="287"/>
    </row>
    <row r="15281" spans="1:1" x14ac:dyDescent="0.25">
      <c r="A15281" s="287"/>
    </row>
    <row r="15282" spans="1:1" x14ac:dyDescent="0.25">
      <c r="A15282" s="287"/>
    </row>
    <row r="15283" spans="1:1" x14ac:dyDescent="0.25">
      <c r="A15283" s="287"/>
    </row>
    <row r="15284" spans="1:1" x14ac:dyDescent="0.25">
      <c r="A15284" s="287"/>
    </row>
    <row r="15285" spans="1:1" x14ac:dyDescent="0.25">
      <c r="A15285" s="287"/>
    </row>
    <row r="15286" spans="1:1" x14ac:dyDescent="0.25">
      <c r="A15286" s="287"/>
    </row>
    <row r="15287" spans="1:1" x14ac:dyDescent="0.25">
      <c r="A15287" s="287"/>
    </row>
    <row r="15288" spans="1:1" x14ac:dyDescent="0.25">
      <c r="A15288" s="287"/>
    </row>
    <row r="15289" spans="1:1" x14ac:dyDescent="0.25">
      <c r="A15289" s="287"/>
    </row>
    <row r="15290" spans="1:1" x14ac:dyDescent="0.25">
      <c r="A15290" s="287"/>
    </row>
    <row r="15291" spans="1:1" x14ac:dyDescent="0.25">
      <c r="A15291" s="287"/>
    </row>
    <row r="15292" spans="1:1" x14ac:dyDescent="0.25">
      <c r="A15292" s="287"/>
    </row>
    <row r="15293" spans="1:1" x14ac:dyDescent="0.25">
      <c r="A15293" s="287"/>
    </row>
    <row r="15294" spans="1:1" x14ac:dyDescent="0.25">
      <c r="A15294" s="287"/>
    </row>
    <row r="15295" spans="1:1" x14ac:dyDescent="0.25">
      <c r="A15295" s="287"/>
    </row>
    <row r="15296" spans="1:1" x14ac:dyDescent="0.25">
      <c r="A15296" s="287"/>
    </row>
    <row r="15297" spans="1:1" x14ac:dyDescent="0.25">
      <c r="A15297" s="287"/>
    </row>
    <row r="15298" spans="1:1" x14ac:dyDescent="0.25">
      <c r="A15298" s="287"/>
    </row>
    <row r="15299" spans="1:1" x14ac:dyDescent="0.25">
      <c r="A15299" s="287"/>
    </row>
    <row r="15300" spans="1:1" x14ac:dyDescent="0.25">
      <c r="A15300" s="287"/>
    </row>
    <row r="15301" spans="1:1" x14ac:dyDescent="0.25">
      <c r="A15301" s="287"/>
    </row>
    <row r="15302" spans="1:1" x14ac:dyDescent="0.25">
      <c r="A15302" s="287"/>
    </row>
    <row r="15303" spans="1:1" x14ac:dyDescent="0.25">
      <c r="A15303" s="287"/>
    </row>
    <row r="15304" spans="1:1" x14ac:dyDescent="0.25">
      <c r="A15304" s="287"/>
    </row>
    <row r="15305" spans="1:1" x14ac:dyDescent="0.25">
      <c r="A15305" s="287"/>
    </row>
    <row r="15306" spans="1:1" x14ac:dyDescent="0.25">
      <c r="A15306" s="287"/>
    </row>
    <row r="15307" spans="1:1" x14ac:dyDescent="0.25">
      <c r="A15307" s="287"/>
    </row>
    <row r="15308" spans="1:1" x14ac:dyDescent="0.25">
      <c r="A15308" s="287"/>
    </row>
    <row r="15309" spans="1:1" x14ac:dyDescent="0.25">
      <c r="A15309" s="287"/>
    </row>
    <row r="15310" spans="1:1" x14ac:dyDescent="0.25">
      <c r="A15310" s="287"/>
    </row>
    <row r="15311" spans="1:1" x14ac:dyDescent="0.25">
      <c r="A15311" s="287"/>
    </row>
    <row r="15312" spans="1:1" x14ac:dyDescent="0.25">
      <c r="A15312" s="287"/>
    </row>
    <row r="15313" spans="1:1" x14ac:dyDescent="0.25">
      <c r="A15313" s="287"/>
    </row>
    <row r="15314" spans="1:1" x14ac:dyDescent="0.25">
      <c r="A15314" s="287"/>
    </row>
    <row r="15315" spans="1:1" x14ac:dyDescent="0.25">
      <c r="A15315" s="287"/>
    </row>
    <row r="15316" spans="1:1" x14ac:dyDescent="0.25">
      <c r="A15316" s="287"/>
    </row>
    <row r="15317" spans="1:1" x14ac:dyDescent="0.25">
      <c r="A15317" s="287"/>
    </row>
    <row r="15318" spans="1:1" x14ac:dyDescent="0.25">
      <c r="A15318" s="287"/>
    </row>
    <row r="15319" spans="1:1" x14ac:dyDescent="0.25">
      <c r="A15319" s="287"/>
    </row>
    <row r="15320" spans="1:1" x14ac:dyDescent="0.25">
      <c r="A15320" s="287"/>
    </row>
    <row r="15321" spans="1:1" x14ac:dyDescent="0.25">
      <c r="A15321" s="287"/>
    </row>
    <row r="15322" spans="1:1" x14ac:dyDescent="0.25">
      <c r="A15322" s="287"/>
    </row>
    <row r="15323" spans="1:1" x14ac:dyDescent="0.25">
      <c r="A15323" s="287"/>
    </row>
    <row r="15324" spans="1:1" x14ac:dyDescent="0.25">
      <c r="A15324" s="287"/>
    </row>
    <row r="15325" spans="1:1" x14ac:dyDescent="0.25">
      <c r="A15325" s="287"/>
    </row>
    <row r="15326" spans="1:1" x14ac:dyDescent="0.25">
      <c r="A15326" s="287"/>
    </row>
    <row r="15327" spans="1:1" x14ac:dyDescent="0.25">
      <c r="A15327" s="287"/>
    </row>
    <row r="15328" spans="1:1" x14ac:dyDescent="0.25">
      <c r="A15328" s="287"/>
    </row>
    <row r="15329" spans="1:1" x14ac:dyDescent="0.25">
      <c r="A15329" s="287"/>
    </row>
    <row r="15330" spans="1:1" x14ac:dyDescent="0.25">
      <c r="A15330" s="287"/>
    </row>
    <row r="15331" spans="1:1" x14ac:dyDescent="0.25">
      <c r="A15331" s="287"/>
    </row>
    <row r="15332" spans="1:1" x14ac:dyDescent="0.25">
      <c r="A15332" s="287"/>
    </row>
    <row r="15333" spans="1:1" x14ac:dyDescent="0.25">
      <c r="A15333" s="287"/>
    </row>
    <row r="15334" spans="1:1" x14ac:dyDescent="0.25">
      <c r="A15334" s="287"/>
    </row>
    <row r="15335" spans="1:1" x14ac:dyDescent="0.25">
      <c r="A15335" s="287"/>
    </row>
    <row r="15336" spans="1:1" x14ac:dyDescent="0.25">
      <c r="A15336" s="287"/>
    </row>
    <row r="15337" spans="1:1" x14ac:dyDescent="0.25">
      <c r="A15337" s="287"/>
    </row>
    <row r="15338" spans="1:1" x14ac:dyDescent="0.25">
      <c r="A15338" s="287"/>
    </row>
    <row r="15339" spans="1:1" x14ac:dyDescent="0.25">
      <c r="A15339" s="287"/>
    </row>
    <row r="15340" spans="1:1" x14ac:dyDescent="0.25">
      <c r="A15340" s="287"/>
    </row>
    <row r="15341" spans="1:1" x14ac:dyDescent="0.25">
      <c r="A15341" s="287"/>
    </row>
    <row r="15342" spans="1:1" x14ac:dyDescent="0.25">
      <c r="A15342" s="287"/>
    </row>
    <row r="15343" spans="1:1" x14ac:dyDescent="0.25">
      <c r="A15343" s="287"/>
    </row>
    <row r="15344" spans="1:1" x14ac:dyDescent="0.25">
      <c r="A15344" s="287"/>
    </row>
    <row r="15345" spans="1:1" x14ac:dyDescent="0.25">
      <c r="A15345" s="287"/>
    </row>
    <row r="15346" spans="1:1" x14ac:dyDescent="0.25">
      <c r="A15346" s="287"/>
    </row>
    <row r="15347" spans="1:1" x14ac:dyDescent="0.25">
      <c r="A15347" s="287"/>
    </row>
    <row r="15348" spans="1:1" x14ac:dyDescent="0.25">
      <c r="A15348" s="287"/>
    </row>
    <row r="15349" spans="1:1" x14ac:dyDescent="0.25">
      <c r="A15349" s="287"/>
    </row>
    <row r="15350" spans="1:1" x14ac:dyDescent="0.25">
      <c r="A15350" s="287"/>
    </row>
    <row r="15351" spans="1:1" x14ac:dyDescent="0.25">
      <c r="A15351" s="287"/>
    </row>
    <row r="15352" spans="1:1" x14ac:dyDescent="0.25">
      <c r="A15352" s="287"/>
    </row>
    <row r="15353" spans="1:1" x14ac:dyDescent="0.25">
      <c r="A15353" s="287"/>
    </row>
    <row r="15354" spans="1:1" x14ac:dyDescent="0.25">
      <c r="A15354" s="287"/>
    </row>
    <row r="15355" spans="1:1" x14ac:dyDescent="0.25">
      <c r="A15355" s="287"/>
    </row>
    <row r="15356" spans="1:1" x14ac:dyDescent="0.25">
      <c r="A15356" s="287"/>
    </row>
    <row r="15357" spans="1:1" x14ac:dyDescent="0.25">
      <c r="A15357" s="287"/>
    </row>
    <row r="15358" spans="1:1" x14ac:dyDescent="0.25">
      <c r="A15358" s="287"/>
    </row>
    <row r="15359" spans="1:1" x14ac:dyDescent="0.25">
      <c r="A15359" s="287"/>
    </row>
    <row r="15360" spans="1:1" x14ac:dyDescent="0.25">
      <c r="A15360" s="287"/>
    </row>
    <row r="15361" spans="1:1" x14ac:dyDescent="0.25">
      <c r="A15361" s="287"/>
    </row>
    <row r="15362" spans="1:1" x14ac:dyDescent="0.25">
      <c r="A15362" s="287"/>
    </row>
    <row r="15363" spans="1:1" x14ac:dyDescent="0.25">
      <c r="A15363" s="287"/>
    </row>
    <row r="15364" spans="1:1" x14ac:dyDescent="0.25">
      <c r="A15364" s="287"/>
    </row>
    <row r="15365" spans="1:1" x14ac:dyDescent="0.25">
      <c r="A15365" s="287"/>
    </row>
    <row r="15366" spans="1:1" x14ac:dyDescent="0.25">
      <c r="A15366" s="287"/>
    </row>
    <row r="15367" spans="1:1" x14ac:dyDescent="0.25">
      <c r="A15367" s="287"/>
    </row>
    <row r="15368" spans="1:1" x14ac:dyDescent="0.25">
      <c r="A15368" s="287"/>
    </row>
    <row r="15369" spans="1:1" x14ac:dyDescent="0.25">
      <c r="A15369" s="287"/>
    </row>
    <row r="15370" spans="1:1" x14ac:dyDescent="0.25">
      <c r="A15370" s="287"/>
    </row>
    <row r="15371" spans="1:1" x14ac:dyDescent="0.25">
      <c r="A15371" s="287"/>
    </row>
    <row r="15372" spans="1:1" x14ac:dyDescent="0.25">
      <c r="A15372" s="287"/>
    </row>
    <row r="15373" spans="1:1" x14ac:dyDescent="0.25">
      <c r="A15373" s="287"/>
    </row>
    <row r="15374" spans="1:1" x14ac:dyDescent="0.25">
      <c r="A15374" s="287"/>
    </row>
    <row r="15375" spans="1:1" x14ac:dyDescent="0.25">
      <c r="A15375" s="287"/>
    </row>
    <row r="15376" spans="1:1" x14ac:dyDescent="0.25">
      <c r="A15376" s="287"/>
    </row>
    <row r="15377" spans="1:1" x14ac:dyDescent="0.25">
      <c r="A15377" s="287"/>
    </row>
    <row r="15378" spans="1:1" x14ac:dyDescent="0.25">
      <c r="A15378" s="287"/>
    </row>
    <row r="15379" spans="1:1" x14ac:dyDescent="0.25">
      <c r="A15379" s="287"/>
    </row>
    <row r="15380" spans="1:1" x14ac:dyDescent="0.25">
      <c r="A15380" s="287"/>
    </row>
    <row r="15381" spans="1:1" x14ac:dyDescent="0.25">
      <c r="A15381" s="287"/>
    </row>
    <row r="15382" spans="1:1" x14ac:dyDescent="0.25">
      <c r="A15382" s="287"/>
    </row>
    <row r="15383" spans="1:1" x14ac:dyDescent="0.25">
      <c r="A15383" s="287"/>
    </row>
    <row r="15384" spans="1:1" x14ac:dyDescent="0.25">
      <c r="A15384" s="287"/>
    </row>
    <row r="15385" spans="1:1" x14ac:dyDescent="0.25">
      <c r="A15385" s="287"/>
    </row>
    <row r="15386" spans="1:1" x14ac:dyDescent="0.25">
      <c r="A15386" s="287"/>
    </row>
    <row r="15387" spans="1:1" x14ac:dyDescent="0.25">
      <c r="A15387" s="287"/>
    </row>
    <row r="15388" spans="1:1" x14ac:dyDescent="0.25">
      <c r="A15388" s="287"/>
    </row>
    <row r="15389" spans="1:1" x14ac:dyDescent="0.25">
      <c r="A15389" s="287"/>
    </row>
    <row r="15390" spans="1:1" x14ac:dyDescent="0.25">
      <c r="A15390" s="287"/>
    </row>
    <row r="15391" spans="1:1" x14ac:dyDescent="0.25">
      <c r="A15391" s="287"/>
    </row>
    <row r="15392" spans="1:1" x14ac:dyDescent="0.25">
      <c r="A15392" s="287"/>
    </row>
    <row r="15393" spans="1:1" x14ac:dyDescent="0.25">
      <c r="A15393" s="287"/>
    </row>
    <row r="15394" spans="1:1" x14ac:dyDescent="0.25">
      <c r="A15394" s="287"/>
    </row>
    <row r="15395" spans="1:1" x14ac:dyDescent="0.25">
      <c r="A15395" s="287"/>
    </row>
    <row r="15396" spans="1:1" x14ac:dyDescent="0.25">
      <c r="A15396" s="287"/>
    </row>
    <row r="15397" spans="1:1" x14ac:dyDescent="0.25">
      <c r="A15397" s="287"/>
    </row>
    <row r="15398" spans="1:1" x14ac:dyDescent="0.25">
      <c r="A15398" s="287"/>
    </row>
    <row r="15399" spans="1:1" x14ac:dyDescent="0.25">
      <c r="A15399" s="287"/>
    </row>
    <row r="15400" spans="1:1" x14ac:dyDescent="0.25">
      <c r="A15400" s="287"/>
    </row>
    <row r="15401" spans="1:1" x14ac:dyDescent="0.25">
      <c r="A15401" s="287"/>
    </row>
    <row r="15402" spans="1:1" x14ac:dyDescent="0.25">
      <c r="A15402" s="287"/>
    </row>
    <row r="15403" spans="1:1" x14ac:dyDescent="0.25">
      <c r="A15403" s="287"/>
    </row>
    <row r="15404" spans="1:1" x14ac:dyDescent="0.25">
      <c r="A15404" s="287"/>
    </row>
    <row r="15405" spans="1:1" x14ac:dyDescent="0.25">
      <c r="A15405" s="287"/>
    </row>
    <row r="15406" spans="1:1" x14ac:dyDescent="0.25">
      <c r="A15406" s="287"/>
    </row>
    <row r="15407" spans="1:1" x14ac:dyDescent="0.25">
      <c r="A15407" s="287"/>
    </row>
    <row r="15408" spans="1:1" x14ac:dyDescent="0.25">
      <c r="A15408" s="287"/>
    </row>
    <row r="15409" spans="1:1" x14ac:dyDescent="0.25">
      <c r="A15409" s="287"/>
    </row>
    <row r="15410" spans="1:1" x14ac:dyDescent="0.25">
      <c r="A15410" s="287"/>
    </row>
    <row r="15411" spans="1:1" x14ac:dyDescent="0.25">
      <c r="A15411" s="287"/>
    </row>
    <row r="15412" spans="1:1" x14ac:dyDescent="0.25">
      <c r="A15412" s="287"/>
    </row>
    <row r="15413" spans="1:1" x14ac:dyDescent="0.25">
      <c r="A15413" s="287"/>
    </row>
    <row r="15414" spans="1:1" x14ac:dyDescent="0.25">
      <c r="A15414" s="287"/>
    </row>
    <row r="15415" spans="1:1" x14ac:dyDescent="0.25">
      <c r="A15415" s="287"/>
    </row>
    <row r="15416" spans="1:1" x14ac:dyDescent="0.25">
      <c r="A15416" s="287"/>
    </row>
    <row r="15417" spans="1:1" x14ac:dyDescent="0.25">
      <c r="A15417" s="287"/>
    </row>
    <row r="15418" spans="1:1" x14ac:dyDescent="0.25">
      <c r="A15418" s="287"/>
    </row>
    <row r="15419" spans="1:1" x14ac:dyDescent="0.25">
      <c r="A15419" s="287"/>
    </row>
    <row r="15420" spans="1:1" x14ac:dyDescent="0.25">
      <c r="A15420" s="287"/>
    </row>
    <row r="15421" spans="1:1" x14ac:dyDescent="0.25">
      <c r="A15421" s="287"/>
    </row>
    <row r="15422" spans="1:1" x14ac:dyDescent="0.25">
      <c r="A15422" s="287"/>
    </row>
    <row r="15423" spans="1:1" x14ac:dyDescent="0.25">
      <c r="A15423" s="287"/>
    </row>
    <row r="15424" spans="1:1" x14ac:dyDescent="0.25">
      <c r="A15424" s="287"/>
    </row>
    <row r="15425" spans="1:1" x14ac:dyDescent="0.25">
      <c r="A15425" s="287"/>
    </row>
    <row r="15426" spans="1:1" x14ac:dyDescent="0.25">
      <c r="A15426" s="287"/>
    </row>
    <row r="15427" spans="1:1" x14ac:dyDescent="0.25">
      <c r="A15427" s="287"/>
    </row>
    <row r="15428" spans="1:1" x14ac:dyDescent="0.25">
      <c r="A15428" s="287"/>
    </row>
    <row r="15429" spans="1:1" x14ac:dyDescent="0.25">
      <c r="A15429" s="287"/>
    </row>
    <row r="15430" spans="1:1" x14ac:dyDescent="0.25">
      <c r="A15430" s="287"/>
    </row>
    <row r="15431" spans="1:1" x14ac:dyDescent="0.25">
      <c r="A15431" s="287"/>
    </row>
    <row r="15432" spans="1:1" x14ac:dyDescent="0.25">
      <c r="A15432" s="287"/>
    </row>
    <row r="15433" spans="1:1" x14ac:dyDescent="0.25">
      <c r="A15433" s="287"/>
    </row>
    <row r="15434" spans="1:1" x14ac:dyDescent="0.25">
      <c r="A15434" s="287"/>
    </row>
    <row r="15435" spans="1:1" x14ac:dyDescent="0.25">
      <c r="A15435" s="287"/>
    </row>
    <row r="15436" spans="1:1" x14ac:dyDescent="0.25">
      <c r="A15436" s="287"/>
    </row>
    <row r="15437" spans="1:1" x14ac:dyDescent="0.25">
      <c r="A15437" s="287"/>
    </row>
    <row r="15438" spans="1:1" x14ac:dyDescent="0.25">
      <c r="A15438" s="287"/>
    </row>
    <row r="15439" spans="1:1" x14ac:dyDescent="0.25">
      <c r="A15439" s="287"/>
    </row>
    <row r="15440" spans="1:1" x14ac:dyDescent="0.25">
      <c r="A15440" s="287"/>
    </row>
    <row r="15441" spans="1:1" x14ac:dyDescent="0.25">
      <c r="A15441" s="287"/>
    </row>
    <row r="15442" spans="1:1" x14ac:dyDescent="0.25">
      <c r="A15442" s="287"/>
    </row>
    <row r="15443" spans="1:1" x14ac:dyDescent="0.25">
      <c r="A15443" s="287"/>
    </row>
    <row r="15444" spans="1:1" x14ac:dyDescent="0.25">
      <c r="A15444" s="287"/>
    </row>
    <row r="15445" spans="1:1" x14ac:dyDescent="0.25">
      <c r="A15445" s="287"/>
    </row>
    <row r="15446" spans="1:1" x14ac:dyDescent="0.25">
      <c r="A15446" s="287"/>
    </row>
    <row r="15447" spans="1:1" x14ac:dyDescent="0.25">
      <c r="A15447" s="287"/>
    </row>
    <row r="15448" spans="1:1" x14ac:dyDescent="0.25">
      <c r="A15448" s="287"/>
    </row>
    <row r="15449" spans="1:1" x14ac:dyDescent="0.25">
      <c r="A15449" s="287"/>
    </row>
    <row r="15450" spans="1:1" x14ac:dyDescent="0.25">
      <c r="A15450" s="287"/>
    </row>
    <row r="15451" spans="1:1" x14ac:dyDescent="0.25">
      <c r="A15451" s="287"/>
    </row>
    <row r="15452" spans="1:1" x14ac:dyDescent="0.25">
      <c r="A15452" s="287"/>
    </row>
    <row r="15453" spans="1:1" x14ac:dyDescent="0.25">
      <c r="A15453" s="287"/>
    </row>
    <row r="15454" spans="1:1" x14ac:dyDescent="0.25">
      <c r="A15454" s="287"/>
    </row>
    <row r="15455" spans="1:1" x14ac:dyDescent="0.25">
      <c r="A15455" s="287"/>
    </row>
    <row r="15456" spans="1:1" x14ac:dyDescent="0.25">
      <c r="A15456" s="287"/>
    </row>
    <row r="15457" spans="1:1" x14ac:dyDescent="0.25">
      <c r="A15457" s="287"/>
    </row>
    <row r="15458" spans="1:1" x14ac:dyDescent="0.25">
      <c r="A15458" s="287"/>
    </row>
    <row r="15459" spans="1:1" x14ac:dyDescent="0.25">
      <c r="A15459" s="287"/>
    </row>
    <row r="15460" spans="1:1" x14ac:dyDescent="0.25">
      <c r="A15460" s="287"/>
    </row>
    <row r="15461" spans="1:1" x14ac:dyDescent="0.25">
      <c r="A15461" s="287"/>
    </row>
    <row r="15462" spans="1:1" x14ac:dyDescent="0.25">
      <c r="A15462" s="287"/>
    </row>
    <row r="15463" spans="1:1" x14ac:dyDescent="0.25">
      <c r="A15463" s="287"/>
    </row>
    <row r="15464" spans="1:1" x14ac:dyDescent="0.25">
      <c r="A15464" s="287"/>
    </row>
    <row r="15465" spans="1:1" x14ac:dyDescent="0.25">
      <c r="A15465" s="287"/>
    </row>
    <row r="15466" spans="1:1" x14ac:dyDescent="0.25">
      <c r="A15466" s="287"/>
    </row>
    <row r="15467" spans="1:1" x14ac:dyDescent="0.25">
      <c r="A15467" s="287"/>
    </row>
    <row r="15468" spans="1:1" x14ac:dyDescent="0.25">
      <c r="A15468" s="287"/>
    </row>
    <row r="15469" spans="1:1" x14ac:dyDescent="0.25">
      <c r="A15469" s="287"/>
    </row>
    <row r="15470" spans="1:1" x14ac:dyDescent="0.25">
      <c r="A15470" s="287"/>
    </row>
    <row r="15471" spans="1:1" x14ac:dyDescent="0.25">
      <c r="A15471" s="287"/>
    </row>
    <row r="15472" spans="1:1" x14ac:dyDescent="0.25">
      <c r="A15472" s="287"/>
    </row>
    <row r="15473" spans="1:1" x14ac:dyDescent="0.25">
      <c r="A15473" s="287"/>
    </row>
    <row r="15474" spans="1:1" x14ac:dyDescent="0.25">
      <c r="A15474" s="287"/>
    </row>
    <row r="15475" spans="1:1" x14ac:dyDescent="0.25">
      <c r="A15475" s="287"/>
    </row>
    <row r="15476" spans="1:1" x14ac:dyDescent="0.25">
      <c r="A15476" s="287"/>
    </row>
    <row r="15477" spans="1:1" x14ac:dyDescent="0.25">
      <c r="A15477" s="287"/>
    </row>
    <row r="15478" spans="1:1" x14ac:dyDescent="0.25">
      <c r="A15478" s="287"/>
    </row>
    <row r="15479" spans="1:1" x14ac:dyDescent="0.25">
      <c r="A15479" s="287"/>
    </row>
    <row r="15480" spans="1:1" x14ac:dyDescent="0.25">
      <c r="A15480" s="287"/>
    </row>
    <row r="15481" spans="1:1" x14ac:dyDescent="0.25">
      <c r="A15481" s="287"/>
    </row>
    <row r="15482" spans="1:1" x14ac:dyDescent="0.25">
      <c r="A15482" s="287"/>
    </row>
    <row r="15483" spans="1:1" x14ac:dyDescent="0.25">
      <c r="A15483" s="287"/>
    </row>
    <row r="15484" spans="1:1" x14ac:dyDescent="0.25">
      <c r="A15484" s="287"/>
    </row>
    <row r="15485" spans="1:1" x14ac:dyDescent="0.25">
      <c r="A15485" s="287"/>
    </row>
    <row r="15486" spans="1:1" x14ac:dyDescent="0.25">
      <c r="A15486" s="287"/>
    </row>
    <row r="15487" spans="1:1" x14ac:dyDescent="0.25">
      <c r="A15487" s="287"/>
    </row>
    <row r="15488" spans="1:1" x14ac:dyDescent="0.25">
      <c r="A15488" s="287"/>
    </row>
    <row r="15489" spans="1:1" x14ac:dyDescent="0.25">
      <c r="A15489" s="287"/>
    </row>
    <row r="15490" spans="1:1" x14ac:dyDescent="0.25">
      <c r="A15490" s="287"/>
    </row>
    <row r="15491" spans="1:1" x14ac:dyDescent="0.25">
      <c r="A15491" s="287"/>
    </row>
    <row r="15492" spans="1:1" x14ac:dyDescent="0.25">
      <c r="A15492" s="287"/>
    </row>
    <row r="15493" spans="1:1" x14ac:dyDescent="0.25">
      <c r="A15493" s="287"/>
    </row>
    <row r="15494" spans="1:1" x14ac:dyDescent="0.25">
      <c r="A15494" s="287"/>
    </row>
    <row r="15495" spans="1:1" x14ac:dyDescent="0.25">
      <c r="A15495" s="287"/>
    </row>
    <row r="15496" spans="1:1" x14ac:dyDescent="0.25">
      <c r="A15496" s="287"/>
    </row>
    <row r="15497" spans="1:1" x14ac:dyDescent="0.25">
      <c r="A15497" s="287"/>
    </row>
    <row r="15498" spans="1:1" x14ac:dyDescent="0.25">
      <c r="A15498" s="287"/>
    </row>
    <row r="15499" spans="1:1" x14ac:dyDescent="0.25">
      <c r="A15499" s="287"/>
    </row>
    <row r="15500" spans="1:1" x14ac:dyDescent="0.25">
      <c r="A15500" s="287"/>
    </row>
    <row r="15501" spans="1:1" x14ac:dyDescent="0.25">
      <c r="A15501" s="287"/>
    </row>
    <row r="15502" spans="1:1" x14ac:dyDescent="0.25">
      <c r="A15502" s="287"/>
    </row>
    <row r="15503" spans="1:1" x14ac:dyDescent="0.25">
      <c r="A15503" s="287"/>
    </row>
    <row r="15504" spans="1:1" x14ac:dyDescent="0.25">
      <c r="A15504" s="287"/>
    </row>
    <row r="15505" spans="1:1" x14ac:dyDescent="0.25">
      <c r="A15505" s="287"/>
    </row>
    <row r="15506" spans="1:1" x14ac:dyDescent="0.25">
      <c r="A15506" s="287"/>
    </row>
    <row r="15507" spans="1:1" x14ac:dyDescent="0.25">
      <c r="A15507" s="287"/>
    </row>
    <row r="15508" spans="1:1" x14ac:dyDescent="0.25">
      <c r="A15508" s="287"/>
    </row>
    <row r="15509" spans="1:1" x14ac:dyDescent="0.25">
      <c r="A15509" s="287"/>
    </row>
    <row r="15510" spans="1:1" x14ac:dyDescent="0.25">
      <c r="A15510" s="287"/>
    </row>
    <row r="15511" spans="1:1" x14ac:dyDescent="0.25">
      <c r="A15511" s="287"/>
    </row>
    <row r="15512" spans="1:1" x14ac:dyDescent="0.25">
      <c r="A15512" s="287"/>
    </row>
    <row r="15513" spans="1:1" x14ac:dyDescent="0.25">
      <c r="A15513" s="287"/>
    </row>
    <row r="15514" spans="1:1" x14ac:dyDescent="0.25">
      <c r="A15514" s="287"/>
    </row>
    <row r="15515" spans="1:1" x14ac:dyDescent="0.25">
      <c r="A15515" s="287"/>
    </row>
    <row r="15516" spans="1:1" x14ac:dyDescent="0.25">
      <c r="A15516" s="287"/>
    </row>
    <row r="15517" spans="1:1" x14ac:dyDescent="0.25">
      <c r="A15517" s="287"/>
    </row>
    <row r="15518" spans="1:1" x14ac:dyDescent="0.25">
      <c r="A15518" s="287"/>
    </row>
    <row r="15519" spans="1:1" x14ac:dyDescent="0.25">
      <c r="A15519" s="287"/>
    </row>
    <row r="15520" spans="1:1" x14ac:dyDescent="0.25">
      <c r="A15520" s="287"/>
    </row>
    <row r="15521" spans="1:1" x14ac:dyDescent="0.25">
      <c r="A15521" s="287"/>
    </row>
    <row r="15522" spans="1:1" x14ac:dyDescent="0.25">
      <c r="A15522" s="287"/>
    </row>
    <row r="15523" spans="1:1" x14ac:dyDescent="0.25">
      <c r="A15523" s="287"/>
    </row>
    <row r="15524" spans="1:1" x14ac:dyDescent="0.25">
      <c r="A15524" s="287"/>
    </row>
    <row r="15525" spans="1:1" x14ac:dyDescent="0.25">
      <c r="A15525" s="287"/>
    </row>
    <row r="15526" spans="1:1" x14ac:dyDescent="0.25">
      <c r="A15526" s="287"/>
    </row>
    <row r="15527" spans="1:1" x14ac:dyDescent="0.25">
      <c r="A15527" s="287"/>
    </row>
    <row r="15528" spans="1:1" x14ac:dyDescent="0.25">
      <c r="A15528" s="287"/>
    </row>
    <row r="15529" spans="1:1" x14ac:dyDescent="0.25">
      <c r="A15529" s="287"/>
    </row>
    <row r="15530" spans="1:1" x14ac:dyDescent="0.25">
      <c r="A15530" s="287"/>
    </row>
    <row r="15531" spans="1:1" x14ac:dyDescent="0.25">
      <c r="A15531" s="287"/>
    </row>
    <row r="15532" spans="1:1" x14ac:dyDescent="0.25">
      <c r="A15532" s="287"/>
    </row>
    <row r="15533" spans="1:1" x14ac:dyDescent="0.25">
      <c r="A15533" s="287"/>
    </row>
    <row r="15534" spans="1:1" x14ac:dyDescent="0.25">
      <c r="A15534" s="287"/>
    </row>
    <row r="15535" spans="1:1" x14ac:dyDescent="0.25">
      <c r="A15535" s="287"/>
    </row>
    <row r="15536" spans="1:1" x14ac:dyDescent="0.25">
      <c r="A15536" s="287"/>
    </row>
    <row r="15537" spans="1:1" x14ac:dyDescent="0.25">
      <c r="A15537" s="287"/>
    </row>
    <row r="15538" spans="1:1" x14ac:dyDescent="0.25">
      <c r="A15538" s="287"/>
    </row>
    <row r="15539" spans="1:1" x14ac:dyDescent="0.25">
      <c r="A15539" s="287"/>
    </row>
    <row r="15540" spans="1:1" x14ac:dyDescent="0.25">
      <c r="A15540" s="287"/>
    </row>
    <row r="15541" spans="1:1" x14ac:dyDescent="0.25">
      <c r="A15541" s="287"/>
    </row>
    <row r="15542" spans="1:1" x14ac:dyDescent="0.25">
      <c r="A15542" s="287"/>
    </row>
    <row r="15543" spans="1:1" x14ac:dyDescent="0.25">
      <c r="A15543" s="287"/>
    </row>
    <row r="15544" spans="1:1" x14ac:dyDescent="0.25">
      <c r="A15544" s="287"/>
    </row>
    <row r="15545" spans="1:1" x14ac:dyDescent="0.25">
      <c r="A15545" s="287"/>
    </row>
    <row r="15546" spans="1:1" x14ac:dyDescent="0.25">
      <c r="A15546" s="287"/>
    </row>
    <row r="15547" spans="1:1" x14ac:dyDescent="0.25">
      <c r="A15547" s="287"/>
    </row>
    <row r="15548" spans="1:1" x14ac:dyDescent="0.25">
      <c r="A15548" s="287"/>
    </row>
    <row r="15549" spans="1:1" x14ac:dyDescent="0.25">
      <c r="A15549" s="287"/>
    </row>
    <row r="15550" spans="1:1" x14ac:dyDescent="0.25">
      <c r="A15550" s="287"/>
    </row>
    <row r="15551" spans="1:1" x14ac:dyDescent="0.25">
      <c r="A15551" s="287"/>
    </row>
    <row r="15552" spans="1:1" x14ac:dyDescent="0.25">
      <c r="A15552" s="287"/>
    </row>
    <row r="15553" spans="1:1" x14ac:dyDescent="0.25">
      <c r="A15553" s="287"/>
    </row>
    <row r="15554" spans="1:1" x14ac:dyDescent="0.25">
      <c r="A15554" s="287"/>
    </row>
    <row r="15555" spans="1:1" x14ac:dyDescent="0.25">
      <c r="A15555" s="287"/>
    </row>
    <row r="15556" spans="1:1" x14ac:dyDescent="0.25">
      <c r="A15556" s="287"/>
    </row>
    <row r="15557" spans="1:1" x14ac:dyDescent="0.25">
      <c r="A15557" s="287"/>
    </row>
    <row r="15558" spans="1:1" x14ac:dyDescent="0.25">
      <c r="A15558" s="287"/>
    </row>
    <row r="15559" spans="1:1" x14ac:dyDescent="0.25">
      <c r="A15559" s="287"/>
    </row>
    <row r="15560" spans="1:1" x14ac:dyDescent="0.25">
      <c r="A15560" s="287"/>
    </row>
    <row r="15561" spans="1:1" x14ac:dyDescent="0.25">
      <c r="A15561" s="287"/>
    </row>
    <row r="15562" spans="1:1" x14ac:dyDescent="0.25">
      <c r="A15562" s="287"/>
    </row>
    <row r="15563" spans="1:1" x14ac:dyDescent="0.25">
      <c r="A15563" s="287"/>
    </row>
    <row r="15564" spans="1:1" x14ac:dyDescent="0.25">
      <c r="A15564" s="287"/>
    </row>
    <row r="15565" spans="1:1" x14ac:dyDescent="0.25">
      <c r="A15565" s="287"/>
    </row>
    <row r="15566" spans="1:1" x14ac:dyDescent="0.25">
      <c r="A15566" s="287"/>
    </row>
    <row r="15567" spans="1:1" x14ac:dyDescent="0.25">
      <c r="A15567" s="287"/>
    </row>
    <row r="15568" spans="1:1" x14ac:dyDescent="0.25">
      <c r="A15568" s="287"/>
    </row>
    <row r="15569" spans="1:1" x14ac:dyDescent="0.25">
      <c r="A15569" s="287"/>
    </row>
    <row r="15570" spans="1:1" x14ac:dyDescent="0.25">
      <c r="A15570" s="287"/>
    </row>
    <row r="15571" spans="1:1" x14ac:dyDescent="0.25">
      <c r="A15571" s="287"/>
    </row>
    <row r="15572" spans="1:1" x14ac:dyDescent="0.25">
      <c r="A15572" s="287"/>
    </row>
    <row r="15573" spans="1:1" x14ac:dyDescent="0.25">
      <c r="A15573" s="287"/>
    </row>
    <row r="15574" spans="1:1" x14ac:dyDescent="0.25">
      <c r="A15574" s="287"/>
    </row>
    <row r="15575" spans="1:1" x14ac:dyDescent="0.25">
      <c r="A15575" s="287"/>
    </row>
    <row r="15576" spans="1:1" x14ac:dyDescent="0.25">
      <c r="A15576" s="287"/>
    </row>
    <row r="15577" spans="1:1" x14ac:dyDescent="0.25">
      <c r="A15577" s="287"/>
    </row>
    <row r="15578" spans="1:1" x14ac:dyDescent="0.25">
      <c r="A15578" s="287"/>
    </row>
    <row r="15579" spans="1:1" x14ac:dyDescent="0.25">
      <c r="A15579" s="287"/>
    </row>
    <row r="15580" spans="1:1" x14ac:dyDescent="0.25">
      <c r="A15580" s="287"/>
    </row>
    <row r="15581" spans="1:1" x14ac:dyDescent="0.25">
      <c r="A15581" s="287"/>
    </row>
    <row r="15582" spans="1:1" x14ac:dyDescent="0.25">
      <c r="A15582" s="287"/>
    </row>
    <row r="15583" spans="1:1" x14ac:dyDescent="0.25">
      <c r="A15583" s="287"/>
    </row>
    <row r="15584" spans="1:1" x14ac:dyDescent="0.25">
      <c r="A15584" s="287"/>
    </row>
    <row r="15585" spans="1:1" x14ac:dyDescent="0.25">
      <c r="A15585" s="287"/>
    </row>
    <row r="15586" spans="1:1" x14ac:dyDescent="0.25">
      <c r="A15586" s="287"/>
    </row>
    <row r="15587" spans="1:1" x14ac:dyDescent="0.25">
      <c r="A15587" s="287"/>
    </row>
    <row r="15588" spans="1:1" x14ac:dyDescent="0.25">
      <c r="A15588" s="287"/>
    </row>
    <row r="15589" spans="1:1" x14ac:dyDescent="0.25">
      <c r="A15589" s="287"/>
    </row>
    <row r="15590" spans="1:1" x14ac:dyDescent="0.25">
      <c r="A15590" s="287"/>
    </row>
    <row r="15591" spans="1:1" x14ac:dyDescent="0.25">
      <c r="A15591" s="287"/>
    </row>
    <row r="15592" spans="1:1" x14ac:dyDescent="0.25">
      <c r="A15592" s="287"/>
    </row>
    <row r="15593" spans="1:1" x14ac:dyDescent="0.25">
      <c r="A15593" s="287"/>
    </row>
    <row r="15594" spans="1:1" x14ac:dyDescent="0.25">
      <c r="A15594" s="287"/>
    </row>
    <row r="15595" spans="1:1" x14ac:dyDescent="0.25">
      <c r="A15595" s="287"/>
    </row>
    <row r="15596" spans="1:1" x14ac:dyDescent="0.25">
      <c r="A15596" s="287"/>
    </row>
    <row r="15597" spans="1:1" x14ac:dyDescent="0.25">
      <c r="A15597" s="287"/>
    </row>
    <row r="15598" spans="1:1" x14ac:dyDescent="0.25">
      <c r="A15598" s="287"/>
    </row>
    <row r="15599" spans="1:1" x14ac:dyDescent="0.25">
      <c r="A15599" s="287"/>
    </row>
    <row r="15600" spans="1:1" x14ac:dyDescent="0.25">
      <c r="A15600" s="287"/>
    </row>
    <row r="15601" spans="1:1" x14ac:dyDescent="0.25">
      <c r="A15601" s="287"/>
    </row>
    <row r="15602" spans="1:1" x14ac:dyDescent="0.25">
      <c r="A15602" s="287"/>
    </row>
    <row r="15603" spans="1:1" x14ac:dyDescent="0.25">
      <c r="A15603" s="287"/>
    </row>
    <row r="15604" spans="1:1" x14ac:dyDescent="0.25">
      <c r="A15604" s="287"/>
    </row>
    <row r="15605" spans="1:1" x14ac:dyDescent="0.25">
      <c r="A15605" s="287"/>
    </row>
    <row r="15606" spans="1:1" x14ac:dyDescent="0.25">
      <c r="A15606" s="287"/>
    </row>
    <row r="15607" spans="1:1" x14ac:dyDescent="0.25">
      <c r="A15607" s="287"/>
    </row>
    <row r="15608" spans="1:1" x14ac:dyDescent="0.25">
      <c r="A15608" s="287"/>
    </row>
    <row r="15609" spans="1:1" x14ac:dyDescent="0.25">
      <c r="A15609" s="287"/>
    </row>
    <row r="15610" spans="1:1" x14ac:dyDescent="0.25">
      <c r="A15610" s="287"/>
    </row>
    <row r="15611" spans="1:1" x14ac:dyDescent="0.25">
      <c r="A15611" s="287"/>
    </row>
    <row r="15612" spans="1:1" x14ac:dyDescent="0.25">
      <c r="A15612" s="287"/>
    </row>
    <row r="15613" spans="1:1" x14ac:dyDescent="0.25">
      <c r="A15613" s="287"/>
    </row>
    <row r="15614" spans="1:1" x14ac:dyDescent="0.25">
      <c r="A15614" s="287"/>
    </row>
    <row r="15615" spans="1:1" x14ac:dyDescent="0.25">
      <c r="A15615" s="287"/>
    </row>
    <row r="15616" spans="1:1" x14ac:dyDescent="0.25">
      <c r="A15616" s="287"/>
    </row>
    <row r="15617" spans="1:1" x14ac:dyDescent="0.25">
      <c r="A15617" s="287"/>
    </row>
    <row r="15618" spans="1:1" x14ac:dyDescent="0.25">
      <c r="A15618" s="287"/>
    </row>
    <row r="15619" spans="1:1" x14ac:dyDescent="0.25">
      <c r="A15619" s="287"/>
    </row>
    <row r="15620" spans="1:1" x14ac:dyDescent="0.25">
      <c r="A15620" s="287"/>
    </row>
    <row r="15621" spans="1:1" x14ac:dyDescent="0.25">
      <c r="A15621" s="287"/>
    </row>
    <row r="15622" spans="1:1" x14ac:dyDescent="0.25">
      <c r="A15622" s="287"/>
    </row>
    <row r="15623" spans="1:1" x14ac:dyDescent="0.25">
      <c r="A15623" s="287"/>
    </row>
    <row r="15624" spans="1:1" x14ac:dyDescent="0.25">
      <c r="A15624" s="287"/>
    </row>
    <row r="15625" spans="1:1" x14ac:dyDescent="0.25">
      <c r="A15625" s="287"/>
    </row>
    <row r="15626" spans="1:1" x14ac:dyDescent="0.25">
      <c r="A15626" s="287"/>
    </row>
    <row r="15627" spans="1:1" x14ac:dyDescent="0.25">
      <c r="A15627" s="287"/>
    </row>
    <row r="15628" spans="1:1" x14ac:dyDescent="0.25">
      <c r="A15628" s="287"/>
    </row>
    <row r="15629" spans="1:1" x14ac:dyDescent="0.25">
      <c r="A15629" s="287"/>
    </row>
    <row r="15630" spans="1:1" x14ac:dyDescent="0.25">
      <c r="A15630" s="287"/>
    </row>
    <row r="15631" spans="1:1" x14ac:dyDescent="0.25">
      <c r="A15631" s="287"/>
    </row>
    <row r="15632" spans="1:1" x14ac:dyDescent="0.25">
      <c r="A15632" s="287"/>
    </row>
    <row r="15633" spans="1:1" x14ac:dyDescent="0.25">
      <c r="A15633" s="287"/>
    </row>
    <row r="15634" spans="1:1" x14ac:dyDescent="0.25">
      <c r="A15634" s="287"/>
    </row>
    <row r="15635" spans="1:1" x14ac:dyDescent="0.25">
      <c r="A15635" s="287"/>
    </row>
    <row r="15636" spans="1:1" x14ac:dyDescent="0.25">
      <c r="A15636" s="287"/>
    </row>
    <row r="15637" spans="1:1" x14ac:dyDescent="0.25">
      <c r="A15637" s="287"/>
    </row>
    <row r="15638" spans="1:1" x14ac:dyDescent="0.25">
      <c r="A15638" s="287"/>
    </row>
    <row r="15639" spans="1:1" x14ac:dyDescent="0.25">
      <c r="A15639" s="287"/>
    </row>
    <row r="15640" spans="1:1" x14ac:dyDescent="0.25">
      <c r="A15640" s="287"/>
    </row>
    <row r="15641" spans="1:1" x14ac:dyDescent="0.25">
      <c r="A15641" s="287"/>
    </row>
    <row r="15642" spans="1:1" x14ac:dyDescent="0.25">
      <c r="A15642" s="287"/>
    </row>
    <row r="15643" spans="1:1" x14ac:dyDescent="0.25">
      <c r="A15643" s="287"/>
    </row>
    <row r="15644" spans="1:1" x14ac:dyDescent="0.25">
      <c r="A15644" s="287"/>
    </row>
    <row r="15645" spans="1:1" x14ac:dyDescent="0.25">
      <c r="A15645" s="287"/>
    </row>
    <row r="15646" spans="1:1" x14ac:dyDescent="0.25">
      <c r="A15646" s="287"/>
    </row>
    <row r="15647" spans="1:1" x14ac:dyDescent="0.25">
      <c r="A15647" s="287"/>
    </row>
    <row r="15648" spans="1:1" x14ac:dyDescent="0.25">
      <c r="A15648" s="287"/>
    </row>
    <row r="15649" spans="1:1" x14ac:dyDescent="0.25">
      <c r="A15649" s="287"/>
    </row>
    <row r="15650" spans="1:1" x14ac:dyDescent="0.25">
      <c r="A15650" s="287"/>
    </row>
    <row r="15651" spans="1:1" x14ac:dyDescent="0.25">
      <c r="A15651" s="287"/>
    </row>
    <row r="15652" spans="1:1" x14ac:dyDescent="0.25">
      <c r="A15652" s="287"/>
    </row>
    <row r="15653" spans="1:1" x14ac:dyDescent="0.25">
      <c r="A15653" s="287"/>
    </row>
    <row r="15654" spans="1:1" x14ac:dyDescent="0.25">
      <c r="A15654" s="287"/>
    </row>
    <row r="15655" spans="1:1" x14ac:dyDescent="0.25">
      <c r="A15655" s="287"/>
    </row>
    <row r="15656" spans="1:1" x14ac:dyDescent="0.25">
      <c r="A15656" s="287"/>
    </row>
    <row r="15657" spans="1:1" x14ac:dyDescent="0.25">
      <c r="A15657" s="287"/>
    </row>
    <row r="15658" spans="1:1" x14ac:dyDescent="0.25">
      <c r="A15658" s="287"/>
    </row>
    <row r="15659" spans="1:1" x14ac:dyDescent="0.25">
      <c r="A15659" s="287"/>
    </row>
    <row r="15660" spans="1:1" x14ac:dyDescent="0.25">
      <c r="A15660" s="287"/>
    </row>
    <row r="15661" spans="1:1" x14ac:dyDescent="0.25">
      <c r="A15661" s="287"/>
    </row>
    <row r="15662" spans="1:1" x14ac:dyDescent="0.25">
      <c r="A15662" s="287"/>
    </row>
    <row r="15663" spans="1:1" x14ac:dyDescent="0.25">
      <c r="A15663" s="287"/>
    </row>
    <row r="15664" spans="1:1" x14ac:dyDescent="0.25">
      <c r="A15664" s="287"/>
    </row>
    <row r="15665" spans="1:1" x14ac:dyDescent="0.25">
      <c r="A15665" s="287"/>
    </row>
    <row r="15666" spans="1:1" x14ac:dyDescent="0.25">
      <c r="A15666" s="287"/>
    </row>
    <row r="15667" spans="1:1" x14ac:dyDescent="0.25">
      <c r="A15667" s="287"/>
    </row>
    <row r="15668" spans="1:1" x14ac:dyDescent="0.25">
      <c r="A15668" s="287"/>
    </row>
    <row r="15669" spans="1:1" x14ac:dyDescent="0.25">
      <c r="A15669" s="287"/>
    </row>
    <row r="15670" spans="1:1" x14ac:dyDescent="0.25">
      <c r="A15670" s="287"/>
    </row>
    <row r="15671" spans="1:1" x14ac:dyDescent="0.25">
      <c r="A15671" s="287"/>
    </row>
    <row r="15672" spans="1:1" x14ac:dyDescent="0.25">
      <c r="A15672" s="287"/>
    </row>
    <row r="15673" spans="1:1" x14ac:dyDescent="0.25">
      <c r="A15673" s="287"/>
    </row>
    <row r="15674" spans="1:1" x14ac:dyDescent="0.25">
      <c r="A15674" s="287"/>
    </row>
    <row r="15675" spans="1:1" x14ac:dyDescent="0.25">
      <c r="A15675" s="287"/>
    </row>
    <row r="15676" spans="1:1" x14ac:dyDescent="0.25">
      <c r="A15676" s="287"/>
    </row>
    <row r="15677" spans="1:1" x14ac:dyDescent="0.25">
      <c r="A15677" s="287"/>
    </row>
    <row r="15678" spans="1:1" x14ac:dyDescent="0.25">
      <c r="A15678" s="287"/>
    </row>
    <row r="15679" spans="1:1" x14ac:dyDescent="0.25">
      <c r="A15679" s="287"/>
    </row>
    <row r="15680" spans="1:1" x14ac:dyDescent="0.25">
      <c r="A15680" s="287"/>
    </row>
    <row r="15681" spans="1:1" x14ac:dyDescent="0.25">
      <c r="A15681" s="287"/>
    </row>
    <row r="15682" spans="1:1" x14ac:dyDescent="0.25">
      <c r="A15682" s="287"/>
    </row>
    <row r="15683" spans="1:1" x14ac:dyDescent="0.25">
      <c r="A15683" s="287"/>
    </row>
    <row r="15684" spans="1:1" x14ac:dyDescent="0.25">
      <c r="A15684" s="287"/>
    </row>
    <row r="15685" spans="1:1" x14ac:dyDescent="0.25">
      <c r="A15685" s="287"/>
    </row>
    <row r="15686" spans="1:1" x14ac:dyDescent="0.25">
      <c r="A15686" s="287"/>
    </row>
    <row r="15687" spans="1:1" x14ac:dyDescent="0.25">
      <c r="A15687" s="287"/>
    </row>
    <row r="15688" spans="1:1" x14ac:dyDescent="0.25">
      <c r="A15688" s="287"/>
    </row>
    <row r="15689" spans="1:1" x14ac:dyDescent="0.25">
      <c r="A15689" s="287"/>
    </row>
    <row r="15690" spans="1:1" x14ac:dyDescent="0.25">
      <c r="A15690" s="287"/>
    </row>
    <row r="15691" spans="1:1" x14ac:dyDescent="0.25">
      <c r="A15691" s="287"/>
    </row>
    <row r="15692" spans="1:1" x14ac:dyDescent="0.25">
      <c r="A15692" s="287"/>
    </row>
    <row r="15693" spans="1:1" x14ac:dyDescent="0.25">
      <c r="A15693" s="287"/>
    </row>
    <row r="15694" spans="1:1" x14ac:dyDescent="0.25">
      <c r="A15694" s="287"/>
    </row>
    <row r="15695" spans="1:1" x14ac:dyDescent="0.25">
      <c r="A15695" s="287"/>
    </row>
    <row r="15696" spans="1:1" x14ac:dyDescent="0.25">
      <c r="A15696" s="287"/>
    </row>
    <row r="15697" spans="1:1" x14ac:dyDescent="0.25">
      <c r="A15697" s="287"/>
    </row>
    <row r="15698" spans="1:1" x14ac:dyDescent="0.25">
      <c r="A15698" s="287"/>
    </row>
    <row r="15699" spans="1:1" x14ac:dyDescent="0.25">
      <c r="A15699" s="287"/>
    </row>
    <row r="15700" spans="1:1" x14ac:dyDescent="0.25">
      <c r="A15700" s="287"/>
    </row>
    <row r="15701" spans="1:1" x14ac:dyDescent="0.25">
      <c r="A15701" s="287"/>
    </row>
    <row r="15702" spans="1:1" x14ac:dyDescent="0.25">
      <c r="A15702" s="287"/>
    </row>
    <row r="15703" spans="1:1" x14ac:dyDescent="0.25">
      <c r="A15703" s="287"/>
    </row>
    <row r="15704" spans="1:1" x14ac:dyDescent="0.25">
      <c r="A15704" s="287"/>
    </row>
    <row r="15705" spans="1:1" x14ac:dyDescent="0.25">
      <c r="A15705" s="287"/>
    </row>
    <row r="15706" spans="1:1" x14ac:dyDescent="0.25">
      <c r="A15706" s="287"/>
    </row>
    <row r="15707" spans="1:1" x14ac:dyDescent="0.25">
      <c r="A15707" s="287"/>
    </row>
    <row r="15708" spans="1:1" x14ac:dyDescent="0.25">
      <c r="A15708" s="287"/>
    </row>
    <row r="15709" spans="1:1" x14ac:dyDescent="0.25">
      <c r="A15709" s="287"/>
    </row>
    <row r="15710" spans="1:1" x14ac:dyDescent="0.25">
      <c r="A15710" s="287"/>
    </row>
    <row r="15711" spans="1:1" x14ac:dyDescent="0.25">
      <c r="A15711" s="287"/>
    </row>
    <row r="15712" spans="1:1" x14ac:dyDescent="0.25">
      <c r="A15712" s="287"/>
    </row>
    <row r="15713" spans="1:1" x14ac:dyDescent="0.25">
      <c r="A15713" s="287"/>
    </row>
    <row r="15714" spans="1:1" x14ac:dyDescent="0.25">
      <c r="A15714" s="287"/>
    </row>
    <row r="15715" spans="1:1" x14ac:dyDescent="0.25">
      <c r="A15715" s="287"/>
    </row>
    <row r="15716" spans="1:1" x14ac:dyDescent="0.25">
      <c r="A15716" s="287"/>
    </row>
    <row r="15717" spans="1:1" x14ac:dyDescent="0.25">
      <c r="A15717" s="287"/>
    </row>
    <row r="15718" spans="1:1" x14ac:dyDescent="0.25">
      <c r="A15718" s="287"/>
    </row>
    <row r="15719" spans="1:1" x14ac:dyDescent="0.25">
      <c r="A15719" s="287"/>
    </row>
    <row r="15720" spans="1:1" x14ac:dyDescent="0.25">
      <c r="A15720" s="287"/>
    </row>
    <row r="15721" spans="1:1" x14ac:dyDescent="0.25">
      <c r="A15721" s="287"/>
    </row>
    <row r="15722" spans="1:1" x14ac:dyDescent="0.25">
      <c r="A15722" s="287"/>
    </row>
    <row r="15723" spans="1:1" x14ac:dyDescent="0.25">
      <c r="A15723" s="287"/>
    </row>
    <row r="15724" spans="1:1" x14ac:dyDescent="0.25">
      <c r="A15724" s="287"/>
    </row>
    <row r="15725" spans="1:1" x14ac:dyDescent="0.25">
      <c r="A15725" s="287"/>
    </row>
    <row r="15726" spans="1:1" x14ac:dyDescent="0.25">
      <c r="A15726" s="287"/>
    </row>
    <row r="15727" spans="1:1" x14ac:dyDescent="0.25">
      <c r="A15727" s="287"/>
    </row>
    <row r="15728" spans="1:1" x14ac:dyDescent="0.25">
      <c r="A15728" s="287"/>
    </row>
    <row r="15729" spans="1:1" x14ac:dyDescent="0.25">
      <c r="A15729" s="287"/>
    </row>
    <row r="15730" spans="1:1" x14ac:dyDescent="0.25">
      <c r="A15730" s="287"/>
    </row>
    <row r="15731" spans="1:1" x14ac:dyDescent="0.25">
      <c r="A15731" s="287"/>
    </row>
    <row r="15732" spans="1:1" x14ac:dyDescent="0.25">
      <c r="A15732" s="287"/>
    </row>
    <row r="15733" spans="1:1" x14ac:dyDescent="0.25">
      <c r="A15733" s="287"/>
    </row>
    <row r="15734" spans="1:1" x14ac:dyDescent="0.25">
      <c r="A15734" s="287"/>
    </row>
    <row r="15735" spans="1:1" x14ac:dyDescent="0.25">
      <c r="A15735" s="287"/>
    </row>
    <row r="15736" spans="1:1" x14ac:dyDescent="0.25">
      <c r="A15736" s="287"/>
    </row>
    <row r="15737" spans="1:1" x14ac:dyDescent="0.25">
      <c r="A15737" s="287"/>
    </row>
    <row r="15738" spans="1:1" x14ac:dyDescent="0.25">
      <c r="A15738" s="287"/>
    </row>
    <row r="15739" spans="1:1" x14ac:dyDescent="0.25">
      <c r="A15739" s="287"/>
    </row>
    <row r="15740" spans="1:1" x14ac:dyDescent="0.25">
      <c r="A15740" s="287"/>
    </row>
    <row r="15741" spans="1:1" x14ac:dyDescent="0.25">
      <c r="A15741" s="287"/>
    </row>
    <row r="15742" spans="1:1" x14ac:dyDescent="0.25">
      <c r="A15742" s="287"/>
    </row>
    <row r="15743" spans="1:1" x14ac:dyDescent="0.25">
      <c r="A15743" s="287"/>
    </row>
    <row r="15744" spans="1:1" x14ac:dyDescent="0.25">
      <c r="A15744" s="287"/>
    </row>
    <row r="15745" spans="1:1" x14ac:dyDescent="0.25">
      <c r="A15745" s="287"/>
    </row>
    <row r="15746" spans="1:1" x14ac:dyDescent="0.25">
      <c r="A15746" s="287"/>
    </row>
    <row r="15747" spans="1:1" x14ac:dyDescent="0.25">
      <c r="A15747" s="287"/>
    </row>
    <row r="15748" spans="1:1" x14ac:dyDescent="0.25">
      <c r="A15748" s="287"/>
    </row>
    <row r="15749" spans="1:1" x14ac:dyDescent="0.25">
      <c r="A15749" s="287"/>
    </row>
    <row r="15750" spans="1:1" x14ac:dyDescent="0.25">
      <c r="A15750" s="287"/>
    </row>
    <row r="15751" spans="1:1" x14ac:dyDescent="0.25">
      <c r="A15751" s="287"/>
    </row>
    <row r="15752" spans="1:1" x14ac:dyDescent="0.25">
      <c r="A15752" s="287"/>
    </row>
    <row r="15753" spans="1:1" x14ac:dyDescent="0.25">
      <c r="A15753" s="287"/>
    </row>
    <row r="15754" spans="1:1" x14ac:dyDescent="0.25">
      <c r="A15754" s="287"/>
    </row>
    <row r="15755" spans="1:1" x14ac:dyDescent="0.25">
      <c r="A15755" s="287"/>
    </row>
    <row r="15756" spans="1:1" x14ac:dyDescent="0.25">
      <c r="A15756" s="287"/>
    </row>
    <row r="15757" spans="1:1" x14ac:dyDescent="0.25">
      <c r="A15757" s="287"/>
    </row>
    <row r="15758" spans="1:1" x14ac:dyDescent="0.25">
      <c r="A15758" s="287"/>
    </row>
    <row r="15759" spans="1:1" x14ac:dyDescent="0.25">
      <c r="A15759" s="287"/>
    </row>
    <row r="15760" spans="1:1" x14ac:dyDescent="0.25">
      <c r="A15760" s="287"/>
    </row>
    <row r="15761" spans="1:1" x14ac:dyDescent="0.25">
      <c r="A15761" s="287"/>
    </row>
    <row r="15762" spans="1:1" x14ac:dyDescent="0.25">
      <c r="A15762" s="287"/>
    </row>
    <row r="15763" spans="1:1" x14ac:dyDescent="0.25">
      <c r="A15763" s="287"/>
    </row>
    <row r="15764" spans="1:1" x14ac:dyDescent="0.25">
      <c r="A15764" s="287"/>
    </row>
    <row r="15765" spans="1:1" x14ac:dyDescent="0.25">
      <c r="A15765" s="287"/>
    </row>
    <row r="15766" spans="1:1" x14ac:dyDescent="0.25">
      <c r="A15766" s="287"/>
    </row>
    <row r="15767" spans="1:1" x14ac:dyDescent="0.25">
      <c r="A15767" s="287"/>
    </row>
    <row r="15768" spans="1:1" x14ac:dyDescent="0.25">
      <c r="A15768" s="287"/>
    </row>
    <row r="15769" spans="1:1" x14ac:dyDescent="0.25">
      <c r="A15769" s="287"/>
    </row>
    <row r="15770" spans="1:1" x14ac:dyDescent="0.25">
      <c r="A15770" s="287"/>
    </row>
    <row r="15771" spans="1:1" x14ac:dyDescent="0.25">
      <c r="A15771" s="287"/>
    </row>
    <row r="15772" spans="1:1" x14ac:dyDescent="0.25">
      <c r="A15772" s="287"/>
    </row>
    <row r="15773" spans="1:1" x14ac:dyDescent="0.25">
      <c r="A15773" s="287"/>
    </row>
    <row r="15774" spans="1:1" x14ac:dyDescent="0.25">
      <c r="A15774" s="287"/>
    </row>
    <row r="15775" spans="1:1" x14ac:dyDescent="0.25">
      <c r="A15775" s="287"/>
    </row>
    <row r="15776" spans="1:1" x14ac:dyDescent="0.25">
      <c r="A15776" s="287"/>
    </row>
    <row r="15777" spans="1:1" x14ac:dyDescent="0.25">
      <c r="A15777" s="287"/>
    </row>
    <row r="15778" spans="1:1" x14ac:dyDescent="0.25">
      <c r="A15778" s="287"/>
    </row>
    <row r="15779" spans="1:1" x14ac:dyDescent="0.25">
      <c r="A15779" s="287"/>
    </row>
    <row r="15780" spans="1:1" x14ac:dyDescent="0.25">
      <c r="A15780" s="287"/>
    </row>
    <row r="15781" spans="1:1" x14ac:dyDescent="0.25">
      <c r="A15781" s="287"/>
    </row>
    <row r="15782" spans="1:1" x14ac:dyDescent="0.25">
      <c r="A15782" s="287"/>
    </row>
    <row r="15783" spans="1:1" x14ac:dyDescent="0.25">
      <c r="A15783" s="287"/>
    </row>
    <row r="15784" spans="1:1" x14ac:dyDescent="0.25">
      <c r="A15784" s="287"/>
    </row>
    <row r="15785" spans="1:1" x14ac:dyDescent="0.25">
      <c r="A15785" s="287"/>
    </row>
    <row r="15786" spans="1:1" x14ac:dyDescent="0.25">
      <c r="A15786" s="287"/>
    </row>
    <row r="15787" spans="1:1" x14ac:dyDescent="0.25">
      <c r="A15787" s="287"/>
    </row>
    <row r="15788" spans="1:1" x14ac:dyDescent="0.25">
      <c r="A15788" s="287"/>
    </row>
    <row r="15789" spans="1:1" x14ac:dyDescent="0.25">
      <c r="A15789" s="287"/>
    </row>
    <row r="15790" spans="1:1" x14ac:dyDescent="0.25">
      <c r="A15790" s="287"/>
    </row>
    <row r="15791" spans="1:1" x14ac:dyDescent="0.25">
      <c r="A15791" s="287"/>
    </row>
    <row r="15792" spans="1:1" x14ac:dyDescent="0.25">
      <c r="A15792" s="287"/>
    </row>
    <row r="15793" spans="1:1" x14ac:dyDescent="0.25">
      <c r="A15793" s="287"/>
    </row>
    <row r="15794" spans="1:1" x14ac:dyDescent="0.25">
      <c r="A15794" s="287"/>
    </row>
    <row r="15795" spans="1:1" x14ac:dyDescent="0.25">
      <c r="A15795" s="287"/>
    </row>
    <row r="15796" spans="1:1" x14ac:dyDescent="0.25">
      <c r="A15796" s="287"/>
    </row>
    <row r="15797" spans="1:1" x14ac:dyDescent="0.25">
      <c r="A15797" s="287"/>
    </row>
    <row r="15798" spans="1:1" x14ac:dyDescent="0.25">
      <c r="A15798" s="287"/>
    </row>
    <row r="15799" spans="1:1" x14ac:dyDescent="0.25">
      <c r="A15799" s="287"/>
    </row>
    <row r="15800" spans="1:1" x14ac:dyDescent="0.25">
      <c r="A15800" s="287"/>
    </row>
    <row r="15801" spans="1:1" x14ac:dyDescent="0.25">
      <c r="A15801" s="287"/>
    </row>
    <row r="15802" spans="1:1" x14ac:dyDescent="0.25">
      <c r="A15802" s="287"/>
    </row>
    <row r="15803" spans="1:1" x14ac:dyDescent="0.25">
      <c r="A15803" s="287"/>
    </row>
    <row r="15804" spans="1:1" x14ac:dyDescent="0.25">
      <c r="A15804" s="287"/>
    </row>
    <row r="15805" spans="1:1" x14ac:dyDescent="0.25">
      <c r="A15805" s="287"/>
    </row>
    <row r="15806" spans="1:1" x14ac:dyDescent="0.25">
      <c r="A15806" s="287"/>
    </row>
    <row r="15807" spans="1:1" x14ac:dyDescent="0.25">
      <c r="A15807" s="287"/>
    </row>
    <row r="15808" spans="1:1" x14ac:dyDescent="0.25">
      <c r="A15808" s="287"/>
    </row>
    <row r="15809" spans="1:1" x14ac:dyDescent="0.25">
      <c r="A15809" s="287"/>
    </row>
    <row r="15810" spans="1:1" x14ac:dyDescent="0.25">
      <c r="A15810" s="287"/>
    </row>
    <row r="15811" spans="1:1" x14ac:dyDescent="0.25">
      <c r="A15811" s="287"/>
    </row>
    <row r="15812" spans="1:1" x14ac:dyDescent="0.25">
      <c r="A15812" s="287"/>
    </row>
    <row r="15813" spans="1:1" x14ac:dyDescent="0.25">
      <c r="A15813" s="287"/>
    </row>
    <row r="15814" spans="1:1" x14ac:dyDescent="0.25">
      <c r="A15814" s="287"/>
    </row>
    <row r="15815" spans="1:1" x14ac:dyDescent="0.25">
      <c r="A15815" s="287"/>
    </row>
    <row r="15816" spans="1:1" x14ac:dyDescent="0.25">
      <c r="A15816" s="287"/>
    </row>
    <row r="15817" spans="1:1" x14ac:dyDescent="0.25">
      <c r="A15817" s="287"/>
    </row>
    <row r="15818" spans="1:1" x14ac:dyDescent="0.25">
      <c r="A15818" s="287"/>
    </row>
    <row r="15819" spans="1:1" x14ac:dyDescent="0.25">
      <c r="A15819" s="287"/>
    </row>
    <row r="15820" spans="1:1" x14ac:dyDescent="0.25">
      <c r="A15820" s="287"/>
    </row>
    <row r="15821" spans="1:1" x14ac:dyDescent="0.25">
      <c r="A15821" s="287"/>
    </row>
    <row r="15822" spans="1:1" x14ac:dyDescent="0.25">
      <c r="A15822" s="287"/>
    </row>
    <row r="15823" spans="1:1" x14ac:dyDescent="0.25">
      <c r="A15823" s="287"/>
    </row>
    <row r="15824" spans="1:1" x14ac:dyDescent="0.25">
      <c r="A15824" s="287"/>
    </row>
    <row r="15825" spans="1:1" x14ac:dyDescent="0.25">
      <c r="A15825" s="287"/>
    </row>
    <row r="15826" spans="1:1" x14ac:dyDescent="0.25">
      <c r="A15826" s="287"/>
    </row>
    <row r="15827" spans="1:1" x14ac:dyDescent="0.25">
      <c r="A15827" s="287"/>
    </row>
    <row r="15828" spans="1:1" x14ac:dyDescent="0.25">
      <c r="A15828" s="287"/>
    </row>
    <row r="15829" spans="1:1" x14ac:dyDescent="0.25">
      <c r="A15829" s="287"/>
    </row>
    <row r="15830" spans="1:1" x14ac:dyDescent="0.25">
      <c r="A15830" s="287"/>
    </row>
    <row r="15831" spans="1:1" x14ac:dyDescent="0.25">
      <c r="A15831" s="287"/>
    </row>
    <row r="15832" spans="1:1" x14ac:dyDescent="0.25">
      <c r="A15832" s="287"/>
    </row>
    <row r="15833" spans="1:1" x14ac:dyDescent="0.25">
      <c r="A15833" s="287"/>
    </row>
    <row r="15834" spans="1:1" x14ac:dyDescent="0.25">
      <c r="A15834" s="287"/>
    </row>
    <row r="15835" spans="1:1" x14ac:dyDescent="0.25">
      <c r="A15835" s="287"/>
    </row>
    <row r="15836" spans="1:1" x14ac:dyDescent="0.25">
      <c r="A15836" s="287"/>
    </row>
    <row r="15837" spans="1:1" x14ac:dyDescent="0.25">
      <c r="A15837" s="287"/>
    </row>
    <row r="15838" spans="1:1" x14ac:dyDescent="0.25">
      <c r="A15838" s="287"/>
    </row>
    <row r="15839" spans="1:1" x14ac:dyDescent="0.25">
      <c r="A15839" s="287"/>
    </row>
    <row r="15840" spans="1:1" x14ac:dyDescent="0.25">
      <c r="A15840" s="287"/>
    </row>
    <row r="15841" spans="1:1" x14ac:dyDescent="0.25">
      <c r="A15841" s="287"/>
    </row>
    <row r="15842" spans="1:1" x14ac:dyDescent="0.25">
      <c r="A15842" s="287"/>
    </row>
    <row r="15843" spans="1:1" x14ac:dyDescent="0.25">
      <c r="A15843" s="287"/>
    </row>
    <row r="15844" spans="1:1" x14ac:dyDescent="0.25">
      <c r="A15844" s="287"/>
    </row>
    <row r="15845" spans="1:1" x14ac:dyDescent="0.25">
      <c r="A15845" s="287"/>
    </row>
    <row r="15846" spans="1:1" x14ac:dyDescent="0.25">
      <c r="A15846" s="287"/>
    </row>
    <row r="15847" spans="1:1" x14ac:dyDescent="0.25">
      <c r="A15847" s="287"/>
    </row>
    <row r="15848" spans="1:1" x14ac:dyDescent="0.25">
      <c r="A15848" s="287"/>
    </row>
    <row r="15849" spans="1:1" x14ac:dyDescent="0.25">
      <c r="A15849" s="287"/>
    </row>
    <row r="15850" spans="1:1" x14ac:dyDescent="0.25">
      <c r="A15850" s="287"/>
    </row>
    <row r="15851" spans="1:1" x14ac:dyDescent="0.25">
      <c r="A15851" s="287"/>
    </row>
    <row r="15852" spans="1:1" x14ac:dyDescent="0.25">
      <c r="A15852" s="287"/>
    </row>
    <row r="15853" spans="1:1" x14ac:dyDescent="0.25">
      <c r="A15853" s="287"/>
    </row>
    <row r="15854" spans="1:1" x14ac:dyDescent="0.25">
      <c r="A15854" s="287"/>
    </row>
    <row r="15855" spans="1:1" x14ac:dyDescent="0.25">
      <c r="A15855" s="287"/>
    </row>
    <row r="15856" spans="1:1" x14ac:dyDescent="0.25">
      <c r="A15856" s="287"/>
    </row>
    <row r="15857" spans="1:1" x14ac:dyDescent="0.25">
      <c r="A15857" s="287"/>
    </row>
    <row r="15858" spans="1:1" x14ac:dyDescent="0.25">
      <c r="A15858" s="287"/>
    </row>
    <row r="15859" spans="1:1" x14ac:dyDescent="0.25">
      <c r="A15859" s="287"/>
    </row>
    <row r="15860" spans="1:1" x14ac:dyDescent="0.25">
      <c r="A15860" s="287"/>
    </row>
    <row r="15861" spans="1:1" x14ac:dyDescent="0.25">
      <c r="A15861" s="287"/>
    </row>
    <row r="15862" spans="1:1" x14ac:dyDescent="0.25">
      <c r="A15862" s="287"/>
    </row>
    <row r="15863" spans="1:1" x14ac:dyDescent="0.25">
      <c r="A15863" s="287"/>
    </row>
    <row r="15864" spans="1:1" x14ac:dyDescent="0.25">
      <c r="A15864" s="287"/>
    </row>
    <row r="15865" spans="1:1" x14ac:dyDescent="0.25">
      <c r="A15865" s="287"/>
    </row>
    <row r="15866" spans="1:1" x14ac:dyDescent="0.25">
      <c r="A15866" s="287"/>
    </row>
    <row r="15867" spans="1:1" x14ac:dyDescent="0.25">
      <c r="A15867" s="287"/>
    </row>
    <row r="15868" spans="1:1" x14ac:dyDescent="0.25">
      <c r="A15868" s="287"/>
    </row>
    <row r="15869" spans="1:1" x14ac:dyDescent="0.25">
      <c r="A15869" s="287"/>
    </row>
    <row r="15870" spans="1:1" x14ac:dyDescent="0.25">
      <c r="A15870" s="287"/>
    </row>
    <row r="15871" spans="1:1" x14ac:dyDescent="0.25">
      <c r="A15871" s="287"/>
    </row>
    <row r="15872" spans="1:1" x14ac:dyDescent="0.25">
      <c r="A15872" s="287"/>
    </row>
    <row r="15873" spans="1:1" x14ac:dyDescent="0.25">
      <c r="A15873" s="287"/>
    </row>
    <row r="15874" spans="1:1" x14ac:dyDescent="0.25">
      <c r="A15874" s="287"/>
    </row>
    <row r="15875" spans="1:1" x14ac:dyDescent="0.25">
      <c r="A15875" s="287"/>
    </row>
    <row r="15876" spans="1:1" x14ac:dyDescent="0.25">
      <c r="A15876" s="287"/>
    </row>
    <row r="15877" spans="1:1" x14ac:dyDescent="0.25">
      <c r="A15877" s="287"/>
    </row>
    <row r="15878" spans="1:1" x14ac:dyDescent="0.25">
      <c r="A15878" s="287"/>
    </row>
    <row r="15879" spans="1:1" x14ac:dyDescent="0.25">
      <c r="A15879" s="287"/>
    </row>
    <row r="15880" spans="1:1" x14ac:dyDescent="0.25">
      <c r="A15880" s="287"/>
    </row>
    <row r="15881" spans="1:1" x14ac:dyDescent="0.25">
      <c r="A15881" s="287"/>
    </row>
    <row r="15882" spans="1:1" x14ac:dyDescent="0.25">
      <c r="A15882" s="287"/>
    </row>
    <row r="15883" spans="1:1" x14ac:dyDescent="0.25">
      <c r="A15883" s="287"/>
    </row>
    <row r="15884" spans="1:1" x14ac:dyDescent="0.25">
      <c r="A15884" s="287"/>
    </row>
    <row r="15885" spans="1:1" x14ac:dyDescent="0.25">
      <c r="A15885" s="287"/>
    </row>
    <row r="15886" spans="1:1" x14ac:dyDescent="0.25">
      <c r="A15886" s="287"/>
    </row>
    <row r="15887" spans="1:1" x14ac:dyDescent="0.25">
      <c r="A15887" s="287"/>
    </row>
    <row r="15888" spans="1:1" x14ac:dyDescent="0.25">
      <c r="A15888" s="287"/>
    </row>
    <row r="15889" spans="1:1" x14ac:dyDescent="0.25">
      <c r="A15889" s="287"/>
    </row>
    <row r="15890" spans="1:1" x14ac:dyDescent="0.25">
      <c r="A15890" s="287"/>
    </row>
    <row r="15891" spans="1:1" x14ac:dyDescent="0.25">
      <c r="A15891" s="287"/>
    </row>
    <row r="15892" spans="1:1" x14ac:dyDescent="0.25">
      <c r="A15892" s="287"/>
    </row>
    <row r="15893" spans="1:1" x14ac:dyDescent="0.25">
      <c r="A15893" s="287"/>
    </row>
    <row r="15894" spans="1:1" x14ac:dyDescent="0.25">
      <c r="A15894" s="287"/>
    </row>
    <row r="15895" spans="1:1" x14ac:dyDescent="0.25">
      <c r="A15895" s="287"/>
    </row>
    <row r="15896" spans="1:1" x14ac:dyDescent="0.25">
      <c r="A15896" s="287"/>
    </row>
    <row r="15897" spans="1:1" x14ac:dyDescent="0.25">
      <c r="A15897" s="287"/>
    </row>
    <row r="15898" spans="1:1" x14ac:dyDescent="0.25">
      <c r="A15898" s="287"/>
    </row>
    <row r="15899" spans="1:1" x14ac:dyDescent="0.25">
      <c r="A15899" s="287"/>
    </row>
    <row r="15900" spans="1:1" x14ac:dyDescent="0.25">
      <c r="A15900" s="287"/>
    </row>
    <row r="15901" spans="1:1" x14ac:dyDescent="0.25">
      <c r="A15901" s="287"/>
    </row>
    <row r="15902" spans="1:1" x14ac:dyDescent="0.25">
      <c r="A15902" s="287"/>
    </row>
    <row r="15903" spans="1:1" x14ac:dyDescent="0.25">
      <c r="A15903" s="287"/>
    </row>
    <row r="15904" spans="1:1" x14ac:dyDescent="0.25">
      <c r="A15904" s="287"/>
    </row>
    <row r="15905" spans="1:1" x14ac:dyDescent="0.25">
      <c r="A15905" s="287"/>
    </row>
    <row r="15906" spans="1:1" x14ac:dyDescent="0.25">
      <c r="A15906" s="287"/>
    </row>
    <row r="15907" spans="1:1" x14ac:dyDescent="0.25">
      <c r="A15907" s="287"/>
    </row>
    <row r="15908" spans="1:1" x14ac:dyDescent="0.25">
      <c r="A15908" s="287"/>
    </row>
    <row r="15909" spans="1:1" x14ac:dyDescent="0.25">
      <c r="A15909" s="287"/>
    </row>
    <row r="15910" spans="1:1" x14ac:dyDescent="0.25">
      <c r="A15910" s="287"/>
    </row>
    <row r="15911" spans="1:1" x14ac:dyDescent="0.25">
      <c r="A15911" s="287"/>
    </row>
    <row r="15912" spans="1:1" x14ac:dyDescent="0.25">
      <c r="A15912" s="287"/>
    </row>
    <row r="15913" spans="1:1" x14ac:dyDescent="0.25">
      <c r="A15913" s="287"/>
    </row>
    <row r="15914" spans="1:1" x14ac:dyDescent="0.25">
      <c r="A15914" s="287"/>
    </row>
    <row r="15915" spans="1:1" x14ac:dyDescent="0.25">
      <c r="A15915" s="287"/>
    </row>
    <row r="15916" spans="1:1" x14ac:dyDescent="0.25">
      <c r="A15916" s="287"/>
    </row>
    <row r="15917" spans="1:1" x14ac:dyDescent="0.25">
      <c r="A15917" s="287"/>
    </row>
    <row r="15918" spans="1:1" x14ac:dyDescent="0.25">
      <c r="A15918" s="287"/>
    </row>
    <row r="15919" spans="1:1" x14ac:dyDescent="0.25">
      <c r="A15919" s="287"/>
    </row>
    <row r="15920" spans="1:1" x14ac:dyDescent="0.25">
      <c r="A15920" s="287"/>
    </row>
    <row r="15921" spans="1:1" x14ac:dyDescent="0.25">
      <c r="A15921" s="287"/>
    </row>
    <row r="15922" spans="1:1" x14ac:dyDescent="0.25">
      <c r="A15922" s="287"/>
    </row>
    <row r="15923" spans="1:1" x14ac:dyDescent="0.25">
      <c r="A15923" s="287"/>
    </row>
    <row r="15924" spans="1:1" x14ac:dyDescent="0.25">
      <c r="A15924" s="287"/>
    </row>
    <row r="15925" spans="1:1" x14ac:dyDescent="0.25">
      <c r="A15925" s="287"/>
    </row>
    <row r="15926" spans="1:1" x14ac:dyDescent="0.25">
      <c r="A15926" s="287"/>
    </row>
    <row r="15927" spans="1:1" x14ac:dyDescent="0.25">
      <c r="A15927" s="287"/>
    </row>
    <row r="15928" spans="1:1" x14ac:dyDescent="0.25">
      <c r="A15928" s="287"/>
    </row>
    <row r="15929" spans="1:1" x14ac:dyDescent="0.25">
      <c r="A15929" s="287"/>
    </row>
    <row r="15930" spans="1:1" x14ac:dyDescent="0.25">
      <c r="A15930" s="287"/>
    </row>
    <row r="15931" spans="1:1" x14ac:dyDescent="0.25">
      <c r="A15931" s="287"/>
    </row>
    <row r="15932" spans="1:1" x14ac:dyDescent="0.25">
      <c r="A15932" s="287"/>
    </row>
    <row r="15933" spans="1:1" x14ac:dyDescent="0.25">
      <c r="A15933" s="287"/>
    </row>
    <row r="15934" spans="1:1" x14ac:dyDescent="0.25">
      <c r="A15934" s="287"/>
    </row>
    <row r="15935" spans="1:1" x14ac:dyDescent="0.25">
      <c r="A15935" s="287"/>
    </row>
    <row r="15936" spans="1:1" x14ac:dyDescent="0.25">
      <c r="A15936" s="287"/>
    </row>
    <row r="15937" spans="1:1" x14ac:dyDescent="0.25">
      <c r="A15937" s="287"/>
    </row>
    <row r="15938" spans="1:1" x14ac:dyDescent="0.25">
      <c r="A15938" s="287"/>
    </row>
    <row r="15939" spans="1:1" x14ac:dyDescent="0.25">
      <c r="A15939" s="287"/>
    </row>
    <row r="15940" spans="1:1" x14ac:dyDescent="0.25">
      <c r="A15940" s="287"/>
    </row>
    <row r="15941" spans="1:1" x14ac:dyDescent="0.25">
      <c r="A15941" s="287"/>
    </row>
    <row r="15942" spans="1:1" x14ac:dyDescent="0.25">
      <c r="A15942" s="287"/>
    </row>
    <row r="15943" spans="1:1" x14ac:dyDescent="0.25">
      <c r="A15943" s="287"/>
    </row>
    <row r="15944" spans="1:1" x14ac:dyDescent="0.25">
      <c r="A15944" s="287"/>
    </row>
    <row r="15945" spans="1:1" x14ac:dyDescent="0.25">
      <c r="A15945" s="287"/>
    </row>
    <row r="15946" spans="1:1" x14ac:dyDescent="0.25">
      <c r="A15946" s="287"/>
    </row>
    <row r="15947" spans="1:1" x14ac:dyDescent="0.25">
      <c r="A15947" s="287"/>
    </row>
    <row r="15948" spans="1:1" x14ac:dyDescent="0.25">
      <c r="A15948" s="287"/>
    </row>
    <row r="15949" spans="1:1" x14ac:dyDescent="0.25">
      <c r="A15949" s="287"/>
    </row>
    <row r="15950" spans="1:1" x14ac:dyDescent="0.25">
      <c r="A15950" s="287"/>
    </row>
    <row r="15951" spans="1:1" x14ac:dyDescent="0.25">
      <c r="A15951" s="287"/>
    </row>
    <row r="15952" spans="1:1" x14ac:dyDescent="0.25">
      <c r="A15952" s="287"/>
    </row>
    <row r="15953" spans="1:1" x14ac:dyDescent="0.25">
      <c r="A15953" s="287"/>
    </row>
    <row r="15954" spans="1:1" x14ac:dyDescent="0.25">
      <c r="A15954" s="287"/>
    </row>
    <row r="15955" spans="1:1" x14ac:dyDescent="0.25">
      <c r="A15955" s="287"/>
    </row>
    <row r="15956" spans="1:1" x14ac:dyDescent="0.25">
      <c r="A15956" s="287"/>
    </row>
    <row r="15957" spans="1:1" x14ac:dyDescent="0.25">
      <c r="A15957" s="287"/>
    </row>
    <row r="15958" spans="1:1" x14ac:dyDescent="0.25">
      <c r="A15958" s="287"/>
    </row>
    <row r="15959" spans="1:1" x14ac:dyDescent="0.25">
      <c r="A15959" s="287"/>
    </row>
    <row r="15960" spans="1:1" x14ac:dyDescent="0.25">
      <c r="A15960" s="287"/>
    </row>
    <row r="15961" spans="1:1" x14ac:dyDescent="0.25">
      <c r="A15961" s="287"/>
    </row>
    <row r="15962" spans="1:1" x14ac:dyDescent="0.25">
      <c r="A15962" s="287"/>
    </row>
    <row r="15963" spans="1:1" x14ac:dyDescent="0.25">
      <c r="A15963" s="287"/>
    </row>
    <row r="15964" spans="1:1" x14ac:dyDescent="0.25">
      <c r="A15964" s="287"/>
    </row>
    <row r="15965" spans="1:1" x14ac:dyDescent="0.25">
      <c r="A15965" s="287"/>
    </row>
    <row r="15966" spans="1:1" x14ac:dyDescent="0.25">
      <c r="A15966" s="287"/>
    </row>
    <row r="15967" spans="1:1" x14ac:dyDescent="0.25">
      <c r="A15967" s="287"/>
    </row>
    <row r="15968" spans="1:1" x14ac:dyDescent="0.25">
      <c r="A15968" s="287"/>
    </row>
    <row r="15969" spans="1:1" x14ac:dyDescent="0.25">
      <c r="A15969" s="287"/>
    </row>
    <row r="15970" spans="1:1" x14ac:dyDescent="0.25">
      <c r="A15970" s="287"/>
    </row>
    <row r="15971" spans="1:1" x14ac:dyDescent="0.25">
      <c r="A15971" s="287"/>
    </row>
    <row r="15972" spans="1:1" x14ac:dyDescent="0.25">
      <c r="A15972" s="287"/>
    </row>
    <row r="15973" spans="1:1" x14ac:dyDescent="0.25">
      <c r="A15973" s="287"/>
    </row>
    <row r="15974" spans="1:1" x14ac:dyDescent="0.25">
      <c r="A15974" s="287"/>
    </row>
    <row r="15975" spans="1:1" x14ac:dyDescent="0.25">
      <c r="A15975" s="287"/>
    </row>
    <row r="15976" spans="1:1" x14ac:dyDescent="0.25">
      <c r="A15976" s="287"/>
    </row>
    <row r="15977" spans="1:1" x14ac:dyDescent="0.25">
      <c r="A15977" s="287"/>
    </row>
    <row r="15978" spans="1:1" x14ac:dyDescent="0.25">
      <c r="A15978" s="287"/>
    </row>
    <row r="15979" spans="1:1" x14ac:dyDescent="0.25">
      <c r="A15979" s="287"/>
    </row>
    <row r="15980" spans="1:1" x14ac:dyDescent="0.25">
      <c r="A15980" s="287"/>
    </row>
    <row r="15981" spans="1:1" x14ac:dyDescent="0.25">
      <c r="A15981" s="287"/>
    </row>
    <row r="15982" spans="1:1" x14ac:dyDescent="0.25">
      <c r="A15982" s="287"/>
    </row>
    <row r="15983" spans="1:1" x14ac:dyDescent="0.25">
      <c r="A15983" s="287"/>
    </row>
    <row r="15984" spans="1:1" x14ac:dyDescent="0.25">
      <c r="A15984" s="287"/>
    </row>
    <row r="15985" spans="1:1" x14ac:dyDescent="0.25">
      <c r="A15985" s="287"/>
    </row>
    <row r="15986" spans="1:1" x14ac:dyDescent="0.25">
      <c r="A15986" s="287"/>
    </row>
    <row r="15987" spans="1:1" x14ac:dyDescent="0.25">
      <c r="A15987" s="287"/>
    </row>
    <row r="15988" spans="1:1" x14ac:dyDescent="0.25">
      <c r="A15988" s="287"/>
    </row>
    <row r="15989" spans="1:1" x14ac:dyDescent="0.25">
      <c r="A15989" s="287"/>
    </row>
    <row r="15990" spans="1:1" x14ac:dyDescent="0.25">
      <c r="A15990" s="287"/>
    </row>
    <row r="15991" spans="1:1" x14ac:dyDescent="0.25">
      <c r="A15991" s="287"/>
    </row>
    <row r="15992" spans="1:1" x14ac:dyDescent="0.25">
      <c r="A15992" s="287"/>
    </row>
    <row r="15993" spans="1:1" x14ac:dyDescent="0.25">
      <c r="A15993" s="287"/>
    </row>
    <row r="15994" spans="1:1" x14ac:dyDescent="0.25">
      <c r="A15994" s="287"/>
    </row>
    <row r="15995" spans="1:1" x14ac:dyDescent="0.25">
      <c r="A15995" s="287"/>
    </row>
    <row r="15996" spans="1:1" x14ac:dyDescent="0.25">
      <c r="A15996" s="287"/>
    </row>
    <row r="15997" spans="1:1" x14ac:dyDescent="0.25">
      <c r="A15997" s="287"/>
    </row>
    <row r="15998" spans="1:1" x14ac:dyDescent="0.25">
      <c r="A15998" s="287"/>
    </row>
    <row r="15999" spans="1:1" x14ac:dyDescent="0.25">
      <c r="A15999" s="287"/>
    </row>
    <row r="16000" spans="1:1" x14ac:dyDescent="0.25">
      <c r="A16000" s="287"/>
    </row>
    <row r="16001" spans="1:1" x14ac:dyDescent="0.25">
      <c r="A16001" s="287"/>
    </row>
    <row r="16002" spans="1:1" x14ac:dyDescent="0.25">
      <c r="A16002" s="287"/>
    </row>
    <row r="16003" spans="1:1" x14ac:dyDescent="0.25">
      <c r="A16003" s="287"/>
    </row>
    <row r="16004" spans="1:1" x14ac:dyDescent="0.25">
      <c r="A16004" s="287"/>
    </row>
    <row r="16005" spans="1:1" x14ac:dyDescent="0.25">
      <c r="A16005" s="287"/>
    </row>
    <row r="16006" spans="1:1" x14ac:dyDescent="0.25">
      <c r="A16006" s="287"/>
    </row>
    <row r="16007" spans="1:1" x14ac:dyDescent="0.25">
      <c r="A16007" s="287"/>
    </row>
    <row r="16008" spans="1:1" x14ac:dyDescent="0.25">
      <c r="A16008" s="287"/>
    </row>
    <row r="16009" spans="1:1" x14ac:dyDescent="0.25">
      <c r="A16009" s="287"/>
    </row>
    <row r="16010" spans="1:1" x14ac:dyDescent="0.25">
      <c r="A16010" s="287"/>
    </row>
    <row r="16011" spans="1:1" x14ac:dyDescent="0.25">
      <c r="A16011" s="287"/>
    </row>
    <row r="16012" spans="1:1" x14ac:dyDescent="0.25">
      <c r="A16012" s="287"/>
    </row>
    <row r="16013" spans="1:1" x14ac:dyDescent="0.25">
      <c r="A16013" s="287"/>
    </row>
    <row r="16014" spans="1:1" x14ac:dyDescent="0.25">
      <c r="A16014" s="287"/>
    </row>
    <row r="16015" spans="1:1" x14ac:dyDescent="0.25">
      <c r="A16015" s="287"/>
    </row>
    <row r="16016" spans="1:1" x14ac:dyDescent="0.25">
      <c r="A16016" s="287"/>
    </row>
    <row r="16017" spans="1:1" x14ac:dyDescent="0.25">
      <c r="A16017" s="287"/>
    </row>
    <row r="16018" spans="1:1" x14ac:dyDescent="0.25">
      <c r="A16018" s="287"/>
    </row>
    <row r="16019" spans="1:1" x14ac:dyDescent="0.25">
      <c r="A16019" s="287"/>
    </row>
    <row r="16020" spans="1:1" x14ac:dyDescent="0.25">
      <c r="A16020" s="287"/>
    </row>
    <row r="16021" spans="1:1" x14ac:dyDescent="0.25">
      <c r="A16021" s="287"/>
    </row>
    <row r="16022" spans="1:1" x14ac:dyDescent="0.25">
      <c r="A16022" s="287"/>
    </row>
    <row r="16023" spans="1:1" x14ac:dyDescent="0.25">
      <c r="A16023" s="287"/>
    </row>
    <row r="16024" spans="1:1" x14ac:dyDescent="0.25">
      <c r="A16024" s="287"/>
    </row>
    <row r="16025" spans="1:1" x14ac:dyDescent="0.25">
      <c r="A16025" s="287"/>
    </row>
    <row r="16026" spans="1:1" x14ac:dyDescent="0.25">
      <c r="A16026" s="287"/>
    </row>
    <row r="16027" spans="1:1" x14ac:dyDescent="0.25">
      <c r="A16027" s="287"/>
    </row>
    <row r="16028" spans="1:1" x14ac:dyDescent="0.25">
      <c r="A16028" s="287"/>
    </row>
    <row r="16029" spans="1:1" x14ac:dyDescent="0.25">
      <c r="A16029" s="287"/>
    </row>
    <row r="16030" spans="1:1" x14ac:dyDescent="0.25">
      <c r="A16030" s="287"/>
    </row>
    <row r="16031" spans="1:1" x14ac:dyDescent="0.25">
      <c r="A16031" s="287"/>
    </row>
    <row r="16032" spans="1:1" x14ac:dyDescent="0.25">
      <c r="A16032" s="287"/>
    </row>
    <row r="16033" spans="1:1" x14ac:dyDescent="0.25">
      <c r="A16033" s="287"/>
    </row>
    <row r="16034" spans="1:1" x14ac:dyDescent="0.25">
      <c r="A16034" s="287"/>
    </row>
    <row r="16035" spans="1:1" x14ac:dyDescent="0.25">
      <c r="A16035" s="287"/>
    </row>
    <row r="16036" spans="1:1" x14ac:dyDescent="0.25">
      <c r="A16036" s="287"/>
    </row>
    <row r="16037" spans="1:1" x14ac:dyDescent="0.25">
      <c r="A16037" s="287"/>
    </row>
    <row r="16038" spans="1:1" x14ac:dyDescent="0.25">
      <c r="A16038" s="287"/>
    </row>
    <row r="16039" spans="1:1" x14ac:dyDescent="0.25">
      <c r="A16039" s="287"/>
    </row>
    <row r="16040" spans="1:1" x14ac:dyDescent="0.25">
      <c r="A16040" s="287"/>
    </row>
    <row r="16041" spans="1:1" x14ac:dyDescent="0.25">
      <c r="A16041" s="287"/>
    </row>
    <row r="16042" spans="1:1" x14ac:dyDescent="0.25">
      <c r="A16042" s="287"/>
    </row>
    <row r="16043" spans="1:1" x14ac:dyDescent="0.25">
      <c r="A16043" s="287"/>
    </row>
    <row r="16044" spans="1:1" x14ac:dyDescent="0.25">
      <c r="A16044" s="287"/>
    </row>
    <row r="16045" spans="1:1" x14ac:dyDescent="0.25">
      <c r="A16045" s="287"/>
    </row>
    <row r="16046" spans="1:1" x14ac:dyDescent="0.25">
      <c r="A16046" s="287"/>
    </row>
    <row r="16047" spans="1:1" x14ac:dyDescent="0.25">
      <c r="A16047" s="287"/>
    </row>
    <row r="16048" spans="1:1" x14ac:dyDescent="0.25">
      <c r="A16048" s="287"/>
    </row>
    <row r="16049" spans="1:1" x14ac:dyDescent="0.25">
      <c r="A16049" s="287"/>
    </row>
    <row r="16050" spans="1:1" x14ac:dyDescent="0.25">
      <c r="A16050" s="287"/>
    </row>
    <row r="16051" spans="1:1" x14ac:dyDescent="0.25">
      <c r="A16051" s="287"/>
    </row>
    <row r="16052" spans="1:1" x14ac:dyDescent="0.25">
      <c r="A16052" s="287"/>
    </row>
    <row r="16053" spans="1:1" x14ac:dyDescent="0.25">
      <c r="A16053" s="287"/>
    </row>
    <row r="16054" spans="1:1" x14ac:dyDescent="0.25">
      <c r="A16054" s="287"/>
    </row>
    <row r="16055" spans="1:1" x14ac:dyDescent="0.25">
      <c r="A16055" s="287"/>
    </row>
    <row r="16056" spans="1:1" x14ac:dyDescent="0.25">
      <c r="A16056" s="287"/>
    </row>
    <row r="16057" spans="1:1" x14ac:dyDescent="0.25">
      <c r="A16057" s="287"/>
    </row>
    <row r="16058" spans="1:1" x14ac:dyDescent="0.25">
      <c r="A16058" s="287"/>
    </row>
    <row r="16059" spans="1:1" x14ac:dyDescent="0.25">
      <c r="A16059" s="287"/>
    </row>
    <row r="16060" spans="1:1" x14ac:dyDescent="0.25">
      <c r="A16060" s="287"/>
    </row>
    <row r="16061" spans="1:1" x14ac:dyDescent="0.25">
      <c r="A16061" s="287"/>
    </row>
    <row r="16062" spans="1:1" x14ac:dyDescent="0.25">
      <c r="A16062" s="287"/>
    </row>
    <row r="16063" spans="1:1" x14ac:dyDescent="0.25">
      <c r="A16063" s="287"/>
    </row>
    <row r="16064" spans="1:1" x14ac:dyDescent="0.25">
      <c r="A16064" s="287"/>
    </row>
    <row r="16065" spans="1:1" x14ac:dyDescent="0.25">
      <c r="A16065" s="287"/>
    </row>
    <row r="16066" spans="1:1" x14ac:dyDescent="0.25">
      <c r="A16066" s="287"/>
    </row>
    <row r="16067" spans="1:1" x14ac:dyDescent="0.25">
      <c r="A16067" s="287"/>
    </row>
    <row r="16068" spans="1:1" x14ac:dyDescent="0.25">
      <c r="A16068" s="287"/>
    </row>
    <row r="16069" spans="1:1" x14ac:dyDescent="0.25">
      <c r="A16069" s="287"/>
    </row>
    <row r="16070" spans="1:1" x14ac:dyDescent="0.25">
      <c r="A16070" s="287"/>
    </row>
    <row r="16071" spans="1:1" x14ac:dyDescent="0.25">
      <c r="A16071" s="287"/>
    </row>
    <row r="16072" spans="1:1" x14ac:dyDescent="0.25">
      <c r="A16072" s="287"/>
    </row>
    <row r="16073" spans="1:1" x14ac:dyDescent="0.25">
      <c r="A16073" s="287"/>
    </row>
    <row r="16074" spans="1:1" x14ac:dyDescent="0.25">
      <c r="A16074" s="287"/>
    </row>
    <row r="16075" spans="1:1" x14ac:dyDescent="0.25">
      <c r="A16075" s="287"/>
    </row>
    <row r="16076" spans="1:1" x14ac:dyDescent="0.25">
      <c r="A16076" s="287"/>
    </row>
    <row r="16077" spans="1:1" x14ac:dyDescent="0.25">
      <c r="A16077" s="287"/>
    </row>
    <row r="16078" spans="1:1" x14ac:dyDescent="0.25">
      <c r="A16078" s="287"/>
    </row>
    <row r="16079" spans="1:1" x14ac:dyDescent="0.25">
      <c r="A16079" s="287"/>
    </row>
    <row r="16080" spans="1:1" x14ac:dyDescent="0.25">
      <c r="A16080" s="287"/>
    </row>
    <row r="16081" spans="1:1" x14ac:dyDescent="0.25">
      <c r="A16081" s="287"/>
    </row>
    <row r="16082" spans="1:1" x14ac:dyDescent="0.25">
      <c r="A16082" s="287"/>
    </row>
    <row r="16083" spans="1:1" x14ac:dyDescent="0.25">
      <c r="A16083" s="287"/>
    </row>
    <row r="16084" spans="1:1" x14ac:dyDescent="0.25">
      <c r="A16084" s="287"/>
    </row>
    <row r="16085" spans="1:1" x14ac:dyDescent="0.25">
      <c r="A16085" s="287"/>
    </row>
    <row r="16086" spans="1:1" x14ac:dyDescent="0.25">
      <c r="A16086" s="287"/>
    </row>
    <row r="16087" spans="1:1" x14ac:dyDescent="0.25">
      <c r="A16087" s="287"/>
    </row>
    <row r="16088" spans="1:1" x14ac:dyDescent="0.25">
      <c r="A16088" s="287"/>
    </row>
    <row r="16089" spans="1:1" x14ac:dyDescent="0.25">
      <c r="A16089" s="287"/>
    </row>
    <row r="16090" spans="1:1" x14ac:dyDescent="0.25">
      <c r="A16090" s="287"/>
    </row>
    <row r="16091" spans="1:1" x14ac:dyDescent="0.25">
      <c r="A16091" s="287"/>
    </row>
    <row r="16092" spans="1:1" x14ac:dyDescent="0.25">
      <c r="A16092" s="287"/>
    </row>
    <row r="16093" spans="1:1" x14ac:dyDescent="0.25">
      <c r="A16093" s="287"/>
    </row>
    <row r="16094" spans="1:1" x14ac:dyDescent="0.25">
      <c r="A16094" s="287"/>
    </row>
    <row r="16095" spans="1:1" x14ac:dyDescent="0.25">
      <c r="A16095" s="287"/>
    </row>
    <row r="16096" spans="1:1" x14ac:dyDescent="0.25">
      <c r="A16096" s="287"/>
    </row>
    <row r="16097" spans="1:1" x14ac:dyDescent="0.25">
      <c r="A16097" s="287"/>
    </row>
    <row r="16098" spans="1:1" x14ac:dyDescent="0.25">
      <c r="A16098" s="287"/>
    </row>
    <row r="16099" spans="1:1" x14ac:dyDescent="0.25">
      <c r="A16099" s="287"/>
    </row>
    <row r="16100" spans="1:1" x14ac:dyDescent="0.25">
      <c r="A16100" s="287"/>
    </row>
    <row r="16101" spans="1:1" x14ac:dyDescent="0.25">
      <c r="A16101" s="287"/>
    </row>
    <row r="16102" spans="1:1" x14ac:dyDescent="0.25">
      <c r="A16102" s="287"/>
    </row>
    <row r="16103" spans="1:1" x14ac:dyDescent="0.25">
      <c r="A16103" s="287"/>
    </row>
    <row r="16104" spans="1:1" x14ac:dyDescent="0.25">
      <c r="A16104" s="287"/>
    </row>
    <row r="16105" spans="1:1" x14ac:dyDescent="0.25">
      <c r="A16105" s="287"/>
    </row>
    <row r="16106" spans="1:1" x14ac:dyDescent="0.25">
      <c r="A16106" s="287"/>
    </row>
    <row r="16107" spans="1:1" x14ac:dyDescent="0.25">
      <c r="A16107" s="287"/>
    </row>
    <row r="16108" spans="1:1" x14ac:dyDescent="0.25">
      <c r="A16108" s="287"/>
    </row>
    <row r="16109" spans="1:1" x14ac:dyDescent="0.25">
      <c r="A16109" s="287"/>
    </row>
    <row r="16110" spans="1:1" x14ac:dyDescent="0.25">
      <c r="A16110" s="287"/>
    </row>
    <row r="16111" spans="1:1" x14ac:dyDescent="0.25">
      <c r="A16111" s="287"/>
    </row>
    <row r="16112" spans="1:1" x14ac:dyDescent="0.25">
      <c r="A16112" s="287"/>
    </row>
    <row r="16113" spans="1:1" x14ac:dyDescent="0.25">
      <c r="A16113" s="287"/>
    </row>
    <row r="16114" spans="1:1" x14ac:dyDescent="0.25">
      <c r="A16114" s="287"/>
    </row>
    <row r="16115" spans="1:1" x14ac:dyDescent="0.25">
      <c r="A16115" s="287"/>
    </row>
    <row r="16116" spans="1:1" x14ac:dyDescent="0.25">
      <c r="A16116" s="287"/>
    </row>
    <row r="16117" spans="1:1" x14ac:dyDescent="0.25">
      <c r="A16117" s="287"/>
    </row>
    <row r="16118" spans="1:1" x14ac:dyDescent="0.25">
      <c r="A16118" s="287"/>
    </row>
    <row r="16119" spans="1:1" x14ac:dyDescent="0.25">
      <c r="A16119" s="287"/>
    </row>
    <row r="16120" spans="1:1" x14ac:dyDescent="0.25">
      <c r="A16120" s="287"/>
    </row>
    <row r="16121" spans="1:1" x14ac:dyDescent="0.25">
      <c r="A16121" s="287"/>
    </row>
    <row r="16122" spans="1:1" x14ac:dyDescent="0.25">
      <c r="A16122" s="287"/>
    </row>
    <row r="16123" spans="1:1" x14ac:dyDescent="0.25">
      <c r="A16123" s="287"/>
    </row>
    <row r="16124" spans="1:1" x14ac:dyDescent="0.25">
      <c r="A16124" s="287"/>
    </row>
    <row r="16125" spans="1:1" x14ac:dyDescent="0.25">
      <c r="A16125" s="287"/>
    </row>
    <row r="16126" spans="1:1" x14ac:dyDescent="0.25">
      <c r="A16126" s="287"/>
    </row>
    <row r="16127" spans="1:1" x14ac:dyDescent="0.25">
      <c r="A16127" s="287"/>
    </row>
    <row r="16128" spans="1:1" x14ac:dyDescent="0.25">
      <c r="A16128" s="287"/>
    </row>
    <row r="16129" spans="1:1" x14ac:dyDescent="0.25">
      <c r="A16129" s="287"/>
    </row>
    <row r="16130" spans="1:1" x14ac:dyDescent="0.25">
      <c r="A16130" s="287"/>
    </row>
    <row r="16131" spans="1:1" x14ac:dyDescent="0.25">
      <c r="A16131" s="287"/>
    </row>
    <row r="16132" spans="1:1" x14ac:dyDescent="0.25">
      <c r="A16132" s="287"/>
    </row>
    <row r="16133" spans="1:1" x14ac:dyDescent="0.25">
      <c r="A16133" s="287"/>
    </row>
    <row r="16134" spans="1:1" x14ac:dyDescent="0.25">
      <c r="A16134" s="287"/>
    </row>
    <row r="16135" spans="1:1" x14ac:dyDescent="0.25">
      <c r="A16135" s="287"/>
    </row>
    <row r="16136" spans="1:1" x14ac:dyDescent="0.25">
      <c r="A16136" s="287"/>
    </row>
    <row r="16137" spans="1:1" x14ac:dyDescent="0.25">
      <c r="A16137" s="287"/>
    </row>
    <row r="16138" spans="1:1" x14ac:dyDescent="0.25">
      <c r="A16138" s="287"/>
    </row>
    <row r="16139" spans="1:1" x14ac:dyDescent="0.25">
      <c r="A16139" s="287"/>
    </row>
    <row r="16140" spans="1:1" x14ac:dyDescent="0.25">
      <c r="A16140" s="287"/>
    </row>
    <row r="16141" spans="1:1" x14ac:dyDescent="0.25">
      <c r="A16141" s="287"/>
    </row>
    <row r="16142" spans="1:1" x14ac:dyDescent="0.25">
      <c r="A16142" s="287"/>
    </row>
    <row r="16143" spans="1:1" x14ac:dyDescent="0.25">
      <c r="A16143" s="287"/>
    </row>
    <row r="16144" spans="1:1" x14ac:dyDescent="0.25">
      <c r="A16144" s="287"/>
    </row>
    <row r="16145" spans="1:1" x14ac:dyDescent="0.25">
      <c r="A16145" s="287"/>
    </row>
    <row r="16146" spans="1:1" x14ac:dyDescent="0.25">
      <c r="A16146" s="287"/>
    </row>
    <row r="16147" spans="1:1" x14ac:dyDescent="0.25">
      <c r="A16147" s="287"/>
    </row>
    <row r="16148" spans="1:1" x14ac:dyDescent="0.25">
      <c r="A16148" s="287"/>
    </row>
    <row r="16149" spans="1:1" x14ac:dyDescent="0.25">
      <c r="A16149" s="287"/>
    </row>
    <row r="16150" spans="1:1" x14ac:dyDescent="0.25">
      <c r="A16150" s="287"/>
    </row>
    <row r="16151" spans="1:1" x14ac:dyDescent="0.25">
      <c r="A16151" s="287"/>
    </row>
    <row r="16152" spans="1:1" x14ac:dyDescent="0.25">
      <c r="A16152" s="287"/>
    </row>
    <row r="16153" spans="1:1" x14ac:dyDescent="0.25">
      <c r="A16153" s="287"/>
    </row>
    <row r="16154" spans="1:1" x14ac:dyDescent="0.25">
      <c r="A16154" s="287"/>
    </row>
    <row r="16155" spans="1:1" x14ac:dyDescent="0.25">
      <c r="A16155" s="287"/>
    </row>
    <row r="16156" spans="1:1" x14ac:dyDescent="0.25">
      <c r="A16156" s="287"/>
    </row>
    <row r="16157" spans="1:1" x14ac:dyDescent="0.25">
      <c r="A16157" s="287"/>
    </row>
    <row r="16158" spans="1:1" x14ac:dyDescent="0.25">
      <c r="A16158" s="287"/>
    </row>
    <row r="16159" spans="1:1" x14ac:dyDescent="0.25">
      <c r="A16159" s="287"/>
    </row>
    <row r="16160" spans="1:1" x14ac:dyDescent="0.25">
      <c r="A16160" s="287"/>
    </row>
    <row r="16161" spans="1:1" x14ac:dyDescent="0.25">
      <c r="A16161" s="287"/>
    </row>
    <row r="16162" spans="1:1" x14ac:dyDescent="0.25">
      <c r="A16162" s="287"/>
    </row>
    <row r="16163" spans="1:1" x14ac:dyDescent="0.25">
      <c r="A16163" s="287"/>
    </row>
    <row r="16164" spans="1:1" x14ac:dyDescent="0.25">
      <c r="A16164" s="287"/>
    </row>
    <row r="16165" spans="1:1" x14ac:dyDescent="0.25">
      <c r="A16165" s="287"/>
    </row>
    <row r="16166" spans="1:1" x14ac:dyDescent="0.25">
      <c r="A16166" s="287"/>
    </row>
    <row r="16167" spans="1:1" x14ac:dyDescent="0.25">
      <c r="A16167" s="287"/>
    </row>
    <row r="16168" spans="1:1" x14ac:dyDescent="0.25">
      <c r="A16168" s="287"/>
    </row>
    <row r="16169" spans="1:1" x14ac:dyDescent="0.25">
      <c r="A16169" s="287"/>
    </row>
    <row r="16170" spans="1:1" x14ac:dyDescent="0.25">
      <c r="A16170" s="287"/>
    </row>
    <row r="16171" spans="1:1" x14ac:dyDescent="0.25">
      <c r="A16171" s="287"/>
    </row>
    <row r="16172" spans="1:1" x14ac:dyDescent="0.25">
      <c r="A16172" s="287"/>
    </row>
    <row r="16173" spans="1:1" x14ac:dyDescent="0.25">
      <c r="A16173" s="287"/>
    </row>
    <row r="16174" spans="1:1" x14ac:dyDescent="0.25">
      <c r="A16174" s="287"/>
    </row>
    <row r="16175" spans="1:1" x14ac:dyDescent="0.25">
      <c r="A16175" s="287"/>
    </row>
    <row r="16176" spans="1:1" x14ac:dyDescent="0.25">
      <c r="A16176" s="287"/>
    </row>
    <row r="16177" spans="1:1" x14ac:dyDescent="0.25">
      <c r="A16177" s="287"/>
    </row>
    <row r="16178" spans="1:1" x14ac:dyDescent="0.25">
      <c r="A16178" s="287"/>
    </row>
    <row r="16179" spans="1:1" x14ac:dyDescent="0.25">
      <c r="A16179" s="287"/>
    </row>
    <row r="16180" spans="1:1" x14ac:dyDescent="0.25">
      <c r="A16180" s="287"/>
    </row>
    <row r="16181" spans="1:1" x14ac:dyDescent="0.25">
      <c r="A16181" s="287"/>
    </row>
    <row r="16182" spans="1:1" x14ac:dyDescent="0.25">
      <c r="A16182" s="287"/>
    </row>
    <row r="16183" spans="1:1" x14ac:dyDescent="0.25">
      <c r="A16183" s="287"/>
    </row>
    <row r="16184" spans="1:1" x14ac:dyDescent="0.25">
      <c r="A16184" s="287"/>
    </row>
    <row r="16185" spans="1:1" x14ac:dyDescent="0.25">
      <c r="A16185" s="287"/>
    </row>
    <row r="16186" spans="1:1" x14ac:dyDescent="0.25">
      <c r="A16186" s="287"/>
    </row>
    <row r="16187" spans="1:1" x14ac:dyDescent="0.25">
      <c r="A16187" s="287"/>
    </row>
    <row r="16188" spans="1:1" x14ac:dyDescent="0.25">
      <c r="A16188" s="287"/>
    </row>
    <row r="16189" spans="1:1" x14ac:dyDescent="0.25">
      <c r="A16189" s="287"/>
    </row>
    <row r="16190" spans="1:1" x14ac:dyDescent="0.25">
      <c r="A16190" s="287"/>
    </row>
    <row r="16191" spans="1:1" x14ac:dyDescent="0.25">
      <c r="A16191" s="287"/>
    </row>
    <row r="16192" spans="1:1" x14ac:dyDescent="0.25">
      <c r="A16192" s="287"/>
    </row>
    <row r="16193" spans="1:1" x14ac:dyDescent="0.25">
      <c r="A16193" s="287"/>
    </row>
    <row r="16194" spans="1:1" x14ac:dyDescent="0.25">
      <c r="A16194" s="287"/>
    </row>
    <row r="16195" spans="1:1" x14ac:dyDescent="0.25">
      <c r="A16195" s="287"/>
    </row>
    <row r="16196" spans="1:1" x14ac:dyDescent="0.25">
      <c r="A16196" s="287"/>
    </row>
    <row r="16197" spans="1:1" x14ac:dyDescent="0.25">
      <c r="A16197" s="287"/>
    </row>
    <row r="16198" spans="1:1" x14ac:dyDescent="0.25">
      <c r="A16198" s="287"/>
    </row>
    <row r="16199" spans="1:1" x14ac:dyDescent="0.25">
      <c r="A16199" s="287"/>
    </row>
    <row r="16200" spans="1:1" x14ac:dyDescent="0.25">
      <c r="A16200" s="287"/>
    </row>
    <row r="16201" spans="1:1" x14ac:dyDescent="0.25">
      <c r="A16201" s="287"/>
    </row>
    <row r="16202" spans="1:1" x14ac:dyDescent="0.25">
      <c r="A16202" s="287"/>
    </row>
    <row r="16203" spans="1:1" x14ac:dyDescent="0.25">
      <c r="A16203" s="287"/>
    </row>
    <row r="16204" spans="1:1" x14ac:dyDescent="0.25">
      <c r="A16204" s="287"/>
    </row>
    <row r="16205" spans="1:1" x14ac:dyDescent="0.25">
      <c r="A16205" s="287"/>
    </row>
    <row r="16206" spans="1:1" x14ac:dyDescent="0.25">
      <c r="A16206" s="287"/>
    </row>
    <row r="16207" spans="1:1" x14ac:dyDescent="0.25">
      <c r="A16207" s="287"/>
    </row>
    <row r="16208" spans="1:1" x14ac:dyDescent="0.25">
      <c r="A16208" s="287"/>
    </row>
    <row r="16209" spans="1:1" x14ac:dyDescent="0.25">
      <c r="A16209" s="287"/>
    </row>
    <row r="16210" spans="1:1" x14ac:dyDescent="0.25">
      <c r="A16210" s="287"/>
    </row>
    <row r="16211" spans="1:1" x14ac:dyDescent="0.25">
      <c r="A16211" s="287"/>
    </row>
    <row r="16212" spans="1:1" x14ac:dyDescent="0.25">
      <c r="A16212" s="287"/>
    </row>
    <row r="16213" spans="1:1" x14ac:dyDescent="0.25">
      <c r="A16213" s="287"/>
    </row>
    <row r="16214" spans="1:1" x14ac:dyDescent="0.25">
      <c r="A16214" s="287"/>
    </row>
    <row r="16215" spans="1:1" x14ac:dyDescent="0.25">
      <c r="A16215" s="287"/>
    </row>
    <row r="16216" spans="1:1" x14ac:dyDescent="0.25">
      <c r="A16216" s="287"/>
    </row>
    <row r="16217" spans="1:1" x14ac:dyDescent="0.25">
      <c r="A16217" s="287"/>
    </row>
    <row r="16218" spans="1:1" x14ac:dyDescent="0.25">
      <c r="A16218" s="287"/>
    </row>
    <row r="16219" spans="1:1" x14ac:dyDescent="0.25">
      <c r="A16219" s="287"/>
    </row>
    <row r="16220" spans="1:1" x14ac:dyDescent="0.25">
      <c r="A16220" s="287"/>
    </row>
    <row r="16221" spans="1:1" x14ac:dyDescent="0.25">
      <c r="A16221" s="287"/>
    </row>
    <row r="16222" spans="1:1" x14ac:dyDescent="0.25">
      <c r="A16222" s="287"/>
    </row>
    <row r="16223" spans="1:1" x14ac:dyDescent="0.25">
      <c r="A16223" s="287"/>
    </row>
    <row r="16224" spans="1:1" x14ac:dyDescent="0.25">
      <c r="A16224" s="287"/>
    </row>
    <row r="16225" spans="1:1" x14ac:dyDescent="0.25">
      <c r="A16225" s="287"/>
    </row>
    <row r="16226" spans="1:1" x14ac:dyDescent="0.25">
      <c r="A16226" s="287"/>
    </row>
    <row r="16227" spans="1:1" x14ac:dyDescent="0.25">
      <c r="A16227" s="287"/>
    </row>
    <row r="16228" spans="1:1" x14ac:dyDescent="0.25">
      <c r="A16228" s="287"/>
    </row>
    <row r="16229" spans="1:1" x14ac:dyDescent="0.25">
      <c r="A16229" s="287"/>
    </row>
    <row r="16230" spans="1:1" x14ac:dyDescent="0.25">
      <c r="A16230" s="287"/>
    </row>
    <row r="16231" spans="1:1" x14ac:dyDescent="0.25">
      <c r="A16231" s="287"/>
    </row>
    <row r="16232" spans="1:1" x14ac:dyDescent="0.25">
      <c r="A16232" s="287"/>
    </row>
    <row r="16233" spans="1:1" x14ac:dyDescent="0.25">
      <c r="A16233" s="287"/>
    </row>
    <row r="16234" spans="1:1" x14ac:dyDescent="0.25">
      <c r="A16234" s="287"/>
    </row>
    <row r="16235" spans="1:1" x14ac:dyDescent="0.25">
      <c r="A16235" s="287"/>
    </row>
    <row r="16236" spans="1:1" x14ac:dyDescent="0.25">
      <c r="A16236" s="287"/>
    </row>
    <row r="16237" spans="1:1" x14ac:dyDescent="0.25">
      <c r="A16237" s="287"/>
    </row>
    <row r="16238" spans="1:1" x14ac:dyDescent="0.25">
      <c r="A16238" s="287"/>
    </row>
    <row r="16239" spans="1:1" x14ac:dyDescent="0.25">
      <c r="A16239" s="287"/>
    </row>
    <row r="16240" spans="1:1" x14ac:dyDescent="0.25">
      <c r="A16240" s="287"/>
    </row>
    <row r="16241" spans="1:1" x14ac:dyDescent="0.25">
      <c r="A16241" s="287"/>
    </row>
    <row r="16242" spans="1:1" x14ac:dyDescent="0.25">
      <c r="A16242" s="287"/>
    </row>
    <row r="16243" spans="1:1" x14ac:dyDescent="0.25">
      <c r="A16243" s="287"/>
    </row>
    <row r="16244" spans="1:1" x14ac:dyDescent="0.25">
      <c r="A16244" s="287"/>
    </row>
    <row r="16245" spans="1:1" x14ac:dyDescent="0.25">
      <c r="A16245" s="287"/>
    </row>
    <row r="16246" spans="1:1" x14ac:dyDescent="0.25">
      <c r="A16246" s="287"/>
    </row>
    <row r="16247" spans="1:1" x14ac:dyDescent="0.25">
      <c r="A16247" s="287"/>
    </row>
    <row r="16248" spans="1:1" x14ac:dyDescent="0.25">
      <c r="A16248" s="287"/>
    </row>
    <row r="16249" spans="1:1" x14ac:dyDescent="0.25">
      <c r="A16249" s="287"/>
    </row>
    <row r="16250" spans="1:1" x14ac:dyDescent="0.25">
      <c r="A16250" s="287"/>
    </row>
    <row r="16251" spans="1:1" x14ac:dyDescent="0.25">
      <c r="A16251" s="287"/>
    </row>
    <row r="16252" spans="1:1" x14ac:dyDescent="0.25">
      <c r="A16252" s="287"/>
    </row>
    <row r="16253" spans="1:1" x14ac:dyDescent="0.25">
      <c r="A16253" s="287"/>
    </row>
    <row r="16254" spans="1:1" x14ac:dyDescent="0.25">
      <c r="A16254" s="287"/>
    </row>
    <row r="16255" spans="1:1" x14ac:dyDescent="0.25">
      <c r="A16255" s="287"/>
    </row>
    <row r="16256" spans="1:1" x14ac:dyDescent="0.25">
      <c r="A16256" s="287"/>
    </row>
    <row r="16257" spans="1:1" x14ac:dyDescent="0.25">
      <c r="A16257" s="287"/>
    </row>
    <row r="16258" spans="1:1" x14ac:dyDescent="0.25">
      <c r="A16258" s="287"/>
    </row>
    <row r="16259" spans="1:1" x14ac:dyDescent="0.25">
      <c r="A16259" s="287"/>
    </row>
    <row r="16260" spans="1:1" x14ac:dyDescent="0.25">
      <c r="A16260" s="287"/>
    </row>
    <row r="16261" spans="1:1" x14ac:dyDescent="0.25">
      <c r="A16261" s="287"/>
    </row>
    <row r="16262" spans="1:1" x14ac:dyDescent="0.25">
      <c r="A16262" s="287"/>
    </row>
    <row r="16263" spans="1:1" x14ac:dyDescent="0.25">
      <c r="A16263" s="287"/>
    </row>
    <row r="16264" spans="1:1" x14ac:dyDescent="0.25">
      <c r="A16264" s="287"/>
    </row>
    <row r="16265" spans="1:1" x14ac:dyDescent="0.25">
      <c r="A16265" s="287"/>
    </row>
    <row r="16266" spans="1:1" x14ac:dyDescent="0.25">
      <c r="A16266" s="287"/>
    </row>
    <row r="16267" spans="1:1" x14ac:dyDescent="0.25">
      <c r="A16267" s="287"/>
    </row>
    <row r="16268" spans="1:1" x14ac:dyDescent="0.25">
      <c r="A16268" s="287"/>
    </row>
    <row r="16269" spans="1:1" x14ac:dyDescent="0.25">
      <c r="A16269" s="287"/>
    </row>
    <row r="16270" spans="1:1" x14ac:dyDescent="0.25">
      <c r="A16270" s="287"/>
    </row>
    <row r="16271" spans="1:1" x14ac:dyDescent="0.25">
      <c r="A16271" s="287"/>
    </row>
    <row r="16272" spans="1:1" x14ac:dyDescent="0.25">
      <c r="A16272" s="287"/>
    </row>
    <row r="16273" spans="1:1" x14ac:dyDescent="0.25">
      <c r="A16273" s="287"/>
    </row>
    <row r="16274" spans="1:1" x14ac:dyDescent="0.25">
      <c r="A16274" s="287"/>
    </row>
    <row r="16275" spans="1:1" x14ac:dyDescent="0.25">
      <c r="A16275" s="287"/>
    </row>
    <row r="16276" spans="1:1" x14ac:dyDescent="0.25">
      <c r="A16276" s="287"/>
    </row>
    <row r="16277" spans="1:1" x14ac:dyDescent="0.25">
      <c r="A16277" s="287"/>
    </row>
    <row r="16278" spans="1:1" x14ac:dyDescent="0.25">
      <c r="A16278" s="287"/>
    </row>
    <row r="16279" spans="1:1" x14ac:dyDescent="0.25">
      <c r="A16279" s="287"/>
    </row>
    <row r="16280" spans="1:1" x14ac:dyDescent="0.25">
      <c r="A16280" s="287"/>
    </row>
    <row r="16281" spans="1:1" x14ac:dyDescent="0.25">
      <c r="A16281" s="287"/>
    </row>
    <row r="16282" spans="1:1" x14ac:dyDescent="0.25">
      <c r="A16282" s="287"/>
    </row>
    <row r="16283" spans="1:1" x14ac:dyDescent="0.25">
      <c r="A16283" s="287"/>
    </row>
    <row r="16284" spans="1:1" x14ac:dyDescent="0.25">
      <c r="A16284" s="287"/>
    </row>
    <row r="16285" spans="1:1" x14ac:dyDescent="0.25">
      <c r="A16285" s="287"/>
    </row>
    <row r="16286" spans="1:1" x14ac:dyDescent="0.25">
      <c r="A16286" s="287"/>
    </row>
    <row r="16287" spans="1:1" x14ac:dyDescent="0.25">
      <c r="A16287" s="287"/>
    </row>
    <row r="16288" spans="1:1" x14ac:dyDescent="0.25">
      <c r="A16288" s="287"/>
    </row>
    <row r="16289" spans="1:1" x14ac:dyDescent="0.25">
      <c r="A16289" s="287"/>
    </row>
    <row r="16290" spans="1:1" x14ac:dyDescent="0.25">
      <c r="A16290" s="287"/>
    </row>
    <row r="16291" spans="1:1" x14ac:dyDescent="0.25">
      <c r="A16291" s="287"/>
    </row>
    <row r="16292" spans="1:1" x14ac:dyDescent="0.25">
      <c r="A16292" s="287"/>
    </row>
    <row r="16293" spans="1:1" x14ac:dyDescent="0.25">
      <c r="A16293" s="287"/>
    </row>
    <row r="16294" spans="1:1" x14ac:dyDescent="0.25">
      <c r="A16294" s="287"/>
    </row>
    <row r="16295" spans="1:1" x14ac:dyDescent="0.25">
      <c r="A16295" s="287"/>
    </row>
    <row r="16296" spans="1:1" x14ac:dyDescent="0.25">
      <c r="A16296" s="287"/>
    </row>
    <row r="16297" spans="1:1" x14ac:dyDescent="0.25">
      <c r="A16297" s="287"/>
    </row>
    <row r="16298" spans="1:1" x14ac:dyDescent="0.25">
      <c r="A16298" s="287"/>
    </row>
    <row r="16299" spans="1:1" x14ac:dyDescent="0.25">
      <c r="A16299" s="287"/>
    </row>
    <row r="16300" spans="1:1" x14ac:dyDescent="0.25">
      <c r="A16300" s="287"/>
    </row>
    <row r="16301" spans="1:1" x14ac:dyDescent="0.25">
      <c r="A16301" s="287"/>
    </row>
    <row r="16302" spans="1:1" x14ac:dyDescent="0.25">
      <c r="A16302" s="287"/>
    </row>
    <row r="16303" spans="1:1" x14ac:dyDescent="0.25">
      <c r="A16303" s="287"/>
    </row>
    <row r="16304" spans="1:1" x14ac:dyDescent="0.25">
      <c r="A16304" s="287"/>
    </row>
    <row r="16305" spans="1:1" x14ac:dyDescent="0.25">
      <c r="A16305" s="287"/>
    </row>
    <row r="16306" spans="1:1" x14ac:dyDescent="0.25">
      <c r="A16306" s="287"/>
    </row>
    <row r="16307" spans="1:1" x14ac:dyDescent="0.25">
      <c r="A16307" s="287"/>
    </row>
    <row r="16308" spans="1:1" x14ac:dyDescent="0.25">
      <c r="A16308" s="287"/>
    </row>
    <row r="16309" spans="1:1" x14ac:dyDescent="0.25">
      <c r="A16309" s="287"/>
    </row>
    <row r="16310" spans="1:1" x14ac:dyDescent="0.25">
      <c r="A16310" s="287"/>
    </row>
    <row r="16311" spans="1:1" x14ac:dyDescent="0.25">
      <c r="A16311" s="287"/>
    </row>
    <row r="16312" spans="1:1" x14ac:dyDescent="0.25">
      <c r="A16312" s="287"/>
    </row>
    <row r="16313" spans="1:1" x14ac:dyDescent="0.25">
      <c r="A16313" s="287"/>
    </row>
    <row r="16314" spans="1:1" x14ac:dyDescent="0.25">
      <c r="A16314" s="287"/>
    </row>
    <row r="16315" spans="1:1" x14ac:dyDescent="0.25">
      <c r="A16315" s="287"/>
    </row>
    <row r="16316" spans="1:1" x14ac:dyDescent="0.25">
      <c r="A16316" s="287"/>
    </row>
    <row r="16317" spans="1:1" x14ac:dyDescent="0.25">
      <c r="A16317" s="287"/>
    </row>
    <row r="16318" spans="1:1" x14ac:dyDescent="0.25">
      <c r="A16318" s="287"/>
    </row>
    <row r="16319" spans="1:1" x14ac:dyDescent="0.25">
      <c r="A16319" s="287"/>
    </row>
    <row r="16320" spans="1:1" x14ac:dyDescent="0.25">
      <c r="A16320" s="287"/>
    </row>
    <row r="16321" spans="1:1" x14ac:dyDescent="0.25">
      <c r="A16321" s="287"/>
    </row>
    <row r="16322" spans="1:1" x14ac:dyDescent="0.25">
      <c r="A16322" s="287"/>
    </row>
    <row r="16323" spans="1:1" x14ac:dyDescent="0.25">
      <c r="A16323" s="287"/>
    </row>
    <row r="16324" spans="1:1" x14ac:dyDescent="0.25">
      <c r="A16324" s="287"/>
    </row>
    <row r="16325" spans="1:1" x14ac:dyDescent="0.25">
      <c r="A16325" s="287"/>
    </row>
    <row r="16326" spans="1:1" x14ac:dyDescent="0.25">
      <c r="A16326" s="287"/>
    </row>
    <row r="16327" spans="1:1" x14ac:dyDescent="0.25">
      <c r="A16327" s="287"/>
    </row>
    <row r="16328" spans="1:1" x14ac:dyDescent="0.25">
      <c r="A16328" s="287"/>
    </row>
    <row r="16329" spans="1:1" x14ac:dyDescent="0.25">
      <c r="A16329" s="287"/>
    </row>
    <row r="16330" spans="1:1" x14ac:dyDescent="0.25">
      <c r="A16330" s="287"/>
    </row>
    <row r="16331" spans="1:1" x14ac:dyDescent="0.25">
      <c r="A16331" s="287"/>
    </row>
    <row r="16332" spans="1:1" x14ac:dyDescent="0.25">
      <c r="A16332" s="287"/>
    </row>
    <row r="16333" spans="1:1" x14ac:dyDescent="0.25">
      <c r="A16333" s="287"/>
    </row>
    <row r="16334" spans="1:1" x14ac:dyDescent="0.25">
      <c r="A16334" s="287"/>
    </row>
    <row r="16335" spans="1:1" x14ac:dyDescent="0.25">
      <c r="A16335" s="287"/>
    </row>
    <row r="16336" spans="1:1" x14ac:dyDescent="0.25">
      <c r="A16336" s="287"/>
    </row>
    <row r="16337" spans="1:1" x14ac:dyDescent="0.25">
      <c r="A16337" s="287"/>
    </row>
    <row r="16338" spans="1:1" x14ac:dyDescent="0.25">
      <c r="A16338" s="287"/>
    </row>
    <row r="16339" spans="1:1" x14ac:dyDescent="0.25">
      <c r="A16339" s="287"/>
    </row>
    <row r="16340" spans="1:1" x14ac:dyDescent="0.25">
      <c r="A16340" s="287"/>
    </row>
    <row r="16341" spans="1:1" x14ac:dyDescent="0.25">
      <c r="A16341" s="287"/>
    </row>
    <row r="16342" spans="1:1" x14ac:dyDescent="0.25">
      <c r="A16342" s="287"/>
    </row>
    <row r="16343" spans="1:1" x14ac:dyDescent="0.25">
      <c r="A16343" s="287"/>
    </row>
    <row r="16344" spans="1:1" x14ac:dyDescent="0.25">
      <c r="A16344" s="287"/>
    </row>
    <row r="16345" spans="1:1" x14ac:dyDescent="0.25">
      <c r="A16345" s="287"/>
    </row>
    <row r="16346" spans="1:1" x14ac:dyDescent="0.25">
      <c r="A16346" s="287"/>
    </row>
    <row r="16347" spans="1:1" x14ac:dyDescent="0.25">
      <c r="A16347" s="287"/>
    </row>
    <row r="16348" spans="1:1" x14ac:dyDescent="0.25">
      <c r="A16348" s="287"/>
    </row>
    <row r="16349" spans="1:1" x14ac:dyDescent="0.25">
      <c r="A16349" s="287"/>
    </row>
    <row r="16350" spans="1:1" x14ac:dyDescent="0.25">
      <c r="A16350" s="287"/>
    </row>
    <row r="16351" spans="1:1" x14ac:dyDescent="0.25">
      <c r="A16351" s="287"/>
    </row>
    <row r="16352" spans="1:1" x14ac:dyDescent="0.25">
      <c r="A16352" s="287"/>
    </row>
    <row r="16353" spans="1:1" x14ac:dyDescent="0.25">
      <c r="A16353" s="287"/>
    </row>
    <row r="16354" spans="1:1" x14ac:dyDescent="0.25">
      <c r="A16354" s="287"/>
    </row>
    <row r="16355" spans="1:1" x14ac:dyDescent="0.25">
      <c r="A16355" s="287"/>
    </row>
    <row r="16356" spans="1:1" x14ac:dyDescent="0.25">
      <c r="A16356" s="287"/>
    </row>
    <row r="16357" spans="1:1" x14ac:dyDescent="0.25">
      <c r="A16357" s="287"/>
    </row>
    <row r="16358" spans="1:1" x14ac:dyDescent="0.25">
      <c r="A16358" s="287"/>
    </row>
    <row r="16359" spans="1:1" x14ac:dyDescent="0.25">
      <c r="A16359" s="287"/>
    </row>
    <row r="16360" spans="1:1" x14ac:dyDescent="0.25">
      <c r="A16360" s="287"/>
    </row>
    <row r="16361" spans="1:1" x14ac:dyDescent="0.25">
      <c r="A16361" s="287"/>
    </row>
    <row r="16362" spans="1:1" x14ac:dyDescent="0.25">
      <c r="A16362" s="287"/>
    </row>
    <row r="16363" spans="1:1" x14ac:dyDescent="0.25">
      <c r="A16363" s="287"/>
    </row>
    <row r="16364" spans="1:1" x14ac:dyDescent="0.25">
      <c r="A16364" s="287"/>
    </row>
    <row r="16365" spans="1:1" x14ac:dyDescent="0.25">
      <c r="A16365" s="287"/>
    </row>
    <row r="16366" spans="1:1" x14ac:dyDescent="0.25">
      <c r="A16366" s="287"/>
    </row>
    <row r="16367" spans="1:1" x14ac:dyDescent="0.25">
      <c r="A16367" s="287"/>
    </row>
    <row r="16368" spans="1:1" x14ac:dyDescent="0.25">
      <c r="A16368" s="287"/>
    </row>
    <row r="16369" spans="1:1" x14ac:dyDescent="0.25">
      <c r="A16369" s="287"/>
    </row>
    <row r="16370" spans="1:1" x14ac:dyDescent="0.25">
      <c r="A16370" s="287"/>
    </row>
    <row r="16371" spans="1:1" x14ac:dyDescent="0.25">
      <c r="A16371" s="287"/>
    </row>
    <row r="16372" spans="1:1" x14ac:dyDescent="0.25">
      <c r="A16372" s="287"/>
    </row>
    <row r="16373" spans="1:1" x14ac:dyDescent="0.25">
      <c r="A16373" s="287"/>
    </row>
    <row r="16374" spans="1:1" x14ac:dyDescent="0.25">
      <c r="A16374" s="287"/>
    </row>
    <row r="16375" spans="1:1" x14ac:dyDescent="0.25">
      <c r="A16375" s="287"/>
    </row>
    <row r="16376" spans="1:1" x14ac:dyDescent="0.25">
      <c r="A16376" s="287"/>
    </row>
    <row r="16377" spans="1:1" x14ac:dyDescent="0.25">
      <c r="A16377" s="287"/>
    </row>
    <row r="16378" spans="1:1" x14ac:dyDescent="0.25">
      <c r="A16378" s="287"/>
    </row>
    <row r="16379" spans="1:1" x14ac:dyDescent="0.25">
      <c r="A16379" s="287"/>
    </row>
    <row r="16380" spans="1:1" x14ac:dyDescent="0.25">
      <c r="A16380" s="287"/>
    </row>
    <row r="16381" spans="1:1" x14ac:dyDescent="0.25">
      <c r="A16381" s="287"/>
    </row>
    <row r="16382" spans="1:1" x14ac:dyDescent="0.25">
      <c r="A16382" s="287"/>
    </row>
    <row r="16383" spans="1:1" x14ac:dyDescent="0.25">
      <c r="A16383" s="287"/>
    </row>
    <row r="16384" spans="1:1" x14ac:dyDescent="0.25">
      <c r="A16384" s="287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16384"/>
  <sheetViews>
    <sheetView showGridLines="0" workbookViewId="0">
      <pane xSplit="1" ySplit="21" topLeftCell="AN72" activePane="bottomRight" state="frozen"/>
      <selection activeCell="O68" sqref="O68"/>
      <selection pane="topRight" activeCell="O68" sqref="O68"/>
      <selection pane="bottomLeft" activeCell="O68" sqref="O68"/>
      <selection pane="bottomRight" activeCell="O68" sqref="O68"/>
    </sheetView>
  </sheetViews>
  <sheetFormatPr baseColWidth="10" defaultColWidth="11.42578125" defaultRowHeight="13.5" x14ac:dyDescent="0.25"/>
  <cols>
    <col min="1" max="1" width="11.42578125" style="324"/>
    <col min="2" max="2" width="11.42578125" style="322"/>
    <col min="3" max="16384" width="11.42578125" style="320"/>
  </cols>
  <sheetData>
    <row r="1" spans="1:41" s="318" customFormat="1" ht="28.5" x14ac:dyDescent="0.25">
      <c r="A1" s="319"/>
      <c r="B1" s="292" t="s">
        <v>72</v>
      </c>
      <c r="C1" s="282" t="s">
        <v>6</v>
      </c>
      <c r="D1" s="282" t="s">
        <v>69</v>
      </c>
      <c r="E1" s="282" t="s">
        <v>163</v>
      </c>
      <c r="F1" s="282" t="s">
        <v>8</v>
      </c>
      <c r="G1" s="282" t="s">
        <v>88</v>
      </c>
      <c r="H1" s="282" t="s">
        <v>7</v>
      </c>
      <c r="I1" s="282" t="s">
        <v>9</v>
      </c>
      <c r="J1" s="282" t="s">
        <v>104</v>
      </c>
      <c r="K1" s="282" t="s">
        <v>98</v>
      </c>
      <c r="L1" s="282" t="s">
        <v>89</v>
      </c>
      <c r="M1" s="282" t="s">
        <v>55</v>
      </c>
      <c r="N1" s="282" t="s">
        <v>224</v>
      </c>
      <c r="O1" s="282" t="s">
        <v>164</v>
      </c>
      <c r="P1" s="282" t="s">
        <v>108</v>
      </c>
      <c r="Q1" s="282" t="s">
        <v>53</v>
      </c>
      <c r="R1" s="282" t="s">
        <v>77</v>
      </c>
      <c r="S1" s="282" t="s">
        <v>71</v>
      </c>
      <c r="T1" s="282" t="s">
        <v>165</v>
      </c>
      <c r="U1" s="282" t="s">
        <v>90</v>
      </c>
      <c r="V1" s="282" t="s">
        <v>54</v>
      </c>
      <c r="W1" s="282" t="s">
        <v>102</v>
      </c>
      <c r="X1" s="282" t="s">
        <v>5</v>
      </c>
      <c r="Y1" s="282" t="s">
        <v>70</v>
      </c>
      <c r="Z1" s="282" t="s">
        <v>94</v>
      </c>
      <c r="AA1" s="282" t="s">
        <v>166</v>
      </c>
      <c r="AB1" s="282" t="s">
        <v>78</v>
      </c>
      <c r="AC1" s="282" t="s">
        <v>73</v>
      </c>
      <c r="AD1" s="282" t="s">
        <v>167</v>
      </c>
      <c r="AE1" s="282" t="s">
        <v>168</v>
      </c>
      <c r="AF1" s="282" t="s">
        <v>169</v>
      </c>
      <c r="AG1" s="282" t="s">
        <v>170</v>
      </c>
      <c r="AH1" s="282" t="s">
        <v>91</v>
      </c>
      <c r="AI1" s="282" t="s">
        <v>171</v>
      </c>
      <c r="AJ1" s="282" t="s">
        <v>186</v>
      </c>
      <c r="AK1" s="320"/>
      <c r="AO1" s="282" t="s">
        <v>107</v>
      </c>
    </row>
    <row r="2" spans="1:41" ht="14.25" hidden="1" x14ac:dyDescent="0.25">
      <c r="A2" s="321">
        <v>1935</v>
      </c>
    </row>
    <row r="3" spans="1:41" ht="14.25" hidden="1" x14ac:dyDescent="0.25">
      <c r="A3" s="321">
        <v>1936</v>
      </c>
    </row>
    <row r="4" spans="1:41" ht="14.25" hidden="1" x14ac:dyDescent="0.25">
      <c r="A4" s="321">
        <v>1937</v>
      </c>
    </row>
    <row r="5" spans="1:41" ht="14.25" hidden="1" x14ac:dyDescent="0.25">
      <c r="A5" s="321">
        <v>1938</v>
      </c>
    </row>
    <row r="6" spans="1:41" ht="14.25" hidden="1" x14ac:dyDescent="0.25">
      <c r="A6" s="321">
        <v>1939</v>
      </c>
    </row>
    <row r="7" spans="1:41" ht="14.25" hidden="1" x14ac:dyDescent="0.25">
      <c r="A7" s="321">
        <v>1940</v>
      </c>
    </row>
    <row r="8" spans="1:41" ht="14.25" hidden="1" x14ac:dyDescent="0.25">
      <c r="A8" s="321">
        <v>1941</v>
      </c>
    </row>
    <row r="9" spans="1:41" ht="14.25" hidden="1" x14ac:dyDescent="0.25">
      <c r="A9" s="321">
        <v>1942</v>
      </c>
    </row>
    <row r="10" spans="1:41" ht="14.25" hidden="1" x14ac:dyDescent="0.25">
      <c r="A10" s="321">
        <v>1943</v>
      </c>
    </row>
    <row r="11" spans="1:41" ht="14.25" hidden="1" x14ac:dyDescent="0.25">
      <c r="A11" s="321">
        <v>1944</v>
      </c>
    </row>
    <row r="12" spans="1:41" ht="14.25" hidden="1" x14ac:dyDescent="0.25">
      <c r="A12" s="321">
        <v>1945</v>
      </c>
    </row>
    <row r="13" spans="1:41" ht="14.25" hidden="1" x14ac:dyDescent="0.25">
      <c r="A13" s="321">
        <v>1946</v>
      </c>
    </row>
    <row r="14" spans="1:41" ht="14.25" hidden="1" x14ac:dyDescent="0.25">
      <c r="A14" s="321">
        <v>1947</v>
      </c>
    </row>
    <row r="15" spans="1:41" ht="14.25" hidden="1" x14ac:dyDescent="0.25">
      <c r="A15" s="321">
        <v>1948</v>
      </c>
    </row>
    <row r="16" spans="1:41" ht="14.25" hidden="1" x14ac:dyDescent="0.25">
      <c r="A16" s="321">
        <v>1949</v>
      </c>
    </row>
    <row r="17" spans="1:35" ht="14.25" hidden="1" x14ac:dyDescent="0.25">
      <c r="A17" s="321">
        <v>1950</v>
      </c>
    </row>
    <row r="18" spans="1:35" ht="14.25" hidden="1" x14ac:dyDescent="0.25">
      <c r="A18" s="321">
        <v>1951</v>
      </c>
    </row>
    <row r="19" spans="1:35" ht="14.25" hidden="1" x14ac:dyDescent="0.25">
      <c r="A19" s="321">
        <v>1952</v>
      </c>
    </row>
    <row r="20" spans="1:35" ht="14.25" hidden="1" x14ac:dyDescent="0.25">
      <c r="A20" s="321">
        <v>1953</v>
      </c>
    </row>
    <row r="21" spans="1:35" ht="14.25" hidden="1" x14ac:dyDescent="0.25">
      <c r="A21" s="321">
        <v>1954</v>
      </c>
    </row>
    <row r="22" spans="1:35" ht="14.25" x14ac:dyDescent="0.25">
      <c r="A22" s="321">
        <v>1955</v>
      </c>
      <c r="B22" s="322" t="str">
        <f>IF('salario real - UMN'!B22=0,"",B$72*'salario real - UMN'!B22/'salario real - UMN'!B$72)</f>
        <v/>
      </c>
      <c r="C22" s="322">
        <f>IF('salario real - UMN'!C22=0,"",C$72*'salario real - UMN'!C22/'salario real - UMN'!C$72)</f>
        <v>1141.9685759647064</v>
      </c>
      <c r="D22" s="322" t="str">
        <f>IF('salario real - UMN'!D22=0,"",D$72*'salario real - UMN'!D22/'salario real - UMN'!D$72)</f>
        <v/>
      </c>
      <c r="E22" s="322" t="str">
        <f>IF('salario real - UMN'!E22=0,"",E$72*'salario real - UMN'!E22/'salario real - UMN'!E$72)</f>
        <v/>
      </c>
      <c r="F22" s="322" t="str">
        <f>IF('salario real - UMN'!F22=0,"",F$72*'salario real - UMN'!F22/'salario real - UMN'!F$72)</f>
        <v/>
      </c>
      <c r="G22" s="322" t="str">
        <f>IF('salario real - UMN'!G22=0,"",G$72*'salario real - UMN'!G22/'salario real - UMN'!G$72)</f>
        <v/>
      </c>
      <c r="H22" s="322" t="str">
        <f>IF('salario real - UMN'!H22=0,"",H$72*'salario real - UMN'!H22/'salario real - UMN'!H$72)</f>
        <v/>
      </c>
      <c r="I22" s="322" t="str">
        <f>IF('salario real - UMN'!I22=0,"",I$72*'salario real - UMN'!I22/'salario real - UMN'!I$72)</f>
        <v/>
      </c>
      <c r="J22" s="322" t="str">
        <f>IF('salario real - UMN'!J22=0,"",J$72*'salario real - UMN'!J22/'salario real - UMN'!J$72)</f>
        <v/>
      </c>
      <c r="K22" s="322" t="str">
        <f>IF('salario real - UMN'!K22=0,"",K$72*'salario real - UMN'!K22/'salario real - UMN'!K$72)</f>
        <v/>
      </c>
      <c r="L22" s="322" t="str">
        <f>IF('salario real - UMN'!L22=0,"",L$72*'salario real - UMN'!L22/'salario real - UMN'!L$72)</f>
        <v/>
      </c>
      <c r="M22" s="322" t="str">
        <f>IF('salario real - UMN'!M22=0,"",M$72*'salario real - UMN'!M22/'salario real - UMN'!M$72)</f>
        <v/>
      </c>
      <c r="N22" s="322">
        <f>IF('salario real - UMN'!N22=0,"",N$72*'salario real - UMN'!N22/'salario real - UMN'!N$72)</f>
        <v>2673.9354616589189</v>
      </c>
      <c r="O22" s="322" t="str">
        <f>IF('salario real - UMN'!O22=0,"",O$72*'salario real - UMN'!O22/'salario real - UMN'!O$72)</f>
        <v/>
      </c>
      <c r="P22" s="322" t="str">
        <f>IF('salario real - UMN'!P22=0,"",P$72*'salario real - UMN'!P22/'salario real - UMN'!P$72)</f>
        <v/>
      </c>
      <c r="Q22" s="322">
        <f>IF('salario real - UMN'!Q22=0,"",Q$72*'salario real - UMN'!Q22/'salario real - UMN'!Q$72)</f>
        <v>12.265467255746509</v>
      </c>
      <c r="R22" s="322" t="str">
        <f>IF('salario real - UMN'!R22=0,"",R$72*'salario real - UMN'!R22/'salario real - UMN'!R$72)</f>
        <v/>
      </c>
      <c r="S22" s="322" t="str">
        <f>IF('salario real - UMN'!S22=0,"",S$72*'salario real - UMN'!S22/'salario real - UMN'!S$72)</f>
        <v/>
      </c>
      <c r="T22" s="322" t="str">
        <f>IF('salario real - UMN'!T22=0,"",T$72*'salario real - UMN'!T22/'salario real - UMN'!T$72)</f>
        <v/>
      </c>
      <c r="U22" s="322" t="str">
        <f>IF('salario real - UMN'!U22=0,"",U$72*'salario real - UMN'!U22/'salario real - UMN'!U$72)</f>
        <v/>
      </c>
      <c r="V22" s="322" t="str">
        <f>IF('salario real - UMN'!V22=0,"",V$72*'salario real - UMN'!V22/'salario real - UMN'!V$72)</f>
        <v/>
      </c>
      <c r="W22" s="322" t="str">
        <f>IF('salario real - UMN'!W22=0,"",W$72*'salario real - UMN'!W22/'salario real - UMN'!W$72)</f>
        <v/>
      </c>
      <c r="X22" s="322" t="str">
        <f>IF('salario real - UMN'!X22=0,"",X$72*'salario real - UMN'!X22/'salario real - UMN'!X$72)</f>
        <v/>
      </c>
      <c r="Y22" s="322" t="str">
        <f>IF('salario real - UMN'!Y22=0,"",Y$72*'salario real - UMN'!Y22/'salario real - UMN'!Y$72)</f>
        <v/>
      </c>
      <c r="Z22" s="322" t="str">
        <f>IF('salario real - UMN'!Z22=0,"",Z$73*'salario real - UMN'!Z22/'salario real - UMN'!Z$73)</f>
        <v/>
      </c>
      <c r="AA22" s="322" t="str">
        <f>IF('salario real - UMN'!AA22=0,"",AA$72*'salario real - UMN'!AA22/'salario real - UMN'!AA$72)</f>
        <v/>
      </c>
      <c r="AB22" s="322" t="str">
        <f>IF('salario real - UMN'!AB22=0,"",AB$72*'salario real - UMN'!AB22/'salario real - UMN'!AB$72)</f>
        <v/>
      </c>
      <c r="AC22" s="322" t="str">
        <f>IF('salario real - UMN'!AC22=0,"",AC$72*'salario real - UMN'!AC22/'salario real - UMN'!AC$72)</f>
        <v/>
      </c>
      <c r="AD22" s="322" t="str">
        <f>IF('salario real - UMN'!AD22=0,"",AD$72*'salario real - UMN'!AD22/'salario real - UMN'!AD$72)</f>
        <v/>
      </c>
      <c r="AE22" s="322" t="str">
        <f>IF('salario real - UMN'!AE22=0,"",AE$72*'salario real - UMN'!AE22/'salario real - UMN'!AE$72)</f>
        <v/>
      </c>
      <c r="AF22" s="322" t="str">
        <f>IF('salario real - UMN'!AF22=0,"",AF$72*'salario real - UMN'!AF22/'salario real - UMN'!AF$72)</f>
        <v/>
      </c>
      <c r="AG22" s="322" t="str">
        <f>IF('salario real - UMN'!AG22=0,"",AG$72*'salario real - UMN'!AG22/'salario real - UMN'!AG$72)</f>
        <v/>
      </c>
      <c r="AH22" s="322" t="str">
        <f>IF('salario real - UMN'!AH22=0,"",AH$72*'salario real - UMN'!AH22/'salario real - UMN'!AH$72)</f>
        <v/>
      </c>
      <c r="AI22" s="322" t="str">
        <f>IF('salario real - UMN'!AI22=0,"",AI$72*'salario real - UMN'!AI22/'salario real - UMN'!AI$72)</f>
        <v/>
      </c>
    </row>
    <row r="23" spans="1:35" ht="14.25" x14ac:dyDescent="0.25">
      <c r="A23" s="321">
        <v>1956</v>
      </c>
      <c r="B23" s="322" t="str">
        <f>IF('salario real - UMN'!B23=0,"",B$72*'salario real - UMN'!B23/'salario real - UMN'!B$72)</f>
        <v/>
      </c>
      <c r="C23" s="322">
        <f>IF('salario real - UMN'!C23=0,"",C$72*'salario real - UMN'!C23/'salario real - UMN'!C$72)</f>
        <v>1220.9490411741176</v>
      </c>
      <c r="D23" s="322" t="str">
        <f>IF('salario real - UMN'!D23=0,"",D$72*'salario real - UMN'!D23/'salario real - UMN'!D$72)</f>
        <v/>
      </c>
      <c r="E23" s="322" t="str">
        <f>IF('salario real - UMN'!E23=0,"",E$72*'salario real - UMN'!E23/'salario real - UMN'!E$72)</f>
        <v/>
      </c>
      <c r="F23" s="322" t="str">
        <f>IF('salario real - UMN'!F23=0,"",F$72*'salario real - UMN'!F23/'salario real - UMN'!F$72)</f>
        <v/>
      </c>
      <c r="G23" s="322" t="str">
        <f>IF('salario real - UMN'!G23=0,"",G$72*'salario real - UMN'!G23/'salario real - UMN'!G$72)</f>
        <v/>
      </c>
      <c r="H23" s="322" t="str">
        <f>IF('salario real - UMN'!H23=0,"",H$72*'salario real - UMN'!H23/'salario real - UMN'!H$72)</f>
        <v/>
      </c>
      <c r="I23" s="322" t="str">
        <f>IF('salario real - UMN'!I23=0,"",I$72*'salario real - UMN'!I23/'salario real - UMN'!I$72)</f>
        <v/>
      </c>
      <c r="J23" s="322" t="str">
        <f>IF('salario real - UMN'!J23=0,"",J$72*'salario real - UMN'!J23/'salario real - UMN'!J$72)</f>
        <v/>
      </c>
      <c r="K23" s="322" t="str">
        <f>IF('salario real - UMN'!K23=0,"",K$72*'salario real - UMN'!K23/'salario real - UMN'!K$72)</f>
        <v/>
      </c>
      <c r="L23" s="322" t="str">
        <f>IF('salario real - UMN'!L23=0,"",L$72*'salario real - UMN'!L23/'salario real - UMN'!L$72)</f>
        <v/>
      </c>
      <c r="M23" s="322" t="str">
        <f>IF('salario real - UMN'!M23=0,"",M$72*'salario real - UMN'!M23/'salario real - UMN'!M$72)</f>
        <v/>
      </c>
      <c r="N23" s="322">
        <f>IF('salario real - UMN'!N23=0,"",N$72*'salario real - UMN'!N23/'salario real - UMN'!N$72)</f>
        <v>2764.938087665495</v>
      </c>
      <c r="O23" s="322" t="str">
        <f>IF('salario real - UMN'!O23=0,"",O$72*'salario real - UMN'!O23/'salario real - UMN'!O$72)</f>
        <v/>
      </c>
      <c r="P23" s="322" t="str">
        <f>IF('salario real - UMN'!P23=0,"",P$72*'salario real - UMN'!P23/'salario real - UMN'!P$72)</f>
        <v/>
      </c>
      <c r="Q23" s="322">
        <f>IF('salario real - UMN'!Q23=0,"",Q$72*'salario real - UMN'!Q23/'salario real - UMN'!Q$72)</f>
        <v>13.240970924796018</v>
      </c>
      <c r="R23" s="322" t="str">
        <f>IF('salario real - UMN'!R23=0,"",R$72*'salario real - UMN'!R23/'salario real - UMN'!R$72)</f>
        <v/>
      </c>
      <c r="S23" s="322" t="str">
        <f>IF('salario real - UMN'!S23=0,"",S$72*'salario real - UMN'!S23/'salario real - UMN'!S$72)</f>
        <v/>
      </c>
      <c r="T23" s="322" t="str">
        <f>IF('salario real - UMN'!T23=0,"",T$72*'salario real - UMN'!T23/'salario real - UMN'!T$72)</f>
        <v/>
      </c>
      <c r="U23" s="322" t="str">
        <f>IF('salario real - UMN'!U23=0,"",U$72*'salario real - UMN'!U23/'salario real - UMN'!U$72)</f>
        <v/>
      </c>
      <c r="V23" s="322" t="str">
        <f>IF('salario real - UMN'!V23=0,"",V$72*'salario real - UMN'!V23/'salario real - UMN'!V$72)</f>
        <v/>
      </c>
      <c r="W23" s="322" t="str">
        <f>IF('salario real - UMN'!W23=0,"",W$72*'salario real - UMN'!W23/'salario real - UMN'!W$72)</f>
        <v/>
      </c>
      <c r="X23" s="322" t="str">
        <f>IF('salario real - UMN'!X23=0,"",X$72*'salario real - UMN'!X23/'salario real - UMN'!X$72)</f>
        <v/>
      </c>
      <c r="Y23" s="322" t="str">
        <f>IF('salario real - UMN'!Y23=0,"",Y$72*'salario real - UMN'!Y23/'salario real - UMN'!Y$72)</f>
        <v/>
      </c>
      <c r="Z23" s="322" t="str">
        <f>IF('salario real - UMN'!Z23=0,"",Z$73*'salario real - UMN'!Z23/'salario real - UMN'!Z$73)</f>
        <v/>
      </c>
      <c r="AA23" s="322" t="str">
        <f>IF('salario real - UMN'!AA23=0,"",AA$72*'salario real - UMN'!AA23/'salario real - UMN'!AA$72)</f>
        <v/>
      </c>
      <c r="AB23" s="322" t="str">
        <f>IF('salario real - UMN'!AB23=0,"",AB$72*'salario real - UMN'!AB23/'salario real - UMN'!AB$72)</f>
        <v/>
      </c>
      <c r="AC23" s="322" t="str">
        <f>IF('salario real - UMN'!AC23=0,"",AC$72*'salario real - UMN'!AC23/'salario real - UMN'!AC$72)</f>
        <v/>
      </c>
      <c r="AD23" s="322" t="str">
        <f>IF('salario real - UMN'!AD23=0,"",AD$72*'salario real - UMN'!AD23/'salario real - UMN'!AD$72)</f>
        <v/>
      </c>
      <c r="AE23" s="322" t="str">
        <f>IF('salario real - UMN'!AE23=0,"",AE$72*'salario real - UMN'!AE23/'salario real - UMN'!AE$72)</f>
        <v/>
      </c>
      <c r="AF23" s="322" t="str">
        <f>IF('salario real - UMN'!AF23=0,"",AF$72*'salario real - UMN'!AF23/'salario real - UMN'!AF$72)</f>
        <v/>
      </c>
      <c r="AG23" s="322" t="str">
        <f>IF('salario real - UMN'!AG23=0,"",AG$72*'salario real - UMN'!AG23/'salario real - UMN'!AG$72)</f>
        <v/>
      </c>
      <c r="AH23" s="322" t="str">
        <f>IF('salario real - UMN'!AH23=0,"",AH$72*'salario real - UMN'!AH23/'salario real - UMN'!AH$72)</f>
        <v/>
      </c>
      <c r="AI23" s="322" t="str">
        <f>IF('salario real - UMN'!AI23=0,"",AI$72*'salario real - UMN'!AI23/'salario real - UMN'!AI$72)</f>
        <v/>
      </c>
    </row>
    <row r="24" spans="1:35" ht="14.25" x14ac:dyDescent="0.25">
      <c r="A24" s="321">
        <v>1957</v>
      </c>
      <c r="B24" s="322" t="str">
        <f>IF('salario real - UMN'!B24=0,"",B$72*'salario real - UMN'!B24/'salario real - UMN'!B$72)</f>
        <v/>
      </c>
      <c r="C24" s="322">
        <f>IF('salario real - UMN'!C24=0,"",C$72*'salario real - UMN'!C24/'salario real - UMN'!C$72)</f>
        <v>1176.8847520941358</v>
      </c>
      <c r="D24" s="322" t="str">
        <f>IF('salario real - UMN'!D24=0,"",D$72*'salario real - UMN'!D24/'salario real - UMN'!D$72)</f>
        <v/>
      </c>
      <c r="E24" s="322" t="str">
        <f>IF('salario real - UMN'!E24=0,"",E$72*'salario real - UMN'!E24/'salario real - UMN'!E$72)</f>
        <v/>
      </c>
      <c r="F24" s="322" t="str">
        <f>IF('salario real - UMN'!F24=0,"",F$72*'salario real - UMN'!F24/'salario real - UMN'!F$72)</f>
        <v/>
      </c>
      <c r="G24" s="322" t="str">
        <f>IF('salario real - UMN'!G24=0,"",G$72*'salario real - UMN'!G24/'salario real - UMN'!G$72)</f>
        <v/>
      </c>
      <c r="H24" s="322" t="str">
        <f>IF('salario real - UMN'!H24=0,"",H$72*'salario real - UMN'!H24/'salario real - UMN'!H$72)</f>
        <v/>
      </c>
      <c r="I24" s="322" t="str">
        <f>IF('salario real - UMN'!I24=0,"",I$72*'salario real - UMN'!I24/'salario real - UMN'!I$72)</f>
        <v/>
      </c>
      <c r="J24" s="322" t="str">
        <f>IF('salario real - UMN'!J24=0,"",J$72*'salario real - UMN'!J24/'salario real - UMN'!J$72)</f>
        <v/>
      </c>
      <c r="K24" s="322" t="str">
        <f>IF('salario real - UMN'!K24=0,"",K$72*'salario real - UMN'!K24/'salario real - UMN'!K$72)</f>
        <v/>
      </c>
      <c r="L24" s="322" t="str">
        <f>IF('salario real - UMN'!L24=0,"",L$72*'salario real - UMN'!L24/'salario real - UMN'!L$72)</f>
        <v/>
      </c>
      <c r="M24" s="322" t="str">
        <f>IF('salario real - UMN'!M24=0,"",M$72*'salario real - UMN'!M24/'salario real - UMN'!M$72)</f>
        <v/>
      </c>
      <c r="N24" s="322">
        <f>IF('salario real - UMN'!N24=0,"",N$72*'salario real - UMN'!N24/'salario real - UMN'!N$72)</f>
        <v>2797.2231479774346</v>
      </c>
      <c r="O24" s="322" t="str">
        <f>IF('salario real - UMN'!O24=0,"",O$72*'salario real - UMN'!O24/'salario real - UMN'!O$72)</f>
        <v/>
      </c>
      <c r="P24" s="322" t="str">
        <f>IF('salario real - UMN'!P24=0,"",P$72*'salario real - UMN'!P24/'salario real - UMN'!P$72)</f>
        <v/>
      </c>
      <c r="Q24" s="322">
        <f>IF('salario real - UMN'!Q24=0,"",Q$72*'salario real - UMN'!Q24/'salario real - UMN'!Q$72)</f>
        <v>13.998956239448917</v>
      </c>
      <c r="R24" s="322" t="str">
        <f>IF('salario real - UMN'!R24=0,"",R$72*'salario real - UMN'!R24/'salario real - UMN'!R$72)</f>
        <v/>
      </c>
      <c r="S24" s="322" t="str">
        <f>IF('salario real - UMN'!S24=0,"",S$72*'salario real - UMN'!S24/'salario real - UMN'!S$72)</f>
        <v/>
      </c>
      <c r="T24" s="322" t="str">
        <f>IF('salario real - UMN'!T24=0,"",T$72*'salario real - UMN'!T24/'salario real - UMN'!T$72)</f>
        <v/>
      </c>
      <c r="U24" s="322" t="str">
        <f>IF('salario real - UMN'!U24=0,"",U$72*'salario real - UMN'!U24/'salario real - UMN'!U$72)</f>
        <v/>
      </c>
      <c r="V24" s="322" t="str">
        <f>IF('salario real - UMN'!V24=0,"",V$72*'salario real - UMN'!V24/'salario real - UMN'!V$72)</f>
        <v/>
      </c>
      <c r="W24" s="322" t="str">
        <f>IF('salario real - UMN'!W24=0,"",W$72*'salario real - UMN'!W24/'salario real - UMN'!W$72)</f>
        <v/>
      </c>
      <c r="X24" s="322" t="str">
        <f>IF('salario real - UMN'!X24=0,"",X$72*'salario real - UMN'!X24/'salario real - UMN'!X$72)</f>
        <v/>
      </c>
      <c r="Y24" s="322" t="str">
        <f>IF('salario real - UMN'!Y24=0,"",Y$72*'salario real - UMN'!Y24/'salario real - UMN'!Y$72)</f>
        <v/>
      </c>
      <c r="Z24" s="322" t="str">
        <f>IF('salario real - UMN'!Z24=0,"",Z$73*'salario real - UMN'!Z24/'salario real - UMN'!Z$73)</f>
        <v/>
      </c>
      <c r="AA24" s="322" t="str">
        <f>IF('salario real - UMN'!AA24=0,"",AA$72*'salario real - UMN'!AA24/'salario real - UMN'!AA$72)</f>
        <v/>
      </c>
      <c r="AB24" s="322" t="str">
        <f>IF('salario real - UMN'!AB24=0,"",AB$72*'salario real - UMN'!AB24/'salario real - UMN'!AB$72)</f>
        <v/>
      </c>
      <c r="AC24" s="322" t="str">
        <f>IF('salario real - UMN'!AC24=0,"",AC$72*'salario real - UMN'!AC24/'salario real - UMN'!AC$72)</f>
        <v/>
      </c>
      <c r="AD24" s="322" t="str">
        <f>IF('salario real - UMN'!AD24=0,"",AD$72*'salario real - UMN'!AD24/'salario real - UMN'!AD$72)</f>
        <v/>
      </c>
      <c r="AE24" s="322" t="str">
        <f>IF('salario real - UMN'!AE24=0,"",AE$72*'salario real - UMN'!AE24/'salario real - UMN'!AE$72)</f>
        <v/>
      </c>
      <c r="AF24" s="322" t="str">
        <f>IF('salario real - UMN'!AF24=0,"",AF$72*'salario real - UMN'!AF24/'salario real - UMN'!AF$72)</f>
        <v/>
      </c>
      <c r="AG24" s="322" t="str">
        <f>IF('salario real - UMN'!AG24=0,"",AG$72*'salario real - UMN'!AG24/'salario real - UMN'!AG$72)</f>
        <v/>
      </c>
      <c r="AH24" s="322" t="str">
        <f>IF('salario real - UMN'!AH24=0,"",AH$72*'salario real - UMN'!AH24/'salario real - UMN'!AH$72)</f>
        <v/>
      </c>
      <c r="AI24" s="322" t="str">
        <f>IF('salario real - UMN'!AI24=0,"",AI$72*'salario real - UMN'!AI24/'salario real - UMN'!AI$72)</f>
        <v/>
      </c>
    </row>
    <row r="25" spans="1:35" ht="14.25" x14ac:dyDescent="0.25">
      <c r="A25" s="321">
        <v>1958</v>
      </c>
      <c r="B25" s="322" t="str">
        <f>IF('salario real - UMN'!B25=0,"",B$72*'salario real - UMN'!B25/'salario real - UMN'!B$72)</f>
        <v/>
      </c>
      <c r="C25" s="322">
        <f>IF('salario real - UMN'!C25=0,"",C$72*'salario real - UMN'!C25/'salario real - UMN'!C$72)</f>
        <v>1283.6758699118709</v>
      </c>
      <c r="D25" s="322" t="str">
        <f>IF('salario real - UMN'!D25=0,"",D$72*'salario real - UMN'!D25/'salario real - UMN'!D$72)</f>
        <v/>
      </c>
      <c r="E25" s="322" t="str">
        <f>IF('salario real - UMN'!E25=0,"",E$72*'salario real - UMN'!E25/'salario real - UMN'!E$72)</f>
        <v/>
      </c>
      <c r="F25" s="322" t="str">
        <f>IF('salario real - UMN'!F25=0,"",F$72*'salario real - UMN'!F25/'salario real - UMN'!F$72)</f>
        <v/>
      </c>
      <c r="G25" s="322" t="str">
        <f>IF('salario real - UMN'!G25=0,"",G$72*'salario real - UMN'!G25/'salario real - UMN'!G$72)</f>
        <v/>
      </c>
      <c r="H25" s="322" t="str">
        <f>IF('salario real - UMN'!H25=0,"",H$72*'salario real - UMN'!H25/'salario real - UMN'!H$72)</f>
        <v/>
      </c>
      <c r="I25" s="322" t="str">
        <f>IF('salario real - UMN'!I25=0,"",I$72*'salario real - UMN'!I25/'salario real - UMN'!I$72)</f>
        <v/>
      </c>
      <c r="J25" s="322" t="str">
        <f>IF('salario real - UMN'!J25=0,"",J$72*'salario real - UMN'!J25/'salario real - UMN'!J$72)</f>
        <v/>
      </c>
      <c r="K25" s="322" t="str">
        <f>IF('salario real - UMN'!K25=0,"",K$72*'salario real - UMN'!K25/'salario real - UMN'!K$72)</f>
        <v/>
      </c>
      <c r="L25" s="322" t="str">
        <f>IF('salario real - UMN'!L25=0,"",L$72*'salario real - UMN'!L25/'salario real - UMN'!L$72)</f>
        <v/>
      </c>
      <c r="M25" s="322" t="str">
        <f>IF('salario real - UMN'!M25=0,"",M$72*'salario real - UMN'!M25/'salario real - UMN'!M$72)</f>
        <v/>
      </c>
      <c r="N25" s="322">
        <f>IF('salario real - UMN'!N25=0,"",N$72*'salario real - UMN'!N25/'salario real - UMN'!N$72)</f>
        <v>2812.445661690324</v>
      </c>
      <c r="O25" s="322" t="str">
        <f>IF('salario real - UMN'!O25=0,"",O$72*'salario real - UMN'!O25/'salario real - UMN'!O$72)</f>
        <v/>
      </c>
      <c r="P25" s="322" t="str">
        <f>IF('salario real - UMN'!P25=0,"",P$72*'salario real - UMN'!P25/'salario real - UMN'!P$72)</f>
        <v/>
      </c>
      <c r="Q25" s="322">
        <f>IF('salario real - UMN'!Q25=0,"",Q$72*'salario real - UMN'!Q25/'salario real - UMN'!Q$72)</f>
        <v>13.67269365561611</v>
      </c>
      <c r="R25" s="322" t="str">
        <f>IF('salario real - UMN'!R25=0,"",R$72*'salario real - UMN'!R25/'salario real - UMN'!R$72)</f>
        <v/>
      </c>
      <c r="S25" s="322" t="str">
        <f>IF('salario real - UMN'!S25=0,"",S$72*'salario real - UMN'!S25/'salario real - UMN'!S$72)</f>
        <v/>
      </c>
      <c r="T25" s="322" t="str">
        <f>IF('salario real - UMN'!T25=0,"",T$72*'salario real - UMN'!T25/'salario real - UMN'!T$72)</f>
        <v/>
      </c>
      <c r="U25" s="322" t="str">
        <f>IF('salario real - UMN'!U25=0,"",U$72*'salario real - UMN'!U25/'salario real - UMN'!U$72)</f>
        <v/>
      </c>
      <c r="V25" s="322" t="str">
        <f>IF('salario real - UMN'!V25=0,"",V$72*'salario real - UMN'!V25/'salario real - UMN'!V$72)</f>
        <v/>
      </c>
      <c r="W25" s="322" t="str">
        <f>IF('salario real - UMN'!W25=0,"",W$72*'salario real - UMN'!W25/'salario real - UMN'!W$72)</f>
        <v/>
      </c>
      <c r="X25" s="322" t="str">
        <f>IF('salario real - UMN'!X25=0,"",X$72*'salario real - UMN'!X25/'salario real - UMN'!X$72)</f>
        <v/>
      </c>
      <c r="Y25" s="322" t="str">
        <f>IF('salario real - UMN'!Y25=0,"",Y$72*'salario real - UMN'!Y25/'salario real - UMN'!Y$72)</f>
        <v/>
      </c>
      <c r="Z25" s="322" t="str">
        <f>IF('salario real - UMN'!Z25=0,"",Z$73*'salario real - UMN'!Z25/'salario real - UMN'!Z$73)</f>
        <v/>
      </c>
      <c r="AA25" s="322" t="str">
        <f>IF('salario real - UMN'!AA25=0,"",AA$72*'salario real - UMN'!AA25/'salario real - UMN'!AA$72)</f>
        <v/>
      </c>
      <c r="AB25" s="322" t="str">
        <f>IF('salario real - UMN'!AB25=0,"",AB$72*'salario real - UMN'!AB25/'salario real - UMN'!AB$72)</f>
        <v/>
      </c>
      <c r="AC25" s="322" t="str">
        <f>IF('salario real - UMN'!AC25=0,"",AC$72*'salario real - UMN'!AC25/'salario real - UMN'!AC$72)</f>
        <v/>
      </c>
      <c r="AD25" s="322" t="str">
        <f>IF('salario real - UMN'!AD25=0,"",AD$72*'salario real - UMN'!AD25/'salario real - UMN'!AD$72)</f>
        <v/>
      </c>
      <c r="AE25" s="322" t="str">
        <f>IF('salario real - UMN'!AE25=0,"",AE$72*'salario real - UMN'!AE25/'salario real - UMN'!AE$72)</f>
        <v/>
      </c>
      <c r="AF25" s="322" t="str">
        <f>IF('salario real - UMN'!AF25=0,"",AF$72*'salario real - UMN'!AF25/'salario real - UMN'!AF$72)</f>
        <v/>
      </c>
      <c r="AG25" s="322" t="str">
        <f>IF('salario real - UMN'!AG25=0,"",AG$72*'salario real - UMN'!AG25/'salario real - UMN'!AG$72)</f>
        <v/>
      </c>
      <c r="AH25" s="322" t="str">
        <f>IF('salario real - UMN'!AH25=0,"",AH$72*'salario real - UMN'!AH25/'salario real - UMN'!AH$72)</f>
        <v/>
      </c>
      <c r="AI25" s="322" t="str">
        <f>IF('salario real - UMN'!AI25=0,"",AI$72*'salario real - UMN'!AI25/'salario real - UMN'!AI$72)</f>
        <v/>
      </c>
    </row>
    <row r="26" spans="1:35" ht="14.25" x14ac:dyDescent="0.25">
      <c r="A26" s="321">
        <v>1959</v>
      </c>
      <c r="B26" s="322" t="str">
        <f>IF('salario real - UMN'!B26=0,"",B$72*'salario real - UMN'!B26/'salario real - UMN'!B$72)</f>
        <v/>
      </c>
      <c r="C26" s="322">
        <f>IF('salario real - UMN'!C26=0,"",C$72*'salario real - UMN'!C26/'salario real - UMN'!C$72)</f>
        <v>987.0246469888815</v>
      </c>
      <c r="D26" s="322" t="str">
        <f>IF('salario real - UMN'!D26=0,"",D$72*'salario real - UMN'!D26/'salario real - UMN'!D$72)</f>
        <v/>
      </c>
      <c r="E26" s="322" t="str">
        <f>IF('salario real - UMN'!E26=0,"",E$72*'salario real - UMN'!E26/'salario real - UMN'!E$72)</f>
        <v/>
      </c>
      <c r="F26" s="322" t="str">
        <f>IF('salario real - UMN'!F26=0,"",F$72*'salario real - UMN'!F26/'salario real - UMN'!F$72)</f>
        <v/>
      </c>
      <c r="G26" s="322" t="str">
        <f>IF('salario real - UMN'!G26=0,"",G$72*'salario real - UMN'!G26/'salario real - UMN'!G$72)</f>
        <v/>
      </c>
      <c r="H26" s="322" t="str">
        <f>IF('salario real - UMN'!H26=0,"",H$72*'salario real - UMN'!H26/'salario real - UMN'!H$72)</f>
        <v/>
      </c>
      <c r="I26" s="322" t="str">
        <f>IF('salario real - UMN'!I26=0,"",I$72*'salario real - UMN'!I26/'salario real - UMN'!I$72)</f>
        <v/>
      </c>
      <c r="J26" s="322" t="str">
        <f>IF('salario real - UMN'!J26=0,"",J$72*'salario real - UMN'!J26/'salario real - UMN'!J$72)</f>
        <v/>
      </c>
      <c r="K26" s="322" t="str">
        <f>IF('salario real - UMN'!K26=0,"",K$72*'salario real - UMN'!K26/'salario real - UMN'!K$72)</f>
        <v/>
      </c>
      <c r="L26" s="322" t="str">
        <f>IF('salario real - UMN'!L26=0,"",L$72*'salario real - UMN'!L26/'salario real - UMN'!L$72)</f>
        <v/>
      </c>
      <c r="M26" s="322" t="str">
        <f>IF('salario real - UMN'!M26=0,"",M$72*'salario real - UMN'!M26/'salario real - UMN'!M$72)</f>
        <v/>
      </c>
      <c r="N26" s="322">
        <f>IF('salario real - UMN'!N26=0,"",N$72*'salario real - UMN'!N26/'salario real - UMN'!N$72)</f>
        <v>2921.5017850165191</v>
      </c>
      <c r="O26" s="322" t="str">
        <f>IF('salario real - UMN'!O26=0,"",O$72*'salario real - UMN'!O26/'salario real - UMN'!O$72)</f>
        <v/>
      </c>
      <c r="P26" s="322" t="str">
        <f>IF('salario real - UMN'!P26=0,"",P$72*'salario real - UMN'!P26/'salario real - UMN'!P$72)</f>
        <v/>
      </c>
      <c r="Q26" s="322">
        <f>IF('salario real - UMN'!Q26=0,"",Q$72*'salario real - UMN'!Q26/'salario real - UMN'!Q$72)</f>
        <v>14.222375217675918</v>
      </c>
      <c r="R26" s="322" t="str">
        <f>IF('salario real - UMN'!R26=0,"",R$72*'salario real - UMN'!R26/'salario real - UMN'!R$72)</f>
        <v/>
      </c>
      <c r="S26" s="322" t="str">
        <f>IF('salario real - UMN'!S26=0,"",S$72*'salario real - UMN'!S26/'salario real - UMN'!S$72)</f>
        <v/>
      </c>
      <c r="T26" s="322" t="str">
        <f>IF('salario real - UMN'!T26=0,"",T$72*'salario real - UMN'!T26/'salario real - UMN'!T$72)</f>
        <v/>
      </c>
      <c r="U26" s="322" t="str">
        <f>IF('salario real - UMN'!U26=0,"",U$72*'salario real - UMN'!U26/'salario real - UMN'!U$72)</f>
        <v/>
      </c>
      <c r="V26" s="322" t="str">
        <f>IF('salario real - UMN'!V26=0,"",V$72*'salario real - UMN'!V26/'salario real - UMN'!V$72)</f>
        <v/>
      </c>
      <c r="W26" s="322" t="str">
        <f>IF('salario real - UMN'!W26=0,"",W$72*'salario real - UMN'!W26/'salario real - UMN'!W$72)</f>
        <v/>
      </c>
      <c r="X26" s="322" t="str">
        <f>IF('salario real - UMN'!X26=0,"",X$72*'salario real - UMN'!X26/'salario real - UMN'!X$72)</f>
        <v/>
      </c>
      <c r="Y26" s="322" t="str">
        <f>IF('salario real - UMN'!Y26=0,"",Y$72*'salario real - UMN'!Y26/'salario real - UMN'!Y$72)</f>
        <v/>
      </c>
      <c r="Z26" s="322" t="str">
        <f>IF('salario real - UMN'!Z26=0,"",Z$73*'salario real - UMN'!Z26/'salario real - UMN'!Z$73)</f>
        <v/>
      </c>
      <c r="AA26" s="322" t="str">
        <f>IF('salario real - UMN'!AA26=0,"",AA$72*'salario real - UMN'!AA26/'salario real - UMN'!AA$72)</f>
        <v/>
      </c>
      <c r="AB26" s="322" t="str">
        <f>IF('salario real - UMN'!AB26=0,"",AB$72*'salario real - UMN'!AB26/'salario real - UMN'!AB$72)</f>
        <v/>
      </c>
      <c r="AC26" s="322" t="str">
        <f>IF('salario real - UMN'!AC26=0,"",AC$72*'salario real - UMN'!AC26/'salario real - UMN'!AC$72)</f>
        <v/>
      </c>
      <c r="AD26" s="322" t="str">
        <f>IF('salario real - UMN'!AD26=0,"",AD$72*'salario real - UMN'!AD26/'salario real - UMN'!AD$72)</f>
        <v/>
      </c>
      <c r="AE26" s="322" t="str">
        <f>IF('salario real - UMN'!AE26=0,"",AE$72*'salario real - UMN'!AE26/'salario real - UMN'!AE$72)</f>
        <v/>
      </c>
      <c r="AF26" s="322" t="str">
        <f>IF('salario real - UMN'!AF26=0,"",AF$72*'salario real - UMN'!AF26/'salario real - UMN'!AF$72)</f>
        <v/>
      </c>
      <c r="AG26" s="322" t="str">
        <f>IF('salario real - UMN'!AG26=0,"",AG$72*'salario real - UMN'!AG26/'salario real - UMN'!AG$72)</f>
        <v/>
      </c>
      <c r="AH26" s="322" t="str">
        <f>IF('salario real - UMN'!AH26=0,"",AH$72*'salario real - UMN'!AH26/'salario real - UMN'!AH$72)</f>
        <v/>
      </c>
      <c r="AI26" s="322" t="str">
        <f>IF('salario real - UMN'!AI26=0,"",AI$72*'salario real - UMN'!AI26/'salario real - UMN'!AI$72)</f>
        <v/>
      </c>
    </row>
    <row r="27" spans="1:35" ht="14.25" x14ac:dyDescent="0.25">
      <c r="A27" s="321">
        <v>1960</v>
      </c>
      <c r="B27" s="322" t="str">
        <f>IF('salario real - UMN'!B27=0,"",B$72*'salario real - UMN'!B27/'salario real - UMN'!B$72)</f>
        <v/>
      </c>
      <c r="C27" s="322">
        <f>IF('salario real - UMN'!C27=0,"",C$72*'salario real - UMN'!C27/'salario real - UMN'!C$72)</f>
        <v>1003.2794051536549</v>
      </c>
      <c r="D27" s="322" t="str">
        <f>IF('salario real - UMN'!D27=0,"",D$72*'salario real - UMN'!D27/'salario real - UMN'!D$72)</f>
        <v/>
      </c>
      <c r="E27" s="322" t="str">
        <f>IF('salario real - UMN'!E27=0,"",E$72*'salario real - UMN'!E27/'salario real - UMN'!E$72)</f>
        <v/>
      </c>
      <c r="F27" s="322" t="str">
        <f>IF('salario real - UMN'!F27=0,"",F$72*'salario real - UMN'!F27/'salario real - UMN'!F$72)</f>
        <v/>
      </c>
      <c r="G27" s="322" t="str">
        <f>IF('salario real - UMN'!G27=0,"",G$72*'salario real - UMN'!G27/'salario real - UMN'!G$72)</f>
        <v/>
      </c>
      <c r="H27" s="322" t="str">
        <f>IF('salario real - UMN'!H27=0,"",H$72*'salario real - UMN'!H27/'salario real - UMN'!H$72)</f>
        <v/>
      </c>
      <c r="I27" s="322" t="str">
        <f>IF('salario real - UMN'!I27=0,"",I$72*'salario real - UMN'!I27/'salario real - UMN'!I$72)</f>
        <v/>
      </c>
      <c r="J27" s="322" t="str">
        <f>IF('salario real - UMN'!J27=0,"",J$72*'salario real - UMN'!J27/'salario real - UMN'!J$72)</f>
        <v/>
      </c>
      <c r="K27" s="322" t="str">
        <f>IF('salario real - UMN'!K27=0,"",K$72*'salario real - UMN'!K27/'salario real - UMN'!K$72)</f>
        <v/>
      </c>
      <c r="L27" s="322" t="str">
        <f>IF('salario real - UMN'!L27=0,"",L$72*'salario real - UMN'!L27/'salario real - UMN'!L$72)</f>
        <v/>
      </c>
      <c r="M27" s="322" t="str">
        <f>IF('salario real - UMN'!M27=0,"",M$72*'salario real - UMN'!M27/'salario real - UMN'!M$72)</f>
        <v/>
      </c>
      <c r="N27" s="322">
        <f>IF('salario real - UMN'!N27=0,"",N$72*'salario real - UMN'!N27/'salario real - UMN'!N$72)</f>
        <v>2982.8932758431888</v>
      </c>
      <c r="O27" s="322" t="str">
        <f>IF('salario real - UMN'!O27=0,"",O$72*'salario real - UMN'!O27/'salario real - UMN'!O$72)</f>
        <v/>
      </c>
      <c r="P27" s="322" t="str">
        <f>IF('salario real - UMN'!P27=0,"",P$72*'salario real - UMN'!P27/'salario real - UMN'!P$72)</f>
        <v/>
      </c>
      <c r="Q27" s="322">
        <f>IF('salario real - UMN'!Q27=0,"",Q$72*'salario real - UMN'!Q27/'salario real - UMN'!Q$72)</f>
        <v>14.755906509470755</v>
      </c>
      <c r="R27" s="322" t="str">
        <f>IF('salario real - UMN'!R27=0,"",R$72*'salario real - UMN'!R27/'salario real - UMN'!R$72)</f>
        <v/>
      </c>
      <c r="S27" s="322" t="str">
        <f>IF('salario real - UMN'!S27=0,"",S$72*'salario real - UMN'!S27/'salario real - UMN'!S$72)</f>
        <v/>
      </c>
      <c r="T27" s="322" t="str">
        <f>IF('salario real - UMN'!T27=0,"",T$72*'salario real - UMN'!T27/'salario real - UMN'!T$72)</f>
        <v/>
      </c>
      <c r="U27" s="322" t="str">
        <f>IF('salario real - UMN'!U27=0,"",U$72*'salario real - UMN'!U27/'salario real - UMN'!U$72)</f>
        <v/>
      </c>
      <c r="V27" s="322" t="str">
        <f>IF('salario real - UMN'!V27=0,"",V$72*'salario real - UMN'!V27/'salario real - UMN'!V$72)</f>
        <v/>
      </c>
      <c r="W27" s="322" t="str">
        <f>IF('salario real - UMN'!W27=0,"",W$72*'salario real - UMN'!W27/'salario real - UMN'!W$72)</f>
        <v/>
      </c>
      <c r="X27" s="322" t="str">
        <f>IF('salario real - UMN'!X27=0,"",X$72*'salario real - UMN'!X27/'salario real - UMN'!X$72)</f>
        <v/>
      </c>
      <c r="Y27" s="322" t="str">
        <f>IF('salario real - UMN'!Y27=0,"",Y$72*'salario real - UMN'!Y27/'salario real - UMN'!Y$72)</f>
        <v/>
      </c>
      <c r="Z27" s="322" t="str">
        <f>IF('salario real - UMN'!Z27=0,"",Z$73*'salario real - UMN'!Z27/'salario real - UMN'!Z$73)</f>
        <v/>
      </c>
      <c r="AA27" s="322" t="str">
        <f>IF('salario real - UMN'!AA27=0,"",AA$72*'salario real - UMN'!AA27/'salario real - UMN'!AA$72)</f>
        <v/>
      </c>
      <c r="AB27" s="322" t="str">
        <f>IF('salario real - UMN'!AB27=0,"",AB$72*'salario real - UMN'!AB27/'salario real - UMN'!AB$72)</f>
        <v/>
      </c>
      <c r="AC27" s="322" t="str">
        <f>IF('salario real - UMN'!AC27=0,"",AC$72*'salario real - UMN'!AC27/'salario real - UMN'!AC$72)</f>
        <v/>
      </c>
      <c r="AD27" s="322" t="str">
        <f>IF('salario real - UMN'!AD27=0,"",AD$72*'salario real - UMN'!AD27/'salario real - UMN'!AD$72)</f>
        <v/>
      </c>
      <c r="AE27" s="322" t="str">
        <f>IF('salario real - UMN'!AE27=0,"",AE$72*'salario real - UMN'!AE27/'salario real - UMN'!AE$72)</f>
        <v/>
      </c>
      <c r="AF27" s="322" t="str">
        <f>IF('salario real - UMN'!AF27=0,"",AF$72*'salario real - UMN'!AF27/'salario real - UMN'!AF$72)</f>
        <v/>
      </c>
      <c r="AG27" s="322" t="str">
        <f>IF('salario real - UMN'!AG27=0,"",AG$72*'salario real - UMN'!AG27/'salario real - UMN'!AG$72)</f>
        <v/>
      </c>
      <c r="AH27" s="322" t="str">
        <f>IF('salario real - UMN'!AH27=0,"",AH$72*'salario real - UMN'!AH27/'salario real - UMN'!AH$72)</f>
        <v/>
      </c>
      <c r="AI27" s="322" t="str">
        <f>IF('salario real - UMN'!AI27=0,"",AI$72*'salario real - UMN'!AI27/'salario real - UMN'!AI$72)</f>
        <v/>
      </c>
    </row>
    <row r="28" spans="1:35" ht="14.25" x14ac:dyDescent="0.25">
      <c r="A28" s="321">
        <v>1961</v>
      </c>
      <c r="B28" s="322" t="str">
        <f>IF('salario real - UMN'!B28=0,"",B$72*'salario real - UMN'!B28/'salario real - UMN'!B$72)</f>
        <v/>
      </c>
      <c r="C28" s="322">
        <f>IF('salario real - UMN'!C28=0,"",C$72*'salario real - UMN'!C28/'salario real - UMN'!C$72)</f>
        <v>1111.8047463953951</v>
      </c>
      <c r="D28" s="322" t="str">
        <f>IF('salario real - UMN'!D28=0,"",D$72*'salario real - UMN'!D28/'salario real - UMN'!D$72)</f>
        <v/>
      </c>
      <c r="E28" s="322" t="str">
        <f>IF('salario real - UMN'!E28=0,"",E$72*'salario real - UMN'!E28/'salario real - UMN'!E$72)</f>
        <v/>
      </c>
      <c r="F28" s="322" t="str">
        <f>IF('salario real - UMN'!F28=0,"",F$72*'salario real - UMN'!F28/'salario real - UMN'!F$72)</f>
        <v/>
      </c>
      <c r="G28" s="322" t="str">
        <f>IF('salario real - UMN'!G28=0,"",G$72*'salario real - UMN'!G28/'salario real - UMN'!G$72)</f>
        <v/>
      </c>
      <c r="H28" s="322" t="str">
        <f>IF('salario real - UMN'!H28=0,"",H$72*'salario real - UMN'!H28/'salario real - UMN'!H$72)</f>
        <v/>
      </c>
      <c r="I28" s="322" t="str">
        <f>IF('salario real - UMN'!I28=0,"",I$72*'salario real - UMN'!I28/'salario real - UMN'!I$72)</f>
        <v/>
      </c>
      <c r="J28" s="322" t="str">
        <f>IF('salario real - UMN'!J28=0,"",J$72*'salario real - UMN'!J28/'salario real - UMN'!J$72)</f>
        <v/>
      </c>
      <c r="K28" s="322" t="str">
        <f>IF('salario real - UMN'!K28=0,"",K$72*'salario real - UMN'!K28/'salario real - UMN'!K$72)</f>
        <v/>
      </c>
      <c r="L28" s="322" t="str">
        <f>IF('salario real - UMN'!L28=0,"",L$72*'salario real - UMN'!L28/'salario real - UMN'!L$72)</f>
        <v/>
      </c>
      <c r="M28" s="322" t="str">
        <f>IF('salario real - UMN'!M28=0,"",M$72*'salario real - UMN'!M28/'salario real - UMN'!M$72)</f>
        <v/>
      </c>
      <c r="N28" s="322">
        <f>IF('salario real - UMN'!N28=0,"",N$72*'salario real - UMN'!N28/'salario real - UMN'!N$72)</f>
        <v>3031.8848312956384</v>
      </c>
      <c r="O28" s="322" t="str">
        <f>IF('salario real - UMN'!O28=0,"",O$72*'salario real - UMN'!O28/'salario real - UMN'!O$72)</f>
        <v/>
      </c>
      <c r="P28" s="322" t="str">
        <f>IF('salario real - UMN'!P28=0,"",P$72*'salario real - UMN'!P28/'salario real - UMN'!P$72)</f>
        <v/>
      </c>
      <c r="Q28" s="322">
        <f>IF('salario real - UMN'!Q28=0,"",Q$72*'salario real - UMN'!Q28/'salario real - UMN'!Q$72)</f>
        <v>15.913881897009992</v>
      </c>
      <c r="R28" s="322" t="str">
        <f>IF('salario real - UMN'!R28=0,"",R$72*'salario real - UMN'!R28/'salario real - UMN'!R$72)</f>
        <v/>
      </c>
      <c r="S28" s="322" t="str">
        <f>IF('salario real - UMN'!S28=0,"",S$72*'salario real - UMN'!S28/'salario real - UMN'!S$72)</f>
        <v/>
      </c>
      <c r="T28" s="322" t="str">
        <f>IF('salario real - UMN'!T28=0,"",T$72*'salario real - UMN'!T28/'salario real - UMN'!T$72)</f>
        <v/>
      </c>
      <c r="U28" s="322" t="str">
        <f>IF('salario real - UMN'!U28=0,"",U$72*'salario real - UMN'!U28/'salario real - UMN'!U$72)</f>
        <v/>
      </c>
      <c r="V28" s="322" t="str">
        <f>IF('salario real - UMN'!V28=0,"",V$72*'salario real - UMN'!V28/'salario real - UMN'!V$72)</f>
        <v/>
      </c>
      <c r="W28" s="322" t="str">
        <f>IF('salario real - UMN'!W28=0,"",W$72*'salario real - UMN'!W28/'salario real - UMN'!W$72)</f>
        <v/>
      </c>
      <c r="X28" s="322" t="str">
        <f>IF('salario real - UMN'!X28=0,"",X$72*'salario real - UMN'!X28/'salario real - UMN'!X$72)</f>
        <v/>
      </c>
      <c r="Y28" s="322" t="str">
        <f>IF('salario real - UMN'!Y28=0,"",Y$72*'salario real - UMN'!Y28/'salario real - UMN'!Y$72)</f>
        <v/>
      </c>
      <c r="Z28" s="322" t="str">
        <f>IF('salario real - UMN'!Z28=0,"",Z$73*'salario real - UMN'!Z28/'salario real - UMN'!Z$73)</f>
        <v/>
      </c>
      <c r="AA28" s="322" t="str">
        <f>IF('salario real - UMN'!AA28=0,"",AA$72*'salario real - UMN'!AA28/'salario real - UMN'!AA$72)</f>
        <v/>
      </c>
      <c r="AB28" s="322" t="str">
        <f>IF('salario real - UMN'!AB28=0,"",AB$72*'salario real - UMN'!AB28/'salario real - UMN'!AB$72)</f>
        <v/>
      </c>
      <c r="AC28" s="322" t="str">
        <f>IF('salario real - UMN'!AC28=0,"",AC$72*'salario real - UMN'!AC28/'salario real - UMN'!AC$72)</f>
        <v/>
      </c>
      <c r="AD28" s="322" t="str">
        <f>IF('salario real - UMN'!AD28=0,"",AD$72*'salario real - UMN'!AD28/'salario real - UMN'!AD$72)</f>
        <v/>
      </c>
      <c r="AE28" s="322" t="str">
        <f>IF('salario real - UMN'!AE28=0,"",AE$72*'salario real - UMN'!AE28/'salario real - UMN'!AE$72)</f>
        <v/>
      </c>
      <c r="AF28" s="322" t="str">
        <f>IF('salario real - UMN'!AF28=0,"",AF$72*'salario real - UMN'!AF28/'salario real - UMN'!AF$72)</f>
        <v/>
      </c>
      <c r="AG28" s="322" t="str">
        <f>IF('salario real - UMN'!AG28=0,"",AG$72*'salario real - UMN'!AG28/'salario real - UMN'!AG$72)</f>
        <v/>
      </c>
      <c r="AH28" s="322" t="str">
        <f>IF('salario real - UMN'!AH28=0,"",AH$72*'salario real - UMN'!AH28/'salario real - UMN'!AH$72)</f>
        <v/>
      </c>
      <c r="AI28" s="322" t="str">
        <f>IF('salario real - UMN'!AI28=0,"",AI$72*'salario real - UMN'!AI28/'salario real - UMN'!AI$72)</f>
        <v/>
      </c>
    </row>
    <row r="29" spans="1:35" ht="14.25" x14ac:dyDescent="0.25">
      <c r="A29" s="321">
        <v>1962</v>
      </c>
      <c r="B29" s="322" t="str">
        <f>IF('salario real - UMN'!B29=0,"",B$72*'salario real - UMN'!B29/'salario real - UMN'!B$72)</f>
        <v/>
      </c>
      <c r="C29" s="322">
        <f>IF('salario real - UMN'!C29=0,"",C$72*'salario real - UMN'!C29/'salario real - UMN'!C$72)</f>
        <v>1115.9142425785731</v>
      </c>
      <c r="D29" s="322" t="str">
        <f>IF('salario real - UMN'!D29=0,"",D$72*'salario real - UMN'!D29/'salario real - UMN'!D$72)</f>
        <v/>
      </c>
      <c r="E29" s="322" t="str">
        <f>IF('salario real - UMN'!E29=0,"",E$72*'salario real - UMN'!E29/'salario real - UMN'!E$72)</f>
        <v/>
      </c>
      <c r="F29" s="322" t="str">
        <f>IF('salario real - UMN'!F29=0,"",F$72*'salario real - UMN'!F29/'salario real - UMN'!F$72)</f>
        <v/>
      </c>
      <c r="G29" s="322" t="str">
        <f>IF('salario real - UMN'!G29=0,"",G$72*'salario real - UMN'!G29/'salario real - UMN'!G$72)</f>
        <v/>
      </c>
      <c r="H29" s="322" t="str">
        <f>IF('salario real - UMN'!H29=0,"",H$72*'salario real - UMN'!H29/'salario real - UMN'!H$72)</f>
        <v/>
      </c>
      <c r="I29" s="322" t="str">
        <f>IF('salario real - UMN'!I29=0,"",I$72*'salario real - UMN'!I29/'salario real - UMN'!I$72)</f>
        <v/>
      </c>
      <c r="J29" s="322" t="str">
        <f>IF('salario real - UMN'!J29=0,"",J$72*'salario real - UMN'!J29/'salario real - UMN'!J$72)</f>
        <v/>
      </c>
      <c r="K29" s="322" t="str">
        <f>IF('salario real - UMN'!K29=0,"",K$72*'salario real - UMN'!K29/'salario real - UMN'!K$72)</f>
        <v/>
      </c>
      <c r="L29" s="322" t="str">
        <f>IF('salario real - UMN'!L29=0,"",L$72*'salario real - UMN'!L29/'salario real - UMN'!L$72)</f>
        <v/>
      </c>
      <c r="M29" s="322" t="str">
        <f>IF('salario real - UMN'!M29=0,"",M$72*'salario real - UMN'!M29/'salario real - UMN'!M$72)</f>
        <v/>
      </c>
      <c r="N29" s="322">
        <f>IF('salario real - UMN'!N29=0,"",N$72*'salario real - UMN'!N29/'salario real - UMN'!N$72)</f>
        <v>3122.1368534803632</v>
      </c>
      <c r="O29" s="322" t="str">
        <f>IF('salario real - UMN'!O29=0,"",O$72*'salario real - UMN'!O29/'salario real - UMN'!O$72)</f>
        <v/>
      </c>
      <c r="P29" s="322" t="str">
        <f>IF('salario real - UMN'!P29=0,"",P$72*'salario real - UMN'!P29/'salario real - UMN'!P$72)</f>
        <v/>
      </c>
      <c r="Q29" s="322">
        <f>IF('salario real - UMN'!Q29=0,"",Q$72*'salario real - UMN'!Q29/'salario real - UMN'!Q$72)</f>
        <v>16.734994701854855</v>
      </c>
      <c r="R29" s="322" t="str">
        <f>IF('salario real - UMN'!R29=0,"",R$72*'salario real - UMN'!R29/'salario real - UMN'!R$72)</f>
        <v/>
      </c>
      <c r="S29" s="322" t="str">
        <f>IF('salario real - UMN'!S29=0,"",S$72*'salario real - UMN'!S29/'salario real - UMN'!S$72)</f>
        <v/>
      </c>
      <c r="T29" s="322" t="str">
        <f>IF('salario real - UMN'!T29=0,"",T$72*'salario real - UMN'!T29/'salario real - UMN'!T$72)</f>
        <v/>
      </c>
      <c r="U29" s="322" t="str">
        <f>IF('salario real - UMN'!U29=0,"",U$72*'salario real - UMN'!U29/'salario real - UMN'!U$72)</f>
        <v/>
      </c>
      <c r="V29" s="322" t="str">
        <f>IF('salario real - UMN'!V29=0,"",V$72*'salario real - UMN'!V29/'salario real - UMN'!V$72)</f>
        <v/>
      </c>
      <c r="W29" s="322" t="str">
        <f>IF('salario real - UMN'!W29=0,"",W$72*'salario real - UMN'!W29/'salario real - UMN'!W$72)</f>
        <v/>
      </c>
      <c r="X29" s="322" t="str">
        <f>IF('salario real - UMN'!X29=0,"",X$72*'salario real - UMN'!X29/'salario real - UMN'!X$72)</f>
        <v/>
      </c>
      <c r="Y29" s="322" t="str">
        <f>IF('salario real - UMN'!Y29=0,"",Y$72*'salario real - UMN'!Y29/'salario real - UMN'!Y$72)</f>
        <v/>
      </c>
      <c r="Z29" s="322" t="str">
        <f>IF('salario real - UMN'!Z29=0,"",Z$73*'salario real - UMN'!Z29/'salario real - UMN'!Z$73)</f>
        <v/>
      </c>
      <c r="AA29" s="322" t="str">
        <f>IF('salario real - UMN'!AA29=0,"",AA$72*'salario real - UMN'!AA29/'salario real - UMN'!AA$72)</f>
        <v/>
      </c>
      <c r="AB29" s="322" t="str">
        <f>IF('salario real - UMN'!AB29=0,"",AB$72*'salario real - UMN'!AB29/'salario real - UMN'!AB$72)</f>
        <v/>
      </c>
      <c r="AC29" s="322" t="str">
        <f>IF('salario real - UMN'!AC29=0,"",AC$72*'salario real - UMN'!AC29/'salario real - UMN'!AC$72)</f>
        <v/>
      </c>
      <c r="AD29" s="322" t="str">
        <f>IF('salario real - UMN'!AD29=0,"",AD$72*'salario real - UMN'!AD29/'salario real - UMN'!AD$72)</f>
        <v/>
      </c>
      <c r="AE29" s="322" t="str">
        <f>IF('salario real - UMN'!AE29=0,"",AE$72*'salario real - UMN'!AE29/'salario real - UMN'!AE$72)</f>
        <v/>
      </c>
      <c r="AF29" s="322" t="str">
        <f>IF('salario real - UMN'!AF29=0,"",AF$72*'salario real - UMN'!AF29/'salario real - UMN'!AF$72)</f>
        <v/>
      </c>
      <c r="AG29" s="322" t="str">
        <f>IF('salario real - UMN'!AG29=0,"",AG$72*'salario real - UMN'!AG29/'salario real - UMN'!AG$72)</f>
        <v/>
      </c>
      <c r="AH29" s="322" t="str">
        <f>IF('salario real - UMN'!AH29=0,"",AH$72*'salario real - UMN'!AH29/'salario real - UMN'!AH$72)</f>
        <v/>
      </c>
      <c r="AI29" s="322" t="str">
        <f>IF('salario real - UMN'!AI29=0,"",AI$72*'salario real - UMN'!AI29/'salario real - UMN'!AI$72)</f>
        <v/>
      </c>
    </row>
    <row r="30" spans="1:35" ht="14.25" x14ac:dyDescent="0.25">
      <c r="A30" s="321">
        <v>1963</v>
      </c>
      <c r="B30" s="322" t="str">
        <f>IF('salario real - UMN'!B30=0,"",B$72*'salario real - UMN'!B30/'salario real - UMN'!B$72)</f>
        <v/>
      </c>
      <c r="C30" s="322">
        <f>IF('salario real - UMN'!C30=0,"",C$72*'salario real - UMN'!C30/'salario real - UMN'!C$72)</f>
        <v>1106.6948770221711</v>
      </c>
      <c r="D30" s="322" t="str">
        <f>IF('salario real - UMN'!D30=0,"",D$72*'salario real - UMN'!D30/'salario real - UMN'!D$72)</f>
        <v/>
      </c>
      <c r="E30" s="322" t="str">
        <f>IF('salario real - UMN'!E30=0,"",E$72*'salario real - UMN'!E30/'salario real - UMN'!E$72)</f>
        <v/>
      </c>
      <c r="F30" s="322" t="str">
        <f>IF('salario real - UMN'!F30=0,"",F$72*'salario real - UMN'!F30/'salario real - UMN'!F$72)</f>
        <v/>
      </c>
      <c r="G30" s="322" t="str">
        <f>IF('salario real - UMN'!G30=0,"",G$72*'salario real - UMN'!G30/'salario real - UMN'!G$72)</f>
        <v/>
      </c>
      <c r="H30" s="322" t="str">
        <f>IF('salario real - UMN'!H30=0,"",H$72*'salario real - UMN'!H30/'salario real - UMN'!H$72)</f>
        <v/>
      </c>
      <c r="I30" s="322" t="str">
        <f>IF('salario real - UMN'!I30=0,"",I$72*'salario real - UMN'!I30/'salario real - UMN'!I$72)</f>
        <v/>
      </c>
      <c r="J30" s="322" t="str">
        <f>IF('salario real - UMN'!J30=0,"",J$72*'salario real - UMN'!J30/'salario real - UMN'!J$72)</f>
        <v/>
      </c>
      <c r="K30" s="322" t="str">
        <f>IF('salario real - UMN'!K30=0,"",K$72*'salario real - UMN'!K30/'salario real - UMN'!K$72)</f>
        <v/>
      </c>
      <c r="L30" s="322" t="str">
        <f>IF('salario real - UMN'!L30=0,"",L$72*'salario real - UMN'!L30/'salario real - UMN'!L$72)</f>
        <v/>
      </c>
      <c r="M30" s="322" t="str">
        <f>IF('salario real - UMN'!M30=0,"",M$72*'salario real - UMN'!M30/'salario real - UMN'!M$72)</f>
        <v/>
      </c>
      <c r="N30" s="322">
        <f>IF('salario real - UMN'!N30=0,"",N$72*'salario real - UMN'!N30/'salario real - UMN'!N$72)</f>
        <v>3201.2668754317588</v>
      </c>
      <c r="O30" s="322" t="str">
        <f>IF('salario real - UMN'!O30=0,"",O$72*'salario real - UMN'!O30/'salario real - UMN'!O$72)</f>
        <v/>
      </c>
      <c r="P30" s="322" t="str">
        <f>IF('salario real - UMN'!P30=0,"",P$72*'salario real - UMN'!P30/'salario real - UMN'!P$72)</f>
        <v/>
      </c>
      <c r="Q30" s="322">
        <f>IF('salario real - UMN'!Q30=0,"",Q$72*'salario real - UMN'!Q30/'salario real - UMN'!Q$72)</f>
        <v>17.640231666489651</v>
      </c>
      <c r="R30" s="322" t="str">
        <f>IF('salario real - UMN'!R30=0,"",R$72*'salario real - UMN'!R30/'salario real - UMN'!R$72)</f>
        <v/>
      </c>
      <c r="S30" s="322" t="str">
        <f>IF('salario real - UMN'!S30=0,"",S$72*'salario real - UMN'!S30/'salario real - UMN'!S$72)</f>
        <v/>
      </c>
      <c r="T30" s="322" t="str">
        <f>IF('salario real - UMN'!T30=0,"",T$72*'salario real - UMN'!T30/'salario real - UMN'!T$72)</f>
        <v/>
      </c>
      <c r="U30" s="322" t="str">
        <f>IF('salario real - UMN'!U30=0,"",U$72*'salario real - UMN'!U30/'salario real - UMN'!U$72)</f>
        <v/>
      </c>
      <c r="V30" s="322" t="str">
        <f>IF('salario real - UMN'!V30=0,"",V$72*'salario real - UMN'!V30/'salario real - UMN'!V$72)</f>
        <v/>
      </c>
      <c r="W30" s="322" t="str">
        <f>IF('salario real - UMN'!W30=0,"",W$72*'salario real - UMN'!W30/'salario real - UMN'!W$72)</f>
        <v/>
      </c>
      <c r="X30" s="322" t="str">
        <f>IF('salario real - UMN'!X30=0,"",X$72*'salario real - UMN'!X30/'salario real - UMN'!X$72)</f>
        <v/>
      </c>
      <c r="Y30" s="322" t="str">
        <f>IF('salario real - UMN'!Y30=0,"",Y$72*'salario real - UMN'!Y30/'salario real - UMN'!Y$72)</f>
        <v/>
      </c>
      <c r="Z30" s="322" t="str">
        <f>IF('salario real - UMN'!Z30=0,"",Z$73*'salario real - UMN'!Z30/'salario real - UMN'!Z$73)</f>
        <v/>
      </c>
      <c r="AA30" s="322" t="str">
        <f>IF('salario real - UMN'!AA30=0,"",AA$72*'salario real - UMN'!AA30/'salario real - UMN'!AA$72)</f>
        <v/>
      </c>
      <c r="AB30" s="322" t="str">
        <f>IF('salario real - UMN'!AB30=0,"",AB$72*'salario real - UMN'!AB30/'salario real - UMN'!AB$72)</f>
        <v/>
      </c>
      <c r="AC30" s="322" t="str">
        <f>IF('salario real - UMN'!AC30=0,"",AC$72*'salario real - UMN'!AC30/'salario real - UMN'!AC$72)</f>
        <v/>
      </c>
      <c r="AD30" s="322" t="str">
        <f>IF('salario real - UMN'!AD30=0,"",AD$72*'salario real - UMN'!AD30/'salario real - UMN'!AD$72)</f>
        <v/>
      </c>
      <c r="AE30" s="322" t="str">
        <f>IF('salario real - UMN'!AE30=0,"",AE$72*'salario real - UMN'!AE30/'salario real - UMN'!AE$72)</f>
        <v/>
      </c>
      <c r="AF30" s="322" t="str">
        <f>IF('salario real - UMN'!AF30=0,"",AF$72*'salario real - UMN'!AF30/'salario real - UMN'!AF$72)</f>
        <v/>
      </c>
      <c r="AG30" s="322" t="str">
        <f>IF('salario real - UMN'!AG30=0,"",AG$72*'salario real - UMN'!AG30/'salario real - UMN'!AG$72)</f>
        <v/>
      </c>
      <c r="AH30" s="322" t="str">
        <f>IF('salario real - UMN'!AH30=0,"",AH$72*'salario real - UMN'!AH30/'salario real - UMN'!AH$72)</f>
        <v/>
      </c>
      <c r="AI30" s="322" t="str">
        <f>IF('salario real - UMN'!AI30=0,"",AI$72*'salario real - UMN'!AI30/'salario real - UMN'!AI$72)</f>
        <v/>
      </c>
    </row>
    <row r="31" spans="1:35" ht="14.25" x14ac:dyDescent="0.25">
      <c r="A31" s="321">
        <v>1964</v>
      </c>
      <c r="B31" s="322" t="str">
        <f>IF('salario real - UMN'!B31=0,"",B$72*'salario real - UMN'!B31/'salario real - UMN'!B$72)</f>
        <v/>
      </c>
      <c r="C31" s="322">
        <f>IF('salario real - UMN'!C31=0,"",C$72*'salario real - UMN'!C31/'salario real - UMN'!C$72)</f>
        <v>1227.6837149774685</v>
      </c>
      <c r="D31" s="322">
        <f>IF('salario real - UMN'!D31=0,"",D$72*'salario real - UMN'!D31/'salario real - UMN'!D$72)</f>
        <v>1877.5975779408723</v>
      </c>
      <c r="E31" s="322" t="str">
        <f>IF('salario real - UMN'!E31=0,"",E$72*'salario real - UMN'!E31/'salario real - UMN'!E$72)</f>
        <v/>
      </c>
      <c r="F31" s="322" t="str">
        <f>IF('salario real - UMN'!F31=0,"",F$72*'salario real - UMN'!F31/'salario real - UMN'!F$72)</f>
        <v/>
      </c>
      <c r="G31" s="322" t="str">
        <f>IF('salario real - UMN'!G31=0,"",G$72*'salario real - UMN'!G31/'salario real - UMN'!G$72)</f>
        <v/>
      </c>
      <c r="H31" s="322" t="str">
        <f>IF('salario real - UMN'!H31=0,"",H$72*'salario real - UMN'!H31/'salario real - UMN'!H$72)</f>
        <v/>
      </c>
      <c r="I31" s="322" t="str">
        <f>IF('salario real - UMN'!I31=0,"",I$72*'salario real - UMN'!I31/'salario real - UMN'!I$72)</f>
        <v/>
      </c>
      <c r="J31" s="322" t="str">
        <f>IF('salario real - UMN'!J31=0,"",J$72*'salario real - UMN'!J31/'salario real - UMN'!J$72)</f>
        <v/>
      </c>
      <c r="K31" s="322" t="str">
        <f>IF('salario real - UMN'!K31=0,"",K$72*'salario real - UMN'!K31/'salario real - UMN'!K$72)</f>
        <v/>
      </c>
      <c r="L31" s="322" t="str">
        <f>IF('salario real - UMN'!L31=0,"",L$72*'salario real - UMN'!L31/'salario real - UMN'!L$72)</f>
        <v/>
      </c>
      <c r="M31" s="322" t="str">
        <f>IF('salario real - UMN'!M31=0,"",M$72*'salario real - UMN'!M31/'salario real - UMN'!M$72)</f>
        <v/>
      </c>
      <c r="N31" s="322">
        <f>IF('salario real - UMN'!N31=0,"",N$72*'salario real - UMN'!N31/'salario real - UMN'!N$72)</f>
        <v>3308.1505072598461</v>
      </c>
      <c r="O31" s="322" t="str">
        <f>IF('salario real - UMN'!O31=0,"",O$72*'salario real - UMN'!O31/'salario real - UMN'!O$72)</f>
        <v/>
      </c>
      <c r="P31" s="322" t="str">
        <f>IF('salario real - UMN'!P31=0,"",P$72*'salario real - UMN'!P31/'salario real - UMN'!P$72)</f>
        <v/>
      </c>
      <c r="Q31" s="322">
        <f>IF('salario real - UMN'!Q31=0,"",Q$72*'salario real - UMN'!Q31/'salario real - UMN'!Q$72)</f>
        <v>18.452323733491312</v>
      </c>
      <c r="R31" s="322" t="str">
        <f>IF('salario real - UMN'!R31=0,"",R$72*'salario real - UMN'!R31/'salario real - UMN'!R$72)</f>
        <v/>
      </c>
      <c r="S31" s="322" t="str">
        <f>IF('salario real - UMN'!S31=0,"",S$72*'salario real - UMN'!S31/'salario real - UMN'!S$72)</f>
        <v/>
      </c>
      <c r="T31" s="322" t="str">
        <f>IF('salario real - UMN'!T31=0,"",T$72*'salario real - UMN'!T31/'salario real - UMN'!T$72)</f>
        <v/>
      </c>
      <c r="U31" s="322" t="str">
        <f>IF('salario real - UMN'!U31=0,"",U$72*'salario real - UMN'!U31/'salario real - UMN'!U$72)</f>
        <v/>
      </c>
      <c r="V31" s="322" t="str">
        <f>IF('salario real - UMN'!V31=0,"",V$72*'salario real - UMN'!V31/'salario real - UMN'!V$72)</f>
        <v/>
      </c>
      <c r="W31" s="322" t="str">
        <f>IF('salario real - UMN'!W31=0,"",W$72*'salario real - UMN'!W31/'salario real - UMN'!W$72)</f>
        <v/>
      </c>
      <c r="X31" s="322" t="str">
        <f>IF('salario real - UMN'!X31=0,"",X$72*'salario real - UMN'!X31/'salario real - UMN'!X$72)</f>
        <v/>
      </c>
      <c r="Y31" s="322" t="str">
        <f>IF('salario real - UMN'!Y31=0,"",Y$72*'salario real - UMN'!Y31/'salario real - UMN'!Y$72)</f>
        <v/>
      </c>
      <c r="Z31" s="322" t="str">
        <f>IF('salario real - UMN'!Z31=0,"",Z$73*'salario real - UMN'!Z31/'salario real - UMN'!Z$73)</f>
        <v/>
      </c>
      <c r="AA31" s="322" t="str">
        <f>IF('salario real - UMN'!AA31=0,"",AA$72*'salario real - UMN'!AA31/'salario real - UMN'!AA$72)</f>
        <v/>
      </c>
      <c r="AB31" s="322" t="str">
        <f>IF('salario real - UMN'!AB31=0,"",AB$72*'salario real - UMN'!AB31/'salario real - UMN'!AB$72)</f>
        <v/>
      </c>
      <c r="AC31" s="322" t="str">
        <f>IF('salario real - UMN'!AC31=0,"",AC$72*'salario real - UMN'!AC31/'salario real - UMN'!AC$72)</f>
        <v/>
      </c>
      <c r="AD31" s="322" t="str">
        <f>IF('salario real - UMN'!AD31=0,"",AD$72*'salario real - UMN'!AD31/'salario real - UMN'!AD$72)</f>
        <v/>
      </c>
      <c r="AE31" s="322" t="str">
        <f>IF('salario real - UMN'!AE31=0,"",AE$72*'salario real - UMN'!AE31/'salario real - UMN'!AE$72)</f>
        <v/>
      </c>
      <c r="AF31" s="322" t="str">
        <f>IF('salario real - UMN'!AF31=0,"",AF$72*'salario real - UMN'!AF31/'salario real - UMN'!AF$72)</f>
        <v/>
      </c>
      <c r="AG31" s="322" t="str">
        <f>IF('salario real - UMN'!AG31=0,"",AG$72*'salario real - UMN'!AG31/'salario real - UMN'!AG$72)</f>
        <v/>
      </c>
      <c r="AH31" s="322" t="str">
        <f>IF('salario real - UMN'!AH31=0,"",AH$72*'salario real - UMN'!AH31/'salario real - UMN'!AH$72)</f>
        <v/>
      </c>
      <c r="AI31" s="322" t="str">
        <f>IF('salario real - UMN'!AI31=0,"",AI$72*'salario real - UMN'!AI31/'salario real - UMN'!AI$72)</f>
        <v/>
      </c>
    </row>
    <row r="32" spans="1:35" ht="14.25" x14ac:dyDescent="0.25">
      <c r="A32" s="321">
        <v>1965</v>
      </c>
      <c r="B32" s="322" t="str">
        <f>IF('salario real - UMN'!B32=0,"",B$72*'salario real - UMN'!B32/'salario real - UMN'!B$72)</f>
        <v/>
      </c>
      <c r="C32" s="322">
        <f>IF('salario real - UMN'!C32=0,"",C$72*'salario real - UMN'!C32/'salario real - UMN'!C$72)</f>
        <v>1353.0827297618061</v>
      </c>
      <c r="D32" s="322">
        <f>IF('salario real - UMN'!D32=0,"",D$72*'salario real - UMN'!D32/'salario real - UMN'!D$72)</f>
        <v>1898.2061546542486</v>
      </c>
      <c r="E32" s="322" t="str">
        <f>IF('salario real - UMN'!E32=0,"",E$72*'salario real - UMN'!E32/'salario real - UMN'!E$72)</f>
        <v/>
      </c>
      <c r="F32" s="322" t="str">
        <f>IF('salario real - UMN'!F32=0,"",F$72*'salario real - UMN'!F32/'salario real - UMN'!F$72)</f>
        <v/>
      </c>
      <c r="G32" s="322" t="str">
        <f>IF('salario real - UMN'!G32=0,"",G$72*'salario real - UMN'!G32/'salario real - UMN'!G$72)</f>
        <v/>
      </c>
      <c r="H32" s="322" t="str">
        <f>IF('salario real - UMN'!H32=0,"",H$72*'salario real - UMN'!H32/'salario real - UMN'!H$72)</f>
        <v/>
      </c>
      <c r="I32" s="322" t="str">
        <f>IF('salario real - UMN'!I32=0,"",I$72*'salario real - UMN'!I32/'salario real - UMN'!I$72)</f>
        <v/>
      </c>
      <c r="J32" s="322" t="str">
        <f>IF('salario real - UMN'!J32=0,"",J$72*'salario real - UMN'!J32/'salario real - UMN'!J$72)</f>
        <v/>
      </c>
      <c r="K32" s="322" t="str">
        <f>IF('salario real - UMN'!K32=0,"",K$72*'salario real - UMN'!K32/'salario real - UMN'!K$72)</f>
        <v/>
      </c>
      <c r="L32" s="322" t="str">
        <f>IF('salario real - UMN'!L32=0,"",L$72*'salario real - UMN'!L32/'salario real - UMN'!L$72)</f>
        <v/>
      </c>
      <c r="M32" s="322" t="str">
        <f>IF('salario real - UMN'!M32=0,"",M$72*'salario real - UMN'!M32/'salario real - UMN'!M$72)</f>
        <v/>
      </c>
      <c r="N32" s="322">
        <f>IF('salario real - UMN'!N32=0,"",N$72*'salario real - UMN'!N32/'salario real - UMN'!N$72)</f>
        <v>3389.9061068026776</v>
      </c>
      <c r="O32" s="322" t="str">
        <f>IF('salario real - UMN'!O32=0,"",O$72*'salario real - UMN'!O32/'salario real - UMN'!O$72)</f>
        <v/>
      </c>
      <c r="P32" s="322" t="str">
        <f>IF('salario real - UMN'!P32=0,"",P$72*'salario real - UMN'!P32/'salario real - UMN'!P$72)</f>
        <v/>
      </c>
      <c r="Q32" s="322">
        <f>IF('salario real - UMN'!Q32=0,"",Q$72*'salario real - UMN'!Q32/'salario real - UMN'!Q$72)</f>
        <v>19.067765890163137</v>
      </c>
      <c r="R32" s="322" t="str">
        <f>IF('salario real - UMN'!R32=0,"",R$72*'salario real - UMN'!R32/'salario real - UMN'!R$72)</f>
        <v/>
      </c>
      <c r="S32" s="322" t="str">
        <f>IF('salario real - UMN'!S32=0,"",S$72*'salario real - UMN'!S32/'salario real - UMN'!S$72)</f>
        <v/>
      </c>
      <c r="T32" s="322" t="str">
        <f>IF('salario real - UMN'!T32=0,"",T$72*'salario real - UMN'!T32/'salario real - UMN'!T$72)</f>
        <v/>
      </c>
      <c r="U32" s="322" t="str">
        <f>IF('salario real - UMN'!U32=0,"",U$72*'salario real - UMN'!U32/'salario real - UMN'!U$72)</f>
        <v/>
      </c>
      <c r="V32" s="322" t="str">
        <f>IF('salario real - UMN'!V32=0,"",V$72*'salario real - UMN'!V32/'salario real - UMN'!V$72)</f>
        <v/>
      </c>
      <c r="W32" s="322" t="str">
        <f>IF('salario real - UMN'!W32=0,"",W$72*'salario real - UMN'!W32/'salario real - UMN'!W$72)</f>
        <v/>
      </c>
      <c r="X32" s="322" t="str">
        <f>IF('salario real - UMN'!X32=0,"",X$72*'salario real - UMN'!X32/'salario real - UMN'!X$72)</f>
        <v/>
      </c>
      <c r="Y32" s="322" t="str">
        <f>IF('salario real - UMN'!Y32=0,"",Y$72*'salario real - UMN'!Y32/'salario real - UMN'!Y$72)</f>
        <v/>
      </c>
      <c r="Z32" s="322" t="str">
        <f>IF('salario real - UMN'!Z32=0,"",Z$73*'salario real - UMN'!Z32/'salario real - UMN'!Z$73)</f>
        <v/>
      </c>
      <c r="AA32" s="322" t="str">
        <f>IF('salario real - UMN'!AA32=0,"",AA$72*'salario real - UMN'!AA32/'salario real - UMN'!AA$72)</f>
        <v/>
      </c>
      <c r="AB32" s="322" t="str">
        <f>IF('salario real - UMN'!AB32=0,"",AB$72*'salario real - UMN'!AB32/'salario real - UMN'!AB$72)</f>
        <v/>
      </c>
      <c r="AC32" s="322" t="str">
        <f>IF('salario real - UMN'!AC32=0,"",AC$72*'salario real - UMN'!AC32/'salario real - UMN'!AC$72)</f>
        <v/>
      </c>
      <c r="AD32" s="322" t="str">
        <f>IF('salario real - UMN'!AD32=0,"",AD$72*'salario real - UMN'!AD32/'salario real - UMN'!AD$72)</f>
        <v/>
      </c>
      <c r="AE32" s="322" t="str">
        <f>IF('salario real - UMN'!AE32=0,"",AE$72*'salario real - UMN'!AE32/'salario real - UMN'!AE$72)</f>
        <v/>
      </c>
      <c r="AF32" s="322" t="str">
        <f>IF('salario real - UMN'!AF32=0,"",AF$72*'salario real - UMN'!AF32/'salario real - UMN'!AF$72)</f>
        <v/>
      </c>
      <c r="AG32" s="322" t="str">
        <f>IF('salario real - UMN'!AG32=0,"",AG$72*'salario real - UMN'!AG32/'salario real - UMN'!AG$72)</f>
        <v/>
      </c>
      <c r="AH32" s="322" t="str">
        <f>IF('salario real - UMN'!AH32=0,"",AH$72*'salario real - UMN'!AH32/'salario real - UMN'!AH$72)</f>
        <v/>
      </c>
      <c r="AI32" s="322" t="str">
        <f>IF('salario real - UMN'!AI32=0,"",AI$72*'salario real - UMN'!AI32/'salario real - UMN'!AI$72)</f>
        <v/>
      </c>
    </row>
    <row r="33" spans="1:35" ht="14.25" x14ac:dyDescent="0.25">
      <c r="A33" s="321">
        <v>1966</v>
      </c>
      <c r="B33" s="322" t="str">
        <f>IF('salario real - UMN'!B33=0,"",B$72*'salario real - UMN'!B33/'salario real - UMN'!B$72)</f>
        <v/>
      </c>
      <c r="C33" s="322">
        <f>IF('salario real - UMN'!C33=0,"",C$72*'salario real - UMN'!C33/'salario real - UMN'!C$72)</f>
        <v>1367.586493719808</v>
      </c>
      <c r="D33" s="322">
        <f>IF('salario real - UMN'!D33=0,"",D$72*'salario real - UMN'!D33/'salario real - UMN'!D$72)</f>
        <v>1918.5785394701236</v>
      </c>
      <c r="E33" s="322" t="str">
        <f>IF('salario real - UMN'!E33=0,"",E$72*'salario real - UMN'!E33/'salario real - UMN'!E$72)</f>
        <v/>
      </c>
      <c r="F33" s="322" t="str">
        <f>IF('salario real - UMN'!F33=0,"",F$72*'salario real - UMN'!F33/'salario real - UMN'!F$72)</f>
        <v/>
      </c>
      <c r="G33" s="322" t="str">
        <f>IF('salario real - UMN'!G33=0,"",G$72*'salario real - UMN'!G33/'salario real - UMN'!G$72)</f>
        <v/>
      </c>
      <c r="H33" s="322" t="str">
        <f>IF('salario real - UMN'!H33=0,"",H$72*'salario real - UMN'!H33/'salario real - UMN'!H$72)</f>
        <v/>
      </c>
      <c r="I33" s="322" t="str">
        <f>IF('salario real - UMN'!I33=0,"",I$72*'salario real - UMN'!I33/'salario real - UMN'!I$72)</f>
        <v/>
      </c>
      <c r="J33" s="322" t="str">
        <f>IF('salario real - UMN'!J33=0,"",J$72*'salario real - UMN'!J33/'salario real - UMN'!J$72)</f>
        <v/>
      </c>
      <c r="K33" s="322" t="str">
        <f>IF('salario real - UMN'!K33=0,"",K$72*'salario real - UMN'!K33/'salario real - UMN'!K$72)</f>
        <v/>
      </c>
      <c r="L33" s="322" t="str">
        <f>IF('salario real - UMN'!L33=0,"",L$72*'salario real - UMN'!L33/'salario real - UMN'!L$72)</f>
        <v/>
      </c>
      <c r="M33" s="322" t="str">
        <f>IF('salario real - UMN'!M33=0,"",M$72*'salario real - UMN'!M33/'salario real - UMN'!M$72)</f>
        <v/>
      </c>
      <c r="N33" s="322">
        <f>IF('salario real - UMN'!N33=0,"",N$72*'salario real - UMN'!N33/'salario real - UMN'!N$72)</f>
        <v>3456.8391666959515</v>
      </c>
      <c r="O33" s="322" t="str">
        <f>IF('salario real - UMN'!O33=0,"",O$72*'salario real - UMN'!O33/'salario real - UMN'!O$72)</f>
        <v/>
      </c>
      <c r="P33" s="322" t="str">
        <f>IF('salario real - UMN'!P33=0,"",P$72*'salario real - UMN'!P33/'salario real - UMN'!P$72)</f>
        <v/>
      </c>
      <c r="Q33" s="322">
        <f>IF('salario real - UMN'!Q33=0,"",Q$72*'salario real - UMN'!Q33/'salario real - UMN'!Q$72)</f>
        <v>19.701835428214238</v>
      </c>
      <c r="R33" s="322" t="str">
        <f>IF('salario real - UMN'!R33=0,"",R$72*'salario real - UMN'!R33/'salario real - UMN'!R$72)</f>
        <v/>
      </c>
      <c r="S33" s="322" t="str">
        <f>IF('salario real - UMN'!S33=0,"",S$72*'salario real - UMN'!S33/'salario real - UMN'!S$72)</f>
        <v/>
      </c>
      <c r="T33" s="322" t="str">
        <f>IF('salario real - UMN'!T33=0,"",T$72*'salario real - UMN'!T33/'salario real - UMN'!T$72)</f>
        <v/>
      </c>
      <c r="U33" s="322" t="str">
        <f>IF('salario real - UMN'!U33=0,"",U$72*'salario real - UMN'!U33/'salario real - UMN'!U$72)</f>
        <v/>
      </c>
      <c r="V33" s="322" t="str">
        <f>IF('salario real - UMN'!V33=0,"",V$72*'salario real - UMN'!V33/'salario real - UMN'!V$72)</f>
        <v/>
      </c>
      <c r="W33" s="322" t="str">
        <f>IF('salario real - UMN'!W33=0,"",W$72*'salario real - UMN'!W33/'salario real - UMN'!W$72)</f>
        <v/>
      </c>
      <c r="X33" s="322" t="str">
        <f>IF('salario real - UMN'!X33=0,"",X$72*'salario real - UMN'!X33/'salario real - UMN'!X$72)</f>
        <v/>
      </c>
      <c r="Y33" s="322" t="str">
        <f>IF('salario real - UMN'!Y33=0,"",Y$72*'salario real - UMN'!Y33/'salario real - UMN'!Y$72)</f>
        <v/>
      </c>
      <c r="Z33" s="322" t="str">
        <f>IF('salario real - UMN'!Z33=0,"",Z$73*'salario real - UMN'!Z33/'salario real - UMN'!Z$73)</f>
        <v/>
      </c>
      <c r="AA33" s="322" t="str">
        <f>IF('salario real - UMN'!AA33=0,"",AA$72*'salario real - UMN'!AA33/'salario real - UMN'!AA$72)</f>
        <v/>
      </c>
      <c r="AB33" s="322" t="str">
        <f>IF('salario real - UMN'!AB33=0,"",AB$72*'salario real - UMN'!AB33/'salario real - UMN'!AB$72)</f>
        <v/>
      </c>
      <c r="AC33" s="322" t="str">
        <f>IF('salario real - UMN'!AC33=0,"",AC$72*'salario real - UMN'!AC33/'salario real - UMN'!AC$72)</f>
        <v/>
      </c>
      <c r="AD33" s="322" t="str">
        <f>IF('salario real - UMN'!AD33=0,"",AD$72*'salario real - UMN'!AD33/'salario real - UMN'!AD$72)</f>
        <v/>
      </c>
      <c r="AE33" s="322" t="str">
        <f>IF('salario real - UMN'!AE33=0,"",AE$72*'salario real - UMN'!AE33/'salario real - UMN'!AE$72)</f>
        <v/>
      </c>
      <c r="AF33" s="322" t="str">
        <f>IF('salario real - UMN'!AF33=0,"",AF$72*'salario real - UMN'!AF33/'salario real - UMN'!AF$72)</f>
        <v/>
      </c>
      <c r="AG33" s="322" t="str">
        <f>IF('salario real - UMN'!AG33=0,"",AG$72*'salario real - UMN'!AG33/'salario real - UMN'!AG$72)</f>
        <v/>
      </c>
      <c r="AH33" s="322" t="str">
        <f>IF('salario real - UMN'!AH33=0,"",AH$72*'salario real - UMN'!AH33/'salario real - UMN'!AH$72)</f>
        <v/>
      </c>
      <c r="AI33" s="322" t="str">
        <f>IF('salario real - UMN'!AI33=0,"",AI$72*'salario real - UMN'!AI33/'salario real - UMN'!AI$72)</f>
        <v/>
      </c>
    </row>
    <row r="34" spans="1:35" ht="14.25" x14ac:dyDescent="0.25">
      <c r="A34" s="321">
        <v>1967</v>
      </c>
      <c r="B34" s="322" t="str">
        <f>IF('salario real - UMN'!B34=0,"",B$72*'salario real - UMN'!B34/'salario real - UMN'!B$72)</f>
        <v/>
      </c>
      <c r="C34" s="322">
        <f>IF('salario real - UMN'!C34=0,"",C$72*'salario real - UMN'!C34/'salario real - UMN'!C$72)</f>
        <v>1361.9438071843633</v>
      </c>
      <c r="D34" s="322">
        <f>IF('salario real - UMN'!D34=0,"",D$72*'salario real - UMN'!D34/'salario real - UMN'!D$72)</f>
        <v>1958.8967291583765</v>
      </c>
      <c r="E34" s="322" t="str">
        <f>IF('salario real - UMN'!E34=0,"",E$72*'salario real - UMN'!E34/'salario real - UMN'!E$72)</f>
        <v/>
      </c>
      <c r="F34" s="322" t="str">
        <f>IF('salario real - UMN'!F34=0,"",F$72*'salario real - UMN'!F34/'salario real - UMN'!F$72)</f>
        <v/>
      </c>
      <c r="G34" s="322" t="str">
        <f>IF('salario real - UMN'!G34=0,"",G$72*'salario real - UMN'!G34/'salario real - UMN'!G$72)</f>
        <v/>
      </c>
      <c r="H34" s="322" t="str">
        <f>IF('salario real - UMN'!H34=0,"",H$72*'salario real - UMN'!H34/'salario real - UMN'!H$72)</f>
        <v/>
      </c>
      <c r="I34" s="322" t="str">
        <f>IF('salario real - UMN'!I34=0,"",I$72*'salario real - UMN'!I34/'salario real - UMN'!I$72)</f>
        <v/>
      </c>
      <c r="J34" s="322" t="str">
        <f>IF('salario real - UMN'!J34=0,"",J$72*'salario real - UMN'!J34/'salario real - UMN'!J$72)</f>
        <v/>
      </c>
      <c r="K34" s="322" t="str">
        <f>IF('salario real - UMN'!K34=0,"",K$72*'salario real - UMN'!K34/'salario real - UMN'!K$72)</f>
        <v/>
      </c>
      <c r="L34" s="322">
        <f>IF('salario real - UMN'!L34=0,"",L$72*'salario real - UMN'!L34/'salario real - UMN'!L$72)</f>
        <v>1403.9120727874927</v>
      </c>
      <c r="M34" s="322" t="str">
        <f>IF('salario real - UMN'!M34=0,"",M$72*'salario real - UMN'!M34/'salario real - UMN'!M$72)</f>
        <v/>
      </c>
      <c r="N34" s="322">
        <f>IF('salario real - UMN'!N34=0,"",N$72*'salario real - UMN'!N34/'salario real - UMN'!N$72)</f>
        <v>3515.4193843957019</v>
      </c>
      <c r="O34" s="322" t="str">
        <f>IF('salario real - UMN'!O34=0,"",O$72*'salario real - UMN'!O34/'salario real - UMN'!O$72)</f>
        <v/>
      </c>
      <c r="P34" s="322" t="str">
        <f>IF('salario real - UMN'!P34=0,"",P$72*'salario real - UMN'!P34/'salario real - UMN'!P$72)</f>
        <v/>
      </c>
      <c r="Q34" s="322">
        <f>IF('salario real - UMN'!Q34=0,"",Q$72*'salario real - UMN'!Q34/'salario real - UMN'!Q$72)</f>
        <v>20.486679730637988</v>
      </c>
      <c r="R34" s="322" t="str">
        <f>IF('salario real - UMN'!R34=0,"",R$72*'salario real - UMN'!R34/'salario real - UMN'!R$72)</f>
        <v/>
      </c>
      <c r="S34" s="322" t="str">
        <f>IF('salario real - UMN'!S34=0,"",S$72*'salario real - UMN'!S34/'salario real - UMN'!S$72)</f>
        <v/>
      </c>
      <c r="T34" s="322" t="str">
        <f>IF('salario real - UMN'!T34=0,"",T$72*'salario real - UMN'!T34/'salario real - UMN'!T$72)</f>
        <v/>
      </c>
      <c r="U34" s="322" t="str">
        <f>IF('salario real - UMN'!U34=0,"",U$72*'salario real - UMN'!U34/'salario real - UMN'!U$72)</f>
        <v/>
      </c>
      <c r="V34" s="322" t="str">
        <f>IF('salario real - UMN'!V34=0,"",V$72*'salario real - UMN'!V34/'salario real - UMN'!V$72)</f>
        <v/>
      </c>
      <c r="W34" s="322" t="str">
        <f>IF('salario real - UMN'!W34=0,"",W$72*'salario real - UMN'!W34/'salario real - UMN'!W$72)</f>
        <v/>
      </c>
      <c r="X34" s="322" t="str">
        <f>IF('salario real - UMN'!X34=0,"",X$72*'salario real - UMN'!X34/'salario real - UMN'!X$72)</f>
        <v/>
      </c>
      <c r="Y34" s="322" t="str">
        <f>IF('salario real - UMN'!Y34=0,"",Y$72*'salario real - UMN'!Y34/'salario real - UMN'!Y$72)</f>
        <v/>
      </c>
      <c r="Z34" s="322" t="str">
        <f>IF('salario real - UMN'!Z34=0,"",Z$73*'salario real - UMN'!Z34/'salario real - UMN'!Z$73)</f>
        <v/>
      </c>
      <c r="AA34" s="322" t="str">
        <f>IF('salario real - UMN'!AA34=0,"",AA$72*'salario real - UMN'!AA34/'salario real - UMN'!AA$72)</f>
        <v/>
      </c>
      <c r="AB34" s="322" t="str">
        <f>IF('salario real - UMN'!AB34=0,"",AB$72*'salario real - UMN'!AB34/'salario real - UMN'!AB$72)</f>
        <v/>
      </c>
      <c r="AC34" s="322" t="str">
        <f>IF('salario real - UMN'!AC34=0,"",AC$72*'salario real - UMN'!AC34/'salario real - UMN'!AC$72)</f>
        <v/>
      </c>
      <c r="AD34" s="322" t="str">
        <f>IF('salario real - UMN'!AD34=0,"",AD$72*'salario real - UMN'!AD34/'salario real - UMN'!AD$72)</f>
        <v/>
      </c>
      <c r="AE34" s="322" t="str">
        <f>IF('salario real - UMN'!AE34=0,"",AE$72*'salario real - UMN'!AE34/'salario real - UMN'!AE$72)</f>
        <v/>
      </c>
      <c r="AF34" s="322" t="str">
        <f>IF('salario real - UMN'!AF34=0,"",AF$72*'salario real - UMN'!AF34/'salario real - UMN'!AF$72)</f>
        <v/>
      </c>
      <c r="AG34" s="322" t="str">
        <f>IF('salario real - UMN'!AG34=0,"",AG$72*'salario real - UMN'!AG34/'salario real - UMN'!AG$72)</f>
        <v/>
      </c>
      <c r="AH34" s="322" t="str">
        <f>IF('salario real - UMN'!AH34=0,"",AH$72*'salario real - UMN'!AH34/'salario real - UMN'!AH$72)</f>
        <v/>
      </c>
      <c r="AI34" s="322" t="str">
        <f>IF('salario real - UMN'!AI34=0,"",AI$72*'salario real - UMN'!AI34/'salario real - UMN'!AI$72)</f>
        <v/>
      </c>
    </row>
    <row r="35" spans="1:35" ht="14.25" x14ac:dyDescent="0.25">
      <c r="A35" s="321">
        <v>1968</v>
      </c>
      <c r="B35" s="322" t="str">
        <f>IF('salario real - UMN'!B35=0,"",B$72*'salario real - UMN'!B35/'salario real - UMN'!B$72)</f>
        <v/>
      </c>
      <c r="C35" s="322">
        <f>IF('salario real - UMN'!C35=0,"",C$72*'salario real - UMN'!C35/'salario real - UMN'!C$72)</f>
        <v>1309.0487030652139</v>
      </c>
      <c r="D35" s="322">
        <f>IF('salario real - UMN'!D35=0,"",D$72*'salario real - UMN'!D35/'salario real - UMN'!D$72)</f>
        <v>2053.0226294348959</v>
      </c>
      <c r="E35" s="322" t="str">
        <f>IF('salario real - UMN'!E35=0,"",E$72*'salario real - UMN'!E35/'salario real - UMN'!E$72)</f>
        <v/>
      </c>
      <c r="F35" s="322" t="str">
        <f>IF('salario real - UMN'!F35=0,"",F$72*'salario real - UMN'!F35/'salario real - UMN'!F$72)</f>
        <v/>
      </c>
      <c r="G35" s="322" t="str">
        <f>IF('salario real - UMN'!G35=0,"",G$72*'salario real - UMN'!G35/'salario real - UMN'!G$72)</f>
        <v/>
      </c>
      <c r="H35" s="322" t="str">
        <f>IF('salario real - UMN'!H35=0,"",H$72*'salario real - UMN'!H35/'salario real - UMN'!H$72)</f>
        <v/>
      </c>
      <c r="I35" s="322" t="str">
        <f>IF('salario real - UMN'!I35=0,"",I$72*'salario real - UMN'!I35/'salario real - UMN'!I$72)</f>
        <v/>
      </c>
      <c r="J35" s="322" t="str">
        <f>IF('salario real - UMN'!J35=0,"",J$72*'salario real - UMN'!J35/'salario real - UMN'!J$72)</f>
        <v/>
      </c>
      <c r="K35" s="322" t="str">
        <f>IF('salario real - UMN'!K35=0,"",K$72*'salario real - UMN'!K35/'salario real - UMN'!K$72)</f>
        <v/>
      </c>
      <c r="L35" s="322">
        <f>IF('salario real - UMN'!L35=0,"",L$72*'salario real - UMN'!L35/'salario real - UMN'!L$72)</f>
        <v>1440.4272764846851</v>
      </c>
      <c r="M35" s="322" t="str">
        <f>IF('salario real - UMN'!M35=0,"",M$72*'salario real - UMN'!M35/'salario real - UMN'!M$72)</f>
        <v/>
      </c>
      <c r="N35" s="322">
        <f>IF('salario real - UMN'!N35=0,"",N$72*'salario real - UMN'!N35/'salario real - UMN'!N$72)</f>
        <v>3611.177627399521</v>
      </c>
      <c r="O35" s="322" t="str">
        <f>IF('salario real - UMN'!O35=0,"",O$72*'salario real - UMN'!O35/'salario real - UMN'!O$72)</f>
        <v/>
      </c>
      <c r="P35" s="322" t="str">
        <f>IF('salario real - UMN'!P35=0,"",P$72*'salario real - UMN'!P35/'salario real - UMN'!P$72)</f>
        <v/>
      </c>
      <c r="Q35" s="322">
        <f>IF('salario real - UMN'!Q35=0,"",Q$72*'salario real - UMN'!Q35/'salario real - UMN'!Q$72)</f>
        <v>21.889527559798886</v>
      </c>
      <c r="R35" s="322" t="str">
        <f>IF('salario real - UMN'!R35=0,"",R$72*'salario real - UMN'!R35/'salario real - UMN'!R$72)</f>
        <v/>
      </c>
      <c r="S35" s="322" t="str">
        <f>IF('salario real - UMN'!S35=0,"",S$72*'salario real - UMN'!S35/'salario real - UMN'!S$72)</f>
        <v/>
      </c>
      <c r="T35" s="322" t="str">
        <f>IF('salario real - UMN'!T35=0,"",T$72*'salario real - UMN'!T35/'salario real - UMN'!T$72)</f>
        <v/>
      </c>
      <c r="U35" s="322" t="str">
        <f>IF('salario real - UMN'!U35=0,"",U$72*'salario real - UMN'!U35/'salario real - UMN'!U$72)</f>
        <v/>
      </c>
      <c r="V35" s="322" t="str">
        <f>IF('salario real - UMN'!V35=0,"",V$72*'salario real - UMN'!V35/'salario real - UMN'!V$72)</f>
        <v/>
      </c>
      <c r="W35" s="322" t="str">
        <f>IF('salario real - UMN'!W35=0,"",W$72*'salario real - UMN'!W35/'salario real - UMN'!W$72)</f>
        <v/>
      </c>
      <c r="X35" s="322" t="str">
        <f>IF('salario real - UMN'!X35=0,"",X$72*'salario real - UMN'!X35/'salario real - UMN'!X$72)</f>
        <v/>
      </c>
      <c r="Y35" s="322" t="str">
        <f>IF('salario real - UMN'!Y35=0,"",Y$72*'salario real - UMN'!Y35/'salario real - UMN'!Y$72)</f>
        <v/>
      </c>
      <c r="Z35" s="322" t="str">
        <f>IF('salario real - UMN'!Z35=0,"",Z$73*'salario real - UMN'!Z35/'salario real - UMN'!Z$73)</f>
        <v/>
      </c>
      <c r="AA35" s="322" t="str">
        <f>IF('salario real - UMN'!AA35=0,"",AA$72*'salario real - UMN'!AA35/'salario real - UMN'!AA$72)</f>
        <v/>
      </c>
      <c r="AB35" s="322" t="str">
        <f>IF('salario real - UMN'!AB35=0,"",AB$72*'salario real - UMN'!AB35/'salario real - UMN'!AB$72)</f>
        <v/>
      </c>
      <c r="AC35" s="322" t="str">
        <f>IF('salario real - UMN'!AC35=0,"",AC$72*'salario real - UMN'!AC35/'salario real - UMN'!AC$72)</f>
        <v/>
      </c>
      <c r="AD35" s="322" t="str">
        <f>IF('salario real - UMN'!AD35=0,"",AD$72*'salario real - UMN'!AD35/'salario real - UMN'!AD$72)</f>
        <v/>
      </c>
      <c r="AE35" s="322" t="str">
        <f>IF('salario real - UMN'!AE35=0,"",AE$72*'salario real - UMN'!AE35/'salario real - UMN'!AE$72)</f>
        <v/>
      </c>
      <c r="AF35" s="322" t="str">
        <f>IF('salario real - UMN'!AF35=0,"",AF$72*'salario real - UMN'!AF35/'salario real - UMN'!AF$72)</f>
        <v/>
      </c>
      <c r="AG35" s="322" t="str">
        <f>IF('salario real - UMN'!AG35=0,"",AG$72*'salario real - UMN'!AG35/'salario real - UMN'!AG$72)</f>
        <v/>
      </c>
      <c r="AH35" s="322" t="str">
        <f>IF('salario real - UMN'!AH35=0,"",AH$72*'salario real - UMN'!AH35/'salario real - UMN'!AH$72)</f>
        <v/>
      </c>
      <c r="AI35" s="322" t="str">
        <f>IF('salario real - UMN'!AI35=0,"",AI$72*'salario real - UMN'!AI35/'salario real - UMN'!AI$72)</f>
        <v/>
      </c>
    </row>
    <row r="36" spans="1:35" ht="14.25" x14ac:dyDescent="0.25">
      <c r="A36" s="321">
        <v>1969</v>
      </c>
      <c r="B36" s="322" t="str">
        <f>IF('salario real - UMN'!B36=0,"",B$72*'salario real - UMN'!B36/'salario real - UMN'!B$72)</f>
        <v/>
      </c>
      <c r="C36" s="322">
        <f>IF('salario real - UMN'!C36=0,"",C$72*'salario real - UMN'!C36/'salario real - UMN'!C$72)</f>
        <v>1374.1213360620686</v>
      </c>
      <c r="D36" s="322">
        <f>IF('salario real - UMN'!D36=0,"",D$72*'salario real - UMN'!D36/'salario real - UMN'!D$72)</f>
        <v>2171.0761549302156</v>
      </c>
      <c r="E36" s="322" t="str">
        <f>IF('salario real - UMN'!E36=0,"",E$72*'salario real - UMN'!E36/'salario real - UMN'!E$72)</f>
        <v/>
      </c>
      <c r="F36" s="322" t="str">
        <f>IF('salario real - UMN'!F36=0,"",F$72*'salario real - UMN'!F36/'salario real - UMN'!F$72)</f>
        <v/>
      </c>
      <c r="G36" s="322" t="str">
        <f>IF('salario real - UMN'!G36=0,"",G$72*'salario real - UMN'!G36/'salario real - UMN'!G$72)</f>
        <v/>
      </c>
      <c r="H36" s="322" t="str">
        <f>IF('salario real - UMN'!H36=0,"",H$72*'salario real - UMN'!H36/'salario real - UMN'!H$72)</f>
        <v/>
      </c>
      <c r="I36" s="322" t="str">
        <f>IF('salario real - UMN'!I36=0,"",I$72*'salario real - UMN'!I36/'salario real - UMN'!I$72)</f>
        <v/>
      </c>
      <c r="J36" s="322" t="str">
        <f>IF('salario real - UMN'!J36=0,"",J$72*'salario real - UMN'!J36/'salario real - UMN'!J$72)</f>
        <v/>
      </c>
      <c r="K36" s="322" t="str">
        <f>IF('salario real - UMN'!K36=0,"",K$72*'salario real - UMN'!K36/'salario real - UMN'!K$72)</f>
        <v/>
      </c>
      <c r="L36" s="322">
        <f>IF('salario real - UMN'!L36=0,"",L$72*'salario real - UMN'!L36/'salario real - UMN'!L$72)</f>
        <v>1580.9773374324257</v>
      </c>
      <c r="M36" s="322" t="str">
        <f>IF('salario real - UMN'!M36=0,"",M$72*'salario real - UMN'!M36/'salario real - UMN'!M$72)</f>
        <v/>
      </c>
      <c r="N36" s="322">
        <f>IF('salario real - UMN'!N36=0,"",N$72*'salario real - UMN'!N36/'salario real - UMN'!N$72)</f>
        <v>3664.9213457121477</v>
      </c>
      <c r="O36" s="322" t="str">
        <f>IF('salario real - UMN'!O36=0,"",O$72*'salario real - UMN'!O36/'salario real - UMN'!O$72)</f>
        <v/>
      </c>
      <c r="P36" s="322" t="str">
        <f>IF('salario real - UMN'!P36=0,"",P$72*'salario real - UMN'!P36/'salario real - UMN'!P$72)</f>
        <v/>
      </c>
      <c r="Q36" s="322">
        <f>IF('salario real - UMN'!Q36=0,"",Q$72*'salario real - UMN'!Q36/'salario real - UMN'!Q$72)</f>
        <v>22.883712083952261</v>
      </c>
      <c r="R36" s="322" t="str">
        <f>IF('salario real - UMN'!R36=0,"",R$72*'salario real - UMN'!R36/'salario real - UMN'!R$72)</f>
        <v/>
      </c>
      <c r="S36" s="322" t="str">
        <f>IF('salario real - UMN'!S36=0,"",S$72*'salario real - UMN'!S36/'salario real - UMN'!S$72)</f>
        <v/>
      </c>
      <c r="T36" s="322" t="str">
        <f>IF('salario real - UMN'!T36=0,"",T$72*'salario real - UMN'!T36/'salario real - UMN'!T$72)</f>
        <v/>
      </c>
      <c r="U36" s="322" t="str">
        <f>IF('salario real - UMN'!U36=0,"",U$72*'salario real - UMN'!U36/'salario real - UMN'!U$72)</f>
        <v/>
      </c>
      <c r="V36" s="322" t="str">
        <f>IF('salario real - UMN'!V36=0,"",V$72*'salario real - UMN'!V36/'salario real - UMN'!V$72)</f>
        <v/>
      </c>
      <c r="W36" s="322" t="str">
        <f>IF('salario real - UMN'!W36=0,"",W$72*'salario real - UMN'!W36/'salario real - UMN'!W$72)</f>
        <v/>
      </c>
      <c r="X36" s="322" t="str">
        <f>IF('salario real - UMN'!X36=0,"",X$72*'salario real - UMN'!X36/'salario real - UMN'!X$72)</f>
        <v/>
      </c>
      <c r="Y36" s="322" t="str">
        <f>IF('salario real - UMN'!Y36=0,"",Y$72*'salario real - UMN'!Y36/'salario real - UMN'!Y$72)</f>
        <v/>
      </c>
      <c r="Z36" s="322"/>
      <c r="AA36" s="322" t="str">
        <f>IF('salario real - UMN'!AA36=0,"",AA$72*'salario real - UMN'!AA36/'salario real - UMN'!AA$72)</f>
        <v/>
      </c>
      <c r="AB36" s="322" t="str">
        <f>IF('salario real - UMN'!AB36=0,"",AB$72*'salario real - UMN'!AB36/'salario real - UMN'!AB$72)</f>
        <v/>
      </c>
      <c r="AC36" s="322" t="str">
        <f>IF('salario real - UMN'!AC36=0,"",AC$72*'salario real - UMN'!AC36/'salario real - UMN'!AC$72)</f>
        <v/>
      </c>
      <c r="AD36" s="322" t="str">
        <f>IF('salario real - UMN'!AD36=0,"",AD$72*'salario real - UMN'!AD36/'salario real - UMN'!AD$72)</f>
        <v/>
      </c>
      <c r="AE36" s="322" t="str">
        <f>IF('salario real - UMN'!AE36=0,"",AE$72*'salario real - UMN'!AE36/'salario real - UMN'!AE$72)</f>
        <v/>
      </c>
      <c r="AF36" s="322" t="str">
        <f>IF('salario real - UMN'!AF36=0,"",AF$72*'salario real - UMN'!AF36/'salario real - UMN'!AF$72)</f>
        <v/>
      </c>
      <c r="AG36" s="322" t="str">
        <f>IF('salario real - UMN'!AG36=0,"",AG$72*'salario real - UMN'!AG36/'salario real - UMN'!AG$72)</f>
        <v/>
      </c>
      <c r="AH36" s="322" t="str">
        <f>IF('salario real - UMN'!AH36=0,"",AH$72*'salario real - UMN'!AH36/'salario real - UMN'!AH$72)</f>
        <v/>
      </c>
      <c r="AI36" s="322" t="str">
        <f>IF('salario real - UMN'!AI36=0,"",AI$72*'salario real - UMN'!AI36/'salario real - UMN'!AI$72)</f>
        <v/>
      </c>
    </row>
    <row r="37" spans="1:35" ht="14.25" x14ac:dyDescent="0.25">
      <c r="A37" s="321">
        <v>1970</v>
      </c>
      <c r="B37" s="322">
        <f>IF('salario real - UMN'!B37=0,"",B$72*'salario real - UMN'!B37/'salario real - UMN'!B$72)</f>
        <v>1947.6322663252483</v>
      </c>
      <c r="C37" s="322">
        <f>IF('salario real - UMN'!C37=0,"",C$72*'salario real - UMN'!C37/'salario real - UMN'!C$72)</f>
        <v>1429.2141040250588</v>
      </c>
      <c r="D37" s="322">
        <f>IF('salario real - UMN'!D37=0,"",D$72*'salario real - UMN'!D37/'salario real - UMN'!D$72)</f>
        <v>2313.4942182930981</v>
      </c>
      <c r="E37" s="322">
        <f>IF('salario real - UMN'!E37=0,"",E$72*'salario real - UMN'!E37/'salario real - UMN'!E$72)</f>
        <v>2212.1674129602793</v>
      </c>
      <c r="F37" s="322" t="str">
        <f>IF('salario real - UMN'!F37=0,"",F$72*'salario real - UMN'!F37/'salario real - UMN'!F$72)</f>
        <v/>
      </c>
      <c r="G37" s="322">
        <f>IF('salario real - UMN'!G37=0,"",G$72*'salario real - UMN'!G37/'salario real - UMN'!G$72)</f>
        <v>2588.9824802494813</v>
      </c>
      <c r="H37" s="570" t="s">
        <v>184</v>
      </c>
      <c r="I37" s="322" t="str">
        <f>IF('salario real - UMN'!I37=0,"",I$72*'salario real - UMN'!I37/'salario real - UMN'!I$72)</f>
        <v/>
      </c>
      <c r="J37" s="322" t="str">
        <f>IF('salario real - UMN'!J37=0,"",J$72*'salario real - UMN'!J37/'salario real - UMN'!J$72)</f>
        <v/>
      </c>
      <c r="K37" s="322">
        <f>IF('salario real - UMN'!K37=0,"",K$72*'salario real - UMN'!K37/'salario real - UMN'!K$72)</f>
        <v>430.51151982074185</v>
      </c>
      <c r="L37" s="322">
        <f>IF('salario real - UMN'!L37=0,"",L$72*'salario real - UMN'!L37/'salario real - UMN'!L$72)</f>
        <v>1657.1030221274716</v>
      </c>
      <c r="M37" s="322">
        <f>IF('salario real - UMN'!M37=0,"",M$72*'salario real - UMN'!M37/'salario real - UMN'!M$72)</f>
        <v>1912.4161922513895</v>
      </c>
      <c r="N37" s="322">
        <f>IF('salario real - UMN'!N37=0,"",N$72*'salario real - UMN'!N37/'salario real - UMN'!N$72)</f>
        <v>3698.4359750135218</v>
      </c>
      <c r="O37" s="322" t="str">
        <f>IF('salario real - UMN'!O37=0,"",O$72*'salario real - UMN'!O37/'salario real - UMN'!O$72)</f>
        <v/>
      </c>
      <c r="P37" s="322">
        <f>IF('salario real - UMN'!P37=0,"",P$72*'salario real - UMN'!P37/'salario real - UMN'!P$72)</f>
        <v>1348.4807670955051</v>
      </c>
      <c r="Q37" s="322">
        <f>IF('salario real - UMN'!Q37=0,"",Q$72*'salario real - UMN'!Q37/'salario real - UMN'!Q$72)</f>
        <v>2107.3788295750501</v>
      </c>
      <c r="R37" s="322" t="str">
        <f>IF('salario real - UMN'!R37=0,"",R$72*'salario real - UMN'!R37/'salario real - UMN'!R$72)</f>
        <v/>
      </c>
      <c r="S37" s="322" t="str">
        <f>IF('salario real - UMN'!S37=0,"",S$72*'salario real - UMN'!S37/'salario real - UMN'!S$72)</f>
        <v/>
      </c>
      <c r="T37" s="322" t="str">
        <f>IF('salario real - UMN'!T37=0,"",T$72*'salario real - UMN'!T37/'salario real - UMN'!T$72)</f>
        <v/>
      </c>
      <c r="U37" s="322" t="str">
        <f>IF('salario real - UMN'!U37=0,"",U$72*'salario real - UMN'!U37/'salario real - UMN'!U$72)</f>
        <v/>
      </c>
      <c r="V37" s="322">
        <f>IF('salario real - UMN'!V37=0,"",V$72*'salario real - UMN'!V37/'salario real - UMN'!V$72)</f>
        <v>1750.7745402898522</v>
      </c>
      <c r="W37" s="322">
        <f>IF('salario real - UMN'!W37=0,"",W$72*'salario real - UMN'!W37/'salario real - UMN'!W$72)</f>
        <v>1879.4016749636592</v>
      </c>
      <c r="X37" s="322">
        <f>IF('salario real - UMN'!X37=0,"",X$72*'salario real - UMN'!X37/'salario real - UMN'!X$72)</f>
        <v>1487.3129947961909</v>
      </c>
      <c r="Y37" s="322">
        <f>IF('salario real - UMN'!Y37=0,"",Y$72*'salario real - UMN'!Y37/'salario real - UMN'!Y$72)</f>
        <v>2057.3099609056048</v>
      </c>
      <c r="Z37" s="322" t="str">
        <f>IF('salario real - UMN'!Z37=0,"",Z$73*'salario real - UMN'!Z37/'salario real - UMN'!Z$73)</f>
        <v/>
      </c>
      <c r="AA37" s="322" t="str">
        <f>IF('salario real - UMN'!AA37=0,"",AA$72*'salario real - UMN'!AA37/'salario real - UMN'!AA$72)</f>
        <v/>
      </c>
      <c r="AB37" s="322">
        <f>IF('salario real - UMN'!AB37=0,"",AB$72*'salario real - UMN'!AB37/'salario real - UMN'!AB$72)</f>
        <v>1242.4900563685649</v>
      </c>
      <c r="AC37" s="322">
        <f>IF('salario real - UMN'!AC37=0,"",AC$72*'salario real - UMN'!AC37/'salario real - UMN'!AC$72)</f>
        <v>1698.964981340484</v>
      </c>
      <c r="AD37" s="322" t="str">
        <f>IF('salario real - UMN'!AD37=0,"",AD$72*'salario real - UMN'!AD37/'salario real - UMN'!AD$72)</f>
        <v/>
      </c>
      <c r="AE37" s="322" t="str">
        <f>IF('salario real - UMN'!AE37=0,"",AE$72*'salario real - UMN'!AE37/'salario real - UMN'!AE$72)</f>
        <v/>
      </c>
      <c r="AF37" s="322" t="str">
        <f>IF('salario real - UMN'!AF37=0,"",AF$72*'salario real - UMN'!AF37/'salario real - UMN'!AF$72)</f>
        <v/>
      </c>
      <c r="AG37" s="322" t="str">
        <f>IF('salario real - UMN'!AG37=0,"",AG$72*'salario real - UMN'!AG37/'salario real - UMN'!AG$72)</f>
        <v/>
      </c>
      <c r="AH37" s="322">
        <f>IF('salario real - UMN'!AH37=0,"",AH$72*'salario real - UMN'!AH37/'salario real - UMN'!AH$72)</f>
        <v>1668.4545879689249</v>
      </c>
      <c r="AI37" s="322" t="str">
        <f>IF('salario real - UMN'!AI37=0,"",AI$72*'salario real - UMN'!AI37/'salario real - UMN'!AI$72)</f>
        <v/>
      </c>
    </row>
    <row r="38" spans="1:35" ht="14.25" x14ac:dyDescent="0.25">
      <c r="A38" s="321">
        <v>1971</v>
      </c>
      <c r="B38" s="322">
        <f>IF('salario real - UMN'!B38=0,"",B$72*'salario real - UMN'!B38/'salario real - UMN'!B$72)</f>
        <v>2085.7680249247323</v>
      </c>
      <c r="C38" s="322">
        <f>IF('salario real - UMN'!C38=0,"",C$72*'salario real - UMN'!C38/'salario real - UMN'!C$72)</f>
        <v>1516.0787781564679</v>
      </c>
      <c r="D38" s="322">
        <f>IF('salario real - UMN'!D38=0,"",D$72*'salario real - UMN'!D38/'salario real - UMN'!D$72)</f>
        <v>2378.1912912455518</v>
      </c>
      <c r="E38" s="322">
        <f>IF('salario real - UMN'!E38=0,"",E$72*'salario real - UMN'!E38/'salario real - UMN'!E$72)</f>
        <v>2375.3489835257556</v>
      </c>
      <c r="F38" s="322" t="str">
        <f>IF('salario real - UMN'!F38=0,"",F$72*'salario real - UMN'!F38/'salario real - UMN'!F$72)</f>
        <v/>
      </c>
      <c r="G38" s="322">
        <f>IF('salario real - UMN'!G38=0,"",G$72*'salario real - UMN'!G38/'salario real - UMN'!G$72)</f>
        <v>2688.831549267305</v>
      </c>
      <c r="H38" s="570"/>
      <c r="I38" s="322" t="str">
        <f>IF('salario real - UMN'!I38=0,"",I$72*'salario real - UMN'!I38/'salario real - UMN'!I$72)</f>
        <v/>
      </c>
      <c r="J38" s="322" t="str">
        <f>IF('salario real - UMN'!J38=0,"",J$72*'salario real - UMN'!J38/'salario real - UMN'!J$72)</f>
        <v/>
      </c>
      <c r="K38" s="322">
        <f>IF('salario real - UMN'!K38=0,"",K$72*'salario real - UMN'!K38/'salario real - UMN'!K$72)</f>
        <v>446.26266461439292</v>
      </c>
      <c r="L38" s="322">
        <f>IF('salario real - UMN'!L38=0,"",L$72*'salario real - UMN'!L38/'salario real - UMN'!L$72)</f>
        <v>1752.189084110558</v>
      </c>
      <c r="M38" s="322">
        <f>IF('salario real - UMN'!M38=0,"",M$72*'salario real - UMN'!M38/'salario real - UMN'!M$72)</f>
        <v>2021.0612950864893</v>
      </c>
      <c r="N38" s="322">
        <f>IF('salario real - UMN'!N38=0,"",N$72*'salario real - UMN'!N38/'salario real - UMN'!N$72)</f>
        <v>3749.2186556530519</v>
      </c>
      <c r="O38" s="322" t="str">
        <f>IF('salario real - UMN'!O38=0,"",O$72*'salario real - UMN'!O38/'salario real - UMN'!O$72)</f>
        <v/>
      </c>
      <c r="P38" s="322">
        <f>IF('salario real - UMN'!P38=0,"",P$72*'salario real - UMN'!P38/'salario real - UMN'!P$72)</f>
        <v>1441.7645032680473</v>
      </c>
      <c r="Q38" s="322">
        <f>IF('salario real - UMN'!Q38=0,"",Q$72*'salario real - UMN'!Q38/'salario real - UMN'!Q$72)</f>
        <v>2219.4394896469353</v>
      </c>
      <c r="R38" s="322">
        <f>IF('salario real - UMN'!R38=0,"",R$72*'salario real - UMN'!R38/'salario real - UMN'!R$72)</f>
        <v>1712.9703069607469</v>
      </c>
      <c r="S38" s="322" t="str">
        <f>IF('salario real - UMN'!S38=0,"",S$72*'salario real - UMN'!S38/'salario real - UMN'!S$72)</f>
        <v/>
      </c>
      <c r="T38" s="322" t="str">
        <f>IF('salario real - UMN'!T38=0,"",T$72*'salario real - UMN'!T38/'salario real - UMN'!T$72)</f>
        <v/>
      </c>
      <c r="U38" s="322" t="str">
        <f>IF('salario real - UMN'!U38=0,"",U$72*'salario real - UMN'!U38/'salario real - UMN'!U$72)</f>
        <v/>
      </c>
      <c r="V38" s="322">
        <f>IF('salario real - UMN'!V38=0,"",V$72*'salario real - UMN'!V38/'salario real - UMN'!V$72)</f>
        <v>1898.5483042542799</v>
      </c>
      <c r="W38" s="322">
        <f>IF('salario real - UMN'!W38=0,"",W$72*'salario real - UMN'!W38/'salario real - UMN'!W$72)</f>
        <v>2029.3844098332468</v>
      </c>
      <c r="X38" s="322">
        <f>IF('salario real - UMN'!X38=0,"",X$72*'salario real - UMN'!X38/'salario real - UMN'!X$72)</f>
        <v>1502.1273147683078</v>
      </c>
      <c r="Y38" s="322">
        <f>IF('salario real - UMN'!Y38=0,"",Y$72*'salario real - UMN'!Y38/'salario real - UMN'!Y$72)</f>
        <v>2294.463364023281</v>
      </c>
      <c r="Z38" s="322">
        <f>IF('salario real - UMN'!Z38=0,"",Z$72*'salario real - UMN'!Z38/'salario real - UMN'!Z$72)</f>
        <v>2220.1086699371126</v>
      </c>
      <c r="AA38" s="322" t="str">
        <f>IF('salario real - UMN'!AA38=0,"",AA$72*'salario real - UMN'!AA38/'salario real - UMN'!AA$72)</f>
        <v/>
      </c>
      <c r="AB38" s="322">
        <f>IF('salario real - UMN'!AB38=0,"",AB$72*'salario real - UMN'!AB38/'salario real - UMN'!AB$72)</f>
        <v>1290.6395787897093</v>
      </c>
      <c r="AC38" s="322">
        <f>IF('salario real - UMN'!AC38=0,"",AC$72*'salario real - UMN'!AC38/'salario real - UMN'!AC$72)</f>
        <v>1728.8404213145225</v>
      </c>
      <c r="AD38" s="322" t="str">
        <f>IF('salario real - UMN'!AD38=0,"",AD$72*'salario real - UMN'!AD38/'salario real - UMN'!AD$72)</f>
        <v/>
      </c>
      <c r="AE38" s="322" t="str">
        <f>IF('salario real - UMN'!AE38=0,"",AE$72*'salario real - UMN'!AE38/'salario real - UMN'!AE$72)</f>
        <v/>
      </c>
      <c r="AF38" s="322" t="str">
        <f>IF('salario real - UMN'!AF38=0,"",AF$72*'salario real - UMN'!AF38/'salario real - UMN'!AF$72)</f>
        <v/>
      </c>
      <c r="AG38" s="322" t="str">
        <f>IF('salario real - UMN'!AG38=0,"",AG$72*'salario real - UMN'!AG38/'salario real - UMN'!AG$72)</f>
        <v/>
      </c>
      <c r="AH38" s="322">
        <f>IF('salario real - UMN'!AH38=0,"",AH$72*'salario real - UMN'!AH38/'salario real - UMN'!AH$72)</f>
        <v>1682.4249660698547</v>
      </c>
      <c r="AI38" s="322" t="str">
        <f>IF('salario real - UMN'!AI38=0,"",AI$72*'salario real - UMN'!AI38/'salario real - UMN'!AI$72)</f>
        <v/>
      </c>
    </row>
    <row r="39" spans="1:35" ht="14.25" x14ac:dyDescent="0.25">
      <c r="A39" s="321">
        <v>1972</v>
      </c>
      <c r="B39" s="322">
        <f>IF('salario real - UMN'!B39=0,"",B$72*'salario real - UMN'!B39/'salario real - UMN'!B$72)</f>
        <v>2200.8549569774214</v>
      </c>
      <c r="C39" s="322">
        <f>IF('salario real - UMN'!C39=0,"",C$72*'salario real - UMN'!C39/'salario real - UMN'!C$72)</f>
        <v>1432.0299886055977</v>
      </c>
      <c r="D39" s="322">
        <f>IF('salario real - UMN'!D39=0,"",D$72*'salario real - UMN'!D39/'salario real - UMN'!D$72)</f>
        <v>2463.7369201120941</v>
      </c>
      <c r="E39" s="322">
        <f>IF('salario real - UMN'!E39=0,"",E$72*'salario real - UMN'!E39/'salario real - UMN'!E$72)</f>
        <v>2573.8333954634859</v>
      </c>
      <c r="F39" s="322" t="str">
        <f>IF('salario real - UMN'!F39=0,"",F$72*'salario real - UMN'!F39/'salario real - UMN'!F$72)</f>
        <v/>
      </c>
      <c r="G39" s="322">
        <f>IF('salario real - UMN'!G39=0,"",G$72*'salario real - UMN'!G39/'salario real - UMN'!G$72)</f>
        <v>2764.0087643142529</v>
      </c>
      <c r="H39" s="570"/>
      <c r="I39" s="322" t="str">
        <f>IF('salario real - UMN'!I39=0,"",I$72*'salario real - UMN'!I39/'salario real - UMN'!I$72)</f>
        <v/>
      </c>
      <c r="J39" s="322" t="str">
        <f>IF('salario real - UMN'!J39=0,"",J$72*'salario real - UMN'!J39/'salario real - UMN'!J$72)</f>
        <v/>
      </c>
      <c r="K39" s="322">
        <f>IF('salario real - UMN'!K39=0,"",K$72*'salario real - UMN'!K39/'salario real - UMN'!K$72)</f>
        <v>474.18092796111955</v>
      </c>
      <c r="L39" s="322">
        <f>IF('salario real - UMN'!L39=0,"",L$72*'salario real - UMN'!L39/'salario real - UMN'!L$72)</f>
        <v>1810.921203629352</v>
      </c>
      <c r="M39" s="322">
        <f>IF('salario real - UMN'!M39=0,"",M$72*'salario real - UMN'!M39/'salario real - UMN'!M$72)</f>
        <v>2188.9509901087808</v>
      </c>
      <c r="N39" s="322">
        <f>IF('salario real - UMN'!N39=0,"",N$72*'salario real - UMN'!N39/'salario real - UMN'!N$72)</f>
        <v>3845.7254809257947</v>
      </c>
      <c r="O39" s="322" t="str">
        <f>IF('salario real - UMN'!O39=0,"",O$72*'salario real - UMN'!O39/'salario real - UMN'!O$72)</f>
        <v/>
      </c>
      <c r="P39" s="322">
        <f>IF('salario real - UMN'!P39=0,"",P$72*'salario real - UMN'!P39/'salario real - UMN'!P$72)</f>
        <v>1550.9917319105029</v>
      </c>
      <c r="Q39" s="322">
        <f>IF('salario real - UMN'!Q39=0,"",Q$72*'salario real - UMN'!Q39/'salario real - UMN'!Q$72)</f>
        <v>2299.7098849838053</v>
      </c>
      <c r="R39" s="322" t="str">
        <f>IF('salario real - UMN'!R39=0,"",R$72*'salario real - UMN'!R39/'salario real - UMN'!R$72)</f>
        <v/>
      </c>
      <c r="S39" s="322" t="str">
        <f>IF('salario real - UMN'!S39=0,"",S$72*'salario real - UMN'!S39/'salario real - UMN'!S$72)</f>
        <v/>
      </c>
      <c r="T39" s="322" t="str">
        <f>IF('salario real - UMN'!T39=0,"",T$72*'salario real - UMN'!T39/'salario real - UMN'!T$72)</f>
        <v/>
      </c>
      <c r="U39" s="322" t="str">
        <f>IF('salario real - UMN'!U39=0,"",U$72*'salario real - UMN'!U39/'salario real - UMN'!U$72)</f>
        <v/>
      </c>
      <c r="V39" s="322">
        <f>IF('salario real - UMN'!V39=0,"",V$72*'salario real - UMN'!V39/'salario real - UMN'!V$72)</f>
        <v>2000.9842959053726</v>
      </c>
      <c r="W39" s="322">
        <f>IF('salario real - UMN'!W39=0,"",W$72*'salario real - UMN'!W39/'salario real - UMN'!W$72)</f>
        <v>2218.9493755303743</v>
      </c>
      <c r="X39" s="322">
        <f>IF('salario real - UMN'!X39=0,"",X$72*'salario real - UMN'!X39/'salario real - UMN'!X$72)</f>
        <v>1585.4633103786728</v>
      </c>
      <c r="Y39" s="322">
        <f>IF('salario real - UMN'!Y39=0,"",Y$72*'salario real - UMN'!Y39/'salario real - UMN'!Y$72)</f>
        <v>2102.2107549052607</v>
      </c>
      <c r="Z39" s="322" t="str">
        <f>IF('salario real - UMN'!Z39=0,"",Z$73*'salario real - UMN'!Z39/'salario real - UMN'!Z$73)</f>
        <v/>
      </c>
      <c r="AA39" s="322" t="str">
        <f>IF('salario real - UMN'!AA39=0,"",AA$72*'salario real - UMN'!AA39/'salario real - UMN'!AA$72)</f>
        <v/>
      </c>
      <c r="AB39" s="322">
        <f>IF('salario real - UMN'!AB39=0,"",AB$72*'salario real - UMN'!AB39/'salario real - UMN'!AB$72)</f>
        <v>1357.9026528496843</v>
      </c>
      <c r="AC39" s="322">
        <f>IF('salario real - UMN'!AC39=0,"",AC$72*'salario real - UMN'!AC39/'salario real - UMN'!AC$72)</f>
        <v>1824.0050716050848</v>
      </c>
      <c r="AD39" s="322" t="str">
        <f>IF('salario real - UMN'!AD39=0,"",AD$72*'salario real - UMN'!AD39/'salario real - UMN'!AD$72)</f>
        <v/>
      </c>
      <c r="AE39" s="322" t="str">
        <f>IF('salario real - UMN'!AE39=0,"",AE$72*'salario real - UMN'!AE39/'salario real - UMN'!AE$72)</f>
        <v/>
      </c>
      <c r="AF39" s="322" t="str">
        <f>IF('salario real - UMN'!AF39=0,"",AF$72*'salario real - UMN'!AF39/'salario real - UMN'!AF$72)</f>
        <v/>
      </c>
      <c r="AG39" s="322" t="str">
        <f>IF('salario real - UMN'!AG39=0,"",AG$72*'salario real - UMN'!AG39/'salario real - UMN'!AG$72)</f>
        <v/>
      </c>
      <c r="AH39" s="322">
        <f>IF('salario real - UMN'!AH39=0,"",AH$72*'salario real - UMN'!AH39/'salario real - UMN'!AH$72)</f>
        <v>1724.1302350024202</v>
      </c>
      <c r="AI39" s="322" t="str">
        <f>IF('salario real - UMN'!AI39=0,"",AI$72*'salario real - UMN'!AI39/'salario real - UMN'!AI$72)</f>
        <v/>
      </c>
    </row>
    <row r="40" spans="1:35" ht="14.25" x14ac:dyDescent="0.25">
      <c r="A40" s="321">
        <v>1973</v>
      </c>
      <c r="B40" s="322">
        <f>IF('salario real - UMN'!B40=0,"",B$72*'salario real - UMN'!B40/'salario real - UMN'!B$72)</f>
        <v>2322.8641133835717</v>
      </c>
      <c r="C40" s="322">
        <f>IF('salario real - UMN'!C40=0,"",C$72*'salario real - UMN'!C40/'salario real - UMN'!C$72)</f>
        <v>1575.3277266739353</v>
      </c>
      <c r="D40" s="322">
        <f>IF('salario real - UMN'!D40=0,"",D$72*'salario real - UMN'!D40/'salario real - UMN'!D$72)</f>
        <v>2673.7285972227346</v>
      </c>
      <c r="E40" s="322">
        <f>IF('salario real - UMN'!E40=0,"",E$72*'salario real - UMN'!E40/'salario real - UMN'!E$72)</f>
        <v>2727.0493143656613</v>
      </c>
      <c r="F40" s="322" t="str">
        <f>IF('salario real - UMN'!F40=0,"",F$72*'salario real - UMN'!F40/'salario real - UMN'!F$72)</f>
        <v/>
      </c>
      <c r="G40" s="322">
        <f>IF('salario real - UMN'!G40=0,"",G$72*'salario real - UMN'!G40/'salario real - UMN'!G$72)</f>
        <v>2791.5215072034161</v>
      </c>
      <c r="H40" s="570"/>
      <c r="I40" s="322" t="str">
        <f>IF('salario real - UMN'!I40=0,"",I$72*'salario real - UMN'!I40/'salario real - UMN'!I$72)</f>
        <v/>
      </c>
      <c r="J40" s="322" t="str">
        <f>IF('salario real - UMN'!J40=0,"",J$72*'salario real - UMN'!J40/'salario real - UMN'!J$72)</f>
        <v/>
      </c>
      <c r="K40" s="322">
        <f>IF('salario real - UMN'!K40=0,"",K$72*'salario real - UMN'!K40/'salario real - UMN'!K$72)</f>
        <v>579.06564534728284</v>
      </c>
      <c r="L40" s="322">
        <f>IF('salario real - UMN'!L40=0,"",L$72*'salario real - UMN'!L40/'salario real - UMN'!L$72)</f>
        <v>1877.0161549708512</v>
      </c>
      <c r="M40" s="322">
        <f>IF('salario real - UMN'!M40=0,"",M$72*'salario real - UMN'!M40/'salario real - UMN'!M$72)</f>
        <v>2336.3745944443494</v>
      </c>
      <c r="N40" s="322">
        <f>IF('salario real - UMN'!N40=0,"",N$72*'salario real - UMN'!N40/'salario real - UMN'!N$72)</f>
        <v>3876.253020301474</v>
      </c>
      <c r="O40" s="322" t="str">
        <f>IF('salario real - UMN'!O40=0,"",O$72*'salario real - UMN'!O40/'salario real - UMN'!O$72)</f>
        <v/>
      </c>
      <c r="P40" s="322">
        <f>IF('salario real - UMN'!P40=0,"",P$72*'salario real - UMN'!P40/'salario real - UMN'!P$72)</f>
        <v>1631.0428801431428</v>
      </c>
      <c r="Q40" s="322">
        <f>IF('salario real - UMN'!Q40=0,"",Q$72*'salario real - UMN'!Q40/'salario real - UMN'!Q$72)</f>
        <v>2405.5916904464284</v>
      </c>
      <c r="R40" s="322" t="str">
        <f>IF('salario real - UMN'!R40=0,"",R$72*'salario real - UMN'!R40/'salario real - UMN'!R$72)</f>
        <v/>
      </c>
      <c r="S40" s="322" t="str">
        <f>IF('salario real - UMN'!S40=0,"",S$72*'salario real - UMN'!S40/'salario real - UMN'!S$72)</f>
        <v/>
      </c>
      <c r="T40" s="322" t="str">
        <f>IF('salario real - UMN'!T40=0,"",T$72*'salario real - UMN'!T40/'salario real - UMN'!T$72)</f>
        <v/>
      </c>
      <c r="U40" s="322" t="str">
        <f>IF('salario real - UMN'!U40=0,"",U$72*'salario real - UMN'!U40/'salario real - UMN'!U$72)</f>
        <v/>
      </c>
      <c r="V40" s="322">
        <f>IF('salario real - UMN'!V40=0,"",V$72*'salario real - UMN'!V40/'salario real - UMN'!V$72)</f>
        <v>2131.6777740321754</v>
      </c>
      <c r="W40" s="322">
        <f>IF('salario real - UMN'!W40=0,"",W$72*'salario real - UMN'!W40/'salario real - UMN'!W$72)</f>
        <v>2388.4469399834802</v>
      </c>
      <c r="X40" s="322">
        <f>IF('salario real - UMN'!X40=0,"",X$72*'salario real - UMN'!X40/'salario real - UMN'!X$72)</f>
        <v>1546.4335276193804</v>
      </c>
      <c r="Y40" s="322">
        <f>IF('salario real - UMN'!Y40=0,"",Y$72*'salario real - UMN'!Y40/'salario real - UMN'!Y$72)</f>
        <v>2182.3638530691037</v>
      </c>
      <c r="Z40" s="322" t="str">
        <f>IF('salario real - UMN'!Z40=0,"",Z$73*'salario real - UMN'!Z40/'salario real - UMN'!Z$73)</f>
        <v/>
      </c>
      <c r="AA40" s="322" t="str">
        <f>IF('salario real - UMN'!AA40=0,"",AA$72*'salario real - UMN'!AA40/'salario real - UMN'!AA$72)</f>
        <v/>
      </c>
      <c r="AB40" s="322">
        <f>IF('salario real - UMN'!AB40=0,"",AB$72*'salario real - UMN'!AB40/'salario real - UMN'!AB$72)</f>
        <v>1417.8389349113324</v>
      </c>
      <c r="AC40" s="322">
        <f>IF('salario real - UMN'!AC40=0,"",AC$72*'salario real - UMN'!AC40/'salario real - UMN'!AC$72)</f>
        <v>1889.8061835725034</v>
      </c>
      <c r="AD40" s="322" t="str">
        <f>IF('salario real - UMN'!AD40=0,"",AD$72*'salario real - UMN'!AD40/'salario real - UMN'!AD$72)</f>
        <v/>
      </c>
      <c r="AE40" s="322" t="str">
        <f>IF('salario real - UMN'!AE40=0,"",AE$72*'salario real - UMN'!AE40/'salario real - UMN'!AE$72)</f>
        <v/>
      </c>
      <c r="AF40" s="322" t="str">
        <f>IF('salario real - UMN'!AF40=0,"",AF$72*'salario real - UMN'!AF40/'salario real - UMN'!AF$72)</f>
        <v/>
      </c>
      <c r="AG40" s="322" t="str">
        <f>IF('salario real - UMN'!AG40=0,"",AG$72*'salario real - UMN'!AG40/'salario real - UMN'!AG$72)</f>
        <v/>
      </c>
      <c r="AH40" s="322">
        <f>IF('salario real - UMN'!AH40=0,"",AH$72*'salario real - UMN'!AH40/'salario real - UMN'!AH$72)</f>
        <v>1724.2451827687655</v>
      </c>
      <c r="AI40" s="322" t="str">
        <f>IF('salario real - UMN'!AI40=0,"",AI$72*'salario real - UMN'!AI40/'salario real - UMN'!AI$72)</f>
        <v/>
      </c>
    </row>
    <row r="41" spans="1:35" ht="14.25" x14ac:dyDescent="0.25">
      <c r="A41" s="321">
        <v>1974</v>
      </c>
      <c r="B41" s="322">
        <f>IF('salario real - UMN'!B41=0,"",B$72*'salario real - UMN'!B41/'salario real - UMN'!B$72)</f>
        <v>2436.0895254686575</v>
      </c>
      <c r="C41" s="322">
        <f>IF('salario real - UMN'!C41=0,"",C$72*'salario real - UMN'!C41/'salario real - UMN'!C$72)</f>
        <v>1836.2772233896967</v>
      </c>
      <c r="D41" s="322">
        <f>IF('salario real - UMN'!D41=0,"",D$72*'salario real - UMN'!D41/'salario real - UMN'!D$72)</f>
        <v>2972.0274351448702</v>
      </c>
      <c r="E41" s="322">
        <f>IF('salario real - UMN'!E41=0,"",E$72*'salario real - UMN'!E41/'salario real - UMN'!E$72)</f>
        <v>2856.2837754419775</v>
      </c>
      <c r="F41" s="322" t="str">
        <f>IF('salario real - UMN'!F41=0,"",F$72*'salario real - UMN'!F41/'salario real - UMN'!F$72)</f>
        <v/>
      </c>
      <c r="G41" s="322">
        <f>IF('salario real - UMN'!G41=0,"",G$72*'salario real - UMN'!G41/'salario real - UMN'!G$72)</f>
        <v>2870.2616233466747</v>
      </c>
      <c r="H41" s="322">
        <f>IF('salario real - UMN'!H41=0,"",H$72*'salario real - UMN'!H41/'salario real - UMN'!H$72)</f>
        <v>459.41490636678043</v>
      </c>
      <c r="I41" s="322" t="str">
        <f>IF('salario real - UMN'!I41=0,"",I$72*'salario real - UMN'!I41/'salario real - UMN'!I$72)</f>
        <v/>
      </c>
      <c r="J41" s="322" t="str">
        <f>IF('salario real - UMN'!J41=0,"",J$72*'salario real - UMN'!J41/'salario real - UMN'!J$72)</f>
        <v/>
      </c>
      <c r="K41" s="322">
        <f>IF('salario real - UMN'!K41=0,"",K$72*'salario real - UMN'!K41/'salario real - UMN'!K$72)</f>
        <v>590.87936936387223</v>
      </c>
      <c r="L41" s="322">
        <f>IF('salario real - UMN'!L41=0,"",L$72*'salario real - UMN'!L41/'salario real - UMN'!L$72)</f>
        <v>1937.4972582043958</v>
      </c>
      <c r="M41" s="322">
        <f>IF('salario real - UMN'!M41=0,"",M$72*'salario real - UMN'!M41/'salario real - UMN'!M$72)</f>
        <v>2450.3689071611425</v>
      </c>
      <c r="N41" s="322">
        <f>IF('salario real - UMN'!N41=0,"",N$72*'salario real - UMN'!N41/'salario real - UMN'!N$72)</f>
        <v>3734.3707580788064</v>
      </c>
      <c r="O41" s="322" t="str">
        <f>IF('salario real - UMN'!O41=0,"",O$72*'salario real - UMN'!O41/'salario real - UMN'!O$72)</f>
        <v/>
      </c>
      <c r="P41" s="322">
        <f>IF('salario real - UMN'!P41=0,"",P$72*'salario real - UMN'!P41/'salario real - UMN'!P$72)</f>
        <v>1687.2760231949103</v>
      </c>
      <c r="Q41" s="322">
        <f>IF('salario real - UMN'!Q41=0,"",Q$72*'salario real - UMN'!Q41/'salario real - UMN'!Q$72)</f>
        <v>2487.9708768025303</v>
      </c>
      <c r="R41" s="322" t="str">
        <f>IF('salario real - UMN'!R41=0,"",R$72*'salario real - UMN'!R41/'salario real - UMN'!R$72)</f>
        <v/>
      </c>
      <c r="S41" s="322" t="str">
        <f>IF('salario real - UMN'!S41=0,"",S$72*'salario real - UMN'!S41/'salario real - UMN'!S$72)</f>
        <v/>
      </c>
      <c r="T41" s="322" t="str">
        <f>IF('salario real - UMN'!T41=0,"",T$72*'salario real - UMN'!T41/'salario real - UMN'!T$72)</f>
        <v/>
      </c>
      <c r="U41" s="322" t="str">
        <f>IF('salario real - UMN'!U41=0,"",U$72*'salario real - UMN'!U41/'salario real - UMN'!U$72)</f>
        <v/>
      </c>
      <c r="V41" s="322">
        <f>IF('salario real - UMN'!V41=0,"",V$72*'salario real - UMN'!V41/'salario real - UMN'!V$72)</f>
        <v>2175.8674497679376</v>
      </c>
      <c r="W41" s="322">
        <f>IF('salario real - UMN'!W41=0,"",W$72*'salario real - UMN'!W41/'salario real - UMN'!W$72)</f>
        <v>2444.3861457830349</v>
      </c>
      <c r="X41" s="322">
        <f>IF('salario real - UMN'!X41=0,"",X$72*'salario real - UMN'!X41/'salario real - UMN'!X$72)</f>
        <v>1548.5097556224162</v>
      </c>
      <c r="Y41" s="322">
        <f>IF('salario real - UMN'!Y41=0,"",Y$72*'salario real - UMN'!Y41/'salario real - UMN'!Y$72)</f>
        <v>2259.1847306604204</v>
      </c>
      <c r="Z41" s="322" t="str">
        <f>IF('salario real - UMN'!Z41=0,"",Z$73*'salario real - UMN'!Z41/'salario real - UMN'!Z$73)</f>
        <v/>
      </c>
      <c r="AA41" s="322" t="str">
        <f>IF('salario real - UMN'!AA41=0,"",AA$72*'salario real - UMN'!AA41/'salario real - UMN'!AA$72)</f>
        <v/>
      </c>
      <c r="AB41" s="322">
        <f>IF('salario real - UMN'!AB41=0,"",AB$72*'salario real - UMN'!AB41/'salario real - UMN'!AB$72)</f>
        <v>1600.874962302833</v>
      </c>
      <c r="AC41" s="322">
        <f>IF('salario real - UMN'!AC41=0,"",AC$72*'salario real - UMN'!AC41/'salario real - UMN'!AC$72)</f>
        <v>1935.6677025914319</v>
      </c>
      <c r="AD41" s="322" t="str">
        <f>IF('salario real - UMN'!AD41=0,"",AD$72*'salario real - UMN'!AD41/'salario real - UMN'!AD$72)</f>
        <v/>
      </c>
      <c r="AE41" s="322" t="str">
        <f>IF('salario real - UMN'!AE41=0,"",AE$72*'salario real - UMN'!AE41/'salario real - UMN'!AE$72)</f>
        <v/>
      </c>
      <c r="AF41" s="322" t="str">
        <f>IF('salario real - UMN'!AF41=0,"",AF$72*'salario real - UMN'!AF41/'salario real - UMN'!AF$72)</f>
        <v/>
      </c>
      <c r="AG41" s="322" t="str">
        <f>IF('salario real - UMN'!AG41=0,"",AG$72*'salario real - UMN'!AG41/'salario real - UMN'!AG$72)</f>
        <v/>
      </c>
      <c r="AH41" s="322">
        <f>IF('salario real - UMN'!AH41=0,"",AH$72*'salario real - UMN'!AH41/'salario real - UMN'!AH$72)</f>
        <v>1770.0516561100476</v>
      </c>
      <c r="AI41" s="322" t="str">
        <f>IF('salario real - UMN'!AI41=0,"",AI$72*'salario real - UMN'!AI41/'salario real - UMN'!AI$72)</f>
        <v/>
      </c>
    </row>
    <row r="42" spans="1:35" ht="14.25" x14ac:dyDescent="0.25">
      <c r="A42" s="321">
        <v>1975</v>
      </c>
      <c r="B42" s="322">
        <f>IF('salario real - UMN'!B42=0,"",B$72*'salario real - UMN'!B42/'salario real - UMN'!B$72)</f>
        <v>2475.0417181457346</v>
      </c>
      <c r="C42" s="322">
        <f>IF('salario real - UMN'!C42=0,"",C$72*'salario real - UMN'!C42/'salario real - UMN'!C$72)</f>
        <v>1856.1404408338942</v>
      </c>
      <c r="D42" s="322">
        <f>IF('salario real - UMN'!D42=0,"",D$72*'salario real - UMN'!D42/'salario real - UMN'!D$72)</f>
        <v>2995.6613178762282</v>
      </c>
      <c r="E42" s="322">
        <f>IF('salario real - UMN'!E42=0,"",E$72*'salario real - UMN'!E42/'salario real - UMN'!E$72)</f>
        <v>2951.9814310844135</v>
      </c>
      <c r="F42" s="322" t="str">
        <f>IF('salario real - UMN'!F42=0,"",F$72*'salario real - UMN'!F42/'salario real - UMN'!F$72)</f>
        <v/>
      </c>
      <c r="G42" s="322">
        <f>IF('salario real - UMN'!G42=0,"",G$72*'salario real - UMN'!G42/'salario real - UMN'!G$72)</f>
        <v>2963.8160868260788</v>
      </c>
      <c r="H42" s="322">
        <f>IF('salario real - UMN'!H42=0,"",H$72*'salario real - UMN'!H42/'salario real - UMN'!H$72)</f>
        <v>433.37300739771911</v>
      </c>
      <c r="I42" s="322" t="str">
        <f>IF('salario real - UMN'!I42=0,"",I$72*'salario real - UMN'!I42/'salario real - UMN'!I$72)</f>
        <v/>
      </c>
      <c r="J42" s="322" t="str">
        <f>IF('salario real - UMN'!J42=0,"",J$72*'salario real - UMN'!J42/'salario real - UMN'!J$72)</f>
        <v/>
      </c>
      <c r="K42" s="322">
        <f>IF('salario real - UMN'!K42=0,"",K$72*'salario real - UMN'!K42/'salario real - UMN'!K$72)</f>
        <v>596.06650103632251</v>
      </c>
      <c r="L42" s="322">
        <f>IF('salario real - UMN'!L42=0,"",L$72*'salario real - UMN'!L42/'salario real - UMN'!L$72)</f>
        <v>2006.3557460329621</v>
      </c>
      <c r="M42" s="322">
        <f>IF('salario real - UMN'!M42=0,"",M$72*'salario real - UMN'!M42/'salario real - UMN'!M$72)</f>
        <v>2522.7663346439908</v>
      </c>
      <c r="N42" s="322">
        <f>IF('salario real - UMN'!N42=0,"",N$72*'salario real - UMN'!N42/'salario real - UMN'!N$72)</f>
        <v>3693.7765005980546</v>
      </c>
      <c r="O42" s="322" t="str">
        <f>IF('salario real - UMN'!O42=0,"",O$72*'salario real - UMN'!O42/'salario real - UMN'!O$72)</f>
        <v/>
      </c>
      <c r="P42" s="322">
        <f>IF('salario real - UMN'!P42=0,"",P$72*'salario real - UMN'!P42/'salario real - UMN'!P$72)</f>
        <v>1767.3888274422964</v>
      </c>
      <c r="Q42" s="322">
        <f>IF('salario real - UMN'!Q42=0,"",Q$72*'salario real - UMN'!Q42/'salario real - UMN'!Q$72)</f>
        <v>2644.6885657361349</v>
      </c>
      <c r="R42" s="322" t="str">
        <f>IF('salario real - UMN'!R42=0,"",R$72*'salario real - UMN'!R42/'salario real - UMN'!R$72)</f>
        <v/>
      </c>
      <c r="S42" s="322">
        <f>IF('salario real - UMN'!S42=0,"",S$72*'salario real - UMN'!S42/'salario real - UMN'!S$72)</f>
        <v>3875.6052121467469</v>
      </c>
      <c r="T42" s="322" t="str">
        <f>IF('salario real - UMN'!T42=0,"",T$72*'salario real - UMN'!T42/'salario real - UMN'!T$72)</f>
        <v/>
      </c>
      <c r="U42" s="322" t="str">
        <f>IF('salario real - UMN'!U42=0,"",U$72*'salario real - UMN'!U42/'salario real - UMN'!U$72)</f>
        <v/>
      </c>
      <c r="V42" s="322">
        <f>IF('salario real - UMN'!V42=0,"",V$72*'salario real - UMN'!V42/'salario real - UMN'!V$72)</f>
        <v>2214.3407146969521</v>
      </c>
      <c r="W42" s="322">
        <f>IF('salario real - UMN'!W42=0,"",W$72*'salario real - UMN'!W42/'salario real - UMN'!W$72)</f>
        <v>2543.0491576750214</v>
      </c>
      <c r="X42" s="322">
        <f>IF('salario real - UMN'!X42=0,"",X$72*'salario real - UMN'!X42/'salario real - UMN'!X$72)</f>
        <v>1602.1353619010704</v>
      </c>
      <c r="Y42" s="322">
        <f>IF('salario real - UMN'!Y42=0,"",Y$72*'salario real - UMN'!Y42/'salario real - UMN'!Y$72)</f>
        <v>2321.6034423323194</v>
      </c>
      <c r="Z42" s="322" t="str">
        <f>IF('salario real - UMN'!Z42=0,"",Z$73*'salario real - UMN'!Z42/'salario real - UMN'!Z$73)</f>
        <v/>
      </c>
      <c r="AA42" s="322" t="str">
        <f>IF('salario real - UMN'!AA42=0,"",AA$72*'salario real - UMN'!AA42/'salario real - UMN'!AA$72)</f>
        <v/>
      </c>
      <c r="AB42" s="322">
        <f>IF('salario real - UMN'!AB42=0,"",AB$72*'salario real - UMN'!AB42/'salario real - UMN'!AB$72)</f>
        <v>1818.9170741349778</v>
      </c>
      <c r="AC42" s="322">
        <f>IF('salario real - UMN'!AC42=0,"",AC$72*'salario real - UMN'!AC42/'salario real - UMN'!AC$72)</f>
        <v>2045.5035280450259</v>
      </c>
      <c r="AD42" s="322" t="str">
        <f>IF('salario real - UMN'!AD42=0,"",AD$72*'salario real - UMN'!AD42/'salario real - UMN'!AD$72)</f>
        <v/>
      </c>
      <c r="AE42" s="322" t="str">
        <f>IF('salario real - UMN'!AE42=0,"",AE$72*'salario real - UMN'!AE42/'salario real - UMN'!AE$72)</f>
        <v/>
      </c>
      <c r="AF42" s="322" t="str">
        <f>IF('salario real - UMN'!AF42=0,"",AF$72*'salario real - UMN'!AF42/'salario real - UMN'!AF$72)</f>
        <v/>
      </c>
      <c r="AG42" s="322" t="str">
        <f>IF('salario real - UMN'!AG42=0,"",AG$72*'salario real - UMN'!AG42/'salario real - UMN'!AG$72)</f>
        <v/>
      </c>
      <c r="AH42" s="322">
        <f>IF('salario real - UMN'!AH42=0,"",AH$72*'salario real - UMN'!AH42/'salario real - UMN'!AH$72)</f>
        <v>1875.8596393304863</v>
      </c>
      <c r="AI42" s="322" t="str">
        <f>IF('salario real - UMN'!AI42=0,"",AI$72*'salario real - UMN'!AI42/'salario real - UMN'!AI$72)</f>
        <v/>
      </c>
    </row>
    <row r="43" spans="1:35" ht="14.25" x14ac:dyDescent="0.25">
      <c r="A43" s="321">
        <v>1976</v>
      </c>
      <c r="B43" s="322">
        <f>IF('salario real - UMN'!B43=0,"",B$72*'salario real - UMN'!B43/'salario real - UMN'!B$72)</f>
        <v>2589.3371124688715</v>
      </c>
      <c r="C43" s="322">
        <f>IF('salario real - UMN'!C43=0,"",C$72*'salario real - UMN'!C43/'salario real - UMN'!C$72)</f>
        <v>1210.1614060709603</v>
      </c>
      <c r="D43" s="322">
        <f>IF('salario real - UMN'!D43=0,"",D$72*'salario real - UMN'!D43/'salario real - UMN'!D$72)</f>
        <v>2980.8507060451484</v>
      </c>
      <c r="E43" s="322">
        <f>IF('salario real - UMN'!E43=0,"",E$72*'salario real - UMN'!E43/'salario real - UMN'!E$72)</f>
        <v>3137.5739178088329</v>
      </c>
      <c r="F43" s="322" t="str">
        <f>IF('salario real - UMN'!F43=0,"",F$72*'salario real - UMN'!F43/'salario real - UMN'!F$72)</f>
        <v/>
      </c>
      <c r="G43" s="322">
        <f>IF('salario real - UMN'!G43=0,"",G$72*'salario real - UMN'!G43/'salario real - UMN'!G$72)</f>
        <v>2993.3859960502764</v>
      </c>
      <c r="H43" s="322">
        <f>IF('salario real - UMN'!H43=0,"",H$72*'salario real - UMN'!H43/'salario real - UMN'!H$72)</f>
        <v>590.0638994478353</v>
      </c>
      <c r="I43" s="322" t="str">
        <f>IF('salario real - UMN'!I43=0,"",I$72*'salario real - UMN'!I43/'salario real - UMN'!I$72)</f>
        <v/>
      </c>
      <c r="J43" s="322" t="str">
        <f>IF('salario real - UMN'!J43=0,"",J$72*'salario real - UMN'!J43/'salario real - UMN'!J$72)</f>
        <v/>
      </c>
      <c r="K43" s="322">
        <f>IF('salario real - UMN'!K43=0,"",K$72*'salario real - UMN'!K43/'salario real - UMN'!K$72)</f>
        <v>671.97847316491425</v>
      </c>
      <c r="L43" s="322">
        <f>IF('salario real - UMN'!L43=0,"",L$72*'salario real - UMN'!L43/'salario real - UMN'!L$72)</f>
        <v>2128.926298766487</v>
      </c>
      <c r="M43" s="322">
        <f>IF('salario real - UMN'!M43=0,"",M$72*'salario real - UMN'!M43/'salario real - UMN'!M$72)</f>
        <v>2607.082380869595</v>
      </c>
      <c r="N43" s="322">
        <f>IF('salario real - UMN'!N43=0,"",N$72*'salario real - UMN'!N43/'salario real - UMN'!N$72)</f>
        <v>3723.4502390643579</v>
      </c>
      <c r="O43" s="322" t="str">
        <f>IF('salario real - UMN'!O43=0,"",O$72*'salario real - UMN'!O43/'salario real - UMN'!O$72)</f>
        <v/>
      </c>
      <c r="P43" s="322">
        <f>IF('salario real - UMN'!P43=0,"",P$72*'salario real - UMN'!P43/'salario real - UMN'!P$72)</f>
        <v>1814.2767662337949</v>
      </c>
      <c r="Q43" s="322">
        <f>IF('salario real - UMN'!Q43=0,"",Q$72*'salario real - UMN'!Q43/'salario real - UMN'!Q$72)</f>
        <v>2771.0399164757787</v>
      </c>
      <c r="R43" s="322" t="str">
        <f>IF('salario real - UMN'!R43=0,"",R$72*'salario real - UMN'!R43/'salario real - UMN'!R$72)</f>
        <v/>
      </c>
      <c r="S43" s="322">
        <f>IF('salario real - UMN'!S43=0,"",S$72*'salario real - UMN'!S43/'salario real - UMN'!S$72)</f>
        <v>3927.5400379158332</v>
      </c>
      <c r="T43" s="322" t="str">
        <f>IF('salario real - UMN'!T43=0,"",T$72*'salario real - UMN'!T43/'salario real - UMN'!T$72)</f>
        <v/>
      </c>
      <c r="U43" s="322">
        <f>IF('salario real - UMN'!U43=0,"",U$72*'salario real - UMN'!U43/'salario real - UMN'!U$72)</f>
        <v>1857.6774286040813</v>
      </c>
      <c r="V43" s="322">
        <f>IF('salario real - UMN'!V43=0,"",V$72*'salario real - UMN'!V43/'salario real - UMN'!V$72)</f>
        <v>2307.3392534225118</v>
      </c>
      <c r="W43" s="322">
        <f>IF('salario real - UMN'!W43=0,"",W$72*'salario real - UMN'!W43/'salario real - UMN'!W$72)</f>
        <v>2575.9704017212512</v>
      </c>
      <c r="X43" s="322">
        <f>IF('salario real - UMN'!X43=0,"",X$72*'salario real - UMN'!X43/'salario real - UMN'!X$72)</f>
        <v>1734.706796565378</v>
      </c>
      <c r="Y43" s="322">
        <f>IF('salario real - UMN'!Y43=0,"",Y$72*'salario real - UMN'!Y43/'salario real - UMN'!Y$72)</f>
        <v>2365.8992094971395</v>
      </c>
      <c r="Z43" s="322">
        <f>IF('salario real - UMN'!Z43=0,"",Z$73*'salario real - UMN'!Z43/'salario real - UMN'!Z$73)</f>
        <v>2393.4411236249539</v>
      </c>
      <c r="AA43" s="322" t="str">
        <f>IF('salario real - UMN'!AA43=0,"",AA$72*'salario real - UMN'!AA43/'salario real - UMN'!AA$72)</f>
        <v/>
      </c>
      <c r="AB43" s="322">
        <f>IF('salario real - UMN'!AB43=0,"",AB$72*'salario real - UMN'!AB43/'salario real - UMN'!AB$72)</f>
        <v>1834.8678158651664</v>
      </c>
      <c r="AC43" s="322">
        <f>IF('salario real - UMN'!AC43=0,"",AC$72*'salario real - UMN'!AC43/'salario real - UMN'!AC$72)</f>
        <v>2011.5148848606448</v>
      </c>
      <c r="AD43" s="322" t="str">
        <f>IF('salario real - UMN'!AD43=0,"",AD$72*'salario real - UMN'!AD43/'salario real - UMN'!AD$72)</f>
        <v/>
      </c>
      <c r="AE43" s="322" t="str">
        <f>IF('salario real - UMN'!AE43=0,"",AE$72*'salario real - UMN'!AE43/'salario real - UMN'!AE$72)</f>
        <v/>
      </c>
      <c r="AF43" s="322" t="str">
        <f>IF('salario real - UMN'!AF43=0,"",AF$72*'salario real - UMN'!AF43/'salario real - UMN'!AF$72)</f>
        <v/>
      </c>
      <c r="AG43" s="322" t="str">
        <f>IF('salario real - UMN'!AG43=0,"",AG$72*'salario real - UMN'!AG43/'salario real - UMN'!AG$72)</f>
        <v/>
      </c>
      <c r="AH43" s="322">
        <f>IF('salario real - UMN'!AH43=0,"",AH$72*'salario real - UMN'!AH43/'salario real - UMN'!AH$72)</f>
        <v>1998.5027374459394</v>
      </c>
      <c r="AI43" s="322" t="str">
        <f>IF('salario real - UMN'!AI43=0,"",AI$72*'salario real - UMN'!AI43/'salario real - UMN'!AI$72)</f>
        <v/>
      </c>
    </row>
    <row r="44" spans="1:35" ht="14.25" x14ac:dyDescent="0.25">
      <c r="A44" s="321">
        <v>1977</v>
      </c>
      <c r="B44" s="322">
        <f>IF('salario real - UMN'!B44=0,"",B$72*'salario real - UMN'!B44/'salario real - UMN'!B$72)</f>
        <v>2684.6515776103884</v>
      </c>
      <c r="C44" s="322">
        <f>IF('salario real - UMN'!C44=0,"",C$72*'salario real - UMN'!C44/'salario real - UMN'!C$72)</f>
        <v>1043.9035278907775</v>
      </c>
      <c r="D44" s="322">
        <f>IF('salario real - UMN'!D44=0,"",D$72*'salario real - UMN'!D44/'salario real - UMN'!D$72)</f>
        <v>2866.8791974356695</v>
      </c>
      <c r="E44" s="322">
        <f>IF('salario real - UMN'!E44=0,"",E$72*'salario real - UMN'!E44/'salario real - UMN'!E$72)</f>
        <v>3197.5429542425163</v>
      </c>
      <c r="F44" s="322" t="str">
        <f>IF('salario real - UMN'!F44=0,"",F$72*'salario real - UMN'!F44/'salario real - UMN'!F$72)</f>
        <v/>
      </c>
      <c r="G44" s="322">
        <f>IF('salario real - UMN'!G44=0,"",G$72*'salario real - UMN'!G44/'salario real - UMN'!G$72)</f>
        <v>3013.3606400233566</v>
      </c>
      <c r="H44" s="322">
        <f>IF('salario real - UMN'!H44=0,"",H$72*'salario real - UMN'!H44/'salario real - UMN'!H$72)</f>
        <v>624.3557555547178</v>
      </c>
      <c r="I44" s="322" t="str">
        <f>IF('salario real - UMN'!I44=0,"",I$72*'salario real - UMN'!I44/'salario real - UMN'!I$72)</f>
        <v/>
      </c>
      <c r="J44" s="322" t="str">
        <f>IF('salario real - UMN'!J44=0,"",J$72*'salario real - UMN'!J44/'salario real - UMN'!J$72)</f>
        <v/>
      </c>
      <c r="K44" s="322">
        <f>IF('salario real - UMN'!K44=0,"",K$72*'salario real - UMN'!K44/'salario real - UMN'!K$72)</f>
        <v>741.79933043823098</v>
      </c>
      <c r="L44" s="322">
        <f>IF('salario real - UMN'!L44=0,"",L$72*'salario real - UMN'!L44/'salario real - UMN'!L$72)</f>
        <v>2111.088627667923</v>
      </c>
      <c r="M44" s="322">
        <f>IF('salario real - UMN'!M44=0,"",M$72*'salario real - UMN'!M44/'salario real - UMN'!M$72)</f>
        <v>2618.139258398352</v>
      </c>
      <c r="N44" s="322">
        <f>IF('salario real - UMN'!N44=0,"",N$72*'salario real - UMN'!N44/'salario real - UMN'!N$72)</f>
        <v>3750.0148574174973</v>
      </c>
      <c r="O44" s="322" t="str">
        <f>IF('salario real - UMN'!O44=0,"",O$72*'salario real - UMN'!O44/'salario real - UMN'!O$72)</f>
        <v/>
      </c>
      <c r="P44" s="322">
        <f>IF('salario real - UMN'!P44=0,"",P$72*'salario real - UMN'!P44/'salario real - UMN'!P$72)</f>
        <v>1757.1243277473106</v>
      </c>
      <c r="Q44" s="322">
        <f>IF('salario real - UMN'!Q44=0,"",Q$72*'salario real - UMN'!Q44/'salario real - UMN'!Q$72)</f>
        <v>2841.550333663452</v>
      </c>
      <c r="R44" s="322">
        <f>IF('salario real - UMN'!R44=0,"",R$72*'salario real - UMN'!R44/'salario real - UMN'!R$72)</f>
        <v>2281.426470166281</v>
      </c>
      <c r="S44" s="322">
        <f>IF('salario real - UMN'!S44=0,"",S$72*'salario real - UMN'!S44/'salario real - UMN'!S$72)</f>
        <v>3971.8835328012228</v>
      </c>
      <c r="T44" s="322" t="str">
        <f>IF('salario real - UMN'!T44=0,"",T$72*'salario real - UMN'!T44/'salario real - UMN'!T$72)</f>
        <v/>
      </c>
      <c r="U44" s="322">
        <f>IF('salario real - UMN'!U44=0,"",U$72*'salario real - UMN'!U44/'salario real - UMN'!U$72)</f>
        <v>1881.975656376771</v>
      </c>
      <c r="V44" s="322">
        <f>IF('salario real - UMN'!V44=0,"",V$72*'salario real - UMN'!V44/'salario real - UMN'!V$72)</f>
        <v>2361.7529552196734</v>
      </c>
      <c r="W44" s="322">
        <f>IF('salario real - UMN'!W44=0,"",W$72*'salario real - UMN'!W44/'salario real - UMN'!W$72)</f>
        <v>2620.2135308724137</v>
      </c>
      <c r="X44" s="322">
        <f>IF('salario real - UMN'!X44=0,"",X$72*'salario real - UMN'!X44/'salario real - UMN'!X$72)</f>
        <v>1759.2337220868824</v>
      </c>
      <c r="Y44" s="322">
        <f>IF('salario real - UMN'!Y44=0,"",Y$72*'salario real - UMN'!Y44/'salario real - UMN'!Y$72)</f>
        <v>2392.8757567377543</v>
      </c>
      <c r="Z44" s="322" t="str">
        <f>IF('salario real - UMN'!Z44=0,"",Z$73*'salario real - UMN'!Z44/'salario real - UMN'!Z$73)</f>
        <v/>
      </c>
      <c r="AA44" s="322" t="str">
        <f>IF('salario real - UMN'!AA44=0,"",AA$72*'salario real - UMN'!AA44/'salario real - UMN'!AA$72)</f>
        <v/>
      </c>
      <c r="AB44" s="322">
        <f>IF('salario real - UMN'!AB44=0,"",AB$72*'salario real - UMN'!AB44/'salario real - UMN'!AB$72)</f>
        <v>1745.0115244351389</v>
      </c>
      <c r="AC44" s="322">
        <f>IF('salario real - UMN'!AC44=0,"",AC$72*'salario real - UMN'!AC44/'salario real - UMN'!AC$72)</f>
        <v>1918.6043592864178</v>
      </c>
      <c r="AD44" s="322" t="str">
        <f>IF('salario real - UMN'!AD44=0,"",AD$72*'salario real - UMN'!AD44/'salario real - UMN'!AD$72)</f>
        <v/>
      </c>
      <c r="AE44" s="322" t="str">
        <f>IF('salario real - UMN'!AE44=0,"",AE$72*'salario real - UMN'!AE44/'salario real - UMN'!AE$72)</f>
        <v/>
      </c>
      <c r="AF44" s="322" t="str">
        <f>IF('salario real - UMN'!AF44=0,"",AF$72*'salario real - UMN'!AF44/'salario real - UMN'!AF$72)</f>
        <v/>
      </c>
      <c r="AG44" s="322" t="str">
        <f>IF('salario real - UMN'!AG44=0,"",AG$72*'salario real - UMN'!AG44/'salario real - UMN'!AG$72)</f>
        <v/>
      </c>
      <c r="AH44" s="322">
        <f>IF('salario real - UMN'!AH44=0,"",AH$72*'salario real - UMN'!AH44/'salario real - UMN'!AH$72)</f>
        <v>2006.9374242409285</v>
      </c>
      <c r="AI44" s="322" t="str">
        <f>IF('salario real - UMN'!AI44=0,"",AI$72*'salario real - UMN'!AI44/'salario real - UMN'!AI$72)</f>
        <v/>
      </c>
    </row>
    <row r="45" spans="1:35" ht="14.25" x14ac:dyDescent="0.25">
      <c r="A45" s="321">
        <v>1978</v>
      </c>
      <c r="B45" s="322">
        <f>IF('salario real - UMN'!B45=0,"",B$72*'salario real - UMN'!B45/'salario real - UMN'!B$72)</f>
        <v>2773.0611048724736</v>
      </c>
      <c r="C45" s="322">
        <f>IF('salario real - UMN'!C45=0,"",C$72*'salario real - UMN'!C45/'salario real - UMN'!C$72)</f>
        <v>1150.9988958660347</v>
      </c>
      <c r="D45" s="322">
        <f>IF('salario real - UMN'!D45=0,"",D$72*'salario real - UMN'!D45/'salario real - UMN'!D$72)</f>
        <v>2847.1939027446952</v>
      </c>
      <c r="E45" s="322">
        <f>IF('salario real - UMN'!E45=0,"",E$72*'salario real - UMN'!E45/'salario real - UMN'!E$72)</f>
        <v>3286.7545547694299</v>
      </c>
      <c r="F45" s="322" t="str">
        <f>IF('salario real - UMN'!F45=0,"",F$72*'salario real - UMN'!F45/'salario real - UMN'!F$72)</f>
        <v/>
      </c>
      <c r="G45" s="322">
        <f>IF('salario real - UMN'!G45=0,"",G$72*'salario real - UMN'!G45/'salario real - UMN'!G$72)</f>
        <v>2921.6508459221754</v>
      </c>
      <c r="H45" s="322">
        <f>IF('salario real - UMN'!H45=0,"",H$72*'salario real - UMN'!H45/'salario real - UMN'!H$72)</f>
        <v>720.50035246224672</v>
      </c>
      <c r="I45" s="322">
        <f>IF('salario real - UMN'!I45=0,"",I$72*'salario real - UMN'!I45/'salario real - UMN'!I$72)</f>
        <v>175.27567620821998</v>
      </c>
      <c r="J45" s="322" t="str">
        <f>IF('salario real - UMN'!J45=0,"",J$72*'salario real - UMN'!J45/'salario real - UMN'!J$72)</f>
        <v/>
      </c>
      <c r="K45" s="322">
        <f>IF('salario real - UMN'!K45=0,"",K$72*'salario real - UMN'!K45/'salario real - UMN'!K$72)</f>
        <v>848.30217355192531</v>
      </c>
      <c r="L45" s="322">
        <f>IF('salario real - UMN'!L45=0,"",L$72*'salario real - UMN'!L45/'salario real - UMN'!L$72)</f>
        <v>2115.3055037249969</v>
      </c>
      <c r="M45" s="322">
        <f>IF('salario real - UMN'!M45=0,"",M$72*'salario real - UMN'!M45/'salario real - UMN'!M$72)</f>
        <v>2714.0427167459943</v>
      </c>
      <c r="N45" s="322">
        <f>IF('salario real - UMN'!N45=0,"",N$72*'salario real - UMN'!N45/'salario real - UMN'!N$72)</f>
        <v>3767.2718416386892</v>
      </c>
      <c r="O45" s="322" t="str">
        <f>IF('salario real - UMN'!O45=0,"",O$72*'salario real - UMN'!O45/'salario real - UMN'!O$72)</f>
        <v/>
      </c>
      <c r="P45" s="322">
        <f>IF('salario real - UMN'!P45=0,"",P$72*'salario real - UMN'!P45/'salario real - UMN'!P$72)</f>
        <v>1721.3660177795098</v>
      </c>
      <c r="Q45" s="322">
        <f>IF('salario real - UMN'!Q45=0,"",Q$72*'salario real - UMN'!Q45/'salario real - UMN'!Q$72)</f>
        <v>2927.1048269137073</v>
      </c>
      <c r="R45" s="322">
        <f>IF('salario real - UMN'!R45=0,"",R$72*'salario real - UMN'!R45/'salario real - UMN'!R$72)</f>
        <v>2494.9446428864476</v>
      </c>
      <c r="S45" s="322">
        <f>IF('salario real - UMN'!S45=0,"",S$72*'salario real - UMN'!S45/'salario real - UMN'!S$72)</f>
        <v>4095.1192085532966</v>
      </c>
      <c r="T45" s="322" t="str">
        <f>IF('salario real - UMN'!T45=0,"",T$72*'salario real - UMN'!T45/'salario real - UMN'!T$72)</f>
        <v/>
      </c>
      <c r="U45" s="322">
        <f>IF('salario real - UMN'!U45=0,"",U$72*'salario real - UMN'!U45/'salario real - UMN'!U$72)</f>
        <v>2016.1175205984364</v>
      </c>
      <c r="V45" s="322">
        <f>IF('salario real - UMN'!V45=0,"",V$72*'salario real - UMN'!V45/'salario real - UMN'!V$72)</f>
        <v>2443.7640013780142</v>
      </c>
      <c r="W45" s="322">
        <f>IF('salario real - UMN'!W45=0,"",W$72*'salario real - UMN'!W45/'salario real - UMN'!W$72)</f>
        <v>2695.5564325148994</v>
      </c>
      <c r="X45" s="322">
        <f>IF('salario real - UMN'!X45=0,"",X$72*'salario real - UMN'!X45/'salario real - UMN'!X$72)</f>
        <v>1725.5981366322114</v>
      </c>
      <c r="Y45" s="322">
        <f>IF('salario real - UMN'!Y45=0,"",Y$72*'salario real - UMN'!Y45/'salario real - UMN'!Y$72)</f>
        <v>2389.2486441209621</v>
      </c>
      <c r="Z45" s="322" t="str">
        <f>IF('salario real - UMN'!Z45=0,"",Z$73*'salario real - UMN'!Z45/'salario real - UMN'!Z$73)</f>
        <v/>
      </c>
      <c r="AA45" s="322" t="str">
        <f>IF('salario real - UMN'!AA45=0,"",AA$72*'salario real - UMN'!AA45/'salario real - UMN'!AA$72)</f>
        <v/>
      </c>
      <c r="AB45" s="322">
        <f>IF('salario real - UMN'!AB45=0,"",AB$72*'salario real - UMN'!AB45/'salario real - UMN'!AB$72)</f>
        <v>1688.8722649603412</v>
      </c>
      <c r="AC45" s="322">
        <f>IF('salario real - UMN'!AC45=0,"",AC$72*'salario real - UMN'!AC45/'salario real - UMN'!AC$72)</f>
        <v>2007.8935852801358</v>
      </c>
      <c r="AD45" s="322" t="str">
        <f>IF('salario real - UMN'!AD45=0,"",AD$72*'salario real - UMN'!AD45/'salario real - UMN'!AD$72)</f>
        <v/>
      </c>
      <c r="AE45" s="322" t="str">
        <f>IF('salario real - UMN'!AE45=0,"",AE$72*'salario real - UMN'!AE45/'salario real - UMN'!AE$72)</f>
        <v/>
      </c>
      <c r="AF45" s="322" t="str">
        <f>IF('salario real - UMN'!AF45=0,"",AF$72*'salario real - UMN'!AF45/'salario real - UMN'!AF$72)</f>
        <v/>
      </c>
      <c r="AG45" s="322" t="str">
        <f>IF('salario real - UMN'!AG45=0,"",AG$72*'salario real - UMN'!AG45/'salario real - UMN'!AG$72)</f>
        <v/>
      </c>
      <c r="AH45" s="322">
        <f>IF('salario real - UMN'!AH45=0,"",AH$72*'salario real - UMN'!AH45/'salario real - UMN'!AH$72)</f>
        <v>2024.5600837860907</v>
      </c>
      <c r="AI45" s="322" t="str">
        <f>IF('salario real - UMN'!AI45=0,"",AI$72*'salario real - UMN'!AI45/'salario real - UMN'!AI$72)</f>
        <v/>
      </c>
    </row>
    <row r="46" spans="1:35" ht="14.25" x14ac:dyDescent="0.25">
      <c r="A46" s="321">
        <v>1979</v>
      </c>
      <c r="B46" s="322">
        <f>IF('salario real - UMN'!B46=0,"",B$72*'salario real - UMN'!B46/'salario real - UMN'!B$72)</f>
        <v>2847.7456857221405</v>
      </c>
      <c r="C46" s="322">
        <f>IF('salario real - UMN'!C46=0,"",C$72*'salario real - UMN'!C46/'salario real - UMN'!C$72)</f>
        <v>1250.0616673129966</v>
      </c>
      <c r="D46" s="322">
        <f>IF('salario real - UMN'!D46=0,"",D$72*'salario real - UMN'!D46/'salario real - UMN'!D$72)</f>
        <v>2880.4438837068756</v>
      </c>
      <c r="E46" s="322">
        <f>IF('salario real - UMN'!E46=0,"",E$72*'salario real - UMN'!E46/'salario real - UMN'!E$72)</f>
        <v>3331.6132862561226</v>
      </c>
      <c r="F46" s="322" t="str">
        <f>IF('salario real - UMN'!F46=0,"",F$72*'salario real - UMN'!F46/'salario real - UMN'!F$72)</f>
        <v/>
      </c>
      <c r="G46" s="322">
        <f>IF('salario real - UMN'!G46=0,"",G$72*'salario real - UMN'!G46/'salario real - UMN'!G$72)</f>
        <v>2882.6755872161871</v>
      </c>
      <c r="H46" s="322">
        <f>IF('salario real - UMN'!H46=0,"",H$72*'salario real - UMN'!H46/'salario real - UMN'!H$72)</f>
        <v>763.10755317596193</v>
      </c>
      <c r="I46" s="322">
        <f>IF('salario real - UMN'!I46=0,"",I$72*'salario real - UMN'!I46/'salario real - UMN'!I$72)</f>
        <v>188.67016104410018</v>
      </c>
      <c r="J46" s="322" t="str">
        <f>IF('salario real - UMN'!J46=0,"",J$72*'salario real - UMN'!J46/'salario real - UMN'!J$72)</f>
        <v/>
      </c>
      <c r="K46" s="322">
        <f>IF('salario real - UMN'!K46=0,"",K$72*'salario real - UMN'!K46/'salario real - UMN'!K$72)</f>
        <v>925.75997023282309</v>
      </c>
      <c r="L46" s="322">
        <f>IF('salario real - UMN'!L46=0,"",L$72*'salario real - UMN'!L46/'salario real - UMN'!L$72)</f>
        <v>2060.1171977697245</v>
      </c>
      <c r="M46" s="322">
        <f>IF('salario real - UMN'!M46=0,"",M$72*'salario real - UMN'!M46/'salario real - UMN'!M$72)</f>
        <v>2782.7908200981251</v>
      </c>
      <c r="N46" s="322">
        <f>IF('salario real - UMN'!N46=0,"",N$72*'salario real - UMN'!N46/'salario real - UMN'!N$72)</f>
        <v>3694.1256993843981</v>
      </c>
      <c r="O46" s="322" t="str">
        <f>IF('salario real - UMN'!O46=0,"",O$72*'salario real - UMN'!O46/'salario real - UMN'!O$72)</f>
        <v/>
      </c>
      <c r="P46" s="322">
        <f>IF('salario real - UMN'!P46=0,"",P$72*'salario real - UMN'!P46/'salario real - UMN'!P$72)</f>
        <v>1779.3732264849782</v>
      </c>
      <c r="Q46" s="322">
        <f>IF('salario real - UMN'!Q46=0,"",Q$72*'salario real - UMN'!Q46/'salario real - UMN'!Q$72)</f>
        <v>2991.6539303264044</v>
      </c>
      <c r="R46" s="322">
        <f>IF('salario real - UMN'!R46=0,"",R$72*'salario real - UMN'!R46/'salario real - UMN'!R$72)</f>
        <v>2558.1329989036576</v>
      </c>
      <c r="S46" s="322">
        <f>IF('salario real - UMN'!S46=0,"",S$72*'salario real - UMN'!S46/'salario real - UMN'!S$72)</f>
        <v>4177.5922893425541</v>
      </c>
      <c r="T46" s="322" t="str">
        <f>IF('salario real - UMN'!T46=0,"",T$72*'salario real - UMN'!T46/'salario real - UMN'!T$72)</f>
        <v/>
      </c>
      <c r="U46" s="322">
        <f>IF('salario real - UMN'!U46=0,"",U$72*'salario real - UMN'!U46/'salario real - UMN'!U$72)</f>
        <v>2116.5965296214517</v>
      </c>
      <c r="V46" s="322">
        <f>IF('salario real - UMN'!V46=0,"",V$72*'salario real - UMN'!V46/'salario real - UMN'!V$72)</f>
        <v>2539.6321259339779</v>
      </c>
      <c r="W46" s="322">
        <f>IF('salario real - UMN'!W46=0,"",W$72*'salario real - UMN'!W46/'salario real - UMN'!W$72)</f>
        <v>2753.718426828827</v>
      </c>
      <c r="X46" s="322">
        <f>IF('salario real - UMN'!X46=0,"",X$72*'salario real - UMN'!X46/'salario real - UMN'!X$72)</f>
        <v>1700.1488666828991</v>
      </c>
      <c r="Y46" s="322">
        <f>IF('salario real - UMN'!Y46=0,"",Y$72*'salario real - UMN'!Y46/'salario real - UMN'!Y$72)</f>
        <v>2351.3085512732191</v>
      </c>
      <c r="Z46" s="322">
        <f>IF('salario real - UMN'!Z46=0,"",Z$73*'salario real - UMN'!Z46/'salario real - UMN'!Z$73)</f>
        <v>2672.0076530315228</v>
      </c>
      <c r="AA46" s="322" t="str">
        <f>IF('salario real - UMN'!AA46=0,"",AA$72*'salario real - UMN'!AA46/'salario real - UMN'!AA$72)</f>
        <v/>
      </c>
      <c r="AB46" s="322">
        <f>IF('salario real - UMN'!AB46=0,"",AB$72*'salario real - UMN'!AB46/'salario real - UMN'!AB$72)</f>
        <v>1663.6064638951366</v>
      </c>
      <c r="AC46" s="322">
        <f>IF('salario real - UMN'!AC46=0,"",AC$72*'salario real - UMN'!AC46/'salario real - UMN'!AC$72)</f>
        <v>2040.9123556487145</v>
      </c>
      <c r="AD46" s="322" t="str">
        <f>IF('salario real - UMN'!AD46=0,"",AD$72*'salario real - UMN'!AD46/'salario real - UMN'!AD$72)</f>
        <v/>
      </c>
      <c r="AE46" s="322" t="str">
        <f>IF('salario real - UMN'!AE46=0,"",AE$72*'salario real - UMN'!AE46/'salario real - UMN'!AE$72)</f>
        <v/>
      </c>
      <c r="AF46" s="322" t="str">
        <f>IF('salario real - UMN'!AF46=0,"",AF$72*'salario real - UMN'!AF46/'salario real - UMN'!AF$72)</f>
        <v/>
      </c>
      <c r="AG46" s="322" t="str">
        <f>IF('salario real - UMN'!AG46=0,"",AG$72*'salario real - UMN'!AG46/'salario real - UMN'!AG$72)</f>
        <v/>
      </c>
      <c r="AH46" s="322">
        <f>IF('salario real - UMN'!AH46=0,"",AH$72*'salario real - UMN'!AH46/'salario real - UMN'!AH$72)</f>
        <v>2043.0972915673049</v>
      </c>
      <c r="AI46" s="322" t="str">
        <f>IF('salario real - UMN'!AI46=0,"",AI$72*'salario real - UMN'!AI46/'salario real - UMN'!AI$72)</f>
        <v/>
      </c>
    </row>
    <row r="47" spans="1:35" ht="14.25" x14ac:dyDescent="0.25">
      <c r="A47" s="321">
        <v>1980</v>
      </c>
      <c r="B47" s="322">
        <f>IF('salario real - UMN'!B47=0,"",B$72*'salario real - UMN'!B47/'salario real - UMN'!B$72)</f>
        <v>2768.5564087339858</v>
      </c>
      <c r="C47" s="322">
        <f>IF('salario real - UMN'!C47=0,"",C$72*'salario real - UMN'!C47/'salario real - UMN'!C$72)</f>
        <v>1488.9843692812753</v>
      </c>
      <c r="D47" s="322">
        <f>IF('salario real - UMN'!D47=0,"",D$72*'salario real - UMN'!D47/'salario real - UMN'!D$72)</f>
        <v>2940.5311402986704</v>
      </c>
      <c r="E47" s="322">
        <f>IF('salario real - UMN'!E47=0,"",E$72*'salario real - UMN'!E47/'salario real - UMN'!E$72)</f>
        <v>3330.5628478389026</v>
      </c>
      <c r="F47" s="322" t="str">
        <f>IF('salario real - UMN'!F47=0,"",F$72*'salario real - UMN'!F47/'salario real - UMN'!F$72)</f>
        <v/>
      </c>
      <c r="G47" s="322">
        <f>IF('salario real - UMN'!G47=0,"",G$72*'salario real - UMN'!G47/'salario real - UMN'!G$72)</f>
        <v>2861.6298283238998</v>
      </c>
      <c r="H47" s="322">
        <f>IF('salario real - UMN'!H47=0,"",H$72*'salario real - UMN'!H47/'salario real - UMN'!H$72)</f>
        <v>816.67039132895673</v>
      </c>
      <c r="I47" s="322">
        <f>IF('salario real - UMN'!I47=0,"",I$72*'salario real - UMN'!I47/'salario real - UMN'!I$72)</f>
        <v>185.45379665864661</v>
      </c>
      <c r="J47" s="322" t="str">
        <f>IF('salario real - UMN'!J47=0,"",J$72*'salario real - UMN'!J47/'salario real - UMN'!J$72)</f>
        <v/>
      </c>
      <c r="K47" s="322">
        <f>IF('salario real - UMN'!K47=0,"",K$72*'salario real - UMN'!K47/'salario real - UMN'!K$72)</f>
        <v>909.29160545310106</v>
      </c>
      <c r="L47" s="322">
        <f>IF('salario real - UMN'!L47=0,"",L$72*'salario real - UMN'!L47/'salario real - UMN'!L$72)</f>
        <v>1995.2231431775417</v>
      </c>
      <c r="M47" s="322">
        <f>IF('salario real - UMN'!M47=0,"",M$72*'salario real - UMN'!M47/'salario real - UMN'!M$72)</f>
        <v>2812.9023917125651</v>
      </c>
      <c r="N47" s="322">
        <f>IF('salario real - UMN'!N47=0,"",N$72*'salario real - UMN'!N47/'salario real - UMN'!N$72)</f>
        <v>3561.8417738208213</v>
      </c>
      <c r="O47" s="322" t="str">
        <f>IF('salario real - UMN'!O47=0,"",O$72*'salario real - UMN'!O47/'salario real - UMN'!O$72)</f>
        <v/>
      </c>
      <c r="P47" s="322">
        <f>IF('salario real - UMN'!P47=0,"",P$72*'salario real - UMN'!P47/'salario real - UMN'!P$72)</f>
        <v>1803.0212914195965</v>
      </c>
      <c r="Q47" s="322">
        <f>IF('salario real - UMN'!Q47=0,"",Q$72*'salario real - UMN'!Q47/'salario real - UMN'!Q$72)</f>
        <v>3017.4278198894767</v>
      </c>
      <c r="R47" s="322">
        <f>IF('salario real - UMN'!R47=0,"",R$72*'salario real - UMN'!R47/'salario real - UMN'!R$72)</f>
        <v>2374.0563031436468</v>
      </c>
      <c r="S47" s="322">
        <f>IF('salario real - UMN'!S47=0,"",S$72*'salario real - UMN'!S47/'salario real - UMN'!S$72)</f>
        <v>4039.1711007845197</v>
      </c>
      <c r="T47" s="322" t="str">
        <f>IF('salario real - UMN'!T47=0,"",T$72*'salario real - UMN'!T47/'salario real - UMN'!T$72)</f>
        <v/>
      </c>
      <c r="U47" s="322">
        <f>IF('salario real - UMN'!U47=0,"",U$72*'salario real - UMN'!U47/'salario real - UMN'!U$72)</f>
        <v>2166.0836106278944</v>
      </c>
      <c r="V47" s="322">
        <f>IF('salario real - UMN'!V47=0,"",V$72*'salario real - UMN'!V47/'salario real - UMN'!V$72)</f>
        <v>2553.4728495593858</v>
      </c>
      <c r="W47" s="322">
        <f>IF('salario real - UMN'!W47=0,"",W$72*'salario real - UMN'!W47/'salario real - UMN'!W$72)</f>
        <v>2708.5510644416822</v>
      </c>
      <c r="X47" s="322">
        <f>IF('salario real - UMN'!X47=0,"",X$72*'salario real - UMN'!X47/'salario real - UMN'!X$72)</f>
        <v>1650.5891997009455</v>
      </c>
      <c r="Y47" s="322">
        <f>IF('salario real - UMN'!Y47=0,"",Y$72*'salario real - UMN'!Y47/'salario real - UMN'!Y$72)</f>
        <v>2368.3053163842997</v>
      </c>
      <c r="Z47" s="322">
        <f>IF('salario real - UMN'!Z47=0,"",Z$73*'salario real - UMN'!Z47/'salario real - UMN'!Z$73)</f>
        <v>2693.3486926104274</v>
      </c>
      <c r="AA47" s="322" t="str">
        <f>IF('salario real - UMN'!AA47=0,"",AA$72*'salario real - UMN'!AA47/'salario real - UMN'!AA$72)</f>
        <v/>
      </c>
      <c r="AB47" s="322">
        <f>IF('salario real - UMN'!AB47=0,"",AB$72*'salario real - UMN'!AB47/'salario real - UMN'!AB$72)</f>
        <v>1718.03478926258</v>
      </c>
      <c r="AC47" s="322">
        <f>IF('salario real - UMN'!AC47=0,"",AC$72*'salario real - UMN'!AC47/'salario real - UMN'!AC$72)</f>
        <v>2089.9103387970945</v>
      </c>
      <c r="AD47" s="322" t="str">
        <f>IF('salario real - UMN'!AD47=0,"",AD$72*'salario real - UMN'!AD47/'salario real - UMN'!AD$72)</f>
        <v/>
      </c>
      <c r="AE47" s="322" t="str">
        <f>IF('salario real - UMN'!AE47=0,"",AE$72*'salario real - UMN'!AE47/'salario real - UMN'!AE$72)</f>
        <v/>
      </c>
      <c r="AF47" s="322" t="str">
        <f>IF('salario real - UMN'!AF47=0,"",AF$72*'salario real - UMN'!AF47/'salario real - UMN'!AF$72)</f>
        <v/>
      </c>
      <c r="AG47" s="322" t="str">
        <f>IF('salario real - UMN'!AG47=0,"",AG$72*'salario real - UMN'!AG47/'salario real - UMN'!AG$72)</f>
        <v/>
      </c>
      <c r="AH47" s="322">
        <f>IF('salario real - UMN'!AH47=0,"",AH$72*'salario real - UMN'!AH47/'salario real - UMN'!AH$72)</f>
        <v>2020.3286080679077</v>
      </c>
      <c r="AI47" s="322" t="str">
        <f>IF('salario real - UMN'!AI47=0,"",AI$72*'salario real - UMN'!AI47/'salario real - UMN'!AI$72)</f>
        <v/>
      </c>
    </row>
    <row r="48" spans="1:35" ht="14.25" x14ac:dyDescent="0.25">
      <c r="A48" s="321">
        <v>1981</v>
      </c>
      <c r="B48" s="322">
        <f>IF('salario real - UMN'!B48=0,"",B$72*'salario real - UMN'!B48/'salario real - UMN'!B$72)</f>
        <v>2751.1367330638386</v>
      </c>
      <c r="C48" s="322">
        <f>IF('salario real - UMN'!C48=0,"",C$72*'salario real - UMN'!C48/'salario real - UMN'!C$72)</f>
        <v>1421.2623084662087</v>
      </c>
      <c r="D48" s="322">
        <f>IF('salario real - UMN'!D48=0,"",D$72*'salario real - UMN'!D48/'salario real - UMN'!D$72)</f>
        <v>3038.7671044275589</v>
      </c>
      <c r="E48" s="322">
        <f>IF('salario real - UMN'!E48=0,"",E$72*'salario real - UMN'!E48/'salario real - UMN'!E$72)</f>
        <v>3317.8209204742561</v>
      </c>
      <c r="F48" s="322" t="str">
        <f>IF('salario real - UMN'!F48=0,"",F$72*'salario real - UMN'!F48/'salario real - UMN'!F$72)</f>
        <v/>
      </c>
      <c r="G48" s="322">
        <f>IF('salario real - UMN'!G48=0,"",G$72*'salario real - UMN'!G48/'salario real - UMN'!G$72)</f>
        <v>2846.8248428607753</v>
      </c>
      <c r="H48" s="322">
        <f>IF('salario real - UMN'!H48=0,"",H$72*'salario real - UMN'!H48/'salario real - UMN'!H$72)</f>
        <v>793.22507164975468</v>
      </c>
      <c r="I48" s="322">
        <f>IF('salario real - UMN'!I48=0,"",I$72*'salario real - UMN'!I48/'salario real - UMN'!I$72)</f>
        <v>191.16814345929691</v>
      </c>
      <c r="J48" s="322" t="str">
        <f>IF('salario real - UMN'!J48=0,"",J$72*'salario real - UMN'!J48/'salario real - UMN'!J$72)</f>
        <v/>
      </c>
      <c r="K48" s="322">
        <f>IF('salario real - UMN'!K48=0,"",K$72*'salario real - UMN'!K48/'salario real - UMN'!K$72)</f>
        <v>906.15877447469029</v>
      </c>
      <c r="L48" s="322">
        <f>IF('salario real - UMN'!L48=0,"",L$72*'salario real - UMN'!L48/'salario real - UMN'!L$72)</f>
        <v>2022.4866270697421</v>
      </c>
      <c r="M48" s="322">
        <f>IF('salario real - UMN'!M48=0,"",M$72*'salario real - UMN'!M48/'salario real - UMN'!M$72)</f>
        <v>2831.9804605141358</v>
      </c>
      <c r="N48" s="322">
        <f>IF('salario real - UMN'!N48=0,"",N$72*'salario real - UMN'!N48/'salario real - UMN'!N$72)</f>
        <v>3525.7452199576419</v>
      </c>
      <c r="O48" s="322" t="str">
        <f>IF('salario real - UMN'!O48=0,"",O$72*'salario real - UMN'!O48/'salario real - UMN'!O$72)</f>
        <v/>
      </c>
      <c r="P48" s="322">
        <f>IF('salario real - UMN'!P48=0,"",P$72*'salario real - UMN'!P48/'salario real - UMN'!P$72)</f>
        <v>1843.0939969446586</v>
      </c>
      <c r="Q48" s="322">
        <f>IF('salario real - UMN'!Q48=0,"",Q$72*'salario real - UMN'!Q48/'salario real - UMN'!Q$72)</f>
        <v>3038.8332681949387</v>
      </c>
      <c r="R48" s="322">
        <f>IF('salario real - UMN'!R48=0,"",R$72*'salario real - UMN'!R48/'salario real - UMN'!R$72)</f>
        <v>2318.6295818092985</v>
      </c>
      <c r="S48" s="322">
        <f>IF('salario real - UMN'!S48=0,"",S$72*'salario real - UMN'!S48/'salario real - UMN'!S$72)</f>
        <v>3807.4886379634636</v>
      </c>
      <c r="T48" s="322" t="str">
        <f>IF('salario real - UMN'!T48=0,"",T$72*'salario real - UMN'!T48/'salario real - UMN'!T$72)</f>
        <v/>
      </c>
      <c r="U48" s="322">
        <f>IF('salario real - UMN'!U48=0,"",U$72*'salario real - UMN'!U48/'salario real - UMN'!U$72)</f>
        <v>2124.9727925020375</v>
      </c>
      <c r="V48" s="322">
        <f>IF('salario real - UMN'!V48=0,"",V$72*'salario real - UMN'!V48/'salario real - UMN'!V$72)</f>
        <v>2633.0422449900152</v>
      </c>
      <c r="W48" s="322">
        <f>IF('salario real - UMN'!W48=0,"",W$72*'salario real - UMN'!W48/'salario real - UMN'!W$72)</f>
        <v>2749.647705699273</v>
      </c>
      <c r="X48" s="322">
        <f>IF('salario real - UMN'!X48=0,"",X$72*'salario real - UMN'!X48/'salario real - UMN'!X$72)</f>
        <v>1709.5884660817323</v>
      </c>
      <c r="Y48" s="322">
        <f>IF('salario real - UMN'!Y48=0,"",Y$72*'salario real - UMN'!Y48/'salario real - UMN'!Y$72)</f>
        <v>2324.9955029304469</v>
      </c>
      <c r="Z48" s="322">
        <f>IF('salario real - UMN'!Z48=0,"",Z$73*'salario real - UMN'!Z48/'salario real - UMN'!Z$73)</f>
        <v>2660.3350667367067</v>
      </c>
      <c r="AA48" s="322" t="str">
        <f>IF('salario real - UMN'!AA48=0,"",AA$72*'salario real - UMN'!AA48/'salario real - UMN'!AA$72)</f>
        <v/>
      </c>
      <c r="AB48" s="322">
        <f>IF('salario real - UMN'!AB48=0,"",AB$72*'salario real - UMN'!AB48/'salario real - UMN'!AB$72)</f>
        <v>1777.4738627558222</v>
      </c>
      <c r="AC48" s="322">
        <f>IF('salario real - UMN'!AC48=0,"",AC$72*'salario real - UMN'!AC48/'salario real - UMN'!AC$72)</f>
        <v>2117.5369803532162</v>
      </c>
      <c r="AD48" s="322" t="str">
        <f>IF('salario real - UMN'!AD48=0,"",AD$72*'salario real - UMN'!AD48/'salario real - UMN'!AD$72)</f>
        <v/>
      </c>
      <c r="AE48" s="322" t="str">
        <f>IF('salario real - UMN'!AE48=0,"",AE$72*'salario real - UMN'!AE48/'salario real - UMN'!AE$72)</f>
        <v/>
      </c>
      <c r="AF48" s="322" t="str">
        <f>IF('salario real - UMN'!AF48=0,"",AF$72*'salario real - UMN'!AF48/'salario real - UMN'!AF$72)</f>
        <v/>
      </c>
      <c r="AG48" s="322" t="str">
        <f>IF('salario real - UMN'!AG48=0,"",AG$72*'salario real - UMN'!AG48/'salario real - UMN'!AG$72)</f>
        <v/>
      </c>
      <c r="AH48" s="322">
        <f>IF('salario real - UMN'!AH48=0,"",AH$72*'salario real - UMN'!AH48/'salario real - UMN'!AH$72)</f>
        <v>1972.4809240757829</v>
      </c>
      <c r="AI48" s="322" t="str">
        <f>IF('salario real - UMN'!AI48=0,"",AI$72*'salario real - UMN'!AI48/'salario real - UMN'!AI$72)</f>
        <v/>
      </c>
    </row>
    <row r="49" spans="1:35" ht="14.25" x14ac:dyDescent="0.25">
      <c r="A49" s="321">
        <v>1982</v>
      </c>
      <c r="B49" s="322">
        <f>IF('salario real - UMN'!B49=0,"",B$72*'salario real - UMN'!B49/'salario real - UMN'!B$72)</f>
        <v>2741.8141533290495</v>
      </c>
      <c r="C49" s="322">
        <f>IF('salario real - UMN'!C49=0,"",C$72*'salario real - UMN'!C49/'salario real - UMN'!C$72)</f>
        <v>1191.0216366213967</v>
      </c>
      <c r="D49" s="322">
        <f>IF('salario real - UMN'!D49=0,"",D$72*'salario real - UMN'!D49/'salario real - UMN'!D$72)</f>
        <v>3021.7524820954827</v>
      </c>
      <c r="E49" s="322">
        <f>IF('salario real - UMN'!E49=0,"",E$72*'salario real - UMN'!E49/'salario real - UMN'!E$72)</f>
        <v>3276.262340992148</v>
      </c>
      <c r="F49" s="322" t="str">
        <f>IF('salario real - UMN'!F49=0,"",F$72*'salario real - UMN'!F49/'salario real - UMN'!F$72)</f>
        <v/>
      </c>
      <c r="G49" s="322">
        <f>IF('salario real - UMN'!G49=0,"",G$72*'salario real - UMN'!G49/'salario real - UMN'!G$72)</f>
        <v>2853.5282086135444</v>
      </c>
      <c r="H49" s="322">
        <f>IF('salario real - UMN'!H49=0,"",H$72*'salario real - UMN'!H49/'salario real - UMN'!H$72)</f>
        <v>817.92354465097299</v>
      </c>
      <c r="I49" s="322">
        <f>IF('salario real - UMN'!I49=0,"",I$72*'salario real - UMN'!I49/'salario real - UMN'!I$72)</f>
        <v>200.71095662405907</v>
      </c>
      <c r="J49" s="322" t="str">
        <f>IF('salario real - UMN'!J49=0,"",J$72*'salario real - UMN'!J49/'salario real - UMN'!J$72)</f>
        <v/>
      </c>
      <c r="K49" s="322">
        <f>IF('salario real - UMN'!K49=0,"",K$72*'salario real - UMN'!K49/'salario real - UMN'!K$72)</f>
        <v>950.6832237500256</v>
      </c>
      <c r="L49" s="322">
        <f>IF('salario real - UMN'!L49=0,"",L$72*'salario real - UMN'!L49/'salario real - UMN'!L$72)</f>
        <v>2078.8668614226867</v>
      </c>
      <c r="M49" s="322">
        <f>IF('salario real - UMN'!M49=0,"",M$72*'salario real - UMN'!M49/'salario real - UMN'!M$72)</f>
        <v>2821.1953451637764</v>
      </c>
      <c r="N49" s="322">
        <f>IF('salario real - UMN'!N49=0,"",N$72*'salario real - UMN'!N49/'salario real - UMN'!N$72)</f>
        <v>3548.8121016603318</v>
      </c>
      <c r="O49" s="322" t="str">
        <f>IF('salario real - UMN'!O49=0,"",O$72*'salario real - UMN'!O49/'salario real - UMN'!O$72)</f>
        <v/>
      </c>
      <c r="P49" s="322">
        <f>IF('salario real - UMN'!P49=0,"",P$72*'salario real - UMN'!P49/'salario real - UMN'!P$72)</f>
        <v>1836.1815894667086</v>
      </c>
      <c r="Q49" s="322">
        <f>IF('salario real - UMN'!Q49=0,"",Q$72*'salario real - UMN'!Q49/'salario real - UMN'!Q$72)</f>
        <v>3097.6731650699739</v>
      </c>
      <c r="R49" s="322">
        <f>IF('salario real - UMN'!R49=0,"",R$72*'salario real - UMN'!R49/'salario real - UMN'!R$72)</f>
        <v>2452.1571589392734</v>
      </c>
      <c r="S49" s="322">
        <f>IF('salario real - UMN'!S49=0,"",S$72*'salario real - UMN'!S49/'salario real - UMN'!S$72)</f>
        <v>3742.1834143988012</v>
      </c>
      <c r="T49" s="322" t="str">
        <f>IF('salario real - UMN'!T49=0,"",T$72*'salario real - UMN'!T49/'salario real - UMN'!T$72)</f>
        <v/>
      </c>
      <c r="U49" s="322">
        <f>IF('salario real - UMN'!U49=0,"",U$72*'salario real - UMN'!U49/'salario real - UMN'!U$72)</f>
        <v>2072.1367778677482</v>
      </c>
      <c r="V49" s="322">
        <f>IF('salario real - UMN'!V49=0,"",V$72*'salario real - UMN'!V49/'salario real - UMN'!V$72)</f>
        <v>2636.6733697050154</v>
      </c>
      <c r="W49" s="322">
        <f>IF('salario real - UMN'!W49=0,"",W$72*'salario real - UMN'!W49/'salario real - UMN'!W$72)</f>
        <v>2786.2875005254327</v>
      </c>
      <c r="X49" s="322">
        <f>IF('salario real - UMN'!X49=0,"",X$72*'salario real - UMN'!X49/'salario real - UMN'!X$72)</f>
        <v>1723.0644992374232</v>
      </c>
      <c r="Y49" s="322">
        <f>IF('salario real - UMN'!Y49=0,"",Y$72*'salario real - UMN'!Y49/'salario real - UMN'!Y$72)</f>
        <v>2326.1808848325431</v>
      </c>
      <c r="Z49" s="322" t="str">
        <f>IF('salario real - UMN'!Z49=0,"",Z$73*'salario real - UMN'!Z49/'salario real - UMN'!Z$73)</f>
        <v/>
      </c>
      <c r="AA49" s="322" t="str">
        <f>IF('salario real - UMN'!AA49=0,"",AA$72*'salario real - UMN'!AA49/'salario real - UMN'!AA$72)</f>
        <v/>
      </c>
      <c r="AB49" s="322">
        <f>IF('salario real - UMN'!AB49=0,"",AB$72*'salario real - UMN'!AB49/'salario real - UMN'!AB$72)</f>
        <v>1732.0105855261313</v>
      </c>
      <c r="AC49" s="322">
        <f>IF('salario real - UMN'!AC49=0,"",AC$72*'salario real - UMN'!AC49/'salario real - UMN'!AC$72)</f>
        <v>2117.4593924817846</v>
      </c>
      <c r="AD49" s="322" t="str">
        <f>IF('salario real - UMN'!AD49=0,"",AD$72*'salario real - UMN'!AD49/'salario real - UMN'!AD$72)</f>
        <v/>
      </c>
      <c r="AE49" s="322" t="str">
        <f>IF('salario real - UMN'!AE49=0,"",AE$72*'salario real - UMN'!AE49/'salario real - UMN'!AE$72)</f>
        <v/>
      </c>
      <c r="AF49" s="322" t="str">
        <f>IF('salario real - UMN'!AF49=0,"",AF$72*'salario real - UMN'!AF49/'salario real - UMN'!AF$72)</f>
        <v/>
      </c>
      <c r="AG49" s="322" t="str">
        <f>IF('salario real - UMN'!AG49=0,"",AG$72*'salario real - UMN'!AG49/'salario real - UMN'!AG$72)</f>
        <v/>
      </c>
      <c r="AH49" s="322">
        <f>IF('salario real - UMN'!AH49=0,"",AH$72*'salario real - UMN'!AH49/'salario real - UMN'!AH$72)</f>
        <v>1926.422677971532</v>
      </c>
      <c r="AI49" s="322" t="str">
        <f>IF('salario real - UMN'!AI49=0,"",AI$72*'salario real - UMN'!AI49/'salario real - UMN'!AI$72)</f>
        <v/>
      </c>
    </row>
    <row r="50" spans="1:35" ht="14.25" x14ac:dyDescent="0.25">
      <c r="A50" s="321">
        <v>1983</v>
      </c>
      <c r="B50" s="322">
        <f>IF('salario real - UMN'!B50=0,"",B$72*'salario real - UMN'!B50/'salario real - UMN'!B$72)</f>
        <v>2753.4550420140959</v>
      </c>
      <c r="C50" s="322">
        <f>IF('salario real - UMN'!C50=0,"",C$72*'salario real - UMN'!C50/'salario real - UMN'!C$72)</f>
        <v>1530.133033066116</v>
      </c>
      <c r="D50" s="322">
        <f>IF('salario real - UMN'!D50=0,"",D$72*'salario real - UMN'!D50/'salario real - UMN'!D$72)</f>
        <v>2960.2467480107716</v>
      </c>
      <c r="E50" s="322">
        <f>IF('salario real - UMN'!E50=0,"",E$72*'salario real - UMN'!E50/'salario real - UMN'!E$72)</f>
        <v>3224.9445245618704</v>
      </c>
      <c r="F50" s="322" t="str">
        <f>IF('salario real - UMN'!F50=0,"",F$72*'salario real - UMN'!F50/'salario real - UMN'!F$72)</f>
        <v/>
      </c>
      <c r="G50" s="322">
        <f>IF('salario real - UMN'!G50=0,"",G$72*'salario real - UMN'!G50/'salario real - UMN'!G$72)</f>
        <v>2815.8255619657639</v>
      </c>
      <c r="H50" s="322">
        <f>IF('salario real - UMN'!H50=0,"",H$72*'salario real - UMN'!H50/'salario real - UMN'!H$72)</f>
        <v>695.24098323565261</v>
      </c>
      <c r="I50" s="322">
        <f>IF('salario real - UMN'!I50=0,"",I$72*'salario real - UMN'!I50/'salario real - UMN'!I$72)</f>
        <v>214.11760639987389</v>
      </c>
      <c r="J50" s="322" t="str">
        <f>IF('salario real - UMN'!J50=0,"",J$72*'salario real - UMN'!J50/'salario real - UMN'!J$72)</f>
        <v/>
      </c>
      <c r="K50" s="322">
        <f>IF('salario real - UMN'!K50=0,"",K$72*'salario real - UMN'!K50/'salario real - UMN'!K$72)</f>
        <v>1065.154676871947</v>
      </c>
      <c r="L50" s="322">
        <f>IF('salario real - UMN'!L50=0,"",L$72*'salario real - UMN'!L50/'salario real - UMN'!L$72)</f>
        <v>2098.4571942878697</v>
      </c>
      <c r="M50" s="322">
        <f>IF('salario real - UMN'!M50=0,"",M$72*'salario real - UMN'!M50/'salario real - UMN'!M$72)</f>
        <v>2879.5245000231375</v>
      </c>
      <c r="N50" s="322">
        <f>IF('salario real - UMN'!N50=0,"",N$72*'salario real - UMN'!N50/'salario real - UMN'!N$72)</f>
        <v>3610.759213166124</v>
      </c>
      <c r="O50" s="322" t="str">
        <f>IF('salario real - UMN'!O50=0,"",O$72*'salario real - UMN'!O50/'salario real - UMN'!O$72)</f>
        <v/>
      </c>
      <c r="P50" s="322">
        <f>IF('salario real - UMN'!P50=0,"",P$72*'salario real - UMN'!P50/'salario real - UMN'!P$72)</f>
        <v>1865.2816968887346</v>
      </c>
      <c r="Q50" s="322">
        <f>IF('salario real - UMN'!Q50=0,"",Q$72*'salario real - UMN'!Q50/'salario real - UMN'!Q$72)</f>
        <v>3111.8020147989846</v>
      </c>
      <c r="R50" s="322">
        <f>IF('salario real - UMN'!R50=0,"",R$72*'salario real - UMN'!R50/'salario real - UMN'!R$72)</f>
        <v>2495.4360942975231</v>
      </c>
      <c r="S50" s="322">
        <f>IF('salario real - UMN'!S50=0,"",S$72*'salario real - UMN'!S50/'salario real - UMN'!S$72)</f>
        <v>3721.0924679455211</v>
      </c>
      <c r="T50" s="322" t="str">
        <f>IF('salario real - UMN'!T50=0,"",T$72*'salario real - UMN'!T50/'salario real - UMN'!T$72)</f>
        <v/>
      </c>
      <c r="U50" s="322">
        <f>IF('salario real - UMN'!U50=0,"",U$72*'salario real - UMN'!U50/'salario real - UMN'!U$72)</f>
        <v>2114.4062501568151</v>
      </c>
      <c r="V50" s="322">
        <f>IF('salario real - UMN'!V50=0,"",V$72*'salario real - UMN'!V50/'salario real - UMN'!V$72)</f>
        <v>2662.9693909571056</v>
      </c>
      <c r="W50" s="322">
        <f>IF('salario real - UMN'!W50=0,"",W$72*'salario real - UMN'!W50/'salario real - UMN'!W$72)</f>
        <v>2799.6560608890836</v>
      </c>
      <c r="X50" s="322">
        <f>IF('salario real - UMN'!X50=0,"",X$72*'salario real - UMN'!X50/'salario real - UMN'!X$72)</f>
        <v>1332.2981704783253</v>
      </c>
      <c r="Y50" s="322">
        <f>IF('salario real - UMN'!Y50=0,"",Y$72*'salario real - UMN'!Y50/'salario real - UMN'!Y$72)</f>
        <v>2310.9231861477429</v>
      </c>
      <c r="Z50" s="322" t="str">
        <f>IF('salario real - UMN'!Z50=0,"",Z$73*'salario real - UMN'!Z50/'salario real - UMN'!Z$73)</f>
        <v/>
      </c>
      <c r="AA50" s="322" t="str">
        <f>IF('salario real - UMN'!AA50=0,"",AA$72*'salario real - UMN'!AA50/'salario real - UMN'!AA$72)</f>
        <v/>
      </c>
      <c r="AB50" s="322">
        <f>IF('salario real - UMN'!AB50=0,"",AB$72*'salario real - UMN'!AB50/'salario real - UMN'!AB$72)</f>
        <v>1639.0429114964902</v>
      </c>
      <c r="AC50" s="322">
        <f>IF('salario real - UMN'!AC50=0,"",AC$72*'salario real - UMN'!AC50/'salario real - UMN'!AC$72)</f>
        <v>2191.1173338296526</v>
      </c>
      <c r="AD50" s="322" t="str">
        <f>IF('salario real - UMN'!AD50=0,"",AD$72*'salario real - UMN'!AD50/'salario real - UMN'!AD$72)</f>
        <v/>
      </c>
      <c r="AE50" s="322" t="str">
        <f>IF('salario real - UMN'!AE50=0,"",AE$72*'salario real - UMN'!AE50/'salario real - UMN'!AE$72)</f>
        <v/>
      </c>
      <c r="AF50" s="322" t="str">
        <f>IF('salario real - UMN'!AF50=0,"",AF$72*'salario real - UMN'!AF50/'salario real - UMN'!AF$72)</f>
        <v/>
      </c>
      <c r="AG50" s="322" t="str">
        <f>IF('salario real - UMN'!AG50=0,"",AG$72*'salario real - UMN'!AG50/'salario real - UMN'!AG$72)</f>
        <v/>
      </c>
      <c r="AH50" s="322">
        <f>IF('salario real - UMN'!AH50=0,"",AH$72*'salario real - UMN'!AH50/'salario real - UMN'!AH$72)</f>
        <v>1911.0232516342332</v>
      </c>
      <c r="AI50" s="322" t="str">
        <f>IF('salario real - UMN'!AI50=0,"",AI$72*'salario real - UMN'!AI50/'salario real - UMN'!AI$72)</f>
        <v/>
      </c>
    </row>
    <row r="51" spans="1:35" ht="14.25" x14ac:dyDescent="0.25">
      <c r="A51" s="321">
        <v>1984</v>
      </c>
      <c r="B51" s="322">
        <f>IF('salario real - UMN'!B51=0,"",B$72*'salario real - UMN'!B51/'salario real - UMN'!B$72)</f>
        <v>2788.8697036331</v>
      </c>
      <c r="C51" s="322">
        <f>IF('salario real - UMN'!C51=0,"",C$72*'salario real - UMN'!C51/'salario real - UMN'!C$72)</f>
        <v>1682.4595989972995</v>
      </c>
      <c r="D51" s="322">
        <f>IF('salario real - UMN'!D51=0,"",D$72*'salario real - UMN'!D51/'salario real - UMN'!D$72)</f>
        <v>3034.5485038863885</v>
      </c>
      <c r="E51" s="322">
        <f>IF('salario real - UMN'!E51=0,"",E$72*'salario real - UMN'!E51/'salario real - UMN'!E$72)</f>
        <v>3262.06084029968</v>
      </c>
      <c r="F51" s="322" t="str">
        <f>IF('salario real - UMN'!F51=0,"",F$72*'salario real - UMN'!F51/'salario real - UMN'!F$72)</f>
        <v/>
      </c>
      <c r="G51" s="322">
        <f>IF('salario real - UMN'!G51=0,"",G$72*'salario real - UMN'!G51/'salario real - UMN'!G$72)</f>
        <v>2837.4906173654567</v>
      </c>
      <c r="H51" s="322">
        <f>IF('salario real - UMN'!H51=0,"",H$72*'salario real - UMN'!H51/'salario real - UMN'!H$72)</f>
        <v>642.82689267633884</v>
      </c>
      <c r="I51" s="322">
        <f>IF('salario real - UMN'!I51=0,"",I$72*'salario real - UMN'!I51/'salario real - UMN'!I$72)</f>
        <v>242.08142096667618</v>
      </c>
      <c r="J51" s="322" t="str">
        <f>IF('salario real - UMN'!J51=0,"",J$72*'salario real - UMN'!J51/'salario real - UMN'!J$72)</f>
        <v/>
      </c>
      <c r="K51" s="322">
        <f>IF('salario real - UMN'!K51=0,"",K$72*'salario real - UMN'!K51/'salario real - UMN'!K$72)</f>
        <v>1125.0055763966429</v>
      </c>
      <c r="L51" s="322">
        <f>IF('salario real - UMN'!L51=0,"",L$72*'salario real - UMN'!L51/'salario real - UMN'!L$72)</f>
        <v>2069.4411755008427</v>
      </c>
      <c r="M51" s="322">
        <f>IF('salario real - UMN'!M51=0,"",M$72*'salario real - UMN'!M51/'salario real - UMN'!M$72)</f>
        <v>2881.0012784732162</v>
      </c>
      <c r="N51" s="322">
        <f>IF('salario real - UMN'!N51=0,"",N$72*'salario real - UMN'!N51/'salario real - UMN'!N$72)</f>
        <v>3649.8425866792586</v>
      </c>
      <c r="O51" s="322" t="str">
        <f>IF('salario real - UMN'!O51=0,"",O$72*'salario real - UMN'!O51/'salario real - UMN'!O$72)</f>
        <v/>
      </c>
      <c r="P51" s="322">
        <f>IF('salario real - UMN'!P51=0,"",P$72*'salario real - UMN'!P51/'salario real - UMN'!P$72)</f>
        <v>1909.7040377201515</v>
      </c>
      <c r="Q51" s="322">
        <f>IF('salario real - UMN'!Q51=0,"",Q$72*'salario real - UMN'!Q51/'salario real - UMN'!Q$72)</f>
        <v>3126.9208437819179</v>
      </c>
      <c r="R51" s="322">
        <f>IF('salario real - UMN'!R51=0,"",R$72*'salario real - UMN'!R51/'salario real - UMN'!R$72)</f>
        <v>2550.8223872295052</v>
      </c>
      <c r="S51" s="322">
        <f>IF('salario real - UMN'!S51=0,"",S$72*'salario real - UMN'!S51/'salario real - UMN'!S$72)</f>
        <v>3590.553736765552</v>
      </c>
      <c r="T51" s="322" t="str">
        <f>IF('salario real - UMN'!T51=0,"",T$72*'salario real - UMN'!T51/'salario real - UMN'!T$72)</f>
        <v/>
      </c>
      <c r="U51" s="322">
        <f>IF('salario real - UMN'!U51=0,"",U$72*'salario real - UMN'!U51/'salario real - UMN'!U$72)</f>
        <v>2155.7886261231242</v>
      </c>
      <c r="V51" s="322">
        <f>IF('salario real - UMN'!V51=0,"",V$72*'salario real - UMN'!V51/'salario real - UMN'!V$72)</f>
        <v>2700.7802624315709</v>
      </c>
      <c r="W51" s="322">
        <f>IF('salario real - UMN'!W51=0,"",W$72*'salario real - UMN'!W51/'salario real - UMN'!W$72)</f>
        <v>2849.3457100412256</v>
      </c>
      <c r="X51" s="322">
        <f>IF('salario real - UMN'!X51=0,"",X$72*'salario real - UMN'!X51/'salario real - UMN'!X$72)</f>
        <v>1238.1942213945858</v>
      </c>
      <c r="Y51" s="322">
        <f>IF('salario real - UMN'!Y51=0,"",Y$72*'salario real - UMN'!Y51/'salario real - UMN'!Y$72)</f>
        <v>2343.2391788942018</v>
      </c>
      <c r="Z51" s="322" t="str">
        <f>IF('salario real - UMN'!Z51=0,"",Z$73*'salario real - UMN'!Z51/'salario real - UMN'!Z$73)</f>
        <v/>
      </c>
      <c r="AA51" s="322" t="str">
        <f>IF('salario real - UMN'!AA51=0,"",AA$72*'salario real - UMN'!AA51/'salario real - UMN'!AA$72)</f>
        <v/>
      </c>
      <c r="AB51" s="322">
        <f>IF('salario real - UMN'!AB51=0,"",AB$72*'salario real - UMN'!AB51/'salario real - UMN'!AB$72)</f>
        <v>1553.9180687238286</v>
      </c>
      <c r="AC51" s="322">
        <f>IF('salario real - UMN'!AC51=0,"",AC$72*'salario real - UMN'!AC51/'salario real - UMN'!AC$72)</f>
        <v>2211.9866644812705</v>
      </c>
      <c r="AD51" s="322" t="str">
        <f>IF('salario real - UMN'!AD51=0,"",AD$72*'salario real - UMN'!AD51/'salario real - UMN'!AD$72)</f>
        <v/>
      </c>
      <c r="AE51" s="322" t="str">
        <f>IF('salario real - UMN'!AE51=0,"",AE$72*'salario real - UMN'!AE51/'salario real - UMN'!AE$72)</f>
        <v/>
      </c>
      <c r="AF51" s="322" t="str">
        <f>IF('salario real - UMN'!AF51=0,"",AF$72*'salario real - UMN'!AF51/'salario real - UMN'!AF$72)</f>
        <v/>
      </c>
      <c r="AG51" s="322" t="str">
        <f>IF('salario real - UMN'!AG51=0,"",AG$72*'salario real - UMN'!AG51/'salario real - UMN'!AG$72)</f>
        <v/>
      </c>
      <c r="AH51" s="322">
        <f>IF('salario real - UMN'!AH51=0,"",AH$72*'salario real - UMN'!AH51/'salario real - UMN'!AH$72)</f>
        <v>1915.7607796958794</v>
      </c>
      <c r="AI51" s="322" t="str">
        <f>IF('salario real - UMN'!AI51=0,"",AI$72*'salario real - UMN'!AI51/'salario real - UMN'!AI$72)</f>
        <v/>
      </c>
    </row>
    <row r="52" spans="1:35" ht="14.25" x14ac:dyDescent="0.25">
      <c r="A52" s="321">
        <v>1985</v>
      </c>
      <c r="B52" s="322">
        <f>IF('salario real - UMN'!B52=0,"",B$72*'salario real - UMN'!B52/'salario real - UMN'!B$72)</f>
        <v>2822.1975216905093</v>
      </c>
      <c r="C52" s="322">
        <f>IF('salario real - UMN'!C52=0,"",C$72*'salario real - UMN'!C52/'salario real - UMN'!C$72)</f>
        <v>1465.9632415739384</v>
      </c>
      <c r="D52" s="322">
        <f>IF('salario real - UMN'!D52=0,"",D$72*'salario real - UMN'!D52/'salario real - UMN'!D$72)</f>
        <v>3008.7032223069677</v>
      </c>
      <c r="E52" s="322">
        <f>IF('salario real - UMN'!E52=0,"",E$72*'salario real - UMN'!E52/'salario real - UMN'!E$72)</f>
        <v>3255.8358909257195</v>
      </c>
      <c r="F52" s="322" t="str">
        <f>IF('salario real - UMN'!F52=0,"",F$72*'salario real - UMN'!F52/'salario real - UMN'!F$72)</f>
        <v/>
      </c>
      <c r="G52" s="322">
        <f>IF('salario real - UMN'!G52=0,"",G$72*'salario real - UMN'!G52/'salario real - UMN'!G$72)</f>
        <v>2881.9347960294695</v>
      </c>
      <c r="H52" s="322">
        <f>IF('salario real - UMN'!H52=0,"",H$72*'salario real - UMN'!H52/'salario real - UMN'!H$72)</f>
        <v>605.7888851522672</v>
      </c>
      <c r="I52" s="322">
        <f>IF('salario real - UMN'!I52=0,"",I$72*'salario real - UMN'!I52/'salario real - UMN'!I$72)</f>
        <v>254.35767016147631</v>
      </c>
      <c r="J52" s="322" t="str">
        <f>IF('salario real - UMN'!J52=0,"",J$72*'salario real - UMN'!J52/'salario real - UMN'!J$72)</f>
        <v/>
      </c>
      <c r="K52" s="322">
        <f>IF('salario real - UMN'!K52=0,"",K$72*'salario real - UMN'!K52/'salario real - UMN'!K$72)</f>
        <v>1149.5434469827164</v>
      </c>
      <c r="L52" s="322">
        <f>IF('salario real - UMN'!L52=0,"",L$72*'salario real - UMN'!L52/'salario real - UMN'!L$72)</f>
        <v>2083.8808645991271</v>
      </c>
      <c r="M52" s="322">
        <f>IF('salario real - UMN'!M52=0,"",M$72*'salario real - UMN'!M52/'salario real - UMN'!M$72)</f>
        <v>2883.7760974250482</v>
      </c>
      <c r="N52" s="322">
        <f>IF('salario real - UMN'!N52=0,"",N$72*'salario real - UMN'!N52/'salario real - UMN'!N$72)</f>
        <v>3708.3916484394981</v>
      </c>
      <c r="O52" s="322" t="str">
        <f>IF('salario real - UMN'!O52=0,"",O$72*'salario real - UMN'!O52/'salario real - UMN'!O$72)</f>
        <v/>
      </c>
      <c r="P52" s="322">
        <f>IF('salario real - UMN'!P52=0,"",P$72*'salario real - UMN'!P52/'salario real - UMN'!P$72)</f>
        <v>1982.668381626512</v>
      </c>
      <c r="Q52" s="322">
        <f>IF('salario real - UMN'!Q52=0,"",Q$72*'salario real - UMN'!Q52/'salario real - UMN'!Q$72)</f>
        <v>3132.0752479920443</v>
      </c>
      <c r="R52" s="322">
        <f>IF('salario real - UMN'!R52=0,"",R$72*'salario real - UMN'!R52/'salario real - UMN'!R$72)</f>
        <v>2594.773294966501</v>
      </c>
      <c r="S52" s="322">
        <f>IF('salario real - UMN'!S52=0,"",S$72*'salario real - UMN'!S52/'salario real - UMN'!S$72)</f>
        <v>3524.4271925703615</v>
      </c>
      <c r="T52" s="322" t="str">
        <f>IF('salario real - UMN'!T52=0,"",T$72*'salario real - UMN'!T52/'salario real - UMN'!T$72)</f>
        <v/>
      </c>
      <c r="U52" s="322">
        <f>IF('salario real - UMN'!U52=0,"",U$72*'salario real - UMN'!U52/'salario real - UMN'!U$72)</f>
        <v>2152.4478604476562</v>
      </c>
      <c r="V52" s="322">
        <f>IF('salario real - UMN'!V52=0,"",V$72*'salario real - UMN'!V52/'salario real - UMN'!V$72)</f>
        <v>2730.7345595483157</v>
      </c>
      <c r="W52" s="322">
        <f>IF('salario real - UMN'!W52=0,"",W$72*'salario real - UMN'!W52/'salario real - UMN'!W$72)</f>
        <v>2888.3326418003521</v>
      </c>
      <c r="X52" s="322">
        <f>IF('salario real - UMN'!X52=0,"",X$72*'salario real - UMN'!X52/'salario real - UMN'!X$72)</f>
        <v>1203.6131913030354</v>
      </c>
      <c r="Y52" s="322">
        <f>IF('salario real - UMN'!Y52=0,"",Y$72*'salario real - UMN'!Y52/'salario real - UMN'!Y$72)</f>
        <v>2373.0814952140536</v>
      </c>
      <c r="Z52" s="322" t="str">
        <f>IF('salario real - UMN'!Z52=0,"",Z$73*'salario real - UMN'!Z52/'salario real - UMN'!Z$73)</f>
        <v/>
      </c>
      <c r="AA52" s="322" t="str">
        <f>IF('salario real - UMN'!AA52=0,"",AA$72*'salario real - UMN'!AA52/'salario real - UMN'!AA$72)</f>
        <v/>
      </c>
      <c r="AB52" s="322">
        <f>IF('salario real - UMN'!AB52=0,"",AB$72*'salario real - UMN'!AB52/'salario real - UMN'!AB$72)</f>
        <v>1570.5736044680787</v>
      </c>
      <c r="AC52" s="322">
        <f>IF('salario real - UMN'!AC52=0,"",AC$72*'salario real - UMN'!AC52/'salario real - UMN'!AC$72)</f>
        <v>2247.389737856116</v>
      </c>
      <c r="AD52" s="322" t="str">
        <f>IF('salario real - UMN'!AD52=0,"",AD$72*'salario real - UMN'!AD52/'salario real - UMN'!AD$72)</f>
        <v/>
      </c>
      <c r="AE52" s="322" t="str">
        <f>IF('salario real - UMN'!AE52=0,"",AE$72*'salario real - UMN'!AE52/'salario real - UMN'!AE$72)</f>
        <v/>
      </c>
      <c r="AF52" s="322" t="str">
        <f>IF('salario real - UMN'!AF52=0,"",AF$72*'salario real - UMN'!AF52/'salario real - UMN'!AF$72)</f>
        <v/>
      </c>
      <c r="AG52" s="322" t="str">
        <f>IF('salario real - UMN'!AG52=0,"",AG$72*'salario real - UMN'!AG52/'salario real - UMN'!AG$72)</f>
        <v/>
      </c>
      <c r="AH52" s="322">
        <f>IF('salario real - UMN'!AH52=0,"",AH$72*'salario real - UMN'!AH52/'salario real - UMN'!AH$72)</f>
        <v>1919.3695806212756</v>
      </c>
      <c r="AI52" s="322" t="str">
        <f>IF('salario real - UMN'!AI52=0,"",AI$72*'salario real - UMN'!AI52/'salario real - UMN'!AI$72)</f>
        <v/>
      </c>
    </row>
    <row r="53" spans="1:35" ht="14.25" x14ac:dyDescent="0.25">
      <c r="A53" s="321">
        <v>1986</v>
      </c>
      <c r="B53" s="322">
        <f>IF('salario real - UMN'!B53=0,"",B$72*'salario real - UMN'!B53/'salario real - UMN'!B$72)</f>
        <v>2944.7636730871823</v>
      </c>
      <c r="C53" s="322">
        <f>IF('salario real - UMN'!C53=0,"",C$72*'salario real - UMN'!C53/'salario real - UMN'!C$72)</f>
        <v>1442.5709387539355</v>
      </c>
      <c r="D53" s="322">
        <f>IF('salario real - UMN'!D53=0,"",D$72*'salario real - UMN'!D53/'salario real - UMN'!D$72)</f>
        <v>2888.2621773898795</v>
      </c>
      <c r="E53" s="322">
        <f>IF('salario real - UMN'!E53=0,"",E$72*'salario real - UMN'!E53/'salario real - UMN'!E$72)</f>
        <v>3327.9394498414927</v>
      </c>
      <c r="F53" s="322" t="str">
        <f>IF('salario real - UMN'!F53=0,"",F$72*'salario real - UMN'!F53/'salario real - UMN'!F$72)</f>
        <v/>
      </c>
      <c r="G53" s="322">
        <f>IF('salario real - UMN'!G53=0,"",G$72*'salario real - UMN'!G53/'salario real - UMN'!G$72)</f>
        <v>2833.6239025109053</v>
      </c>
      <c r="H53" s="322">
        <f>IF('salario real - UMN'!H53=0,"",H$72*'salario real - UMN'!H53/'salario real - UMN'!H$72)</f>
        <v>593.87059675769331</v>
      </c>
      <c r="I53" s="322">
        <f>IF('salario real - UMN'!I53=0,"",I$72*'salario real - UMN'!I53/'salario real - UMN'!I$72)</f>
        <v>261.21703107110721</v>
      </c>
      <c r="J53" s="322" t="str">
        <f>IF('salario real - UMN'!J53=0,"",J$72*'salario real - UMN'!J53/'salario real - UMN'!J$72)</f>
        <v/>
      </c>
      <c r="K53" s="322">
        <f>IF('salario real - UMN'!K53=0,"",K$72*'salario real - UMN'!K53/'salario real - UMN'!K$72)</f>
        <v>1245.8577910813299</v>
      </c>
      <c r="L53" s="322">
        <f>IF('salario real - UMN'!L53=0,"",L$72*'salario real - UMN'!L53/'salario real - UMN'!L$72)</f>
        <v>2080.0547783705556</v>
      </c>
      <c r="M53" s="322">
        <f>IF('salario real - UMN'!M53=0,"",M$72*'salario real - UMN'!M53/'salario real - UMN'!M$72)</f>
        <v>2885.1684950035105</v>
      </c>
      <c r="N53" s="322">
        <f>IF('salario real - UMN'!N53=0,"",N$72*'salario real - UMN'!N53/'salario real - UMN'!N$72)</f>
        <v>3782.8229893824073</v>
      </c>
      <c r="O53" s="322" t="str">
        <f>IF('salario real - UMN'!O53=0,"",O$72*'salario real - UMN'!O53/'salario real - UMN'!O$72)</f>
        <v/>
      </c>
      <c r="P53" s="322">
        <f>IF('salario real - UMN'!P53=0,"",P$72*'salario real - UMN'!P53/'salario real - UMN'!P$72)</f>
        <v>2071.4077239063354</v>
      </c>
      <c r="Q53" s="322">
        <f>IF('salario real - UMN'!Q53=0,"",Q$72*'salario real - UMN'!Q53/'salario real - UMN'!Q$72)</f>
        <v>3192.4054237711398</v>
      </c>
      <c r="R53" s="322">
        <f>IF('salario real - UMN'!R53=0,"",R$72*'salario real - UMN'!R53/'salario real - UMN'!R$72)</f>
        <v>2377.3664852286001</v>
      </c>
      <c r="S53" s="322">
        <f>IF('salario real - UMN'!S53=0,"",S$72*'salario real - UMN'!S53/'salario real - UMN'!S$72)</f>
        <v>3645.3346503900248</v>
      </c>
      <c r="T53" s="322" t="str">
        <f>IF('salario real - UMN'!T53=0,"",T$72*'salario real - UMN'!T53/'salario real - UMN'!T$72)</f>
        <v/>
      </c>
      <c r="U53" s="322">
        <f>IF('salario real - UMN'!U53=0,"",U$72*'salario real - UMN'!U53/'salario real - UMN'!U$72)</f>
        <v>2192.2042804211537</v>
      </c>
      <c r="V53" s="322">
        <f>IF('salario real - UMN'!V53=0,"",V$72*'salario real - UMN'!V53/'salario real - UMN'!V$72)</f>
        <v>2780.009710280226</v>
      </c>
      <c r="W53" s="322">
        <f>IF('salario real - UMN'!W53=0,"",W$72*'salario real - UMN'!W53/'salario real - UMN'!W$72)</f>
        <v>2947.6872093361235</v>
      </c>
      <c r="X53" s="322">
        <f>IF('salario real - UMN'!X53=0,"",X$72*'salario real - UMN'!X53/'salario real - UMN'!X$72)</f>
        <v>1132.4045380408345</v>
      </c>
      <c r="Y53" s="322">
        <f>IF('salario real - UMN'!Y53=0,"",Y$72*'salario real - UMN'!Y53/'salario real - UMN'!Y$72)</f>
        <v>2426.1534754858721</v>
      </c>
      <c r="Z53" s="322">
        <f>IF('salario real - UMN'!Z53=0,"",Z$73*'salario real - UMN'!Z53/'salario real - UMN'!Z$73)</f>
        <v>2188.0845260345322</v>
      </c>
      <c r="AA53" s="322" t="str">
        <f>IF('salario real - UMN'!AA53=0,"",AA$72*'salario real - UMN'!AA53/'salario real - UMN'!AA$72)</f>
        <v/>
      </c>
      <c r="AB53" s="322">
        <f>IF('salario real - UMN'!AB53=0,"",AB$72*'salario real - UMN'!AB53/'salario real - UMN'!AB$72)</f>
        <v>1655.54484618686</v>
      </c>
      <c r="AC53" s="322">
        <f>IF('salario real - UMN'!AC53=0,"",AC$72*'salario real - UMN'!AC53/'salario real - UMN'!AC$72)</f>
        <v>2346.9781480725942</v>
      </c>
      <c r="AD53" s="322" t="str">
        <f>IF('salario real - UMN'!AD53=0,"",AD$72*'salario real - UMN'!AD53/'salario real - UMN'!AD$72)</f>
        <v/>
      </c>
      <c r="AE53" s="322" t="str">
        <f>IF('salario real - UMN'!AE53=0,"",AE$72*'salario real - UMN'!AE53/'salario real - UMN'!AE$72)</f>
        <v/>
      </c>
      <c r="AF53" s="322" t="str">
        <f>IF('salario real - UMN'!AF53=0,"",AF$72*'salario real - UMN'!AF53/'salario real - UMN'!AF$72)</f>
        <v/>
      </c>
      <c r="AG53" s="322" t="str">
        <f>IF('salario real - UMN'!AG53=0,"",AG$72*'salario real - UMN'!AG53/'salario real - UMN'!AG$72)</f>
        <v/>
      </c>
      <c r="AH53" s="322">
        <f>IF('salario real - UMN'!AH53=0,"",AH$72*'salario real - UMN'!AH53/'salario real - UMN'!AH$72)</f>
        <v>2016.1706911590909</v>
      </c>
      <c r="AI53" s="322" t="str">
        <f>IF('salario real - UMN'!AI53=0,"",AI$72*'salario real - UMN'!AI53/'salario real - UMN'!AI$72)</f>
        <v/>
      </c>
    </row>
    <row r="54" spans="1:35" ht="14.25" x14ac:dyDescent="0.25">
      <c r="A54" s="321">
        <v>1987</v>
      </c>
      <c r="B54" s="322">
        <f>IF('salario real - UMN'!B54=0,"",B$72*'salario real - UMN'!B54/'salario real - UMN'!B$72)</f>
        <v>3046.7610266241836</v>
      </c>
      <c r="C54" s="322">
        <f>IF('salario real - UMN'!C54=0,"",C$72*'salario real - UMN'!C54/'salario real - UMN'!C$72)</f>
        <v>1416.2126709377399</v>
      </c>
      <c r="D54" s="322">
        <f>IF('salario real - UMN'!D54=0,"",D$72*'salario real - UMN'!D54/'salario real - UMN'!D$72)</f>
        <v>2852.6712270072599</v>
      </c>
      <c r="E54" s="322">
        <f>IF('salario real - UMN'!E54=0,"",E$72*'salario real - UMN'!E54/'salario real - UMN'!E$72)</f>
        <v>3350.9273948323962</v>
      </c>
      <c r="F54" s="322" t="str">
        <f>IF('salario real - UMN'!F54=0,"",F$72*'salario real - UMN'!F54/'salario real - UMN'!F$72)</f>
        <v/>
      </c>
      <c r="G54" s="322">
        <f>IF('salario real - UMN'!G54=0,"",G$72*'salario real - UMN'!G54/'salario real - UMN'!G$72)</f>
        <v>2860.7867573817866</v>
      </c>
      <c r="H54" s="322">
        <f>IF('salario real - UMN'!H54=0,"",H$72*'salario real - UMN'!H54/'salario real - UMN'!H$72)</f>
        <v>601.92943712535828</v>
      </c>
      <c r="I54" s="322">
        <f>IF('salario real - UMN'!I54=0,"",I$72*'salario real - UMN'!I54/'salario real - UMN'!I$72)</f>
        <v>267.54219134950591</v>
      </c>
      <c r="J54" s="322" t="str">
        <f>IF('salario real - UMN'!J54=0,"",J$72*'salario real - UMN'!J54/'salario real - UMN'!J$72)</f>
        <v/>
      </c>
      <c r="K54" s="322">
        <f>IF('salario real - UMN'!K54=0,"",K$72*'salario real - UMN'!K54/'salario real - UMN'!K$72)</f>
        <v>1330.8164495963085</v>
      </c>
      <c r="L54" s="322">
        <f>IF('salario real - UMN'!L54=0,"",L$72*'salario real - UMN'!L54/'salario real - UMN'!L$72)</f>
        <v>2179.4369756005121</v>
      </c>
      <c r="M54" s="322">
        <f>IF('salario real - UMN'!M54=0,"",M$72*'salario real - UMN'!M54/'salario real - UMN'!M$72)</f>
        <v>2951.1737102158886</v>
      </c>
      <c r="N54" s="322">
        <f>IF('salario real - UMN'!N54=0,"",N$72*'salario real - UMN'!N54/'salario real - UMN'!N$72)</f>
        <v>3809.656517583102</v>
      </c>
      <c r="O54" s="322" t="str">
        <f>IF('salario real - UMN'!O54=0,"",O$72*'salario real - UMN'!O54/'salario real - UMN'!O$72)</f>
        <v/>
      </c>
      <c r="P54" s="322">
        <f>IF('salario real - UMN'!P54=0,"",P$72*'salario real - UMN'!P54/'salario real - UMN'!P$72)</f>
        <v>2187.9342954824233</v>
      </c>
      <c r="Q54" s="322">
        <f>IF('salario real - UMN'!Q54=0,"",Q$72*'salario real - UMN'!Q54/'salario real - UMN'!Q$72)</f>
        <v>3208.4320883325377</v>
      </c>
      <c r="R54" s="322">
        <f>IF('salario real - UMN'!R54=0,"",R$72*'salario real - UMN'!R54/'salario real - UMN'!R$72)</f>
        <v>2270.3977421508494</v>
      </c>
      <c r="S54" s="322">
        <f>IF('salario real - UMN'!S54=0,"",S$72*'salario real - UMN'!S54/'salario real - UMN'!S$72)</f>
        <v>3389.4151384602214</v>
      </c>
      <c r="T54" s="322" t="str">
        <f>IF('salario real - UMN'!T54=0,"",T$72*'salario real - UMN'!T54/'salario real - UMN'!T$72)</f>
        <v/>
      </c>
      <c r="U54" s="322">
        <f>IF('salario real - UMN'!U54=0,"",U$72*'salario real - UMN'!U54/'salario real - UMN'!U$72)</f>
        <v>2239.4833276003824</v>
      </c>
      <c r="V54" s="322">
        <f>IF('salario real - UMN'!V54=0,"",V$72*'salario real - UMN'!V54/'salario real - UMN'!V$72)</f>
        <v>2879.5486727025886</v>
      </c>
      <c r="W54" s="322">
        <f>IF('salario real - UMN'!W54=0,"",W$72*'salario real - UMN'!W54/'salario real - UMN'!W$72)</f>
        <v>3012.9952025095195</v>
      </c>
      <c r="X54" s="322">
        <f>IF('salario real - UMN'!X54=0,"",X$72*'salario real - UMN'!X54/'salario real - UMN'!X$72)</f>
        <v>1110.6719262133056</v>
      </c>
      <c r="Y54" s="322">
        <f>IF('salario real - UMN'!Y54=0,"",Y$72*'salario real - UMN'!Y54/'salario real - UMN'!Y$72)</f>
        <v>2437.7470455369748</v>
      </c>
      <c r="Z54" s="322">
        <f>IF('salario real - UMN'!Z54=0,"",Z$73*'salario real - UMN'!Z54/'salario real - UMN'!Z$73)</f>
        <v>2108.0226514891001</v>
      </c>
      <c r="AA54" s="322" t="str">
        <f>IF('salario real - UMN'!AA54=0,"",AA$72*'salario real - UMN'!AA54/'salario real - UMN'!AA$72)</f>
        <v/>
      </c>
      <c r="AB54" s="322">
        <f>IF('salario real - UMN'!AB54=0,"",AB$72*'salario real - UMN'!AB54/'salario real - UMN'!AB$72)</f>
        <v>1731.9957165469857</v>
      </c>
      <c r="AC54" s="322">
        <f>IF('salario real - UMN'!AC54=0,"",AC$72*'salario real - UMN'!AC54/'salario real - UMN'!AC$72)</f>
        <v>2406.5985954921725</v>
      </c>
      <c r="AD54" s="322" t="str">
        <f>IF('salario real - UMN'!AD54=0,"",AD$72*'salario real - UMN'!AD54/'salario real - UMN'!AD$72)</f>
        <v/>
      </c>
      <c r="AE54" s="322" t="str">
        <f>IF('salario real - UMN'!AE54=0,"",AE$72*'salario real - UMN'!AE54/'salario real - UMN'!AE$72)</f>
        <v/>
      </c>
      <c r="AF54" s="322" t="str">
        <f>IF('salario real - UMN'!AF54=0,"",AF$72*'salario real - UMN'!AF54/'salario real - UMN'!AF$72)</f>
        <v/>
      </c>
      <c r="AG54" s="322" t="str">
        <f>IF('salario real - UMN'!AG54=0,"",AG$72*'salario real - UMN'!AG54/'salario real - UMN'!AG$72)</f>
        <v/>
      </c>
      <c r="AH54" s="322">
        <f>IF('salario real - UMN'!AH54=0,"",AH$72*'salario real - UMN'!AH54/'salario real - UMN'!AH$72)</f>
        <v>2137.5612906273118</v>
      </c>
      <c r="AI54" s="322" t="str">
        <f>IF('salario real - UMN'!AI54=0,"",AI$72*'salario real - UMN'!AI54/'salario real - UMN'!AI$72)</f>
        <v/>
      </c>
    </row>
    <row r="55" spans="1:35" ht="14.25" x14ac:dyDescent="0.25">
      <c r="A55" s="321">
        <v>1988</v>
      </c>
      <c r="B55" s="322">
        <f>IF('salario real - UMN'!B55=0,"",B$72*'salario real - UMN'!B55/'salario real - UMN'!B$72)</f>
        <v>2983.1845495569146</v>
      </c>
      <c r="C55" s="322">
        <f>IF('salario real - UMN'!C55=0,"",C$72*'salario real - UMN'!C55/'salario real - UMN'!C$72)</f>
        <v>1396.0400770619513</v>
      </c>
      <c r="D55" s="322">
        <f>IF('salario real - UMN'!D55=0,"",D$72*'salario real - UMN'!D55/'salario real - UMN'!D$72)</f>
        <v>2867.8573528010684</v>
      </c>
      <c r="E55" s="322">
        <f>IF('salario real - UMN'!E55=0,"",E$72*'salario real - UMN'!E55/'salario real - UMN'!E$72)</f>
        <v>3400.4450620094394</v>
      </c>
      <c r="F55" s="322" t="str">
        <f>IF('salario real - UMN'!F55=0,"",F$72*'salario real - UMN'!F55/'salario real - UMN'!F$72)</f>
        <v/>
      </c>
      <c r="G55" s="322">
        <f>IF('salario real - UMN'!G55=0,"",G$72*'salario real - UMN'!G55/'salario real - UMN'!G$72)</f>
        <v>2925.2057579493362</v>
      </c>
      <c r="H55" s="322">
        <f>IF('salario real - UMN'!H55=0,"",H$72*'salario real - UMN'!H55/'salario real - UMN'!H$72)</f>
        <v>634.46149976825404</v>
      </c>
      <c r="I55" s="322">
        <f>IF('salario real - UMN'!I55=0,"",I$72*'salario real - UMN'!I55/'salario real - UMN'!I$72)</f>
        <v>265.46481204066629</v>
      </c>
      <c r="J55" s="322" t="str">
        <f>IF('salario real - UMN'!J55=0,"",J$72*'salario real - UMN'!J55/'salario real - UMN'!J$72)</f>
        <v/>
      </c>
      <c r="K55" s="322">
        <f>IF('salario real - UMN'!K55=0,"",K$72*'salario real - UMN'!K55/'salario real - UMN'!K$72)</f>
        <v>1459.8588913175054</v>
      </c>
      <c r="L55" s="322">
        <f>IF('salario real - UMN'!L55=0,"",L$72*'salario real - UMN'!L55/'salario real - UMN'!L$72)</f>
        <v>2154.3457736445789</v>
      </c>
      <c r="M55" s="322">
        <f>IF('salario real - UMN'!M55=0,"",M$72*'salario real - UMN'!M55/'salario real - UMN'!M$72)</f>
        <v>3004.423297743162</v>
      </c>
      <c r="N55" s="322">
        <f>IF('salario real - UMN'!N55=0,"",N$72*'salario real - UMN'!N55/'salario real - UMN'!N$72)</f>
        <v>3878.0801412954588</v>
      </c>
      <c r="O55" s="322" t="str">
        <f>IF('salario real - UMN'!O55=0,"",O$72*'salario real - UMN'!O55/'salario real - UMN'!O$72)</f>
        <v/>
      </c>
      <c r="P55" s="322">
        <f>IF('salario real - UMN'!P55=0,"",P$72*'salario real - UMN'!P55/'salario real - UMN'!P$72)</f>
        <v>2289.6216197656126</v>
      </c>
      <c r="Q55" s="322">
        <f>IF('salario real - UMN'!Q55=0,"",Q$72*'salario real - UMN'!Q55/'salario real - UMN'!Q$72)</f>
        <v>3262.503483853905</v>
      </c>
      <c r="R55" s="322">
        <f>IF('salario real - UMN'!R55=0,"",R$72*'salario real - UMN'!R55/'salario real - UMN'!R$72)</f>
        <v>2377.5044017765094</v>
      </c>
      <c r="S55" s="322">
        <f>IF('salario real - UMN'!S55=0,"",S$72*'salario real - UMN'!S55/'salario real - UMN'!S$72)</f>
        <v>3410.558135096157</v>
      </c>
      <c r="T55" s="322" t="str">
        <f>IF('salario real - UMN'!T55=0,"",T$72*'salario real - UMN'!T55/'salario real - UMN'!T$72)</f>
        <v/>
      </c>
      <c r="U55" s="322">
        <f>IF('salario real - UMN'!U55=0,"",U$72*'salario real - UMN'!U55/'salario real - UMN'!U$72)</f>
        <v>2308.7381209056271</v>
      </c>
      <c r="V55" s="322">
        <f>IF('salario real - UMN'!V55=0,"",V$72*'salario real - UMN'!V55/'salario real - UMN'!V$72)</f>
        <v>2959.2236168786935</v>
      </c>
      <c r="W55" s="322">
        <f>IF('salario real - UMN'!W55=0,"",W$72*'salario real - UMN'!W55/'salario real - UMN'!W$72)</f>
        <v>3090.0687710462694</v>
      </c>
      <c r="X55" s="322">
        <f>IF('salario real - UMN'!X55=0,"",X$72*'salario real - UMN'!X55/'salario real - UMN'!X$72)</f>
        <v>1096.2060281356617</v>
      </c>
      <c r="Y55" s="322">
        <f>IF('salario real - UMN'!Y55=0,"",Y$72*'salario real - UMN'!Y55/'salario real - UMN'!Y$72)</f>
        <v>2446.4911912777593</v>
      </c>
      <c r="Z55" s="322">
        <f>IF('salario real - UMN'!Z55=0,"",Z$73*'salario real - UMN'!Z55/'salario real - UMN'!Z$73)</f>
        <v>2159.2211084420114</v>
      </c>
      <c r="AA55" s="322" t="str">
        <f>IF('salario real - UMN'!AA55=0,"",AA$72*'salario real - UMN'!AA55/'salario real - UMN'!AA$72)</f>
        <v/>
      </c>
      <c r="AB55" s="322">
        <f>IF('salario real - UMN'!AB55=0,"",AB$72*'salario real - UMN'!AB55/'salario real - UMN'!AB$72)</f>
        <v>1754.0563366572019</v>
      </c>
      <c r="AC55" s="322">
        <f>IF('salario real - UMN'!AC55=0,"",AC$72*'salario real - UMN'!AC55/'salario real - UMN'!AC$72)</f>
        <v>2504.0522642239489</v>
      </c>
      <c r="AD55" s="322" t="str">
        <f>IF('salario real - UMN'!AD55=0,"",AD$72*'salario real - UMN'!AD55/'salario real - UMN'!AD$72)</f>
        <v/>
      </c>
      <c r="AE55" s="322" t="str">
        <f>IF('salario real - UMN'!AE55=0,"",AE$72*'salario real - UMN'!AE55/'salario real - UMN'!AE$72)</f>
        <v/>
      </c>
      <c r="AF55" s="322" t="str">
        <f>IF('salario real - UMN'!AF55=0,"",AF$72*'salario real - UMN'!AF55/'salario real - UMN'!AF$72)</f>
        <v/>
      </c>
      <c r="AG55" s="322" t="str">
        <f>IF('salario real - UMN'!AG55=0,"",AG$72*'salario real - UMN'!AG55/'salario real - UMN'!AG$72)</f>
        <v/>
      </c>
      <c r="AH55" s="322">
        <f>IF('salario real - UMN'!AH55=0,"",AH$72*'salario real - UMN'!AH55/'salario real - UMN'!AH$72)</f>
        <v>2170.1220993183083</v>
      </c>
      <c r="AI55" s="322" t="str">
        <f>IF('salario real - UMN'!AI55=0,"",AI$72*'salario real - UMN'!AI55/'salario real - UMN'!AI$72)</f>
        <v/>
      </c>
    </row>
    <row r="56" spans="1:35" ht="14.25" x14ac:dyDescent="0.25">
      <c r="A56" s="321">
        <v>1989</v>
      </c>
      <c r="B56" s="322">
        <f>IF('salario real - UMN'!B56=0,"",B$72*'salario real - UMN'!B56/'salario real - UMN'!B$72)</f>
        <v>3002.6374992928522</v>
      </c>
      <c r="C56" s="322">
        <f>IF('salario real - UMN'!C56=0,"",C$72*'salario real - UMN'!C56/'salario real - UMN'!C$72)</f>
        <v>1094.2938799993626</v>
      </c>
      <c r="D56" s="322">
        <f>IF('salario real - UMN'!D56=0,"",D$72*'salario real - UMN'!D56/'salario real - UMN'!D$72)</f>
        <v>2849.4066032041637</v>
      </c>
      <c r="E56" s="322">
        <f>IF('salario real - UMN'!E56=0,"",E$72*'salario real - UMN'!E56/'salario real - UMN'!E$72)</f>
        <v>3478.5659987868667</v>
      </c>
      <c r="F56" s="322" t="str">
        <f>IF('salario real - UMN'!F56=0,"",F$72*'salario real - UMN'!F56/'salario real - UMN'!F$72)</f>
        <v/>
      </c>
      <c r="G56" s="322">
        <f>IF('salario real - UMN'!G56=0,"",G$72*'salario real - UMN'!G56/'salario real - UMN'!G$72)</f>
        <v>2935.2127153226834</v>
      </c>
      <c r="H56" s="322">
        <f>IF('salario real - UMN'!H56=0,"",H$72*'salario real - UMN'!H56/'salario real - UMN'!H$72)</f>
        <v>663.77675502788554</v>
      </c>
      <c r="I56" s="322">
        <f>IF('salario real - UMN'!I56=0,"",I$72*'salario real - UMN'!I56/'salario real - UMN'!I$72)</f>
        <v>255.61656999731659</v>
      </c>
      <c r="J56" s="322" t="str">
        <f>IF('salario real - UMN'!J56=0,"",J$72*'salario real - UMN'!J56/'salario real - UMN'!J$72)</f>
        <v/>
      </c>
      <c r="K56" s="322">
        <f>IF('salario real - UMN'!K56=0,"",K$72*'salario real - UMN'!K56/'salario real - UMN'!K$72)</f>
        <v>1518.9610507530017</v>
      </c>
      <c r="L56" s="322">
        <f>IF('salario real - UMN'!L56=0,"",L$72*'salario real - UMN'!L56/'salario real - UMN'!L$72)</f>
        <v>2186.4899466694128</v>
      </c>
      <c r="M56" s="322">
        <f>IF('salario real - UMN'!M56=0,"",M$72*'salario real - UMN'!M56/'salario real - UMN'!M$72)</f>
        <v>3022.133048366125</v>
      </c>
      <c r="N56" s="322">
        <f>IF('salario real - UMN'!N56=0,"",N$72*'salario real - UMN'!N56/'salario real - UMN'!N$72)</f>
        <v>3856.7732443985064</v>
      </c>
      <c r="O56" s="322" t="str">
        <f>IF('salario real - UMN'!O56=0,"",O$72*'salario real - UMN'!O56/'salario real - UMN'!O$72)</f>
        <v/>
      </c>
      <c r="P56" s="322">
        <f>IF('salario real - UMN'!P56=0,"",P$72*'salario real - UMN'!P56/'salario real - UMN'!P$72)</f>
        <v>2358.2410930227388</v>
      </c>
      <c r="Q56" s="322">
        <f>IF('salario real - UMN'!Q56=0,"",Q$72*'salario real - UMN'!Q56/'salario real - UMN'!Q$72)</f>
        <v>3298.4642883226916</v>
      </c>
      <c r="R56" s="322">
        <f>IF('salario real - UMN'!R56=0,"",R$72*'salario real - UMN'!R56/'salario real - UMN'!R$72)</f>
        <v>2585.0069777450481</v>
      </c>
      <c r="S56" s="322">
        <f>IF('salario real - UMN'!S56=0,"",S$72*'salario real - UMN'!S56/'salario real - UMN'!S$72)</f>
        <v>3404.3559720357644</v>
      </c>
      <c r="T56" s="322" t="str">
        <f>IF('salario real - UMN'!T56=0,"",T$72*'salario real - UMN'!T56/'salario real - UMN'!T$72)</f>
        <v/>
      </c>
      <c r="U56" s="322">
        <f>IF('salario real - UMN'!U56=0,"",U$72*'salario real - UMN'!U56/'salario real - UMN'!U$72)</f>
        <v>2378.7446903156219</v>
      </c>
      <c r="V56" s="322">
        <f>IF('salario real - UMN'!V56=0,"",V$72*'salario real - UMN'!V56/'salario real - UMN'!V$72)</f>
        <v>3036.0420318111219</v>
      </c>
      <c r="W56" s="322">
        <f>IF('salario real - UMN'!W56=0,"",W$72*'salario real - UMN'!W56/'salario real - UMN'!W$72)</f>
        <v>3139.9099224710058</v>
      </c>
      <c r="X56" s="322">
        <f>IF('salario real - UMN'!X56=0,"",X$72*'salario real - UMN'!X56/'salario real - UMN'!X$72)</f>
        <v>1194.7958734681335</v>
      </c>
      <c r="Y56" s="322">
        <f>IF('salario real - UMN'!Y56=0,"",Y$72*'salario real - UMN'!Y56/'salario real - UMN'!Y$72)</f>
        <v>2443.8517177767585</v>
      </c>
      <c r="Z56" s="322">
        <f>IF('salario real - UMN'!Z56=0,"",Z$73*'salario real - UMN'!Z56/'salario real - UMN'!Z$73)</f>
        <v>2185.423085073262</v>
      </c>
      <c r="AA56" s="322" t="str">
        <f>IF('salario real - UMN'!AA56=0,"",AA$72*'salario real - UMN'!AA56/'salario real - UMN'!AA$72)</f>
        <v/>
      </c>
      <c r="AB56" s="322">
        <f>IF('salario real - UMN'!AB56=0,"",AB$72*'salario real - UMN'!AB56/'salario real - UMN'!AB$72)</f>
        <v>1776.8038464898889</v>
      </c>
      <c r="AC56" s="322">
        <f>IF('salario real - UMN'!AC56=0,"",AC$72*'salario real - UMN'!AC56/'salario real - UMN'!AC$72)</f>
        <v>2586.899497107016</v>
      </c>
      <c r="AD56" s="322" t="str">
        <f>IF('salario real - UMN'!AD56=0,"",AD$72*'salario real - UMN'!AD56/'salario real - UMN'!AD$72)</f>
        <v/>
      </c>
      <c r="AE56" s="322" t="str">
        <f>IF('salario real - UMN'!AE56=0,"",AE$72*'salario real - UMN'!AE56/'salario real - UMN'!AE$72)</f>
        <v/>
      </c>
      <c r="AF56" s="322" t="str">
        <f>IF('salario real - UMN'!AF56=0,"",AF$72*'salario real - UMN'!AF56/'salario real - UMN'!AF$72)</f>
        <v/>
      </c>
      <c r="AG56" s="322" t="str">
        <f>IF('salario real - UMN'!AG56=0,"",AG$72*'salario real - UMN'!AG56/'salario real - UMN'!AG$72)</f>
        <v/>
      </c>
      <c r="AH56" s="322">
        <f>IF('salario real - UMN'!AH56=0,"",AH$72*'salario real - UMN'!AH56/'salario real - UMN'!AH$72)</f>
        <v>2269.3703030385796</v>
      </c>
      <c r="AI56" s="322" t="str">
        <f>IF('salario real - UMN'!AI56=0,"",AI$72*'salario real - UMN'!AI56/'salario real - UMN'!AI$72)</f>
        <v/>
      </c>
    </row>
    <row r="57" spans="1:35" ht="14.25" x14ac:dyDescent="0.25">
      <c r="A57" s="321">
        <v>1990</v>
      </c>
      <c r="B57" s="322">
        <f>IF('salario real - UMN'!B57=0,"",B$72*'salario real - UMN'!B57/'salario real - UMN'!B$72)</f>
        <v>2977.5805501868026</v>
      </c>
      <c r="C57" s="322">
        <f>IF('salario real - UMN'!C57=0,"",C$72*'salario real - UMN'!C57/'salario real - UMN'!C$72)</f>
        <v>1174.2520654228556</v>
      </c>
      <c r="D57" s="322">
        <f>IF('salario real - UMN'!D57=0,"",D$72*'salario real - UMN'!D57/'salario real - UMN'!D$72)</f>
        <v>2709.0835563048549</v>
      </c>
      <c r="E57" s="322">
        <f>IF('salario real - UMN'!E57=0,"",E$72*'salario real - UMN'!E57/'salario real - UMN'!E$72)</f>
        <v>3569.6951396324625</v>
      </c>
      <c r="F57" s="322" t="str">
        <f>IF('salario real - UMN'!F57=0,"",F$72*'salario real - UMN'!F57/'salario real - UMN'!F$72)</f>
        <v/>
      </c>
      <c r="G57" s="322">
        <f>IF('salario real - UMN'!G57=0,"",G$72*'salario real - UMN'!G57/'salario real - UMN'!G$72)</f>
        <v>2936.5892572514049</v>
      </c>
      <c r="H57" s="322">
        <f>IF('salario real - UMN'!H57=0,"",H$72*'salario real - UMN'!H57/'salario real - UMN'!H$72)</f>
        <v>676.31513521162492</v>
      </c>
      <c r="I57" s="322">
        <f>IF('salario real - UMN'!I57=0,"",I$72*'salario real - UMN'!I57/'salario real - UMN'!I$72)</f>
        <v>281.10929476383706</v>
      </c>
      <c r="J57" s="322" t="str">
        <f>IF('salario real - UMN'!J57=0,"",J$72*'salario real - UMN'!J57/'salario real - UMN'!J$72)</f>
        <v/>
      </c>
      <c r="K57" s="322">
        <f>IF('salario real - UMN'!K57=0,"",K$72*'salario real - UMN'!K57/'salario real - UMN'!K$72)</f>
        <v>1628.540064892343</v>
      </c>
      <c r="L57" s="322">
        <f>IF('salario real - UMN'!L57=0,"",L$72*'salario real - UMN'!L57/'salario real - UMN'!L$72)</f>
        <v>2198.2604519689294</v>
      </c>
      <c r="M57" s="322">
        <f>IF('salario real - UMN'!M57=0,"",M$72*'salario real - UMN'!M57/'salario real - UMN'!M$72)</f>
        <v>3135.662933697492</v>
      </c>
      <c r="N57" s="322">
        <f>IF('salario real - UMN'!N57=0,"",N$72*'salario real - UMN'!N57/'salario real - UMN'!N$72)</f>
        <v>3843.0837032801419</v>
      </c>
      <c r="O57" s="322" t="str">
        <f>IF('salario real - UMN'!O57=0,"",O$72*'salario real - UMN'!O57/'salario real - UMN'!O$72)</f>
        <v/>
      </c>
      <c r="P57" s="322">
        <f>IF('salario real - UMN'!P57=0,"",P$72*'salario real - UMN'!P57/'salario real - UMN'!P$72)</f>
        <v>2422.2208603215272</v>
      </c>
      <c r="Q57" s="322">
        <f>IF('salario real - UMN'!Q57=0,"",Q$72*'salario real - UMN'!Q57/'salario real - UMN'!Q$72)</f>
        <v>3292.4602262555663</v>
      </c>
      <c r="R57" s="322">
        <f>IF('salario real - UMN'!R57=0,"",R$72*'salario real - UMN'!R57/'salario real - UMN'!R$72)</f>
        <v>2533.0292744376602</v>
      </c>
      <c r="S57" s="322">
        <f>IF('salario real - UMN'!S57=0,"",S$72*'salario real - UMN'!S57/'salario real - UMN'!S$72)</f>
        <v>3413.3550035325306</v>
      </c>
      <c r="T57" s="322" t="str">
        <f>IF('salario real - UMN'!T57=0,"",T$72*'salario real - UMN'!T57/'salario real - UMN'!T$72)</f>
        <v/>
      </c>
      <c r="U57" s="322">
        <f>IF('salario real - UMN'!U57=0,"",U$72*'salario real - UMN'!U57/'salario real - UMN'!U$72)</f>
        <v>2384.5900444065092</v>
      </c>
      <c r="V57" s="322">
        <f>IF('salario real - UMN'!V57=0,"",V$72*'salario real - UMN'!V57/'salario real - UMN'!V$72)</f>
        <v>3103.6947988437209</v>
      </c>
      <c r="W57" s="322">
        <f>IF('salario real - UMN'!W57=0,"",W$72*'salario real - UMN'!W57/'salario real - UMN'!W$72)</f>
        <v>3188.7262501128757</v>
      </c>
      <c r="X57" s="322">
        <f>IF('salario real - UMN'!X57=0,"",X$72*'salario real - UMN'!X57/'salario real - UMN'!X$72)</f>
        <v>1229.3564154939568</v>
      </c>
      <c r="Y57" s="322">
        <f>IF('salario real - UMN'!Y57=0,"",Y$72*'salario real - UMN'!Y57/'salario real - UMN'!Y$72)</f>
        <v>2451.3997893805877</v>
      </c>
      <c r="Z57" s="322">
        <f>IF('salario real - UMN'!Z57=0,"",Z$73*'salario real - UMN'!Z57/'salario real - UMN'!Z$73)</f>
        <v>2077.1700039434522</v>
      </c>
      <c r="AA57" s="322" t="str">
        <f>IF('salario real - UMN'!AA57=0,"",AA$72*'salario real - UMN'!AA57/'salario real - UMN'!AA$72)</f>
        <v/>
      </c>
      <c r="AB57" s="322">
        <f>IF('salario real - UMN'!AB57=0,"",AB$72*'salario real - UMN'!AB57/'salario real - UMN'!AB$72)</f>
        <v>1842.6176797185085</v>
      </c>
      <c r="AC57" s="322">
        <f>IF('salario real - UMN'!AC57=0,"",AC$72*'salario real - UMN'!AC57/'salario real - UMN'!AC$72)</f>
        <v>2628.2587069470733</v>
      </c>
      <c r="AD57" s="322" t="str">
        <f>IF('salario real - UMN'!AD57=0,"",AD$72*'salario real - UMN'!AD57/'salario real - UMN'!AD$72)</f>
        <v/>
      </c>
      <c r="AE57" s="322" t="str">
        <f>IF('salario real - UMN'!AE57=0,"",AE$72*'salario real - UMN'!AE57/'salario real - UMN'!AE$72)</f>
        <v/>
      </c>
      <c r="AF57" s="322" t="str">
        <f>IF('salario real - UMN'!AF57=0,"",AF$72*'salario real - UMN'!AF57/'salario real - UMN'!AF$72)</f>
        <v/>
      </c>
      <c r="AG57" s="322" t="str">
        <f>IF('salario real - UMN'!AG57=0,"",AG$72*'salario real - UMN'!AG57/'salario real - UMN'!AG$72)</f>
        <v/>
      </c>
      <c r="AH57" s="322">
        <f>IF('salario real - UMN'!AH57=0,"",AH$72*'salario real - UMN'!AH57/'salario real - UMN'!AH$72)</f>
        <v>2286.5475903180622</v>
      </c>
      <c r="AI57" s="322" t="str">
        <f>IF('salario real - UMN'!AI57=0,"",AI$72*'salario real - UMN'!AI57/'salario real - UMN'!AI$72)</f>
        <v/>
      </c>
    </row>
    <row r="58" spans="1:35" ht="14.25" x14ac:dyDescent="0.25">
      <c r="A58" s="321">
        <v>1991</v>
      </c>
      <c r="B58" s="322">
        <f>IF('salario real - UMN'!B58=0,"",B$72*'salario real - UMN'!B58/'salario real - UMN'!B$72)</f>
        <v>3211.0669347614166</v>
      </c>
      <c r="C58" s="322">
        <f>IF('salario real - UMN'!C58=0,"",C$72*'salario real - UMN'!C58/'salario real - UMN'!C$72)</f>
        <v>1132.9001521468276</v>
      </c>
      <c r="D58" s="322">
        <f>IF('salario real - UMN'!D58=0,"",D$72*'salario real - UMN'!D58/'salario real - UMN'!D$72)</f>
        <v>2743.2940252454323</v>
      </c>
      <c r="E58" s="322">
        <f>IF('salario real - UMN'!E58=0,"",E$72*'salario real - UMN'!E58/'salario real - UMN'!E$72)</f>
        <v>3721.5606037018301</v>
      </c>
      <c r="F58" s="322">
        <f>IF('salario real - UMN'!F58=0,"",F$72*'salario real - UMN'!F58/'salario real - UMN'!F$72)</f>
        <v>715.37060803817701</v>
      </c>
      <c r="G58" s="322">
        <f>IF('salario real - UMN'!G58=0,"",G$72*'salario real - UMN'!G58/'salario real - UMN'!G$72)</f>
        <v>2921.7944187344528</v>
      </c>
      <c r="H58" s="322">
        <f>IF('salario real - UMN'!H58=0,"",H$72*'salario real - UMN'!H58/'salario real - UMN'!H$72)</f>
        <v>717.01984559766925</v>
      </c>
      <c r="I58" s="322">
        <f>IF('salario real - UMN'!I58=0,"",I$72*'salario real - UMN'!I58/'salario real - UMN'!I$72)</f>
        <v>297.99046939846318</v>
      </c>
      <c r="J58" s="322">
        <f>IF('salario real - UMN'!J58=0,"",J$72*'salario real - UMN'!J58/'salario real - UMN'!J$72)</f>
        <v>1014.0006204341286</v>
      </c>
      <c r="K58" s="322">
        <f>IF('salario real - UMN'!K58=0,"",K$72*'salario real - UMN'!K58/'salario real - UMN'!K$72)</f>
        <v>1735.5998152561467</v>
      </c>
      <c r="L58" s="322">
        <f>IF('salario real - UMN'!L58=0,"",L$72*'salario real - UMN'!L58/'salario real - UMN'!L$72)</f>
        <v>2234.0959134914037</v>
      </c>
      <c r="M58" s="322">
        <f>IF('salario real - UMN'!M58=0,"",M$72*'salario real - UMN'!M58/'salario real - UMN'!M$72)</f>
        <v>3275.5480229113177</v>
      </c>
      <c r="N58" s="322">
        <f>IF('salario real - UMN'!N58=0,"",N$72*'salario real - UMN'!N58/'salario real - UMN'!N$72)</f>
        <v>3852.9032295489083</v>
      </c>
      <c r="O58" s="322" t="str">
        <f>IF('salario real - UMN'!O58=0,"",O$72*'salario real - UMN'!O58/'salario real - UMN'!O$72)</f>
        <v/>
      </c>
      <c r="P58" s="322">
        <f>IF('salario real - UMN'!P58=0,"",P$72*'salario real - UMN'!P58/'salario real - UMN'!P$72)</f>
        <v>2453.2734001941831</v>
      </c>
      <c r="Q58" s="322">
        <f>IF('salario real - UMN'!Q58=0,"",Q$72*'salario real - UMN'!Q58/'salario real - UMN'!Q$72)</f>
        <v>3308.8147271148769</v>
      </c>
      <c r="R58" s="322">
        <f>IF('salario real - UMN'!R58=0,"",R$72*'salario real - UMN'!R58/'salario real - UMN'!R$72)</f>
        <v>2445.0731809356557</v>
      </c>
      <c r="S58" s="322">
        <f>IF('salario real - UMN'!S58=0,"",S$72*'salario real - UMN'!S58/'salario real - UMN'!S$72)</f>
        <v>3398.4139592955357</v>
      </c>
      <c r="T58" s="322" t="str">
        <f>IF('salario real - UMN'!T58=0,"",T$72*'salario real - UMN'!T58/'salario real - UMN'!T$72)</f>
        <v/>
      </c>
      <c r="U58" s="322">
        <f>IF('salario real - UMN'!U58=0,"",U$72*'salario real - UMN'!U58/'salario real - UMN'!U$72)</f>
        <v>2414.1587164093307</v>
      </c>
      <c r="V58" s="322">
        <f>IF('salario real - UMN'!V58=0,"",V$72*'salario real - UMN'!V58/'salario real - UMN'!V$72)</f>
        <v>3176.5852403110939</v>
      </c>
      <c r="W58" s="322">
        <f>IF('salario real - UMN'!W58=0,"",W$72*'salario real - UMN'!W58/'salario real - UMN'!W$72)</f>
        <v>3224.7724259079669</v>
      </c>
      <c r="X58" s="322">
        <f>IF('salario real - UMN'!X58=0,"",X$72*'salario real - UMN'!X58/'salario real - UMN'!X$72)</f>
        <v>1311.9068280431238</v>
      </c>
      <c r="Y58" s="322">
        <f>IF('salario real - UMN'!Y58=0,"",Y$72*'salario real - UMN'!Y58/'salario real - UMN'!Y$72)</f>
        <v>2488.9137464221612</v>
      </c>
      <c r="Z58" s="322">
        <f>IF('salario real - UMN'!Z58=0,"",Z$73*'salario real - UMN'!Z58/'salario real - UMN'!Z$73)</f>
        <v>2058.6292010451698</v>
      </c>
      <c r="AA58" s="322">
        <f>IF('salario real - UMN'!AA58=0,"",AA$72*'salario real - UMN'!AA58/'salario real - UMN'!AA$72)</f>
        <v>1053.6811342439698</v>
      </c>
      <c r="AB58" s="322">
        <f>IF('salario real - UMN'!AB58=0,"",AB$72*'salario real - UMN'!AB58/'salario real - UMN'!AB$72)</f>
        <v>1965.1301927152604</v>
      </c>
      <c r="AC58" s="322">
        <f>IF('salario real - UMN'!AC58=0,"",AC$72*'salario real - UMN'!AC58/'salario real - UMN'!AC$72)</f>
        <v>2671.1010273843144</v>
      </c>
      <c r="AD58" s="322" t="str">
        <f>IF('salario real - UMN'!AD58=0,"",AD$72*'salario real - UMN'!AD58/'salario real - UMN'!AD$72)</f>
        <v/>
      </c>
      <c r="AE58" s="322" t="str">
        <f>IF('salario real - UMN'!AE58=0,"",AE$72*'salario real - UMN'!AE58/'salario real - UMN'!AE$72)</f>
        <v/>
      </c>
      <c r="AF58" s="322" t="str">
        <f>IF('salario real - UMN'!AF58=0,"",AF$72*'salario real - UMN'!AF58/'salario real - UMN'!AF$72)</f>
        <v/>
      </c>
      <c r="AG58" s="322" t="str">
        <f>IF('salario real - UMN'!AG58=0,"",AG$72*'salario real - UMN'!AG58/'salario real - UMN'!AG$72)</f>
        <v/>
      </c>
      <c r="AH58" s="322">
        <f>IF('salario real - UMN'!AH58=0,"",AH$72*'salario real - UMN'!AH58/'salario real - UMN'!AH$72)</f>
        <v>2240.7514332008018</v>
      </c>
      <c r="AI58" s="322" t="str">
        <f>IF('salario real - UMN'!AI58=0,"",AI$72*'salario real - UMN'!AI58/'salario real - UMN'!AI$72)</f>
        <v/>
      </c>
    </row>
    <row r="59" spans="1:35" ht="14.25" x14ac:dyDescent="0.25">
      <c r="A59" s="321">
        <v>1992</v>
      </c>
      <c r="B59" s="322">
        <f>IF('salario real - UMN'!B59=0,"",B$72*'salario real - UMN'!B59/'salario real - UMN'!B$72)</f>
        <v>3371.3414655647698</v>
      </c>
      <c r="C59" s="322">
        <f>IF('salario real - UMN'!C59=0,"",C$72*'salario real - UMN'!C59/'salario real - UMN'!C$72)</f>
        <v>1171.7736333979278</v>
      </c>
      <c r="D59" s="322">
        <f>IF('salario real - UMN'!D59=0,"",D$72*'salario real - UMN'!D59/'salario real - UMN'!D$72)</f>
        <v>2841.6915409624607</v>
      </c>
      <c r="E59" s="322">
        <f>IF('salario real - UMN'!E59=0,"",E$72*'salario real - UMN'!E59/'salario real - UMN'!E$72)</f>
        <v>3830.611642783193</v>
      </c>
      <c r="F59" s="322">
        <f>IF('salario real - UMN'!F59=0,"",F$72*'salario real - UMN'!F59/'salario real - UMN'!F$72)</f>
        <v>751.39481651703011</v>
      </c>
      <c r="G59" s="322">
        <f>IF('salario real - UMN'!G59=0,"",G$72*'salario real - UMN'!G59/'salario real - UMN'!G$72)</f>
        <v>2987.7974144139571</v>
      </c>
      <c r="H59" s="322">
        <f>IF('salario real - UMN'!H59=0,"",H$72*'salario real - UMN'!H59/'salario real - UMN'!H$72)</f>
        <v>767.58260621860052</v>
      </c>
      <c r="I59" s="322">
        <f>IF('salario real - UMN'!I59=0,"",I$72*'salario real - UMN'!I59/'salario real - UMN'!I$72)</f>
        <v>292.71141865836177</v>
      </c>
      <c r="J59" s="322">
        <f>IF('salario real - UMN'!J59=0,"",J$72*'salario real - UMN'!J59/'salario real - UMN'!J$72)</f>
        <v>1040.0066143579659</v>
      </c>
      <c r="K59" s="322">
        <f>IF('salario real - UMN'!K59=0,"",K$72*'salario real - UMN'!K59/'salario real - UMN'!K$72)</f>
        <v>1824.2467628615982</v>
      </c>
      <c r="L59" s="322">
        <f>IF('salario real - UMN'!L59=0,"",L$72*'salario real - UMN'!L59/'salario real - UMN'!L$72)</f>
        <v>2249.1505610955301</v>
      </c>
      <c r="M59" s="322">
        <f>IF('salario real - UMN'!M59=0,"",M$72*'salario real - UMN'!M59/'salario real - UMN'!M$72)</f>
        <v>3471.801309645024</v>
      </c>
      <c r="N59" s="322">
        <f>IF('salario real - UMN'!N59=0,"",N$72*'salario real - UMN'!N59/'salario real - UMN'!N$72)</f>
        <v>3935.7462220303005</v>
      </c>
      <c r="O59" s="322" t="str">
        <f>IF('salario real - UMN'!O59=0,"",O$72*'salario real - UMN'!O59/'salario real - UMN'!O$72)</f>
        <v/>
      </c>
      <c r="P59" s="322">
        <f>IF('salario real - UMN'!P59=0,"",P$72*'salario real - UMN'!P59/'salario real - UMN'!P$72)</f>
        <v>2440.1517907991511</v>
      </c>
      <c r="Q59" s="322">
        <f>IF('salario real - UMN'!Q59=0,"",Q$72*'salario real - UMN'!Q59/'salario real - UMN'!Q$72)</f>
        <v>3352.1309678087923</v>
      </c>
      <c r="R59" s="322">
        <f>IF('salario real - UMN'!R59=0,"",R$72*'salario real - UMN'!R59/'salario real - UMN'!R$72)</f>
        <v>2353.618214960678</v>
      </c>
      <c r="S59" s="322">
        <f>IF('salario real - UMN'!S59=0,"",S$72*'salario real - UMN'!S59/'salario real - UMN'!S$72)</f>
        <v>3376.6120592514203</v>
      </c>
      <c r="T59" s="322" t="str">
        <f>IF('salario real - UMN'!T59=0,"",T$72*'salario real - UMN'!T59/'salario real - UMN'!T$72)</f>
        <v/>
      </c>
      <c r="U59" s="322">
        <f>IF('salario real - UMN'!U59=0,"",U$72*'salario real - UMN'!U59/'salario real - UMN'!U$72)</f>
        <v>2514.8588417319129</v>
      </c>
      <c r="V59" s="322">
        <f>IF('salario real - UMN'!V59=0,"",V$72*'salario real - UMN'!V59/'salario real - UMN'!V$72)</f>
        <v>3191.319313319776</v>
      </c>
      <c r="W59" s="322">
        <f>IF('salario real - UMN'!W59=0,"",W$72*'salario real - UMN'!W59/'salario real - UMN'!W$72)</f>
        <v>3197.0938522721185</v>
      </c>
      <c r="X59" s="322">
        <f>IF('salario real - UMN'!X59=0,"",X$72*'salario real - UMN'!X59/'salario real - UMN'!X$72)</f>
        <v>1381.2265649722669</v>
      </c>
      <c r="Y59" s="322">
        <f>IF('salario real - UMN'!Y59=0,"",Y$72*'salario real - UMN'!Y59/'salario real - UMN'!Y$72)</f>
        <v>2525.4957846501297</v>
      </c>
      <c r="Z59" s="322">
        <f>IF('salario real - UMN'!Z59=0,"",Z$73*'salario real - UMN'!Z59/'salario real - UMN'!Z$73)</f>
        <v>2094.8506837756609</v>
      </c>
      <c r="AA59" s="322">
        <f>IF('salario real - UMN'!AA59=0,"",AA$72*'salario real - UMN'!AA59/'salario real - UMN'!AA$72)</f>
        <v>1165.3108702002567</v>
      </c>
      <c r="AB59" s="322">
        <f>IF('salario real - UMN'!AB59=0,"",AB$72*'salario real - UMN'!AB59/'salario real - UMN'!AB$72)</f>
        <v>2057.7026191224854</v>
      </c>
      <c r="AC59" s="322">
        <f>IF('salario real - UMN'!AC59=0,"",AC$72*'salario real - UMN'!AC59/'salario real - UMN'!AC$72)</f>
        <v>2713.3695393301887</v>
      </c>
      <c r="AD59" s="322" t="str">
        <f>IF('salario real - UMN'!AD59=0,"",AD$72*'salario real - UMN'!AD59/'salario real - UMN'!AD$72)</f>
        <v/>
      </c>
      <c r="AE59" s="322" t="str">
        <f>IF('salario real - UMN'!AE59=0,"",AE$72*'salario real - UMN'!AE59/'salario real - UMN'!AE$72)</f>
        <v/>
      </c>
      <c r="AF59" s="322" t="str">
        <f>IF('salario real - UMN'!AF59=0,"",AF$72*'salario real - UMN'!AF59/'salario real - UMN'!AF$72)</f>
        <v/>
      </c>
      <c r="AG59" s="322" t="str">
        <f>IF('salario real - UMN'!AG59=0,"",AG$72*'salario real - UMN'!AG59/'salario real - UMN'!AG$72)</f>
        <v/>
      </c>
      <c r="AH59" s="322">
        <f>IF('salario real - UMN'!AH59=0,"",AH$72*'salario real - UMN'!AH59/'salario real - UMN'!AH$72)</f>
        <v>2275.442569557229</v>
      </c>
      <c r="AI59" s="322" t="str">
        <f>IF('salario real - UMN'!AI59=0,"",AI$72*'salario real - UMN'!AI59/'salario real - UMN'!AI$72)</f>
        <v/>
      </c>
    </row>
    <row r="60" spans="1:35" ht="14.25" x14ac:dyDescent="0.25">
      <c r="A60" s="321">
        <v>1993</v>
      </c>
      <c r="B60" s="322">
        <f>IF('salario real - UMN'!B60=0,"",B$72*'salario real - UMN'!B60/'salario real - UMN'!B$72)</f>
        <v>3353.7390290706835</v>
      </c>
      <c r="C60" s="322">
        <f>IF('salario real - UMN'!C60=0,"",C$72*'salario real - UMN'!C60/'salario real - UMN'!C$72)</f>
        <v>1201.4782057664343</v>
      </c>
      <c r="D60" s="322">
        <f>IF('salario real - UMN'!D60=0,"",D$72*'salario real - UMN'!D60/'salario real - UMN'!D$72)</f>
        <v>2913.7610819876568</v>
      </c>
      <c r="E60" s="322">
        <f>IF('salario real - UMN'!E60=0,"",E$72*'salario real - UMN'!E60/'salario real - UMN'!E$72)</f>
        <v>3907.9330405698433</v>
      </c>
      <c r="F60" s="322">
        <f>IF('salario real - UMN'!F60=0,"",F$72*'salario real - UMN'!F60/'salario real - UMN'!F$72)</f>
        <v>798.13655670559854</v>
      </c>
      <c r="G60" s="322">
        <f>IF('salario real - UMN'!G60=0,"",G$72*'salario real - UMN'!G60/'salario real - UMN'!G$72)</f>
        <v>2988.0008896555819</v>
      </c>
      <c r="H60" s="322">
        <f>IF('salario real - UMN'!H60=0,"",H$72*'salario real - UMN'!H60/'salario real - UMN'!H$72)</f>
        <v>784.86690814279928</v>
      </c>
      <c r="I60" s="322">
        <f>IF('salario real - UMN'!I60=0,"",I$72*'salario real - UMN'!I60/'salario real - UMN'!I$72)</f>
        <v>310.92926477326421</v>
      </c>
      <c r="J60" s="322">
        <f>IF('salario real - UMN'!J60=0,"",J$72*'salario real - UMN'!J60/'salario real - UMN'!J$72)</f>
        <v>1061.4101790440445</v>
      </c>
      <c r="K60" s="322">
        <f>IF('salario real - UMN'!K60=0,"",K$72*'salario real - UMN'!K60/'salario real - UMN'!K$72)</f>
        <v>1968.9971536491119</v>
      </c>
      <c r="L60" s="322">
        <f>IF('salario real - UMN'!L60=0,"",L$72*'salario real - UMN'!L60/'salario real - UMN'!L$72)</f>
        <v>2294.4132349237439</v>
      </c>
      <c r="M60" s="322">
        <f>IF('salario real - UMN'!M60=0,"",M$72*'salario real - UMN'!M60/'salario real - UMN'!M$72)</f>
        <v>3614.9937750098238</v>
      </c>
      <c r="N60" s="322">
        <f>IF('salario real - UMN'!N60=0,"",N$72*'salario real - UMN'!N60/'salario real - UMN'!N$72)</f>
        <v>3925.1924884810178</v>
      </c>
      <c r="O60" s="322" t="str">
        <f>IF('salario real - UMN'!O60=0,"",O$72*'salario real - UMN'!O60/'salario real - UMN'!O$72)</f>
        <v/>
      </c>
      <c r="P60" s="322">
        <f>IF('salario real - UMN'!P60=0,"",P$72*'salario real - UMN'!P60/'salario real - UMN'!P$72)</f>
        <v>2417.250658405017</v>
      </c>
      <c r="Q60" s="322">
        <f>IF('salario real - UMN'!Q60=0,"",Q$72*'salario real - UMN'!Q60/'salario real - UMN'!Q$72)</f>
        <v>3364.9198816031949</v>
      </c>
      <c r="R60" s="322">
        <f>IF('salario real - UMN'!R60=0,"",R$72*'salario real - UMN'!R60/'salario real - UMN'!R$72)</f>
        <v>2258.1262403300439</v>
      </c>
      <c r="S60" s="322">
        <f>IF('salario real - UMN'!S60=0,"",S$72*'salario real - UMN'!S60/'salario real - UMN'!S$72)</f>
        <v>3385.6430032101825</v>
      </c>
      <c r="T60" s="322" t="str">
        <f>IF('salario real - UMN'!T60=0,"",T$72*'salario real - UMN'!T60/'salario real - UMN'!T$72)</f>
        <v/>
      </c>
      <c r="U60" s="322">
        <f>IF('salario real - UMN'!U60=0,"",U$72*'salario real - UMN'!U60/'salario real - UMN'!U$72)</f>
        <v>2612.1223002146999</v>
      </c>
      <c r="V60" s="322">
        <f>IF('salario real - UMN'!V60=0,"",V$72*'salario real - UMN'!V60/'salario real - UMN'!V$72)</f>
        <v>3216.346970033203</v>
      </c>
      <c r="W60" s="322">
        <f>IF('salario real - UMN'!W60=0,"",W$72*'salario real - UMN'!W60/'salario real - UMN'!W$72)</f>
        <v>3174.6548942621957</v>
      </c>
      <c r="X60" s="322">
        <f>IF('salario real - UMN'!X60=0,"",X$72*'salario real - UMN'!X60/'salario real - UMN'!X$72)</f>
        <v>1441.4962644293098</v>
      </c>
      <c r="Y60" s="322">
        <f>IF('salario real - UMN'!Y60=0,"",Y$72*'salario real - UMN'!Y60/'salario real - UMN'!Y$72)</f>
        <v>2525.8285358505509</v>
      </c>
      <c r="Z60" s="322">
        <f>IF('salario real - UMN'!Z60=0,"",Z$73*'salario real - UMN'!Z60/'salario real - UMN'!Z$73)</f>
        <v>2119.9861322129946</v>
      </c>
      <c r="AA60" s="322">
        <f>IF('salario real - UMN'!AA60=0,"",AA$72*'salario real - UMN'!AA60/'salario real - UMN'!AA$72)</f>
        <v>1118.4430524058182</v>
      </c>
      <c r="AB60" s="322">
        <f>IF('salario real - UMN'!AB60=0,"",AB$72*'salario real - UMN'!AB60/'salario real - UMN'!AB$72)</f>
        <v>2079.7336465270037</v>
      </c>
      <c r="AC60" s="322">
        <f>IF('salario real - UMN'!AC60=0,"",AC$72*'salario real - UMN'!AC60/'salario real - UMN'!AC$72)</f>
        <v>2744.8730583219576</v>
      </c>
      <c r="AD60" s="322">
        <f>IF('salario real - UMN'!AD60=0,"",AD$72*'salario real - UMN'!AD60/'salario real - UMN'!AD$72)</f>
        <v>1284.8363232837589</v>
      </c>
      <c r="AE60" s="322" t="str">
        <f>IF('salario real - UMN'!AE60=0,"",AE$72*'salario real - UMN'!AE60/'salario real - UMN'!AE$72)</f>
        <v/>
      </c>
      <c r="AF60" s="322" t="str">
        <f>IF('salario real - UMN'!AF60=0,"",AF$72*'salario real - UMN'!AF60/'salario real - UMN'!AF$72)</f>
        <v/>
      </c>
      <c r="AG60" s="322" t="str">
        <f>IF('salario real - UMN'!AG60=0,"",AG$72*'salario real - UMN'!AG60/'salario real - UMN'!AG$72)</f>
        <v/>
      </c>
      <c r="AH60" s="322">
        <f>IF('salario real - UMN'!AH60=0,"",AH$72*'salario real - UMN'!AH60/'salario real - UMN'!AH$72)</f>
        <v>2256.8961423592305</v>
      </c>
      <c r="AI60" s="322" t="str">
        <f>IF('salario real - UMN'!AI60=0,"",AI$72*'salario real - UMN'!AI60/'salario real - UMN'!AI$72)</f>
        <v/>
      </c>
    </row>
    <row r="61" spans="1:35" ht="14.25" x14ac:dyDescent="0.25">
      <c r="A61" s="321">
        <v>1994</v>
      </c>
      <c r="B61" s="322">
        <f>IF('salario real - UMN'!B61=0,"",B$72*'salario real - UMN'!B61/'salario real - UMN'!B$72)</f>
        <v>3385.6845439813214</v>
      </c>
      <c r="C61" s="322">
        <f>IF('salario real - UMN'!C61=0,"",C$72*'salario real - UMN'!C61/'salario real - UMN'!C$72)</f>
        <v>1170.6569416922391</v>
      </c>
      <c r="D61" s="322">
        <f>IF('salario real - UMN'!D61=0,"",D$72*'salario real - UMN'!D61/'salario real - UMN'!D$72)</f>
        <v>2919.9583887068079</v>
      </c>
      <c r="E61" s="322">
        <f>IF('salario real - UMN'!E61=0,"",E$72*'salario real - UMN'!E61/'salario real - UMN'!E$72)</f>
        <v>3975.3122209915969</v>
      </c>
      <c r="F61" s="322">
        <f>IF('salario real - UMN'!F61=0,"",F$72*'salario real - UMN'!F61/'salario real - UMN'!F$72)</f>
        <v>841.1698992140216</v>
      </c>
      <c r="G61" s="322">
        <f>IF('salario real - UMN'!G61=0,"",G$72*'salario real - UMN'!G61/'salario real - UMN'!G$72)</f>
        <v>3006.2290768217727</v>
      </c>
      <c r="H61" s="322">
        <f>IF('salario real - UMN'!H61=0,"",H$72*'salario real - UMN'!H61/'salario real - UMN'!H$72)</f>
        <v>826.64747365761559</v>
      </c>
      <c r="I61" s="322">
        <f>IF('salario real - UMN'!I61=0,"",I$72*'salario real - UMN'!I61/'salario real - UMN'!I$72)</f>
        <v>321.21936004993978</v>
      </c>
      <c r="J61" s="322">
        <f>IF('salario real - UMN'!J61=0,"",J$72*'salario real - UMN'!J61/'salario real - UMN'!J$72)</f>
        <v>1087.5928641641606</v>
      </c>
      <c r="K61" s="322">
        <f>IF('salario real - UMN'!K61=0,"",K$72*'salario real - UMN'!K61/'salario real - UMN'!K$72)</f>
        <v>2079.5484192685794</v>
      </c>
      <c r="L61" s="322">
        <f>IF('salario real - UMN'!L61=0,"",L$72*'salario real - UMN'!L61/'salario real - UMN'!L$72)</f>
        <v>2350.0279606552822</v>
      </c>
      <c r="M61" s="322">
        <f>IF('salario real - UMN'!M61=0,"",M$72*'salario real - UMN'!M61/'salario real - UMN'!M$72)</f>
        <v>3583.9890987710123</v>
      </c>
      <c r="N61" s="322">
        <f>IF('salario real - UMN'!N61=0,"",N$72*'salario real - UMN'!N61/'salario real - UMN'!N$72)</f>
        <v>3923.0216197978339</v>
      </c>
      <c r="O61" s="322" t="str">
        <f>IF('salario real - UMN'!O61=0,"",O$72*'salario real - UMN'!O61/'salario real - UMN'!O$72)</f>
        <v/>
      </c>
      <c r="P61" s="322">
        <f>IF('salario real - UMN'!P61=0,"",P$72*'salario real - UMN'!P61/'salario real - UMN'!P$72)</f>
        <v>2456.0101836694867</v>
      </c>
      <c r="Q61" s="322">
        <f>IF('salario real - UMN'!Q61=0,"",Q$72*'salario real - UMN'!Q61/'salario real - UMN'!Q$72)</f>
        <v>3357.1542672954879</v>
      </c>
      <c r="R61" s="322">
        <f>IF('salario real - UMN'!R61=0,"",R$72*'salario real - UMN'!R61/'salario real - UMN'!R$72)</f>
        <v>2258.6381449392684</v>
      </c>
      <c r="S61" s="322">
        <f>IF('salario real - UMN'!S61=0,"",S$72*'salario real - UMN'!S61/'salario real - UMN'!S$72)</f>
        <v>3364.2361174497219</v>
      </c>
      <c r="T61" s="322" t="str">
        <f>IF('salario real - UMN'!T61=0,"",T$72*'salario real - UMN'!T61/'salario real - UMN'!T$72)</f>
        <v/>
      </c>
      <c r="U61" s="322">
        <f>IF('salario real - UMN'!U61=0,"",U$72*'salario real - UMN'!U61/'salario real - UMN'!U$72)</f>
        <v>2603.6164142050138</v>
      </c>
      <c r="V61" s="322">
        <f>IF('salario real - UMN'!V61=0,"",V$72*'salario real - UMN'!V61/'salario real - UMN'!V$72)</f>
        <v>3222.6522916834861</v>
      </c>
      <c r="W61" s="322">
        <f>IF('salario real - UMN'!W61=0,"",W$72*'salario real - UMN'!W61/'salario real - UMN'!W$72)</f>
        <v>3193.9086263112727</v>
      </c>
      <c r="X61" s="322">
        <f>IF('salario real - UMN'!X61=0,"",X$72*'salario real - UMN'!X61/'salario real - UMN'!X$72)</f>
        <v>1482.1560922760887</v>
      </c>
      <c r="Y61" s="322">
        <f>IF('salario real - UMN'!Y61=0,"",Y$72*'salario real - UMN'!Y61/'salario real - UMN'!Y$72)</f>
        <v>2565.2634245359122</v>
      </c>
      <c r="Z61" s="322">
        <f>IF('salario real - UMN'!Z61=0,"",Z$73*'salario real - UMN'!Z61/'salario real - UMN'!Z$73)</f>
        <v>2128.1965422482003</v>
      </c>
      <c r="AA61" s="322">
        <f>IF('salario real - UMN'!AA61=0,"",AA$72*'salario real - UMN'!AA61/'salario real - UMN'!AA$72)</f>
        <v>1188.5101746210787</v>
      </c>
      <c r="AB61" s="322">
        <f>IF('salario real - UMN'!AB61=0,"",AB$72*'salario real - UMN'!AB61/'salario real - UMN'!AB$72)</f>
        <v>2082.7697858846182</v>
      </c>
      <c r="AC61" s="322">
        <f>IF('salario real - UMN'!AC61=0,"",AC$72*'salario real - UMN'!AC61/'salario real - UMN'!AC$72)</f>
        <v>2764.429566216932</v>
      </c>
      <c r="AD61" s="322">
        <f>IF('salario real - UMN'!AD61=0,"",AD$72*'salario real - UMN'!AD61/'salario real - UMN'!AD$72)</f>
        <v>1378.4917384785419</v>
      </c>
      <c r="AE61" s="322" t="str">
        <f>IF('salario real - UMN'!AE61=0,"",AE$72*'salario real - UMN'!AE61/'salario real - UMN'!AE$72)</f>
        <v/>
      </c>
      <c r="AF61" s="322" t="str">
        <f>IF('salario real - UMN'!AF61=0,"",AF$72*'salario real - UMN'!AF61/'salario real - UMN'!AF$72)</f>
        <v/>
      </c>
      <c r="AG61" s="322" t="str">
        <f>IF('salario real - UMN'!AG61=0,"",AG$72*'salario real - UMN'!AG61/'salario real - UMN'!AG$72)</f>
        <v/>
      </c>
      <c r="AH61" s="322">
        <f>IF('salario real - UMN'!AH61=0,"",AH$72*'salario real - UMN'!AH61/'salario real - UMN'!AH$72)</f>
        <v>2352.0483560565172</v>
      </c>
      <c r="AI61" s="322" t="str">
        <f>IF('salario real - UMN'!AI61=0,"",AI$72*'salario real - UMN'!AI61/'salario real - UMN'!AI$72)</f>
        <v/>
      </c>
    </row>
    <row r="62" spans="1:35" ht="14.25" x14ac:dyDescent="0.25">
      <c r="A62" s="321">
        <v>1995</v>
      </c>
      <c r="B62" s="322">
        <f>IF('salario real - UMN'!B62=0,"",B$72*'salario real - UMN'!B62/'salario real - UMN'!B$72)</f>
        <v>3455.6066813730563</v>
      </c>
      <c r="C62" s="322">
        <f>IF('salario real - UMN'!C62=0,"",C$72*'salario real - UMN'!C62/'salario real - UMN'!C$72)</f>
        <v>1127.0089986873202</v>
      </c>
      <c r="D62" s="322">
        <f>IF('salario real - UMN'!D62=0,"",D$72*'salario real - UMN'!D62/'salario real - UMN'!D$72)</f>
        <v>2873.7986958633651</v>
      </c>
      <c r="E62" s="322">
        <f>IF('salario real - UMN'!E62=0,"",E$72*'salario real - UMN'!E62/'salario real - UMN'!E$72)</f>
        <v>3999.0578316337123</v>
      </c>
      <c r="F62" s="322">
        <f>IF('salario real - UMN'!F62=0,"",F$72*'salario real - UMN'!F62/'salario real - UMN'!F$72)</f>
        <v>996.63060473412588</v>
      </c>
      <c r="G62" s="322">
        <f>IF('salario real - UMN'!G62=0,"",G$72*'salario real - UMN'!G62/'salario real - UMN'!G$72)</f>
        <v>2980.7191069106025</v>
      </c>
      <c r="H62" s="322">
        <f>IF('salario real - UMN'!H62=0,"",H$72*'salario real - UMN'!H62/'salario real - UMN'!H$72)</f>
        <v>880.07490243895586</v>
      </c>
      <c r="I62" s="322">
        <f>IF('salario real - UMN'!I62=0,"",I$72*'salario real - UMN'!I62/'salario real - UMN'!I$72)</f>
        <v>342.74818861257478</v>
      </c>
      <c r="J62" s="322">
        <f>IF('salario real - UMN'!J62=0,"",J$72*'salario real - UMN'!J62/'salario real - UMN'!J$72)</f>
        <v>1075.7830034038407</v>
      </c>
      <c r="K62" s="322">
        <f>IF('salario real - UMN'!K62=0,"",K$72*'salario real - UMN'!K62/'salario real - UMN'!K$72)</f>
        <v>2295.003874406319</v>
      </c>
      <c r="L62" s="322">
        <f>IF('salario real - UMN'!L62=0,"",L$72*'salario real - UMN'!L62/'salario real - UMN'!L$72)</f>
        <v>2345.2366701658389</v>
      </c>
      <c r="M62" s="322">
        <f>IF('salario real - UMN'!M62=0,"",M$72*'salario real - UMN'!M62/'salario real - UMN'!M$72)</f>
        <v>3514.0757277801531</v>
      </c>
      <c r="N62" s="322">
        <f>IF('salario real - UMN'!N62=0,"",N$72*'salario real - UMN'!N62/'salario real - UMN'!N$72)</f>
        <v>3927.6942202784935</v>
      </c>
      <c r="O62" s="322" t="str">
        <f>IF('salario real - UMN'!O62=0,"",O$72*'salario real - UMN'!O62/'salario real - UMN'!O$72)</f>
        <v/>
      </c>
      <c r="P62" s="322">
        <f>IF('salario real - UMN'!P62=0,"",P$72*'salario real - UMN'!P62/'salario real - UMN'!P$72)</f>
        <v>2512.3367363594616</v>
      </c>
      <c r="Q62" s="322">
        <f>IF('salario real - UMN'!Q62=0,"",Q$72*'salario real - UMN'!Q62/'salario real - UMN'!Q$72)</f>
        <v>3367.6984672945264</v>
      </c>
      <c r="R62" s="322">
        <f>IF('salario real - UMN'!R62=0,"",R$72*'salario real - UMN'!R62/'salario real - UMN'!R$72)</f>
        <v>2344.1783138348396</v>
      </c>
      <c r="S62" s="322">
        <f>IF('salario real - UMN'!S62=0,"",S$72*'salario real - UMN'!S62/'salario real - UMN'!S$72)</f>
        <v>3389.5647512292876</v>
      </c>
      <c r="T62" s="322">
        <f>IF('salario real - UMN'!T62=0,"",T$72*'salario real - UMN'!T62/'salario real - UMN'!T$72)</f>
        <v>1639.5654726577161</v>
      </c>
      <c r="U62" s="322">
        <f>IF('salario real - UMN'!U62=0,"",U$72*'salario real - UMN'!U62/'salario real - UMN'!U$72)</f>
        <v>2617.6948142011079</v>
      </c>
      <c r="V62" s="322">
        <f>IF('salario real - UMN'!V62=0,"",V$72*'salario real - UMN'!V62/'salario real - UMN'!V$72)</f>
        <v>3222.3948280846739</v>
      </c>
      <c r="W62" s="322">
        <f>IF('salario real - UMN'!W62=0,"",W$72*'salario real - UMN'!W62/'salario real - UMN'!W$72)</f>
        <v>3235.1228545019485</v>
      </c>
      <c r="X62" s="322">
        <f>IF('salario real - UMN'!X62=0,"",X$72*'salario real - UMN'!X62/'salario real - UMN'!X$72)</f>
        <v>1202.730831608455</v>
      </c>
      <c r="Y62" s="322">
        <f>IF('salario real - UMN'!Y62=0,"",Y$72*'salario real - UMN'!Y62/'salario real - UMN'!Y$72)</f>
        <v>2586.3696969014709</v>
      </c>
      <c r="Z62" s="322">
        <f>IF('salario real - UMN'!Z62=0,"",Z$73*'salario real - UMN'!Z62/'salario real - UMN'!Z$73)</f>
        <v>2075.3550973482788</v>
      </c>
      <c r="AA62" s="322">
        <f>IF('salario real - UMN'!AA62=0,"",AA$72*'salario real - UMN'!AA62/'salario real - UMN'!AA$72)</f>
        <v>1245.378963258413</v>
      </c>
      <c r="AB62" s="322">
        <f>IF('salario real - UMN'!AB62=0,"",AB$72*'salario real - UMN'!AB62/'salario real - UMN'!AB$72)</f>
        <v>2138.0754948096364</v>
      </c>
      <c r="AC62" s="322">
        <f>IF('salario real - UMN'!AC62=0,"",AC$72*'salario real - UMN'!AC62/'salario real - UMN'!AC$72)</f>
        <v>2772.9891836839852</v>
      </c>
      <c r="AD62" s="322">
        <f>IF('salario real - UMN'!AD62=0,"",AD$72*'salario real - UMN'!AD62/'salario real - UMN'!AD$72)</f>
        <v>1425.8963967174664</v>
      </c>
      <c r="AE62" s="322">
        <f>IF('salario real - UMN'!AE62=0,"",AE$72*'salario real - UMN'!AE62/'salario real - UMN'!AE$72)</f>
        <v>34.371231642156168</v>
      </c>
      <c r="AF62" s="322" t="str">
        <f>IF('salario real - UMN'!AF62=0,"",AF$72*'salario real - UMN'!AF62/'salario real - UMN'!AF$72)</f>
        <v/>
      </c>
      <c r="AG62" s="322" t="str">
        <f>IF('salario real - UMN'!AG62=0,"",AG$72*'salario real - UMN'!AG62/'salario real - UMN'!AG$72)</f>
        <v/>
      </c>
      <c r="AH62" s="322">
        <f>IF('salario real - UMN'!AH62=0,"",AH$72*'salario real - UMN'!AH62/'salario real - UMN'!AH$72)</f>
        <v>2354.232830862335</v>
      </c>
      <c r="AI62" s="322" t="str">
        <f>IF('salario real - UMN'!AI62=0,"",AI$72*'salario real - UMN'!AI62/'salario real - UMN'!AI$72)</f>
        <v/>
      </c>
    </row>
    <row r="63" spans="1:35" ht="14.25" x14ac:dyDescent="0.25">
      <c r="A63" s="321">
        <v>1996</v>
      </c>
      <c r="B63" s="322">
        <f>IF('salario real - UMN'!B63=0,"",B$72*'salario real - UMN'!B63/'salario real - UMN'!B$72)</f>
        <v>3453.1381259352088</v>
      </c>
      <c r="C63" s="322">
        <f>IF('salario real - UMN'!C63=0,"",C$72*'salario real - UMN'!C63/'salario real - UMN'!C$72)</f>
        <v>1083.9223022590186</v>
      </c>
      <c r="D63" s="322">
        <f>IF('salario real - UMN'!D63=0,"",D$72*'salario real - UMN'!D63/'salario real - UMN'!D$72)</f>
        <v>2947.7957429879498</v>
      </c>
      <c r="E63" s="322">
        <f>IF('salario real - UMN'!E63=0,"",E$72*'salario real - UMN'!E63/'salario real - UMN'!E$72)</f>
        <v>3973.1623529619183</v>
      </c>
      <c r="F63" s="322">
        <f>IF('salario real - UMN'!F63=0,"",F$72*'salario real - UMN'!F63/'salario real - UMN'!F$72)</f>
        <v>983.76701007489953</v>
      </c>
      <c r="G63" s="322">
        <f>IF('salario real - UMN'!G63=0,"",G$72*'salario real - UMN'!G63/'salario real - UMN'!G$72)</f>
        <v>2998.2792735873863</v>
      </c>
      <c r="H63" s="322">
        <f>IF('salario real - UMN'!H63=0,"",H$72*'salario real - UMN'!H63/'salario real - UMN'!H$72)</f>
        <v>916.8973537812692</v>
      </c>
      <c r="I63" s="322">
        <f>IF('salario real - UMN'!I63=0,"",I$72*'salario real - UMN'!I63/'salario real - UMN'!I$72)</f>
        <v>363.56336912521493</v>
      </c>
      <c r="J63" s="322">
        <f>IF('salario real - UMN'!J63=0,"",J$72*'salario real - UMN'!J63/'salario real - UMN'!J$72)</f>
        <v>1115.9319863141111</v>
      </c>
      <c r="K63" s="322">
        <f>IF('salario real - UMN'!K63=0,"",K$72*'salario real - UMN'!K63/'salario real - UMN'!K$72)</f>
        <v>2449.9942023384529</v>
      </c>
      <c r="L63" s="322">
        <f>IF('salario real - UMN'!L63=0,"",L$72*'salario real - UMN'!L63/'salario real - UMN'!L$72)</f>
        <v>2394.7935622776654</v>
      </c>
      <c r="M63" s="322">
        <f>IF('salario real - UMN'!M63=0,"",M$72*'salario real - UMN'!M63/'salario real - UMN'!M$72)</f>
        <v>3457.2553880095256</v>
      </c>
      <c r="N63" s="322">
        <f>IF('salario real - UMN'!N63=0,"",N$72*'salario real - UMN'!N63/'salario real - UMN'!N$72)</f>
        <v>3953.0990274143214</v>
      </c>
      <c r="O63" s="322" t="str">
        <f>IF('salario real - UMN'!O63=0,"",O$72*'salario real - UMN'!O63/'salario real - UMN'!O$72)</f>
        <v/>
      </c>
      <c r="P63" s="322">
        <f>IF('salario real - UMN'!P63=0,"",P$72*'salario real - UMN'!P63/'salario real - UMN'!P$72)</f>
        <v>2559.2244379064514</v>
      </c>
      <c r="Q63" s="322">
        <f>IF('salario real - UMN'!Q63=0,"",Q$72*'salario real - UMN'!Q63/'salario real - UMN'!Q$72)</f>
        <v>3371.5853620728549</v>
      </c>
      <c r="R63" s="322">
        <f>IF('salario real - UMN'!R63=0,"",R$72*'salario real - UMN'!R63/'salario real - UMN'!R$72)</f>
        <v>2314.1137688415042</v>
      </c>
      <c r="S63" s="322">
        <f>IF('salario real - UMN'!S63=0,"",S$72*'salario real - UMN'!S63/'salario real - UMN'!S$72)</f>
        <v>3356.8317783332332</v>
      </c>
      <c r="T63" s="322">
        <f>IF('salario real - UMN'!T63=0,"",T$72*'salario real - UMN'!T63/'salario real - UMN'!T$72)</f>
        <v>1606.9923781105047</v>
      </c>
      <c r="U63" s="322">
        <f>IF('salario real - UMN'!U63=0,"",U$72*'salario real - UMN'!U63/'salario real - UMN'!U$72)</f>
        <v>2656.2226448946317</v>
      </c>
      <c r="V63" s="322">
        <f>IF('salario real - UMN'!V63=0,"",V$72*'salario real - UMN'!V63/'salario real - UMN'!V$72)</f>
        <v>3293.2512994586896</v>
      </c>
      <c r="W63" s="322">
        <f>IF('salario real - UMN'!W63=0,"",W$72*'salario real - UMN'!W63/'salario real - UMN'!W$72)</f>
        <v>3250.3988705810698</v>
      </c>
      <c r="X63" s="322">
        <f>IF('salario real - UMN'!X63=0,"",X$72*'salario real - UMN'!X63/'salario real - UMN'!X$72)</f>
        <v>1102.0996257198774</v>
      </c>
      <c r="Y63" s="322">
        <f>IF('salario real - UMN'!Y63=0,"",Y$72*'salario real - UMN'!Y63/'salario real - UMN'!Y$72)</f>
        <v>2638.153310322537</v>
      </c>
      <c r="Z63" s="322">
        <f>IF('salario real - UMN'!Z63=0,"",Z$73*'salario real - UMN'!Z63/'salario real - UMN'!Z$73)</f>
        <v>2097.415991837634</v>
      </c>
      <c r="AA63" s="322">
        <f>IF('salario real - UMN'!AA63=0,"",AA$72*'salario real - UMN'!AA63/'salario real - UMN'!AA$72)</f>
        <v>1322.6474123951341</v>
      </c>
      <c r="AB63" s="322">
        <f>IF('salario real - UMN'!AB63=0,"",AB$72*'salario real - UMN'!AB63/'salario real - UMN'!AB$72)</f>
        <v>2240.2120438862007</v>
      </c>
      <c r="AC63" s="322">
        <f>IF('salario real - UMN'!AC63=0,"",AC$72*'salario real - UMN'!AC63/'salario real - UMN'!AC$72)</f>
        <v>2782.1578493509651</v>
      </c>
      <c r="AD63" s="322">
        <f>IF('salario real - UMN'!AD63=0,"",AD$72*'salario real - UMN'!AD63/'salario real - UMN'!AD$72)</f>
        <v>1539.9308181234539</v>
      </c>
      <c r="AE63" s="322">
        <f>IF('salario real - UMN'!AE63=0,"",AE$72*'salario real - UMN'!AE63/'salario real - UMN'!AE$72)</f>
        <v>49.245451050250274</v>
      </c>
      <c r="AF63" s="322" t="str">
        <f>IF('salario real - UMN'!AF63=0,"",AF$72*'salario real - UMN'!AF63/'salario real - UMN'!AF$72)</f>
        <v/>
      </c>
      <c r="AG63" s="322" t="str">
        <f>IF('salario real - UMN'!AG63=0,"",AG$72*'salario real - UMN'!AG63/'salario real - UMN'!AG$72)</f>
        <v/>
      </c>
      <c r="AH63" s="322">
        <f>IF('salario real - UMN'!AH63=0,"",AH$72*'salario real - UMN'!AH63/'salario real - UMN'!AH$72)</f>
        <v>2490.4022484330317</v>
      </c>
      <c r="AI63" s="322" t="str">
        <f>IF('salario real - UMN'!AI63=0,"",AI$72*'salario real - UMN'!AI63/'salario real - UMN'!AI$72)</f>
        <v/>
      </c>
    </row>
    <row r="64" spans="1:35" ht="14.25" x14ac:dyDescent="0.25">
      <c r="A64" s="321">
        <v>1997</v>
      </c>
      <c r="B64" s="322">
        <f>IF('salario real - UMN'!B64=0,"",B$72*'salario real - UMN'!B64/'salario real - UMN'!B$72)</f>
        <v>3418.2818704249753</v>
      </c>
      <c r="C64" s="322">
        <f>IF('salario real - UMN'!C64=0,"",C$72*'salario real - UMN'!C64/'salario real - UMN'!C$72)</f>
        <v>1067.9288971907774</v>
      </c>
      <c r="D64" s="322">
        <f>IF('salario real - UMN'!D64=0,"",D$72*'salario real - UMN'!D64/'salario real - UMN'!D$72)</f>
        <v>3040.9651671909951</v>
      </c>
      <c r="E64" s="322">
        <f>IF('salario real - UMN'!E64=0,"",E$72*'salario real - UMN'!E64/'salario real - UMN'!E$72)</f>
        <v>4024.5106413165245</v>
      </c>
      <c r="F64" s="322">
        <f>IF('salario real - UMN'!F64=0,"",F$72*'salario real - UMN'!F64/'salario real - UMN'!F$72)</f>
        <v>872.99942351005325</v>
      </c>
      <c r="G64" s="322">
        <f>IF('salario real - UMN'!G64=0,"",G$72*'salario real - UMN'!G64/'salario real - UMN'!G$72)</f>
        <v>3063.053519684956</v>
      </c>
      <c r="H64" s="322">
        <f>IF('salario real - UMN'!H64=0,"",H$72*'salario real - UMN'!H64/'salario real - UMN'!H$72)</f>
        <v>956.42338524548416</v>
      </c>
      <c r="I64" s="322">
        <f>IF('salario real - UMN'!I64=0,"",I$72*'salario real - UMN'!I64/'salario real - UMN'!I$72)</f>
        <v>384.81117932884604</v>
      </c>
      <c r="J64" s="322">
        <f>IF('salario real - UMN'!J64=0,"",J$72*'salario real - UMN'!J64/'salario real - UMN'!J$72)</f>
        <v>1094.0626212224001</v>
      </c>
      <c r="K64" s="322">
        <f>IF('salario real - UMN'!K64=0,"",K$72*'salario real - UMN'!K64/'salario real - UMN'!K$72)</f>
        <v>2444.8503745645944</v>
      </c>
      <c r="L64" s="322">
        <f>IF('salario real - UMN'!L64=0,"",L$72*'salario real - UMN'!L64/'salario real - UMN'!L$72)</f>
        <v>2408.4049146523307</v>
      </c>
      <c r="M64" s="322">
        <f>IF('salario real - UMN'!M64=0,"",M$72*'salario real - UMN'!M64/'salario real - UMN'!M$72)</f>
        <v>3492.5997921683261</v>
      </c>
      <c r="N64" s="322">
        <f>IF('salario real - UMN'!N64=0,"",N$72*'salario real - UMN'!N64/'salario real - UMN'!N$72)</f>
        <v>4019.8980516694069</v>
      </c>
      <c r="O64" s="322" t="str">
        <f>IF('salario real - UMN'!O64=0,"",O$72*'salario real - UMN'!O64/'salario real - UMN'!O$72)</f>
        <v/>
      </c>
      <c r="P64" s="322">
        <f>IF('salario real - UMN'!P64=0,"",P$72*'salario real - UMN'!P64/'salario real - UMN'!P$72)</f>
        <v>2588.1750317349015</v>
      </c>
      <c r="Q64" s="322">
        <f>IF('salario real - UMN'!Q64=0,"",Q$72*'salario real - UMN'!Q64/'salario real - UMN'!Q$72)</f>
        <v>3386.605691950961</v>
      </c>
      <c r="R64" s="322">
        <f>IF('salario real - UMN'!R64=0,"",R$72*'salario real - UMN'!R64/'salario real - UMN'!R$72)</f>
        <v>2484.4107108213357</v>
      </c>
      <c r="S64" s="322">
        <f>IF('salario real - UMN'!S64=0,"",S$72*'salario real - UMN'!S64/'salario real - UMN'!S$72)</f>
        <v>3353.795388503303</v>
      </c>
      <c r="T64" s="322">
        <f>IF('salario real - UMN'!T64=0,"",T$72*'salario real - UMN'!T64/'salario real - UMN'!T$72)</f>
        <v>1660.4255923067431</v>
      </c>
      <c r="U64" s="322">
        <f>IF('salario real - UMN'!U64=0,"",U$72*'salario real - UMN'!U64/'salario real - UMN'!U$72)</f>
        <v>2801.5162683687809</v>
      </c>
      <c r="V64" s="322">
        <f>IF('salario real - UMN'!V64=0,"",V$72*'salario real - UMN'!V64/'salario real - UMN'!V$72)</f>
        <v>3362.6983823136734</v>
      </c>
      <c r="W64" s="322">
        <f>IF('salario real - UMN'!W64=0,"",W$72*'salario real - UMN'!W64/'salario real - UMN'!W$72)</f>
        <v>3247.6684476237438</v>
      </c>
      <c r="X64" s="322">
        <f>IF('salario real - UMN'!X64=0,"",X$72*'salario real - UMN'!X64/'salario real - UMN'!X$72)</f>
        <v>1133.6007487520919</v>
      </c>
      <c r="Y64" s="322">
        <f>IF('salario real - UMN'!Y64=0,"",Y$72*'salario real - UMN'!Y64/'salario real - UMN'!Y$72)</f>
        <v>2657.0252852117183</v>
      </c>
      <c r="Z64" s="322">
        <f>IF('salario real - UMN'!Z64=0,"",Z$73*'salario real - UMN'!Z64/'salario real - UMN'!Z$73)</f>
        <v>2116.9654925376258</v>
      </c>
      <c r="AA64" s="322">
        <f>IF('salario real - UMN'!AA64=0,"",AA$72*'salario real - UMN'!AA64/'salario real - UMN'!AA$72)</f>
        <v>1388.0929201711388</v>
      </c>
      <c r="AB64" s="322">
        <f>IF('salario real - UMN'!AB64=0,"",AB$72*'salario real - UMN'!AB64/'salario real - UMN'!AB$72)</f>
        <v>2228.7267667565643</v>
      </c>
      <c r="AC64" s="322">
        <f>IF('salario real - UMN'!AC64=0,"",AC$72*'salario real - UMN'!AC64/'salario real - UMN'!AC$72)</f>
        <v>2879.8333832325452</v>
      </c>
      <c r="AD64" s="322">
        <f>IF('salario real - UMN'!AD64=0,"",AD$72*'salario real - UMN'!AD64/'salario real - UMN'!AD$72)</f>
        <v>1560.9316479998031</v>
      </c>
      <c r="AE64" s="322">
        <f>IF('salario real - UMN'!AE64=0,"",AE$72*'salario real - UMN'!AE64/'salario real - UMN'!AE$72)</f>
        <v>83.237018542098042</v>
      </c>
      <c r="AF64" s="322" t="str">
        <f>IF('salario real - UMN'!AF64=0,"",AF$72*'salario real - UMN'!AF64/'salario real - UMN'!AF$72)</f>
        <v/>
      </c>
      <c r="AG64" s="322" t="str">
        <f>IF('salario real - UMN'!AG64=0,"",AG$72*'salario real - UMN'!AG64/'salario real - UMN'!AG$72)</f>
        <v/>
      </c>
      <c r="AH64" s="322">
        <f>IF('salario real - UMN'!AH64=0,"",AH$72*'salario real - UMN'!AH64/'salario real - UMN'!AH$72)</f>
        <v>2606.0312080675699</v>
      </c>
      <c r="AI64" s="322" t="str">
        <f>IF('salario real - UMN'!AI64=0,"",AI$72*'salario real - UMN'!AI64/'salario real - UMN'!AI$72)</f>
        <v/>
      </c>
    </row>
    <row r="65" spans="1:36" ht="14.25" x14ac:dyDescent="0.25">
      <c r="A65" s="321">
        <v>1998</v>
      </c>
      <c r="B65" s="322">
        <f>IF('salario real - UMN'!B65=0,"",B$72*'salario real - UMN'!B65/'salario real - UMN'!B$72)</f>
        <v>3411.6804351630249</v>
      </c>
      <c r="C65" s="322">
        <f>IF('salario real - UMN'!C65=0,"",C$72*'salario real - UMN'!C65/'salario real - UMN'!C$72)</f>
        <v>1066.7618739944392</v>
      </c>
      <c r="D65" s="322">
        <f>IF('salario real - UMN'!D65=0,"",D$72*'salario real - UMN'!D65/'salario real - UMN'!D$72)</f>
        <v>3132.8981657482636</v>
      </c>
      <c r="E65" s="322">
        <f>IF('salario real - UMN'!E65=0,"",E$72*'salario real - UMN'!E65/'salario real - UMN'!E$72)</f>
        <v>4054.6678528137427</v>
      </c>
      <c r="F65" s="322">
        <f>IF('salario real - UMN'!F65=0,"",F$72*'salario real - UMN'!F65/'salario real - UMN'!F$72)</f>
        <v>881.38556214281766</v>
      </c>
      <c r="G65" s="322">
        <f>IF('salario real - UMN'!G65=0,"",G$72*'salario real - UMN'!G65/'salario real - UMN'!G$72)</f>
        <v>3132.4914645166664</v>
      </c>
      <c r="H65" s="322">
        <f>IF('salario real - UMN'!H65=0,"",H$72*'salario real - UMN'!H65/'salario real - UMN'!H$72)</f>
        <v>993.9281953226955</v>
      </c>
      <c r="I65" s="322">
        <f>IF('salario real - UMN'!I65=0,"",I$72*'salario real - UMN'!I65/'salario real - UMN'!I$72)</f>
        <v>409.3848203478106</v>
      </c>
      <c r="J65" s="322">
        <f>IF('salario real - UMN'!J65=0,"",J$72*'salario real - UMN'!J65/'salario real - UMN'!J$72)</f>
        <v>1047.8137482926331</v>
      </c>
      <c r="K65" s="322">
        <f>IF('salario real - UMN'!K65=0,"",K$72*'salario real - UMN'!K65/'salario real - UMN'!K$72)</f>
        <v>2358.4160835224593</v>
      </c>
      <c r="L65" s="322">
        <f>IF('salario real - UMN'!L65=0,"",L$72*'salario real - UMN'!L65/'salario real - UMN'!L$72)</f>
        <v>2489.3687673918498</v>
      </c>
      <c r="M65" s="322">
        <f>IF('salario real - UMN'!M65=0,"",M$72*'salario real - UMN'!M65/'salario real - UMN'!M$72)</f>
        <v>3495.1859959972076</v>
      </c>
      <c r="N65" s="322">
        <f>IF('salario real - UMN'!N65=0,"",N$72*'salario real - UMN'!N65/'salario real - UMN'!N$72)</f>
        <v>4187.2997747417467</v>
      </c>
      <c r="O65" s="322">
        <f>IF('salario real - UMN'!O65=0,"",O$72*'salario real - UMN'!O65/'salario real - UMN'!O$72)</f>
        <v>62.654084953038748</v>
      </c>
      <c r="P65" s="322">
        <f>IF('salario real - UMN'!P65=0,"",P$72*'salario real - UMN'!P65/'salario real - UMN'!P$72)</f>
        <v>2683.8510985152134</v>
      </c>
      <c r="Q65" s="322">
        <f>IF('salario real - UMN'!Q65=0,"",Q$72*'salario real - UMN'!Q65/'salario real - UMN'!Q$72)</f>
        <v>3416.4470555989215</v>
      </c>
      <c r="R65" s="322">
        <f>IF('salario real - UMN'!R65=0,"",R$72*'salario real - UMN'!R65/'salario real - UMN'!R$72)</f>
        <v>2457.2988430549199</v>
      </c>
      <c r="S65" s="322">
        <f>IF('salario real - UMN'!S65=0,"",S$72*'salario real - UMN'!S65/'salario real - UMN'!S$72)</f>
        <v>3394.5700980404426</v>
      </c>
      <c r="T65" s="322">
        <f>IF('salario real - UMN'!T65=0,"",T$72*'salario real - UMN'!T65/'salario real - UMN'!T$72)</f>
        <v>1657.5187039036316</v>
      </c>
      <c r="U65" s="322">
        <f>IF('salario real - UMN'!U65=0,"",U$72*'salario real - UMN'!U65/'salario real - UMN'!U$72)</f>
        <v>2795.8361282590213</v>
      </c>
      <c r="V65" s="322">
        <f>IF('salario real - UMN'!V65=0,"",V$72*'salario real - UMN'!V65/'salario real - UMN'!V$72)</f>
        <v>3268.9744315313196</v>
      </c>
      <c r="W65" s="322">
        <f>IF('salario real - UMN'!W65=0,"",W$72*'salario real - UMN'!W65/'salario real - UMN'!W$72)</f>
        <v>3191.6055987856325</v>
      </c>
      <c r="X65" s="322">
        <f>IF('salario real - UMN'!X65=0,"",X$72*'salario real - UMN'!X65/'salario real - UMN'!X$72)</f>
        <v>1149.9639066275054</v>
      </c>
      <c r="Y65" s="322">
        <f>IF('salario real - UMN'!Y65=0,"",Y$72*'salario real - UMN'!Y65/'salario real - UMN'!Y$72)</f>
        <v>2800.6294225882493</v>
      </c>
      <c r="Z65" s="322">
        <f>IF('salario real - UMN'!Z65=0,"",Z$73*'salario real - UMN'!Z65/'salario real - UMN'!Z$73)</f>
        <v>2161.8429143989551</v>
      </c>
      <c r="AA65" s="322">
        <f>IF('salario real - UMN'!AA65=0,"",AA$72*'salario real - UMN'!AA65/'salario real - UMN'!AA$72)</f>
        <v>1416.6949931343906</v>
      </c>
      <c r="AB65" s="322">
        <f>IF('salario real - UMN'!AB65=0,"",AB$72*'salario real - UMN'!AB65/'salario real - UMN'!AB$72)</f>
        <v>2201.077539280448</v>
      </c>
      <c r="AC65" s="322">
        <f>IF('salario real - UMN'!AC65=0,"",AC$72*'salario real - UMN'!AC65/'salario real - UMN'!AC$72)</f>
        <v>2911.4566128721885</v>
      </c>
      <c r="AD65" s="322">
        <f>IF('salario real - UMN'!AD65=0,"",AD$72*'salario real - UMN'!AD65/'salario real - UMN'!AD$72)</f>
        <v>1495.3511673115047</v>
      </c>
      <c r="AE65" s="322">
        <f>IF('salario real - UMN'!AE65=0,"",AE$72*'salario real - UMN'!AE65/'salario real - UMN'!AE$72)</f>
        <v>147.02195668137523</v>
      </c>
      <c r="AF65" s="322" t="str">
        <f>IF('salario real - UMN'!AF65=0,"",AF$72*'salario real - UMN'!AF65/'salario real - UMN'!AF$72)</f>
        <v/>
      </c>
      <c r="AG65" s="322" t="str">
        <f>IF('salario real - UMN'!AG65=0,"",AG$72*'salario real - UMN'!AG65/'salario real - UMN'!AG$72)</f>
        <v/>
      </c>
      <c r="AH65" s="322">
        <f>IF('salario real - UMN'!AH65=0,"",AH$72*'salario real - UMN'!AH65/'salario real - UMN'!AH$72)</f>
        <v>2575.2185732988632</v>
      </c>
      <c r="AI65" s="322">
        <f>IF('salario real - UMN'!AI65=0,"",AI$72*'salario real - UMN'!AI65/'salario real - UMN'!AI$72)</f>
        <v>1531.1380702474605</v>
      </c>
      <c r="AJ65" s="322" t="str">
        <f>IF('salario real - UMN'!AJ65=0,"",AJ$72*'salario real - UMN'!AJ65/'salario real - UMN'!AJ$72)</f>
        <v/>
      </c>
    </row>
    <row r="66" spans="1:36" ht="14.25" x14ac:dyDescent="0.25">
      <c r="A66" s="321">
        <v>1999</v>
      </c>
      <c r="B66" s="322">
        <f>IF('salario real - UMN'!B66=0,"",B$72*'salario real - UMN'!B66/'salario real - UMN'!B$72)</f>
        <v>3485.3123410922681</v>
      </c>
      <c r="C66" s="322">
        <f>IF('salario real - UMN'!C66=0,"",C$72*'salario real - UMN'!C66/'salario real - UMN'!C$72)</f>
        <v>1076.7178950689138</v>
      </c>
      <c r="D66" s="322">
        <f>IF('salario real - UMN'!D66=0,"",D$72*'salario real - UMN'!D66/'salario real - UMN'!D$72)</f>
        <v>3198.4905475683468</v>
      </c>
      <c r="E66" s="322">
        <f>IF('salario real - UMN'!E66=0,"",E$72*'salario real - UMN'!E66/'salario real - UMN'!E$72)</f>
        <v>3930.8876268742929</v>
      </c>
      <c r="F66" s="322">
        <f>IF('salario real - UMN'!F66=0,"",F$72*'salario real - UMN'!F66/'salario real - UMN'!F$72)</f>
        <v>878.95783432854273</v>
      </c>
      <c r="G66" s="322">
        <f>IF('salario real - UMN'!G66=0,"",G$72*'salario real - UMN'!G66/'salario real - UMN'!G$72)</f>
        <v>3150.0884816122002</v>
      </c>
      <c r="H66" s="322">
        <f>IF('salario real - UMN'!H66=0,"",H$72*'salario real - UMN'!H66/'salario real - UMN'!H$72)</f>
        <v>1041.0286137888997</v>
      </c>
      <c r="I66" s="322">
        <f>IF('salario real - UMN'!I66=0,"",I$72*'salario real - UMN'!I66/'salario real - UMN'!I$72)</f>
        <v>427.4821114769274</v>
      </c>
      <c r="J66" s="322">
        <f>IF('salario real - UMN'!J66=0,"",J$72*'salario real - UMN'!J66/'salario real - UMN'!J$72)</f>
        <v>1053.6369749449329</v>
      </c>
      <c r="K66" s="322">
        <f>IF('salario real - UMN'!K66=0,"",K$72*'salario real - UMN'!K66/'salario real - UMN'!K$72)</f>
        <v>2416.1196107838723</v>
      </c>
      <c r="L66" s="322">
        <f>IF('salario real - UMN'!L66=0,"",L$72*'salario real - UMN'!L66/'salario real - UMN'!L$72)</f>
        <v>2536.6393349959635</v>
      </c>
      <c r="M66" s="322">
        <f>IF('salario real - UMN'!M66=0,"",M$72*'salario real - UMN'!M66/'salario real - UMN'!M$72)</f>
        <v>3410.1666804371243</v>
      </c>
      <c r="N66" s="322">
        <f>IF('salario real - UMN'!N66=0,"",N$72*'salario real - UMN'!N66/'salario real - UMN'!N$72)</f>
        <v>4287.8413308642448</v>
      </c>
      <c r="O66" s="322">
        <f>IF('salario real - UMN'!O66=0,"",O$72*'salario real - UMN'!O66/'salario real - UMN'!O$72)</f>
        <v>65.865546798706021</v>
      </c>
      <c r="P66" s="322">
        <f>IF('salario real - UMN'!P66=0,"",P$72*'salario real - UMN'!P66/'salario real - UMN'!P$72)</f>
        <v>2686.2906076713607</v>
      </c>
      <c r="Q66" s="322">
        <f>IF('salario real - UMN'!Q66=0,"",Q$72*'salario real - UMN'!Q66/'salario real - UMN'!Q$72)</f>
        <v>3472.174921325578</v>
      </c>
      <c r="R66" s="322">
        <f>IF('salario real - UMN'!R66=0,"",R$72*'salario real - UMN'!R66/'salario real - UMN'!R$72)</f>
        <v>2546.8543732009789</v>
      </c>
      <c r="S66" s="322">
        <f>IF('salario real - UMN'!S66=0,"",S$72*'salario real - UMN'!S66/'salario real - UMN'!S$72)</f>
        <v>3476.6228742584512</v>
      </c>
      <c r="T66" s="322">
        <f>IF('salario real - UMN'!T66=0,"",T$72*'salario real - UMN'!T66/'salario real - UMN'!T$72)</f>
        <v>1588.7975566434982</v>
      </c>
      <c r="U66" s="322">
        <f>IF('salario real - UMN'!U66=0,"",U$72*'salario real - UMN'!U66/'salario real - UMN'!U$72)</f>
        <v>2874.5955716758176</v>
      </c>
      <c r="V66" s="322">
        <f>IF('salario real - UMN'!V66=0,"",V$72*'salario real - UMN'!V66/'salario real - UMN'!V$72)</f>
        <v>3268.5199648982493</v>
      </c>
      <c r="W66" s="322">
        <f>IF('salario real - UMN'!W66=0,"",W$72*'salario real - UMN'!W66/'salario real - UMN'!W$72)</f>
        <v>3162.6764276232566</v>
      </c>
      <c r="X66" s="322">
        <f>IF('salario real - UMN'!X66=0,"",X$72*'salario real - UMN'!X66/'salario real - UMN'!X$72)</f>
        <v>1174.2162633191692</v>
      </c>
      <c r="Y66" s="322">
        <f>IF('salario real - UMN'!Y66=0,"",Y$72*'salario real - UMN'!Y66/'salario real - UMN'!Y$72)</f>
        <v>2893.1734113616926</v>
      </c>
      <c r="Z66" s="322">
        <f>IF('salario real - UMN'!Z66=0,"",Z$73*'salario real - UMN'!Z66/'salario real - UMN'!Z$73)</f>
        <v>2203.3870028199312</v>
      </c>
      <c r="AA66" s="322" t="str">
        <f>IF('salario real - UMN'!AA66=0,"",AA$72*'salario real - UMN'!AA66/'salario real - UMN'!AA$72)</f>
        <v/>
      </c>
      <c r="AB66" s="322">
        <f>IF('salario real - UMN'!AB66=0,"",AB$72*'salario real - UMN'!AB66/'salario real - UMN'!AB$72)</f>
        <v>2242.2645561621721</v>
      </c>
      <c r="AC66" s="322">
        <f>IF('salario real - UMN'!AC66=0,"",AC$72*'salario real - UMN'!AC66/'salario real - UMN'!AC$72)</f>
        <v>3056.7451362438505</v>
      </c>
      <c r="AD66" s="322">
        <f>IF('salario real - UMN'!AD66=0,"",AD$72*'salario real - UMN'!AD66/'salario real - UMN'!AD$72)</f>
        <v>1556.2794439206984</v>
      </c>
      <c r="AE66" s="322">
        <f>IF('salario real - UMN'!AE66=0,"",AE$72*'salario real - UMN'!AE66/'salario real - UMN'!AE$72)</f>
        <v>199.8965927613709</v>
      </c>
      <c r="AF66" s="322">
        <f>IF('salario real - UMN'!AF66=0,"",AF$72*'salario real - UMN'!AF66/'salario real - UMN'!AF$72)</f>
        <v>599.42358502486638</v>
      </c>
      <c r="AG66" s="322" t="str">
        <f>IF('salario real - UMN'!AG66=0,"",AG$72*'salario real - UMN'!AG66/'salario real - UMN'!AG$72)</f>
        <v/>
      </c>
      <c r="AH66" s="322">
        <f>IF('salario real - UMN'!AH66=0,"",AH$72*'salario real - UMN'!AH66/'salario real - UMN'!AH$72)</f>
        <v>2659.2843787371357</v>
      </c>
      <c r="AI66" s="322">
        <f>IF('salario real - UMN'!AI66=0,"",AI$72*'salario real - UMN'!AI66/'salario real - UMN'!AI$72)</f>
        <v>1420.514959047169</v>
      </c>
      <c r="AJ66" s="322" t="str">
        <f>IF('salario real - UMN'!AJ66=0,"",AJ$72*'salario real - UMN'!AJ66/'salario real - UMN'!AJ$72)</f>
        <v/>
      </c>
    </row>
    <row r="67" spans="1:36" ht="14.25" x14ac:dyDescent="0.25">
      <c r="A67" s="321">
        <v>2000</v>
      </c>
      <c r="B67" s="322">
        <f>IF('salario real - UMN'!B67=0,"",B$72*'salario real - UMN'!B67/'salario real - UMN'!B$72)</f>
        <v>3559.5481059790186</v>
      </c>
      <c r="C67" s="322">
        <f>IF('salario real - UMN'!C67=0,"",C$72*'salario real - UMN'!C67/'salario real - UMN'!C$72)</f>
        <v>1083.1428772145155</v>
      </c>
      <c r="D67" s="322">
        <f>IF('salario real - UMN'!D67=0,"",D$72*'salario real - UMN'!D67/'salario real - UMN'!D$72)</f>
        <v>3178.7465719045522</v>
      </c>
      <c r="E67" s="322">
        <f>IF('salario real - UMN'!E67=0,"",E$72*'salario real - UMN'!E67/'salario real - UMN'!E$72)</f>
        <v>3893.1573905293999</v>
      </c>
      <c r="F67" s="322">
        <f>IF('salario real - UMN'!F67=0,"",F$72*'salario real - UMN'!F67/'salario real - UMN'!F$72)</f>
        <v>874.00154449361844</v>
      </c>
      <c r="G67" s="322">
        <f>IF('salario real - UMN'!G67=0,"",G$72*'salario real - UMN'!G67/'salario real - UMN'!G$72)</f>
        <v>3231.9535240730556</v>
      </c>
      <c r="H67" s="322">
        <f>IF('salario real - UMN'!H67=0,"",H$72*'salario real - UMN'!H67/'salario real - UMN'!H$72)</f>
        <v>1045.0586244335038</v>
      </c>
      <c r="I67" s="322">
        <f>IF('salario real - UMN'!I67=0,"",I$72*'salario real - UMN'!I67/'salario real - UMN'!I$72)</f>
        <v>449.68088725546926</v>
      </c>
      <c r="J67" s="322">
        <f>IF('salario real - UMN'!J67=0,"",J$72*'salario real - UMN'!J67/'salario real - UMN'!J$72)</f>
        <v>1041.1548382404249</v>
      </c>
      <c r="K67" s="322">
        <f>IF('salario real - UMN'!K67=0,"",K$72*'salario real - UMN'!K67/'salario real - UMN'!K$72)</f>
        <v>2456.8529061775243</v>
      </c>
      <c r="L67" s="322">
        <f>IF('salario real - UMN'!L67=0,"",L$72*'salario real - UMN'!L67/'salario real - UMN'!L$72)</f>
        <v>2553.4673196729932</v>
      </c>
      <c r="M67" s="322">
        <f>IF('salario real - UMN'!M67=0,"",M$72*'salario real - UMN'!M67/'salario real - UMN'!M$72)</f>
        <v>3353.4300277197776</v>
      </c>
      <c r="N67" s="322">
        <f>IF('salario real - UMN'!N67=0,"",N$72*'salario real - UMN'!N67/'salario real - UMN'!N$72)</f>
        <v>4372.7739655721798</v>
      </c>
      <c r="O67" s="322">
        <f>IF('salario real - UMN'!O67=0,"",O$72*'salario real - UMN'!O67/'salario real - UMN'!O$72)</f>
        <v>70.505229394887166</v>
      </c>
      <c r="P67" s="322">
        <f>IF('salario real - UMN'!P67=0,"",P$72*'salario real - UMN'!P67/'salario real - UMN'!P$72)</f>
        <v>2718.2600734101829</v>
      </c>
      <c r="Q67" s="322">
        <f>IF('salario real - UMN'!Q67=0,"",Q$72*'salario real - UMN'!Q67/'salario real - UMN'!Q$72)</f>
        <v>3472.6181304002866</v>
      </c>
      <c r="R67" s="322">
        <f>IF('salario real - UMN'!R67=0,"",R$72*'salario real - UMN'!R67/'salario real - UMN'!R$72)</f>
        <v>2560.6523875429043</v>
      </c>
      <c r="S67" s="322">
        <f>IF('salario real - UMN'!S67=0,"",S$72*'salario real - UMN'!S67/'salario real - UMN'!S$72)</f>
        <v>3547.5125607201853</v>
      </c>
      <c r="T67" s="322">
        <f>IF('salario real - UMN'!T67=0,"",T$72*'salario real - UMN'!T67/'salario real - UMN'!T$72)</f>
        <v>1675.4903241939141</v>
      </c>
      <c r="U67" s="322">
        <f>IF('salario real - UMN'!U67=0,"",U$72*'salario real - UMN'!U67/'salario real - UMN'!U$72)</f>
        <v>2903.0873712735433</v>
      </c>
      <c r="V67" s="322">
        <f>IF('salario real - UMN'!V67=0,"",V$72*'salario real - UMN'!V67/'salario real - UMN'!V$72)</f>
        <v>3248.1382033833152</v>
      </c>
      <c r="W67" s="322">
        <f>IF('salario real - UMN'!W67=0,"",W$72*'salario real - UMN'!W67/'salario real - UMN'!W$72)</f>
        <v>3177.3635387338368</v>
      </c>
      <c r="X67" s="322">
        <f>IF('salario real - UMN'!X67=0,"",X$72*'salario real - UMN'!X67/'salario real - UMN'!X$72)</f>
        <v>1215.2973963456675</v>
      </c>
      <c r="Y67" s="322">
        <f>IF('salario real - UMN'!Y67=0,"",Y$72*'salario real - UMN'!Y67/'salario real - UMN'!Y$72)</f>
        <v>2958.1402666679164</v>
      </c>
      <c r="Z67" s="322">
        <f>IF('salario real - UMN'!Z67=0,"",Z$73*'salario real - UMN'!Z67/'salario real - UMN'!Z$73)</f>
        <v>2210.1681159345289</v>
      </c>
      <c r="AA67" s="322">
        <f>IF('salario real - UMN'!AA67=0,"",AA$72*'salario real - UMN'!AA67/'salario real - UMN'!AA$72)</f>
        <v>1520.3251124724129</v>
      </c>
      <c r="AB67" s="322">
        <f>IF('salario real - UMN'!AB67=0,"",AB$72*'salario real - UMN'!AB67/'salario real - UMN'!AB$72)</f>
        <v>2294.1234957655302</v>
      </c>
      <c r="AC67" s="322">
        <f>IF('salario real - UMN'!AC67=0,"",AC$72*'salario real - UMN'!AC67/'salario real - UMN'!AC$72)</f>
        <v>3185.8651480881726</v>
      </c>
      <c r="AD67" s="322">
        <f>IF('salario real - UMN'!AD67=0,"",AD$72*'salario real - UMN'!AD67/'salario real - UMN'!AD$72)</f>
        <v>1614.890833327649</v>
      </c>
      <c r="AE67" s="322">
        <f>IF('salario real - UMN'!AE67=0,"",AE$72*'salario real - UMN'!AE67/'salario real - UMN'!AE$72)</f>
        <v>338.76240383754254</v>
      </c>
      <c r="AF67" s="322">
        <f>IF('salario real - UMN'!AF67=0,"",AF$72*'salario real - UMN'!AF67/'salario real - UMN'!AF$72)</f>
        <v>722.89505376399211</v>
      </c>
      <c r="AG67" s="322" t="str">
        <f>IF('salario real - UMN'!AG67=0,"",AG$72*'salario real - UMN'!AG67/'salario real - UMN'!AG$72)</f>
        <v/>
      </c>
      <c r="AH67" s="322">
        <f>IF('salario real - UMN'!AH67=0,"",AH$72*'salario real - UMN'!AH67/'salario real - UMN'!AH$72)</f>
        <v>2820.5100340274248</v>
      </c>
      <c r="AI67" s="322">
        <f>IF('salario real - UMN'!AI67=0,"",AI$72*'salario real - UMN'!AI67/'salario real - UMN'!AI$72)</f>
        <v>1347.1385999346437</v>
      </c>
      <c r="AJ67" s="322">
        <f>IF('salario real - UMN'!AJ67=0,"",AJ$72*'salario real - UMN'!AJ67/'salario real - UMN'!AJ$72)</f>
        <v>608.71247654320211</v>
      </c>
    </row>
    <row r="68" spans="1:36" ht="14.25" x14ac:dyDescent="0.25">
      <c r="A68" s="321">
        <v>2001</v>
      </c>
      <c r="B68" s="322">
        <f>IF('salario real - UMN'!B68=0,"",B$72*'salario real - UMN'!B68/'salario real - UMN'!B$72)</f>
        <v>3542.9404104125251</v>
      </c>
      <c r="C68" s="322">
        <f>IF('salario real - UMN'!C68=0,"",C$72*'salario real - UMN'!C68/'salario real - UMN'!C$72)</f>
        <v>1101.0248913267744</v>
      </c>
      <c r="D68" s="322">
        <f>IF('salario real - UMN'!D68=0,"",D$72*'salario real - UMN'!D68/'salario real - UMN'!D$72)</f>
        <v>3159.776115624104</v>
      </c>
      <c r="E68" s="322">
        <f>IF('salario real - UMN'!E68=0,"",E$72*'salario real - UMN'!E68/'salario real - UMN'!E$72)</f>
        <v>4015.8261127618975</v>
      </c>
      <c r="F68" s="322">
        <f>IF('salario real - UMN'!F68=0,"",F$72*'salario real - UMN'!F68/'salario real - UMN'!F$72)</f>
        <v>975.06754481344626</v>
      </c>
      <c r="G68" s="322">
        <f>IF('salario real - UMN'!G68=0,"",G$72*'salario real - UMN'!G68/'salario real - UMN'!G$72)</f>
        <v>3218.721407501082</v>
      </c>
      <c r="H68" s="322">
        <f>IF('salario real - UMN'!H68=0,"",H$72*'salario real - UMN'!H68/'salario real - UMN'!H$72)</f>
        <v>1084.2319798946662</v>
      </c>
      <c r="I68" s="322">
        <f>IF('salario real - UMN'!I68=0,"",I$72*'salario real - UMN'!I68/'salario real - UMN'!I$72)</f>
        <v>479.27777213529106</v>
      </c>
      <c r="J68" s="322">
        <f>IF('salario real - UMN'!J68=0,"",J$72*'salario real - UMN'!J68/'salario real - UMN'!J$72)</f>
        <v>953.97104891826825</v>
      </c>
      <c r="K68" s="322">
        <f>IF('salario real - UMN'!K68=0,"",K$72*'salario real - UMN'!K68/'salario real - UMN'!K$72)</f>
        <v>2544.9276284256798</v>
      </c>
      <c r="L68" s="322">
        <f>IF('salario real - UMN'!L68=0,"",L$72*'salario real - UMN'!L68/'salario real - UMN'!L$72)</f>
        <v>2622.7051055277534</v>
      </c>
      <c r="M68" s="322">
        <f>IF('salario real - UMN'!M68=0,"",M$72*'salario real - UMN'!M68/'salario real - UMN'!M$72)</f>
        <v>3296.4105954471142</v>
      </c>
      <c r="N68" s="322">
        <f>IF('salario real - UMN'!N68=0,"",N$72*'salario real - UMN'!N68/'salario real - UMN'!N$72)</f>
        <v>4386.4728961650926</v>
      </c>
      <c r="O68" s="322">
        <f>IF('salario real - UMN'!O68=0,"",O$72*'salario real - UMN'!O68/'salario real - UMN'!O$72)</f>
        <v>73.206558985719184</v>
      </c>
      <c r="P68" s="322">
        <f>IF('salario real - UMN'!P68=0,"",P$72*'salario real - UMN'!P68/'salario real - UMN'!P$72)</f>
        <v>2741.4713137288509</v>
      </c>
      <c r="Q68" s="322">
        <f>IF('salario real - UMN'!Q68=0,"",Q$72*'salario real - UMN'!Q68/'salario real - UMN'!Q$72)</f>
        <v>3493.3088526102306</v>
      </c>
      <c r="R68" s="322">
        <f>IF('salario real - UMN'!R68=0,"",R$72*'salario real - UMN'!R68/'salario real - UMN'!R$72)</f>
        <v>2502.9854696503221</v>
      </c>
      <c r="S68" s="322">
        <f>IF('salario real - UMN'!S68=0,"",S$72*'salario real - UMN'!S68/'salario real - UMN'!S$72)</f>
        <v>3511.3083785452309</v>
      </c>
      <c r="T68" s="322">
        <f>IF('salario real - UMN'!T68=0,"",T$72*'salario real - UMN'!T68/'salario real - UMN'!T$72)</f>
        <v>1762.9780197715625</v>
      </c>
      <c r="U68" s="322">
        <f>IF('salario real - UMN'!U68=0,"",U$72*'salario real - UMN'!U68/'salario real - UMN'!U$72)</f>
        <v>2980.5736487541076</v>
      </c>
      <c r="V68" s="322">
        <f>IF('salario real - UMN'!V68=0,"",V$72*'salario real - UMN'!V68/'salario real - UMN'!V$72)</f>
        <v>3249.1732578959695</v>
      </c>
      <c r="W68" s="322">
        <f>IF('salario real - UMN'!W68=0,"",W$72*'salario real - UMN'!W68/'salario real - UMN'!W$72)</f>
        <v>3154.9972000192765</v>
      </c>
      <c r="X68" s="322">
        <f>IF('salario real - UMN'!X68=0,"",X$72*'salario real - UMN'!X68/'salario real - UMN'!X$72)</f>
        <v>1258.300550178782</v>
      </c>
      <c r="Y68" s="322">
        <f>IF('salario real - UMN'!Y68=0,"",Y$72*'salario real - UMN'!Y68/'salario real - UMN'!Y$72)</f>
        <v>3033.469497525577</v>
      </c>
      <c r="Z68" s="322">
        <f>IF('salario real - UMN'!Z68=0,"",Z$73*'salario real - UMN'!Z68/'salario real - UMN'!Z$73)</f>
        <v>2224.6600831818068</v>
      </c>
      <c r="AA68" s="322">
        <f>IF('salario real - UMN'!AA68=0,"",AA$72*'salario real - UMN'!AA68/'salario real - UMN'!AA$72)</f>
        <v>1585.3928816631308</v>
      </c>
      <c r="AB68" s="322">
        <f>IF('salario real - UMN'!AB68=0,"",AB$72*'salario real - UMN'!AB68/'salario real - UMN'!AB$72)</f>
        <v>2287.0657437571599</v>
      </c>
      <c r="AC68" s="322">
        <f>IF('salario real - UMN'!AC68=0,"",AC$72*'salario real - UMN'!AC68/'salario real - UMN'!AC$72)</f>
        <v>3287.4657852101395</v>
      </c>
      <c r="AD68" s="322">
        <f>IF('salario real - UMN'!AD68=0,"",AD$72*'salario real - UMN'!AD68/'salario real - UMN'!AD$72)</f>
        <v>1667.2466169778932</v>
      </c>
      <c r="AE68" s="322">
        <f>IF('salario real - UMN'!AE68=0,"",AE$72*'salario real - UMN'!AE68/'salario real - UMN'!AE$72)</f>
        <v>508.24145283573716</v>
      </c>
      <c r="AF68" s="322">
        <f>IF('salario real - UMN'!AF68=0,"",AF$72*'salario real - UMN'!AF68/'salario real - UMN'!AF$72)</f>
        <v>762.22954345018638</v>
      </c>
      <c r="AG68" s="322" t="str">
        <f>IF('salario real - UMN'!AG68=0,"",AG$72*'salario real - UMN'!AG68/'salario real - UMN'!AG$72)</f>
        <v/>
      </c>
      <c r="AH68" s="322">
        <f>IF('salario real - UMN'!AH68=0,"",AH$72*'salario real - UMN'!AH68/'salario real - UMN'!AH$72)</f>
        <v>2854.4136415915223</v>
      </c>
      <c r="AI68" s="322">
        <f>IF('salario real - UMN'!AI68=0,"",AI$72*'salario real - UMN'!AI68/'salario real - UMN'!AI$72)</f>
        <v>1199.3639307976518</v>
      </c>
      <c r="AJ68" s="322">
        <f>IF('salario real - UMN'!AJ68=0,"",AJ$72*'salario real - UMN'!AJ68/'salario real - UMN'!AJ$72)</f>
        <v>687.66620269816224</v>
      </c>
    </row>
    <row r="69" spans="1:36" ht="14.25" x14ac:dyDescent="0.25">
      <c r="A69" s="321">
        <v>2002</v>
      </c>
      <c r="B69" s="322">
        <f>IF('salario real - UMN'!B69=0,"",B$72*'salario real - UMN'!B69/'salario real - UMN'!B$72)</f>
        <v>3547.6989002616633</v>
      </c>
      <c r="C69" s="322">
        <f>IF('salario real - UMN'!C69=0,"",C$72*'salario real - UMN'!C69/'salario real - UMN'!C$72)</f>
        <v>892.36924867921346</v>
      </c>
      <c r="D69" s="322">
        <f>IF('salario real - UMN'!D69=0,"",D$72*'salario real - UMN'!D69/'salario real - UMN'!D$72)</f>
        <v>3199.5872056897983</v>
      </c>
      <c r="E69" s="322">
        <f>IF('salario real - UMN'!E69=0,"",E$72*'salario real - UMN'!E69/'salario real - UMN'!E$72)</f>
        <v>4130.8705852302091</v>
      </c>
      <c r="F69" s="322">
        <f>IF('salario real - UMN'!F69=0,"",F$72*'salario real - UMN'!F69/'salario real - UMN'!F$72)</f>
        <v>966.31914938539398</v>
      </c>
      <c r="G69" s="322">
        <f>IF('salario real - UMN'!G69=0,"",G$72*'salario real - UMN'!G69/'salario real - UMN'!G$72)</f>
        <v>3190.4446222878119</v>
      </c>
      <c r="H69" s="322">
        <f>IF('salario real - UMN'!H69=0,"",H$72*'salario real - UMN'!H69/'salario real - UMN'!H$72)</f>
        <v>1109.2092316049946</v>
      </c>
      <c r="I69" s="322">
        <f>IF('salario real - UMN'!I69=0,"",I$72*'salario real - UMN'!I69/'salario real - UMN'!I$72)</f>
        <v>520.85684690317748</v>
      </c>
      <c r="J69" s="322">
        <f>IF('salario real - UMN'!J69=0,"",J$72*'salario real - UMN'!J69/'salario real - UMN'!J$72)</f>
        <v>980.02319280016513</v>
      </c>
      <c r="K69" s="322">
        <f>IF('salario real - UMN'!K69=0,"",K$72*'salario real - UMN'!K69/'salario real - UMN'!K$72)</f>
        <v>2628.8837376404917</v>
      </c>
      <c r="L69" s="322">
        <f>IF('salario real - UMN'!L69=0,"",L$72*'salario real - UMN'!L69/'salario real - UMN'!L$72)</f>
        <v>2663.1622416549662</v>
      </c>
      <c r="M69" s="322">
        <f>IF('salario real - UMN'!M69=0,"",M$72*'salario real - UMN'!M69/'salario real - UMN'!M$72)</f>
        <v>3233.9142679788824</v>
      </c>
      <c r="N69" s="322">
        <f>IF('salario real - UMN'!N69=0,"",N$72*'salario real - UMN'!N69/'salario real - UMN'!N$72)</f>
        <v>4396.015736200944</v>
      </c>
      <c r="O69" s="322">
        <f>IF('salario real - UMN'!O69=0,"",O$72*'salario real - UMN'!O69/'salario real - UMN'!O$72)</f>
        <v>77.658209854933119</v>
      </c>
      <c r="P69" s="322">
        <f>IF('salario real - UMN'!P69=0,"",P$72*'salario real - UMN'!P69/'salario real - UMN'!P$72)</f>
        <v>2773.752382158847</v>
      </c>
      <c r="Q69" s="322">
        <f>IF('salario real - UMN'!Q69=0,"",Q$72*'salario real - UMN'!Q69/'salario real - UMN'!Q$72)</f>
        <v>3537.4706928917999</v>
      </c>
      <c r="R69" s="322">
        <f>IF('salario real - UMN'!R69=0,"",R$72*'salario real - UMN'!R69/'salario real - UMN'!R$72)</f>
        <v>2718.9715881857132</v>
      </c>
      <c r="S69" s="322">
        <f>IF('salario real - UMN'!S69=0,"",S$72*'salario real - UMN'!S69/'salario real - UMN'!S$72)</f>
        <v>3530.7424689135878</v>
      </c>
      <c r="T69" s="322">
        <f>IF('salario real - UMN'!T69=0,"",T$72*'salario real - UMN'!T69/'salario real - UMN'!T$72)</f>
        <v>1852.0060959806463</v>
      </c>
      <c r="U69" s="322">
        <f>IF('salario real - UMN'!U69=0,"",U$72*'salario real - UMN'!U69/'salario real - UMN'!U$72)</f>
        <v>2988.6361914512186</v>
      </c>
      <c r="V69" s="322">
        <f>IF('salario real - UMN'!V69=0,"",V$72*'salario real - UMN'!V69/'salario real - UMN'!V$72)</f>
        <v>3248.899092214328</v>
      </c>
      <c r="W69" s="322">
        <f>IF('salario real - UMN'!W69=0,"",W$72*'salario real - UMN'!W69/'salario real - UMN'!W$72)</f>
        <v>3097.128784787617</v>
      </c>
      <c r="X69" s="322">
        <f>IF('salario real - UMN'!X69=0,"",X$72*'salario real - UMN'!X69/'salario real - UMN'!X$72)</f>
        <v>1260.2143224129861</v>
      </c>
      <c r="Y69" s="322">
        <f>IF('salario real - UMN'!Y69=0,"",Y$72*'salario real - UMN'!Y69/'salario real - UMN'!Y$72)</f>
        <v>3121.6191225282282</v>
      </c>
      <c r="Z69" s="322">
        <f>IF('salario real - UMN'!Z69=0,"",Z$73*'salario real - UMN'!Z69/'salario real - UMN'!Z$73)</f>
        <v>2223.8168291541419</v>
      </c>
      <c r="AA69" s="322">
        <f>IF('salario real - UMN'!AA69=0,"",AA$72*'salario real - UMN'!AA69/'salario real - UMN'!AA$72)</f>
        <v>1593.5024456576671</v>
      </c>
      <c r="AB69" s="322">
        <f>IF('salario real - UMN'!AB69=0,"",AB$72*'salario real - UMN'!AB69/'salario real - UMN'!AB$72)</f>
        <v>2292.9862073328386</v>
      </c>
      <c r="AC69" s="322">
        <f>IF('salario real - UMN'!AC69=0,"",AC$72*'salario real - UMN'!AC69/'salario real - UMN'!AC$72)</f>
        <v>3323.2409997543027</v>
      </c>
      <c r="AD69" s="322">
        <f>IF('salario real - UMN'!AD69=0,"",AD$72*'salario real - UMN'!AD69/'salario real - UMN'!AD$72)</f>
        <v>1757.425870630301</v>
      </c>
      <c r="AE69" s="322">
        <f>IF('salario real - UMN'!AE69=0,"",AE$72*'salario real - UMN'!AE69/'salario real - UMN'!AE$72)</f>
        <v>611.87091515484076</v>
      </c>
      <c r="AF69" s="322">
        <f>IF('salario real - UMN'!AF69=0,"",AF$72*'salario real - UMN'!AF69/'salario real - UMN'!AF$72)</f>
        <v>843.52802045636372</v>
      </c>
      <c r="AG69" s="322" t="str">
        <f>IF('salario real - UMN'!AG69=0,"",AG$72*'salario real - UMN'!AG69/'salario real - UMN'!AG$72)</f>
        <v/>
      </c>
      <c r="AH69" s="322">
        <f>IF('salario real - UMN'!AH69=0,"",AH$72*'salario real - UMN'!AH69/'salario real - UMN'!AH$72)</f>
        <v>2881.9229385839976</v>
      </c>
      <c r="AI69" s="322">
        <f>IF('salario real - UMN'!AI69=0,"",AI$72*'salario real - UMN'!AI69/'salario real - UMN'!AI$72)</f>
        <v>1163.6585805798811</v>
      </c>
      <c r="AJ69" s="322">
        <f>IF('salario real - UMN'!AJ69=0,"",AJ$72*'salario real - UMN'!AJ69/'salario real - UMN'!AJ$72)</f>
        <v>726.5975819000621</v>
      </c>
    </row>
    <row r="70" spans="1:36" ht="14.25" x14ac:dyDescent="0.25">
      <c r="A70" s="321">
        <v>2003</v>
      </c>
      <c r="B70" s="322">
        <f>IF('salario real - UMN'!B70=0,"",B$72*'salario real - UMN'!B70/'salario real - UMN'!B$72)</f>
        <v>3572.8191896673793</v>
      </c>
      <c r="C70" s="322">
        <f>IF('salario real - UMN'!C70=0,"",C$72*'salario real - UMN'!C70/'salario real - UMN'!C$72)</f>
        <v>866.2780270847968</v>
      </c>
      <c r="D70" s="322">
        <f>IF('salario real - UMN'!D70=0,"",D$72*'salario real - UMN'!D70/'salario real - UMN'!D$72)</f>
        <v>3238.2616446369202</v>
      </c>
      <c r="E70" s="322">
        <f>IF('salario real - UMN'!E70=0,"",E$72*'salario real - UMN'!E70/'salario real - UMN'!E$72)</f>
        <v>4121.8965115455203</v>
      </c>
      <c r="F70" s="322">
        <f>IF('salario real - UMN'!F70=0,"",F$72*'salario real - UMN'!F70/'salario real - UMN'!F$72)</f>
        <v>947.0892759405823</v>
      </c>
      <c r="G70" s="322">
        <f>IF('salario real - UMN'!G70=0,"",G$72*'salario real - UMN'!G70/'salario real - UMN'!G$72)</f>
        <v>3154.2063449207881</v>
      </c>
      <c r="H70" s="322">
        <f>IF('salario real - UMN'!H70=0,"",H$72*'salario real - UMN'!H70/'salario real - UMN'!H$72)</f>
        <v>1145.722529872696</v>
      </c>
      <c r="I70" s="322">
        <f>IF('salario real - UMN'!I70=0,"",I$72*'salario real - UMN'!I70/'salario real - UMN'!I$72)</f>
        <v>559.35521943642175</v>
      </c>
      <c r="J70" s="322">
        <f>IF('salario real - UMN'!J70=0,"",J$72*'salario real - UMN'!J70/'salario real - UMN'!J$72)</f>
        <v>954.65074018077803</v>
      </c>
      <c r="K70" s="322">
        <f>IF('salario real - UMN'!K70=0,"",K$72*'salario real - UMN'!K70/'salario real - UMN'!K$72)</f>
        <v>2721.2802006839161</v>
      </c>
      <c r="L70" s="322">
        <f>IF('salario real - UMN'!L70=0,"",L$72*'salario real - UMN'!L70/'salario real - UMN'!L$72)</f>
        <v>2700.4022338422005</v>
      </c>
      <c r="M70" s="322">
        <f>IF('salario real - UMN'!M70=0,"",M$72*'salario real - UMN'!M70/'salario real - UMN'!M$72)</f>
        <v>3169.0046363632614</v>
      </c>
      <c r="N70" s="322">
        <f>IF('salario real - UMN'!N70=0,"",N$72*'salario real - UMN'!N70/'salario real - UMN'!N$72)</f>
        <v>4421.009281498461</v>
      </c>
      <c r="O70" s="322">
        <f>IF('salario real - UMN'!O70=0,"",O$72*'salario real - UMN'!O70/'salario real - UMN'!O$72)</f>
        <v>85.154152671550833</v>
      </c>
      <c r="P70" s="322">
        <f>IF('salario real - UMN'!P70=0,"",P$72*'salario real - UMN'!P70/'salario real - UMN'!P$72)</f>
        <v>2825.6520039944917</v>
      </c>
      <c r="Q70" s="322">
        <f>IF('salario real - UMN'!Q70=0,"",Q$72*'salario real - UMN'!Q70/'salario real - UMN'!Q$72)</f>
        <v>3563.3312784775712</v>
      </c>
      <c r="R70" s="322">
        <f>IF('salario real - UMN'!R70=0,"",R$72*'salario real - UMN'!R70/'salario real - UMN'!R$72)</f>
        <v>2821.3660679965569</v>
      </c>
      <c r="S70" s="322">
        <f>IF('salario real - UMN'!S70=0,"",S$72*'salario real - UMN'!S70/'salario real - UMN'!S$72)</f>
        <v>3569.8923083068798</v>
      </c>
      <c r="T70" s="322">
        <f>IF('salario real - UMN'!T70=0,"",T$72*'salario real - UMN'!T70/'salario real - UMN'!T$72)</f>
        <v>1964.985271982966</v>
      </c>
      <c r="U70" s="322">
        <f>IF('salario real - UMN'!U70=0,"",U$72*'salario real - UMN'!U70/'salario real - UMN'!U$72)</f>
        <v>3075.9420268368644</v>
      </c>
      <c r="V70" s="322">
        <f>IF('salario real - UMN'!V70=0,"",V$72*'salario real - UMN'!V70/'salario real - UMN'!V$72)</f>
        <v>3255.7420262413229</v>
      </c>
      <c r="W70" s="322">
        <f>IF('salario real - UMN'!W70=0,"",W$72*'salario real - UMN'!W70/'salario real - UMN'!W$72)</f>
        <v>3076.1460892421474</v>
      </c>
      <c r="X70" s="322">
        <f>IF('salario real - UMN'!X70=0,"",X$72*'salario real - UMN'!X70/'salario real - UMN'!X$72)</f>
        <v>1264.9858891540573</v>
      </c>
      <c r="Y70" s="322">
        <f>IF('salario real - UMN'!Y70=0,"",Y$72*'salario real - UMN'!Y70/'salario real - UMN'!Y$72)</f>
        <v>3160.3948168384482</v>
      </c>
      <c r="Z70" s="322">
        <f>IF('salario real - UMN'!Z70=0,"",Z$73*'salario real - UMN'!Z70/'salario real - UMN'!Z$73)</f>
        <v>2295.4508691092042</v>
      </c>
      <c r="AA70" s="322">
        <f>IF('salario real - UMN'!AA70=0,"",AA$72*'salario real - UMN'!AA70/'salario real - UMN'!AA$72)</f>
        <v>1610.5421993056182</v>
      </c>
      <c r="AB70" s="322">
        <f>IF('salario real - UMN'!AB70=0,"",AB$72*'salario real - UMN'!AB70/'salario real - UMN'!AB$72)</f>
        <v>2289.562289817562</v>
      </c>
      <c r="AC70" s="322">
        <f>IF('salario real - UMN'!AC70=0,"",AC$72*'salario real - UMN'!AC70/'salario real - UMN'!AC$72)</f>
        <v>3442.7074229276086</v>
      </c>
      <c r="AD70" s="322">
        <f>IF('salario real - UMN'!AD70=0,"",AD$72*'salario real - UMN'!AD70/'salario real - UMN'!AD$72)</f>
        <v>1887.4912119628534</v>
      </c>
      <c r="AE70" s="322">
        <f>IF('salario real - UMN'!AE70=0,"",AE$72*'salario real - UMN'!AE70/'salario real - UMN'!AE$72)</f>
        <v>769.50865905598084</v>
      </c>
      <c r="AF70" s="322">
        <f>IF('salario real - UMN'!AF70=0,"",AF$72*'salario real - UMN'!AF70/'salario real - UMN'!AF$72)</f>
        <v>913.63988461682663</v>
      </c>
      <c r="AG70" s="322" t="str">
        <f>IF('salario real - UMN'!AG70=0,"",AG$72*'salario real - UMN'!AG70/'salario real - UMN'!AG$72)</f>
        <v/>
      </c>
      <c r="AH70" s="322">
        <f>IF('salario real - UMN'!AH70=0,"",AH$72*'salario real - UMN'!AH70/'salario real - UMN'!AH$72)</f>
        <v>2923.606663482361</v>
      </c>
      <c r="AI70" s="322">
        <f>IF('salario real - UMN'!AI70=0,"",AI$72*'salario real - UMN'!AI70/'salario real - UMN'!AI$72)</f>
        <v>1249.8577063824823</v>
      </c>
      <c r="AJ70" s="322">
        <f>IF('salario real - UMN'!AJ70=0,"",AJ$72*'salario real - UMN'!AJ70/'salario real - UMN'!AJ$72)</f>
        <v>755.80384400669845</v>
      </c>
    </row>
    <row r="71" spans="1:36" ht="14.25" x14ac:dyDescent="0.25">
      <c r="A71" s="321">
        <v>2004</v>
      </c>
      <c r="B71" s="322">
        <f>IF('salario real - UMN'!B71=0,"",B$72*'salario real - UMN'!B71/'salario real - UMN'!B$72)</f>
        <v>3553.9699811601563</v>
      </c>
      <c r="C71" s="322">
        <f>IF('salario real - UMN'!C71=0,"",C$72*'salario real - UMN'!C71/'salario real - UMN'!C$72)</f>
        <v>938.03974979597365</v>
      </c>
      <c r="D71" s="322">
        <f>IF('salario real - UMN'!D71=0,"",D$72*'salario real - UMN'!D71/'salario real - UMN'!D$72)</f>
        <v>3335.7033797183981</v>
      </c>
      <c r="E71" s="322">
        <f>IF('salario real - UMN'!E71=0,"",E$72*'salario real - UMN'!E71/'salario real - UMN'!E$72)</f>
        <v>4084.8721842784239</v>
      </c>
      <c r="F71" s="322">
        <f>IF('salario real - UMN'!F71=0,"",F$72*'salario real - UMN'!F71/'salario real - UMN'!F$72)</f>
        <v>956.01877635596225</v>
      </c>
      <c r="G71" s="322">
        <f>IF('salario real - UMN'!G71=0,"",G$72*'salario real - UMN'!G71/'salario real - UMN'!G$72)</f>
        <v>3209.3191600583782</v>
      </c>
      <c r="H71" s="322">
        <f>IF('salario real - UMN'!H71=0,"",H$72*'salario real - UMN'!H71/'salario real - UMN'!H$72)</f>
        <v>1185.5334529267743</v>
      </c>
      <c r="I71" s="322">
        <f>IF('salario real - UMN'!I71=0,"",I$72*'salario real - UMN'!I71/'salario real - UMN'!I$72)</f>
        <v>572.61757219975732</v>
      </c>
      <c r="J71" s="322">
        <f>IF('salario real - UMN'!J71=0,"",J$72*'salario real - UMN'!J71/'salario real - UMN'!J$72)</f>
        <v>1008.0338599828956</v>
      </c>
      <c r="K71" s="322">
        <f>IF('salario real - UMN'!K71=0,"",K$72*'salario real - UMN'!K71/'salario real - UMN'!K$72)</f>
        <v>2754.3063387131142</v>
      </c>
      <c r="L71" s="322">
        <f>IF('salario real - UMN'!L71=0,"",L$72*'salario real - UMN'!L71/'salario real - UMN'!L$72)</f>
        <v>2720.1007041457597</v>
      </c>
      <c r="M71" s="322">
        <f>IF('salario real - UMN'!M71=0,"",M$72*'salario real - UMN'!M71/'salario real - UMN'!M$72)</f>
        <v>3154.5802898501101</v>
      </c>
      <c r="N71" s="322">
        <f>IF('salario real - UMN'!N71=0,"",N$72*'salario real - UMN'!N71/'salario real - UMN'!N$72)</f>
        <v>4504.8885796389277</v>
      </c>
      <c r="O71" s="322">
        <f>IF('salario real - UMN'!O71=0,"",O$72*'salario real - UMN'!O71/'salario real - UMN'!O$72)</f>
        <v>92.604507936395535</v>
      </c>
      <c r="P71" s="322">
        <f>IF('salario real - UMN'!P71=0,"",P$72*'salario real - UMN'!P71/'salario real - UMN'!P$72)</f>
        <v>2933.4716940744611</v>
      </c>
      <c r="Q71" s="322">
        <f>IF('salario real - UMN'!Q71=0,"",Q$72*'salario real - UMN'!Q71/'salario real - UMN'!Q$72)</f>
        <v>3608.960443214783</v>
      </c>
      <c r="R71" s="322">
        <f>IF('salario real - UMN'!R71=0,"",R$72*'salario real - UMN'!R71/'salario real - UMN'!R$72)</f>
        <v>2817.9668125739777</v>
      </c>
      <c r="S71" s="322">
        <f>IF('salario real - UMN'!S71=0,"",S$72*'salario real - UMN'!S71/'salario real - UMN'!S$72)</f>
        <v>3600.1124292717577</v>
      </c>
      <c r="T71" s="322">
        <f>IF('salario real - UMN'!T71=0,"",T$72*'salario real - UMN'!T71/'salario real - UMN'!T$72)</f>
        <v>2059.5723222119777</v>
      </c>
      <c r="U71" s="322">
        <f>IF('salario real - UMN'!U71=0,"",U$72*'salario real - UMN'!U71/'salario real - UMN'!U$72)</f>
        <v>3174.8004275064714</v>
      </c>
      <c r="V71" s="322">
        <f>IF('salario real - UMN'!V71=0,"",V$72*'salario real - UMN'!V71/'salario real - UMN'!V$72)</f>
        <v>3287.0495874968105</v>
      </c>
      <c r="W71" s="322">
        <f>IF('salario real - UMN'!W71=0,"",W$72*'salario real - UMN'!W71/'salario real - UMN'!W$72)</f>
        <v>3060.0047211181909</v>
      </c>
      <c r="X71" s="322">
        <f>IF('salario real - UMN'!X71=0,"",X$72*'salario real - UMN'!X71/'salario real - UMN'!X$72)</f>
        <v>1255.6085899930454</v>
      </c>
      <c r="Y71" s="322">
        <f>IF('salario real - UMN'!Y71=0,"",Y$72*'salario real - UMN'!Y71/'salario real - UMN'!Y$72)</f>
        <v>3288.1731011849556</v>
      </c>
      <c r="Z71" s="322">
        <f>IF('salario real - UMN'!Z71=0,"",Z$73*'salario real - UMN'!Z71/'salario real - UMN'!Z$73)</f>
        <v>2347.1621851373884</v>
      </c>
      <c r="AA71" s="322">
        <f>IF('salario real - UMN'!AA71=0,"",AA$72*'salario real - UMN'!AA71/'salario real - UMN'!AA$72)</f>
        <v>1593.9644127394868</v>
      </c>
      <c r="AB71" s="322">
        <f>IF('salario real - UMN'!AB71=0,"",AB$72*'salario real - UMN'!AB71/'salario real - UMN'!AB$72)</f>
        <v>2309.4681123814357</v>
      </c>
      <c r="AC71" s="322">
        <f>IF('salario real - UMN'!AC71=0,"",AC$72*'salario real - UMN'!AC71/'salario real - UMN'!AC$72)</f>
        <v>3581.3642705423295</v>
      </c>
      <c r="AD71" s="322">
        <f>IF('salario real - UMN'!AD71=0,"",AD$72*'salario real - UMN'!AD71/'salario real - UMN'!AD$72)</f>
        <v>1986.5557252396914</v>
      </c>
      <c r="AE71" s="322">
        <f>IF('salario real - UMN'!AE71=0,"",AE$72*'salario real - UMN'!AE71/'salario real - UMN'!AE$72)</f>
        <v>879.71315988854769</v>
      </c>
      <c r="AF71" s="322">
        <f>IF('salario real - UMN'!AF71=0,"",AF$72*'salario real - UMN'!AF71/'salario real - UMN'!AF$72)</f>
        <v>1023.3010499165737</v>
      </c>
      <c r="AG71" s="322" t="str">
        <f>IF('salario real - UMN'!AG71=0,"",AG$72*'salario real - UMN'!AG71/'salario real - UMN'!AG$72)</f>
        <v/>
      </c>
      <c r="AH71" s="322">
        <f>IF('salario real - UMN'!AH71=0,"",AH$72*'salario real - UMN'!AH71/'salario real - UMN'!AH$72)</f>
        <v>3032.1434302870543</v>
      </c>
      <c r="AI71" s="322">
        <f>IF('salario real - UMN'!AI71=0,"",AI$72*'salario real - UMN'!AI71/'salario real - UMN'!AI$72)</f>
        <v>1364.9784801491744</v>
      </c>
      <c r="AJ71" s="322">
        <f>IF('salario real - UMN'!AJ71=0,"",AJ$72*'salario real - UMN'!AJ71/'salario real - UMN'!AJ$72)</f>
        <v>799.89488948953772</v>
      </c>
    </row>
    <row r="72" spans="1:36" ht="14.25" x14ac:dyDescent="0.25">
      <c r="A72" s="321">
        <v>2005</v>
      </c>
      <c r="B72" s="322">
        <f>'salario nominal - UMN'!B72/'PPP-AIC'!B124</f>
        <v>3433.2710037719635</v>
      </c>
      <c r="C72" s="322">
        <f>'salario nominal - UMN'!C72/'PPP-AIC'!C124</f>
        <v>1022.9891693055052</v>
      </c>
      <c r="D72" s="322">
        <f>'salario nominal - UMN'!D72/'PPP-AIC'!D124</f>
        <v>3363.4059313178759</v>
      </c>
      <c r="E72" s="322">
        <f>'salario nominal - UMN'!E72/'PPP-AIC'!E124</f>
        <v>4031.6227112408897</v>
      </c>
      <c r="F72" s="322">
        <f>'salario nominal - UMN'!F72/'PPP-AIC'!F124</f>
        <v>952.93565414100601</v>
      </c>
      <c r="G72" s="322">
        <f>'salario nominal - UMN'!G72/'PPP-AIC'!G124</f>
        <v>3270.6718495795358</v>
      </c>
      <c r="H72" s="322">
        <f>'salario nominal - UMN'!H72/'PPP-AIC'!H124</f>
        <v>1203.3948187076992</v>
      </c>
      <c r="I72" s="322">
        <f>'salario nominal - UMN'!I72/'PPP-AIC'!I124</f>
        <v>653.58201397922869</v>
      </c>
      <c r="J72" s="322">
        <f>'salario nominal - UMN'!J72/'PPP-AIC'!J124</f>
        <v>996.69529761638887</v>
      </c>
      <c r="K72" s="322">
        <f>'salario nominal - UMN'!K72/'PPP-AIC'!K124</f>
        <v>2828.7586279230013</v>
      </c>
      <c r="L72" s="322">
        <f>'salario nominal - UMN'!L72/'PPP-AIC'!L124</f>
        <v>2792.0658160775288</v>
      </c>
      <c r="M72" s="322">
        <f>'salario nominal - UMN'!M72/'PPP-AIC'!M124</f>
        <v>3099.3093371528016</v>
      </c>
      <c r="N72" s="322">
        <f>'salario nominal - UMN'!N72/'PPP-AIC'!N124</f>
        <v>4497.4612788797558</v>
      </c>
      <c r="O72" s="322">
        <f>'salario nominal - UMN'!O72/'PPP-AIC'!O124</f>
        <v>98.393544954390123</v>
      </c>
      <c r="P72" s="322">
        <f>'salario nominal - UMN'!P72/'PPP-AIC'!P124</f>
        <v>3015.2097159294158</v>
      </c>
      <c r="Q72" s="322">
        <f>'salario nominal - UMN'!Q72/'PPP-AIC'!Q124</f>
        <v>3657.0513896017596</v>
      </c>
      <c r="R72" s="322">
        <f>'salario nominal - UMN'!R72/'PPP-AIC'!R124</f>
        <v>2846.437455029743</v>
      </c>
      <c r="S72" s="322">
        <f>'salario nominal - UMN'!S72/'PPP-AIC'!S124</f>
        <v>3794.66276354907</v>
      </c>
      <c r="T72" s="322">
        <f>'salario nominal - UMN'!T72/'PPP-AIC'!T124</f>
        <v>2150.0747400802343</v>
      </c>
      <c r="U72" s="322">
        <f>'salario nominal - UMN'!U72/'PPP-AIC'!U124</f>
        <v>3273.7075278700772</v>
      </c>
      <c r="V72" s="322">
        <f>'salario nominal - UMN'!V72/'PPP-AIC'!V124</f>
        <v>3297.054577338813</v>
      </c>
      <c r="W72" s="322">
        <f>'salario nominal - UMN'!W72/'PPP-AIC'!W124</f>
        <v>3087.9295632054377</v>
      </c>
      <c r="X72" s="322">
        <f>'salario nominal - UMN'!X72/'PPP-AIC'!X124</f>
        <v>1218.9783644815036</v>
      </c>
      <c r="Y72" s="322">
        <f>'salario nominal - UMN'!Y72/'PPP-AIC'!Y124</f>
        <v>3419.2971080009279</v>
      </c>
      <c r="Z72" s="322">
        <f>IF('salario real - UMN'!Z72=0,"",Z$73*'salario real - UMN'!Z72/'salario real - UMN'!Z$73)</f>
        <v>2377.0911648954329</v>
      </c>
      <c r="AA72" s="322">
        <f>'salario nominal - UMN'!AA72/'PPP-AIC'!AA124</f>
        <v>1588.736675135111</v>
      </c>
      <c r="AB72" s="322">
        <f>'salario nominal - UMN'!AB72/'PPP-AIC'!AB124</f>
        <v>2350.5112330123138</v>
      </c>
      <c r="AC72" s="322">
        <f>'salario nominal - UMN'!AC72/'PPP-AIC'!AC124</f>
        <v>3655.1856629758458</v>
      </c>
      <c r="AD72" s="322">
        <f>'salario nominal - UMN'!AD72/'PPP-AIC'!AD124</f>
        <v>2036.5630554789793</v>
      </c>
      <c r="AE72" s="322">
        <f>'salario nominal - UMN'!AE72/'PPP-AIC'!AE124</f>
        <v>1118.2131107634309</v>
      </c>
      <c r="AF72" s="322">
        <f>'salario nominal - UMN'!AF72/'PPP-AIC'!AF124</f>
        <v>1083.5598513012385</v>
      </c>
      <c r="AG72" s="322" t="e">
        <f>'salario nominal - UMN'!AG72/'PPP-AIC'!AG124</f>
        <v>#DIV/0!</v>
      </c>
      <c r="AH72" s="322">
        <f>'salario nominal - UMN'!AH72/'PPP-AIC'!AH124</f>
        <v>3094.677815436507</v>
      </c>
      <c r="AI72" s="322">
        <f>'salario nominal - UMN'!AI72/'PPP-AIC'!AI124</f>
        <v>1419.0674854333156</v>
      </c>
      <c r="AJ72" s="322">
        <f>'salario nominal - UMN'!AJ72/'PPP-AIC'!AJ124</f>
        <v>872.25790585723087</v>
      </c>
    </row>
    <row r="73" spans="1:36" ht="14.25" x14ac:dyDescent="0.25">
      <c r="A73" s="321">
        <v>2006</v>
      </c>
      <c r="B73" s="322">
        <f>IF('salario real - UMN'!B73=0,"",B$72*'salario real - UMN'!B73/'salario real - UMN'!B$72)</f>
        <v>3355.095678745311</v>
      </c>
      <c r="C73" s="322">
        <f>IF('salario real - UMN'!C73=0,"",C$72*'salario real - UMN'!C73/'salario real - UMN'!C$72)</f>
        <v>1141.5740899543882</v>
      </c>
      <c r="D73" s="322">
        <f>IF('salario real - UMN'!D73=0,"",D$72*'salario real - UMN'!D73/'salario real - UMN'!D$72)</f>
        <v>3443.1577230241005</v>
      </c>
      <c r="E73" s="322">
        <f>IF('salario real - UMN'!E73=0,"",E$72*'salario real - UMN'!E73/'salario real - UMN'!E$72)</f>
        <v>4115.4334806990782</v>
      </c>
      <c r="F73" s="322">
        <f>IF('salario real - UMN'!F73=0,"",F$72*'salario real - UMN'!F73/'salario real - UMN'!F$72)</f>
        <v>987.52041010791731</v>
      </c>
      <c r="G73" s="322">
        <f>IF('salario real - UMN'!G73=0,"",G$72*'salario real - UMN'!G73/'salario real - UMN'!G$72)</f>
        <v>3347.7474518441109</v>
      </c>
      <c r="H73" s="322">
        <f>IF('salario real - UMN'!H73=0,"",H$72*'salario real - UMN'!H73/'salario real - UMN'!H$72)</f>
        <v>1244.0140518257651</v>
      </c>
      <c r="I73" s="322">
        <f>IF('salario real - UMN'!I73=0,"",I$72*'salario real - UMN'!I73/'salario real - UMN'!I$72)</f>
        <v>717.7925391991804</v>
      </c>
      <c r="J73" s="322">
        <f>IF('salario real - UMN'!J73=0,"",J$72*'salario real - UMN'!J73/'salario real - UMN'!J$72)</f>
        <v>1044.2701803631101</v>
      </c>
      <c r="K73" s="322">
        <f>IF('salario real - UMN'!K73=0,"",K$72*'salario real - UMN'!K73/'salario real - UMN'!K$72)</f>
        <v>2863.512997366578</v>
      </c>
      <c r="L73" s="322">
        <f>IF('salario real - UMN'!L73=0,"",L$72*'salario real - UMN'!L73/'salario real - UMN'!L$72)</f>
        <v>2846.342602138031</v>
      </c>
      <c r="M73" s="322">
        <f>IF('salario real - UMN'!M73=0,"",M$72*'salario real - UMN'!M73/'salario real - UMN'!M$72)</f>
        <v>3113.0875706456663</v>
      </c>
      <c r="N73" s="322">
        <f>IF('salario real - UMN'!N73=0,"",N$72*'salario real - UMN'!N73/'salario real - UMN'!N$72)</f>
        <v>4522.0654349829756</v>
      </c>
      <c r="O73" s="322">
        <f>IF('salario real - UMN'!O73=0,"",O$72*'salario real - UMN'!O73/'salario real - UMN'!O$72)</f>
        <v>107.0504912362052</v>
      </c>
      <c r="P73" s="322">
        <f>IF('salario real - UMN'!P73=0,"",P$72*'salario real - UMN'!P73/'salario real - UMN'!P$72)</f>
        <v>3073.3049580354177</v>
      </c>
      <c r="Q73" s="322">
        <f>IF('salario real - UMN'!Q73=0,"",Q$72*'salario real - UMN'!Q73/'salario real - UMN'!Q$72)</f>
        <v>3714.5159416407496</v>
      </c>
      <c r="R73" s="322">
        <f>IF('salario real - UMN'!R73=0,"",R$72*'salario real - UMN'!R73/'salario real - UMN'!R$72)</f>
        <v>2898.6578577713253</v>
      </c>
      <c r="S73" s="322">
        <f>IF('salario real - UMN'!S73=0,"",S$72*'salario real - UMN'!S73/'salario real - UMN'!S$72)</f>
        <v>3826.4548352052429</v>
      </c>
      <c r="T73" s="322">
        <f>IF('salario real - UMN'!T73=0,"",T$72*'salario real - UMN'!T73/'salario real - UMN'!T$72)</f>
        <v>2161.6597252114793</v>
      </c>
      <c r="U73" s="322">
        <f>IF('salario real - UMN'!U73=0,"",U$72*'salario real - UMN'!U73/'salario real - UMN'!U$72)</f>
        <v>3280.4091246666676</v>
      </c>
      <c r="V73" s="322">
        <f>IF('salario real - UMN'!V73=0,"",V$72*'salario real - UMN'!V73/'salario real - UMN'!V$72)</f>
        <v>3310.544254863561</v>
      </c>
      <c r="W73" s="322">
        <f>IF('salario real - UMN'!W73=0,"",W$72*'salario real - UMN'!W73/'salario real - UMN'!W$72)</f>
        <v>3074.2853918843316</v>
      </c>
      <c r="X73" s="322">
        <f>IF('salario real - UMN'!X73=0,"",X$72*'salario real - UMN'!X73/'salario real - UMN'!X$72)</f>
        <v>1226.8117938255866</v>
      </c>
      <c r="Y73" s="322">
        <f>IF('salario real - UMN'!Y73=0,"",Y$72*'salario real - UMN'!Y73/'salario real - UMN'!Y$72)</f>
        <v>3578.510296422688</v>
      </c>
      <c r="Z73" s="322">
        <f>'salario nominal - UMN'!Z73/'PPP-AIC'!Z124</f>
        <v>2375.2506090549791</v>
      </c>
      <c r="AA73" s="322">
        <f>IF('salario real - UMN'!AA73=0,"",AA$72*'salario real - UMN'!AA73/'salario real - UMN'!AA$72)</f>
        <v>1597.5757484690632</v>
      </c>
      <c r="AB73" s="322">
        <f>IF('salario real - UMN'!AB73=0,"",AB$72*'salario real - UMN'!AB73/'salario real - UMN'!AB$72)</f>
        <v>2294.4333903528427</v>
      </c>
      <c r="AC73" s="322">
        <f>IF('salario real - UMN'!AC73=0,"",AC$72*'salario real - UMN'!AC73/'salario real - UMN'!AC$72)</f>
        <v>3770.6389477333887</v>
      </c>
      <c r="AD73" s="322">
        <f>IF('salario real - UMN'!AD73=0,"",AD$72*'salario real - UMN'!AD73/'salario real - UMN'!AD$72)</f>
        <v>2106.2463347394887</v>
      </c>
      <c r="AE73" s="322">
        <f>IF('salario real - UMN'!AE73=0,"",AE$72*'salario real - UMN'!AE73/'salario real - UMN'!AE$72)</f>
        <v>1250.5978226523946</v>
      </c>
      <c r="AF73" s="322">
        <f>IF('salario real - UMN'!AF73=0,"",AF$72*'salario real - UMN'!AF73/'salario real - UMN'!AF$72)</f>
        <v>1231.7513328418368</v>
      </c>
      <c r="AG73" s="322" t="str">
        <f>IF('salario real - UMN'!AG73=0,"",AG$72*'salario real - UMN'!AG73/'salario real - UMN'!AG$72)</f>
        <v/>
      </c>
      <c r="AH73" s="322">
        <f>IF('salario real - UMN'!AH73=0,"",AH$72*'salario real - UMN'!AH73/'salario real - UMN'!AH$72)</f>
        <v>3131.7157252888492</v>
      </c>
      <c r="AI73" s="322">
        <f>IF('salario real - UMN'!AI73=0,"",AI$72*'salario real - UMN'!AI73/'salario real - UMN'!AI$72)</f>
        <v>1426.8678969151151</v>
      </c>
      <c r="AJ73" s="322">
        <f>IF('salario real - UMN'!AJ73=0,"",AJ$72*'salario real - UMN'!AJ73/'salario real - UMN'!AJ$72)</f>
        <v>923.8573175277611</v>
      </c>
    </row>
    <row r="74" spans="1:36" ht="14.25" x14ac:dyDescent="0.25">
      <c r="A74" s="321">
        <v>2007</v>
      </c>
      <c r="B74" s="322">
        <f>IF('salario real - UMN'!B74=0,"",B$72*'salario real - UMN'!B74/'salario real - UMN'!B$72)</f>
        <v>3295.7576022147086</v>
      </c>
      <c r="C74" s="322">
        <f>IF('salario real - UMN'!C74=0,"",C$72*'salario real - UMN'!C74/'salario real - UMN'!C$72)</f>
        <v>1181.3122988999476</v>
      </c>
      <c r="D74" s="322">
        <f>IF('salario real - UMN'!D74=0,"",D$72*'salario real - UMN'!D74/'salario real - UMN'!D$72)</f>
        <v>3538.6647164407427</v>
      </c>
      <c r="E74" s="322">
        <f>IF('salario real - UMN'!E74=0,"",E$72*'salario real - UMN'!E74/'salario real - UMN'!E$72)</f>
        <v>4135.23265722418</v>
      </c>
      <c r="F74" s="322">
        <f>IF('salario real - UMN'!F74=0,"",F$72*'salario real - UMN'!F74/'salario real - UMN'!F$72)</f>
        <v>1050.8344979927463</v>
      </c>
      <c r="G74" s="322">
        <f>IF('salario real - UMN'!G74=0,"",G$72*'salario real - UMN'!G74/'salario real - UMN'!G$72)</f>
        <v>3407.4268373799678</v>
      </c>
      <c r="H74" s="322">
        <f>IF('salario real - UMN'!H74=0,"",H$72*'salario real - UMN'!H74/'salario real - UMN'!H$72)</f>
        <v>1269.4346315553112</v>
      </c>
      <c r="I74" s="322">
        <f>IF('salario real - UMN'!I74=0,"",I$72*'salario real - UMN'!I74/'salario real - UMN'!I$72)</f>
        <v>787.47384668133509</v>
      </c>
      <c r="J74" s="322">
        <f>IF('salario real - UMN'!J74=0,"",J$72*'salario real - UMN'!J74/'salario real - UMN'!J$72)</f>
        <v>1076.1084969634285</v>
      </c>
      <c r="K74" s="322">
        <f>IF('salario real - UMN'!K74=0,"",K$72*'salario real - UMN'!K74/'salario real - UMN'!K$72)</f>
        <v>2918.5667192078117</v>
      </c>
      <c r="L74" s="322">
        <f>IF('salario real - UMN'!L74=0,"",L$72*'salario real - UMN'!L74/'salario real - UMN'!L$72)</f>
        <v>2958.1734842652213</v>
      </c>
      <c r="M74" s="322">
        <f>IF('salario real - UMN'!M74=0,"",M$72*'salario real - UMN'!M74/'salario real - UMN'!M$72)</f>
        <v>3154.7288478970954</v>
      </c>
      <c r="N74" s="322">
        <f>IF('salario real - UMN'!N74=0,"",N$72*'salario real - UMN'!N74/'salario real - UMN'!N$72)</f>
        <v>4569.9234502054233</v>
      </c>
      <c r="O74" s="322">
        <f>IF('salario real - UMN'!O74=0,"",O$72*'salario real - UMN'!O74/'salario real - UMN'!O$72)</f>
        <v>125.30087139071473</v>
      </c>
      <c r="P74" s="322">
        <f>IF('salario real - UMN'!P74=0,"",P$72*'salario real - UMN'!P74/'salario real - UMN'!P$72)</f>
        <v>3094.4496589592745</v>
      </c>
      <c r="Q74" s="322">
        <f>IF('salario real - UMN'!Q74=0,"",Q$72*'salario real - UMN'!Q74/'salario real - UMN'!Q$72)</f>
        <v>3752.6924245605528</v>
      </c>
      <c r="R74" s="322">
        <f>IF('salario real - UMN'!R74=0,"",R$72*'salario real - UMN'!R74/'salario real - UMN'!R$72)</f>
        <v>2967.8282693883939</v>
      </c>
      <c r="S74" s="322">
        <f>IF('salario real - UMN'!S74=0,"",S$72*'salario real - UMN'!S74/'salario real - UMN'!S$72)</f>
        <v>3880.2263667302113</v>
      </c>
      <c r="T74" s="322">
        <f>IF('salario real - UMN'!T74=0,"",T$72*'salario real - UMN'!T74/'salario real - UMN'!T$72)</f>
        <v>2128.1894287766909</v>
      </c>
      <c r="U74" s="322">
        <f>IF('salario real - UMN'!U74=0,"",U$72*'salario real - UMN'!U74/'salario real - UMN'!U$72)</f>
        <v>3152.31145865907</v>
      </c>
      <c r="V74" s="322">
        <f>IF('salario real - UMN'!V74=0,"",V$72*'salario real - UMN'!V74/'salario real - UMN'!V$72)</f>
        <v>3340.7473730115507</v>
      </c>
      <c r="W74" s="322">
        <f>IF('salario real - UMN'!W74=0,"",W$72*'salario real - UMN'!W74/'salario real - UMN'!W$72)</f>
        <v>3062.2454033294371</v>
      </c>
      <c r="X74" s="322">
        <f>IF('salario real - UMN'!X74=0,"",X$72*'salario real - UMN'!X74/'salario real - UMN'!X$72)</f>
        <v>1234.1463864062537</v>
      </c>
      <c r="Y74" s="322">
        <f>IF('salario real - UMN'!Y74=0,"",Y$72*'salario real - UMN'!Y74/'salario real - UMN'!Y$72)</f>
        <v>3786.2880678032943</v>
      </c>
      <c r="Z74" s="322">
        <f>IF('salario real - UMN'!Z74=0,"",Z$73*'salario real - UMN'!Z74/'salario real - UMN'!Z$73)</f>
        <v>2461.2893758547575</v>
      </c>
      <c r="AA74" s="322">
        <f>IF('salario real - UMN'!AA74=0,"",AA$72*'salario real - UMN'!AA74/'salario real - UMN'!AA$72)</f>
        <v>1650.6476126227199</v>
      </c>
      <c r="AB74" s="322">
        <f>IF('salario real - UMN'!AB74=0,"",AB$72*'salario real - UMN'!AB74/'salario real - UMN'!AB$72)</f>
        <v>2327.9450125434932</v>
      </c>
      <c r="AC74" s="322">
        <f>IF('salario real - UMN'!AC74=0,"",AC$72*'salario real - UMN'!AC74/'salario real - UMN'!AC$72)</f>
        <v>3894.0684320284054</v>
      </c>
      <c r="AD74" s="322">
        <f>IF('salario real - UMN'!AD74=0,"",AD$72*'salario real - UMN'!AD74/'salario real - UMN'!AD$72)</f>
        <v>2181.3161031787977</v>
      </c>
      <c r="AE74" s="322">
        <f>IF('salario real - UMN'!AE74=0,"",AE$72*'salario real - UMN'!AE74/'salario real - UMN'!AE$72)</f>
        <v>1347.0897074817842</v>
      </c>
      <c r="AF74" s="322">
        <f>IF('salario real - UMN'!AF74=0,"",AF$72*'salario real - UMN'!AF74/'salario real - UMN'!AF$72)</f>
        <v>1427.3166996831799</v>
      </c>
      <c r="AG74" s="322" t="str">
        <f>IF('salario real - UMN'!AG74=0,"",AG$72*'salario real - UMN'!AG74/'salario real - UMN'!AG$72)</f>
        <v/>
      </c>
      <c r="AH74" s="322">
        <f>IF('salario real - UMN'!AH74=0,"",AH$72*'salario real - UMN'!AH74/'salario real - UMN'!AH$72)</f>
        <v>3222.9200120853329</v>
      </c>
      <c r="AI74" s="322">
        <f>IF('salario real - UMN'!AI74=0,"",AI$72*'salario real - UMN'!AI74/'salario real - UMN'!AI$72)</f>
        <v>1450.0516065559414</v>
      </c>
      <c r="AJ74" s="322">
        <f>IF('salario real - UMN'!AJ74=0,"",AJ$72*'salario real - UMN'!AJ74/'salario real - UMN'!AJ$72)</f>
        <v>1036.5175524824372</v>
      </c>
    </row>
    <row r="75" spans="1:36" ht="14.25" x14ac:dyDescent="0.25">
      <c r="A75" s="321">
        <v>2008</v>
      </c>
      <c r="B75" s="322">
        <f>IF('salario real - UMN'!B75=0,"",B$72*'salario real - UMN'!B75/'salario real - UMN'!B$72)</f>
        <v>3275.1014630972854</v>
      </c>
      <c r="C75" s="322">
        <f>IF('salario real - UMN'!C75=0,"",C$72*'salario real - UMN'!C75/'salario real - UMN'!C$72)</f>
        <v>1233.9207455619628</v>
      </c>
      <c r="D75" s="322">
        <f>IF('salario real - UMN'!D75=0,"",D$72*'salario real - UMN'!D75/'salario real - UMN'!D$72)</f>
        <v>3422.6593408983404</v>
      </c>
      <c r="E75" s="322">
        <f>IF('salario real - UMN'!E75=0,"",E$72*'salario real - UMN'!E75/'salario real - UMN'!E$72)</f>
        <v>4089.9302760008163</v>
      </c>
      <c r="F75" s="322">
        <f>IF('salario real - UMN'!F75=0,"",F$72*'salario real - UMN'!F75/'salario real - UMN'!F$72)</f>
        <v>1100.8896041068281</v>
      </c>
      <c r="G75" s="322">
        <f>IF('salario real - UMN'!G75=0,"",G$72*'salario real - UMN'!G75/'salario real - UMN'!G$72)</f>
        <v>3427.3844035515212</v>
      </c>
      <c r="H75" s="322">
        <f>IF('salario real - UMN'!H75=0,"",H$72*'salario real - UMN'!H75/'salario real - UMN'!H$72)</f>
        <v>1279.6220143883584</v>
      </c>
      <c r="I75" s="322">
        <f>IF('salario real - UMN'!I75=0,"",I$72*'salario real - UMN'!I75/'salario real - UMN'!I$72)</f>
        <v>939.84576100821323</v>
      </c>
      <c r="J75" s="322">
        <f>IF('salario real - UMN'!J75=0,"",J$72*'salario real - UMN'!J75/'salario real - UMN'!J$72)</f>
        <v>1183.5227672180417</v>
      </c>
      <c r="K75" s="322">
        <f>IF('salario real - UMN'!K75=0,"",K$72*'salario real - UMN'!K75/'salario real - UMN'!K$72)</f>
        <v>2904.6563041260756</v>
      </c>
      <c r="L75" s="322">
        <f>IF('salario real - UMN'!L75=0,"",L$72*'salario real - UMN'!L75/'salario real - UMN'!L$72)</f>
        <v>2958.1868951223519</v>
      </c>
      <c r="M75" s="322">
        <f>IF('salario real - UMN'!M75=0,"",M$72*'salario real - UMN'!M75/'salario real - UMN'!M$72)</f>
        <v>3264.5239913326732</v>
      </c>
      <c r="N75" s="322">
        <f>IF('salario real - UMN'!N75=0,"",N$72*'salario real - UMN'!N75/'salario real - UMN'!N$72)</f>
        <v>4512.3609028203991</v>
      </c>
      <c r="O75" s="322">
        <f>IF('salario real - UMN'!O75=0,"",O$72*'salario real - UMN'!O75/'salario real - UMN'!O$72)</f>
        <v>125.47179128323086</v>
      </c>
      <c r="P75" s="322">
        <f>IF('salario real - UMN'!P75=0,"",P$72*'salario real - UMN'!P75/'salario real - UMN'!P$72)</f>
        <v>3128.8508494134085</v>
      </c>
      <c r="Q75" s="322">
        <f>IF('salario real - UMN'!Q75=0,"",Q$72*'salario real - UMN'!Q75/'salario real - UMN'!Q$72)</f>
        <v>3857.9337614683159</v>
      </c>
      <c r="R75" s="322">
        <f>IF('salario real - UMN'!R75=0,"",R$72*'salario real - UMN'!R75/'salario real - UMN'!R$72)</f>
        <v>2967.7638998220486</v>
      </c>
      <c r="S75" s="322">
        <f>IF('salario real - UMN'!S75=0,"",S$72*'salario real - UMN'!S75/'salario real - UMN'!S$72)</f>
        <v>3930.6601580919541</v>
      </c>
      <c r="T75" s="322">
        <f>IF('salario real - UMN'!T75=0,"",T$72*'salario real - UMN'!T75/'salario real - UMN'!T$72)</f>
        <v>2130.8764373787831</v>
      </c>
      <c r="U75" s="322">
        <f>IF('salario real - UMN'!U75=0,"",U$72*'salario real - UMN'!U75/'salario real - UMN'!U$72)</f>
        <v>3157.358463848122</v>
      </c>
      <c r="V75" s="322">
        <f>IF('salario real - UMN'!V75=0,"",V$72*'salario real - UMN'!V75/'salario real - UMN'!V$72)</f>
        <v>3289.2114664331698</v>
      </c>
      <c r="W75" s="322">
        <f>IF('salario real - UMN'!W75=0,"",W$72*'salario real - UMN'!W75/'salario real - UMN'!W$72)</f>
        <v>3040.575029904549</v>
      </c>
      <c r="X75" s="322">
        <f>IF('salario real - UMN'!X75=0,"",X$72*'salario real - UMN'!X75/'salario real - UMN'!X$72)</f>
        <v>1233.5364981902846</v>
      </c>
      <c r="Y75" s="322">
        <f>IF('salario real - UMN'!Y75=0,"",Y$72*'salario real - UMN'!Y75/'salario real - UMN'!Y$72)</f>
        <v>3871.9722003615516</v>
      </c>
      <c r="Z75" s="322">
        <f>IF('salario real - UMN'!Z75=0,"",Z$73*'salario real - UMN'!Z75/'salario real - UMN'!Z$73)</f>
        <v>2487.3226243296567</v>
      </c>
      <c r="AA75" s="322">
        <f>IF('salario real - UMN'!AA75=0,"",AA$72*'salario real - UMN'!AA75/'salario real - UMN'!AA$72)</f>
        <v>1722.6918702479363</v>
      </c>
      <c r="AB75" s="322">
        <f>IF('salario real - UMN'!AB75=0,"",AB$72*'salario real - UMN'!AB75/'salario real - UMN'!AB$72)</f>
        <v>2315.4577684422652</v>
      </c>
      <c r="AC75" s="322">
        <f>IF('salario real - UMN'!AC75=0,"",AC$72*'salario real - UMN'!AC75/'salario real - UMN'!AC$72)</f>
        <v>3784.5742812767626</v>
      </c>
      <c r="AD75" s="322">
        <f>IF('salario real - UMN'!AD75=0,"",AD$72*'salario real - UMN'!AD75/'salario real - UMN'!AD$72)</f>
        <v>2154.8400561968183</v>
      </c>
      <c r="AE75" s="322">
        <f>IF('salario real - UMN'!AE75=0,"",AE$72*'salario real - UMN'!AE75/'salario real - UMN'!AE$72)</f>
        <v>1829.5945589815374</v>
      </c>
      <c r="AF75" s="322">
        <f>IF('salario real - UMN'!AF75=0,"",AF$72*'salario real - UMN'!AF75/'salario real - UMN'!AF$72)</f>
        <v>1570.4712492896335</v>
      </c>
      <c r="AG75" s="322" t="str">
        <f>IF('salario real - UMN'!AG75=0,"",AG$72*'salario real - UMN'!AG75/'salario real - UMN'!AG$72)</f>
        <v/>
      </c>
      <c r="AH75" s="322">
        <f>IF('salario real - UMN'!AH75=0,"",AH$72*'salario real - UMN'!AH75/'salario real - UMN'!AH$72)</f>
        <v>3229.8128191702863</v>
      </c>
      <c r="AI75" s="322">
        <f>IF('salario real - UMN'!AI75=0,"",AI$72*'salario real - UMN'!AI75/'salario real - UMN'!AI$72)</f>
        <v>1444.2264429482959</v>
      </c>
      <c r="AJ75" s="322">
        <f>IF('salario real - UMN'!AJ75=0,"",AJ$72*'salario real - UMN'!AJ75/'salario real - UMN'!AJ$72)</f>
        <v>1203.3959793770773</v>
      </c>
    </row>
    <row r="76" spans="1:36" ht="14.25" x14ac:dyDescent="0.25">
      <c r="A76" s="321">
        <v>2009</v>
      </c>
      <c r="B76" s="322">
        <f>IF('salario real - UMN'!B76=0,"",B$72*'salario real - UMN'!B76/'salario real - UMN'!B$72)</f>
        <v>3285.1201550285446</v>
      </c>
      <c r="C76" s="322">
        <f>IF('salario real - UMN'!C76=0,"",C$72*'salario real - UMN'!C76/'salario real - UMN'!C$72)</f>
        <v>1314.2517830079234</v>
      </c>
      <c r="D76" s="322">
        <f>IF('salario real - UMN'!D76=0,"",D$72*'salario real - UMN'!D76/'salario real - UMN'!D$72)</f>
        <v>3472.2574516059076</v>
      </c>
      <c r="E76" s="322">
        <f>IF('salario real - UMN'!E76=0,"",E$72*'salario real - UMN'!E76/'salario real - UMN'!E$72)</f>
        <v>4169.3300840045631</v>
      </c>
      <c r="F76" s="322">
        <f>IF('salario real - UMN'!F76=0,"",F$72*'salario real - UMN'!F76/'salario real - UMN'!F$72)</f>
        <v>1157.9343300363792</v>
      </c>
      <c r="G76" s="322">
        <f>IF('salario real - UMN'!G76=0,"",G$72*'salario real - UMN'!G76/'salario real - UMN'!G$72)</f>
        <v>3454.9733300932958</v>
      </c>
      <c r="H76" s="322">
        <f>IF('salario real - UMN'!H76=0,"",H$72*'salario real - UMN'!H76/'salario real - UMN'!H$72)</f>
        <v>1386.0126891926998</v>
      </c>
      <c r="I76" s="322">
        <f>IF('salario real - UMN'!I76=0,"",I$72*'salario real - UMN'!I76/'salario real - UMN'!I$72)</f>
        <v>1018.6820357134701</v>
      </c>
      <c r="J76" s="322">
        <f>IF('salario real - UMN'!J76=0,"",J$72*'salario real - UMN'!J76/'salario real - UMN'!J$72)</f>
        <v>1224.5492779367871</v>
      </c>
      <c r="K76" s="322">
        <f>IF('salario real - UMN'!K76=0,"",K$72*'salario real - UMN'!K76/'salario real - UMN'!K$72)</f>
        <v>2900.2617222411641</v>
      </c>
      <c r="L76" s="322">
        <f>IF('salario real - UMN'!L76=0,"",L$72*'salario real - UMN'!L76/'salario real - UMN'!L$72)</f>
        <v>2993.7473642932709</v>
      </c>
      <c r="M76" s="322">
        <f>IF('salario real - UMN'!M76=0,"",M$72*'salario real - UMN'!M76/'salario real - UMN'!M$72)</f>
        <v>3386.2107378522273</v>
      </c>
      <c r="N76" s="322">
        <f>IF('salario real - UMN'!N76=0,"",N$72*'salario real - UMN'!N76/'salario real - UMN'!N$72)</f>
        <v>4533.8686420260574</v>
      </c>
      <c r="O76" s="322">
        <f>IF('salario real - UMN'!O76=0,"",O$72*'salario real - UMN'!O76/'salario real - UMN'!O$72)</f>
        <v>120.89137074932688</v>
      </c>
      <c r="P76" s="322">
        <f>IF('salario real - UMN'!P76=0,"",P$72*'salario real - UMN'!P76/'salario real - UMN'!P$72)</f>
        <v>3215.0144972262697</v>
      </c>
      <c r="Q76" s="322">
        <f>IF('salario real - UMN'!Q76=0,"",Q$72*'salario real - UMN'!Q76/'salario real - UMN'!Q$72)</f>
        <v>3920.1867802692891</v>
      </c>
      <c r="R76" s="322">
        <f>IF('salario real - UMN'!R76=0,"",R$72*'salario real - UMN'!R76/'salario real - UMN'!R$72)</f>
        <v>3048.3828985349783</v>
      </c>
      <c r="S76" s="322">
        <f>IF('salario real - UMN'!S76=0,"",S$72*'salario real - UMN'!S76/'salario real - UMN'!S$72)</f>
        <v>3964.0678267872809</v>
      </c>
      <c r="T76" s="322">
        <f>IF('salario real - UMN'!T76=0,"",T$72*'salario real - UMN'!T76/'salario real - UMN'!T$72)</f>
        <v>2034.0674785335807</v>
      </c>
      <c r="U76" s="322">
        <f>IF('salario real - UMN'!U76=0,"",U$72*'salario real - UMN'!U76/'salario real - UMN'!U$72)</f>
        <v>3308.8661231844385</v>
      </c>
      <c r="V76" s="322">
        <f>IF('salario real - UMN'!V76=0,"",V$72*'salario real - UMN'!V76/'salario real - UMN'!V$72)</f>
        <v>3275.9334915917998</v>
      </c>
      <c r="W76" s="322">
        <f>IF('salario real - UMN'!W76=0,"",W$72*'salario real - UMN'!W76/'salario real - UMN'!W$72)</f>
        <v>2974.1689405388802</v>
      </c>
      <c r="X76" s="322">
        <f>IF('salario real - UMN'!X76=0,"",X$72*'salario real - UMN'!X76/'salario real - UMN'!X$72)</f>
        <v>1201.1788359998341</v>
      </c>
      <c r="Y76" s="322">
        <f>IF('salario real - UMN'!Y76=0,"",Y$72*'salario real - UMN'!Y76/'salario real - UMN'!Y$72)</f>
        <v>3934.698579308304</v>
      </c>
      <c r="Z76" s="322">
        <f>IF('salario real - UMN'!Z76=0,"",Z$73*'salario real - UMN'!Z76/'salario real - UMN'!Z$73)</f>
        <v>2464.5645101206819</v>
      </c>
      <c r="AA76" s="322">
        <f>IF('salario real - UMN'!AA76=0,"",AA$72*'salario real - UMN'!AA76/'salario real - UMN'!AA$72)</f>
        <v>1713.7158955457433</v>
      </c>
      <c r="AB76" s="322">
        <f>IF('salario real - UMN'!AB76=0,"",AB$72*'salario real - UMN'!AB76/'salario real - UMN'!AB$72)</f>
        <v>2395.0350994795508</v>
      </c>
      <c r="AC76" s="322">
        <f>IF('salario real - UMN'!AC76=0,"",AC$72*'salario real - UMN'!AC76/'salario real - UMN'!AC$72)</f>
        <v>3744.1284419108802</v>
      </c>
      <c r="AD76" s="322">
        <f>IF('salario real - UMN'!AD76=0,"",AD$72*'salario real - UMN'!AD76/'salario real - UMN'!AD$72)</f>
        <v>2114.1422112372138</v>
      </c>
      <c r="AE76" s="322">
        <f>IF('salario real - UMN'!AE76=0,"",AE$72*'salario real - UMN'!AE76/'salario real - UMN'!AE$72)</f>
        <v>1750.6137228501132</v>
      </c>
      <c r="AF76" s="322">
        <f>IF('salario real - UMN'!AF76=0,"",AF$72*'salario real - UMN'!AF76/'salario real - UMN'!AF$72)</f>
        <v>1503.2667395915896</v>
      </c>
      <c r="AG76" s="322" t="str">
        <f>IF('salario real - UMN'!AG76=0,"",AG$72*'salario real - UMN'!AG76/'salario real - UMN'!AG$72)</f>
        <v/>
      </c>
      <c r="AH76" s="322">
        <f>IF('salario real - UMN'!AH76=0,"",AH$72*'salario real - UMN'!AH76/'salario real - UMN'!AH$72)</f>
        <v>3322.5392479805255</v>
      </c>
      <c r="AI76" s="322">
        <f>IF('salario real - UMN'!AI76=0,"",AI$72*'salario real - UMN'!AI76/'salario real - UMN'!AI$72)</f>
        <v>1439.9906825538653</v>
      </c>
      <c r="AJ76" s="322">
        <f>IF('salario real - UMN'!AJ76=0,"",AJ$72*'salario real - UMN'!AJ76/'salario real - UMN'!AJ$72)</f>
        <v>1298.8696117960533</v>
      </c>
    </row>
    <row r="77" spans="1:36" ht="14.25" x14ac:dyDescent="0.25">
      <c r="A77" s="321">
        <v>2010</v>
      </c>
      <c r="B77" s="322">
        <f>IF('salario real - UMN'!B77=0,"",B$72*'salario real - UMN'!B77/'salario real - UMN'!B$72)</f>
        <v>3385.5590772622295</v>
      </c>
      <c r="C77" s="322">
        <f>IF('salario real - UMN'!C77=0,"",C$72*'salario real - UMN'!C77/'salario real - UMN'!C$72)</f>
        <v>1332.9075755666881</v>
      </c>
      <c r="D77" s="322">
        <f>IF('salario real - UMN'!D77=0,"",D$72*'salario real - UMN'!D77/'salario real - UMN'!D$72)</f>
        <v>3606.9319652418058</v>
      </c>
      <c r="E77" s="322">
        <f>IF('salario real - UMN'!E77=0,"",E$72*'salario real - UMN'!E77/'salario real - UMN'!E$72)</f>
        <v>4086.270385891371</v>
      </c>
      <c r="F77" s="322">
        <f>IF('salario real - UMN'!F77=0,"",F$72*'salario real - UMN'!F77/'salario real - UMN'!F$72)</f>
        <v>1226.2625981803571</v>
      </c>
      <c r="G77" s="322">
        <f>IF('salario real - UMN'!G77=0,"",G$72*'salario real - UMN'!G77/'salario real - UMN'!G$72)</f>
        <v>3443.1882590975206</v>
      </c>
      <c r="H77" s="322">
        <f>IF('salario real - UMN'!H77=0,"",H$72*'salario real - UMN'!H77/'salario real - UMN'!H$72)</f>
        <v>1510.0132419592096</v>
      </c>
      <c r="I77" s="322">
        <f>IF('salario real - UMN'!I77=0,"",I$72*'salario real - UMN'!I77/'salario real - UMN'!I$72)</f>
        <v>1108.5712927569693</v>
      </c>
      <c r="J77" s="322">
        <f>IF('salario real - UMN'!J77=0,"",J$72*'salario real - UMN'!J77/'salario real - UMN'!J$72)</f>
        <v>1258.9702725222862</v>
      </c>
      <c r="K77" s="322">
        <f>IF('salario real - UMN'!K77=0,"",K$72*'salario real - UMN'!K77/'salario real - UMN'!K$72)</f>
        <v>2917.1374694662231</v>
      </c>
      <c r="L77" s="322">
        <f>IF('salario real - UMN'!L77=0,"",L$72*'salario real - UMN'!L77/'salario real - UMN'!L$72)</f>
        <v>3020.9667357743078</v>
      </c>
      <c r="M77" s="322">
        <f>IF('salario real - UMN'!M77=0,"",M$72*'salario real - UMN'!M77/'salario real - UMN'!M$72)</f>
        <v>3367.6703921597518</v>
      </c>
      <c r="N77" s="322">
        <f>IF('salario real - UMN'!N77=0,"",N$72*'salario real - UMN'!N77/'salario real - UMN'!N$72)</f>
        <v>4580.2082760876747</v>
      </c>
      <c r="O77" s="322">
        <f>IF('salario real - UMN'!O77=0,"",O$72*'salario real - UMN'!O77/'salario real - UMN'!O$72)</f>
        <v>119.76713427158272</v>
      </c>
      <c r="P77" s="322">
        <f>IF('salario real - UMN'!P77=0,"",P$72*'salario real - UMN'!P77/'salario real - UMN'!P$72)</f>
        <v>3233.334445693235</v>
      </c>
      <c r="Q77" s="322">
        <f>IF('salario real - UMN'!Q77=0,"",Q$72*'salario real - UMN'!Q77/'salario real - UMN'!Q$72)</f>
        <v>3980.3812977721368</v>
      </c>
      <c r="R77" s="322">
        <f>IF('salario real - UMN'!R77=0,"",R$72*'salario real - UMN'!R77/'salario real - UMN'!R$72)</f>
        <v>2938.8772910096918</v>
      </c>
      <c r="S77" s="322">
        <f>IF('salario real - UMN'!S77=0,"",S$72*'salario real - UMN'!S77/'salario real - UMN'!S$72)</f>
        <v>3962.0064684214549</v>
      </c>
      <c r="T77" s="322">
        <f>IF('salario real - UMN'!T77=0,"",T$72*'salario real - UMN'!T77/'salario real - UMN'!T$72)</f>
        <v>1949.3274318951949</v>
      </c>
      <c r="U77" s="322">
        <f>IF('salario real - UMN'!U77=0,"",U$72*'salario real - UMN'!U77/'salario real - UMN'!U$72)</f>
        <v>3260.4804439376326</v>
      </c>
      <c r="V77" s="322">
        <f>IF('salario real - UMN'!V77=0,"",V$72*'salario real - UMN'!V77/'salario real - UMN'!V$72)</f>
        <v>3304.7360331016098</v>
      </c>
      <c r="W77" s="322">
        <f>IF('salario real - UMN'!W77=0,"",W$72*'salario real - UMN'!W77/'salario real - UMN'!W$72)</f>
        <v>3001.0714146625396</v>
      </c>
      <c r="X77" s="322">
        <f>IF('salario real - UMN'!X77=0,"",X$72*'salario real - UMN'!X77/'salario real - UMN'!X$72)</f>
        <v>1187.3466263833263</v>
      </c>
      <c r="Y77" s="322">
        <f>IF('salario real - UMN'!Y77=0,"",Y$72*'salario real - UMN'!Y77/'salario real - UMN'!Y$72)</f>
        <v>3944.5904862396269</v>
      </c>
      <c r="Z77" s="322">
        <f>IF('salario real - UMN'!Z77=0,"",Z$73*'salario real - UMN'!Z77/'salario real - UMN'!Z$73)</f>
        <v>2476.984468103135</v>
      </c>
      <c r="AA77" s="322">
        <f>IF('salario real - UMN'!AA77=0,"",AA$72*'salario real - UMN'!AA77/'salario real - UMN'!AA$72)</f>
        <v>1819.9490081116128</v>
      </c>
      <c r="AB77" s="322">
        <f>IF('salario real - UMN'!AB77=0,"",AB$72*'salario real - UMN'!AB77/'salario real - UMN'!AB$72)</f>
        <v>2401.8110491270936</v>
      </c>
      <c r="AC77" s="322">
        <f>IF('salario real - UMN'!AC77=0,"",AC$72*'salario real - UMN'!AC77/'salario real - UMN'!AC$72)</f>
        <v>3768.2072782202749</v>
      </c>
      <c r="AD77" s="322">
        <f>IF('salario real - UMN'!AD77=0,"",AD$72*'salario real - UMN'!AD77/'salario real - UMN'!AD$72)</f>
        <v>2160.4365400667812</v>
      </c>
      <c r="AE77" s="322">
        <f>IF('salario real - UMN'!AE77=0,"",AE$72*'salario real - UMN'!AE77/'salario real - UMN'!AE$72)</f>
        <v>1915.9136473691856</v>
      </c>
      <c r="AF77" s="322">
        <f>IF('salario real - UMN'!AF77=0,"",AF$72*'salario real - UMN'!AF77/'salario real - UMN'!AF$72)</f>
        <v>1563.3054367151688</v>
      </c>
      <c r="AG77" s="322" t="str">
        <f>IF('salario real - UMN'!AG77=0,"",AG$72*'salario real - UMN'!AG77/'salario real - UMN'!AG$72)</f>
        <v/>
      </c>
      <c r="AH77" s="322">
        <f>IF('salario real - UMN'!AH77=0,"",AH$72*'salario real - UMN'!AH77/'salario real - UMN'!AH$72)</f>
        <v>3379.7476797931008</v>
      </c>
      <c r="AI77" s="322">
        <f>IF('salario real - UMN'!AI77=0,"",AI$72*'salario real - UMN'!AI77/'salario real - UMN'!AI$72)</f>
        <v>1437.7213079396604</v>
      </c>
      <c r="AJ77" s="322">
        <f>IF('salario real - UMN'!AJ77=0,"",AJ$72*'salario real - UMN'!AJ77/'salario real - UMN'!AJ$72)</f>
        <v>1425.9124365636937</v>
      </c>
    </row>
    <row r="78" spans="1:36" ht="14.25" x14ac:dyDescent="0.25">
      <c r="A78" s="321">
        <f>A77+1</f>
        <v>2011</v>
      </c>
      <c r="B78" s="322">
        <f>IF('salario real - UMN'!B78=0,"",B$72*'salario real - UMN'!B78/'salario real - UMN'!B$72)</f>
        <v>3394.3717377187418</v>
      </c>
      <c r="C78" s="322">
        <f>IF('salario real - UMN'!C78=0,"",C$72*'salario real - UMN'!C78/'salario real - UMN'!C$72)</f>
        <v>1433.913139161104</v>
      </c>
      <c r="D78" s="322">
        <f>IF('salario real - UMN'!D78=0,"",D$72*'salario real - UMN'!D78/'salario real - UMN'!D$72)</f>
        <v>3648.6486158697885</v>
      </c>
      <c r="E78" s="322">
        <f>IF('salario real - UMN'!E78=0,"",E$72*'salario real - UMN'!E78/'salario real - UMN'!E$72)</f>
        <v>4104.2200495562092</v>
      </c>
      <c r="F78" s="322">
        <f>IF('salario real - UMN'!F78=0,"",F$72*'salario real - UMN'!F78/'salario real - UMN'!F$72)</f>
        <v>1301.4998040860403</v>
      </c>
      <c r="G78" s="322">
        <f>IF('salario real - UMN'!G78=0,"",G$72*'salario real - UMN'!G78/'salario real - UMN'!G$72)</f>
        <v>3464.8187268991264</v>
      </c>
      <c r="H78" s="322">
        <f>IF('salario real - UMN'!H78=0,"",H$72*'salario real - UMN'!H78/'salario real - UMN'!H$72)</f>
        <v>1557.6587732192388</v>
      </c>
      <c r="I78" s="322">
        <f>IF('salario real - UMN'!I78=0,"",I$72*'salario real - UMN'!I78/'salario real - UMN'!I$72)</f>
        <v>1223.4150388964799</v>
      </c>
      <c r="J78" s="322">
        <f>IF('salario real - UMN'!J78=0,"",J$72*'salario real - UMN'!J78/'salario real - UMN'!J$72)</f>
        <v>1276.8843309404647</v>
      </c>
      <c r="K78" s="322">
        <f>IF('salario real - UMN'!K78=0,"",K$72*'salario real - UMN'!K78/'salario real - UMN'!K$72)</f>
        <v>2911.0690072944053</v>
      </c>
      <c r="L78" s="322">
        <f>IF('salario real - UMN'!L78=0,"",L$72*'salario real - UMN'!L78/'salario real - UMN'!L$72)</f>
        <v>2983.1180104192158</v>
      </c>
      <c r="M78" s="322">
        <f>IF('salario real - UMN'!M78=0,"",M$72*'salario real - UMN'!M78/'salario real - UMN'!M$72)</f>
        <v>3220.6683747046777</v>
      </c>
      <c r="N78" s="322">
        <f>IF('salario real - UMN'!N78=0,"",N$72*'salario real - UMN'!N78/'salario real - UMN'!N$72)</f>
        <v>4571.4625858521722</v>
      </c>
      <c r="O78" s="322">
        <f>IF('salario real - UMN'!O78=0,"",O$72*'salario real - UMN'!O78/'salario real - UMN'!O$72)</f>
        <v>116.70243596421503</v>
      </c>
      <c r="P78" s="322">
        <f>IF('salario real - UMN'!P78=0,"",P$72*'salario real - UMN'!P78/'salario real - UMN'!P$72)</f>
        <v>3243.2782001738556</v>
      </c>
      <c r="Q78" s="322">
        <f>IF('salario real - UMN'!Q78=0,"",Q$72*'salario real - UMN'!Q78/'salario real - UMN'!Q$72)</f>
        <v>4007.4376406740721</v>
      </c>
      <c r="R78" s="322">
        <f>IF('salario real - UMN'!R78=0,"",R$72*'salario real - UMN'!R78/'salario real - UMN'!R$72)</f>
        <v>2772.729408528543</v>
      </c>
      <c r="S78" s="322">
        <f>IF('salario real - UMN'!S78=0,"",S$72*'salario real - UMN'!S78/'salario real - UMN'!S$72)</f>
        <v>3970.0703178222334</v>
      </c>
      <c r="T78" s="322">
        <f>IF('salario real - UMN'!T78=0,"",T$72*'salario real - UMN'!T78/'salario real - UMN'!T$72)</f>
        <v>1929.8701050258223</v>
      </c>
      <c r="U78" s="322">
        <f>IF('salario real - UMN'!U78=0,"",U$72*'salario real - UMN'!U78/'salario real - UMN'!U$72)</f>
        <v>3185.5830061419506</v>
      </c>
      <c r="V78" s="322">
        <f>IF('salario real - UMN'!V78=0,"",V$72*'salario real - UMN'!V78/'salario real - UMN'!V$72)</f>
        <v>3238.8937661078521</v>
      </c>
      <c r="W78" s="322">
        <f>IF('salario real - UMN'!W78=0,"",W$72*'salario real - UMN'!W78/'salario real - UMN'!W$72)</f>
        <v>3151.7601523387898</v>
      </c>
      <c r="X78" s="322">
        <f>IF('salario real - UMN'!X78=0,"",X$72*'salario real - UMN'!X78/'salario real - UMN'!X$72)</f>
        <v>1212.9878274106336</v>
      </c>
      <c r="Y78" s="322">
        <f>IF('salario real - UMN'!Y78=0,"",Y$72*'salario real - UMN'!Y78/'salario real - UMN'!Y$72)</f>
        <v>4056.4040617049318</v>
      </c>
      <c r="Z78" s="322">
        <f>IF('salario real - UMN'!Z78=0,"",Z$73*'salario real - UMN'!Z78/'salario real - UMN'!Z$73)</f>
        <v>2453.7933819101941</v>
      </c>
      <c r="AA78" s="322">
        <f>IF('salario real - UMN'!AA78=0,"",AA$72*'salario real - UMN'!AA78/'salario real - UMN'!AA$72)</f>
        <v>1837.3388558754621</v>
      </c>
      <c r="AB78" s="322">
        <f>IF('salario real - UMN'!AB78=0,"",AB$72*'salario real - UMN'!AB78/'salario real - UMN'!AB$72)</f>
        <v>2256.8000870367596</v>
      </c>
      <c r="AC78" s="322">
        <f>IF('salario real - UMN'!AC78=0,"",AC$72*'salario real - UMN'!AC78/'salario real - UMN'!AC$72)</f>
        <v>3687.2486701104813</v>
      </c>
      <c r="AD78" s="322">
        <f>IF('salario real - UMN'!AD78=0,"",AD$72*'salario real - UMN'!AD78/'salario real - UMN'!AD$72)</f>
        <v>2179.8279747220936</v>
      </c>
      <c r="AE78" s="322">
        <f>IF('salario real - UMN'!AE78=0,"",AE$72*'salario real - UMN'!AE78/'salario real - UMN'!AE$72)</f>
        <v>1848.1947425516141</v>
      </c>
      <c r="AF78" s="322">
        <f>IF('salario real - UMN'!AF78=0,"",AF$72*'salario real - UMN'!AF78/'salario real - UMN'!AF$72)</f>
        <v>1722.7848684972298</v>
      </c>
      <c r="AG78" s="322" t="str">
        <f>IF('salario real - UMN'!AG78=0,"",AG$72*'salario real - UMN'!AG78/'salario real - UMN'!AG$72)</f>
        <v/>
      </c>
      <c r="AH78" s="322">
        <f>IF('salario real - UMN'!AH78=0,"",AH$72*'salario real - UMN'!AH78/'salario real - UMN'!AH$72)</f>
        <v>3378.9769515773869</v>
      </c>
      <c r="AI78" s="322">
        <f>IF('salario real - UMN'!AI78=0,"",AI$72*'salario real - UMN'!AI78/'salario real - UMN'!AI$72)</f>
        <v>1476.9495291247824</v>
      </c>
      <c r="AJ78" s="322">
        <f>IF('salario real - UMN'!AJ78=0,"",AJ$72*'salario real - UMN'!AJ78/'salario real - UMN'!AJ$72)</f>
        <v>1519.2964212731815</v>
      </c>
    </row>
    <row r="79" spans="1:36" ht="14.25" x14ac:dyDescent="0.25">
      <c r="A79" s="321">
        <f>A78+1</f>
        <v>2012</v>
      </c>
      <c r="B79" s="322">
        <f>IF('salario real - UMN'!B79=0,"",B$72*'salario real - UMN'!B79/'salario real - UMN'!B$72)</f>
        <v>3426.8475925706621</v>
      </c>
      <c r="C79" s="322">
        <f>IF('salario real - UMN'!C79=0,"",C$72*'salario real - UMN'!C79/'salario real - UMN'!C$72)</f>
        <v>1478.3322400980053</v>
      </c>
      <c r="D79" s="322">
        <f>IF('salario real - UMN'!D79=0,"",D$72*'salario real - UMN'!D79/'salario real - UMN'!D$72)</f>
        <v>3632.8979470473269</v>
      </c>
      <c r="E79" s="322">
        <f>IF('salario real - UMN'!E79=0,"",E$72*'salario real - UMN'!E79/'salario real - UMN'!E$72)</f>
        <v>4115.5287390796257</v>
      </c>
      <c r="F79" s="322">
        <f>IF('salario real - UMN'!F79=0,"",F$72*'salario real - UMN'!F79/'salario real - UMN'!F$72)</f>
        <v>1385.5916870860242</v>
      </c>
      <c r="G79" s="322">
        <f>IF('salario real - UMN'!G79=0,"",G$72*'salario real - UMN'!G79/'salario real - UMN'!G$72)</f>
        <v>3519.2211473744828</v>
      </c>
      <c r="H79" s="322">
        <f>IF('salario real - UMN'!H79=0,"",H$72*'salario real - UMN'!H79/'salario real - UMN'!H$72)</f>
        <v>1621.2244151886641</v>
      </c>
      <c r="I79" s="322">
        <f>IF('salario real - UMN'!I79=0,"",I$72*'salario real - UMN'!I79/'salario real - UMN'!I$72)</f>
        <v>1313.0967075696449</v>
      </c>
      <c r="J79" s="322">
        <f>IF('salario real - UMN'!J79=0,"",J$72*'salario real - UMN'!J79/'salario real - UMN'!J$72)</f>
        <v>1301.6225248291207</v>
      </c>
      <c r="K79" s="322">
        <f>IF('salario real - UMN'!K79=0,"",K$72*'salario real - UMN'!K79/'salario real - UMN'!K$72)</f>
        <v>2934.6339008053196</v>
      </c>
      <c r="L79" s="322">
        <f>IF('salario real - UMN'!L79=0,"",L$72*'salario real - UMN'!L79/'salario real - UMN'!L$72)</f>
        <v>2961.9693733308391</v>
      </c>
      <c r="M79" s="322">
        <f>IF('salario real - UMN'!M79=0,"",M$72*'salario real - UMN'!M79/'salario real - UMN'!M$72)</f>
        <v>3114.5229249935423</v>
      </c>
      <c r="N79" s="322">
        <f>IF('salario real - UMN'!N79=0,"",N$72*'salario real - UMN'!N79/'salario real - UMN'!N$72)</f>
        <v>4576.1457726783892</v>
      </c>
      <c r="O79" s="322">
        <f>IF('salario real - UMN'!O79=0,"",O$72*'salario real - UMN'!O79/'salario real - UMN'!O$72)</f>
        <v>118.18515867137593</v>
      </c>
      <c r="P79" s="322">
        <f>IF('salario real - UMN'!P79=0,"",P$72*'salario real - UMN'!P79/'salario real - UMN'!P$72)</f>
        <v>3261.7245703810631</v>
      </c>
      <c r="Q79" s="322">
        <f>IF('salario real - UMN'!Q79=0,"",Q$72*'salario real - UMN'!Q79/'salario real - UMN'!Q$72)</f>
        <v>4001.3845738566088</v>
      </c>
      <c r="R79" s="322">
        <f>IF('salario real - UMN'!R79=0,"",R$72*'salario real - UMN'!R79/'salario real - UMN'!R$72)</f>
        <v>2722.7485969154586</v>
      </c>
      <c r="S79" s="322">
        <f>IF('salario real - UMN'!S79=0,"",S$72*'salario real - UMN'!S79/'salario real - UMN'!S$72)</f>
        <v>3912.6293491318042</v>
      </c>
      <c r="T79" s="322">
        <f>IF('salario real - UMN'!T79=0,"",T$72*'salario real - UMN'!T79/'salario real - UMN'!T$72)</f>
        <v>1855.1752272948531</v>
      </c>
      <c r="U79" s="322">
        <f>IF('salario real - UMN'!U79=0,"",U$72*'salario real - UMN'!U79/'salario real - UMN'!U$72)</f>
        <v>3160.6169815913977</v>
      </c>
      <c r="V79" s="322">
        <f>IF('salario real - UMN'!V79=0,"",V$72*'salario real - UMN'!V79/'salario real - UMN'!V$72)</f>
        <v>3099.3269995724836</v>
      </c>
      <c r="W79" s="322">
        <f>IF('salario real - UMN'!W79=0,"",W$72*'salario real - UMN'!W79/'salario real - UMN'!W$72)</f>
        <v>3003.4151704408264</v>
      </c>
      <c r="X79" s="322">
        <f>IF('salario real - UMN'!X79=0,"",X$72*'salario real - UMN'!X79/'salario real - UMN'!X$72)</f>
        <v>1204.5125859804821</v>
      </c>
      <c r="Y79" s="322">
        <f>IF('salario real - UMN'!Y79=0,"",Y$72*'salario real - UMN'!Y79/'salario real - UMN'!Y$72)</f>
        <v>4215.830820234296</v>
      </c>
      <c r="Z79" s="322">
        <f>IF('salario real - UMN'!Z79=0,"",Z$73*'salario real - UMN'!Z79/'salario real - UMN'!Z$73)</f>
        <v>2503.0955680520237</v>
      </c>
      <c r="AA79" s="322">
        <f>IF('salario real - UMN'!AA79=0,"",AA$72*'salario real - UMN'!AA79/'salario real - UMN'!AA$72)</f>
        <v>1838.4605081060167</v>
      </c>
      <c r="AB79" s="322">
        <f>IF('salario real - UMN'!AB79=0,"",AB$72*'salario real - UMN'!AB79/'salario real - UMN'!AB$72)</f>
        <v>2127.6800509572408</v>
      </c>
      <c r="AC79" s="322">
        <f>IF('salario real - UMN'!AC79=0,"",AC$72*'salario real - UMN'!AC79/'salario real - UMN'!AC$72)</f>
        <v>3652.5041488636939</v>
      </c>
      <c r="AD79" s="322">
        <f>IF('salario real - UMN'!AD79=0,"",AD$72*'salario real - UMN'!AD79/'salario real - UMN'!AD$72)</f>
        <v>2161.8894166821451</v>
      </c>
      <c r="AE79" s="322">
        <f>IF('salario real - UMN'!AE79=0,"",AE$72*'salario real - UMN'!AE79/'salario real - UMN'!AE$72)</f>
        <v>1919.4342279100019</v>
      </c>
      <c r="AF79" s="322">
        <f>IF('salario real - UMN'!AF79=0,"",AF$72*'salario real - UMN'!AF79/'salario real - UMN'!AF$72)</f>
        <v>1854.8868408927365</v>
      </c>
      <c r="AG79" s="322" t="str">
        <f>IF('salario real - UMN'!AG79=0,"",AG$72*'salario real - UMN'!AG79/'salario real - UMN'!AG$72)</f>
        <v/>
      </c>
      <c r="AH79" s="322">
        <f>IF('salario real - UMN'!AH79=0,"",AH$72*'salario real - UMN'!AH79/'salario real - UMN'!AH$72)</f>
        <v>3461.5447202963651</v>
      </c>
      <c r="AI79" s="322">
        <f>IF('salario real - UMN'!AI79=0,"",AI$72*'salario real - UMN'!AI79/'salario real - UMN'!AI$72)</f>
        <v>1524.7946394048918</v>
      </c>
      <c r="AJ79" s="322">
        <f>IF('salario real - UMN'!AJ79=0,"",AJ$72*'salario real - UMN'!AJ79/'salario real - UMN'!AJ$72)</f>
        <v>1634.6333357087308</v>
      </c>
    </row>
    <row r="80" spans="1:36" ht="14.25" x14ac:dyDescent="0.25">
      <c r="A80" s="321">
        <f>A79+1</f>
        <v>2013</v>
      </c>
      <c r="B80" s="322">
        <f>IF('salario real - UMN'!B80=0,"",B$72*'salario real - UMN'!B80/'salario real - UMN'!B$72)</f>
        <v>3424.5906057815764</v>
      </c>
      <c r="C80" s="322">
        <f>IF('salario real - UMN'!C80=0,"",C$72*'salario real - UMN'!C80/'salario real - UMN'!C$72)</f>
        <v>1519.3091418555443</v>
      </c>
      <c r="D80" s="322">
        <f>IF('salario real - UMN'!D80=0,"",D$72*'salario real - UMN'!D80/'salario real - UMN'!D$72)</f>
        <v>3626.0532759998619</v>
      </c>
      <c r="E80" s="322">
        <f>IF('salario real - UMN'!E80=0,"",E$72*'salario real - UMN'!E80/'salario real - UMN'!E$72)</f>
        <v>4178.6211143977343</v>
      </c>
      <c r="F80" s="322">
        <f>IF('salario real - UMN'!F80=0,"",F$72*'salario real - UMN'!F80/'salario real - UMN'!F$72)</f>
        <v>1443.7199141236763</v>
      </c>
      <c r="G80" s="322">
        <f>IF('salario real - UMN'!G80=0,"",G$72*'salario real - UMN'!G80/'salario real - UMN'!G$72)</f>
        <v>3574.8510180900448</v>
      </c>
      <c r="H80" s="322">
        <f>IF('salario real - UMN'!H80=0,"",H$72*'salario real - UMN'!H80/'salario real - UMN'!H$72)</f>
        <v>1698.245190800963</v>
      </c>
      <c r="I80" s="322">
        <f>IF('salario real - UMN'!I80=0,"",I$72*'salario real - UMN'!I80/'salario real - UMN'!I$72)</f>
        <v>1393.76710029684</v>
      </c>
      <c r="J80" s="322">
        <f>IF('salario real - UMN'!J80=0,"",J$72*'salario real - UMN'!J80/'salario real - UMN'!J$72)</f>
        <v>1333.1091121630548</v>
      </c>
      <c r="K80" s="322">
        <f>IF('salario real - UMN'!K80=0,"",K$72*'salario real - UMN'!K80/'salario real - UMN'!K$72)</f>
        <v>2982.5563417269364</v>
      </c>
      <c r="L80" s="322">
        <f>IF('salario real - UMN'!L80=0,"",L$72*'salario real - UMN'!L80/'salario real - UMN'!L$72)</f>
        <v>2988.9153973924149</v>
      </c>
      <c r="M80" s="322">
        <f>IF('salario real - UMN'!M80=0,"",M$72*'salario real - UMN'!M80/'salario real - UMN'!M$72)</f>
        <v>3089.4099572481041</v>
      </c>
      <c r="N80" s="322">
        <f>IF('salario real - UMN'!N80=0,"",N$72*'salario real - UMN'!N80/'salario real - UMN'!N$72)</f>
        <v>4596.1335079234987</v>
      </c>
      <c r="O80" s="322">
        <f>IF('salario real - UMN'!O80=0,"",O$72*'salario real - UMN'!O80/'salario real - UMN'!O$72)</f>
        <v>121.75675574525121</v>
      </c>
      <c r="P80" s="322">
        <f>IF('salario real - UMN'!P80=0,"",P$72*'salario real - UMN'!P80/'salario real - UMN'!P$72)</f>
        <v>3270.645294445716</v>
      </c>
      <c r="Q80" s="322">
        <f>IF('salario real - UMN'!Q80=0,"",Q$72*'salario real - UMN'!Q80/'salario real - UMN'!Q$72)</f>
        <v>4024.6865001991023</v>
      </c>
      <c r="R80" s="322">
        <f>IF('salario real - UMN'!R80=0,"",R$72*'salario real - UMN'!R80/'salario real - UMN'!R$72)</f>
        <v>2625.9872223572625</v>
      </c>
      <c r="S80" s="322">
        <f>IF('salario real - UMN'!S80=0,"",S$72*'salario real - UMN'!S80/'salario real - UMN'!S$72)</f>
        <v>3886.6352875826456</v>
      </c>
      <c r="T80" s="322">
        <f>IF('salario real - UMN'!T80=0,"",T$72*'salario real - UMN'!T80/'salario real - UMN'!T$72)</f>
        <v>1837.4494150909318</v>
      </c>
      <c r="U80" s="322">
        <f>IF('salario real - UMN'!U80=0,"",U$72*'salario real - UMN'!U80/'salario real - UMN'!U$72)</f>
        <v>3127.7869988599982</v>
      </c>
      <c r="V80" s="322">
        <f>IF('salario real - UMN'!V80=0,"",V$72*'salario real - UMN'!V80/'salario real - UMN'!V$72)</f>
        <v>3081.0306630947694</v>
      </c>
      <c r="W80" s="322">
        <f>IF('salario real - UMN'!W80=0,"",W$72*'salario real - UMN'!W80/'salario real - UMN'!W$72)</f>
        <v>2983.9658237437129</v>
      </c>
      <c r="X80" s="322">
        <f>IF('salario real - UMN'!X80=0,"",X$72*'salario real - UMN'!X80/'salario real - UMN'!X$72)</f>
        <v>1206.4271067788522</v>
      </c>
      <c r="Y80" s="322">
        <f>IF('salario real - UMN'!Y80=0,"",Y$72*'salario real - UMN'!Y80/'salario real - UMN'!Y$72)</f>
        <v>4343.7350317543314</v>
      </c>
      <c r="Z80" s="322">
        <f>IF('salario real - UMN'!Z80=0,"",Z$73*'salario real - UMN'!Z80/'salario real - UMN'!Z$73)</f>
        <v>2483.8961766862271</v>
      </c>
      <c r="AA80" s="322">
        <f>IF('salario real - UMN'!AA80=0,"",AA$72*'salario real - UMN'!AA80/'salario real - UMN'!AA$72)</f>
        <v>1847.3759548268586</v>
      </c>
      <c r="AB80" s="322">
        <f>IF('salario real - UMN'!AB80=0,"",AB$72*'salario real - UMN'!AB80/'salario real - UMN'!AB$72)</f>
        <v>2200.2087547430306</v>
      </c>
      <c r="AC80" s="322">
        <f>IF('salario real - UMN'!AC80=0,"",AC$72*'salario real - UMN'!AC80/'salario real - UMN'!AC$72)</f>
        <v>3685.5717797050729</v>
      </c>
      <c r="AD80" s="322">
        <f>IF('salario real - UMN'!AD80=0,"",AD$72*'salario real - UMN'!AD80/'salario real - UMN'!AD$72)</f>
        <v>2111.5311302517521</v>
      </c>
      <c r="AE80" s="322">
        <f>IF('salario real - UMN'!AE80=0,"",AE$72*'salario real - UMN'!AE80/'salario real - UMN'!AE$72)</f>
        <v>1985.7475458105307</v>
      </c>
      <c r="AF80" s="322">
        <f>IF('salario real - UMN'!AF80=0,"",AF$72*'salario real - UMN'!AF80/'salario real - UMN'!AF$72)</f>
        <v>1955.9201160010073</v>
      </c>
      <c r="AG80" s="322" t="str">
        <f>IF('salario real - UMN'!AG80=0,"",AG$72*'salario real - UMN'!AG80/'salario real - UMN'!AG$72)</f>
        <v/>
      </c>
      <c r="AH80" s="322">
        <f>IF('salario real - UMN'!AH80=0,"",AH$72*'salario real - UMN'!AH80/'salario real - UMN'!AH$72)</f>
        <v>3538.548128347521</v>
      </c>
      <c r="AI80" s="322">
        <f>IF('salario real - UMN'!AI80=0,"",AI$72*'salario real - UMN'!AI80/'salario real - UMN'!AI$72)</f>
        <v>1564.3618601591506</v>
      </c>
      <c r="AJ80" s="322">
        <f>IF('salario real - UMN'!AJ80=0,"",AJ$72*'salario real - UMN'!AJ80/'salario real - UMN'!AJ$72)</f>
        <v>1777.7413049163433</v>
      </c>
    </row>
    <row r="81" spans="1:36" ht="14.25" x14ac:dyDescent="0.25">
      <c r="A81" s="321">
        <f>A80+1</f>
        <v>2014</v>
      </c>
      <c r="B81" s="322">
        <f>IF('salario real - UMN'!B81=0,"",B$72*'salario real - UMN'!B81/'salario real - UMN'!B$72)</f>
        <v>3490.4318037455937</v>
      </c>
      <c r="C81" s="322">
        <f>IF('salario real - UMN'!C81=0,"",C$72*'salario real - UMN'!C81/'salario real - UMN'!C$72)</f>
        <v>1461.1435984477469</v>
      </c>
      <c r="D81" s="322">
        <f>IF('salario real - UMN'!D81=0,"",D$72*'salario real - UMN'!D81/'salario real - UMN'!D$72)</f>
        <v>3618.3908097661715</v>
      </c>
      <c r="E81" s="322">
        <f>IF('salario real - UMN'!E81=0,"",E$72*'salario real - UMN'!E81/'salario real - UMN'!E$72)</f>
        <v>4181.4883635693122</v>
      </c>
      <c r="F81" s="322">
        <f>IF('salario real - UMN'!F81=0,"",F$72*'salario real - UMN'!F81/'salario real - UMN'!F$72)</f>
        <v>1458.2108110431716</v>
      </c>
      <c r="G81" s="322">
        <f>IF('salario real - UMN'!G81=0,"",G$72*'salario real - UMN'!G81/'salario real - UMN'!G$72)</f>
        <v>3618.3755921664056</v>
      </c>
      <c r="H81" s="322">
        <f>IF('salario real - UMN'!H81=0,"",H$72*'salario real - UMN'!H81/'salario real - UMN'!H$72)</f>
        <v>1732.1062249338665</v>
      </c>
      <c r="I81" s="322">
        <f>IF('salario real - UMN'!I81=0,"",I$72*'salario real - UMN'!I81/'salario real - UMN'!I$72)</f>
        <v>1473.4585382321281</v>
      </c>
      <c r="J81" s="322">
        <f>IF('salario real - UMN'!J81=0,"",J$72*'salario real - UMN'!J81/'salario real - UMN'!J$72)</f>
        <v>1347.660738207933</v>
      </c>
      <c r="K81" s="322">
        <f>IF('salario real - UMN'!K81=0,"",K$72*'salario real - UMN'!K81/'salario real - UMN'!K$72)</f>
        <v>3014.3814334843933</v>
      </c>
      <c r="L81" s="322">
        <f>IF('salario real - UMN'!L81=0,"",L$72*'salario real - UMN'!L81/'salario real - UMN'!L$72)</f>
        <v>3013.9995246133531</v>
      </c>
      <c r="M81" s="322">
        <f>IF('salario real - UMN'!M81=0,"",M$72*'salario real - UMN'!M81/'salario real - UMN'!M$72)</f>
        <v>3086.1088851064396</v>
      </c>
      <c r="N81" s="322">
        <f>IF('salario real - UMN'!N81=0,"",N$72*'salario real - UMN'!N81/'salario real - UMN'!N$72)</f>
        <v>4650.5609305511243</v>
      </c>
      <c r="O81" s="322">
        <f>IF('salario real - UMN'!O81=0,"",O$72*'salario real - UMN'!O81/'salario real - UMN'!O$72)</f>
        <v>130.25080646025808</v>
      </c>
      <c r="P81" s="322">
        <f>IF('salario real - UMN'!P81=0,"",P$72*'salario real - UMN'!P81/'salario real - UMN'!P$72)</f>
        <v>3278.4303821209028</v>
      </c>
      <c r="Q81" s="322">
        <f>IF('salario real - UMN'!Q81=0,"",Q$72*'salario real - UMN'!Q81/'salario real - UMN'!Q$72)</f>
        <v>3990.6890637991705</v>
      </c>
      <c r="R81" s="322">
        <f>IF('salario real - UMN'!R81=0,"",R$72*'salario real - UMN'!R81/'salario real - UMN'!R$72)</f>
        <v>2579.6219063784797</v>
      </c>
      <c r="S81" s="322">
        <f>IF('salario real - UMN'!S81=0,"",S$72*'salario real - UMN'!S81/'salario real - UMN'!S$72)</f>
        <v>3940.0787812153885</v>
      </c>
      <c r="T81" s="322">
        <f>IF('salario real - UMN'!T81=0,"",T$72*'salario real - UMN'!T81/'salario real - UMN'!T$72)</f>
        <v>1844.1900358241023</v>
      </c>
      <c r="U81" s="322">
        <f>IF('salario real - UMN'!U81=0,"",U$72*'salario real - UMN'!U81/'salario real - UMN'!U$72)</f>
        <v>3139.6649638791055</v>
      </c>
      <c r="V81" s="322">
        <f>IF('salario real - UMN'!V81=0,"",V$72*'salario real - UMN'!V81/'salario real - UMN'!V$72)</f>
        <v>3064.4469522677982</v>
      </c>
      <c r="W81" s="322">
        <f>IF('salario real - UMN'!W81=0,"",W$72*'salario real - UMN'!W81/'salario real - UMN'!W$72)</f>
        <v>2930.138013048801</v>
      </c>
      <c r="X81" s="322">
        <f>IF('salario real - UMN'!X81=0,"",X$72*'salario real - UMN'!X81/'salario real - UMN'!X$72)</f>
        <v>1204.5602726248915</v>
      </c>
      <c r="Y81" s="322">
        <f>IF('salario real - UMN'!Y81=0,"",Y$72*'salario real - UMN'!Y81/'salario real - UMN'!Y$72)</f>
        <v>4407.1502730041611</v>
      </c>
      <c r="Z81" s="322">
        <f>IF('salario real - UMN'!Z81=0,"",Z$73*'salario real - UMN'!Z81/'salario real - UMN'!Z$73)</f>
        <v>2499.1354935652121</v>
      </c>
      <c r="AA81" s="322">
        <f>IF('salario real - UMN'!AA81=0,"",AA$72*'salario real - UMN'!AA81/'salario real - UMN'!AA$72)</f>
        <v>1881.848591469693</v>
      </c>
      <c r="AB81" s="322">
        <f>IF('salario real - UMN'!AB81=0,"",AB$72*'salario real - UMN'!AB81/'salario real - UMN'!AB$72)</f>
        <v>2116.0163767505301</v>
      </c>
      <c r="AC81" s="322">
        <f>IF('salario real - UMN'!AC81=0,"",AC$72*'salario real - UMN'!AC81/'salario real - UMN'!AC$72)</f>
        <v>3668.3423086604421</v>
      </c>
      <c r="AD81" s="322">
        <f>IF('salario real - UMN'!AD81=0,"",AD$72*'salario real - UMN'!AD81/'salario real - UMN'!AD$72)</f>
        <v>2165.7303240398887</v>
      </c>
      <c r="AE81" s="322">
        <f>IF('salario real - UMN'!AE81=0,"",AE$72*'salario real - UMN'!AE81/'salario real - UMN'!AE$72)</f>
        <v>2115.7465386199337</v>
      </c>
      <c r="AF81" s="322">
        <f>IF('salario real - UMN'!AF81=0,"",AF$72*'salario real - UMN'!AF81/'salario real - UMN'!AF$72)</f>
        <v>2001.4934239058728</v>
      </c>
      <c r="AG81" s="322" t="str">
        <f>IF('salario real - UMN'!AG81=0,"",AG$72*'salario real - UMN'!AG81/'salario real - UMN'!AG$72)</f>
        <v/>
      </c>
      <c r="AH81" s="322">
        <f>IF('salario real - UMN'!AH81=0,"",AH$72*'salario real - UMN'!AH81/'salario real - UMN'!AH$72)</f>
        <v>3621.2523613139456</v>
      </c>
      <c r="AI81" s="322">
        <f>IF('salario real - UMN'!AI81=0,"",AI$72*'salario real - UMN'!AI81/'salario real - UMN'!AI$72)</f>
        <v>1600.0618717147051</v>
      </c>
      <c r="AJ81" s="322">
        <f>IF('salario real - UMN'!AJ81=0,"",AJ$72*'salario real - UMN'!AJ81/'salario real - UMN'!AJ$72)</f>
        <v>1878.4026669431016</v>
      </c>
    </row>
    <row r="82" spans="1:36" ht="14.25" x14ac:dyDescent="0.25">
      <c r="A82" s="321">
        <v>2015</v>
      </c>
      <c r="B82" s="322">
        <f>IF('salario real - UMN'!B82=0,"",B$72*'salario real - UMN'!B82/'salario real - UMN'!B$72)</f>
        <v>3573.8550625305515</v>
      </c>
      <c r="C82" s="322">
        <f>IF('salario real - UMN'!C82=0,"",C$72*'salario real - UMN'!C82/'salario real - UMN'!C$72)</f>
        <v>1554.429833467542</v>
      </c>
      <c r="D82" s="322">
        <f>IF('salario real - UMN'!D82=0,"",D$72*'salario real - UMN'!D82/'salario real - UMN'!D$72)</f>
        <v>3612.0312238183997</v>
      </c>
      <c r="E82" s="322">
        <f>IF('salario real - UMN'!E82=0,"",E$72*'salario real - UMN'!E82/'salario real - UMN'!E$72)</f>
        <v>4218.1555027218401</v>
      </c>
      <c r="F82" s="322">
        <f>IF('salario real - UMN'!F82=0,"",F$72*'salario real - UMN'!F82/'salario real - UMN'!F$72)</f>
        <v>1451.0661693291293</v>
      </c>
      <c r="G82" s="322">
        <f>IF('salario real - UMN'!G82=0,"",G$72*'salario real - UMN'!G82/'salario real - UMN'!G$72)</f>
        <v>3644.9335276598549</v>
      </c>
      <c r="H82" s="322">
        <f>IF('salario real - UMN'!H82=0,"",H$72*'salario real - UMN'!H82/'salario real - UMN'!H$72)</f>
        <v>1747.9977036293635</v>
      </c>
      <c r="I82" s="322">
        <f>IF('salario real - UMN'!I82=0,"",I$72*'salario real - UMN'!I82/'salario real - UMN'!I$72)</f>
        <v>1562.6942541363135</v>
      </c>
      <c r="J82" s="322">
        <f>IF('salario real - UMN'!J82=0,"",J$72*'salario real - UMN'!J82/'salario real - UMN'!J$72)</f>
        <v>1357.1121116431675</v>
      </c>
      <c r="K82" s="322">
        <f>IF('salario real - UMN'!K82=0,"",K$72*'salario real - UMN'!K82/'salario real - UMN'!K$72)</f>
        <v>3124.39690563676</v>
      </c>
      <c r="L82" s="322">
        <f>IF('salario real - UMN'!L82=0,"",L$72*'salario real - UMN'!L82/'salario real - UMN'!L$72)</f>
        <v>3050.2024760031909</v>
      </c>
      <c r="M82" s="322">
        <f>IF('salario real - UMN'!M82=0,"",M$72*'salario real - UMN'!M82/'salario real - UMN'!M$72)</f>
        <v>3121.7205088014789</v>
      </c>
      <c r="N82" s="322">
        <f>IF('salario real - UMN'!N82=0,"",N$72*'salario real - UMN'!N82/'salario real - UMN'!N$72)</f>
        <v>4787.7369927735044</v>
      </c>
      <c r="O82" s="322">
        <f>IF('salario real - UMN'!O82=0,"",O$72*'salario real - UMN'!O82/'salario real - UMN'!O$72)</f>
        <v>136.37552348983522</v>
      </c>
      <c r="P82" s="322">
        <f>IF('salario real - UMN'!P82=0,"",P$72*'salario real - UMN'!P82/'salario real - UMN'!P$72)</f>
        <v>3345.2519965570359</v>
      </c>
      <c r="Q82" s="322">
        <f>IF('salario real - UMN'!Q82=0,"",Q$72*'salario real - UMN'!Q82/'salario real - UMN'!Q$72)</f>
        <v>4033.0113264094739</v>
      </c>
      <c r="R82" s="322">
        <f>IF('salario real - UMN'!R82=0,"",R$72*'salario real - UMN'!R82/'salario real - UMN'!R$72)</f>
        <v>2493.2674972694799</v>
      </c>
      <c r="S82" s="322">
        <f>IF('salario real - UMN'!S82=0,"",S$72*'salario real - UMN'!S82/'salario real - UMN'!S$72)</f>
        <v>3913.562075492483</v>
      </c>
      <c r="T82" s="322">
        <f>IF('salario real - UMN'!T82=0,"",T$72*'salario real - UMN'!T82/'salario real - UMN'!T$72)</f>
        <v>1867.8228052940133</v>
      </c>
      <c r="U82" s="322">
        <f>IF('salario real - UMN'!U82=0,"",U$72*'salario real - UMN'!U82/'salario real - UMN'!U$72)</f>
        <v>3226.6059334722968</v>
      </c>
      <c r="V82" s="322">
        <f>IF('salario real - UMN'!V82=0,"",V$72*'salario real - UMN'!V82/'salario real - UMN'!V$72)</f>
        <v>3088.7368560064147</v>
      </c>
      <c r="W82" s="322">
        <f>IF('salario real - UMN'!W82=0,"",W$72*'salario real - UMN'!W82/'salario real - UMN'!W$72)</f>
        <v>2921.7619140945994</v>
      </c>
      <c r="X82" s="322">
        <f>IF('salario real - UMN'!X82=0,"",X$72*'salario real - UMN'!X82/'salario real - UMN'!X$72)</f>
        <v>1210.3361820447578</v>
      </c>
      <c r="Y82" s="322">
        <f>IF('salario real - UMN'!Y82=0,"",Y$72*'salario real - UMN'!Y82/'salario real - UMN'!Y$72)</f>
        <v>4410.2957656403523</v>
      </c>
      <c r="Z82" s="322">
        <f>IF('salario real - UMN'!Z82=0,"",Z$73*'salario real - UMN'!Z82/'salario real - UMN'!Z$73)</f>
        <v>2555.2713771415984</v>
      </c>
      <c r="AA82" s="322">
        <f>IF('salario real - UMN'!AA82=0,"",AA$72*'salario real - UMN'!AA82/'salario real - UMN'!AA$72)</f>
        <v>1931.8693440087679</v>
      </c>
      <c r="AB82" s="322">
        <f>IF('salario real - UMN'!AB82=0,"",AB$72*'salario real - UMN'!AB82/'salario real - UMN'!AB$72)</f>
        <v>2104.6097168908618</v>
      </c>
      <c r="AC82" s="322">
        <f>IF('salario real - UMN'!AC82=0,"",AC$72*'salario real - UMN'!AC82/'salario real - UMN'!AC$72)</f>
        <v>3676.5281738945132</v>
      </c>
      <c r="AD82" s="322">
        <f>IF('salario real - UMN'!AD82=0,"",AD$72*'salario real - UMN'!AD82/'salario real - UMN'!AD$72)</f>
        <v>2218.8686018923672</v>
      </c>
      <c r="AE82" s="322">
        <f>IF('salario real - UMN'!AE82=0,"",AE$72*'salario real - UMN'!AE82/'salario real - UMN'!AE$72)</f>
        <v>2143.5403855360141</v>
      </c>
      <c r="AF82" s="322">
        <f>IF('salario real - UMN'!AF82=0,"",AF$72*'salario real - UMN'!AF82/'salario real - UMN'!AF$72)</f>
        <v>1819.4826999562147</v>
      </c>
      <c r="AG82" s="322" t="str">
        <f>IF('salario real - UMN'!AG82=0,"",AG$72*'salario real - UMN'!AG82/'salario real - UMN'!AG$72)</f>
        <v/>
      </c>
      <c r="AH82" s="322">
        <f>IF('salario real - UMN'!AH82=0,"",AH$72*'salario real - UMN'!AH82/'salario real - UMN'!AH$72)</f>
        <v>3727.4872753691311</v>
      </c>
      <c r="AI82" s="322">
        <f>IF('salario real - UMN'!AI82=0,"",AI$72*'salario real - UMN'!AI82/'salario real - UMN'!AI$72)</f>
        <v>1649.3974219374311</v>
      </c>
      <c r="AJ82" s="322">
        <f>IF('salario real - UMN'!AJ82=0,"",AJ$72*'salario real - UMN'!AJ82/'salario real - UMN'!AJ$72)</f>
        <v>1984.4763322743079</v>
      </c>
    </row>
    <row r="83" spans="1:36" ht="14.25" x14ac:dyDescent="0.25">
      <c r="A83" s="321">
        <f>A82+1</f>
        <v>2016</v>
      </c>
      <c r="B83" s="322">
        <f>IF('salario real - UMN'!B83=0,"",B$72*'salario real - UMN'!B83/'salario real - UMN'!B$72)</f>
        <v>3587.2559497839311</v>
      </c>
      <c r="C83" s="322">
        <f>IF('salario real - UMN'!C83=0,"",C$72*'salario real - UMN'!C83/'salario real - UMN'!C$72)</f>
        <v>1555.0294552031862</v>
      </c>
      <c r="D83" s="322">
        <f>IF('salario real - UMN'!D83=0,"",D$72*'salario real - UMN'!D83/'salario real - UMN'!D$72)</f>
        <v>3589.0735575837189</v>
      </c>
      <c r="E83" s="322">
        <f>IF('salario real - UMN'!E83=0,"",E$72*'salario real - UMN'!E83/'salario real - UMN'!E$72)</f>
        <v>4160.108289363352</v>
      </c>
      <c r="F83" s="322">
        <f>IF('salario real - UMN'!F83=0,"",F$72*'salario real - UMN'!F83/'salario real - UMN'!F$72)</f>
        <v>1446.3136789337832</v>
      </c>
      <c r="G83" s="322">
        <f>IF('salario real - UMN'!G83=0,"",G$72*'salario real - UMN'!G83/'salario real - UMN'!G$72)</f>
        <v>3564.0857365592638</v>
      </c>
      <c r="H83" s="322">
        <f>IF('salario real - UMN'!H83=0,"",H$72*'salario real - UMN'!H83/'salario real - UMN'!H$72)</f>
        <v>1798.0502587423962</v>
      </c>
      <c r="I83" s="322">
        <f>IF('salario real - UMN'!I83=0,"",I$72*'salario real - UMN'!I83/'salario real - UMN'!I$72)</f>
        <v>1622.361092690292</v>
      </c>
      <c r="J83" s="322">
        <f>IF('salario real - UMN'!J83=0,"",J$72*'salario real - UMN'!J83/'salario real - UMN'!J$72)</f>
        <v>1333.7362335928508</v>
      </c>
      <c r="K83" s="322">
        <f>IF('salario real - UMN'!K83=0,"",K$72*'salario real - UMN'!K83/'salario real - UMN'!K$72)</f>
        <v>3198.6799060583139</v>
      </c>
      <c r="L83" s="322">
        <f>IF('salario real - UMN'!L83=0,"",L$72*'salario real - UMN'!L83/'salario real - UMN'!L$72)</f>
        <v>3044.6162465143066</v>
      </c>
      <c r="M83" s="322">
        <f>IF('salario real - UMN'!M83=0,"",M$72*'salario real - UMN'!M83/'salario real - UMN'!M$72)</f>
        <v>3101.3422862302</v>
      </c>
      <c r="N83" s="322">
        <f>IF('salario real - UMN'!N83=0,"",N$72*'salario real - UMN'!N83/'salario real - UMN'!N$72)</f>
        <v>4768.9451153782466</v>
      </c>
      <c r="O83" s="322">
        <f>IF('salario real - UMN'!O83=0,"",O$72*'salario real - UMN'!O83/'salario real - UMN'!O$72)</f>
        <v>143.45072704753753</v>
      </c>
      <c r="P83" s="322">
        <f>IF('salario real - UMN'!P83=0,"",P$72*'salario real - UMN'!P83/'salario real - UMN'!P$72)</f>
        <v>3365.0902651906858</v>
      </c>
      <c r="Q83" s="322">
        <f>IF('salario real - UMN'!Q83=0,"",Q$72*'salario real - UMN'!Q83/'salario real - UMN'!Q$72)</f>
        <v>4088.3981334820878</v>
      </c>
      <c r="R83" s="322">
        <f>IF('salario real - UMN'!R83=0,"",R$72*'salario real - UMN'!R83/'salario real - UMN'!R$72)</f>
        <v>2436.885564893938</v>
      </c>
      <c r="S83" s="322">
        <f>IF('salario real - UMN'!S83=0,"",S$72*'salario real - UMN'!S83/'salario real - UMN'!S$72)</f>
        <v>3971.1107487263489</v>
      </c>
      <c r="T83" s="322">
        <f>IF('salario real - UMN'!T83=0,"",T$72*'salario real - UMN'!T83/'salario real - UMN'!T$72)</f>
        <v>1908.1912422832404</v>
      </c>
      <c r="U83" s="322">
        <f>IF('salario real - UMN'!U83=0,"",U$72*'salario real - UMN'!U83/'salario real - UMN'!U$72)</f>
        <v>3298.564755135224</v>
      </c>
      <c r="V83" s="322">
        <f>IF('salario real - UMN'!V83=0,"",V$72*'salario real - UMN'!V83/'salario real - UMN'!V$72)</f>
        <v>3106.9841718772423</v>
      </c>
      <c r="W83" s="322">
        <f>IF('salario real - UMN'!W83=0,"",W$72*'salario real - UMN'!W83/'salario real - UMN'!W$72)</f>
        <v>2956.915174797969</v>
      </c>
      <c r="X83" s="322">
        <f>IF('salario real - UMN'!X83=0,"",X$72*'salario real - UMN'!X83/'salario real - UMN'!X$72)</f>
        <v>1209.6724873315525</v>
      </c>
      <c r="Y83" s="322">
        <f>IF('salario real - UMN'!Y83=0,"",Y$72*'salario real - UMN'!Y83/'salario real - UMN'!Y$72)</f>
        <v>4330.3360052189209</v>
      </c>
      <c r="Z83" s="322">
        <f>IF('salario real - UMN'!Z83=0,"",Z$73*'salario real - UMN'!Z83/'salario real - UMN'!Z$73)</f>
        <v>2649.5109028483635</v>
      </c>
      <c r="AA83" s="322">
        <f>IF('salario real - UMN'!AA83=0,"",AA$72*'salario real - UMN'!AA83/'salario real - UMN'!AA$72)</f>
        <v>2041.9241408383452</v>
      </c>
      <c r="AB83" s="322">
        <f>IF('salario real - UMN'!AB83=0,"",AB$72*'salario real - UMN'!AB83/'salario real - UMN'!AB$72)</f>
        <v>2123.1960046213985</v>
      </c>
      <c r="AC83" s="322">
        <f>IF('salario real - UMN'!AC83=0,"",AC$72*'salario real - UMN'!AC83/'salario real - UMN'!AC$72)</f>
        <v>3752.4453511291699</v>
      </c>
      <c r="AD83" s="322">
        <f>IF('salario real - UMN'!AD83=0,"",AD$72*'salario real - UMN'!AD83/'salario real - UMN'!AD$72)</f>
        <v>2284.2475876879685</v>
      </c>
      <c r="AE83" s="322">
        <f>IF('salario real - UMN'!AE83=0,"",AE$72*'salario real - UMN'!AE83/'salario real - UMN'!AE$72)</f>
        <v>2458.5653884182093</v>
      </c>
      <c r="AF83" s="322">
        <f>IF('salario real - UMN'!AF83=0,"",AF$72*'salario real - UMN'!AF83/'salario real - UMN'!AF$72)</f>
        <v>1767.6389111191463</v>
      </c>
      <c r="AG83" s="322" t="str">
        <f>IF('salario real - UMN'!AG83=0,"",AG$72*'salario real - UMN'!AG83/'salario real - UMN'!AG$72)</f>
        <v/>
      </c>
      <c r="AH83" s="322">
        <f>IF('salario real - UMN'!AH83=0,"",AH$72*'salario real - UMN'!AH83/'salario real - UMN'!AH$72)</f>
        <v>3805.0856191583671</v>
      </c>
      <c r="AI83" s="322">
        <f>IF('salario real - UMN'!AI83=0,"",AI$72*'salario real - UMN'!AI83/'salario real - UMN'!AI$72)</f>
        <v>1828.0349019921773</v>
      </c>
      <c r="AJ83" s="322">
        <f>IF('salario real - UMN'!AJ83=0,"",AJ$72*'salario real - UMN'!AJ83/'salario real - UMN'!AJ$72)</f>
        <v>2100.3652382744481</v>
      </c>
    </row>
    <row r="84" spans="1:36" ht="14.25" x14ac:dyDescent="0.25">
      <c r="A84" s="321">
        <f>A83+1</f>
        <v>2017</v>
      </c>
      <c r="B84" s="322">
        <f>IF('salario real - UMN'!B84=0,"",B$72*'salario real - UMN'!B84/'salario real - UMN'!B$72)</f>
        <v>3643.1776814941709</v>
      </c>
      <c r="C84" s="322">
        <f>IF('salario real - UMN'!C84=0,"",C$72*'salario real - UMN'!C84/'salario real - UMN'!C$72)</f>
        <v>1587.6065229109472</v>
      </c>
      <c r="D84" s="322">
        <f>IF('salario real - UMN'!D84=0,"",D$72*'salario real - UMN'!D84/'salario real - UMN'!D$72)</f>
        <v>3590.4933903376805</v>
      </c>
      <c r="E84" s="322">
        <f>IF('salario real - UMN'!E84=0,"",E$72*'salario real - UMN'!E84/'salario real - UMN'!E$72)</f>
        <v>4143.2320960032348</v>
      </c>
      <c r="F84" s="322">
        <f>IF('salario real - UMN'!F84=0,"",F$72*'salario real - UMN'!F84/'salario real - UMN'!F$72)</f>
        <v>1470.8630635877478</v>
      </c>
      <c r="G84" s="322">
        <f>IF('salario real - UMN'!G84=0,"",G$72*'salario real - UMN'!G84/'salario real - UMN'!G$72)</f>
        <v>3580.6218644191872</v>
      </c>
      <c r="H84" s="322">
        <f>IF('salario real - UMN'!H84=0,"",H$72*'salario real - UMN'!H84/'salario real - UMN'!H$72)</f>
        <v>1885.650972254756</v>
      </c>
      <c r="I84" s="322">
        <f>IF('salario real - UMN'!I84=0,"",I$72*'salario real - UMN'!I84/'salario real - UMN'!I$72)</f>
        <v>1709.4203030493543</v>
      </c>
      <c r="J84" s="322">
        <f>IF('salario real - UMN'!J84=0,"",J$72*'salario real - UMN'!J84/'salario real - UMN'!J$72)</f>
        <v>1360.315007869179</v>
      </c>
      <c r="K84" s="322">
        <f>IF('salario real - UMN'!K84=0,"",K$72*'salario real - UMN'!K84/'salario real - UMN'!K$72)</f>
        <v>3246.5559037463013</v>
      </c>
      <c r="L84" s="322">
        <f>IF('salario real - UMN'!L84=0,"",L$72*'salario real - UMN'!L84/'salario real - UMN'!L$72)</f>
        <v>3133.5518694759116</v>
      </c>
      <c r="M84" s="322">
        <f>IF('salario real - UMN'!M84=0,"",M$72*'salario real - UMN'!M84/'salario real - UMN'!M$72)</f>
        <v>3062.8495617304925</v>
      </c>
      <c r="N84" s="322">
        <f>IF('salario real - UMN'!N84=0,"",N$72*'salario real - UMN'!N84/'salario real - UMN'!N$72)</f>
        <v>4813.3948522277433</v>
      </c>
      <c r="O84" s="322">
        <f>IF('salario real - UMN'!O84=0,"",O$72*'salario real - UMN'!O84/'salario real - UMN'!O$72)</f>
        <v>149.08295721803421</v>
      </c>
      <c r="P84" s="322">
        <f>IF('salario real - UMN'!P84=0,"",P$72*'salario real - UMN'!P84/'salario real - UMN'!P$72)</f>
        <v>3298.8023922621715</v>
      </c>
      <c r="Q84" s="322">
        <f>IF('salario real - UMN'!Q84=0,"",Q$72*'salario real - UMN'!Q84/'salario real - UMN'!Q$72)</f>
        <v>4113.5685141244776</v>
      </c>
      <c r="R84" s="322">
        <f>IF('salario real - UMN'!R84=0,"",R$72*'salario real - UMN'!R84/'salario real - UMN'!R$72)</f>
        <v>2411.6473236514098</v>
      </c>
      <c r="S84" s="322">
        <f>IF('salario real - UMN'!S84=0,"",S$72*'salario real - UMN'!S84/'salario real - UMN'!S$72)</f>
        <v>3969.8815984854746</v>
      </c>
      <c r="T84" s="322">
        <f>IF('salario real - UMN'!T84=0,"",T$72*'salario real - UMN'!T84/'salario real - UMN'!T$72)</f>
        <v>1984.5191779816716</v>
      </c>
      <c r="U84" s="322">
        <f>IF('salario real - UMN'!U84=0,"",U$72*'salario real - UMN'!U84/'salario real - UMN'!U$72)</f>
        <v>3374.6639209003802</v>
      </c>
      <c r="V84" s="322">
        <f>IF('salario real - UMN'!V84=0,"",V$72*'salario real - UMN'!V84/'salario real - UMN'!V$72)</f>
        <v>3080.5670395093975</v>
      </c>
      <c r="W84" s="322">
        <f>IF('salario real - UMN'!W84=0,"",W$72*'salario real - UMN'!W84/'salario real - UMN'!W$72)</f>
        <v>2945.5994056697068</v>
      </c>
      <c r="X84" s="322">
        <f>IF('salario real - UMN'!X84=0,"",X$72*'salario real - UMN'!X84/'salario real - UMN'!X$72)</f>
        <v>1196.0298038982801</v>
      </c>
      <c r="Y84" s="322">
        <f>IF('salario real - UMN'!Y84=0,"",Y$72*'salario real - UMN'!Y84/'salario real - UMN'!Y$72)</f>
        <v>4360.176926033042</v>
      </c>
      <c r="Z84" s="322">
        <f>IF('salario real - UMN'!Z84=0,"",Z$73*'salario real - UMN'!Z84/'salario real - UMN'!Z$73)</f>
        <v>2671.2608557585459</v>
      </c>
      <c r="AA84" s="322">
        <f>IF('salario real - UMN'!AA84=0,"",AA$72*'salario real - UMN'!AA84/'salario real - UMN'!AA$72)</f>
        <v>2115.8770210691901</v>
      </c>
      <c r="AB84" s="322">
        <f>IF('salario real - UMN'!AB84=0,"",AB$72*'salario real - UMN'!AB84/'salario real - UMN'!AB$72)</f>
        <v>2128.9771259232807</v>
      </c>
      <c r="AC84" s="322">
        <f>IF('salario real - UMN'!AC84=0,"",AC$72*'salario real - UMN'!AC84/'salario real - UMN'!AC$72)</f>
        <v>3772.5616977128357</v>
      </c>
      <c r="AD84" s="322">
        <f>IF('salario real - UMN'!AD84=0,"",AD$72*'salario real - UMN'!AD84/'salario real - UMN'!AD$72)</f>
        <v>2376.2489622514263</v>
      </c>
      <c r="AE84" s="322">
        <f>IF('salario real - UMN'!AE84=0,"",AE$72*'salario real - UMN'!AE84/'salario real - UMN'!AE$72)</f>
        <v>2814.6548993177121</v>
      </c>
      <c r="AF84" s="322">
        <f>IF('salario real - UMN'!AF84=0,"",AF$72*'salario real - UMN'!AF84/'salario real - UMN'!AF$72)</f>
        <v>1801.9944713888251</v>
      </c>
      <c r="AG84" s="322" t="str">
        <f>IF('salario real - UMN'!AG84=0,"",AG$72*'salario real - UMN'!AG84/'salario real - UMN'!AG$72)</f>
        <v/>
      </c>
      <c r="AH84" s="322">
        <f>IF('salario real - UMN'!AH84=0,"",AH$72*'salario real - UMN'!AH84/'salario real - UMN'!AH$72)</f>
        <v>3823.9488753616429</v>
      </c>
      <c r="AI84" s="322">
        <f>IF('salario real - UMN'!AI84=0,"",AI$72*'salario real - UMN'!AI84/'salario real - UMN'!AI$72)</f>
        <v>1796.6744793297833</v>
      </c>
      <c r="AJ84" s="322">
        <f>IF('salario real - UMN'!AJ84=0,"",AJ$72*'salario real - UMN'!AJ84/'salario real - UMN'!AJ$72)</f>
        <v>2318.633535975001</v>
      </c>
    </row>
    <row r="85" spans="1:36" ht="14.25" x14ac:dyDescent="0.25">
      <c r="A85" s="321">
        <v>2018</v>
      </c>
      <c r="B85" s="322">
        <f>IF('salario real - UMN'!B85=0,"",B$72*'salario real - UMN'!B85/'salario real - UMN'!B$72)</f>
        <v>3709.8505765134196</v>
      </c>
      <c r="C85" s="322">
        <f>IF('salario real - UMN'!C85=0,"",C$72*'salario real - UMN'!C85/'salario real - UMN'!C$72)</f>
        <v>1357.3825311372968</v>
      </c>
      <c r="D85" s="322">
        <f>IF('salario real - UMN'!D85=0,"",D$72*'salario real - UMN'!D85/'salario real - UMN'!D$72)</f>
        <v>3573.5960952682726</v>
      </c>
      <c r="E85" s="322">
        <f>IF('salario real - UMN'!E85=0,"",E$72*'salario real - UMN'!E85/'salario real - UMN'!E$72)</f>
        <v>4075.0924204425223</v>
      </c>
      <c r="F85" s="322" t="str">
        <f>IF('salario real - UMN'!F85=0,"",F$72*'salario real - UMN'!F85/'salario real - UMN'!F$72)</f>
        <v/>
      </c>
      <c r="G85" s="322">
        <f>IF('salario real - UMN'!G85=0,"",G$72*'salario real - UMN'!G85/'salario real - UMN'!G$72)</f>
        <v>3616.5758719359587</v>
      </c>
      <c r="H85" s="322">
        <f>IF('salario real - UMN'!H85=0,"",H$72*'salario real - UMN'!H85/'salario real - UMN'!H$72)</f>
        <v>1953.9087303704264</v>
      </c>
      <c r="I85" s="322" t="str">
        <f>IF('salario real - UMN'!I85=0,"",I$72*'salario real - UMN'!I85/'salario real - UMN'!I$72)</f>
        <v/>
      </c>
      <c r="J85" s="322">
        <f>IF('salario real - UMN'!J85=0,"",J$72*'salario real - UMN'!J85/'salario real - UMN'!J$72)</f>
        <v>1417.744326137165</v>
      </c>
      <c r="K85" s="322" t="str">
        <f>IF('salario real - UMN'!K85=0,"",K$72*'salario real - UMN'!K85/'salario real - UMN'!K$72)</f>
        <v/>
      </c>
      <c r="L85" s="322">
        <f>IF('salario real - UMN'!L85=0,"",L$72*'salario real - UMN'!L85/'salario real - UMN'!L$72)</f>
        <v>3149.1534196292637</v>
      </c>
      <c r="M85" s="322">
        <f>IF('salario real - UMN'!M85=0,"",M$72*'salario real - UMN'!M85/'salario real - UMN'!M$72)</f>
        <v>3034.0882307917268</v>
      </c>
      <c r="N85" s="322">
        <f>IF('salario real - UMN'!N85=0,"",N$72*'salario real - UMN'!N85/'salario real - UMN'!N$72)</f>
        <v>4831.0477404013745</v>
      </c>
      <c r="O85" s="322">
        <f>IF('salario real - UMN'!O85=0,"",O$72*'salario real - UMN'!O85/'salario real - UMN'!O$72)</f>
        <v>159.18607653765929</v>
      </c>
      <c r="P85" s="322">
        <f>IF('salario real - UMN'!P85=0,"",P$72*'salario real - UMN'!P85/'salario real - UMN'!P$72)</f>
        <v>3302.8201796225585</v>
      </c>
      <c r="Q85" s="322">
        <f>IF('salario real - UMN'!Q85=0,"",Q$72*'salario real - UMN'!Q85/'salario real - UMN'!Q$72)</f>
        <v>4118.2668138697654</v>
      </c>
      <c r="R85" s="322">
        <f>IF('salario real - UMN'!R85=0,"",R$72*'salario real - UMN'!R85/'salario real - UMN'!R$72)</f>
        <v>2413.3887276175578</v>
      </c>
      <c r="S85" s="322">
        <f>IF('salario real - UMN'!S85=0,"",S$72*'salario real - UMN'!S85/'salario real - UMN'!S$72)</f>
        <v>3993.6749568572641</v>
      </c>
      <c r="T85" s="322">
        <f>IF('salario real - UMN'!T85=0,"",T$72*'salario real - UMN'!T85/'salario real - UMN'!T$72)</f>
        <v>2071.7482138970086</v>
      </c>
      <c r="U85" s="322">
        <f>IF('salario real - UMN'!U85=0,"",U$72*'salario real - UMN'!U85/'salario real - UMN'!U$72)</f>
        <v>3437.0653741030269</v>
      </c>
      <c r="V85" s="322">
        <f>IF('salario real - UMN'!V85=0,"",V$72*'salario real - UMN'!V85/'salario real - UMN'!V$72)</f>
        <v>3108.3851094742504</v>
      </c>
      <c r="W85" s="322">
        <f>IF('salario real - UMN'!W85=0,"",W$72*'salario real - UMN'!W85/'salario real - UMN'!W$72)</f>
        <v>2951.5934838482422</v>
      </c>
      <c r="X85" s="322">
        <f>IF('salario real - UMN'!X85=0,"",X$72*'salario real - UMN'!X85/'salario real - UMN'!X$72)</f>
        <v>1203.2647417449725</v>
      </c>
      <c r="Y85" s="322">
        <f>IF('salario real - UMN'!Y85=0,"",Y$72*'salario real - UMN'!Y85/'salario real - UMN'!Y$72)</f>
        <v>4386.2481402239127</v>
      </c>
      <c r="Z85" s="322">
        <f>IF('salario real - UMN'!Z85=0,"",Z$73*'salario real - UMN'!Z85/'salario real - UMN'!Z$73)</f>
        <v>2708.8287319595238</v>
      </c>
      <c r="AA85" s="322">
        <f>IF('salario real - UMN'!AA85=0,"",AA$72*'salario real - UMN'!AA85/'salario real - UMN'!AA$72)</f>
        <v>2245.7057088952843</v>
      </c>
      <c r="AB85" s="322">
        <f>IF('salario real - UMN'!AB85=0,"",AB$72*'salario real - UMN'!AB85/'salario real - UMN'!AB$72)</f>
        <v>2164.3422773847219</v>
      </c>
      <c r="AC85" s="322">
        <f>IF('salario real - UMN'!AC85=0,"",AC$72*'salario real - UMN'!AC85/'salario real - UMN'!AC$72)</f>
        <v>3791.6972443397963</v>
      </c>
      <c r="AD85" s="322">
        <f>IF('salario real - UMN'!AD85=0,"",AD$72*'salario real - UMN'!AD85/'salario real - UMN'!AD$72)</f>
        <v>2512.0819346552767</v>
      </c>
      <c r="AE85" s="322">
        <f>IF('salario real - UMN'!AE85=0,"",AE$72*'salario real - UMN'!AE85/'salario real - UMN'!AE$72)</f>
        <v>3264.0511434410701</v>
      </c>
      <c r="AF85" s="322">
        <f>IF('salario real - UMN'!AF85=0,"",AF$72*'salario real - UMN'!AF85/'salario real - UMN'!AF$72)</f>
        <v>1923.6995858824737</v>
      </c>
      <c r="AG85" s="322" t="str">
        <f>IF('salario real - UMN'!AG85=0,"",AG$72*'salario real - UMN'!AG85/'salario real - UMN'!AG$72)</f>
        <v/>
      </c>
      <c r="AH85" s="322">
        <f>IF('salario real - UMN'!AH85=0,"",AH$72*'salario real - UMN'!AH85/'salario real - UMN'!AH$72)</f>
        <v>3882.8591186550357</v>
      </c>
      <c r="AI85" s="322">
        <f>IF('salario real - UMN'!AI85=0,"",AI$72*'salario real - UMN'!AI85/'salario real - UMN'!AI$72)</f>
        <v>1787.8847563086608</v>
      </c>
      <c r="AJ85" s="322">
        <f>IF('salario real - UMN'!AJ85=0,"",AJ$72*'salario real - UMN'!AJ85/'salario real - UMN'!AJ$72)</f>
        <v>2539.4506273099678</v>
      </c>
    </row>
    <row r="86" spans="1:36" x14ac:dyDescent="0.25">
      <c r="A86" s="323"/>
      <c r="Z86" s="322" t="str">
        <f>IF('salario real - UMN'!Z86=0,"",Z$73*'salario real - UMN'!Z86/'salario real - UMN'!Z$73)</f>
        <v/>
      </c>
    </row>
    <row r="87" spans="1:36" x14ac:dyDescent="0.25">
      <c r="A87" s="323"/>
    </row>
    <row r="88" spans="1:36" x14ac:dyDescent="0.25">
      <c r="A88" s="323"/>
    </row>
    <row r="89" spans="1:36" x14ac:dyDescent="0.25">
      <c r="A89" s="323"/>
    </row>
    <row r="90" spans="1:36" x14ac:dyDescent="0.25">
      <c r="A90" s="323"/>
    </row>
    <row r="91" spans="1:36" x14ac:dyDescent="0.25">
      <c r="A91" s="323"/>
    </row>
    <row r="92" spans="1:36" x14ac:dyDescent="0.25">
      <c r="A92" s="323"/>
    </row>
    <row r="93" spans="1:36" x14ac:dyDescent="0.25">
      <c r="A93" s="323"/>
    </row>
    <row r="94" spans="1:36" x14ac:dyDescent="0.25">
      <c r="A94" s="323"/>
    </row>
    <row r="95" spans="1:36" x14ac:dyDescent="0.25">
      <c r="A95" s="323"/>
    </row>
    <row r="96" spans="1:36" x14ac:dyDescent="0.25">
      <c r="A96" s="323"/>
    </row>
    <row r="97" spans="1:1" x14ac:dyDescent="0.25">
      <c r="A97" s="323"/>
    </row>
    <row r="98" spans="1:1" x14ac:dyDescent="0.25">
      <c r="A98" s="323"/>
    </row>
    <row r="99" spans="1:1" x14ac:dyDescent="0.25">
      <c r="A99" s="323"/>
    </row>
    <row r="100" spans="1:1" x14ac:dyDescent="0.25">
      <c r="A100" s="323"/>
    </row>
    <row r="101" spans="1:1" x14ac:dyDescent="0.25">
      <c r="A101" s="323"/>
    </row>
    <row r="102" spans="1:1" x14ac:dyDescent="0.25">
      <c r="A102" s="323"/>
    </row>
    <row r="103" spans="1:1" x14ac:dyDescent="0.25">
      <c r="A103" s="323"/>
    </row>
    <row r="104" spans="1:1" x14ac:dyDescent="0.25">
      <c r="A104" s="323"/>
    </row>
    <row r="105" spans="1:1" x14ac:dyDescent="0.25">
      <c r="A105" s="323"/>
    </row>
    <row r="106" spans="1:1" x14ac:dyDescent="0.25">
      <c r="A106" s="323"/>
    </row>
    <row r="107" spans="1:1" x14ac:dyDescent="0.25">
      <c r="A107" s="323"/>
    </row>
    <row r="108" spans="1:1" x14ac:dyDescent="0.25">
      <c r="A108" s="323"/>
    </row>
    <row r="109" spans="1:1" x14ac:dyDescent="0.25">
      <c r="A109" s="323"/>
    </row>
    <row r="110" spans="1:1" x14ac:dyDescent="0.25">
      <c r="A110" s="323"/>
    </row>
    <row r="111" spans="1:1" x14ac:dyDescent="0.25">
      <c r="A111" s="323"/>
    </row>
    <row r="112" spans="1:1" x14ac:dyDescent="0.25">
      <c r="A112" s="323"/>
    </row>
    <row r="113" spans="1:1" x14ac:dyDescent="0.25">
      <c r="A113" s="323"/>
    </row>
    <row r="114" spans="1:1" x14ac:dyDescent="0.25">
      <c r="A114" s="323"/>
    </row>
    <row r="115" spans="1:1" x14ac:dyDescent="0.25">
      <c r="A115" s="323"/>
    </row>
    <row r="116" spans="1:1" x14ac:dyDescent="0.25">
      <c r="A116" s="323"/>
    </row>
    <row r="117" spans="1:1" x14ac:dyDescent="0.25">
      <c r="A117" s="323"/>
    </row>
    <row r="118" spans="1:1" x14ac:dyDescent="0.25">
      <c r="A118" s="323"/>
    </row>
    <row r="119" spans="1:1" x14ac:dyDescent="0.25">
      <c r="A119" s="323"/>
    </row>
    <row r="120" spans="1:1" x14ac:dyDescent="0.25">
      <c r="A120" s="323"/>
    </row>
    <row r="121" spans="1:1" x14ac:dyDescent="0.25">
      <c r="A121" s="323"/>
    </row>
    <row r="122" spans="1:1" x14ac:dyDescent="0.25">
      <c r="A122" s="323"/>
    </row>
    <row r="123" spans="1:1" x14ac:dyDescent="0.25">
      <c r="A123" s="323"/>
    </row>
    <row r="124" spans="1:1" x14ac:dyDescent="0.25">
      <c r="A124" s="323"/>
    </row>
    <row r="125" spans="1:1" x14ac:dyDescent="0.25">
      <c r="A125" s="323"/>
    </row>
    <row r="126" spans="1:1" x14ac:dyDescent="0.25">
      <c r="A126" s="323"/>
    </row>
    <row r="127" spans="1:1" x14ac:dyDescent="0.25">
      <c r="A127" s="323"/>
    </row>
    <row r="128" spans="1:1" x14ac:dyDescent="0.25">
      <c r="A128" s="323"/>
    </row>
    <row r="129" spans="1:1" x14ac:dyDescent="0.25">
      <c r="A129" s="323"/>
    </row>
    <row r="130" spans="1:1" x14ac:dyDescent="0.25">
      <c r="A130" s="323"/>
    </row>
    <row r="131" spans="1:1" x14ac:dyDescent="0.25">
      <c r="A131" s="323"/>
    </row>
    <row r="132" spans="1:1" x14ac:dyDescent="0.25">
      <c r="A132" s="323"/>
    </row>
    <row r="133" spans="1:1" x14ac:dyDescent="0.25">
      <c r="A133" s="323"/>
    </row>
    <row r="134" spans="1:1" x14ac:dyDescent="0.25">
      <c r="A134" s="323"/>
    </row>
    <row r="135" spans="1:1" x14ac:dyDescent="0.25">
      <c r="A135" s="323"/>
    </row>
    <row r="136" spans="1:1" x14ac:dyDescent="0.25">
      <c r="A136" s="323"/>
    </row>
    <row r="137" spans="1:1" x14ac:dyDescent="0.25">
      <c r="A137" s="323"/>
    </row>
    <row r="138" spans="1:1" x14ac:dyDescent="0.25">
      <c r="A138" s="323"/>
    </row>
    <row r="139" spans="1:1" x14ac:dyDescent="0.25">
      <c r="A139" s="323"/>
    </row>
    <row r="140" spans="1:1" x14ac:dyDescent="0.25">
      <c r="A140" s="323"/>
    </row>
    <row r="141" spans="1:1" x14ac:dyDescent="0.25">
      <c r="A141" s="323"/>
    </row>
    <row r="142" spans="1:1" x14ac:dyDescent="0.25">
      <c r="A142" s="323"/>
    </row>
    <row r="143" spans="1:1" x14ac:dyDescent="0.25">
      <c r="A143" s="323"/>
    </row>
    <row r="144" spans="1:1" x14ac:dyDescent="0.25">
      <c r="A144" s="323"/>
    </row>
    <row r="145" spans="1:1" x14ac:dyDescent="0.25">
      <c r="A145" s="323"/>
    </row>
    <row r="146" spans="1:1" x14ac:dyDescent="0.25">
      <c r="A146" s="323"/>
    </row>
    <row r="147" spans="1:1" x14ac:dyDescent="0.25">
      <c r="A147" s="323"/>
    </row>
    <row r="148" spans="1:1" x14ac:dyDescent="0.25">
      <c r="A148" s="323"/>
    </row>
    <row r="149" spans="1:1" x14ac:dyDescent="0.25">
      <c r="A149" s="323"/>
    </row>
    <row r="150" spans="1:1" x14ac:dyDescent="0.25">
      <c r="A150" s="323"/>
    </row>
    <row r="151" spans="1:1" x14ac:dyDescent="0.25">
      <c r="A151" s="323"/>
    </row>
    <row r="152" spans="1:1" x14ac:dyDescent="0.25">
      <c r="A152" s="323"/>
    </row>
    <row r="153" spans="1:1" x14ac:dyDescent="0.25">
      <c r="A153" s="323"/>
    </row>
    <row r="154" spans="1:1" x14ac:dyDescent="0.25">
      <c r="A154" s="323"/>
    </row>
    <row r="155" spans="1:1" x14ac:dyDescent="0.25">
      <c r="A155" s="323"/>
    </row>
    <row r="156" spans="1:1" x14ac:dyDescent="0.25">
      <c r="A156" s="323"/>
    </row>
    <row r="157" spans="1:1" x14ac:dyDescent="0.25">
      <c r="A157" s="323"/>
    </row>
    <row r="158" spans="1:1" x14ac:dyDescent="0.25">
      <c r="A158" s="323"/>
    </row>
    <row r="159" spans="1:1" x14ac:dyDescent="0.25">
      <c r="A159" s="323"/>
    </row>
    <row r="160" spans="1:1" x14ac:dyDescent="0.25">
      <c r="A160" s="323"/>
    </row>
    <row r="161" spans="1:1" x14ac:dyDescent="0.25">
      <c r="A161" s="323"/>
    </row>
    <row r="162" spans="1:1" x14ac:dyDescent="0.25">
      <c r="A162" s="323"/>
    </row>
    <row r="163" spans="1:1" x14ac:dyDescent="0.25">
      <c r="A163" s="323"/>
    </row>
    <row r="164" spans="1:1" x14ac:dyDescent="0.25">
      <c r="A164" s="323"/>
    </row>
    <row r="165" spans="1:1" x14ac:dyDescent="0.25">
      <c r="A165" s="323"/>
    </row>
    <row r="166" spans="1:1" x14ac:dyDescent="0.25">
      <c r="A166" s="323"/>
    </row>
    <row r="167" spans="1:1" x14ac:dyDescent="0.25">
      <c r="A167" s="323"/>
    </row>
    <row r="168" spans="1:1" x14ac:dyDescent="0.25">
      <c r="A168" s="323"/>
    </row>
    <row r="169" spans="1:1" x14ac:dyDescent="0.25">
      <c r="A169" s="323"/>
    </row>
    <row r="170" spans="1:1" x14ac:dyDescent="0.25">
      <c r="A170" s="323"/>
    </row>
    <row r="171" spans="1:1" x14ac:dyDescent="0.25">
      <c r="A171" s="323"/>
    </row>
    <row r="172" spans="1:1" x14ac:dyDescent="0.25">
      <c r="A172" s="323"/>
    </row>
    <row r="173" spans="1:1" x14ac:dyDescent="0.25">
      <c r="A173" s="323"/>
    </row>
    <row r="174" spans="1:1" x14ac:dyDescent="0.25">
      <c r="A174" s="323"/>
    </row>
    <row r="175" spans="1:1" x14ac:dyDescent="0.25">
      <c r="A175" s="323"/>
    </row>
    <row r="176" spans="1:1" x14ac:dyDescent="0.25">
      <c r="A176" s="323"/>
    </row>
    <row r="177" spans="1:1" x14ac:dyDescent="0.25">
      <c r="A177" s="323"/>
    </row>
    <row r="178" spans="1:1" x14ac:dyDescent="0.25">
      <c r="A178" s="323"/>
    </row>
    <row r="179" spans="1:1" x14ac:dyDescent="0.25">
      <c r="A179" s="323"/>
    </row>
    <row r="180" spans="1:1" x14ac:dyDescent="0.25">
      <c r="A180" s="323"/>
    </row>
    <row r="181" spans="1:1" x14ac:dyDescent="0.25">
      <c r="A181" s="323"/>
    </row>
    <row r="182" spans="1:1" x14ac:dyDescent="0.25">
      <c r="A182" s="323"/>
    </row>
    <row r="183" spans="1:1" x14ac:dyDescent="0.25">
      <c r="A183" s="323"/>
    </row>
    <row r="184" spans="1:1" x14ac:dyDescent="0.25">
      <c r="A184" s="323"/>
    </row>
    <row r="185" spans="1:1" x14ac:dyDescent="0.25">
      <c r="A185" s="323"/>
    </row>
    <row r="186" spans="1:1" x14ac:dyDescent="0.25">
      <c r="A186" s="323"/>
    </row>
    <row r="187" spans="1:1" x14ac:dyDescent="0.25">
      <c r="A187" s="323"/>
    </row>
    <row r="188" spans="1:1" x14ac:dyDescent="0.25">
      <c r="A188" s="323"/>
    </row>
    <row r="189" spans="1:1" x14ac:dyDescent="0.25">
      <c r="A189" s="323"/>
    </row>
    <row r="190" spans="1:1" x14ac:dyDescent="0.25">
      <c r="A190" s="323"/>
    </row>
    <row r="191" spans="1:1" x14ac:dyDescent="0.25">
      <c r="A191" s="323"/>
    </row>
    <row r="192" spans="1:1" x14ac:dyDescent="0.25">
      <c r="A192" s="323"/>
    </row>
    <row r="193" spans="1:1" x14ac:dyDescent="0.25">
      <c r="A193" s="323"/>
    </row>
    <row r="194" spans="1:1" x14ac:dyDescent="0.25">
      <c r="A194" s="323"/>
    </row>
    <row r="195" spans="1:1" x14ac:dyDescent="0.25">
      <c r="A195" s="323"/>
    </row>
    <row r="196" spans="1:1" x14ac:dyDescent="0.25">
      <c r="A196" s="323"/>
    </row>
    <row r="197" spans="1:1" x14ac:dyDescent="0.25">
      <c r="A197" s="323"/>
    </row>
    <row r="198" spans="1:1" x14ac:dyDescent="0.25">
      <c r="A198" s="323"/>
    </row>
    <row r="199" spans="1:1" x14ac:dyDescent="0.25">
      <c r="A199" s="323"/>
    </row>
    <row r="200" spans="1:1" x14ac:dyDescent="0.25">
      <c r="A200" s="323"/>
    </row>
    <row r="201" spans="1:1" x14ac:dyDescent="0.25">
      <c r="A201" s="323"/>
    </row>
    <row r="202" spans="1:1" x14ac:dyDescent="0.25">
      <c r="A202" s="323"/>
    </row>
    <row r="203" spans="1:1" x14ac:dyDescent="0.25">
      <c r="A203" s="323"/>
    </row>
    <row r="204" spans="1:1" x14ac:dyDescent="0.25">
      <c r="A204" s="323"/>
    </row>
    <row r="205" spans="1:1" x14ac:dyDescent="0.25">
      <c r="A205" s="323"/>
    </row>
    <row r="206" spans="1:1" x14ac:dyDescent="0.25">
      <c r="A206" s="323"/>
    </row>
    <row r="207" spans="1:1" x14ac:dyDescent="0.25">
      <c r="A207" s="323"/>
    </row>
    <row r="208" spans="1:1" x14ac:dyDescent="0.25">
      <c r="A208" s="323"/>
    </row>
    <row r="209" spans="1:1" x14ac:dyDescent="0.25">
      <c r="A209" s="323"/>
    </row>
    <row r="210" spans="1:1" x14ac:dyDescent="0.25">
      <c r="A210" s="323"/>
    </row>
    <row r="211" spans="1:1" x14ac:dyDescent="0.25">
      <c r="A211" s="323"/>
    </row>
    <row r="212" spans="1:1" x14ac:dyDescent="0.25">
      <c r="A212" s="323"/>
    </row>
    <row r="213" spans="1:1" x14ac:dyDescent="0.25">
      <c r="A213" s="323"/>
    </row>
    <row r="214" spans="1:1" x14ac:dyDescent="0.25">
      <c r="A214" s="323"/>
    </row>
    <row r="215" spans="1:1" x14ac:dyDescent="0.25">
      <c r="A215" s="323"/>
    </row>
    <row r="216" spans="1:1" x14ac:dyDescent="0.25">
      <c r="A216" s="323"/>
    </row>
    <row r="217" spans="1:1" x14ac:dyDescent="0.25">
      <c r="A217" s="323"/>
    </row>
    <row r="218" spans="1:1" x14ac:dyDescent="0.25">
      <c r="A218" s="323"/>
    </row>
    <row r="219" spans="1:1" x14ac:dyDescent="0.25">
      <c r="A219" s="323"/>
    </row>
    <row r="220" spans="1:1" x14ac:dyDescent="0.25">
      <c r="A220" s="323"/>
    </row>
    <row r="221" spans="1:1" x14ac:dyDescent="0.25">
      <c r="A221" s="323"/>
    </row>
    <row r="222" spans="1:1" x14ac:dyDescent="0.25">
      <c r="A222" s="323"/>
    </row>
    <row r="223" spans="1:1" x14ac:dyDescent="0.25">
      <c r="A223" s="323"/>
    </row>
    <row r="224" spans="1:1" x14ac:dyDescent="0.25">
      <c r="A224" s="323"/>
    </row>
    <row r="225" spans="1:1" x14ac:dyDescent="0.25">
      <c r="A225" s="323"/>
    </row>
    <row r="226" spans="1:1" x14ac:dyDescent="0.25">
      <c r="A226" s="323"/>
    </row>
    <row r="227" spans="1:1" x14ac:dyDescent="0.25">
      <c r="A227" s="323"/>
    </row>
    <row r="228" spans="1:1" x14ac:dyDescent="0.25">
      <c r="A228" s="323"/>
    </row>
    <row r="229" spans="1:1" x14ac:dyDescent="0.25">
      <c r="A229" s="323"/>
    </row>
    <row r="230" spans="1:1" x14ac:dyDescent="0.25">
      <c r="A230" s="323"/>
    </row>
    <row r="231" spans="1:1" x14ac:dyDescent="0.25">
      <c r="A231" s="323"/>
    </row>
    <row r="232" spans="1:1" x14ac:dyDescent="0.25">
      <c r="A232" s="323"/>
    </row>
    <row r="233" spans="1:1" x14ac:dyDescent="0.25">
      <c r="A233" s="323"/>
    </row>
    <row r="234" spans="1:1" x14ac:dyDescent="0.25">
      <c r="A234" s="323"/>
    </row>
    <row r="235" spans="1:1" x14ac:dyDescent="0.25">
      <c r="A235" s="323"/>
    </row>
    <row r="236" spans="1:1" x14ac:dyDescent="0.25">
      <c r="A236" s="323"/>
    </row>
    <row r="237" spans="1:1" x14ac:dyDescent="0.25">
      <c r="A237" s="323"/>
    </row>
    <row r="238" spans="1:1" x14ac:dyDescent="0.25">
      <c r="A238" s="323"/>
    </row>
    <row r="239" spans="1:1" x14ac:dyDescent="0.25">
      <c r="A239" s="323"/>
    </row>
    <row r="240" spans="1:1" x14ac:dyDescent="0.25">
      <c r="A240" s="323"/>
    </row>
    <row r="241" spans="1:1" x14ac:dyDescent="0.25">
      <c r="A241" s="323"/>
    </row>
    <row r="242" spans="1:1" x14ac:dyDescent="0.25">
      <c r="A242" s="323"/>
    </row>
    <row r="243" spans="1:1" x14ac:dyDescent="0.25">
      <c r="A243" s="323"/>
    </row>
    <row r="244" spans="1:1" x14ac:dyDescent="0.25">
      <c r="A244" s="323"/>
    </row>
    <row r="245" spans="1:1" x14ac:dyDescent="0.25">
      <c r="A245" s="323"/>
    </row>
    <row r="246" spans="1:1" x14ac:dyDescent="0.25">
      <c r="A246" s="323"/>
    </row>
    <row r="247" spans="1:1" x14ac:dyDescent="0.25">
      <c r="A247" s="323"/>
    </row>
    <row r="248" spans="1:1" x14ac:dyDescent="0.25">
      <c r="A248" s="323"/>
    </row>
    <row r="249" spans="1:1" x14ac:dyDescent="0.25">
      <c r="A249" s="323"/>
    </row>
    <row r="250" spans="1:1" x14ac:dyDescent="0.25">
      <c r="A250" s="323"/>
    </row>
    <row r="251" spans="1:1" x14ac:dyDescent="0.25">
      <c r="A251" s="323"/>
    </row>
    <row r="252" spans="1:1" x14ac:dyDescent="0.25">
      <c r="A252" s="323"/>
    </row>
    <row r="253" spans="1:1" x14ac:dyDescent="0.25">
      <c r="A253" s="323"/>
    </row>
    <row r="254" spans="1:1" x14ac:dyDescent="0.25">
      <c r="A254" s="323"/>
    </row>
    <row r="255" spans="1:1" x14ac:dyDescent="0.25">
      <c r="A255" s="323"/>
    </row>
    <row r="256" spans="1:1" x14ac:dyDescent="0.25">
      <c r="A256" s="323"/>
    </row>
    <row r="257" spans="1:1" x14ac:dyDescent="0.25">
      <c r="A257" s="323"/>
    </row>
    <row r="258" spans="1:1" x14ac:dyDescent="0.25">
      <c r="A258" s="323"/>
    </row>
    <row r="259" spans="1:1" x14ac:dyDescent="0.25">
      <c r="A259" s="323"/>
    </row>
    <row r="260" spans="1:1" x14ac:dyDescent="0.25">
      <c r="A260" s="323"/>
    </row>
    <row r="261" spans="1:1" x14ac:dyDescent="0.25">
      <c r="A261" s="323"/>
    </row>
    <row r="262" spans="1:1" x14ac:dyDescent="0.25">
      <c r="A262" s="323"/>
    </row>
    <row r="263" spans="1:1" x14ac:dyDescent="0.25">
      <c r="A263" s="323"/>
    </row>
    <row r="264" spans="1:1" x14ac:dyDescent="0.25">
      <c r="A264" s="323"/>
    </row>
    <row r="265" spans="1:1" x14ac:dyDescent="0.25">
      <c r="A265" s="323"/>
    </row>
    <row r="266" spans="1:1" x14ac:dyDescent="0.25">
      <c r="A266" s="323"/>
    </row>
    <row r="267" spans="1:1" x14ac:dyDescent="0.25">
      <c r="A267" s="323"/>
    </row>
    <row r="268" spans="1:1" x14ac:dyDescent="0.25">
      <c r="A268" s="323"/>
    </row>
    <row r="269" spans="1:1" x14ac:dyDescent="0.25">
      <c r="A269" s="323"/>
    </row>
    <row r="270" spans="1:1" x14ac:dyDescent="0.25">
      <c r="A270" s="323"/>
    </row>
    <row r="271" spans="1:1" x14ac:dyDescent="0.25">
      <c r="A271" s="323"/>
    </row>
    <row r="272" spans="1:1" x14ac:dyDescent="0.25">
      <c r="A272" s="323"/>
    </row>
    <row r="273" spans="1:1" x14ac:dyDescent="0.25">
      <c r="A273" s="323"/>
    </row>
    <row r="274" spans="1:1" x14ac:dyDescent="0.25">
      <c r="A274" s="323"/>
    </row>
    <row r="275" spans="1:1" x14ac:dyDescent="0.25">
      <c r="A275" s="323"/>
    </row>
    <row r="276" spans="1:1" x14ac:dyDescent="0.25">
      <c r="A276" s="323"/>
    </row>
    <row r="277" spans="1:1" x14ac:dyDescent="0.25">
      <c r="A277" s="323"/>
    </row>
    <row r="278" spans="1:1" x14ac:dyDescent="0.25">
      <c r="A278" s="323"/>
    </row>
    <row r="279" spans="1:1" x14ac:dyDescent="0.25">
      <c r="A279" s="323"/>
    </row>
    <row r="280" spans="1:1" x14ac:dyDescent="0.25">
      <c r="A280" s="323"/>
    </row>
    <row r="281" spans="1:1" x14ac:dyDescent="0.25">
      <c r="A281" s="323"/>
    </row>
    <row r="282" spans="1:1" x14ac:dyDescent="0.25">
      <c r="A282" s="323"/>
    </row>
    <row r="283" spans="1:1" x14ac:dyDescent="0.25">
      <c r="A283" s="323"/>
    </row>
    <row r="284" spans="1:1" x14ac:dyDescent="0.25">
      <c r="A284" s="323"/>
    </row>
    <row r="285" spans="1:1" x14ac:dyDescent="0.25">
      <c r="A285" s="323"/>
    </row>
    <row r="286" spans="1:1" x14ac:dyDescent="0.25">
      <c r="A286" s="323"/>
    </row>
    <row r="287" spans="1:1" x14ac:dyDescent="0.25">
      <c r="A287" s="323"/>
    </row>
    <row r="288" spans="1:1" x14ac:dyDescent="0.25">
      <c r="A288" s="323"/>
    </row>
    <row r="289" spans="1:1" x14ac:dyDescent="0.25">
      <c r="A289" s="323"/>
    </row>
    <row r="290" spans="1:1" x14ac:dyDescent="0.25">
      <c r="A290" s="323"/>
    </row>
    <row r="291" spans="1:1" x14ac:dyDescent="0.25">
      <c r="A291" s="323"/>
    </row>
    <row r="292" spans="1:1" x14ac:dyDescent="0.25">
      <c r="A292" s="323"/>
    </row>
    <row r="293" spans="1:1" x14ac:dyDescent="0.25">
      <c r="A293" s="323"/>
    </row>
    <row r="294" spans="1:1" x14ac:dyDescent="0.25">
      <c r="A294" s="323"/>
    </row>
    <row r="295" spans="1:1" x14ac:dyDescent="0.25">
      <c r="A295" s="323"/>
    </row>
    <row r="296" spans="1:1" x14ac:dyDescent="0.25">
      <c r="A296" s="323"/>
    </row>
    <row r="297" spans="1:1" x14ac:dyDescent="0.25">
      <c r="A297" s="323"/>
    </row>
    <row r="298" spans="1:1" x14ac:dyDescent="0.25">
      <c r="A298" s="323"/>
    </row>
    <row r="299" spans="1:1" x14ac:dyDescent="0.25">
      <c r="A299" s="323"/>
    </row>
    <row r="300" spans="1:1" x14ac:dyDescent="0.25">
      <c r="A300" s="323"/>
    </row>
    <row r="301" spans="1:1" x14ac:dyDescent="0.25">
      <c r="A301" s="323"/>
    </row>
    <row r="302" spans="1:1" x14ac:dyDescent="0.25">
      <c r="A302" s="323"/>
    </row>
    <row r="303" spans="1:1" x14ac:dyDescent="0.25">
      <c r="A303" s="323"/>
    </row>
    <row r="304" spans="1:1" x14ac:dyDescent="0.25">
      <c r="A304" s="323"/>
    </row>
    <row r="305" spans="1:1" x14ac:dyDescent="0.25">
      <c r="A305" s="323"/>
    </row>
    <row r="306" spans="1:1" x14ac:dyDescent="0.25">
      <c r="A306" s="323"/>
    </row>
    <row r="307" spans="1:1" x14ac:dyDescent="0.25">
      <c r="A307" s="323"/>
    </row>
    <row r="308" spans="1:1" x14ac:dyDescent="0.25">
      <c r="A308" s="323"/>
    </row>
    <row r="309" spans="1:1" x14ac:dyDescent="0.25">
      <c r="A309" s="323"/>
    </row>
    <row r="310" spans="1:1" x14ac:dyDescent="0.25">
      <c r="A310" s="323"/>
    </row>
    <row r="311" spans="1:1" x14ac:dyDescent="0.25">
      <c r="A311" s="323"/>
    </row>
    <row r="312" spans="1:1" x14ac:dyDescent="0.25">
      <c r="A312" s="323"/>
    </row>
    <row r="313" spans="1:1" x14ac:dyDescent="0.25">
      <c r="A313" s="323"/>
    </row>
    <row r="314" spans="1:1" x14ac:dyDescent="0.25">
      <c r="A314" s="323"/>
    </row>
    <row r="315" spans="1:1" x14ac:dyDescent="0.25">
      <c r="A315" s="323"/>
    </row>
    <row r="316" spans="1:1" x14ac:dyDescent="0.25">
      <c r="A316" s="323"/>
    </row>
    <row r="317" spans="1:1" x14ac:dyDescent="0.25">
      <c r="A317" s="323"/>
    </row>
    <row r="318" spans="1:1" x14ac:dyDescent="0.25">
      <c r="A318" s="323"/>
    </row>
    <row r="319" spans="1:1" x14ac:dyDescent="0.25">
      <c r="A319" s="323"/>
    </row>
    <row r="320" spans="1:1" x14ac:dyDescent="0.25">
      <c r="A320" s="323"/>
    </row>
    <row r="321" spans="1:1" x14ac:dyDescent="0.25">
      <c r="A321" s="323"/>
    </row>
    <row r="322" spans="1:1" x14ac:dyDescent="0.25">
      <c r="A322" s="323"/>
    </row>
    <row r="323" spans="1:1" x14ac:dyDescent="0.25">
      <c r="A323" s="323"/>
    </row>
    <row r="324" spans="1:1" x14ac:dyDescent="0.25">
      <c r="A324" s="323"/>
    </row>
    <row r="325" spans="1:1" x14ac:dyDescent="0.25">
      <c r="A325" s="323"/>
    </row>
    <row r="326" spans="1:1" x14ac:dyDescent="0.25">
      <c r="A326" s="323"/>
    </row>
    <row r="327" spans="1:1" x14ac:dyDescent="0.25">
      <c r="A327" s="323"/>
    </row>
    <row r="328" spans="1:1" x14ac:dyDescent="0.25">
      <c r="A328" s="323"/>
    </row>
    <row r="329" spans="1:1" x14ac:dyDescent="0.25">
      <c r="A329" s="323"/>
    </row>
    <row r="330" spans="1:1" x14ac:dyDescent="0.25">
      <c r="A330" s="323"/>
    </row>
    <row r="331" spans="1:1" x14ac:dyDescent="0.25">
      <c r="A331" s="323"/>
    </row>
    <row r="332" spans="1:1" x14ac:dyDescent="0.25">
      <c r="A332" s="323"/>
    </row>
    <row r="333" spans="1:1" x14ac:dyDescent="0.25">
      <c r="A333" s="323"/>
    </row>
    <row r="334" spans="1:1" x14ac:dyDescent="0.25">
      <c r="A334" s="323"/>
    </row>
    <row r="335" spans="1:1" x14ac:dyDescent="0.25">
      <c r="A335" s="323"/>
    </row>
    <row r="336" spans="1:1" x14ac:dyDescent="0.25">
      <c r="A336" s="323"/>
    </row>
    <row r="337" spans="1:1" x14ac:dyDescent="0.25">
      <c r="A337" s="323"/>
    </row>
    <row r="338" spans="1:1" x14ac:dyDescent="0.25">
      <c r="A338" s="323"/>
    </row>
    <row r="339" spans="1:1" x14ac:dyDescent="0.25">
      <c r="A339" s="323"/>
    </row>
    <row r="340" spans="1:1" x14ac:dyDescent="0.25">
      <c r="A340" s="323"/>
    </row>
    <row r="341" spans="1:1" x14ac:dyDescent="0.25">
      <c r="A341" s="323"/>
    </row>
    <row r="342" spans="1:1" x14ac:dyDescent="0.25">
      <c r="A342" s="323"/>
    </row>
    <row r="343" spans="1:1" x14ac:dyDescent="0.25">
      <c r="A343" s="323"/>
    </row>
    <row r="344" spans="1:1" x14ac:dyDescent="0.25">
      <c r="A344" s="323"/>
    </row>
    <row r="345" spans="1:1" x14ac:dyDescent="0.25">
      <c r="A345" s="323"/>
    </row>
    <row r="346" spans="1:1" x14ac:dyDescent="0.25">
      <c r="A346" s="323"/>
    </row>
    <row r="347" spans="1:1" x14ac:dyDescent="0.25">
      <c r="A347" s="323"/>
    </row>
    <row r="348" spans="1:1" x14ac:dyDescent="0.25">
      <c r="A348" s="323"/>
    </row>
    <row r="349" spans="1:1" x14ac:dyDescent="0.25">
      <c r="A349" s="323"/>
    </row>
    <row r="350" spans="1:1" x14ac:dyDescent="0.25">
      <c r="A350" s="323"/>
    </row>
    <row r="351" spans="1:1" x14ac:dyDescent="0.25">
      <c r="A351" s="323"/>
    </row>
    <row r="352" spans="1:1" x14ac:dyDescent="0.25">
      <c r="A352" s="323"/>
    </row>
    <row r="353" spans="1:1" x14ac:dyDescent="0.25">
      <c r="A353" s="323"/>
    </row>
    <row r="354" spans="1:1" x14ac:dyDescent="0.25">
      <c r="A354" s="323"/>
    </row>
    <row r="355" spans="1:1" x14ac:dyDescent="0.25">
      <c r="A355" s="323"/>
    </row>
    <row r="356" spans="1:1" x14ac:dyDescent="0.25">
      <c r="A356" s="323"/>
    </row>
    <row r="357" spans="1:1" x14ac:dyDescent="0.25">
      <c r="A357" s="323"/>
    </row>
    <row r="358" spans="1:1" x14ac:dyDescent="0.25">
      <c r="A358" s="323"/>
    </row>
    <row r="359" spans="1:1" x14ac:dyDescent="0.25">
      <c r="A359" s="323"/>
    </row>
    <row r="360" spans="1:1" x14ac:dyDescent="0.25">
      <c r="A360" s="323"/>
    </row>
    <row r="361" spans="1:1" x14ac:dyDescent="0.25">
      <c r="A361" s="323"/>
    </row>
    <row r="362" spans="1:1" x14ac:dyDescent="0.25">
      <c r="A362" s="323"/>
    </row>
    <row r="363" spans="1:1" x14ac:dyDescent="0.25">
      <c r="A363" s="323"/>
    </row>
    <row r="364" spans="1:1" x14ac:dyDescent="0.25">
      <c r="A364" s="323"/>
    </row>
    <row r="365" spans="1:1" x14ac:dyDescent="0.25">
      <c r="A365" s="323"/>
    </row>
    <row r="366" spans="1:1" x14ac:dyDescent="0.25">
      <c r="A366" s="323"/>
    </row>
    <row r="367" spans="1:1" x14ac:dyDescent="0.25">
      <c r="A367" s="323"/>
    </row>
    <row r="368" spans="1:1" x14ac:dyDescent="0.25">
      <c r="A368" s="323"/>
    </row>
    <row r="369" spans="1:1" x14ac:dyDescent="0.25">
      <c r="A369" s="323"/>
    </row>
    <row r="370" spans="1:1" x14ac:dyDescent="0.25">
      <c r="A370" s="323"/>
    </row>
    <row r="371" spans="1:1" x14ac:dyDescent="0.25">
      <c r="A371" s="323"/>
    </row>
    <row r="372" spans="1:1" x14ac:dyDescent="0.25">
      <c r="A372" s="323"/>
    </row>
    <row r="373" spans="1:1" x14ac:dyDescent="0.25">
      <c r="A373" s="323"/>
    </row>
    <row r="374" spans="1:1" x14ac:dyDescent="0.25">
      <c r="A374" s="323"/>
    </row>
    <row r="375" spans="1:1" x14ac:dyDescent="0.25">
      <c r="A375" s="323"/>
    </row>
    <row r="376" spans="1:1" x14ac:dyDescent="0.25">
      <c r="A376" s="323"/>
    </row>
    <row r="377" spans="1:1" x14ac:dyDescent="0.25">
      <c r="A377" s="323"/>
    </row>
    <row r="378" spans="1:1" x14ac:dyDescent="0.25">
      <c r="A378" s="323"/>
    </row>
    <row r="379" spans="1:1" x14ac:dyDescent="0.25">
      <c r="A379" s="323"/>
    </row>
    <row r="380" spans="1:1" x14ac:dyDescent="0.25">
      <c r="A380" s="323"/>
    </row>
    <row r="381" spans="1:1" x14ac:dyDescent="0.25">
      <c r="A381" s="323"/>
    </row>
    <row r="382" spans="1:1" x14ac:dyDescent="0.25">
      <c r="A382" s="323"/>
    </row>
    <row r="383" spans="1:1" x14ac:dyDescent="0.25">
      <c r="A383" s="323"/>
    </row>
    <row r="384" spans="1:1" x14ac:dyDescent="0.25">
      <c r="A384" s="323"/>
    </row>
    <row r="385" spans="1:1" x14ac:dyDescent="0.25">
      <c r="A385" s="323"/>
    </row>
    <row r="386" spans="1:1" x14ac:dyDescent="0.25">
      <c r="A386" s="323"/>
    </row>
    <row r="387" spans="1:1" x14ac:dyDescent="0.25">
      <c r="A387" s="323"/>
    </row>
    <row r="388" spans="1:1" x14ac:dyDescent="0.25">
      <c r="A388" s="323"/>
    </row>
    <row r="389" spans="1:1" x14ac:dyDescent="0.25">
      <c r="A389" s="323"/>
    </row>
    <row r="390" spans="1:1" x14ac:dyDescent="0.25">
      <c r="A390" s="323"/>
    </row>
    <row r="391" spans="1:1" x14ac:dyDescent="0.25">
      <c r="A391" s="323"/>
    </row>
    <row r="392" spans="1:1" x14ac:dyDescent="0.25">
      <c r="A392" s="323"/>
    </row>
    <row r="393" spans="1:1" x14ac:dyDescent="0.25">
      <c r="A393" s="323"/>
    </row>
    <row r="394" spans="1:1" x14ac:dyDescent="0.25">
      <c r="A394" s="323"/>
    </row>
    <row r="395" spans="1:1" x14ac:dyDescent="0.25">
      <c r="A395" s="323"/>
    </row>
    <row r="396" spans="1:1" x14ac:dyDescent="0.25">
      <c r="A396" s="323"/>
    </row>
    <row r="397" spans="1:1" x14ac:dyDescent="0.25">
      <c r="A397" s="323"/>
    </row>
    <row r="398" spans="1:1" x14ac:dyDescent="0.25">
      <c r="A398" s="323"/>
    </row>
    <row r="399" spans="1:1" x14ac:dyDescent="0.25">
      <c r="A399" s="323"/>
    </row>
    <row r="400" spans="1:1" x14ac:dyDescent="0.25">
      <c r="A400" s="323"/>
    </row>
    <row r="401" spans="1:1" x14ac:dyDescent="0.25">
      <c r="A401" s="323"/>
    </row>
    <row r="402" spans="1:1" x14ac:dyDescent="0.25">
      <c r="A402" s="323"/>
    </row>
    <row r="403" spans="1:1" x14ac:dyDescent="0.25">
      <c r="A403" s="323"/>
    </row>
    <row r="404" spans="1:1" x14ac:dyDescent="0.25">
      <c r="A404" s="323"/>
    </row>
    <row r="405" spans="1:1" x14ac:dyDescent="0.25">
      <c r="A405" s="323"/>
    </row>
    <row r="406" spans="1:1" x14ac:dyDescent="0.25">
      <c r="A406" s="323"/>
    </row>
    <row r="407" spans="1:1" x14ac:dyDescent="0.25">
      <c r="A407" s="323"/>
    </row>
    <row r="408" spans="1:1" x14ac:dyDescent="0.25">
      <c r="A408" s="323"/>
    </row>
    <row r="409" spans="1:1" x14ac:dyDescent="0.25">
      <c r="A409" s="323"/>
    </row>
    <row r="410" spans="1:1" x14ac:dyDescent="0.25">
      <c r="A410" s="323"/>
    </row>
    <row r="411" spans="1:1" x14ac:dyDescent="0.25">
      <c r="A411" s="323"/>
    </row>
    <row r="412" spans="1:1" x14ac:dyDescent="0.25">
      <c r="A412" s="323"/>
    </row>
    <row r="413" spans="1:1" x14ac:dyDescent="0.25">
      <c r="A413" s="323"/>
    </row>
    <row r="414" spans="1:1" x14ac:dyDescent="0.25">
      <c r="A414" s="323"/>
    </row>
    <row r="415" spans="1:1" x14ac:dyDescent="0.25">
      <c r="A415" s="323"/>
    </row>
    <row r="416" spans="1:1" x14ac:dyDescent="0.25">
      <c r="A416" s="323"/>
    </row>
    <row r="417" spans="1:1" x14ac:dyDescent="0.25">
      <c r="A417" s="323"/>
    </row>
    <row r="418" spans="1:1" x14ac:dyDescent="0.25">
      <c r="A418" s="323"/>
    </row>
    <row r="419" spans="1:1" x14ac:dyDescent="0.25">
      <c r="A419" s="323"/>
    </row>
    <row r="420" spans="1:1" x14ac:dyDescent="0.25">
      <c r="A420" s="323"/>
    </row>
    <row r="421" spans="1:1" x14ac:dyDescent="0.25">
      <c r="A421" s="323"/>
    </row>
    <row r="422" spans="1:1" x14ac:dyDescent="0.25">
      <c r="A422" s="323"/>
    </row>
    <row r="423" spans="1:1" x14ac:dyDescent="0.25">
      <c r="A423" s="323"/>
    </row>
    <row r="424" spans="1:1" x14ac:dyDescent="0.25">
      <c r="A424" s="323"/>
    </row>
    <row r="425" spans="1:1" x14ac:dyDescent="0.25">
      <c r="A425" s="323"/>
    </row>
    <row r="426" spans="1:1" x14ac:dyDescent="0.25">
      <c r="A426" s="323"/>
    </row>
    <row r="427" spans="1:1" x14ac:dyDescent="0.25">
      <c r="A427" s="323"/>
    </row>
    <row r="428" spans="1:1" x14ac:dyDescent="0.25">
      <c r="A428" s="323"/>
    </row>
    <row r="429" spans="1:1" x14ac:dyDescent="0.25">
      <c r="A429" s="323"/>
    </row>
    <row r="430" spans="1:1" x14ac:dyDescent="0.25">
      <c r="A430" s="323"/>
    </row>
    <row r="431" spans="1:1" x14ac:dyDescent="0.25">
      <c r="A431" s="323"/>
    </row>
    <row r="432" spans="1:1" x14ac:dyDescent="0.25">
      <c r="A432" s="323"/>
    </row>
    <row r="433" spans="1:1" x14ac:dyDescent="0.25">
      <c r="A433" s="323"/>
    </row>
    <row r="434" spans="1:1" x14ac:dyDescent="0.25">
      <c r="A434" s="323"/>
    </row>
    <row r="435" spans="1:1" x14ac:dyDescent="0.25">
      <c r="A435" s="323"/>
    </row>
    <row r="436" spans="1:1" x14ac:dyDescent="0.25">
      <c r="A436" s="323"/>
    </row>
    <row r="437" spans="1:1" x14ac:dyDescent="0.25">
      <c r="A437" s="323"/>
    </row>
    <row r="438" spans="1:1" x14ac:dyDescent="0.25">
      <c r="A438" s="323"/>
    </row>
    <row r="439" spans="1:1" x14ac:dyDescent="0.25">
      <c r="A439" s="323"/>
    </row>
    <row r="440" spans="1:1" x14ac:dyDescent="0.25">
      <c r="A440" s="323"/>
    </row>
    <row r="441" spans="1:1" x14ac:dyDescent="0.25">
      <c r="A441" s="323"/>
    </row>
    <row r="442" spans="1:1" x14ac:dyDescent="0.25">
      <c r="A442" s="323"/>
    </row>
    <row r="443" spans="1:1" x14ac:dyDescent="0.25">
      <c r="A443" s="323"/>
    </row>
    <row r="444" spans="1:1" x14ac:dyDescent="0.25">
      <c r="A444" s="323"/>
    </row>
    <row r="445" spans="1:1" x14ac:dyDescent="0.25">
      <c r="A445" s="323"/>
    </row>
    <row r="446" spans="1:1" x14ac:dyDescent="0.25">
      <c r="A446" s="323"/>
    </row>
    <row r="447" spans="1:1" x14ac:dyDescent="0.25">
      <c r="A447" s="323"/>
    </row>
    <row r="448" spans="1:1" x14ac:dyDescent="0.25">
      <c r="A448" s="323"/>
    </row>
    <row r="449" spans="1:1" x14ac:dyDescent="0.25">
      <c r="A449" s="323"/>
    </row>
    <row r="450" spans="1:1" x14ac:dyDescent="0.25">
      <c r="A450" s="323"/>
    </row>
    <row r="451" spans="1:1" x14ac:dyDescent="0.25">
      <c r="A451" s="323"/>
    </row>
    <row r="452" spans="1:1" x14ac:dyDescent="0.25">
      <c r="A452" s="323"/>
    </row>
    <row r="453" spans="1:1" x14ac:dyDescent="0.25">
      <c r="A453" s="323"/>
    </row>
    <row r="454" spans="1:1" x14ac:dyDescent="0.25">
      <c r="A454" s="323"/>
    </row>
    <row r="455" spans="1:1" x14ac:dyDescent="0.25">
      <c r="A455" s="323"/>
    </row>
    <row r="456" spans="1:1" x14ac:dyDescent="0.25">
      <c r="A456" s="323"/>
    </row>
    <row r="457" spans="1:1" x14ac:dyDescent="0.25">
      <c r="A457" s="323"/>
    </row>
    <row r="458" spans="1:1" x14ac:dyDescent="0.25">
      <c r="A458" s="323"/>
    </row>
    <row r="459" spans="1:1" x14ac:dyDescent="0.25">
      <c r="A459" s="323"/>
    </row>
    <row r="460" spans="1:1" x14ac:dyDescent="0.25">
      <c r="A460" s="323"/>
    </row>
    <row r="461" spans="1:1" x14ac:dyDescent="0.25">
      <c r="A461" s="323"/>
    </row>
    <row r="462" spans="1:1" x14ac:dyDescent="0.25">
      <c r="A462" s="323"/>
    </row>
    <row r="463" spans="1:1" x14ac:dyDescent="0.25">
      <c r="A463" s="323"/>
    </row>
    <row r="464" spans="1:1" x14ac:dyDescent="0.25">
      <c r="A464" s="323"/>
    </row>
    <row r="465" spans="1:1" x14ac:dyDescent="0.25">
      <c r="A465" s="323"/>
    </row>
    <row r="466" spans="1:1" x14ac:dyDescent="0.25">
      <c r="A466" s="323"/>
    </row>
    <row r="467" spans="1:1" x14ac:dyDescent="0.25">
      <c r="A467" s="323"/>
    </row>
    <row r="468" spans="1:1" x14ac:dyDescent="0.25">
      <c r="A468" s="323"/>
    </row>
    <row r="469" spans="1:1" x14ac:dyDescent="0.25">
      <c r="A469" s="323"/>
    </row>
    <row r="470" spans="1:1" x14ac:dyDescent="0.25">
      <c r="A470" s="323"/>
    </row>
    <row r="471" spans="1:1" x14ac:dyDescent="0.25">
      <c r="A471" s="323"/>
    </row>
    <row r="472" spans="1:1" x14ac:dyDescent="0.25">
      <c r="A472" s="323"/>
    </row>
    <row r="473" spans="1:1" x14ac:dyDescent="0.25">
      <c r="A473" s="323"/>
    </row>
    <row r="474" spans="1:1" x14ac:dyDescent="0.25">
      <c r="A474" s="323"/>
    </row>
    <row r="475" spans="1:1" x14ac:dyDescent="0.25">
      <c r="A475" s="323"/>
    </row>
    <row r="476" spans="1:1" x14ac:dyDescent="0.25">
      <c r="A476" s="323"/>
    </row>
    <row r="477" spans="1:1" x14ac:dyDescent="0.25">
      <c r="A477" s="323"/>
    </row>
    <row r="478" spans="1:1" x14ac:dyDescent="0.25">
      <c r="A478" s="323"/>
    </row>
    <row r="479" spans="1:1" x14ac:dyDescent="0.25">
      <c r="A479" s="323"/>
    </row>
    <row r="480" spans="1:1" x14ac:dyDescent="0.25">
      <c r="A480" s="323"/>
    </row>
    <row r="481" spans="1:1" x14ac:dyDescent="0.25">
      <c r="A481" s="323"/>
    </row>
    <row r="482" spans="1:1" x14ac:dyDescent="0.25">
      <c r="A482" s="323"/>
    </row>
    <row r="483" spans="1:1" x14ac:dyDescent="0.25">
      <c r="A483" s="323"/>
    </row>
    <row r="484" spans="1:1" x14ac:dyDescent="0.25">
      <c r="A484" s="323"/>
    </row>
    <row r="485" spans="1:1" x14ac:dyDescent="0.25">
      <c r="A485" s="323"/>
    </row>
    <row r="486" spans="1:1" x14ac:dyDescent="0.25">
      <c r="A486" s="323"/>
    </row>
    <row r="487" spans="1:1" x14ac:dyDescent="0.25">
      <c r="A487" s="323"/>
    </row>
    <row r="488" spans="1:1" x14ac:dyDescent="0.25">
      <c r="A488" s="323"/>
    </row>
    <row r="489" spans="1:1" x14ac:dyDescent="0.25">
      <c r="A489" s="323"/>
    </row>
    <row r="490" spans="1:1" x14ac:dyDescent="0.25">
      <c r="A490" s="323"/>
    </row>
    <row r="491" spans="1:1" x14ac:dyDescent="0.25">
      <c r="A491" s="323"/>
    </row>
    <row r="492" spans="1:1" x14ac:dyDescent="0.25">
      <c r="A492" s="323"/>
    </row>
    <row r="493" spans="1:1" x14ac:dyDescent="0.25">
      <c r="A493" s="323"/>
    </row>
    <row r="494" spans="1:1" x14ac:dyDescent="0.25">
      <c r="A494" s="323"/>
    </row>
    <row r="495" spans="1:1" x14ac:dyDescent="0.25">
      <c r="A495" s="323"/>
    </row>
    <row r="496" spans="1:1" x14ac:dyDescent="0.25">
      <c r="A496" s="323"/>
    </row>
    <row r="497" spans="1:1" x14ac:dyDescent="0.25">
      <c r="A497" s="323"/>
    </row>
    <row r="498" spans="1:1" x14ac:dyDescent="0.25">
      <c r="A498" s="323"/>
    </row>
    <row r="499" spans="1:1" x14ac:dyDescent="0.25">
      <c r="A499" s="323"/>
    </row>
    <row r="500" spans="1:1" x14ac:dyDescent="0.25">
      <c r="A500" s="323"/>
    </row>
    <row r="501" spans="1:1" x14ac:dyDescent="0.25">
      <c r="A501" s="323"/>
    </row>
    <row r="502" spans="1:1" x14ac:dyDescent="0.25">
      <c r="A502" s="323"/>
    </row>
    <row r="503" spans="1:1" x14ac:dyDescent="0.25">
      <c r="A503" s="323"/>
    </row>
    <row r="504" spans="1:1" x14ac:dyDescent="0.25">
      <c r="A504" s="323"/>
    </row>
    <row r="505" spans="1:1" x14ac:dyDescent="0.25">
      <c r="A505" s="323"/>
    </row>
    <row r="506" spans="1:1" x14ac:dyDescent="0.25">
      <c r="A506" s="323"/>
    </row>
    <row r="507" spans="1:1" x14ac:dyDescent="0.25">
      <c r="A507" s="323"/>
    </row>
    <row r="508" spans="1:1" x14ac:dyDescent="0.25">
      <c r="A508" s="323"/>
    </row>
    <row r="509" spans="1:1" x14ac:dyDescent="0.25">
      <c r="A509" s="323"/>
    </row>
    <row r="510" spans="1:1" x14ac:dyDescent="0.25">
      <c r="A510" s="323"/>
    </row>
    <row r="511" spans="1:1" x14ac:dyDescent="0.25">
      <c r="A511" s="323"/>
    </row>
    <row r="512" spans="1:1" x14ac:dyDescent="0.25">
      <c r="A512" s="323"/>
    </row>
    <row r="513" spans="1:1" x14ac:dyDescent="0.25">
      <c r="A513" s="323"/>
    </row>
    <row r="514" spans="1:1" x14ac:dyDescent="0.25">
      <c r="A514" s="323"/>
    </row>
    <row r="515" spans="1:1" x14ac:dyDescent="0.25">
      <c r="A515" s="323"/>
    </row>
    <row r="516" spans="1:1" x14ac:dyDescent="0.25">
      <c r="A516" s="323"/>
    </row>
    <row r="517" spans="1:1" x14ac:dyDescent="0.25">
      <c r="A517" s="323"/>
    </row>
    <row r="518" spans="1:1" x14ac:dyDescent="0.25">
      <c r="A518" s="323"/>
    </row>
    <row r="519" spans="1:1" x14ac:dyDescent="0.25">
      <c r="A519" s="323"/>
    </row>
    <row r="520" spans="1:1" x14ac:dyDescent="0.25">
      <c r="A520" s="323"/>
    </row>
    <row r="521" spans="1:1" x14ac:dyDescent="0.25">
      <c r="A521" s="323"/>
    </row>
    <row r="522" spans="1:1" x14ac:dyDescent="0.25">
      <c r="A522" s="323"/>
    </row>
    <row r="523" spans="1:1" x14ac:dyDescent="0.25">
      <c r="A523" s="323"/>
    </row>
    <row r="524" spans="1:1" x14ac:dyDescent="0.25">
      <c r="A524" s="323"/>
    </row>
    <row r="525" spans="1:1" x14ac:dyDescent="0.25">
      <c r="A525" s="323"/>
    </row>
    <row r="526" spans="1:1" x14ac:dyDescent="0.25">
      <c r="A526" s="323"/>
    </row>
    <row r="527" spans="1:1" x14ac:dyDescent="0.25">
      <c r="A527" s="323"/>
    </row>
    <row r="528" spans="1:1" x14ac:dyDescent="0.25">
      <c r="A528" s="323"/>
    </row>
    <row r="529" spans="1:1" x14ac:dyDescent="0.25">
      <c r="A529" s="323"/>
    </row>
    <row r="530" spans="1:1" x14ac:dyDescent="0.25">
      <c r="A530" s="323"/>
    </row>
    <row r="531" spans="1:1" x14ac:dyDescent="0.25">
      <c r="A531" s="323"/>
    </row>
    <row r="532" spans="1:1" x14ac:dyDescent="0.25">
      <c r="A532" s="323"/>
    </row>
    <row r="533" spans="1:1" x14ac:dyDescent="0.25">
      <c r="A533" s="323"/>
    </row>
    <row r="534" spans="1:1" x14ac:dyDescent="0.25">
      <c r="A534" s="323"/>
    </row>
    <row r="535" spans="1:1" x14ac:dyDescent="0.25">
      <c r="A535" s="323"/>
    </row>
    <row r="536" spans="1:1" x14ac:dyDescent="0.25">
      <c r="A536" s="323"/>
    </row>
    <row r="537" spans="1:1" x14ac:dyDescent="0.25">
      <c r="A537" s="323"/>
    </row>
    <row r="538" spans="1:1" x14ac:dyDescent="0.25">
      <c r="A538" s="323"/>
    </row>
    <row r="539" spans="1:1" x14ac:dyDescent="0.25">
      <c r="A539" s="323"/>
    </row>
    <row r="540" spans="1:1" x14ac:dyDescent="0.25">
      <c r="A540" s="323"/>
    </row>
    <row r="541" spans="1:1" x14ac:dyDescent="0.25">
      <c r="A541" s="323"/>
    </row>
    <row r="542" spans="1:1" x14ac:dyDescent="0.25">
      <c r="A542" s="323"/>
    </row>
    <row r="543" spans="1:1" x14ac:dyDescent="0.25">
      <c r="A543" s="323"/>
    </row>
    <row r="544" spans="1:1" x14ac:dyDescent="0.25">
      <c r="A544" s="323"/>
    </row>
    <row r="545" spans="1:1" x14ac:dyDescent="0.25">
      <c r="A545" s="323"/>
    </row>
    <row r="546" spans="1:1" x14ac:dyDescent="0.25">
      <c r="A546" s="323"/>
    </row>
    <row r="547" spans="1:1" x14ac:dyDescent="0.25">
      <c r="A547" s="323"/>
    </row>
    <row r="548" spans="1:1" x14ac:dyDescent="0.25">
      <c r="A548" s="323"/>
    </row>
    <row r="549" spans="1:1" x14ac:dyDescent="0.25">
      <c r="A549" s="323"/>
    </row>
    <row r="550" spans="1:1" x14ac:dyDescent="0.25">
      <c r="A550" s="323"/>
    </row>
    <row r="551" spans="1:1" x14ac:dyDescent="0.25">
      <c r="A551" s="323"/>
    </row>
    <row r="552" spans="1:1" x14ac:dyDescent="0.25">
      <c r="A552" s="323"/>
    </row>
    <row r="553" spans="1:1" x14ac:dyDescent="0.25">
      <c r="A553" s="323"/>
    </row>
    <row r="554" spans="1:1" x14ac:dyDescent="0.25">
      <c r="A554" s="323"/>
    </row>
    <row r="555" spans="1:1" x14ac:dyDescent="0.25">
      <c r="A555" s="323"/>
    </row>
    <row r="556" spans="1:1" x14ac:dyDescent="0.25">
      <c r="A556" s="323"/>
    </row>
    <row r="557" spans="1:1" x14ac:dyDescent="0.25">
      <c r="A557" s="323"/>
    </row>
    <row r="558" spans="1:1" x14ac:dyDescent="0.25">
      <c r="A558" s="323"/>
    </row>
    <row r="559" spans="1:1" x14ac:dyDescent="0.25">
      <c r="A559" s="323"/>
    </row>
    <row r="560" spans="1:1" x14ac:dyDescent="0.25">
      <c r="A560" s="323"/>
    </row>
    <row r="561" spans="1:1" x14ac:dyDescent="0.25">
      <c r="A561" s="323"/>
    </row>
    <row r="562" spans="1:1" x14ac:dyDescent="0.25">
      <c r="A562" s="323"/>
    </row>
    <row r="563" spans="1:1" x14ac:dyDescent="0.25">
      <c r="A563" s="323"/>
    </row>
    <row r="564" spans="1:1" x14ac:dyDescent="0.25">
      <c r="A564" s="323"/>
    </row>
    <row r="565" spans="1:1" x14ac:dyDescent="0.25">
      <c r="A565" s="323"/>
    </row>
    <row r="566" spans="1:1" x14ac:dyDescent="0.25">
      <c r="A566" s="323"/>
    </row>
    <row r="567" spans="1:1" x14ac:dyDescent="0.25">
      <c r="A567" s="323"/>
    </row>
    <row r="568" spans="1:1" x14ac:dyDescent="0.25">
      <c r="A568" s="323"/>
    </row>
    <row r="569" spans="1:1" x14ac:dyDescent="0.25">
      <c r="A569" s="323"/>
    </row>
    <row r="570" spans="1:1" x14ac:dyDescent="0.25">
      <c r="A570" s="323"/>
    </row>
    <row r="571" spans="1:1" x14ac:dyDescent="0.25">
      <c r="A571" s="323"/>
    </row>
    <row r="572" spans="1:1" x14ac:dyDescent="0.25">
      <c r="A572" s="323"/>
    </row>
    <row r="573" spans="1:1" x14ac:dyDescent="0.25">
      <c r="A573" s="323"/>
    </row>
    <row r="574" spans="1:1" x14ac:dyDescent="0.25">
      <c r="A574" s="323"/>
    </row>
    <row r="575" spans="1:1" x14ac:dyDescent="0.25">
      <c r="A575" s="323"/>
    </row>
    <row r="576" spans="1:1" x14ac:dyDescent="0.25">
      <c r="A576" s="323"/>
    </row>
    <row r="577" spans="1:1" x14ac:dyDescent="0.25">
      <c r="A577" s="323"/>
    </row>
    <row r="578" spans="1:1" x14ac:dyDescent="0.25">
      <c r="A578" s="323"/>
    </row>
    <row r="579" spans="1:1" x14ac:dyDescent="0.25">
      <c r="A579" s="323"/>
    </row>
    <row r="580" spans="1:1" x14ac:dyDescent="0.25">
      <c r="A580" s="323"/>
    </row>
    <row r="581" spans="1:1" x14ac:dyDescent="0.25">
      <c r="A581" s="323"/>
    </row>
    <row r="582" spans="1:1" x14ac:dyDescent="0.25">
      <c r="A582" s="323"/>
    </row>
    <row r="583" spans="1:1" x14ac:dyDescent="0.25">
      <c r="A583" s="323"/>
    </row>
    <row r="584" spans="1:1" x14ac:dyDescent="0.25">
      <c r="A584" s="323"/>
    </row>
    <row r="585" spans="1:1" x14ac:dyDescent="0.25">
      <c r="A585" s="323"/>
    </row>
    <row r="586" spans="1:1" x14ac:dyDescent="0.25">
      <c r="A586" s="323"/>
    </row>
    <row r="587" spans="1:1" x14ac:dyDescent="0.25">
      <c r="A587" s="323"/>
    </row>
    <row r="588" spans="1:1" x14ac:dyDescent="0.25">
      <c r="A588" s="323"/>
    </row>
    <row r="589" spans="1:1" x14ac:dyDescent="0.25">
      <c r="A589" s="323"/>
    </row>
    <row r="590" spans="1:1" x14ac:dyDescent="0.25">
      <c r="A590" s="323"/>
    </row>
    <row r="591" spans="1:1" x14ac:dyDescent="0.25">
      <c r="A591" s="323"/>
    </row>
    <row r="592" spans="1:1" x14ac:dyDescent="0.25">
      <c r="A592" s="323"/>
    </row>
    <row r="593" spans="1:1" x14ac:dyDescent="0.25">
      <c r="A593" s="323"/>
    </row>
    <row r="594" spans="1:1" x14ac:dyDescent="0.25">
      <c r="A594" s="323"/>
    </row>
    <row r="595" spans="1:1" x14ac:dyDescent="0.25">
      <c r="A595" s="323"/>
    </row>
    <row r="596" spans="1:1" x14ac:dyDescent="0.25">
      <c r="A596" s="323"/>
    </row>
    <row r="597" spans="1:1" x14ac:dyDescent="0.25">
      <c r="A597" s="323"/>
    </row>
    <row r="598" spans="1:1" x14ac:dyDescent="0.25">
      <c r="A598" s="323"/>
    </row>
    <row r="599" spans="1:1" x14ac:dyDescent="0.25">
      <c r="A599" s="323"/>
    </row>
    <row r="600" spans="1:1" x14ac:dyDescent="0.25">
      <c r="A600" s="323"/>
    </row>
    <row r="601" spans="1:1" x14ac:dyDescent="0.25">
      <c r="A601" s="323"/>
    </row>
    <row r="602" spans="1:1" x14ac:dyDescent="0.25">
      <c r="A602" s="323"/>
    </row>
    <row r="603" spans="1:1" x14ac:dyDescent="0.25">
      <c r="A603" s="323"/>
    </row>
    <row r="604" spans="1:1" x14ac:dyDescent="0.25">
      <c r="A604" s="323"/>
    </row>
    <row r="605" spans="1:1" x14ac:dyDescent="0.25">
      <c r="A605" s="323"/>
    </row>
    <row r="606" spans="1:1" x14ac:dyDescent="0.25">
      <c r="A606" s="323"/>
    </row>
    <row r="607" spans="1:1" x14ac:dyDescent="0.25">
      <c r="A607" s="323"/>
    </row>
    <row r="608" spans="1:1" x14ac:dyDescent="0.25">
      <c r="A608" s="323"/>
    </row>
    <row r="609" spans="1:1" x14ac:dyDescent="0.25">
      <c r="A609" s="323"/>
    </row>
    <row r="610" spans="1:1" x14ac:dyDescent="0.25">
      <c r="A610" s="323"/>
    </row>
    <row r="611" spans="1:1" x14ac:dyDescent="0.25">
      <c r="A611" s="323"/>
    </row>
    <row r="612" spans="1:1" x14ac:dyDescent="0.25">
      <c r="A612" s="323"/>
    </row>
    <row r="613" spans="1:1" x14ac:dyDescent="0.25">
      <c r="A613" s="323"/>
    </row>
    <row r="614" spans="1:1" x14ac:dyDescent="0.25">
      <c r="A614" s="323"/>
    </row>
    <row r="615" spans="1:1" x14ac:dyDescent="0.25">
      <c r="A615" s="323"/>
    </row>
    <row r="616" spans="1:1" x14ac:dyDescent="0.25">
      <c r="A616" s="323"/>
    </row>
    <row r="617" spans="1:1" x14ac:dyDescent="0.25">
      <c r="A617" s="323"/>
    </row>
    <row r="618" spans="1:1" x14ac:dyDescent="0.25">
      <c r="A618" s="323"/>
    </row>
    <row r="619" spans="1:1" x14ac:dyDescent="0.25">
      <c r="A619" s="323"/>
    </row>
    <row r="620" spans="1:1" x14ac:dyDescent="0.25">
      <c r="A620" s="323"/>
    </row>
    <row r="621" spans="1:1" x14ac:dyDescent="0.25">
      <c r="A621" s="323"/>
    </row>
    <row r="622" spans="1:1" x14ac:dyDescent="0.25">
      <c r="A622" s="323"/>
    </row>
    <row r="623" spans="1:1" x14ac:dyDescent="0.25">
      <c r="A623" s="323"/>
    </row>
    <row r="624" spans="1:1" x14ac:dyDescent="0.25">
      <c r="A624" s="323"/>
    </row>
    <row r="625" spans="1:1" x14ac:dyDescent="0.25">
      <c r="A625" s="323"/>
    </row>
    <row r="626" spans="1:1" x14ac:dyDescent="0.25">
      <c r="A626" s="323"/>
    </row>
    <row r="627" spans="1:1" x14ac:dyDescent="0.25">
      <c r="A627" s="323"/>
    </row>
    <row r="628" spans="1:1" x14ac:dyDescent="0.25">
      <c r="A628" s="323"/>
    </row>
    <row r="629" spans="1:1" x14ac:dyDescent="0.25">
      <c r="A629" s="323"/>
    </row>
    <row r="630" spans="1:1" x14ac:dyDescent="0.25">
      <c r="A630" s="323"/>
    </row>
    <row r="631" spans="1:1" x14ac:dyDescent="0.25">
      <c r="A631" s="323"/>
    </row>
    <row r="632" spans="1:1" x14ac:dyDescent="0.25">
      <c r="A632" s="323"/>
    </row>
    <row r="633" spans="1:1" x14ac:dyDescent="0.25">
      <c r="A633" s="323"/>
    </row>
    <row r="634" spans="1:1" x14ac:dyDescent="0.25">
      <c r="A634" s="323"/>
    </row>
    <row r="635" spans="1:1" x14ac:dyDescent="0.25">
      <c r="A635" s="323"/>
    </row>
    <row r="636" spans="1:1" x14ac:dyDescent="0.25">
      <c r="A636" s="323"/>
    </row>
    <row r="637" spans="1:1" x14ac:dyDescent="0.25">
      <c r="A637" s="323"/>
    </row>
    <row r="638" spans="1:1" x14ac:dyDescent="0.25">
      <c r="A638" s="323"/>
    </row>
    <row r="639" spans="1:1" x14ac:dyDescent="0.25">
      <c r="A639" s="323"/>
    </row>
    <row r="640" spans="1:1" x14ac:dyDescent="0.25">
      <c r="A640" s="323"/>
    </row>
    <row r="641" spans="1:1" x14ac:dyDescent="0.25">
      <c r="A641" s="323"/>
    </row>
    <row r="642" spans="1:1" x14ac:dyDescent="0.25">
      <c r="A642" s="323"/>
    </row>
    <row r="643" spans="1:1" x14ac:dyDescent="0.25">
      <c r="A643" s="323"/>
    </row>
    <row r="644" spans="1:1" x14ac:dyDescent="0.25">
      <c r="A644" s="323"/>
    </row>
    <row r="645" spans="1:1" x14ac:dyDescent="0.25">
      <c r="A645" s="323"/>
    </row>
    <row r="646" spans="1:1" x14ac:dyDescent="0.25">
      <c r="A646" s="323"/>
    </row>
    <row r="647" spans="1:1" x14ac:dyDescent="0.25">
      <c r="A647" s="323"/>
    </row>
    <row r="648" spans="1:1" x14ac:dyDescent="0.25">
      <c r="A648" s="323"/>
    </row>
    <row r="649" spans="1:1" x14ac:dyDescent="0.25">
      <c r="A649" s="323"/>
    </row>
    <row r="650" spans="1:1" x14ac:dyDescent="0.25">
      <c r="A650" s="323"/>
    </row>
    <row r="651" spans="1:1" x14ac:dyDescent="0.25">
      <c r="A651" s="323"/>
    </row>
    <row r="652" spans="1:1" x14ac:dyDescent="0.25">
      <c r="A652" s="323"/>
    </row>
    <row r="653" spans="1:1" x14ac:dyDescent="0.25">
      <c r="A653" s="323"/>
    </row>
    <row r="654" spans="1:1" x14ac:dyDescent="0.25">
      <c r="A654" s="323"/>
    </row>
    <row r="655" spans="1:1" x14ac:dyDescent="0.25">
      <c r="A655" s="323"/>
    </row>
    <row r="656" spans="1:1" x14ac:dyDescent="0.25">
      <c r="A656" s="323"/>
    </row>
    <row r="657" spans="1:1" x14ac:dyDescent="0.25">
      <c r="A657" s="323"/>
    </row>
    <row r="658" spans="1:1" x14ac:dyDescent="0.25">
      <c r="A658" s="323"/>
    </row>
    <row r="659" spans="1:1" x14ac:dyDescent="0.25">
      <c r="A659" s="323"/>
    </row>
    <row r="660" spans="1:1" x14ac:dyDescent="0.25">
      <c r="A660" s="323"/>
    </row>
    <row r="661" spans="1:1" x14ac:dyDescent="0.25">
      <c r="A661" s="323"/>
    </row>
    <row r="662" spans="1:1" x14ac:dyDescent="0.25">
      <c r="A662" s="323"/>
    </row>
    <row r="663" spans="1:1" x14ac:dyDescent="0.25">
      <c r="A663" s="323"/>
    </row>
    <row r="664" spans="1:1" x14ac:dyDescent="0.25">
      <c r="A664" s="323"/>
    </row>
    <row r="665" spans="1:1" x14ac:dyDescent="0.25">
      <c r="A665" s="323"/>
    </row>
    <row r="666" spans="1:1" x14ac:dyDescent="0.25">
      <c r="A666" s="323"/>
    </row>
    <row r="667" spans="1:1" x14ac:dyDescent="0.25">
      <c r="A667" s="323"/>
    </row>
    <row r="668" spans="1:1" x14ac:dyDescent="0.25">
      <c r="A668" s="323"/>
    </row>
    <row r="669" spans="1:1" x14ac:dyDescent="0.25">
      <c r="A669" s="323"/>
    </row>
    <row r="670" spans="1:1" x14ac:dyDescent="0.25">
      <c r="A670" s="323"/>
    </row>
    <row r="671" spans="1:1" x14ac:dyDescent="0.25">
      <c r="A671" s="323"/>
    </row>
    <row r="672" spans="1:1" x14ac:dyDescent="0.25">
      <c r="A672" s="323"/>
    </row>
    <row r="673" spans="1:1" x14ac:dyDescent="0.25">
      <c r="A673" s="323"/>
    </row>
    <row r="674" spans="1:1" x14ac:dyDescent="0.25">
      <c r="A674" s="323"/>
    </row>
    <row r="675" spans="1:1" x14ac:dyDescent="0.25">
      <c r="A675" s="323"/>
    </row>
    <row r="676" spans="1:1" x14ac:dyDescent="0.25">
      <c r="A676" s="323"/>
    </row>
    <row r="677" spans="1:1" x14ac:dyDescent="0.25">
      <c r="A677" s="323"/>
    </row>
    <row r="678" spans="1:1" x14ac:dyDescent="0.25">
      <c r="A678" s="323"/>
    </row>
    <row r="679" spans="1:1" x14ac:dyDescent="0.25">
      <c r="A679" s="323"/>
    </row>
    <row r="680" spans="1:1" x14ac:dyDescent="0.25">
      <c r="A680" s="323"/>
    </row>
    <row r="681" spans="1:1" x14ac:dyDescent="0.25">
      <c r="A681" s="323"/>
    </row>
    <row r="682" spans="1:1" x14ac:dyDescent="0.25">
      <c r="A682" s="323"/>
    </row>
    <row r="683" spans="1:1" x14ac:dyDescent="0.25">
      <c r="A683" s="323"/>
    </row>
    <row r="684" spans="1:1" x14ac:dyDescent="0.25">
      <c r="A684" s="323"/>
    </row>
    <row r="685" spans="1:1" x14ac:dyDescent="0.25">
      <c r="A685" s="323"/>
    </row>
    <row r="686" spans="1:1" x14ac:dyDescent="0.25">
      <c r="A686" s="323"/>
    </row>
    <row r="687" spans="1:1" x14ac:dyDescent="0.25">
      <c r="A687" s="323"/>
    </row>
    <row r="688" spans="1:1" x14ac:dyDescent="0.25">
      <c r="A688" s="323"/>
    </row>
    <row r="689" spans="1:1" x14ac:dyDescent="0.25">
      <c r="A689" s="323"/>
    </row>
    <row r="690" spans="1:1" x14ac:dyDescent="0.25">
      <c r="A690" s="323"/>
    </row>
    <row r="691" spans="1:1" x14ac:dyDescent="0.25">
      <c r="A691" s="323"/>
    </row>
    <row r="692" spans="1:1" x14ac:dyDescent="0.25">
      <c r="A692" s="323"/>
    </row>
    <row r="693" spans="1:1" x14ac:dyDescent="0.25">
      <c r="A693" s="323"/>
    </row>
    <row r="694" spans="1:1" x14ac:dyDescent="0.25">
      <c r="A694" s="323"/>
    </row>
    <row r="695" spans="1:1" x14ac:dyDescent="0.25">
      <c r="A695" s="323"/>
    </row>
    <row r="696" spans="1:1" x14ac:dyDescent="0.25">
      <c r="A696" s="323"/>
    </row>
    <row r="697" spans="1:1" x14ac:dyDescent="0.25">
      <c r="A697" s="323"/>
    </row>
    <row r="698" spans="1:1" x14ac:dyDescent="0.25">
      <c r="A698" s="323"/>
    </row>
    <row r="699" spans="1:1" x14ac:dyDescent="0.25">
      <c r="A699" s="323"/>
    </row>
    <row r="700" spans="1:1" x14ac:dyDescent="0.25">
      <c r="A700" s="323"/>
    </row>
    <row r="701" spans="1:1" x14ac:dyDescent="0.25">
      <c r="A701" s="323"/>
    </row>
    <row r="702" spans="1:1" x14ac:dyDescent="0.25">
      <c r="A702" s="323"/>
    </row>
    <row r="703" spans="1:1" x14ac:dyDescent="0.25">
      <c r="A703" s="323"/>
    </row>
    <row r="704" spans="1:1" x14ac:dyDescent="0.25">
      <c r="A704" s="323"/>
    </row>
    <row r="705" spans="1:1" x14ac:dyDescent="0.25">
      <c r="A705" s="323"/>
    </row>
    <row r="706" spans="1:1" x14ac:dyDescent="0.25">
      <c r="A706" s="323"/>
    </row>
    <row r="707" spans="1:1" x14ac:dyDescent="0.25">
      <c r="A707" s="323"/>
    </row>
    <row r="708" spans="1:1" x14ac:dyDescent="0.25">
      <c r="A708" s="323"/>
    </row>
    <row r="709" spans="1:1" x14ac:dyDescent="0.25">
      <c r="A709" s="323"/>
    </row>
    <row r="710" spans="1:1" x14ac:dyDescent="0.25">
      <c r="A710" s="323"/>
    </row>
    <row r="711" spans="1:1" x14ac:dyDescent="0.25">
      <c r="A711" s="323"/>
    </row>
    <row r="712" spans="1:1" x14ac:dyDescent="0.25">
      <c r="A712" s="323"/>
    </row>
    <row r="713" spans="1:1" x14ac:dyDescent="0.25">
      <c r="A713" s="323"/>
    </row>
    <row r="714" spans="1:1" x14ac:dyDescent="0.25">
      <c r="A714" s="323"/>
    </row>
    <row r="715" spans="1:1" x14ac:dyDescent="0.25">
      <c r="A715" s="323"/>
    </row>
    <row r="716" spans="1:1" x14ac:dyDescent="0.25">
      <c r="A716" s="323"/>
    </row>
    <row r="717" spans="1:1" x14ac:dyDescent="0.25">
      <c r="A717" s="323"/>
    </row>
    <row r="718" spans="1:1" x14ac:dyDescent="0.25">
      <c r="A718" s="323"/>
    </row>
    <row r="719" spans="1:1" x14ac:dyDescent="0.25">
      <c r="A719" s="323"/>
    </row>
    <row r="720" spans="1:1" x14ac:dyDescent="0.25">
      <c r="A720" s="323"/>
    </row>
    <row r="721" spans="1:1" x14ac:dyDescent="0.25">
      <c r="A721" s="323"/>
    </row>
    <row r="722" spans="1:1" x14ac:dyDescent="0.25">
      <c r="A722" s="323"/>
    </row>
    <row r="723" spans="1:1" x14ac:dyDescent="0.25">
      <c r="A723" s="323"/>
    </row>
    <row r="724" spans="1:1" x14ac:dyDescent="0.25">
      <c r="A724" s="323"/>
    </row>
    <row r="725" spans="1:1" x14ac:dyDescent="0.25">
      <c r="A725" s="323"/>
    </row>
    <row r="726" spans="1:1" x14ac:dyDescent="0.25">
      <c r="A726" s="323"/>
    </row>
    <row r="727" spans="1:1" x14ac:dyDescent="0.25">
      <c r="A727" s="323"/>
    </row>
    <row r="728" spans="1:1" x14ac:dyDescent="0.25">
      <c r="A728" s="323"/>
    </row>
    <row r="729" spans="1:1" x14ac:dyDescent="0.25">
      <c r="A729" s="323"/>
    </row>
    <row r="730" spans="1:1" x14ac:dyDescent="0.25">
      <c r="A730" s="323"/>
    </row>
    <row r="731" spans="1:1" x14ac:dyDescent="0.25">
      <c r="A731" s="323"/>
    </row>
    <row r="732" spans="1:1" x14ac:dyDescent="0.25">
      <c r="A732" s="323"/>
    </row>
    <row r="733" spans="1:1" x14ac:dyDescent="0.25">
      <c r="A733" s="323"/>
    </row>
    <row r="734" spans="1:1" x14ac:dyDescent="0.25">
      <c r="A734" s="323"/>
    </row>
    <row r="735" spans="1:1" x14ac:dyDescent="0.25">
      <c r="A735" s="323"/>
    </row>
    <row r="736" spans="1:1" x14ac:dyDescent="0.25">
      <c r="A736" s="323"/>
    </row>
    <row r="737" spans="1:1" x14ac:dyDescent="0.25">
      <c r="A737" s="323"/>
    </row>
    <row r="738" spans="1:1" x14ac:dyDescent="0.25">
      <c r="A738" s="323"/>
    </row>
    <row r="739" spans="1:1" x14ac:dyDescent="0.25">
      <c r="A739" s="323"/>
    </row>
    <row r="740" spans="1:1" x14ac:dyDescent="0.25">
      <c r="A740" s="323"/>
    </row>
    <row r="741" spans="1:1" x14ac:dyDescent="0.25">
      <c r="A741" s="323"/>
    </row>
    <row r="742" spans="1:1" x14ac:dyDescent="0.25">
      <c r="A742" s="323"/>
    </row>
    <row r="743" spans="1:1" x14ac:dyDescent="0.25">
      <c r="A743" s="323"/>
    </row>
    <row r="744" spans="1:1" x14ac:dyDescent="0.25">
      <c r="A744" s="323"/>
    </row>
    <row r="745" spans="1:1" x14ac:dyDescent="0.25">
      <c r="A745" s="323"/>
    </row>
    <row r="746" spans="1:1" x14ac:dyDescent="0.25">
      <c r="A746" s="323"/>
    </row>
    <row r="747" spans="1:1" x14ac:dyDescent="0.25">
      <c r="A747" s="323"/>
    </row>
    <row r="748" spans="1:1" x14ac:dyDescent="0.25">
      <c r="A748" s="323"/>
    </row>
    <row r="749" spans="1:1" x14ac:dyDescent="0.25">
      <c r="A749" s="323"/>
    </row>
    <row r="750" spans="1:1" x14ac:dyDescent="0.25">
      <c r="A750" s="323"/>
    </row>
    <row r="751" spans="1:1" x14ac:dyDescent="0.25">
      <c r="A751" s="323"/>
    </row>
    <row r="752" spans="1:1" x14ac:dyDescent="0.25">
      <c r="A752" s="323"/>
    </row>
    <row r="753" spans="1:1" x14ac:dyDescent="0.25">
      <c r="A753" s="323"/>
    </row>
    <row r="754" spans="1:1" x14ac:dyDescent="0.25">
      <c r="A754" s="323"/>
    </row>
    <row r="755" spans="1:1" x14ac:dyDescent="0.25">
      <c r="A755" s="323"/>
    </row>
    <row r="756" spans="1:1" x14ac:dyDescent="0.25">
      <c r="A756" s="323"/>
    </row>
    <row r="757" spans="1:1" x14ac:dyDescent="0.25">
      <c r="A757" s="323"/>
    </row>
    <row r="758" spans="1:1" x14ac:dyDescent="0.25">
      <c r="A758" s="323"/>
    </row>
    <row r="759" spans="1:1" x14ac:dyDescent="0.25">
      <c r="A759" s="323"/>
    </row>
    <row r="760" spans="1:1" x14ac:dyDescent="0.25">
      <c r="A760" s="323"/>
    </row>
    <row r="761" spans="1:1" x14ac:dyDescent="0.25">
      <c r="A761" s="323"/>
    </row>
    <row r="762" spans="1:1" x14ac:dyDescent="0.25">
      <c r="A762" s="323"/>
    </row>
    <row r="763" spans="1:1" x14ac:dyDescent="0.25">
      <c r="A763" s="323"/>
    </row>
    <row r="764" spans="1:1" x14ac:dyDescent="0.25">
      <c r="A764" s="323"/>
    </row>
    <row r="765" spans="1:1" x14ac:dyDescent="0.25">
      <c r="A765" s="323"/>
    </row>
    <row r="766" spans="1:1" x14ac:dyDescent="0.25">
      <c r="A766" s="323"/>
    </row>
    <row r="767" spans="1:1" x14ac:dyDescent="0.25">
      <c r="A767" s="323"/>
    </row>
    <row r="768" spans="1:1" x14ac:dyDescent="0.25">
      <c r="A768" s="323"/>
    </row>
    <row r="769" spans="1:1" x14ac:dyDescent="0.25">
      <c r="A769" s="323"/>
    </row>
    <row r="770" spans="1:1" x14ac:dyDescent="0.25">
      <c r="A770" s="323"/>
    </row>
    <row r="771" spans="1:1" x14ac:dyDescent="0.25">
      <c r="A771" s="323"/>
    </row>
    <row r="772" spans="1:1" x14ac:dyDescent="0.25">
      <c r="A772" s="323"/>
    </row>
    <row r="773" spans="1:1" x14ac:dyDescent="0.25">
      <c r="A773" s="323"/>
    </row>
    <row r="774" spans="1:1" x14ac:dyDescent="0.25">
      <c r="A774" s="323"/>
    </row>
    <row r="775" spans="1:1" x14ac:dyDescent="0.25">
      <c r="A775" s="323"/>
    </row>
    <row r="776" spans="1:1" x14ac:dyDescent="0.25">
      <c r="A776" s="323"/>
    </row>
    <row r="777" spans="1:1" x14ac:dyDescent="0.25">
      <c r="A777" s="323"/>
    </row>
    <row r="778" spans="1:1" x14ac:dyDescent="0.25">
      <c r="A778" s="323"/>
    </row>
    <row r="779" spans="1:1" x14ac:dyDescent="0.25">
      <c r="A779" s="323"/>
    </row>
    <row r="780" spans="1:1" x14ac:dyDescent="0.25">
      <c r="A780" s="323"/>
    </row>
    <row r="781" spans="1:1" x14ac:dyDescent="0.25">
      <c r="A781" s="323"/>
    </row>
    <row r="782" spans="1:1" x14ac:dyDescent="0.25">
      <c r="A782" s="323"/>
    </row>
    <row r="783" spans="1:1" x14ac:dyDescent="0.25">
      <c r="A783" s="323"/>
    </row>
    <row r="784" spans="1:1" x14ac:dyDescent="0.25">
      <c r="A784" s="323"/>
    </row>
    <row r="785" spans="1:1" x14ac:dyDescent="0.25">
      <c r="A785" s="323"/>
    </row>
    <row r="786" spans="1:1" x14ac:dyDescent="0.25">
      <c r="A786" s="323"/>
    </row>
    <row r="787" spans="1:1" x14ac:dyDescent="0.25">
      <c r="A787" s="323"/>
    </row>
    <row r="788" spans="1:1" x14ac:dyDescent="0.25">
      <c r="A788" s="323"/>
    </row>
    <row r="789" spans="1:1" x14ac:dyDescent="0.25">
      <c r="A789" s="323"/>
    </row>
    <row r="790" spans="1:1" x14ac:dyDescent="0.25">
      <c r="A790" s="323"/>
    </row>
    <row r="791" spans="1:1" x14ac:dyDescent="0.25">
      <c r="A791" s="323"/>
    </row>
    <row r="792" spans="1:1" x14ac:dyDescent="0.25">
      <c r="A792" s="323"/>
    </row>
    <row r="793" spans="1:1" x14ac:dyDescent="0.25">
      <c r="A793" s="323"/>
    </row>
    <row r="794" spans="1:1" x14ac:dyDescent="0.25">
      <c r="A794" s="323"/>
    </row>
    <row r="795" spans="1:1" x14ac:dyDescent="0.25">
      <c r="A795" s="323"/>
    </row>
    <row r="796" spans="1:1" x14ac:dyDescent="0.25">
      <c r="A796" s="323"/>
    </row>
    <row r="797" spans="1:1" x14ac:dyDescent="0.25">
      <c r="A797" s="323"/>
    </row>
    <row r="798" spans="1:1" x14ac:dyDescent="0.25">
      <c r="A798" s="323"/>
    </row>
    <row r="799" spans="1:1" x14ac:dyDescent="0.25">
      <c r="A799" s="323"/>
    </row>
    <row r="800" spans="1:1" x14ac:dyDescent="0.25">
      <c r="A800" s="323"/>
    </row>
    <row r="801" spans="1:1" x14ac:dyDescent="0.25">
      <c r="A801" s="323"/>
    </row>
    <row r="802" spans="1:1" x14ac:dyDescent="0.25">
      <c r="A802" s="323"/>
    </row>
    <row r="803" spans="1:1" x14ac:dyDescent="0.25">
      <c r="A803" s="323"/>
    </row>
    <row r="804" spans="1:1" x14ac:dyDescent="0.25">
      <c r="A804" s="323"/>
    </row>
    <row r="805" spans="1:1" x14ac:dyDescent="0.25">
      <c r="A805" s="323"/>
    </row>
    <row r="806" spans="1:1" x14ac:dyDescent="0.25">
      <c r="A806" s="323"/>
    </row>
    <row r="807" spans="1:1" x14ac:dyDescent="0.25">
      <c r="A807" s="323"/>
    </row>
    <row r="808" spans="1:1" x14ac:dyDescent="0.25">
      <c r="A808" s="323"/>
    </row>
    <row r="809" spans="1:1" x14ac:dyDescent="0.25">
      <c r="A809" s="323"/>
    </row>
    <row r="810" spans="1:1" x14ac:dyDescent="0.25">
      <c r="A810" s="323"/>
    </row>
    <row r="811" spans="1:1" x14ac:dyDescent="0.25">
      <c r="A811" s="323"/>
    </row>
    <row r="812" spans="1:1" x14ac:dyDescent="0.25">
      <c r="A812" s="323"/>
    </row>
    <row r="813" spans="1:1" x14ac:dyDescent="0.25">
      <c r="A813" s="323"/>
    </row>
    <row r="814" spans="1:1" x14ac:dyDescent="0.25">
      <c r="A814" s="323"/>
    </row>
    <row r="815" spans="1:1" x14ac:dyDescent="0.25">
      <c r="A815" s="323"/>
    </row>
    <row r="816" spans="1:1" x14ac:dyDescent="0.25">
      <c r="A816" s="323"/>
    </row>
    <row r="817" spans="1:1" x14ac:dyDescent="0.25">
      <c r="A817" s="323"/>
    </row>
    <row r="818" spans="1:1" x14ac:dyDescent="0.25">
      <c r="A818" s="323"/>
    </row>
    <row r="819" spans="1:1" x14ac:dyDescent="0.25">
      <c r="A819" s="323"/>
    </row>
    <row r="820" spans="1:1" x14ac:dyDescent="0.25">
      <c r="A820" s="323"/>
    </row>
    <row r="821" spans="1:1" x14ac:dyDescent="0.25">
      <c r="A821" s="323"/>
    </row>
    <row r="822" spans="1:1" x14ac:dyDescent="0.25">
      <c r="A822" s="323"/>
    </row>
    <row r="823" spans="1:1" x14ac:dyDescent="0.25">
      <c r="A823" s="323"/>
    </row>
    <row r="824" spans="1:1" x14ac:dyDescent="0.25">
      <c r="A824" s="323"/>
    </row>
    <row r="825" spans="1:1" x14ac:dyDescent="0.25">
      <c r="A825" s="323"/>
    </row>
    <row r="826" spans="1:1" x14ac:dyDescent="0.25">
      <c r="A826" s="323"/>
    </row>
    <row r="827" spans="1:1" x14ac:dyDescent="0.25">
      <c r="A827" s="323"/>
    </row>
    <row r="828" spans="1:1" x14ac:dyDescent="0.25">
      <c r="A828" s="323"/>
    </row>
    <row r="829" spans="1:1" x14ac:dyDescent="0.25">
      <c r="A829" s="323"/>
    </row>
    <row r="830" spans="1:1" x14ac:dyDescent="0.25">
      <c r="A830" s="323"/>
    </row>
    <row r="831" spans="1:1" x14ac:dyDescent="0.25">
      <c r="A831" s="323"/>
    </row>
    <row r="832" spans="1:1" x14ac:dyDescent="0.25">
      <c r="A832" s="323"/>
    </row>
    <row r="833" spans="1:1" x14ac:dyDescent="0.25">
      <c r="A833" s="323"/>
    </row>
    <row r="834" spans="1:1" x14ac:dyDescent="0.25">
      <c r="A834" s="323"/>
    </row>
    <row r="835" spans="1:1" x14ac:dyDescent="0.25">
      <c r="A835" s="323"/>
    </row>
    <row r="836" spans="1:1" x14ac:dyDescent="0.25">
      <c r="A836" s="323"/>
    </row>
    <row r="837" spans="1:1" x14ac:dyDescent="0.25">
      <c r="A837" s="323"/>
    </row>
    <row r="838" spans="1:1" x14ac:dyDescent="0.25">
      <c r="A838" s="323"/>
    </row>
    <row r="839" spans="1:1" x14ac:dyDescent="0.25">
      <c r="A839" s="323"/>
    </row>
    <row r="840" spans="1:1" x14ac:dyDescent="0.25">
      <c r="A840" s="323"/>
    </row>
    <row r="841" spans="1:1" x14ac:dyDescent="0.25">
      <c r="A841" s="323"/>
    </row>
    <row r="842" spans="1:1" x14ac:dyDescent="0.25">
      <c r="A842" s="323"/>
    </row>
    <row r="843" spans="1:1" x14ac:dyDescent="0.25">
      <c r="A843" s="323"/>
    </row>
    <row r="844" spans="1:1" x14ac:dyDescent="0.25">
      <c r="A844" s="323"/>
    </row>
    <row r="845" spans="1:1" x14ac:dyDescent="0.25">
      <c r="A845" s="323"/>
    </row>
    <row r="846" spans="1:1" x14ac:dyDescent="0.25">
      <c r="A846" s="323"/>
    </row>
    <row r="847" spans="1:1" x14ac:dyDescent="0.25">
      <c r="A847" s="323"/>
    </row>
    <row r="848" spans="1:1" x14ac:dyDescent="0.25">
      <c r="A848" s="323"/>
    </row>
    <row r="849" spans="1:1" x14ac:dyDescent="0.25">
      <c r="A849" s="323"/>
    </row>
    <row r="850" spans="1:1" x14ac:dyDescent="0.25">
      <c r="A850" s="323"/>
    </row>
    <row r="851" spans="1:1" x14ac:dyDescent="0.25">
      <c r="A851" s="323"/>
    </row>
    <row r="852" spans="1:1" x14ac:dyDescent="0.25">
      <c r="A852" s="323"/>
    </row>
    <row r="853" spans="1:1" x14ac:dyDescent="0.25">
      <c r="A853" s="323"/>
    </row>
    <row r="854" spans="1:1" x14ac:dyDescent="0.25">
      <c r="A854" s="323"/>
    </row>
    <row r="855" spans="1:1" x14ac:dyDescent="0.25">
      <c r="A855" s="323"/>
    </row>
    <row r="856" spans="1:1" x14ac:dyDescent="0.25">
      <c r="A856" s="323"/>
    </row>
    <row r="857" spans="1:1" x14ac:dyDescent="0.25">
      <c r="A857" s="323"/>
    </row>
    <row r="858" spans="1:1" x14ac:dyDescent="0.25">
      <c r="A858" s="323"/>
    </row>
    <row r="859" spans="1:1" x14ac:dyDescent="0.25">
      <c r="A859" s="323"/>
    </row>
    <row r="860" spans="1:1" x14ac:dyDescent="0.25">
      <c r="A860" s="323"/>
    </row>
    <row r="861" spans="1:1" x14ac:dyDescent="0.25">
      <c r="A861" s="323"/>
    </row>
    <row r="862" spans="1:1" x14ac:dyDescent="0.25">
      <c r="A862" s="323"/>
    </row>
    <row r="863" spans="1:1" x14ac:dyDescent="0.25">
      <c r="A863" s="323"/>
    </row>
    <row r="864" spans="1:1" x14ac:dyDescent="0.25">
      <c r="A864" s="323"/>
    </row>
    <row r="865" spans="1:1" x14ac:dyDescent="0.25">
      <c r="A865" s="323"/>
    </row>
    <row r="866" spans="1:1" x14ac:dyDescent="0.25">
      <c r="A866" s="323"/>
    </row>
    <row r="867" spans="1:1" x14ac:dyDescent="0.25">
      <c r="A867" s="323"/>
    </row>
    <row r="868" spans="1:1" x14ac:dyDescent="0.25">
      <c r="A868" s="323"/>
    </row>
    <row r="869" spans="1:1" x14ac:dyDescent="0.25">
      <c r="A869" s="323"/>
    </row>
    <row r="870" spans="1:1" x14ac:dyDescent="0.25">
      <c r="A870" s="323"/>
    </row>
    <row r="871" spans="1:1" x14ac:dyDescent="0.25">
      <c r="A871" s="323"/>
    </row>
    <row r="872" spans="1:1" x14ac:dyDescent="0.25">
      <c r="A872" s="323"/>
    </row>
    <row r="873" spans="1:1" x14ac:dyDescent="0.25">
      <c r="A873" s="323"/>
    </row>
    <row r="874" spans="1:1" x14ac:dyDescent="0.25">
      <c r="A874" s="323"/>
    </row>
    <row r="875" spans="1:1" x14ac:dyDescent="0.25">
      <c r="A875" s="323"/>
    </row>
    <row r="876" spans="1:1" x14ac:dyDescent="0.25">
      <c r="A876" s="323"/>
    </row>
    <row r="877" spans="1:1" x14ac:dyDescent="0.25">
      <c r="A877" s="323"/>
    </row>
    <row r="878" spans="1:1" x14ac:dyDescent="0.25">
      <c r="A878" s="323"/>
    </row>
    <row r="879" spans="1:1" x14ac:dyDescent="0.25">
      <c r="A879" s="323"/>
    </row>
    <row r="880" spans="1:1" x14ac:dyDescent="0.25">
      <c r="A880" s="323"/>
    </row>
    <row r="881" spans="1:1" x14ac:dyDescent="0.25">
      <c r="A881" s="323"/>
    </row>
    <row r="882" spans="1:1" x14ac:dyDescent="0.25">
      <c r="A882" s="323"/>
    </row>
    <row r="883" spans="1:1" x14ac:dyDescent="0.25">
      <c r="A883" s="323"/>
    </row>
    <row r="884" spans="1:1" x14ac:dyDescent="0.25">
      <c r="A884" s="323"/>
    </row>
    <row r="885" spans="1:1" x14ac:dyDescent="0.25">
      <c r="A885" s="323"/>
    </row>
    <row r="886" spans="1:1" x14ac:dyDescent="0.25">
      <c r="A886" s="323"/>
    </row>
    <row r="887" spans="1:1" x14ac:dyDescent="0.25">
      <c r="A887" s="323"/>
    </row>
    <row r="888" spans="1:1" x14ac:dyDescent="0.25">
      <c r="A888" s="323"/>
    </row>
    <row r="889" spans="1:1" x14ac:dyDescent="0.25">
      <c r="A889" s="323"/>
    </row>
    <row r="890" spans="1:1" x14ac:dyDescent="0.25">
      <c r="A890" s="323"/>
    </row>
    <row r="891" spans="1:1" x14ac:dyDescent="0.25">
      <c r="A891" s="323"/>
    </row>
    <row r="892" spans="1:1" x14ac:dyDescent="0.25">
      <c r="A892" s="323"/>
    </row>
    <row r="893" spans="1:1" x14ac:dyDescent="0.25">
      <c r="A893" s="323"/>
    </row>
    <row r="894" spans="1:1" x14ac:dyDescent="0.25">
      <c r="A894" s="323"/>
    </row>
    <row r="895" spans="1:1" x14ac:dyDescent="0.25">
      <c r="A895" s="323"/>
    </row>
    <row r="896" spans="1:1" x14ac:dyDescent="0.25">
      <c r="A896" s="323"/>
    </row>
    <row r="897" spans="1:1" x14ac:dyDescent="0.25">
      <c r="A897" s="323"/>
    </row>
    <row r="898" spans="1:1" x14ac:dyDescent="0.25">
      <c r="A898" s="323"/>
    </row>
    <row r="899" spans="1:1" x14ac:dyDescent="0.25">
      <c r="A899" s="323"/>
    </row>
    <row r="900" spans="1:1" x14ac:dyDescent="0.25">
      <c r="A900" s="323"/>
    </row>
    <row r="901" spans="1:1" x14ac:dyDescent="0.25">
      <c r="A901" s="323"/>
    </row>
    <row r="902" spans="1:1" x14ac:dyDescent="0.25">
      <c r="A902" s="323"/>
    </row>
    <row r="903" spans="1:1" x14ac:dyDescent="0.25">
      <c r="A903" s="323"/>
    </row>
    <row r="904" spans="1:1" x14ac:dyDescent="0.25">
      <c r="A904" s="323"/>
    </row>
    <row r="905" spans="1:1" x14ac:dyDescent="0.25">
      <c r="A905" s="323"/>
    </row>
    <row r="906" spans="1:1" x14ac:dyDescent="0.25">
      <c r="A906" s="323"/>
    </row>
    <row r="907" spans="1:1" x14ac:dyDescent="0.25">
      <c r="A907" s="323"/>
    </row>
    <row r="908" spans="1:1" x14ac:dyDescent="0.25">
      <c r="A908" s="323"/>
    </row>
    <row r="909" spans="1:1" x14ac:dyDescent="0.25">
      <c r="A909" s="323"/>
    </row>
    <row r="910" spans="1:1" x14ac:dyDescent="0.25">
      <c r="A910" s="323"/>
    </row>
    <row r="911" spans="1:1" x14ac:dyDescent="0.25">
      <c r="A911" s="323"/>
    </row>
    <row r="912" spans="1:1" x14ac:dyDescent="0.25">
      <c r="A912" s="323"/>
    </row>
    <row r="913" spans="1:1" x14ac:dyDescent="0.25">
      <c r="A913" s="323"/>
    </row>
    <row r="914" spans="1:1" x14ac:dyDescent="0.25">
      <c r="A914" s="323"/>
    </row>
    <row r="915" spans="1:1" x14ac:dyDescent="0.25">
      <c r="A915" s="323"/>
    </row>
    <row r="916" spans="1:1" x14ac:dyDescent="0.25">
      <c r="A916" s="323"/>
    </row>
    <row r="917" spans="1:1" x14ac:dyDescent="0.25">
      <c r="A917" s="323"/>
    </row>
    <row r="918" spans="1:1" x14ac:dyDescent="0.25">
      <c r="A918" s="323"/>
    </row>
    <row r="919" spans="1:1" x14ac:dyDescent="0.25">
      <c r="A919" s="323"/>
    </row>
    <row r="920" spans="1:1" x14ac:dyDescent="0.25">
      <c r="A920" s="323"/>
    </row>
    <row r="921" spans="1:1" x14ac:dyDescent="0.25">
      <c r="A921" s="323"/>
    </row>
    <row r="922" spans="1:1" x14ac:dyDescent="0.25">
      <c r="A922" s="323"/>
    </row>
    <row r="923" spans="1:1" x14ac:dyDescent="0.25">
      <c r="A923" s="323"/>
    </row>
    <row r="924" spans="1:1" x14ac:dyDescent="0.25">
      <c r="A924" s="323"/>
    </row>
    <row r="925" spans="1:1" x14ac:dyDescent="0.25">
      <c r="A925" s="323"/>
    </row>
    <row r="926" spans="1:1" x14ac:dyDescent="0.25">
      <c r="A926" s="323"/>
    </row>
    <row r="927" spans="1:1" x14ac:dyDescent="0.25">
      <c r="A927" s="323"/>
    </row>
    <row r="928" spans="1:1" x14ac:dyDescent="0.25">
      <c r="A928" s="323"/>
    </row>
    <row r="929" spans="1:1" x14ac:dyDescent="0.25">
      <c r="A929" s="323"/>
    </row>
    <row r="930" spans="1:1" x14ac:dyDescent="0.25">
      <c r="A930" s="323"/>
    </row>
    <row r="931" spans="1:1" x14ac:dyDescent="0.25">
      <c r="A931" s="323"/>
    </row>
    <row r="932" spans="1:1" x14ac:dyDescent="0.25">
      <c r="A932" s="323"/>
    </row>
    <row r="933" spans="1:1" x14ac:dyDescent="0.25">
      <c r="A933" s="323"/>
    </row>
    <row r="934" spans="1:1" x14ac:dyDescent="0.25">
      <c r="A934" s="323"/>
    </row>
    <row r="935" spans="1:1" x14ac:dyDescent="0.25">
      <c r="A935" s="323"/>
    </row>
    <row r="936" spans="1:1" x14ac:dyDescent="0.25">
      <c r="A936" s="323"/>
    </row>
    <row r="937" spans="1:1" x14ac:dyDescent="0.25">
      <c r="A937" s="323"/>
    </row>
    <row r="938" spans="1:1" x14ac:dyDescent="0.25">
      <c r="A938" s="323"/>
    </row>
    <row r="939" spans="1:1" x14ac:dyDescent="0.25">
      <c r="A939" s="323"/>
    </row>
    <row r="940" spans="1:1" x14ac:dyDescent="0.25">
      <c r="A940" s="323"/>
    </row>
    <row r="941" spans="1:1" x14ac:dyDescent="0.25">
      <c r="A941" s="323"/>
    </row>
    <row r="942" spans="1:1" x14ac:dyDescent="0.25">
      <c r="A942" s="323"/>
    </row>
    <row r="943" spans="1:1" x14ac:dyDescent="0.25">
      <c r="A943" s="323"/>
    </row>
    <row r="944" spans="1:1" x14ac:dyDescent="0.25">
      <c r="A944" s="323"/>
    </row>
    <row r="945" spans="1:1" x14ac:dyDescent="0.25">
      <c r="A945" s="323"/>
    </row>
    <row r="946" spans="1:1" x14ac:dyDescent="0.25">
      <c r="A946" s="323"/>
    </row>
    <row r="947" spans="1:1" x14ac:dyDescent="0.25">
      <c r="A947" s="323"/>
    </row>
    <row r="948" spans="1:1" x14ac:dyDescent="0.25">
      <c r="A948" s="323"/>
    </row>
    <row r="949" spans="1:1" x14ac:dyDescent="0.25">
      <c r="A949" s="323"/>
    </row>
    <row r="950" spans="1:1" x14ac:dyDescent="0.25">
      <c r="A950" s="323"/>
    </row>
    <row r="951" spans="1:1" x14ac:dyDescent="0.25">
      <c r="A951" s="323"/>
    </row>
    <row r="952" spans="1:1" x14ac:dyDescent="0.25">
      <c r="A952" s="323"/>
    </row>
    <row r="953" spans="1:1" x14ac:dyDescent="0.25">
      <c r="A953" s="323"/>
    </row>
    <row r="954" spans="1:1" x14ac:dyDescent="0.25">
      <c r="A954" s="323"/>
    </row>
    <row r="955" spans="1:1" x14ac:dyDescent="0.25">
      <c r="A955" s="323"/>
    </row>
    <row r="956" spans="1:1" x14ac:dyDescent="0.25">
      <c r="A956" s="323"/>
    </row>
    <row r="957" spans="1:1" x14ac:dyDescent="0.25">
      <c r="A957" s="323"/>
    </row>
    <row r="958" spans="1:1" x14ac:dyDescent="0.25">
      <c r="A958" s="323"/>
    </row>
    <row r="959" spans="1:1" x14ac:dyDescent="0.25">
      <c r="A959" s="323"/>
    </row>
    <row r="960" spans="1:1" x14ac:dyDescent="0.25">
      <c r="A960" s="323"/>
    </row>
    <row r="961" spans="1:1" x14ac:dyDescent="0.25">
      <c r="A961" s="323"/>
    </row>
    <row r="962" spans="1:1" x14ac:dyDescent="0.25">
      <c r="A962" s="323"/>
    </row>
    <row r="963" spans="1:1" x14ac:dyDescent="0.25">
      <c r="A963" s="323"/>
    </row>
    <row r="964" spans="1:1" x14ac:dyDescent="0.25">
      <c r="A964" s="323"/>
    </row>
    <row r="965" spans="1:1" x14ac:dyDescent="0.25">
      <c r="A965" s="323"/>
    </row>
    <row r="966" spans="1:1" x14ac:dyDescent="0.25">
      <c r="A966" s="323"/>
    </row>
    <row r="967" spans="1:1" x14ac:dyDescent="0.25">
      <c r="A967" s="323"/>
    </row>
    <row r="968" spans="1:1" x14ac:dyDescent="0.25">
      <c r="A968" s="323"/>
    </row>
    <row r="969" spans="1:1" x14ac:dyDescent="0.25">
      <c r="A969" s="323"/>
    </row>
    <row r="970" spans="1:1" x14ac:dyDescent="0.25">
      <c r="A970" s="323"/>
    </row>
    <row r="971" spans="1:1" x14ac:dyDescent="0.25">
      <c r="A971" s="323"/>
    </row>
    <row r="972" spans="1:1" x14ac:dyDescent="0.25">
      <c r="A972" s="323"/>
    </row>
    <row r="973" spans="1:1" x14ac:dyDescent="0.25">
      <c r="A973" s="323"/>
    </row>
    <row r="974" spans="1:1" x14ac:dyDescent="0.25">
      <c r="A974" s="323"/>
    </row>
    <row r="975" spans="1:1" x14ac:dyDescent="0.25">
      <c r="A975" s="323"/>
    </row>
    <row r="976" spans="1:1" x14ac:dyDescent="0.25">
      <c r="A976" s="323"/>
    </row>
    <row r="977" spans="1:1" x14ac:dyDescent="0.25">
      <c r="A977" s="323"/>
    </row>
    <row r="978" spans="1:1" x14ac:dyDescent="0.25">
      <c r="A978" s="323"/>
    </row>
    <row r="979" spans="1:1" x14ac:dyDescent="0.25">
      <c r="A979" s="323"/>
    </row>
    <row r="980" spans="1:1" x14ac:dyDescent="0.25">
      <c r="A980" s="323"/>
    </row>
    <row r="981" spans="1:1" x14ac:dyDescent="0.25">
      <c r="A981" s="323"/>
    </row>
    <row r="982" spans="1:1" x14ac:dyDescent="0.25">
      <c r="A982" s="323"/>
    </row>
    <row r="983" spans="1:1" x14ac:dyDescent="0.25">
      <c r="A983" s="323"/>
    </row>
    <row r="984" spans="1:1" x14ac:dyDescent="0.25">
      <c r="A984" s="323"/>
    </row>
    <row r="985" spans="1:1" x14ac:dyDescent="0.25">
      <c r="A985" s="323"/>
    </row>
    <row r="986" spans="1:1" x14ac:dyDescent="0.25">
      <c r="A986" s="323"/>
    </row>
    <row r="987" spans="1:1" x14ac:dyDescent="0.25">
      <c r="A987" s="323"/>
    </row>
    <row r="988" spans="1:1" x14ac:dyDescent="0.25">
      <c r="A988" s="323"/>
    </row>
    <row r="989" spans="1:1" x14ac:dyDescent="0.25">
      <c r="A989" s="323"/>
    </row>
    <row r="990" spans="1:1" x14ac:dyDescent="0.25">
      <c r="A990" s="323"/>
    </row>
    <row r="991" spans="1:1" x14ac:dyDescent="0.25">
      <c r="A991" s="323"/>
    </row>
    <row r="992" spans="1:1" x14ac:dyDescent="0.25">
      <c r="A992" s="323"/>
    </row>
    <row r="993" spans="1:1" x14ac:dyDescent="0.25">
      <c r="A993" s="323"/>
    </row>
    <row r="994" spans="1:1" x14ac:dyDescent="0.25">
      <c r="A994" s="323"/>
    </row>
    <row r="995" spans="1:1" x14ac:dyDescent="0.25">
      <c r="A995" s="323"/>
    </row>
    <row r="996" spans="1:1" x14ac:dyDescent="0.25">
      <c r="A996" s="323"/>
    </row>
    <row r="997" spans="1:1" x14ac:dyDescent="0.25">
      <c r="A997" s="323"/>
    </row>
    <row r="998" spans="1:1" x14ac:dyDescent="0.25">
      <c r="A998" s="323"/>
    </row>
    <row r="999" spans="1:1" x14ac:dyDescent="0.25">
      <c r="A999" s="323"/>
    </row>
    <row r="1000" spans="1:1" x14ac:dyDescent="0.25">
      <c r="A1000" s="323"/>
    </row>
    <row r="1001" spans="1:1" x14ac:dyDescent="0.25">
      <c r="A1001" s="323"/>
    </row>
    <row r="1002" spans="1:1" x14ac:dyDescent="0.25">
      <c r="A1002" s="323"/>
    </row>
    <row r="1003" spans="1:1" x14ac:dyDescent="0.25">
      <c r="A1003" s="323"/>
    </row>
    <row r="1004" spans="1:1" x14ac:dyDescent="0.25">
      <c r="A1004" s="323"/>
    </row>
    <row r="1005" spans="1:1" x14ac:dyDescent="0.25">
      <c r="A1005" s="323"/>
    </row>
    <row r="1006" spans="1:1" x14ac:dyDescent="0.25">
      <c r="A1006" s="323"/>
    </row>
    <row r="1007" spans="1:1" x14ac:dyDescent="0.25">
      <c r="A1007" s="323"/>
    </row>
    <row r="1008" spans="1:1" x14ac:dyDescent="0.25">
      <c r="A1008" s="323"/>
    </row>
    <row r="1009" spans="1:1" x14ac:dyDescent="0.25">
      <c r="A1009" s="323"/>
    </row>
    <row r="1010" spans="1:1" x14ac:dyDescent="0.25">
      <c r="A1010" s="323"/>
    </row>
    <row r="1011" spans="1:1" x14ac:dyDescent="0.25">
      <c r="A1011" s="323"/>
    </row>
    <row r="1012" spans="1:1" x14ac:dyDescent="0.25">
      <c r="A1012" s="323"/>
    </row>
    <row r="1013" spans="1:1" x14ac:dyDescent="0.25">
      <c r="A1013" s="323"/>
    </row>
    <row r="1014" spans="1:1" x14ac:dyDescent="0.25">
      <c r="A1014" s="323"/>
    </row>
    <row r="1015" spans="1:1" x14ac:dyDescent="0.25">
      <c r="A1015" s="323"/>
    </row>
    <row r="1016" spans="1:1" x14ac:dyDescent="0.25">
      <c r="A1016" s="323"/>
    </row>
    <row r="1017" spans="1:1" x14ac:dyDescent="0.25">
      <c r="A1017" s="323"/>
    </row>
    <row r="1018" spans="1:1" x14ac:dyDescent="0.25">
      <c r="A1018" s="323"/>
    </row>
    <row r="1019" spans="1:1" x14ac:dyDescent="0.25">
      <c r="A1019" s="323"/>
    </row>
    <row r="1020" spans="1:1" x14ac:dyDescent="0.25">
      <c r="A1020" s="323"/>
    </row>
    <row r="1021" spans="1:1" x14ac:dyDescent="0.25">
      <c r="A1021" s="323"/>
    </row>
    <row r="1022" spans="1:1" x14ac:dyDescent="0.25">
      <c r="A1022" s="323"/>
    </row>
    <row r="1023" spans="1:1" x14ac:dyDescent="0.25">
      <c r="A1023" s="323"/>
    </row>
    <row r="1024" spans="1:1" x14ac:dyDescent="0.25">
      <c r="A1024" s="323"/>
    </row>
    <row r="1025" spans="1:1" x14ac:dyDescent="0.25">
      <c r="A1025" s="323"/>
    </row>
    <row r="1026" spans="1:1" x14ac:dyDescent="0.25">
      <c r="A1026" s="323"/>
    </row>
    <row r="1027" spans="1:1" x14ac:dyDescent="0.25">
      <c r="A1027" s="323"/>
    </row>
    <row r="1028" spans="1:1" x14ac:dyDescent="0.25">
      <c r="A1028" s="323"/>
    </row>
    <row r="1029" spans="1:1" x14ac:dyDescent="0.25">
      <c r="A1029" s="323"/>
    </row>
    <row r="1030" spans="1:1" x14ac:dyDescent="0.25">
      <c r="A1030" s="323"/>
    </row>
    <row r="1031" spans="1:1" x14ac:dyDescent="0.25">
      <c r="A1031" s="323"/>
    </row>
    <row r="1032" spans="1:1" x14ac:dyDescent="0.25">
      <c r="A1032" s="323"/>
    </row>
    <row r="1033" spans="1:1" x14ac:dyDescent="0.25">
      <c r="A1033" s="323"/>
    </row>
    <row r="1034" spans="1:1" x14ac:dyDescent="0.25">
      <c r="A1034" s="323"/>
    </row>
    <row r="1035" spans="1:1" x14ac:dyDescent="0.25">
      <c r="A1035" s="323"/>
    </row>
    <row r="1036" spans="1:1" x14ac:dyDescent="0.25">
      <c r="A1036" s="323"/>
    </row>
    <row r="1037" spans="1:1" x14ac:dyDescent="0.25">
      <c r="A1037" s="323"/>
    </row>
    <row r="1038" spans="1:1" x14ac:dyDescent="0.25">
      <c r="A1038" s="323"/>
    </row>
    <row r="1039" spans="1:1" x14ac:dyDescent="0.25">
      <c r="A1039" s="323"/>
    </row>
    <row r="1040" spans="1:1" x14ac:dyDescent="0.25">
      <c r="A1040" s="323"/>
    </row>
    <row r="1041" spans="1:1" x14ac:dyDescent="0.25">
      <c r="A1041" s="323"/>
    </row>
    <row r="1042" spans="1:1" x14ac:dyDescent="0.25">
      <c r="A1042" s="323"/>
    </row>
    <row r="1043" spans="1:1" x14ac:dyDescent="0.25">
      <c r="A1043" s="323"/>
    </row>
    <row r="1044" spans="1:1" x14ac:dyDescent="0.25">
      <c r="A1044" s="323"/>
    </row>
    <row r="1045" spans="1:1" x14ac:dyDescent="0.25">
      <c r="A1045" s="323"/>
    </row>
    <row r="1046" spans="1:1" x14ac:dyDescent="0.25">
      <c r="A1046" s="323"/>
    </row>
    <row r="1047" spans="1:1" x14ac:dyDescent="0.25">
      <c r="A1047" s="323"/>
    </row>
    <row r="1048" spans="1:1" x14ac:dyDescent="0.25">
      <c r="A1048" s="323"/>
    </row>
    <row r="1049" spans="1:1" x14ac:dyDescent="0.25">
      <c r="A1049" s="323"/>
    </row>
    <row r="1050" spans="1:1" x14ac:dyDescent="0.25">
      <c r="A1050" s="323"/>
    </row>
    <row r="1051" spans="1:1" x14ac:dyDescent="0.25">
      <c r="A1051" s="323"/>
    </row>
    <row r="1052" spans="1:1" x14ac:dyDescent="0.25">
      <c r="A1052" s="323"/>
    </row>
    <row r="1053" spans="1:1" x14ac:dyDescent="0.25">
      <c r="A1053" s="323"/>
    </row>
    <row r="1054" spans="1:1" x14ac:dyDescent="0.25">
      <c r="A1054" s="323"/>
    </row>
    <row r="1055" spans="1:1" x14ac:dyDescent="0.25">
      <c r="A1055" s="323"/>
    </row>
    <row r="1056" spans="1:1" x14ac:dyDescent="0.25">
      <c r="A1056" s="323"/>
    </row>
    <row r="1057" spans="1:1" x14ac:dyDescent="0.25">
      <c r="A1057" s="323"/>
    </row>
    <row r="1058" spans="1:1" x14ac:dyDescent="0.25">
      <c r="A1058" s="323"/>
    </row>
    <row r="1059" spans="1:1" x14ac:dyDescent="0.25">
      <c r="A1059" s="323"/>
    </row>
    <row r="1060" spans="1:1" x14ac:dyDescent="0.25">
      <c r="A1060" s="323"/>
    </row>
    <row r="1061" spans="1:1" x14ac:dyDescent="0.25">
      <c r="A1061" s="323"/>
    </row>
    <row r="1062" spans="1:1" x14ac:dyDescent="0.25">
      <c r="A1062" s="323"/>
    </row>
    <row r="1063" spans="1:1" x14ac:dyDescent="0.25">
      <c r="A1063" s="323"/>
    </row>
    <row r="1064" spans="1:1" x14ac:dyDescent="0.25">
      <c r="A1064" s="323"/>
    </row>
    <row r="1065" spans="1:1" x14ac:dyDescent="0.25">
      <c r="A1065" s="323"/>
    </row>
    <row r="1066" spans="1:1" x14ac:dyDescent="0.25">
      <c r="A1066" s="323"/>
    </row>
    <row r="1067" spans="1:1" x14ac:dyDescent="0.25">
      <c r="A1067" s="323"/>
    </row>
    <row r="1068" spans="1:1" x14ac:dyDescent="0.25">
      <c r="A1068" s="323"/>
    </row>
    <row r="1069" spans="1:1" x14ac:dyDescent="0.25">
      <c r="A1069" s="323"/>
    </row>
    <row r="1070" spans="1:1" x14ac:dyDescent="0.25">
      <c r="A1070" s="323"/>
    </row>
    <row r="1071" spans="1:1" x14ac:dyDescent="0.25">
      <c r="A1071" s="323"/>
    </row>
    <row r="1072" spans="1:1" x14ac:dyDescent="0.25">
      <c r="A1072" s="323"/>
    </row>
    <row r="1073" spans="1:1" x14ac:dyDescent="0.25">
      <c r="A1073" s="323"/>
    </row>
    <row r="1074" spans="1:1" x14ac:dyDescent="0.25">
      <c r="A1074" s="323"/>
    </row>
    <row r="1075" spans="1:1" x14ac:dyDescent="0.25">
      <c r="A1075" s="323"/>
    </row>
    <row r="1076" spans="1:1" x14ac:dyDescent="0.25">
      <c r="A1076" s="323"/>
    </row>
    <row r="1077" spans="1:1" x14ac:dyDescent="0.25">
      <c r="A1077" s="323"/>
    </row>
    <row r="1078" spans="1:1" x14ac:dyDescent="0.25">
      <c r="A1078" s="323"/>
    </row>
    <row r="1079" spans="1:1" x14ac:dyDescent="0.25">
      <c r="A1079" s="323"/>
    </row>
    <row r="1080" spans="1:1" x14ac:dyDescent="0.25">
      <c r="A1080" s="323"/>
    </row>
    <row r="1081" spans="1:1" x14ac:dyDescent="0.25">
      <c r="A1081" s="323"/>
    </row>
    <row r="1082" spans="1:1" x14ac:dyDescent="0.25">
      <c r="A1082" s="323"/>
    </row>
    <row r="1083" spans="1:1" x14ac:dyDescent="0.25">
      <c r="A1083" s="323"/>
    </row>
    <row r="1084" spans="1:1" x14ac:dyDescent="0.25">
      <c r="A1084" s="323"/>
    </row>
    <row r="1085" spans="1:1" x14ac:dyDescent="0.25">
      <c r="A1085" s="323"/>
    </row>
    <row r="1086" spans="1:1" x14ac:dyDescent="0.25">
      <c r="A1086" s="323"/>
    </row>
    <row r="1087" spans="1:1" x14ac:dyDescent="0.25">
      <c r="A1087" s="323"/>
    </row>
    <row r="1088" spans="1:1" x14ac:dyDescent="0.25">
      <c r="A1088" s="323"/>
    </row>
    <row r="1089" spans="1:1" x14ac:dyDescent="0.25">
      <c r="A1089" s="323"/>
    </row>
    <row r="1090" spans="1:1" x14ac:dyDescent="0.25">
      <c r="A1090" s="323"/>
    </row>
    <row r="1091" spans="1:1" x14ac:dyDescent="0.25">
      <c r="A1091" s="323"/>
    </row>
    <row r="1092" spans="1:1" x14ac:dyDescent="0.25">
      <c r="A1092" s="323"/>
    </row>
    <row r="1093" spans="1:1" x14ac:dyDescent="0.25">
      <c r="A1093" s="323"/>
    </row>
    <row r="1094" spans="1:1" x14ac:dyDescent="0.25">
      <c r="A1094" s="323"/>
    </row>
    <row r="1095" spans="1:1" x14ac:dyDescent="0.25">
      <c r="A1095" s="323"/>
    </row>
    <row r="1096" spans="1:1" x14ac:dyDescent="0.25">
      <c r="A1096" s="323"/>
    </row>
    <row r="1097" spans="1:1" x14ac:dyDescent="0.25">
      <c r="A1097" s="323"/>
    </row>
    <row r="1098" spans="1:1" x14ac:dyDescent="0.25">
      <c r="A1098" s="323"/>
    </row>
    <row r="1099" spans="1:1" x14ac:dyDescent="0.25">
      <c r="A1099" s="323"/>
    </row>
    <row r="1100" spans="1:1" x14ac:dyDescent="0.25">
      <c r="A1100" s="323"/>
    </row>
    <row r="1101" spans="1:1" x14ac:dyDescent="0.25">
      <c r="A1101" s="323"/>
    </row>
    <row r="1102" spans="1:1" x14ac:dyDescent="0.25">
      <c r="A1102" s="323"/>
    </row>
    <row r="1103" spans="1:1" x14ac:dyDescent="0.25">
      <c r="A1103" s="323"/>
    </row>
    <row r="1104" spans="1:1" x14ac:dyDescent="0.25">
      <c r="A1104" s="323"/>
    </row>
    <row r="1105" spans="1:1" x14ac:dyDescent="0.25">
      <c r="A1105" s="323"/>
    </row>
    <row r="1106" spans="1:1" x14ac:dyDescent="0.25">
      <c r="A1106" s="323"/>
    </row>
    <row r="1107" spans="1:1" x14ac:dyDescent="0.25">
      <c r="A1107" s="323"/>
    </row>
    <row r="1108" spans="1:1" x14ac:dyDescent="0.25">
      <c r="A1108" s="323"/>
    </row>
    <row r="1109" spans="1:1" x14ac:dyDescent="0.25">
      <c r="A1109" s="323"/>
    </row>
    <row r="1110" spans="1:1" x14ac:dyDescent="0.25">
      <c r="A1110" s="323"/>
    </row>
    <row r="1111" spans="1:1" x14ac:dyDescent="0.25">
      <c r="A1111" s="323"/>
    </row>
    <row r="1112" spans="1:1" x14ac:dyDescent="0.25">
      <c r="A1112" s="323"/>
    </row>
    <row r="1113" spans="1:1" x14ac:dyDescent="0.25">
      <c r="A1113" s="323"/>
    </row>
    <row r="1114" spans="1:1" x14ac:dyDescent="0.25">
      <c r="A1114" s="323"/>
    </row>
    <row r="1115" spans="1:1" x14ac:dyDescent="0.25">
      <c r="A1115" s="323"/>
    </row>
    <row r="1116" spans="1:1" x14ac:dyDescent="0.25">
      <c r="A1116" s="323"/>
    </row>
    <row r="1117" spans="1:1" x14ac:dyDescent="0.25">
      <c r="A1117" s="323"/>
    </row>
    <row r="1118" spans="1:1" x14ac:dyDescent="0.25">
      <c r="A1118" s="323"/>
    </row>
    <row r="1119" spans="1:1" x14ac:dyDescent="0.25">
      <c r="A1119" s="323"/>
    </row>
    <row r="1120" spans="1:1" x14ac:dyDescent="0.25">
      <c r="A1120" s="323"/>
    </row>
    <row r="1121" spans="1:1" x14ac:dyDescent="0.25">
      <c r="A1121" s="323"/>
    </row>
    <row r="1122" spans="1:1" x14ac:dyDescent="0.25">
      <c r="A1122" s="323"/>
    </row>
    <row r="1123" spans="1:1" x14ac:dyDescent="0.25">
      <c r="A1123" s="323"/>
    </row>
    <row r="1124" spans="1:1" x14ac:dyDescent="0.25">
      <c r="A1124" s="323"/>
    </row>
    <row r="1125" spans="1:1" x14ac:dyDescent="0.25">
      <c r="A1125" s="323"/>
    </row>
    <row r="1126" spans="1:1" x14ac:dyDescent="0.25">
      <c r="A1126" s="323"/>
    </row>
    <row r="1127" spans="1:1" x14ac:dyDescent="0.25">
      <c r="A1127" s="323"/>
    </row>
    <row r="1128" spans="1:1" x14ac:dyDescent="0.25">
      <c r="A1128" s="323"/>
    </row>
    <row r="1129" spans="1:1" x14ac:dyDescent="0.25">
      <c r="A1129" s="323"/>
    </row>
    <row r="1130" spans="1:1" x14ac:dyDescent="0.25">
      <c r="A1130" s="323"/>
    </row>
    <row r="1131" spans="1:1" x14ac:dyDescent="0.25">
      <c r="A1131" s="323"/>
    </row>
    <row r="1132" spans="1:1" x14ac:dyDescent="0.25">
      <c r="A1132" s="323"/>
    </row>
    <row r="1133" spans="1:1" x14ac:dyDescent="0.25">
      <c r="A1133" s="323"/>
    </row>
    <row r="1134" spans="1:1" x14ac:dyDescent="0.25">
      <c r="A1134" s="323"/>
    </row>
    <row r="1135" spans="1:1" x14ac:dyDescent="0.25">
      <c r="A1135" s="323"/>
    </row>
    <row r="1136" spans="1:1" x14ac:dyDescent="0.25">
      <c r="A1136" s="323"/>
    </row>
    <row r="1137" spans="1:1" x14ac:dyDescent="0.25">
      <c r="A1137" s="323"/>
    </row>
    <row r="1138" spans="1:1" x14ac:dyDescent="0.25">
      <c r="A1138" s="323"/>
    </row>
    <row r="1139" spans="1:1" x14ac:dyDescent="0.25">
      <c r="A1139" s="323"/>
    </row>
    <row r="1140" spans="1:1" x14ac:dyDescent="0.25">
      <c r="A1140" s="323"/>
    </row>
    <row r="1141" spans="1:1" x14ac:dyDescent="0.25">
      <c r="A1141" s="323"/>
    </row>
    <row r="1142" spans="1:1" x14ac:dyDescent="0.25">
      <c r="A1142" s="323"/>
    </row>
    <row r="1143" spans="1:1" x14ac:dyDescent="0.25">
      <c r="A1143" s="323"/>
    </row>
    <row r="1144" spans="1:1" x14ac:dyDescent="0.25">
      <c r="A1144" s="323"/>
    </row>
    <row r="1145" spans="1:1" x14ac:dyDescent="0.25">
      <c r="A1145" s="323"/>
    </row>
    <row r="1146" spans="1:1" x14ac:dyDescent="0.25">
      <c r="A1146" s="323"/>
    </row>
    <row r="1147" spans="1:1" x14ac:dyDescent="0.25">
      <c r="A1147" s="323"/>
    </row>
    <row r="1148" spans="1:1" x14ac:dyDescent="0.25">
      <c r="A1148" s="323"/>
    </row>
    <row r="1149" spans="1:1" x14ac:dyDescent="0.25">
      <c r="A1149" s="323"/>
    </row>
    <row r="1150" spans="1:1" x14ac:dyDescent="0.25">
      <c r="A1150" s="323"/>
    </row>
    <row r="1151" spans="1:1" x14ac:dyDescent="0.25">
      <c r="A1151" s="323"/>
    </row>
    <row r="1152" spans="1:1" x14ac:dyDescent="0.25">
      <c r="A1152" s="323"/>
    </row>
    <row r="1153" spans="1:1" x14ac:dyDescent="0.25">
      <c r="A1153" s="323"/>
    </row>
    <row r="1154" spans="1:1" x14ac:dyDescent="0.25">
      <c r="A1154" s="323"/>
    </row>
    <row r="1155" spans="1:1" x14ac:dyDescent="0.25">
      <c r="A1155" s="323"/>
    </row>
    <row r="1156" spans="1:1" x14ac:dyDescent="0.25">
      <c r="A1156" s="323"/>
    </row>
    <row r="1157" spans="1:1" x14ac:dyDescent="0.25">
      <c r="A1157" s="323"/>
    </row>
    <row r="1158" spans="1:1" x14ac:dyDescent="0.25">
      <c r="A1158" s="323"/>
    </row>
    <row r="1159" spans="1:1" x14ac:dyDescent="0.25">
      <c r="A1159" s="323"/>
    </row>
    <row r="1160" spans="1:1" x14ac:dyDescent="0.25">
      <c r="A1160" s="323"/>
    </row>
    <row r="1161" spans="1:1" x14ac:dyDescent="0.25">
      <c r="A1161" s="323"/>
    </row>
    <row r="1162" spans="1:1" x14ac:dyDescent="0.25">
      <c r="A1162" s="323"/>
    </row>
    <row r="1163" spans="1:1" x14ac:dyDescent="0.25">
      <c r="A1163" s="323"/>
    </row>
    <row r="1164" spans="1:1" x14ac:dyDescent="0.25">
      <c r="A1164" s="323"/>
    </row>
    <row r="1165" spans="1:1" x14ac:dyDescent="0.25">
      <c r="A1165" s="323"/>
    </row>
    <row r="1166" spans="1:1" x14ac:dyDescent="0.25">
      <c r="A1166" s="323"/>
    </row>
    <row r="1167" spans="1:1" x14ac:dyDescent="0.25">
      <c r="A1167" s="323"/>
    </row>
    <row r="1168" spans="1:1" x14ac:dyDescent="0.25">
      <c r="A1168" s="323"/>
    </row>
    <row r="1169" spans="1:1" x14ac:dyDescent="0.25">
      <c r="A1169" s="323"/>
    </row>
    <row r="1170" spans="1:1" x14ac:dyDescent="0.25">
      <c r="A1170" s="323"/>
    </row>
    <row r="1171" spans="1:1" x14ac:dyDescent="0.25">
      <c r="A1171" s="323"/>
    </row>
    <row r="1172" spans="1:1" x14ac:dyDescent="0.25">
      <c r="A1172" s="323"/>
    </row>
    <row r="1173" spans="1:1" x14ac:dyDescent="0.25">
      <c r="A1173" s="323"/>
    </row>
    <row r="1174" spans="1:1" x14ac:dyDescent="0.25">
      <c r="A1174" s="323"/>
    </row>
    <row r="1175" spans="1:1" x14ac:dyDescent="0.25">
      <c r="A1175" s="323"/>
    </row>
    <row r="1176" spans="1:1" x14ac:dyDescent="0.25">
      <c r="A1176" s="323"/>
    </row>
    <row r="1177" spans="1:1" x14ac:dyDescent="0.25">
      <c r="A1177" s="323"/>
    </row>
    <row r="1178" spans="1:1" x14ac:dyDescent="0.25">
      <c r="A1178" s="323"/>
    </row>
    <row r="1179" spans="1:1" x14ac:dyDescent="0.25">
      <c r="A1179" s="323"/>
    </row>
    <row r="1180" spans="1:1" x14ac:dyDescent="0.25">
      <c r="A1180" s="323"/>
    </row>
    <row r="1181" spans="1:1" x14ac:dyDescent="0.25">
      <c r="A1181" s="323"/>
    </row>
    <row r="1182" spans="1:1" x14ac:dyDescent="0.25">
      <c r="A1182" s="323"/>
    </row>
    <row r="1183" spans="1:1" x14ac:dyDescent="0.25">
      <c r="A1183" s="323"/>
    </row>
    <row r="1184" spans="1:1" x14ac:dyDescent="0.25">
      <c r="A1184" s="323"/>
    </row>
    <row r="1185" spans="1:1" x14ac:dyDescent="0.25">
      <c r="A1185" s="323"/>
    </row>
    <row r="1186" spans="1:1" x14ac:dyDescent="0.25">
      <c r="A1186" s="323"/>
    </row>
    <row r="1187" spans="1:1" x14ac:dyDescent="0.25">
      <c r="A1187" s="323"/>
    </row>
    <row r="1188" spans="1:1" x14ac:dyDescent="0.25">
      <c r="A1188" s="323"/>
    </row>
    <row r="1189" spans="1:1" x14ac:dyDescent="0.25">
      <c r="A1189" s="323"/>
    </row>
    <row r="1190" spans="1:1" x14ac:dyDescent="0.25">
      <c r="A1190" s="323"/>
    </row>
    <row r="1191" spans="1:1" x14ac:dyDescent="0.25">
      <c r="A1191" s="323"/>
    </row>
    <row r="1192" spans="1:1" x14ac:dyDescent="0.25">
      <c r="A1192" s="323"/>
    </row>
    <row r="1193" spans="1:1" x14ac:dyDescent="0.25">
      <c r="A1193" s="323"/>
    </row>
    <row r="1194" spans="1:1" x14ac:dyDescent="0.25">
      <c r="A1194" s="323"/>
    </row>
    <row r="1195" spans="1:1" x14ac:dyDescent="0.25">
      <c r="A1195" s="323"/>
    </row>
    <row r="1196" spans="1:1" x14ac:dyDescent="0.25">
      <c r="A1196" s="323"/>
    </row>
    <row r="1197" spans="1:1" x14ac:dyDescent="0.25">
      <c r="A1197" s="323"/>
    </row>
    <row r="1198" spans="1:1" x14ac:dyDescent="0.25">
      <c r="A1198" s="323"/>
    </row>
    <row r="1199" spans="1:1" x14ac:dyDescent="0.25">
      <c r="A1199" s="323"/>
    </row>
    <row r="1200" spans="1:1" x14ac:dyDescent="0.25">
      <c r="A1200" s="323"/>
    </row>
    <row r="1201" spans="1:1" x14ac:dyDescent="0.25">
      <c r="A1201" s="323"/>
    </row>
    <row r="1202" spans="1:1" x14ac:dyDescent="0.25">
      <c r="A1202" s="323"/>
    </row>
    <row r="1203" spans="1:1" x14ac:dyDescent="0.25">
      <c r="A1203" s="323"/>
    </row>
    <row r="1204" spans="1:1" x14ac:dyDescent="0.25">
      <c r="A1204" s="323"/>
    </row>
    <row r="1205" spans="1:1" x14ac:dyDescent="0.25">
      <c r="A1205" s="323"/>
    </row>
    <row r="1206" spans="1:1" x14ac:dyDescent="0.25">
      <c r="A1206" s="323"/>
    </row>
    <row r="1207" spans="1:1" x14ac:dyDescent="0.25">
      <c r="A1207" s="323"/>
    </row>
    <row r="1208" spans="1:1" x14ac:dyDescent="0.25">
      <c r="A1208" s="323"/>
    </row>
    <row r="1209" spans="1:1" x14ac:dyDescent="0.25">
      <c r="A1209" s="323"/>
    </row>
    <row r="1210" spans="1:1" x14ac:dyDescent="0.25">
      <c r="A1210" s="323"/>
    </row>
    <row r="1211" spans="1:1" x14ac:dyDescent="0.25">
      <c r="A1211" s="323"/>
    </row>
    <row r="1212" spans="1:1" x14ac:dyDescent="0.25">
      <c r="A1212" s="323"/>
    </row>
    <row r="1213" spans="1:1" x14ac:dyDescent="0.25">
      <c r="A1213" s="323"/>
    </row>
    <row r="1214" spans="1:1" x14ac:dyDescent="0.25">
      <c r="A1214" s="323"/>
    </row>
    <row r="1215" spans="1:1" x14ac:dyDescent="0.25">
      <c r="A1215" s="323"/>
    </row>
    <row r="1216" spans="1:1" x14ac:dyDescent="0.25">
      <c r="A1216" s="323"/>
    </row>
    <row r="1217" spans="1:1" x14ac:dyDescent="0.25">
      <c r="A1217" s="323"/>
    </row>
    <row r="1218" spans="1:1" x14ac:dyDescent="0.25">
      <c r="A1218" s="323"/>
    </row>
    <row r="1219" spans="1:1" x14ac:dyDescent="0.25">
      <c r="A1219" s="323"/>
    </row>
    <row r="1220" spans="1:1" x14ac:dyDescent="0.25">
      <c r="A1220" s="323"/>
    </row>
    <row r="1221" spans="1:1" x14ac:dyDescent="0.25">
      <c r="A1221" s="323"/>
    </row>
    <row r="1222" spans="1:1" x14ac:dyDescent="0.25">
      <c r="A1222" s="323"/>
    </row>
    <row r="1223" spans="1:1" x14ac:dyDescent="0.25">
      <c r="A1223" s="323"/>
    </row>
    <row r="1224" spans="1:1" x14ac:dyDescent="0.25">
      <c r="A1224" s="323"/>
    </row>
    <row r="1225" spans="1:1" x14ac:dyDescent="0.25">
      <c r="A1225" s="323"/>
    </row>
    <row r="1226" spans="1:1" x14ac:dyDescent="0.25">
      <c r="A1226" s="323"/>
    </row>
    <row r="1227" spans="1:1" x14ac:dyDescent="0.25">
      <c r="A1227" s="323"/>
    </row>
    <row r="1228" spans="1:1" x14ac:dyDescent="0.25">
      <c r="A1228" s="323"/>
    </row>
    <row r="1229" spans="1:1" x14ac:dyDescent="0.25">
      <c r="A1229" s="323"/>
    </row>
    <row r="1230" spans="1:1" x14ac:dyDescent="0.25">
      <c r="A1230" s="323"/>
    </row>
    <row r="1231" spans="1:1" x14ac:dyDescent="0.25">
      <c r="A1231" s="323"/>
    </row>
    <row r="1232" spans="1:1" x14ac:dyDescent="0.25">
      <c r="A1232" s="323"/>
    </row>
    <row r="1233" spans="1:1" x14ac:dyDescent="0.25">
      <c r="A1233" s="323"/>
    </row>
    <row r="1234" spans="1:1" x14ac:dyDescent="0.25">
      <c r="A1234" s="323"/>
    </row>
    <row r="1235" spans="1:1" x14ac:dyDescent="0.25">
      <c r="A1235" s="323"/>
    </row>
    <row r="1236" spans="1:1" x14ac:dyDescent="0.25">
      <c r="A1236" s="323"/>
    </row>
    <row r="1237" spans="1:1" x14ac:dyDescent="0.25">
      <c r="A1237" s="323"/>
    </row>
    <row r="1238" spans="1:1" x14ac:dyDescent="0.25">
      <c r="A1238" s="323"/>
    </row>
    <row r="1239" spans="1:1" x14ac:dyDescent="0.25">
      <c r="A1239" s="323"/>
    </row>
    <row r="1240" spans="1:1" x14ac:dyDescent="0.25">
      <c r="A1240" s="323"/>
    </row>
    <row r="1241" spans="1:1" x14ac:dyDescent="0.25">
      <c r="A1241" s="323"/>
    </row>
    <row r="1242" spans="1:1" x14ac:dyDescent="0.25">
      <c r="A1242" s="323"/>
    </row>
    <row r="1243" spans="1:1" x14ac:dyDescent="0.25">
      <c r="A1243" s="323"/>
    </row>
    <row r="1244" spans="1:1" x14ac:dyDescent="0.25">
      <c r="A1244" s="323"/>
    </row>
    <row r="1245" spans="1:1" x14ac:dyDescent="0.25">
      <c r="A1245" s="323"/>
    </row>
    <row r="1246" spans="1:1" x14ac:dyDescent="0.25">
      <c r="A1246" s="323"/>
    </row>
    <row r="1247" spans="1:1" x14ac:dyDescent="0.25">
      <c r="A1247" s="323"/>
    </row>
    <row r="1248" spans="1:1" x14ac:dyDescent="0.25">
      <c r="A1248" s="323"/>
    </row>
    <row r="1249" spans="1:1" x14ac:dyDescent="0.25">
      <c r="A1249" s="323"/>
    </row>
    <row r="1250" spans="1:1" x14ac:dyDescent="0.25">
      <c r="A1250" s="323"/>
    </row>
    <row r="1251" spans="1:1" x14ac:dyDescent="0.25">
      <c r="A1251" s="323"/>
    </row>
    <row r="1252" spans="1:1" x14ac:dyDescent="0.25">
      <c r="A1252" s="323"/>
    </row>
    <row r="1253" spans="1:1" x14ac:dyDescent="0.25">
      <c r="A1253" s="323"/>
    </row>
    <row r="1254" spans="1:1" x14ac:dyDescent="0.25">
      <c r="A1254" s="323"/>
    </row>
    <row r="1255" spans="1:1" x14ac:dyDescent="0.25">
      <c r="A1255" s="323"/>
    </row>
    <row r="1256" spans="1:1" x14ac:dyDescent="0.25">
      <c r="A1256" s="323"/>
    </row>
    <row r="1257" spans="1:1" x14ac:dyDescent="0.25">
      <c r="A1257" s="323"/>
    </row>
    <row r="1258" spans="1:1" x14ac:dyDescent="0.25">
      <c r="A1258" s="323"/>
    </row>
    <row r="1259" spans="1:1" x14ac:dyDescent="0.25">
      <c r="A1259" s="323"/>
    </row>
    <row r="1260" spans="1:1" x14ac:dyDescent="0.25">
      <c r="A1260" s="323"/>
    </row>
    <row r="1261" spans="1:1" x14ac:dyDescent="0.25">
      <c r="A1261" s="323"/>
    </row>
    <row r="1262" spans="1:1" x14ac:dyDescent="0.25">
      <c r="A1262" s="323"/>
    </row>
    <row r="1263" spans="1:1" x14ac:dyDescent="0.25">
      <c r="A1263" s="323"/>
    </row>
    <row r="1264" spans="1:1" x14ac:dyDescent="0.25">
      <c r="A1264" s="323"/>
    </row>
    <row r="1265" spans="1:1" x14ac:dyDescent="0.25">
      <c r="A1265" s="323"/>
    </row>
    <row r="1266" spans="1:1" x14ac:dyDescent="0.25">
      <c r="A1266" s="323"/>
    </row>
    <row r="1267" spans="1:1" x14ac:dyDescent="0.25">
      <c r="A1267" s="323"/>
    </row>
    <row r="1268" spans="1:1" x14ac:dyDescent="0.25">
      <c r="A1268" s="323"/>
    </row>
    <row r="1269" spans="1:1" x14ac:dyDescent="0.25">
      <c r="A1269" s="323"/>
    </row>
    <row r="1270" spans="1:1" x14ac:dyDescent="0.25">
      <c r="A1270" s="323"/>
    </row>
    <row r="1271" spans="1:1" x14ac:dyDescent="0.25">
      <c r="A1271" s="323"/>
    </row>
    <row r="1272" spans="1:1" x14ac:dyDescent="0.25">
      <c r="A1272" s="323"/>
    </row>
    <row r="1273" spans="1:1" x14ac:dyDescent="0.25">
      <c r="A1273" s="323"/>
    </row>
    <row r="1274" spans="1:1" x14ac:dyDescent="0.25">
      <c r="A1274" s="323"/>
    </row>
    <row r="1275" spans="1:1" x14ac:dyDescent="0.25">
      <c r="A1275" s="323"/>
    </row>
    <row r="1276" spans="1:1" x14ac:dyDescent="0.25">
      <c r="A1276" s="323"/>
    </row>
    <row r="1277" spans="1:1" x14ac:dyDescent="0.25">
      <c r="A1277" s="323"/>
    </row>
    <row r="1278" spans="1:1" x14ac:dyDescent="0.25">
      <c r="A1278" s="323"/>
    </row>
    <row r="1279" spans="1:1" x14ac:dyDescent="0.25">
      <c r="A1279" s="323"/>
    </row>
    <row r="1280" spans="1:1" x14ac:dyDescent="0.25">
      <c r="A1280" s="323"/>
    </row>
    <row r="1281" spans="1:1" x14ac:dyDescent="0.25">
      <c r="A1281" s="323"/>
    </row>
    <row r="1282" spans="1:1" x14ac:dyDescent="0.25">
      <c r="A1282" s="323"/>
    </row>
    <row r="1283" spans="1:1" x14ac:dyDescent="0.25">
      <c r="A1283" s="323"/>
    </row>
    <row r="1284" spans="1:1" x14ac:dyDescent="0.25">
      <c r="A1284" s="323"/>
    </row>
    <row r="1285" spans="1:1" x14ac:dyDescent="0.25">
      <c r="A1285" s="323"/>
    </row>
    <row r="1286" spans="1:1" x14ac:dyDescent="0.25">
      <c r="A1286" s="323"/>
    </row>
    <row r="1287" spans="1:1" x14ac:dyDescent="0.25">
      <c r="A1287" s="323"/>
    </row>
    <row r="1288" spans="1:1" x14ac:dyDescent="0.25">
      <c r="A1288" s="323"/>
    </row>
    <row r="1289" spans="1:1" x14ac:dyDescent="0.25">
      <c r="A1289" s="323"/>
    </row>
    <row r="1290" spans="1:1" x14ac:dyDescent="0.25">
      <c r="A1290" s="323"/>
    </row>
    <row r="1291" spans="1:1" x14ac:dyDescent="0.25">
      <c r="A1291" s="323"/>
    </row>
    <row r="1292" spans="1:1" x14ac:dyDescent="0.25">
      <c r="A1292" s="323"/>
    </row>
    <row r="1293" spans="1:1" x14ac:dyDescent="0.25">
      <c r="A1293" s="323"/>
    </row>
    <row r="1294" spans="1:1" x14ac:dyDescent="0.25">
      <c r="A1294" s="323"/>
    </row>
    <row r="1295" spans="1:1" x14ac:dyDescent="0.25">
      <c r="A1295" s="323"/>
    </row>
    <row r="1296" spans="1:1" x14ac:dyDescent="0.25">
      <c r="A1296" s="323"/>
    </row>
    <row r="1297" spans="1:1" x14ac:dyDescent="0.25">
      <c r="A1297" s="323"/>
    </row>
    <row r="1298" spans="1:1" x14ac:dyDescent="0.25">
      <c r="A1298" s="323"/>
    </row>
    <row r="1299" spans="1:1" x14ac:dyDescent="0.25">
      <c r="A1299" s="323"/>
    </row>
    <row r="1300" spans="1:1" x14ac:dyDescent="0.25">
      <c r="A1300" s="323"/>
    </row>
    <row r="1301" spans="1:1" x14ac:dyDescent="0.25">
      <c r="A1301" s="323"/>
    </row>
    <row r="1302" spans="1:1" x14ac:dyDescent="0.25">
      <c r="A1302" s="323"/>
    </row>
    <row r="1303" spans="1:1" x14ac:dyDescent="0.25">
      <c r="A1303" s="323"/>
    </row>
    <row r="1304" spans="1:1" x14ac:dyDescent="0.25">
      <c r="A1304" s="323"/>
    </row>
    <row r="1305" spans="1:1" x14ac:dyDescent="0.25">
      <c r="A1305" s="323"/>
    </row>
    <row r="1306" spans="1:1" x14ac:dyDescent="0.25">
      <c r="A1306" s="323"/>
    </row>
    <row r="1307" spans="1:1" x14ac:dyDescent="0.25">
      <c r="A1307" s="323"/>
    </row>
    <row r="1308" spans="1:1" x14ac:dyDescent="0.25">
      <c r="A1308" s="323"/>
    </row>
    <row r="1309" spans="1:1" x14ac:dyDescent="0.25">
      <c r="A1309" s="323"/>
    </row>
    <row r="1310" spans="1:1" x14ac:dyDescent="0.25">
      <c r="A1310" s="323"/>
    </row>
    <row r="1311" spans="1:1" x14ac:dyDescent="0.25">
      <c r="A1311" s="323"/>
    </row>
    <row r="1312" spans="1:1" x14ac:dyDescent="0.25">
      <c r="A1312" s="323"/>
    </row>
    <row r="1313" spans="1:1" x14ac:dyDescent="0.25">
      <c r="A1313" s="323"/>
    </row>
    <row r="1314" spans="1:1" x14ac:dyDescent="0.25">
      <c r="A1314" s="323"/>
    </row>
    <row r="1315" spans="1:1" x14ac:dyDescent="0.25">
      <c r="A1315" s="323"/>
    </row>
    <row r="1316" spans="1:1" x14ac:dyDescent="0.25">
      <c r="A1316" s="323"/>
    </row>
    <row r="1317" spans="1:1" x14ac:dyDescent="0.25">
      <c r="A1317" s="323"/>
    </row>
    <row r="1318" spans="1:1" x14ac:dyDescent="0.25">
      <c r="A1318" s="323"/>
    </row>
    <row r="1319" spans="1:1" x14ac:dyDescent="0.25">
      <c r="A1319" s="323"/>
    </row>
    <row r="1320" spans="1:1" x14ac:dyDescent="0.25">
      <c r="A1320" s="323"/>
    </row>
    <row r="1321" spans="1:1" x14ac:dyDescent="0.25">
      <c r="A1321" s="323"/>
    </row>
    <row r="1322" spans="1:1" x14ac:dyDescent="0.25">
      <c r="A1322" s="323"/>
    </row>
    <row r="1323" spans="1:1" x14ac:dyDescent="0.25">
      <c r="A1323" s="323"/>
    </row>
    <row r="1324" spans="1:1" x14ac:dyDescent="0.25">
      <c r="A1324" s="323"/>
    </row>
    <row r="1325" spans="1:1" x14ac:dyDescent="0.25">
      <c r="A1325" s="323"/>
    </row>
    <row r="1326" spans="1:1" x14ac:dyDescent="0.25">
      <c r="A1326" s="323"/>
    </row>
    <row r="1327" spans="1:1" x14ac:dyDescent="0.25">
      <c r="A1327" s="323"/>
    </row>
    <row r="1328" spans="1:1" x14ac:dyDescent="0.25">
      <c r="A1328" s="323"/>
    </row>
    <row r="1329" spans="1:1" x14ac:dyDescent="0.25">
      <c r="A1329" s="323"/>
    </row>
    <row r="1330" spans="1:1" x14ac:dyDescent="0.25">
      <c r="A1330" s="323"/>
    </row>
    <row r="1331" spans="1:1" x14ac:dyDescent="0.25">
      <c r="A1331" s="323"/>
    </row>
    <row r="1332" spans="1:1" x14ac:dyDescent="0.25">
      <c r="A1332" s="323"/>
    </row>
    <row r="1333" spans="1:1" x14ac:dyDescent="0.25">
      <c r="A1333" s="323"/>
    </row>
    <row r="1334" spans="1:1" x14ac:dyDescent="0.25">
      <c r="A1334" s="323"/>
    </row>
    <row r="1335" spans="1:1" x14ac:dyDescent="0.25">
      <c r="A1335" s="323"/>
    </row>
    <row r="1336" spans="1:1" x14ac:dyDescent="0.25">
      <c r="A1336" s="323"/>
    </row>
    <row r="1337" spans="1:1" x14ac:dyDescent="0.25">
      <c r="A1337" s="323"/>
    </row>
    <row r="1338" spans="1:1" x14ac:dyDescent="0.25">
      <c r="A1338" s="323"/>
    </row>
    <row r="1339" spans="1:1" x14ac:dyDescent="0.25">
      <c r="A1339" s="323"/>
    </row>
    <row r="1340" spans="1:1" x14ac:dyDescent="0.25">
      <c r="A1340" s="323"/>
    </row>
    <row r="1341" spans="1:1" x14ac:dyDescent="0.25">
      <c r="A1341" s="323"/>
    </row>
    <row r="1342" spans="1:1" x14ac:dyDescent="0.25">
      <c r="A1342" s="323"/>
    </row>
    <row r="1343" spans="1:1" x14ac:dyDescent="0.25">
      <c r="A1343" s="323"/>
    </row>
    <row r="1344" spans="1:1" x14ac:dyDescent="0.25">
      <c r="A1344" s="323"/>
    </row>
    <row r="1345" spans="1:1" x14ac:dyDescent="0.25">
      <c r="A1345" s="323"/>
    </row>
    <row r="1346" spans="1:1" x14ac:dyDescent="0.25">
      <c r="A1346" s="323"/>
    </row>
    <row r="1347" spans="1:1" x14ac:dyDescent="0.25">
      <c r="A1347" s="323"/>
    </row>
    <row r="1348" spans="1:1" x14ac:dyDescent="0.25">
      <c r="A1348" s="323"/>
    </row>
    <row r="1349" spans="1:1" x14ac:dyDescent="0.25">
      <c r="A1349" s="323"/>
    </row>
    <row r="1350" spans="1:1" x14ac:dyDescent="0.25">
      <c r="A1350" s="323"/>
    </row>
    <row r="1351" spans="1:1" x14ac:dyDescent="0.25">
      <c r="A1351" s="323"/>
    </row>
    <row r="1352" spans="1:1" x14ac:dyDescent="0.25">
      <c r="A1352" s="323"/>
    </row>
    <row r="1353" spans="1:1" x14ac:dyDescent="0.25">
      <c r="A1353" s="323"/>
    </row>
    <row r="1354" spans="1:1" x14ac:dyDescent="0.25">
      <c r="A1354" s="323"/>
    </row>
    <row r="1355" spans="1:1" x14ac:dyDescent="0.25">
      <c r="A1355" s="323"/>
    </row>
    <row r="1356" spans="1:1" x14ac:dyDescent="0.25">
      <c r="A1356" s="323"/>
    </row>
    <row r="1357" spans="1:1" x14ac:dyDescent="0.25">
      <c r="A1357" s="323"/>
    </row>
    <row r="1358" spans="1:1" x14ac:dyDescent="0.25">
      <c r="A1358" s="323"/>
    </row>
    <row r="1359" spans="1:1" x14ac:dyDescent="0.25">
      <c r="A1359" s="323"/>
    </row>
    <row r="1360" spans="1:1" x14ac:dyDescent="0.25">
      <c r="A1360" s="323"/>
    </row>
    <row r="1361" spans="1:1" x14ac:dyDescent="0.25">
      <c r="A1361" s="323"/>
    </row>
    <row r="1362" spans="1:1" x14ac:dyDescent="0.25">
      <c r="A1362" s="323"/>
    </row>
    <row r="1363" spans="1:1" x14ac:dyDescent="0.25">
      <c r="A1363" s="323"/>
    </row>
    <row r="1364" spans="1:1" x14ac:dyDescent="0.25">
      <c r="A1364" s="323"/>
    </row>
    <row r="1365" spans="1:1" x14ac:dyDescent="0.25">
      <c r="A1365" s="323"/>
    </row>
    <row r="1366" spans="1:1" x14ac:dyDescent="0.25">
      <c r="A1366" s="323"/>
    </row>
    <row r="1367" spans="1:1" x14ac:dyDescent="0.25">
      <c r="A1367" s="323"/>
    </row>
    <row r="1368" spans="1:1" x14ac:dyDescent="0.25">
      <c r="A1368" s="323"/>
    </row>
    <row r="1369" spans="1:1" x14ac:dyDescent="0.25">
      <c r="A1369" s="323"/>
    </row>
    <row r="1370" spans="1:1" x14ac:dyDescent="0.25">
      <c r="A1370" s="323"/>
    </row>
    <row r="1371" spans="1:1" x14ac:dyDescent="0.25">
      <c r="A1371" s="323"/>
    </row>
    <row r="1372" spans="1:1" x14ac:dyDescent="0.25">
      <c r="A1372" s="323"/>
    </row>
    <row r="1373" spans="1:1" x14ac:dyDescent="0.25">
      <c r="A1373" s="323"/>
    </row>
    <row r="1374" spans="1:1" x14ac:dyDescent="0.25">
      <c r="A1374" s="323"/>
    </row>
    <row r="1375" spans="1:1" x14ac:dyDescent="0.25">
      <c r="A1375" s="323"/>
    </row>
    <row r="1376" spans="1:1" x14ac:dyDescent="0.25">
      <c r="A1376" s="323"/>
    </row>
    <row r="1377" spans="1:1" x14ac:dyDescent="0.25">
      <c r="A1377" s="323"/>
    </row>
    <row r="1378" spans="1:1" x14ac:dyDescent="0.25">
      <c r="A1378" s="323"/>
    </row>
    <row r="1379" spans="1:1" x14ac:dyDescent="0.25">
      <c r="A1379" s="323"/>
    </row>
    <row r="1380" spans="1:1" x14ac:dyDescent="0.25">
      <c r="A1380" s="323"/>
    </row>
    <row r="1381" spans="1:1" x14ac:dyDescent="0.25">
      <c r="A1381" s="323"/>
    </row>
    <row r="1382" spans="1:1" x14ac:dyDescent="0.25">
      <c r="A1382" s="323"/>
    </row>
    <row r="1383" spans="1:1" x14ac:dyDescent="0.25">
      <c r="A1383" s="323"/>
    </row>
    <row r="1384" spans="1:1" x14ac:dyDescent="0.25">
      <c r="A1384" s="323"/>
    </row>
    <row r="1385" spans="1:1" x14ac:dyDescent="0.25">
      <c r="A1385" s="323"/>
    </row>
    <row r="1386" spans="1:1" x14ac:dyDescent="0.25">
      <c r="A1386" s="323"/>
    </row>
    <row r="1387" spans="1:1" x14ac:dyDescent="0.25">
      <c r="A1387" s="323"/>
    </row>
    <row r="1388" spans="1:1" x14ac:dyDescent="0.25">
      <c r="A1388" s="323"/>
    </row>
    <row r="1389" spans="1:1" x14ac:dyDescent="0.25">
      <c r="A1389" s="323"/>
    </row>
    <row r="1390" spans="1:1" x14ac:dyDescent="0.25">
      <c r="A1390" s="323"/>
    </row>
    <row r="1391" spans="1:1" x14ac:dyDescent="0.25">
      <c r="A1391" s="323"/>
    </row>
    <row r="1392" spans="1:1" x14ac:dyDescent="0.25">
      <c r="A1392" s="323"/>
    </row>
    <row r="1393" spans="1:1" x14ac:dyDescent="0.25">
      <c r="A1393" s="323"/>
    </row>
    <row r="1394" spans="1:1" x14ac:dyDescent="0.25">
      <c r="A1394" s="323"/>
    </row>
    <row r="1395" spans="1:1" x14ac:dyDescent="0.25">
      <c r="A1395" s="323"/>
    </row>
    <row r="1396" spans="1:1" x14ac:dyDescent="0.25">
      <c r="A1396" s="323"/>
    </row>
    <row r="1397" spans="1:1" x14ac:dyDescent="0.25">
      <c r="A1397" s="323"/>
    </row>
    <row r="1398" spans="1:1" x14ac:dyDescent="0.25">
      <c r="A1398" s="323"/>
    </row>
    <row r="1399" spans="1:1" x14ac:dyDescent="0.25">
      <c r="A1399" s="323"/>
    </row>
    <row r="1400" spans="1:1" x14ac:dyDescent="0.25">
      <c r="A1400" s="323"/>
    </row>
    <row r="1401" spans="1:1" x14ac:dyDescent="0.25">
      <c r="A1401" s="323"/>
    </row>
    <row r="1402" spans="1:1" x14ac:dyDescent="0.25">
      <c r="A1402" s="323"/>
    </row>
    <row r="1403" spans="1:1" x14ac:dyDescent="0.25">
      <c r="A1403" s="323"/>
    </row>
    <row r="1404" spans="1:1" x14ac:dyDescent="0.25">
      <c r="A1404" s="323"/>
    </row>
    <row r="1405" spans="1:1" x14ac:dyDescent="0.25">
      <c r="A1405" s="323"/>
    </row>
    <row r="1406" spans="1:1" x14ac:dyDescent="0.25">
      <c r="A1406" s="323"/>
    </row>
    <row r="1407" spans="1:1" x14ac:dyDescent="0.25">
      <c r="A1407" s="323"/>
    </row>
    <row r="1408" spans="1:1" x14ac:dyDescent="0.25">
      <c r="A1408" s="323"/>
    </row>
    <row r="1409" spans="1:1" x14ac:dyDescent="0.25">
      <c r="A1409" s="323"/>
    </row>
    <row r="1410" spans="1:1" x14ac:dyDescent="0.25">
      <c r="A1410" s="323"/>
    </row>
    <row r="1411" spans="1:1" x14ac:dyDescent="0.25">
      <c r="A1411" s="323"/>
    </row>
    <row r="1412" spans="1:1" x14ac:dyDescent="0.25">
      <c r="A1412" s="323"/>
    </row>
    <row r="1413" spans="1:1" x14ac:dyDescent="0.25">
      <c r="A1413" s="323"/>
    </row>
    <row r="1414" spans="1:1" x14ac:dyDescent="0.25">
      <c r="A1414" s="323"/>
    </row>
    <row r="1415" spans="1:1" x14ac:dyDescent="0.25">
      <c r="A1415" s="323"/>
    </row>
    <row r="1416" spans="1:1" x14ac:dyDescent="0.25">
      <c r="A1416" s="323"/>
    </row>
    <row r="1417" spans="1:1" x14ac:dyDescent="0.25">
      <c r="A1417" s="323"/>
    </row>
    <row r="1418" spans="1:1" x14ac:dyDescent="0.25">
      <c r="A1418" s="323"/>
    </row>
    <row r="1419" spans="1:1" x14ac:dyDescent="0.25">
      <c r="A1419" s="323"/>
    </row>
    <row r="1420" spans="1:1" x14ac:dyDescent="0.25">
      <c r="A1420" s="323"/>
    </row>
    <row r="1421" spans="1:1" x14ac:dyDescent="0.25">
      <c r="A1421" s="323"/>
    </row>
    <row r="1422" spans="1:1" x14ac:dyDescent="0.25">
      <c r="A1422" s="323"/>
    </row>
    <row r="1423" spans="1:1" x14ac:dyDescent="0.25">
      <c r="A1423" s="323"/>
    </row>
    <row r="1424" spans="1:1" x14ac:dyDescent="0.25">
      <c r="A1424" s="323"/>
    </row>
    <row r="1425" spans="1:1" x14ac:dyDescent="0.25">
      <c r="A1425" s="323"/>
    </row>
    <row r="1426" spans="1:1" x14ac:dyDescent="0.25">
      <c r="A1426" s="323"/>
    </row>
    <row r="1427" spans="1:1" x14ac:dyDescent="0.25">
      <c r="A1427" s="323"/>
    </row>
    <row r="1428" spans="1:1" x14ac:dyDescent="0.25">
      <c r="A1428" s="323"/>
    </row>
    <row r="1429" spans="1:1" x14ac:dyDescent="0.25">
      <c r="A1429" s="323"/>
    </row>
    <row r="1430" spans="1:1" x14ac:dyDescent="0.25">
      <c r="A1430" s="323"/>
    </row>
    <row r="1431" spans="1:1" x14ac:dyDescent="0.25">
      <c r="A1431" s="323"/>
    </row>
    <row r="1432" spans="1:1" x14ac:dyDescent="0.25">
      <c r="A1432" s="323"/>
    </row>
    <row r="1433" spans="1:1" x14ac:dyDescent="0.25">
      <c r="A1433" s="323"/>
    </row>
    <row r="1434" spans="1:1" x14ac:dyDescent="0.25">
      <c r="A1434" s="323"/>
    </row>
    <row r="1435" spans="1:1" x14ac:dyDescent="0.25">
      <c r="A1435" s="323"/>
    </row>
    <row r="1436" spans="1:1" x14ac:dyDescent="0.25">
      <c r="A1436" s="323"/>
    </row>
    <row r="1437" spans="1:1" x14ac:dyDescent="0.25">
      <c r="A1437" s="323"/>
    </row>
    <row r="1438" spans="1:1" x14ac:dyDescent="0.25">
      <c r="A1438" s="323"/>
    </row>
    <row r="1439" spans="1:1" x14ac:dyDescent="0.25">
      <c r="A1439" s="323"/>
    </row>
    <row r="1440" spans="1:1" x14ac:dyDescent="0.25">
      <c r="A1440" s="323"/>
    </row>
    <row r="1441" spans="1:1" x14ac:dyDescent="0.25">
      <c r="A1441" s="323"/>
    </row>
    <row r="1442" spans="1:1" x14ac:dyDescent="0.25">
      <c r="A1442" s="323"/>
    </row>
    <row r="1443" spans="1:1" x14ac:dyDescent="0.25">
      <c r="A1443" s="323"/>
    </row>
    <row r="1444" spans="1:1" x14ac:dyDescent="0.25">
      <c r="A1444" s="323"/>
    </row>
    <row r="1445" spans="1:1" x14ac:dyDescent="0.25">
      <c r="A1445" s="323"/>
    </row>
    <row r="1446" spans="1:1" x14ac:dyDescent="0.25">
      <c r="A1446" s="323"/>
    </row>
    <row r="1447" spans="1:1" x14ac:dyDescent="0.25">
      <c r="A1447" s="323"/>
    </row>
    <row r="1448" spans="1:1" x14ac:dyDescent="0.25">
      <c r="A1448" s="323"/>
    </row>
    <row r="1449" spans="1:1" x14ac:dyDescent="0.25">
      <c r="A1449" s="323"/>
    </row>
    <row r="1450" spans="1:1" x14ac:dyDescent="0.25">
      <c r="A1450" s="323"/>
    </row>
    <row r="1451" spans="1:1" x14ac:dyDescent="0.25">
      <c r="A1451" s="323"/>
    </row>
    <row r="1452" spans="1:1" x14ac:dyDescent="0.25">
      <c r="A1452" s="323"/>
    </row>
    <row r="1453" spans="1:1" x14ac:dyDescent="0.25">
      <c r="A1453" s="323"/>
    </row>
    <row r="1454" spans="1:1" x14ac:dyDescent="0.25">
      <c r="A1454" s="323"/>
    </row>
    <row r="1455" spans="1:1" x14ac:dyDescent="0.25">
      <c r="A1455" s="323"/>
    </row>
    <row r="1456" spans="1:1" x14ac:dyDescent="0.25">
      <c r="A1456" s="323"/>
    </row>
    <row r="1457" spans="1:1" x14ac:dyDescent="0.25">
      <c r="A1457" s="323"/>
    </row>
    <row r="1458" spans="1:1" x14ac:dyDescent="0.25">
      <c r="A1458" s="323"/>
    </row>
    <row r="1459" spans="1:1" x14ac:dyDescent="0.25">
      <c r="A1459" s="323"/>
    </row>
    <row r="1460" spans="1:1" x14ac:dyDescent="0.25">
      <c r="A1460" s="323"/>
    </row>
    <row r="1461" spans="1:1" x14ac:dyDescent="0.25">
      <c r="A1461" s="323"/>
    </row>
    <row r="1462" spans="1:1" x14ac:dyDescent="0.25">
      <c r="A1462" s="323"/>
    </row>
    <row r="1463" spans="1:1" x14ac:dyDescent="0.25">
      <c r="A1463" s="323"/>
    </row>
    <row r="1464" spans="1:1" x14ac:dyDescent="0.25">
      <c r="A1464" s="323"/>
    </row>
    <row r="1465" spans="1:1" x14ac:dyDescent="0.25">
      <c r="A1465" s="323"/>
    </row>
    <row r="1466" spans="1:1" x14ac:dyDescent="0.25">
      <c r="A1466" s="323"/>
    </row>
    <row r="1467" spans="1:1" x14ac:dyDescent="0.25">
      <c r="A1467" s="323"/>
    </row>
    <row r="1468" spans="1:1" x14ac:dyDescent="0.25">
      <c r="A1468" s="323"/>
    </row>
    <row r="1469" spans="1:1" x14ac:dyDescent="0.25">
      <c r="A1469" s="323"/>
    </row>
    <row r="1470" spans="1:1" x14ac:dyDescent="0.25">
      <c r="A1470" s="323"/>
    </row>
    <row r="1471" spans="1:1" x14ac:dyDescent="0.25">
      <c r="A1471" s="323"/>
    </row>
    <row r="1472" spans="1:1" x14ac:dyDescent="0.25">
      <c r="A1472" s="323"/>
    </row>
    <row r="1473" spans="1:1" x14ac:dyDescent="0.25">
      <c r="A1473" s="323"/>
    </row>
    <row r="1474" spans="1:1" x14ac:dyDescent="0.25">
      <c r="A1474" s="323"/>
    </row>
    <row r="1475" spans="1:1" x14ac:dyDescent="0.25">
      <c r="A1475" s="323"/>
    </row>
    <row r="1476" spans="1:1" x14ac:dyDescent="0.25">
      <c r="A1476" s="323"/>
    </row>
    <row r="1477" spans="1:1" x14ac:dyDescent="0.25">
      <c r="A1477" s="323"/>
    </row>
    <row r="1478" spans="1:1" x14ac:dyDescent="0.25">
      <c r="A1478" s="323"/>
    </row>
    <row r="1479" spans="1:1" x14ac:dyDescent="0.25">
      <c r="A1479" s="323"/>
    </row>
    <row r="1480" spans="1:1" x14ac:dyDescent="0.25">
      <c r="A1480" s="323"/>
    </row>
    <row r="1481" spans="1:1" x14ac:dyDescent="0.25">
      <c r="A1481" s="323"/>
    </row>
    <row r="1482" spans="1:1" x14ac:dyDescent="0.25">
      <c r="A1482" s="323"/>
    </row>
    <row r="1483" spans="1:1" x14ac:dyDescent="0.25">
      <c r="A1483" s="323"/>
    </row>
    <row r="1484" spans="1:1" x14ac:dyDescent="0.25">
      <c r="A1484" s="323"/>
    </row>
    <row r="1485" spans="1:1" x14ac:dyDescent="0.25">
      <c r="A1485" s="323"/>
    </row>
    <row r="1486" spans="1:1" x14ac:dyDescent="0.25">
      <c r="A1486" s="323"/>
    </row>
    <row r="1487" spans="1:1" x14ac:dyDescent="0.25">
      <c r="A1487" s="323"/>
    </row>
    <row r="1488" spans="1:1" x14ac:dyDescent="0.25">
      <c r="A1488" s="323"/>
    </row>
    <row r="1489" spans="1:1" x14ac:dyDescent="0.25">
      <c r="A1489" s="323"/>
    </row>
    <row r="1490" spans="1:1" x14ac:dyDescent="0.25">
      <c r="A1490" s="323"/>
    </row>
    <row r="1491" spans="1:1" x14ac:dyDescent="0.25">
      <c r="A1491" s="323"/>
    </row>
    <row r="1492" spans="1:1" x14ac:dyDescent="0.25">
      <c r="A1492" s="323"/>
    </row>
    <row r="1493" spans="1:1" x14ac:dyDescent="0.25">
      <c r="A1493" s="323"/>
    </row>
    <row r="1494" spans="1:1" x14ac:dyDescent="0.25">
      <c r="A1494" s="323"/>
    </row>
    <row r="1495" spans="1:1" x14ac:dyDescent="0.25">
      <c r="A1495" s="323"/>
    </row>
    <row r="1496" spans="1:1" x14ac:dyDescent="0.25">
      <c r="A1496" s="323"/>
    </row>
    <row r="1497" spans="1:1" x14ac:dyDescent="0.25">
      <c r="A1497" s="323"/>
    </row>
    <row r="1498" spans="1:1" x14ac:dyDescent="0.25">
      <c r="A1498" s="323"/>
    </row>
    <row r="1499" spans="1:1" x14ac:dyDescent="0.25">
      <c r="A1499" s="323"/>
    </row>
    <row r="1500" spans="1:1" x14ac:dyDescent="0.25">
      <c r="A1500" s="323"/>
    </row>
    <row r="1501" spans="1:1" x14ac:dyDescent="0.25">
      <c r="A1501" s="323"/>
    </row>
    <row r="1502" spans="1:1" x14ac:dyDescent="0.25">
      <c r="A1502" s="323"/>
    </row>
    <row r="1503" spans="1:1" x14ac:dyDescent="0.25">
      <c r="A1503" s="323"/>
    </row>
    <row r="1504" spans="1:1" x14ac:dyDescent="0.25">
      <c r="A1504" s="323"/>
    </row>
    <row r="1505" spans="1:1" x14ac:dyDescent="0.25">
      <c r="A1505" s="323"/>
    </row>
    <row r="1506" spans="1:1" x14ac:dyDescent="0.25">
      <c r="A1506" s="323"/>
    </row>
    <row r="1507" spans="1:1" x14ac:dyDescent="0.25">
      <c r="A1507" s="323"/>
    </row>
    <row r="1508" spans="1:1" x14ac:dyDescent="0.25">
      <c r="A1508" s="323"/>
    </row>
    <row r="1509" spans="1:1" x14ac:dyDescent="0.25">
      <c r="A1509" s="323"/>
    </row>
    <row r="1510" spans="1:1" x14ac:dyDescent="0.25">
      <c r="A1510" s="323"/>
    </row>
    <row r="1511" spans="1:1" x14ac:dyDescent="0.25">
      <c r="A1511" s="323"/>
    </row>
    <row r="1512" spans="1:1" x14ac:dyDescent="0.25">
      <c r="A1512" s="323"/>
    </row>
    <row r="1513" spans="1:1" x14ac:dyDescent="0.25">
      <c r="A1513" s="323"/>
    </row>
    <row r="1514" spans="1:1" x14ac:dyDescent="0.25">
      <c r="A1514" s="323"/>
    </row>
    <row r="1515" spans="1:1" x14ac:dyDescent="0.25">
      <c r="A1515" s="323"/>
    </row>
    <row r="1516" spans="1:1" x14ac:dyDescent="0.25">
      <c r="A1516" s="323"/>
    </row>
    <row r="1517" spans="1:1" x14ac:dyDescent="0.25">
      <c r="A1517" s="323"/>
    </row>
    <row r="1518" spans="1:1" x14ac:dyDescent="0.25">
      <c r="A1518" s="323"/>
    </row>
    <row r="1519" spans="1:1" x14ac:dyDescent="0.25">
      <c r="A1519" s="323"/>
    </row>
    <row r="1520" spans="1:1" x14ac:dyDescent="0.25">
      <c r="A1520" s="323"/>
    </row>
    <row r="1521" spans="1:1" x14ac:dyDescent="0.25">
      <c r="A1521" s="323"/>
    </row>
    <row r="1522" spans="1:1" x14ac:dyDescent="0.25">
      <c r="A1522" s="323"/>
    </row>
    <row r="1523" spans="1:1" x14ac:dyDescent="0.25">
      <c r="A1523" s="323"/>
    </row>
    <row r="1524" spans="1:1" x14ac:dyDescent="0.25">
      <c r="A1524" s="323"/>
    </row>
    <row r="1525" spans="1:1" x14ac:dyDescent="0.25">
      <c r="A1525" s="323"/>
    </row>
    <row r="1526" spans="1:1" x14ac:dyDescent="0.25">
      <c r="A1526" s="323"/>
    </row>
    <row r="1527" spans="1:1" x14ac:dyDescent="0.25">
      <c r="A1527" s="323"/>
    </row>
    <row r="1528" spans="1:1" x14ac:dyDescent="0.25">
      <c r="A1528" s="323"/>
    </row>
    <row r="1529" spans="1:1" x14ac:dyDescent="0.25">
      <c r="A1529" s="323"/>
    </row>
    <row r="1530" spans="1:1" x14ac:dyDescent="0.25">
      <c r="A1530" s="323"/>
    </row>
    <row r="1531" spans="1:1" x14ac:dyDescent="0.25">
      <c r="A1531" s="323"/>
    </row>
    <row r="1532" spans="1:1" x14ac:dyDescent="0.25">
      <c r="A1532" s="323"/>
    </row>
    <row r="1533" spans="1:1" x14ac:dyDescent="0.25">
      <c r="A1533" s="323"/>
    </row>
    <row r="1534" spans="1:1" x14ac:dyDescent="0.25">
      <c r="A1534" s="323"/>
    </row>
    <row r="1535" spans="1:1" x14ac:dyDescent="0.25">
      <c r="A1535" s="323"/>
    </row>
    <row r="1536" spans="1:1" x14ac:dyDescent="0.25">
      <c r="A1536" s="323"/>
    </row>
    <row r="1537" spans="1:1" x14ac:dyDescent="0.25">
      <c r="A1537" s="323"/>
    </row>
    <row r="1538" spans="1:1" x14ac:dyDescent="0.25">
      <c r="A1538" s="323"/>
    </row>
    <row r="1539" spans="1:1" x14ac:dyDescent="0.25">
      <c r="A1539" s="323"/>
    </row>
    <row r="1540" spans="1:1" x14ac:dyDescent="0.25">
      <c r="A1540" s="323"/>
    </row>
    <row r="1541" spans="1:1" x14ac:dyDescent="0.25">
      <c r="A1541" s="323"/>
    </row>
    <row r="1542" spans="1:1" x14ac:dyDescent="0.25">
      <c r="A1542" s="323"/>
    </row>
    <row r="1543" spans="1:1" x14ac:dyDescent="0.25">
      <c r="A1543" s="323"/>
    </row>
    <row r="1544" spans="1:1" x14ac:dyDescent="0.25">
      <c r="A1544" s="323"/>
    </row>
    <row r="1545" spans="1:1" x14ac:dyDescent="0.25">
      <c r="A1545" s="323"/>
    </row>
    <row r="1546" spans="1:1" x14ac:dyDescent="0.25">
      <c r="A1546" s="323"/>
    </row>
    <row r="1547" spans="1:1" x14ac:dyDescent="0.25">
      <c r="A1547" s="323"/>
    </row>
    <row r="1548" spans="1:1" x14ac:dyDescent="0.25">
      <c r="A1548" s="323"/>
    </row>
    <row r="1549" spans="1:1" x14ac:dyDescent="0.25">
      <c r="A1549" s="323"/>
    </row>
    <row r="1550" spans="1:1" x14ac:dyDescent="0.25">
      <c r="A1550" s="323"/>
    </row>
    <row r="1551" spans="1:1" x14ac:dyDescent="0.25">
      <c r="A1551" s="323"/>
    </row>
    <row r="1552" spans="1:1" x14ac:dyDescent="0.25">
      <c r="A1552" s="323"/>
    </row>
    <row r="1553" spans="1:1" x14ac:dyDescent="0.25">
      <c r="A1553" s="323"/>
    </row>
    <row r="1554" spans="1:1" x14ac:dyDescent="0.25">
      <c r="A1554" s="323"/>
    </row>
    <row r="1555" spans="1:1" x14ac:dyDescent="0.25">
      <c r="A1555" s="323"/>
    </row>
    <row r="1556" spans="1:1" x14ac:dyDescent="0.25">
      <c r="A1556" s="323"/>
    </row>
    <row r="1557" spans="1:1" x14ac:dyDescent="0.25">
      <c r="A1557" s="323"/>
    </row>
    <row r="1558" spans="1:1" x14ac:dyDescent="0.25">
      <c r="A1558" s="323"/>
    </row>
    <row r="1559" spans="1:1" x14ac:dyDescent="0.25">
      <c r="A1559" s="323"/>
    </row>
    <row r="1560" spans="1:1" x14ac:dyDescent="0.25">
      <c r="A1560" s="323"/>
    </row>
    <row r="1561" spans="1:1" x14ac:dyDescent="0.25">
      <c r="A1561" s="323"/>
    </row>
    <row r="1562" spans="1:1" x14ac:dyDescent="0.25">
      <c r="A1562" s="323"/>
    </row>
    <row r="1563" spans="1:1" x14ac:dyDescent="0.25">
      <c r="A1563" s="323"/>
    </row>
    <row r="1564" spans="1:1" x14ac:dyDescent="0.25">
      <c r="A1564" s="323"/>
    </row>
    <row r="1565" spans="1:1" x14ac:dyDescent="0.25">
      <c r="A1565" s="323"/>
    </row>
    <row r="1566" spans="1:1" x14ac:dyDescent="0.25">
      <c r="A1566" s="323"/>
    </row>
    <row r="1567" spans="1:1" x14ac:dyDescent="0.25">
      <c r="A1567" s="323"/>
    </row>
    <row r="1568" spans="1:1" x14ac:dyDescent="0.25">
      <c r="A1568" s="323"/>
    </row>
    <row r="1569" spans="1:1" x14ac:dyDescent="0.25">
      <c r="A1569" s="323"/>
    </row>
    <row r="1570" spans="1:1" x14ac:dyDescent="0.25">
      <c r="A1570" s="323"/>
    </row>
    <row r="1571" spans="1:1" x14ac:dyDescent="0.25">
      <c r="A1571" s="323"/>
    </row>
    <row r="1572" spans="1:1" x14ac:dyDescent="0.25">
      <c r="A1572" s="323"/>
    </row>
    <row r="1573" spans="1:1" x14ac:dyDescent="0.25">
      <c r="A1573" s="323"/>
    </row>
    <row r="1574" spans="1:1" x14ac:dyDescent="0.25">
      <c r="A1574" s="323"/>
    </row>
    <row r="1575" spans="1:1" x14ac:dyDescent="0.25">
      <c r="A1575" s="323"/>
    </row>
    <row r="1576" spans="1:1" x14ac:dyDescent="0.25">
      <c r="A1576" s="323"/>
    </row>
    <row r="1577" spans="1:1" x14ac:dyDescent="0.25">
      <c r="A1577" s="323"/>
    </row>
    <row r="1578" spans="1:1" x14ac:dyDescent="0.25">
      <c r="A1578" s="323"/>
    </row>
    <row r="1579" spans="1:1" x14ac:dyDescent="0.25">
      <c r="A1579" s="323"/>
    </row>
    <row r="1580" spans="1:1" x14ac:dyDescent="0.25">
      <c r="A1580" s="323"/>
    </row>
    <row r="1581" spans="1:1" x14ac:dyDescent="0.25">
      <c r="A1581" s="323"/>
    </row>
    <row r="1582" spans="1:1" x14ac:dyDescent="0.25">
      <c r="A1582" s="323"/>
    </row>
    <row r="1583" spans="1:1" x14ac:dyDescent="0.25">
      <c r="A1583" s="323"/>
    </row>
    <row r="1584" spans="1:1" x14ac:dyDescent="0.25">
      <c r="A1584" s="323"/>
    </row>
    <row r="1585" spans="1:1" x14ac:dyDescent="0.25">
      <c r="A1585" s="323"/>
    </row>
    <row r="1586" spans="1:1" x14ac:dyDescent="0.25">
      <c r="A1586" s="323"/>
    </row>
    <row r="1587" spans="1:1" x14ac:dyDescent="0.25">
      <c r="A1587" s="323"/>
    </row>
    <row r="1588" spans="1:1" x14ac:dyDescent="0.25">
      <c r="A1588" s="323"/>
    </row>
    <row r="1589" spans="1:1" x14ac:dyDescent="0.25">
      <c r="A1589" s="323"/>
    </row>
    <row r="1590" spans="1:1" x14ac:dyDescent="0.25">
      <c r="A1590" s="323"/>
    </row>
    <row r="1591" spans="1:1" x14ac:dyDescent="0.25">
      <c r="A1591" s="323"/>
    </row>
    <row r="1592" spans="1:1" x14ac:dyDescent="0.25">
      <c r="A1592" s="323"/>
    </row>
    <row r="1593" spans="1:1" x14ac:dyDescent="0.25">
      <c r="A1593" s="323"/>
    </row>
    <row r="1594" spans="1:1" x14ac:dyDescent="0.25">
      <c r="A1594" s="323"/>
    </row>
    <row r="1595" spans="1:1" x14ac:dyDescent="0.25">
      <c r="A1595" s="323"/>
    </row>
    <row r="1596" spans="1:1" x14ac:dyDescent="0.25">
      <c r="A1596" s="323"/>
    </row>
    <row r="1597" spans="1:1" x14ac:dyDescent="0.25">
      <c r="A1597" s="323"/>
    </row>
    <row r="1598" spans="1:1" x14ac:dyDescent="0.25">
      <c r="A1598" s="323"/>
    </row>
    <row r="1599" spans="1:1" x14ac:dyDescent="0.25">
      <c r="A1599" s="323"/>
    </row>
    <row r="1600" spans="1:1" x14ac:dyDescent="0.25">
      <c r="A1600" s="323"/>
    </row>
    <row r="1601" spans="1:1" x14ac:dyDescent="0.25">
      <c r="A1601" s="323"/>
    </row>
    <row r="1602" spans="1:1" x14ac:dyDescent="0.25">
      <c r="A1602" s="323"/>
    </row>
    <row r="1603" spans="1:1" x14ac:dyDescent="0.25">
      <c r="A1603" s="323"/>
    </row>
    <row r="1604" spans="1:1" x14ac:dyDescent="0.25">
      <c r="A1604" s="323"/>
    </row>
    <row r="1605" spans="1:1" x14ac:dyDescent="0.25">
      <c r="A1605" s="323"/>
    </row>
    <row r="1606" spans="1:1" x14ac:dyDescent="0.25">
      <c r="A1606" s="323"/>
    </row>
    <row r="1607" spans="1:1" x14ac:dyDescent="0.25">
      <c r="A1607" s="323"/>
    </row>
    <row r="1608" spans="1:1" x14ac:dyDescent="0.25">
      <c r="A1608" s="323"/>
    </row>
    <row r="1609" spans="1:1" x14ac:dyDescent="0.25">
      <c r="A1609" s="323"/>
    </row>
    <row r="1610" spans="1:1" x14ac:dyDescent="0.25">
      <c r="A1610" s="323"/>
    </row>
    <row r="1611" spans="1:1" x14ac:dyDescent="0.25">
      <c r="A1611" s="323"/>
    </row>
    <row r="1612" spans="1:1" x14ac:dyDescent="0.25">
      <c r="A1612" s="323"/>
    </row>
    <row r="1613" spans="1:1" x14ac:dyDescent="0.25">
      <c r="A1613" s="323"/>
    </row>
    <row r="1614" spans="1:1" x14ac:dyDescent="0.25">
      <c r="A1614" s="323"/>
    </row>
    <row r="1615" spans="1:1" x14ac:dyDescent="0.25">
      <c r="A1615" s="323"/>
    </row>
    <row r="1616" spans="1:1" x14ac:dyDescent="0.25">
      <c r="A1616" s="323"/>
    </row>
    <row r="1617" spans="1:1" x14ac:dyDescent="0.25">
      <c r="A1617" s="323"/>
    </row>
    <row r="1618" spans="1:1" x14ac:dyDescent="0.25">
      <c r="A1618" s="323"/>
    </row>
    <row r="1619" spans="1:1" x14ac:dyDescent="0.25">
      <c r="A1619" s="323"/>
    </row>
    <row r="1620" spans="1:1" x14ac:dyDescent="0.25">
      <c r="A1620" s="323"/>
    </row>
    <row r="1621" spans="1:1" x14ac:dyDescent="0.25">
      <c r="A1621" s="323"/>
    </row>
    <row r="1622" spans="1:1" x14ac:dyDescent="0.25">
      <c r="A1622" s="323"/>
    </row>
    <row r="1623" spans="1:1" x14ac:dyDescent="0.25">
      <c r="A1623" s="323"/>
    </row>
    <row r="1624" spans="1:1" x14ac:dyDescent="0.25">
      <c r="A1624" s="323"/>
    </row>
    <row r="1625" spans="1:1" x14ac:dyDescent="0.25">
      <c r="A1625" s="323"/>
    </row>
    <row r="1626" spans="1:1" x14ac:dyDescent="0.25">
      <c r="A1626" s="323"/>
    </row>
    <row r="1627" spans="1:1" x14ac:dyDescent="0.25">
      <c r="A1627" s="323"/>
    </row>
    <row r="1628" spans="1:1" x14ac:dyDescent="0.25">
      <c r="A1628" s="323"/>
    </row>
    <row r="1629" spans="1:1" x14ac:dyDescent="0.25">
      <c r="A1629" s="323"/>
    </row>
    <row r="1630" spans="1:1" x14ac:dyDescent="0.25">
      <c r="A1630" s="323"/>
    </row>
    <row r="1631" spans="1:1" x14ac:dyDescent="0.25">
      <c r="A1631" s="323"/>
    </row>
    <row r="1632" spans="1:1" x14ac:dyDescent="0.25">
      <c r="A1632" s="323"/>
    </row>
    <row r="1633" spans="1:1" x14ac:dyDescent="0.25">
      <c r="A1633" s="323"/>
    </row>
    <row r="1634" spans="1:1" x14ac:dyDescent="0.25">
      <c r="A1634" s="323"/>
    </row>
    <row r="1635" spans="1:1" x14ac:dyDescent="0.25">
      <c r="A1635" s="323"/>
    </row>
    <row r="1636" spans="1:1" x14ac:dyDescent="0.25">
      <c r="A1636" s="323"/>
    </row>
    <row r="1637" spans="1:1" x14ac:dyDescent="0.25">
      <c r="A1637" s="323"/>
    </row>
    <row r="1638" spans="1:1" x14ac:dyDescent="0.25">
      <c r="A1638" s="323"/>
    </row>
    <row r="1639" spans="1:1" x14ac:dyDescent="0.25">
      <c r="A1639" s="323"/>
    </row>
    <row r="1640" spans="1:1" x14ac:dyDescent="0.25">
      <c r="A1640" s="323"/>
    </row>
    <row r="1641" spans="1:1" x14ac:dyDescent="0.25">
      <c r="A1641" s="323"/>
    </row>
    <row r="1642" spans="1:1" x14ac:dyDescent="0.25">
      <c r="A1642" s="323"/>
    </row>
    <row r="1643" spans="1:1" x14ac:dyDescent="0.25">
      <c r="A1643" s="323"/>
    </row>
    <row r="1644" spans="1:1" x14ac:dyDescent="0.25">
      <c r="A1644" s="323"/>
    </row>
    <row r="1645" spans="1:1" x14ac:dyDescent="0.25">
      <c r="A1645" s="323"/>
    </row>
    <row r="1646" spans="1:1" x14ac:dyDescent="0.25">
      <c r="A1646" s="323"/>
    </row>
    <row r="1647" spans="1:1" x14ac:dyDescent="0.25">
      <c r="A1647" s="323"/>
    </row>
    <row r="1648" spans="1:1" x14ac:dyDescent="0.25">
      <c r="A1648" s="323"/>
    </row>
    <row r="1649" spans="1:1" x14ac:dyDescent="0.25">
      <c r="A1649" s="323"/>
    </row>
    <row r="1650" spans="1:1" x14ac:dyDescent="0.25">
      <c r="A1650" s="323"/>
    </row>
    <row r="1651" spans="1:1" x14ac:dyDescent="0.25">
      <c r="A1651" s="323"/>
    </row>
    <row r="1652" spans="1:1" x14ac:dyDescent="0.25">
      <c r="A1652" s="323"/>
    </row>
    <row r="1653" spans="1:1" x14ac:dyDescent="0.25">
      <c r="A1653" s="323"/>
    </row>
    <row r="1654" spans="1:1" x14ac:dyDescent="0.25">
      <c r="A1654" s="323"/>
    </row>
    <row r="1655" spans="1:1" x14ac:dyDescent="0.25">
      <c r="A1655" s="323"/>
    </row>
    <row r="1656" spans="1:1" x14ac:dyDescent="0.25">
      <c r="A1656" s="323"/>
    </row>
    <row r="1657" spans="1:1" x14ac:dyDescent="0.25">
      <c r="A1657" s="323"/>
    </row>
    <row r="1658" spans="1:1" x14ac:dyDescent="0.25">
      <c r="A1658" s="323"/>
    </row>
    <row r="1659" spans="1:1" x14ac:dyDescent="0.25">
      <c r="A1659" s="323"/>
    </row>
    <row r="1660" spans="1:1" x14ac:dyDescent="0.25">
      <c r="A1660" s="323"/>
    </row>
    <row r="1661" spans="1:1" x14ac:dyDescent="0.25">
      <c r="A1661" s="323"/>
    </row>
    <row r="1662" spans="1:1" x14ac:dyDescent="0.25">
      <c r="A1662" s="323"/>
    </row>
    <row r="1663" spans="1:1" x14ac:dyDescent="0.25">
      <c r="A1663" s="323"/>
    </row>
    <row r="1664" spans="1:1" x14ac:dyDescent="0.25">
      <c r="A1664" s="323"/>
    </row>
    <row r="1665" spans="1:1" x14ac:dyDescent="0.25">
      <c r="A1665" s="323"/>
    </row>
    <row r="1666" spans="1:1" x14ac:dyDescent="0.25">
      <c r="A1666" s="323"/>
    </row>
    <row r="1667" spans="1:1" x14ac:dyDescent="0.25">
      <c r="A1667" s="323"/>
    </row>
    <row r="1668" spans="1:1" x14ac:dyDescent="0.25">
      <c r="A1668" s="323"/>
    </row>
    <row r="1669" spans="1:1" x14ac:dyDescent="0.25">
      <c r="A1669" s="323"/>
    </row>
    <row r="1670" spans="1:1" x14ac:dyDescent="0.25">
      <c r="A1670" s="323"/>
    </row>
    <row r="1671" spans="1:1" x14ac:dyDescent="0.25">
      <c r="A1671" s="323"/>
    </row>
    <row r="1672" spans="1:1" x14ac:dyDescent="0.25">
      <c r="A1672" s="323"/>
    </row>
    <row r="1673" spans="1:1" x14ac:dyDescent="0.25">
      <c r="A1673" s="323"/>
    </row>
    <row r="1674" spans="1:1" x14ac:dyDescent="0.25">
      <c r="A1674" s="323"/>
    </row>
    <row r="1675" spans="1:1" x14ac:dyDescent="0.25">
      <c r="A1675" s="323"/>
    </row>
    <row r="1676" spans="1:1" x14ac:dyDescent="0.25">
      <c r="A1676" s="323"/>
    </row>
    <row r="1677" spans="1:1" x14ac:dyDescent="0.25">
      <c r="A1677" s="323"/>
    </row>
    <row r="1678" spans="1:1" x14ac:dyDescent="0.25">
      <c r="A1678" s="323"/>
    </row>
    <row r="1679" spans="1:1" x14ac:dyDescent="0.25">
      <c r="A1679" s="323"/>
    </row>
    <row r="1680" spans="1:1" x14ac:dyDescent="0.25">
      <c r="A1680" s="323"/>
    </row>
    <row r="1681" spans="1:1" x14ac:dyDescent="0.25">
      <c r="A1681" s="323"/>
    </row>
    <row r="1682" spans="1:1" x14ac:dyDescent="0.25">
      <c r="A1682" s="323"/>
    </row>
    <row r="1683" spans="1:1" x14ac:dyDescent="0.25">
      <c r="A1683" s="323"/>
    </row>
    <row r="1684" spans="1:1" x14ac:dyDescent="0.25">
      <c r="A1684" s="323"/>
    </row>
    <row r="1685" spans="1:1" x14ac:dyDescent="0.25">
      <c r="A1685" s="323"/>
    </row>
    <row r="1686" spans="1:1" x14ac:dyDescent="0.25">
      <c r="A1686" s="323"/>
    </row>
    <row r="1687" spans="1:1" x14ac:dyDescent="0.25">
      <c r="A1687" s="323"/>
    </row>
    <row r="1688" spans="1:1" x14ac:dyDescent="0.25">
      <c r="A1688" s="323"/>
    </row>
    <row r="1689" spans="1:1" x14ac:dyDescent="0.25">
      <c r="A1689" s="323"/>
    </row>
    <row r="1690" spans="1:1" x14ac:dyDescent="0.25">
      <c r="A1690" s="323"/>
    </row>
    <row r="1691" spans="1:1" x14ac:dyDescent="0.25">
      <c r="A1691" s="323"/>
    </row>
    <row r="1692" spans="1:1" x14ac:dyDescent="0.25">
      <c r="A1692" s="323"/>
    </row>
    <row r="1693" spans="1:1" x14ac:dyDescent="0.25">
      <c r="A1693" s="323"/>
    </row>
    <row r="1694" spans="1:1" x14ac:dyDescent="0.25">
      <c r="A1694" s="323"/>
    </row>
    <row r="1695" spans="1:1" x14ac:dyDescent="0.25">
      <c r="A1695" s="323"/>
    </row>
    <row r="1696" spans="1:1" x14ac:dyDescent="0.25">
      <c r="A1696" s="323"/>
    </row>
    <row r="1697" spans="1:1" x14ac:dyDescent="0.25">
      <c r="A1697" s="323"/>
    </row>
    <row r="1698" spans="1:1" x14ac:dyDescent="0.25">
      <c r="A1698" s="323"/>
    </row>
    <row r="1699" spans="1:1" x14ac:dyDescent="0.25">
      <c r="A1699" s="323"/>
    </row>
    <row r="1700" spans="1:1" x14ac:dyDescent="0.25">
      <c r="A1700" s="323"/>
    </row>
    <row r="1701" spans="1:1" x14ac:dyDescent="0.25">
      <c r="A1701" s="323"/>
    </row>
    <row r="1702" spans="1:1" x14ac:dyDescent="0.25">
      <c r="A1702" s="323"/>
    </row>
    <row r="1703" spans="1:1" x14ac:dyDescent="0.25">
      <c r="A1703" s="323"/>
    </row>
    <row r="1704" spans="1:1" x14ac:dyDescent="0.25">
      <c r="A1704" s="323"/>
    </row>
    <row r="1705" spans="1:1" x14ac:dyDescent="0.25">
      <c r="A1705" s="323"/>
    </row>
    <row r="1706" spans="1:1" x14ac:dyDescent="0.25">
      <c r="A1706" s="323"/>
    </row>
    <row r="1707" spans="1:1" x14ac:dyDescent="0.25">
      <c r="A1707" s="323"/>
    </row>
    <row r="1708" spans="1:1" x14ac:dyDescent="0.25">
      <c r="A1708" s="323"/>
    </row>
    <row r="1709" spans="1:1" x14ac:dyDescent="0.25">
      <c r="A1709" s="323"/>
    </row>
    <row r="1710" spans="1:1" x14ac:dyDescent="0.25">
      <c r="A1710" s="323"/>
    </row>
    <row r="1711" spans="1:1" x14ac:dyDescent="0.25">
      <c r="A1711" s="323"/>
    </row>
    <row r="1712" spans="1:1" x14ac:dyDescent="0.25">
      <c r="A1712" s="323"/>
    </row>
    <row r="1713" spans="1:1" x14ac:dyDescent="0.25">
      <c r="A1713" s="323"/>
    </row>
    <row r="1714" spans="1:1" x14ac:dyDescent="0.25">
      <c r="A1714" s="323"/>
    </row>
    <row r="1715" spans="1:1" x14ac:dyDescent="0.25">
      <c r="A1715" s="323"/>
    </row>
    <row r="1716" spans="1:1" x14ac:dyDescent="0.25">
      <c r="A1716" s="323"/>
    </row>
    <row r="1717" spans="1:1" x14ac:dyDescent="0.25">
      <c r="A1717" s="323"/>
    </row>
    <row r="1718" spans="1:1" x14ac:dyDescent="0.25">
      <c r="A1718" s="323"/>
    </row>
    <row r="1719" spans="1:1" x14ac:dyDescent="0.25">
      <c r="A1719" s="323"/>
    </row>
    <row r="1720" spans="1:1" x14ac:dyDescent="0.25">
      <c r="A1720" s="323"/>
    </row>
    <row r="1721" spans="1:1" x14ac:dyDescent="0.25">
      <c r="A1721" s="323"/>
    </row>
    <row r="1722" spans="1:1" x14ac:dyDescent="0.25">
      <c r="A1722" s="323"/>
    </row>
    <row r="1723" spans="1:1" x14ac:dyDescent="0.25">
      <c r="A1723" s="323"/>
    </row>
    <row r="1724" spans="1:1" x14ac:dyDescent="0.25">
      <c r="A1724" s="323"/>
    </row>
    <row r="1725" spans="1:1" x14ac:dyDescent="0.25">
      <c r="A1725" s="323"/>
    </row>
    <row r="1726" spans="1:1" x14ac:dyDescent="0.25">
      <c r="A1726" s="323"/>
    </row>
    <row r="1727" spans="1:1" x14ac:dyDescent="0.25">
      <c r="A1727" s="323"/>
    </row>
    <row r="1728" spans="1:1" x14ac:dyDescent="0.25">
      <c r="A1728" s="323"/>
    </row>
    <row r="1729" spans="1:1" x14ac:dyDescent="0.25">
      <c r="A1729" s="323"/>
    </row>
    <row r="1730" spans="1:1" x14ac:dyDescent="0.25">
      <c r="A1730" s="323"/>
    </row>
    <row r="1731" spans="1:1" x14ac:dyDescent="0.25">
      <c r="A1731" s="323"/>
    </row>
    <row r="1732" spans="1:1" x14ac:dyDescent="0.25">
      <c r="A1732" s="323"/>
    </row>
    <row r="1733" spans="1:1" x14ac:dyDescent="0.25">
      <c r="A1733" s="323"/>
    </row>
    <row r="1734" spans="1:1" x14ac:dyDescent="0.25">
      <c r="A1734" s="323"/>
    </row>
    <row r="1735" spans="1:1" x14ac:dyDescent="0.25">
      <c r="A1735" s="323"/>
    </row>
    <row r="1736" spans="1:1" x14ac:dyDescent="0.25">
      <c r="A1736" s="323"/>
    </row>
    <row r="1737" spans="1:1" x14ac:dyDescent="0.25">
      <c r="A1737" s="323"/>
    </row>
    <row r="1738" spans="1:1" x14ac:dyDescent="0.25">
      <c r="A1738" s="323"/>
    </row>
    <row r="1739" spans="1:1" x14ac:dyDescent="0.25">
      <c r="A1739" s="323"/>
    </row>
    <row r="1740" spans="1:1" x14ac:dyDescent="0.25">
      <c r="A1740" s="323"/>
    </row>
    <row r="1741" spans="1:1" x14ac:dyDescent="0.25">
      <c r="A1741" s="323"/>
    </row>
    <row r="1742" spans="1:1" x14ac:dyDescent="0.25">
      <c r="A1742" s="323"/>
    </row>
    <row r="1743" spans="1:1" x14ac:dyDescent="0.25">
      <c r="A1743" s="323"/>
    </row>
    <row r="1744" spans="1:1" x14ac:dyDescent="0.25">
      <c r="A1744" s="323"/>
    </row>
    <row r="1745" spans="1:1" x14ac:dyDescent="0.25">
      <c r="A1745" s="323"/>
    </row>
    <row r="1746" spans="1:1" x14ac:dyDescent="0.25">
      <c r="A1746" s="323"/>
    </row>
    <row r="1747" spans="1:1" x14ac:dyDescent="0.25">
      <c r="A1747" s="323"/>
    </row>
    <row r="1748" spans="1:1" x14ac:dyDescent="0.25">
      <c r="A1748" s="323"/>
    </row>
    <row r="1749" spans="1:1" x14ac:dyDescent="0.25">
      <c r="A1749" s="323"/>
    </row>
    <row r="1750" spans="1:1" x14ac:dyDescent="0.25">
      <c r="A1750" s="323"/>
    </row>
    <row r="1751" spans="1:1" x14ac:dyDescent="0.25">
      <c r="A1751" s="323"/>
    </row>
    <row r="1752" spans="1:1" x14ac:dyDescent="0.25">
      <c r="A1752" s="323"/>
    </row>
    <row r="1753" spans="1:1" x14ac:dyDescent="0.25">
      <c r="A1753" s="323"/>
    </row>
    <row r="1754" spans="1:1" x14ac:dyDescent="0.25">
      <c r="A1754" s="323"/>
    </row>
    <row r="1755" spans="1:1" x14ac:dyDescent="0.25">
      <c r="A1755" s="323"/>
    </row>
    <row r="1756" spans="1:1" x14ac:dyDescent="0.25">
      <c r="A1756" s="323"/>
    </row>
    <row r="1757" spans="1:1" x14ac:dyDescent="0.25">
      <c r="A1757" s="323"/>
    </row>
    <row r="1758" spans="1:1" x14ac:dyDescent="0.25">
      <c r="A1758" s="323"/>
    </row>
    <row r="1759" spans="1:1" x14ac:dyDescent="0.25">
      <c r="A1759" s="323"/>
    </row>
    <row r="1760" spans="1:1" x14ac:dyDescent="0.25">
      <c r="A1760" s="323"/>
    </row>
    <row r="1761" spans="1:1" x14ac:dyDescent="0.25">
      <c r="A1761" s="323"/>
    </row>
    <row r="1762" spans="1:1" x14ac:dyDescent="0.25">
      <c r="A1762" s="323"/>
    </row>
    <row r="1763" spans="1:1" x14ac:dyDescent="0.25">
      <c r="A1763" s="323"/>
    </row>
    <row r="1764" spans="1:1" x14ac:dyDescent="0.25">
      <c r="A1764" s="323"/>
    </row>
    <row r="1765" spans="1:1" x14ac:dyDescent="0.25">
      <c r="A1765" s="323"/>
    </row>
    <row r="1766" spans="1:1" x14ac:dyDescent="0.25">
      <c r="A1766" s="323"/>
    </row>
    <row r="1767" spans="1:1" x14ac:dyDescent="0.25">
      <c r="A1767" s="323"/>
    </row>
    <row r="1768" spans="1:1" x14ac:dyDescent="0.25">
      <c r="A1768" s="323"/>
    </row>
    <row r="1769" spans="1:1" x14ac:dyDescent="0.25">
      <c r="A1769" s="323"/>
    </row>
    <row r="1770" spans="1:1" x14ac:dyDescent="0.25">
      <c r="A1770" s="323"/>
    </row>
    <row r="1771" spans="1:1" x14ac:dyDescent="0.25">
      <c r="A1771" s="323"/>
    </row>
    <row r="1772" spans="1:1" x14ac:dyDescent="0.25">
      <c r="A1772" s="323"/>
    </row>
    <row r="1773" spans="1:1" x14ac:dyDescent="0.25">
      <c r="A1773" s="323"/>
    </row>
    <row r="1774" spans="1:1" x14ac:dyDescent="0.25">
      <c r="A1774" s="323"/>
    </row>
    <row r="1775" spans="1:1" x14ac:dyDescent="0.25">
      <c r="A1775" s="323"/>
    </row>
    <row r="1776" spans="1:1" x14ac:dyDescent="0.25">
      <c r="A1776" s="323"/>
    </row>
    <row r="1777" spans="1:1" x14ac:dyDescent="0.25">
      <c r="A1777" s="323"/>
    </row>
    <row r="1778" spans="1:1" x14ac:dyDescent="0.25">
      <c r="A1778" s="323"/>
    </row>
    <row r="1779" spans="1:1" x14ac:dyDescent="0.25">
      <c r="A1779" s="323"/>
    </row>
    <row r="1780" spans="1:1" x14ac:dyDescent="0.25">
      <c r="A1780" s="323"/>
    </row>
    <row r="1781" spans="1:1" x14ac:dyDescent="0.25">
      <c r="A1781" s="323"/>
    </row>
    <row r="1782" spans="1:1" x14ac:dyDescent="0.25">
      <c r="A1782" s="323"/>
    </row>
    <row r="1783" spans="1:1" x14ac:dyDescent="0.25">
      <c r="A1783" s="323"/>
    </row>
    <row r="1784" spans="1:1" x14ac:dyDescent="0.25">
      <c r="A1784" s="323"/>
    </row>
    <row r="1785" spans="1:1" x14ac:dyDescent="0.25">
      <c r="A1785" s="323"/>
    </row>
    <row r="1786" spans="1:1" x14ac:dyDescent="0.25">
      <c r="A1786" s="323"/>
    </row>
    <row r="1787" spans="1:1" x14ac:dyDescent="0.25">
      <c r="A1787" s="323"/>
    </row>
    <row r="1788" spans="1:1" x14ac:dyDescent="0.25">
      <c r="A1788" s="323"/>
    </row>
    <row r="1789" spans="1:1" x14ac:dyDescent="0.25">
      <c r="A1789" s="323"/>
    </row>
    <row r="1790" spans="1:1" x14ac:dyDescent="0.25">
      <c r="A1790" s="323"/>
    </row>
    <row r="1791" spans="1:1" x14ac:dyDescent="0.25">
      <c r="A1791" s="323"/>
    </row>
    <row r="1792" spans="1:1" x14ac:dyDescent="0.25">
      <c r="A1792" s="323"/>
    </row>
    <row r="1793" spans="1:1" x14ac:dyDescent="0.25">
      <c r="A1793" s="323"/>
    </row>
    <row r="1794" spans="1:1" x14ac:dyDescent="0.25">
      <c r="A1794" s="323"/>
    </row>
    <row r="1795" spans="1:1" x14ac:dyDescent="0.25">
      <c r="A1795" s="323"/>
    </row>
    <row r="1796" spans="1:1" x14ac:dyDescent="0.25">
      <c r="A1796" s="323"/>
    </row>
    <row r="1797" spans="1:1" x14ac:dyDescent="0.25">
      <c r="A1797" s="323"/>
    </row>
    <row r="1798" spans="1:1" x14ac:dyDescent="0.25">
      <c r="A1798" s="323"/>
    </row>
    <row r="1799" spans="1:1" x14ac:dyDescent="0.25">
      <c r="A1799" s="323"/>
    </row>
    <row r="1800" spans="1:1" x14ac:dyDescent="0.25">
      <c r="A1800" s="323"/>
    </row>
    <row r="1801" spans="1:1" x14ac:dyDescent="0.25">
      <c r="A1801" s="323"/>
    </row>
    <row r="1802" spans="1:1" x14ac:dyDescent="0.25">
      <c r="A1802" s="323"/>
    </row>
    <row r="1803" spans="1:1" x14ac:dyDescent="0.25">
      <c r="A1803" s="323"/>
    </row>
    <row r="1804" spans="1:1" x14ac:dyDescent="0.25">
      <c r="A1804" s="323"/>
    </row>
    <row r="1805" spans="1:1" x14ac:dyDescent="0.25">
      <c r="A1805" s="323"/>
    </row>
    <row r="1806" spans="1:1" x14ac:dyDescent="0.25">
      <c r="A1806" s="323"/>
    </row>
    <row r="1807" spans="1:1" x14ac:dyDescent="0.25">
      <c r="A1807" s="323"/>
    </row>
    <row r="1808" spans="1:1" x14ac:dyDescent="0.25">
      <c r="A1808" s="323"/>
    </row>
    <row r="1809" spans="1:1" x14ac:dyDescent="0.25">
      <c r="A1809" s="323"/>
    </row>
    <row r="1810" spans="1:1" x14ac:dyDescent="0.25">
      <c r="A1810" s="323"/>
    </row>
    <row r="1811" spans="1:1" x14ac:dyDescent="0.25">
      <c r="A1811" s="323"/>
    </row>
    <row r="1812" spans="1:1" x14ac:dyDescent="0.25">
      <c r="A1812" s="323"/>
    </row>
    <row r="1813" spans="1:1" x14ac:dyDescent="0.25">
      <c r="A1813" s="323"/>
    </row>
    <row r="1814" spans="1:1" x14ac:dyDescent="0.25">
      <c r="A1814" s="323"/>
    </row>
    <row r="1815" spans="1:1" x14ac:dyDescent="0.25">
      <c r="A1815" s="323"/>
    </row>
    <row r="1816" spans="1:1" x14ac:dyDescent="0.25">
      <c r="A1816" s="323"/>
    </row>
    <row r="1817" spans="1:1" x14ac:dyDescent="0.25">
      <c r="A1817" s="323"/>
    </row>
    <row r="1818" spans="1:1" x14ac:dyDescent="0.25">
      <c r="A1818" s="323"/>
    </row>
    <row r="1819" spans="1:1" x14ac:dyDescent="0.25">
      <c r="A1819" s="323"/>
    </row>
    <row r="1820" spans="1:1" x14ac:dyDescent="0.25">
      <c r="A1820" s="323"/>
    </row>
    <row r="1821" spans="1:1" x14ac:dyDescent="0.25">
      <c r="A1821" s="323"/>
    </row>
    <row r="1822" spans="1:1" x14ac:dyDescent="0.25">
      <c r="A1822" s="323"/>
    </row>
    <row r="1823" spans="1:1" x14ac:dyDescent="0.25">
      <c r="A1823" s="323"/>
    </row>
    <row r="1824" spans="1:1" x14ac:dyDescent="0.25">
      <c r="A1824" s="323"/>
    </row>
    <row r="1825" spans="1:1" x14ac:dyDescent="0.25">
      <c r="A1825" s="323"/>
    </row>
    <row r="1826" spans="1:1" x14ac:dyDescent="0.25">
      <c r="A1826" s="323"/>
    </row>
    <row r="1827" spans="1:1" x14ac:dyDescent="0.25">
      <c r="A1827" s="323"/>
    </row>
    <row r="1828" spans="1:1" x14ac:dyDescent="0.25">
      <c r="A1828" s="323"/>
    </row>
    <row r="1829" spans="1:1" x14ac:dyDescent="0.25">
      <c r="A1829" s="323"/>
    </row>
    <row r="1830" spans="1:1" x14ac:dyDescent="0.25">
      <c r="A1830" s="323"/>
    </row>
    <row r="1831" spans="1:1" x14ac:dyDescent="0.25">
      <c r="A1831" s="323"/>
    </row>
    <row r="1832" spans="1:1" x14ac:dyDescent="0.25">
      <c r="A1832" s="323"/>
    </row>
    <row r="1833" spans="1:1" x14ac:dyDescent="0.25">
      <c r="A1833" s="323"/>
    </row>
    <row r="1834" spans="1:1" x14ac:dyDescent="0.25">
      <c r="A1834" s="323"/>
    </row>
    <row r="1835" spans="1:1" x14ac:dyDescent="0.25">
      <c r="A1835" s="323"/>
    </row>
    <row r="1836" spans="1:1" x14ac:dyDescent="0.25">
      <c r="A1836" s="323"/>
    </row>
    <row r="1837" spans="1:1" x14ac:dyDescent="0.25">
      <c r="A1837" s="323"/>
    </row>
    <row r="1838" spans="1:1" x14ac:dyDescent="0.25">
      <c r="A1838" s="323"/>
    </row>
    <row r="1839" spans="1:1" x14ac:dyDescent="0.25">
      <c r="A1839" s="323"/>
    </row>
    <row r="1840" spans="1:1" x14ac:dyDescent="0.25">
      <c r="A1840" s="323"/>
    </row>
    <row r="1841" spans="1:1" x14ac:dyDescent="0.25">
      <c r="A1841" s="323"/>
    </row>
    <row r="1842" spans="1:1" x14ac:dyDescent="0.25">
      <c r="A1842" s="323"/>
    </row>
    <row r="1843" spans="1:1" x14ac:dyDescent="0.25">
      <c r="A1843" s="323"/>
    </row>
    <row r="1844" spans="1:1" x14ac:dyDescent="0.25">
      <c r="A1844" s="323"/>
    </row>
    <row r="1845" spans="1:1" x14ac:dyDescent="0.25">
      <c r="A1845" s="323"/>
    </row>
    <row r="1846" spans="1:1" x14ac:dyDescent="0.25">
      <c r="A1846" s="323"/>
    </row>
    <row r="1847" spans="1:1" x14ac:dyDescent="0.25">
      <c r="A1847" s="323"/>
    </row>
    <row r="1848" spans="1:1" x14ac:dyDescent="0.25">
      <c r="A1848" s="323"/>
    </row>
    <row r="1849" spans="1:1" x14ac:dyDescent="0.25">
      <c r="A1849" s="323"/>
    </row>
    <row r="1850" spans="1:1" x14ac:dyDescent="0.25">
      <c r="A1850" s="323"/>
    </row>
    <row r="1851" spans="1:1" x14ac:dyDescent="0.25">
      <c r="A1851" s="323"/>
    </row>
    <row r="1852" spans="1:1" x14ac:dyDescent="0.25">
      <c r="A1852" s="323"/>
    </row>
    <row r="1853" spans="1:1" x14ac:dyDescent="0.25">
      <c r="A1853" s="323"/>
    </row>
    <row r="1854" spans="1:1" x14ac:dyDescent="0.25">
      <c r="A1854" s="323"/>
    </row>
    <row r="1855" spans="1:1" x14ac:dyDescent="0.25">
      <c r="A1855" s="323"/>
    </row>
    <row r="1856" spans="1:1" x14ac:dyDescent="0.25">
      <c r="A1856" s="323"/>
    </row>
    <row r="1857" spans="1:1" x14ac:dyDescent="0.25">
      <c r="A1857" s="323"/>
    </row>
    <row r="1858" spans="1:1" x14ac:dyDescent="0.25">
      <c r="A1858" s="323"/>
    </row>
    <row r="1859" spans="1:1" x14ac:dyDescent="0.25">
      <c r="A1859" s="323"/>
    </row>
    <row r="1860" spans="1:1" x14ac:dyDescent="0.25">
      <c r="A1860" s="323"/>
    </row>
    <row r="1861" spans="1:1" x14ac:dyDescent="0.25">
      <c r="A1861" s="323"/>
    </row>
    <row r="1862" spans="1:1" x14ac:dyDescent="0.25">
      <c r="A1862" s="323"/>
    </row>
    <row r="1863" spans="1:1" x14ac:dyDescent="0.25">
      <c r="A1863" s="323"/>
    </row>
    <row r="1864" spans="1:1" x14ac:dyDescent="0.25">
      <c r="A1864" s="323"/>
    </row>
    <row r="1865" spans="1:1" x14ac:dyDescent="0.25">
      <c r="A1865" s="323"/>
    </row>
    <row r="1866" spans="1:1" x14ac:dyDescent="0.25">
      <c r="A1866" s="323"/>
    </row>
    <row r="1867" spans="1:1" x14ac:dyDescent="0.25">
      <c r="A1867" s="323"/>
    </row>
    <row r="1868" spans="1:1" x14ac:dyDescent="0.25">
      <c r="A1868" s="323"/>
    </row>
    <row r="1869" spans="1:1" x14ac:dyDescent="0.25">
      <c r="A1869" s="323"/>
    </row>
    <row r="1870" spans="1:1" x14ac:dyDescent="0.25">
      <c r="A1870" s="323"/>
    </row>
    <row r="1871" spans="1:1" x14ac:dyDescent="0.25">
      <c r="A1871" s="323"/>
    </row>
    <row r="1872" spans="1:1" x14ac:dyDescent="0.25">
      <c r="A1872" s="323"/>
    </row>
    <row r="1873" spans="1:1" x14ac:dyDescent="0.25">
      <c r="A1873" s="323"/>
    </row>
    <row r="1874" spans="1:1" x14ac:dyDescent="0.25">
      <c r="A1874" s="323"/>
    </row>
    <row r="1875" spans="1:1" x14ac:dyDescent="0.25">
      <c r="A1875" s="323"/>
    </row>
    <row r="1876" spans="1:1" x14ac:dyDescent="0.25">
      <c r="A1876" s="323"/>
    </row>
    <row r="1877" spans="1:1" x14ac:dyDescent="0.25">
      <c r="A1877" s="323"/>
    </row>
    <row r="1878" spans="1:1" x14ac:dyDescent="0.25">
      <c r="A1878" s="323"/>
    </row>
    <row r="1879" spans="1:1" x14ac:dyDescent="0.25">
      <c r="A1879" s="323"/>
    </row>
    <row r="1880" spans="1:1" x14ac:dyDescent="0.25">
      <c r="A1880" s="323"/>
    </row>
    <row r="1881" spans="1:1" x14ac:dyDescent="0.25">
      <c r="A1881" s="323"/>
    </row>
    <row r="1882" spans="1:1" x14ac:dyDescent="0.25">
      <c r="A1882" s="323"/>
    </row>
    <row r="1883" spans="1:1" x14ac:dyDescent="0.25">
      <c r="A1883" s="323"/>
    </row>
    <row r="1884" spans="1:1" x14ac:dyDescent="0.25">
      <c r="A1884" s="323"/>
    </row>
    <row r="1885" spans="1:1" x14ac:dyDescent="0.25">
      <c r="A1885" s="323"/>
    </row>
    <row r="1886" spans="1:1" x14ac:dyDescent="0.25">
      <c r="A1886" s="323"/>
    </row>
    <row r="1887" spans="1:1" x14ac:dyDescent="0.25">
      <c r="A1887" s="323"/>
    </row>
    <row r="1888" spans="1:1" x14ac:dyDescent="0.25">
      <c r="A1888" s="323"/>
    </row>
    <row r="1889" spans="1:1" x14ac:dyDescent="0.25">
      <c r="A1889" s="323"/>
    </row>
    <row r="1890" spans="1:1" x14ac:dyDescent="0.25">
      <c r="A1890" s="323"/>
    </row>
    <row r="1891" spans="1:1" x14ac:dyDescent="0.25">
      <c r="A1891" s="323"/>
    </row>
    <row r="1892" spans="1:1" x14ac:dyDescent="0.25">
      <c r="A1892" s="323"/>
    </row>
    <row r="1893" spans="1:1" x14ac:dyDescent="0.25">
      <c r="A1893" s="323"/>
    </row>
    <row r="1894" spans="1:1" x14ac:dyDescent="0.25">
      <c r="A1894" s="323"/>
    </row>
    <row r="1895" spans="1:1" x14ac:dyDescent="0.25">
      <c r="A1895" s="323"/>
    </row>
    <row r="1896" spans="1:1" x14ac:dyDescent="0.25">
      <c r="A1896" s="323"/>
    </row>
    <row r="1897" spans="1:1" x14ac:dyDescent="0.25">
      <c r="A1897" s="323"/>
    </row>
    <row r="1898" spans="1:1" x14ac:dyDescent="0.25">
      <c r="A1898" s="323"/>
    </row>
    <row r="1899" spans="1:1" x14ac:dyDescent="0.25">
      <c r="A1899" s="323"/>
    </row>
    <row r="1900" spans="1:1" x14ac:dyDescent="0.25">
      <c r="A1900" s="323"/>
    </row>
    <row r="1901" spans="1:1" x14ac:dyDescent="0.25">
      <c r="A1901" s="323"/>
    </row>
    <row r="1902" spans="1:1" x14ac:dyDescent="0.25">
      <c r="A1902" s="323"/>
    </row>
    <row r="1903" spans="1:1" x14ac:dyDescent="0.25">
      <c r="A1903" s="323"/>
    </row>
    <row r="1904" spans="1:1" x14ac:dyDescent="0.25">
      <c r="A1904" s="323"/>
    </row>
    <row r="1905" spans="1:1" x14ac:dyDescent="0.25">
      <c r="A1905" s="323"/>
    </row>
    <row r="1906" spans="1:1" x14ac:dyDescent="0.25">
      <c r="A1906" s="323"/>
    </row>
    <row r="1907" spans="1:1" x14ac:dyDescent="0.25">
      <c r="A1907" s="323"/>
    </row>
    <row r="1908" spans="1:1" x14ac:dyDescent="0.25">
      <c r="A1908" s="323"/>
    </row>
    <row r="1909" spans="1:1" x14ac:dyDescent="0.25">
      <c r="A1909" s="323"/>
    </row>
    <row r="1910" spans="1:1" x14ac:dyDescent="0.25">
      <c r="A1910" s="323"/>
    </row>
    <row r="1911" spans="1:1" x14ac:dyDescent="0.25">
      <c r="A1911" s="323"/>
    </row>
    <row r="1912" spans="1:1" x14ac:dyDescent="0.25">
      <c r="A1912" s="323"/>
    </row>
    <row r="1913" spans="1:1" x14ac:dyDescent="0.25">
      <c r="A1913" s="323"/>
    </row>
    <row r="1914" spans="1:1" x14ac:dyDescent="0.25">
      <c r="A1914" s="323"/>
    </row>
    <row r="1915" spans="1:1" x14ac:dyDescent="0.25">
      <c r="A1915" s="323"/>
    </row>
    <row r="1916" spans="1:1" x14ac:dyDescent="0.25">
      <c r="A1916" s="323"/>
    </row>
    <row r="1917" spans="1:1" x14ac:dyDescent="0.25">
      <c r="A1917" s="323"/>
    </row>
    <row r="1918" spans="1:1" x14ac:dyDescent="0.25">
      <c r="A1918" s="323"/>
    </row>
    <row r="1919" spans="1:1" x14ac:dyDescent="0.25">
      <c r="A1919" s="323"/>
    </row>
    <row r="1920" spans="1:1" x14ac:dyDescent="0.25">
      <c r="A1920" s="323"/>
    </row>
    <row r="1921" spans="1:1" x14ac:dyDescent="0.25">
      <c r="A1921" s="323"/>
    </row>
    <row r="1922" spans="1:1" x14ac:dyDescent="0.25">
      <c r="A1922" s="323"/>
    </row>
    <row r="1923" spans="1:1" x14ac:dyDescent="0.25">
      <c r="A1923" s="323"/>
    </row>
    <row r="1924" spans="1:1" x14ac:dyDescent="0.25">
      <c r="A1924" s="323"/>
    </row>
    <row r="1925" spans="1:1" x14ac:dyDescent="0.25">
      <c r="A1925" s="323"/>
    </row>
    <row r="1926" spans="1:1" x14ac:dyDescent="0.25">
      <c r="A1926" s="323"/>
    </row>
    <row r="1927" spans="1:1" x14ac:dyDescent="0.25">
      <c r="A1927" s="323"/>
    </row>
    <row r="1928" spans="1:1" x14ac:dyDescent="0.25">
      <c r="A1928" s="323"/>
    </row>
    <row r="1929" spans="1:1" x14ac:dyDescent="0.25">
      <c r="A1929" s="323"/>
    </row>
    <row r="1930" spans="1:1" x14ac:dyDescent="0.25">
      <c r="A1930" s="323"/>
    </row>
    <row r="1931" spans="1:1" x14ac:dyDescent="0.25">
      <c r="A1931" s="323"/>
    </row>
    <row r="1932" spans="1:1" x14ac:dyDescent="0.25">
      <c r="A1932" s="323"/>
    </row>
    <row r="1933" spans="1:1" x14ac:dyDescent="0.25">
      <c r="A1933" s="323"/>
    </row>
    <row r="1934" spans="1:1" x14ac:dyDescent="0.25">
      <c r="A1934" s="323"/>
    </row>
    <row r="1935" spans="1:1" x14ac:dyDescent="0.25">
      <c r="A1935" s="323"/>
    </row>
    <row r="1936" spans="1:1" x14ac:dyDescent="0.25">
      <c r="A1936" s="323"/>
    </row>
    <row r="1937" spans="1:1" x14ac:dyDescent="0.25">
      <c r="A1937" s="323"/>
    </row>
    <row r="1938" spans="1:1" x14ac:dyDescent="0.25">
      <c r="A1938" s="323"/>
    </row>
    <row r="1939" spans="1:1" x14ac:dyDescent="0.25">
      <c r="A1939" s="323"/>
    </row>
    <row r="1940" spans="1:1" x14ac:dyDescent="0.25">
      <c r="A1940" s="323"/>
    </row>
    <row r="1941" spans="1:1" x14ac:dyDescent="0.25">
      <c r="A1941" s="323"/>
    </row>
    <row r="1942" spans="1:1" x14ac:dyDescent="0.25">
      <c r="A1942" s="323"/>
    </row>
    <row r="1943" spans="1:1" x14ac:dyDescent="0.25">
      <c r="A1943" s="323"/>
    </row>
    <row r="1944" spans="1:1" x14ac:dyDescent="0.25">
      <c r="A1944" s="323"/>
    </row>
    <row r="1945" spans="1:1" x14ac:dyDescent="0.25">
      <c r="A1945" s="323"/>
    </row>
    <row r="1946" spans="1:1" x14ac:dyDescent="0.25">
      <c r="A1946" s="323"/>
    </row>
    <row r="1947" spans="1:1" x14ac:dyDescent="0.25">
      <c r="A1947" s="323"/>
    </row>
    <row r="1948" spans="1:1" x14ac:dyDescent="0.25">
      <c r="A1948" s="323"/>
    </row>
    <row r="1949" spans="1:1" x14ac:dyDescent="0.25">
      <c r="A1949" s="323"/>
    </row>
    <row r="1950" spans="1:1" x14ac:dyDescent="0.25">
      <c r="A1950" s="323"/>
    </row>
    <row r="1951" spans="1:1" x14ac:dyDescent="0.25">
      <c r="A1951" s="323"/>
    </row>
    <row r="1952" spans="1:1" x14ac:dyDescent="0.25">
      <c r="A1952" s="323"/>
    </row>
    <row r="1953" spans="1:1" x14ac:dyDescent="0.25">
      <c r="A1953" s="323"/>
    </row>
    <row r="1954" spans="1:1" x14ac:dyDescent="0.25">
      <c r="A1954" s="323"/>
    </row>
    <row r="1955" spans="1:1" x14ac:dyDescent="0.25">
      <c r="A1955" s="323"/>
    </row>
    <row r="1956" spans="1:1" x14ac:dyDescent="0.25">
      <c r="A1956" s="323"/>
    </row>
    <row r="1957" spans="1:1" x14ac:dyDescent="0.25">
      <c r="A1957" s="323"/>
    </row>
    <row r="1958" spans="1:1" x14ac:dyDescent="0.25">
      <c r="A1958" s="323"/>
    </row>
    <row r="1959" spans="1:1" x14ac:dyDescent="0.25">
      <c r="A1959" s="323"/>
    </row>
    <row r="1960" spans="1:1" x14ac:dyDescent="0.25">
      <c r="A1960" s="323"/>
    </row>
    <row r="1961" spans="1:1" x14ac:dyDescent="0.25">
      <c r="A1961" s="323"/>
    </row>
    <row r="1962" spans="1:1" x14ac:dyDescent="0.25">
      <c r="A1962" s="323"/>
    </row>
    <row r="1963" spans="1:1" x14ac:dyDescent="0.25">
      <c r="A1963" s="323"/>
    </row>
    <row r="1964" spans="1:1" x14ac:dyDescent="0.25">
      <c r="A1964" s="323"/>
    </row>
    <row r="1965" spans="1:1" x14ac:dyDescent="0.25">
      <c r="A1965" s="323"/>
    </row>
    <row r="1966" spans="1:1" x14ac:dyDescent="0.25">
      <c r="A1966" s="323"/>
    </row>
    <row r="1967" spans="1:1" x14ac:dyDescent="0.25">
      <c r="A1967" s="323"/>
    </row>
    <row r="1968" spans="1:1" x14ac:dyDescent="0.25">
      <c r="A1968" s="323"/>
    </row>
    <row r="1969" spans="1:1" x14ac:dyDescent="0.25">
      <c r="A1969" s="323"/>
    </row>
    <row r="1970" spans="1:1" x14ac:dyDescent="0.25">
      <c r="A1970" s="323"/>
    </row>
    <row r="1971" spans="1:1" x14ac:dyDescent="0.25">
      <c r="A1971" s="323"/>
    </row>
    <row r="1972" spans="1:1" x14ac:dyDescent="0.25">
      <c r="A1972" s="323"/>
    </row>
    <row r="1973" spans="1:1" x14ac:dyDescent="0.25">
      <c r="A1973" s="323"/>
    </row>
    <row r="1974" spans="1:1" x14ac:dyDescent="0.25">
      <c r="A1974" s="323"/>
    </row>
    <row r="1975" spans="1:1" x14ac:dyDescent="0.25">
      <c r="A1975" s="323"/>
    </row>
    <row r="1976" spans="1:1" x14ac:dyDescent="0.25">
      <c r="A1976" s="323"/>
    </row>
    <row r="1977" spans="1:1" x14ac:dyDescent="0.25">
      <c r="A1977" s="323"/>
    </row>
    <row r="1978" spans="1:1" x14ac:dyDescent="0.25">
      <c r="A1978" s="323"/>
    </row>
    <row r="1979" spans="1:1" x14ac:dyDescent="0.25">
      <c r="A1979" s="323"/>
    </row>
    <row r="1980" spans="1:1" x14ac:dyDescent="0.25">
      <c r="A1980" s="323"/>
    </row>
    <row r="1981" spans="1:1" x14ac:dyDescent="0.25">
      <c r="A1981" s="323"/>
    </row>
    <row r="1982" spans="1:1" x14ac:dyDescent="0.25">
      <c r="A1982" s="323"/>
    </row>
    <row r="1983" spans="1:1" x14ac:dyDescent="0.25">
      <c r="A1983" s="323"/>
    </row>
    <row r="1984" spans="1:1" x14ac:dyDescent="0.25">
      <c r="A1984" s="323"/>
    </row>
    <row r="1985" spans="1:1" x14ac:dyDescent="0.25">
      <c r="A1985" s="323"/>
    </row>
    <row r="1986" spans="1:1" x14ac:dyDescent="0.25">
      <c r="A1986" s="323"/>
    </row>
    <row r="1987" spans="1:1" x14ac:dyDescent="0.25">
      <c r="A1987" s="323"/>
    </row>
    <row r="1988" spans="1:1" x14ac:dyDescent="0.25">
      <c r="A1988" s="323"/>
    </row>
    <row r="1989" spans="1:1" x14ac:dyDescent="0.25">
      <c r="A1989" s="323"/>
    </row>
    <row r="1990" spans="1:1" x14ac:dyDescent="0.25">
      <c r="A1990" s="323"/>
    </row>
    <row r="1991" spans="1:1" x14ac:dyDescent="0.25">
      <c r="A1991" s="323"/>
    </row>
    <row r="1992" spans="1:1" x14ac:dyDescent="0.25">
      <c r="A1992" s="323"/>
    </row>
    <row r="1993" spans="1:1" x14ac:dyDescent="0.25">
      <c r="A1993" s="323"/>
    </row>
    <row r="1994" spans="1:1" x14ac:dyDescent="0.25">
      <c r="A1994" s="323"/>
    </row>
    <row r="1995" spans="1:1" x14ac:dyDescent="0.25">
      <c r="A1995" s="323"/>
    </row>
    <row r="1996" spans="1:1" x14ac:dyDescent="0.25">
      <c r="A1996" s="323"/>
    </row>
    <row r="1997" spans="1:1" x14ac:dyDescent="0.25">
      <c r="A1997" s="323"/>
    </row>
    <row r="1998" spans="1:1" x14ac:dyDescent="0.25">
      <c r="A1998" s="323"/>
    </row>
    <row r="1999" spans="1:1" x14ac:dyDescent="0.25">
      <c r="A1999" s="323"/>
    </row>
    <row r="2000" spans="1:1" x14ac:dyDescent="0.25">
      <c r="A2000" s="323"/>
    </row>
    <row r="2001" spans="1:1" x14ac:dyDescent="0.25">
      <c r="A2001" s="323"/>
    </row>
    <row r="2002" spans="1:1" x14ac:dyDescent="0.25">
      <c r="A2002" s="323"/>
    </row>
    <row r="2003" spans="1:1" x14ac:dyDescent="0.25">
      <c r="A2003" s="323"/>
    </row>
    <row r="2004" spans="1:1" x14ac:dyDescent="0.25">
      <c r="A2004" s="323"/>
    </row>
    <row r="2005" spans="1:1" x14ac:dyDescent="0.25">
      <c r="A2005" s="323"/>
    </row>
    <row r="2006" spans="1:1" x14ac:dyDescent="0.25">
      <c r="A2006" s="323"/>
    </row>
    <row r="2007" spans="1:1" x14ac:dyDescent="0.25">
      <c r="A2007" s="323"/>
    </row>
    <row r="2008" spans="1:1" x14ac:dyDescent="0.25">
      <c r="A2008" s="323"/>
    </row>
    <row r="2009" spans="1:1" x14ac:dyDescent="0.25">
      <c r="A2009" s="323"/>
    </row>
    <row r="2010" spans="1:1" x14ac:dyDescent="0.25">
      <c r="A2010" s="323"/>
    </row>
    <row r="2011" spans="1:1" x14ac:dyDescent="0.25">
      <c r="A2011" s="323"/>
    </row>
    <row r="2012" spans="1:1" x14ac:dyDescent="0.25">
      <c r="A2012" s="323"/>
    </row>
    <row r="2013" spans="1:1" x14ac:dyDescent="0.25">
      <c r="A2013" s="323"/>
    </row>
    <row r="2014" spans="1:1" x14ac:dyDescent="0.25">
      <c r="A2014" s="323"/>
    </row>
    <row r="2015" spans="1:1" x14ac:dyDescent="0.25">
      <c r="A2015" s="323"/>
    </row>
    <row r="2016" spans="1:1" x14ac:dyDescent="0.25">
      <c r="A2016" s="323"/>
    </row>
    <row r="2017" spans="1:1" x14ac:dyDescent="0.25">
      <c r="A2017" s="323"/>
    </row>
    <row r="2018" spans="1:1" x14ac:dyDescent="0.25">
      <c r="A2018" s="323"/>
    </row>
    <row r="2019" spans="1:1" x14ac:dyDescent="0.25">
      <c r="A2019" s="323"/>
    </row>
    <row r="2020" spans="1:1" x14ac:dyDescent="0.25">
      <c r="A2020" s="323"/>
    </row>
    <row r="2021" spans="1:1" x14ac:dyDescent="0.25">
      <c r="A2021" s="323"/>
    </row>
    <row r="2022" spans="1:1" x14ac:dyDescent="0.25">
      <c r="A2022" s="323"/>
    </row>
    <row r="2023" spans="1:1" x14ac:dyDescent="0.25">
      <c r="A2023" s="323"/>
    </row>
    <row r="2024" spans="1:1" x14ac:dyDescent="0.25">
      <c r="A2024" s="323"/>
    </row>
    <row r="2025" spans="1:1" x14ac:dyDescent="0.25">
      <c r="A2025" s="323"/>
    </row>
    <row r="2026" spans="1:1" x14ac:dyDescent="0.25">
      <c r="A2026" s="323"/>
    </row>
    <row r="2027" spans="1:1" x14ac:dyDescent="0.25">
      <c r="A2027" s="323"/>
    </row>
    <row r="2028" spans="1:1" x14ac:dyDescent="0.25">
      <c r="A2028" s="323"/>
    </row>
    <row r="2029" spans="1:1" x14ac:dyDescent="0.25">
      <c r="A2029" s="323"/>
    </row>
    <row r="2030" spans="1:1" x14ac:dyDescent="0.25">
      <c r="A2030" s="323"/>
    </row>
    <row r="2031" spans="1:1" x14ac:dyDescent="0.25">
      <c r="A2031" s="323"/>
    </row>
    <row r="2032" spans="1:1" x14ac:dyDescent="0.25">
      <c r="A2032" s="323"/>
    </row>
    <row r="2033" spans="1:1" x14ac:dyDescent="0.25">
      <c r="A2033" s="323"/>
    </row>
    <row r="2034" spans="1:1" x14ac:dyDescent="0.25">
      <c r="A2034" s="323"/>
    </row>
    <row r="2035" spans="1:1" x14ac:dyDescent="0.25">
      <c r="A2035" s="323"/>
    </row>
    <row r="2036" spans="1:1" x14ac:dyDescent="0.25">
      <c r="A2036" s="323"/>
    </row>
    <row r="2037" spans="1:1" x14ac:dyDescent="0.25">
      <c r="A2037" s="323"/>
    </row>
    <row r="2038" spans="1:1" x14ac:dyDescent="0.25">
      <c r="A2038" s="323"/>
    </row>
    <row r="2039" spans="1:1" x14ac:dyDescent="0.25">
      <c r="A2039" s="323"/>
    </row>
    <row r="2040" spans="1:1" x14ac:dyDescent="0.25">
      <c r="A2040" s="323"/>
    </row>
    <row r="2041" spans="1:1" x14ac:dyDescent="0.25">
      <c r="A2041" s="323"/>
    </row>
    <row r="2042" spans="1:1" x14ac:dyDescent="0.25">
      <c r="A2042" s="323"/>
    </row>
    <row r="2043" spans="1:1" x14ac:dyDescent="0.25">
      <c r="A2043" s="323"/>
    </row>
    <row r="2044" spans="1:1" x14ac:dyDescent="0.25">
      <c r="A2044" s="323"/>
    </row>
    <row r="2045" spans="1:1" x14ac:dyDescent="0.25">
      <c r="A2045" s="323"/>
    </row>
    <row r="2046" spans="1:1" x14ac:dyDescent="0.25">
      <c r="A2046" s="323"/>
    </row>
    <row r="2047" spans="1:1" x14ac:dyDescent="0.25">
      <c r="A2047" s="323"/>
    </row>
    <row r="2048" spans="1:1" x14ac:dyDescent="0.25">
      <c r="A2048" s="323"/>
    </row>
    <row r="2049" spans="1:1" x14ac:dyDescent="0.25">
      <c r="A2049" s="323"/>
    </row>
    <row r="2050" spans="1:1" x14ac:dyDescent="0.25">
      <c r="A2050" s="323"/>
    </row>
    <row r="2051" spans="1:1" x14ac:dyDescent="0.25">
      <c r="A2051" s="323"/>
    </row>
    <row r="2052" spans="1:1" x14ac:dyDescent="0.25">
      <c r="A2052" s="323"/>
    </row>
    <row r="2053" spans="1:1" x14ac:dyDescent="0.25">
      <c r="A2053" s="323"/>
    </row>
    <row r="2054" spans="1:1" x14ac:dyDescent="0.25">
      <c r="A2054" s="323"/>
    </row>
    <row r="2055" spans="1:1" x14ac:dyDescent="0.25">
      <c r="A2055" s="323"/>
    </row>
    <row r="2056" spans="1:1" x14ac:dyDescent="0.25">
      <c r="A2056" s="323"/>
    </row>
    <row r="2057" spans="1:1" x14ac:dyDescent="0.25">
      <c r="A2057" s="323"/>
    </row>
    <row r="2058" spans="1:1" x14ac:dyDescent="0.25">
      <c r="A2058" s="323"/>
    </row>
    <row r="2059" spans="1:1" x14ac:dyDescent="0.25">
      <c r="A2059" s="323"/>
    </row>
    <row r="2060" spans="1:1" x14ac:dyDescent="0.25">
      <c r="A2060" s="323"/>
    </row>
    <row r="2061" spans="1:1" x14ac:dyDescent="0.25">
      <c r="A2061" s="323"/>
    </row>
    <row r="2062" spans="1:1" x14ac:dyDescent="0.25">
      <c r="A2062" s="323"/>
    </row>
    <row r="2063" spans="1:1" x14ac:dyDescent="0.25">
      <c r="A2063" s="323"/>
    </row>
    <row r="2064" spans="1:1" x14ac:dyDescent="0.25">
      <c r="A2064" s="323"/>
    </row>
    <row r="2065" spans="1:1" x14ac:dyDescent="0.25">
      <c r="A2065" s="323"/>
    </row>
    <row r="2066" spans="1:1" x14ac:dyDescent="0.25">
      <c r="A2066" s="323"/>
    </row>
    <row r="2067" spans="1:1" x14ac:dyDescent="0.25">
      <c r="A2067" s="323"/>
    </row>
    <row r="2068" spans="1:1" x14ac:dyDescent="0.25">
      <c r="A2068" s="323"/>
    </row>
    <row r="2069" spans="1:1" x14ac:dyDescent="0.25">
      <c r="A2069" s="323"/>
    </row>
    <row r="2070" spans="1:1" x14ac:dyDescent="0.25">
      <c r="A2070" s="323"/>
    </row>
    <row r="2071" spans="1:1" x14ac:dyDescent="0.25">
      <c r="A2071" s="323"/>
    </row>
    <row r="2072" spans="1:1" x14ac:dyDescent="0.25">
      <c r="A2072" s="323"/>
    </row>
    <row r="2073" spans="1:1" x14ac:dyDescent="0.25">
      <c r="A2073" s="323"/>
    </row>
    <row r="2074" spans="1:1" x14ac:dyDescent="0.25">
      <c r="A2074" s="323"/>
    </row>
    <row r="2075" spans="1:1" x14ac:dyDescent="0.25">
      <c r="A2075" s="323"/>
    </row>
    <row r="2076" spans="1:1" x14ac:dyDescent="0.25">
      <c r="A2076" s="323"/>
    </row>
    <row r="2077" spans="1:1" x14ac:dyDescent="0.25">
      <c r="A2077" s="323"/>
    </row>
    <row r="2078" spans="1:1" x14ac:dyDescent="0.25">
      <c r="A2078" s="323"/>
    </row>
    <row r="2079" spans="1:1" x14ac:dyDescent="0.25">
      <c r="A2079" s="323"/>
    </row>
    <row r="2080" spans="1:1" x14ac:dyDescent="0.25">
      <c r="A2080" s="323"/>
    </row>
    <row r="2081" spans="1:1" x14ac:dyDescent="0.25">
      <c r="A2081" s="323"/>
    </row>
    <row r="2082" spans="1:1" x14ac:dyDescent="0.25">
      <c r="A2082" s="323"/>
    </row>
    <row r="2083" spans="1:1" x14ac:dyDescent="0.25">
      <c r="A2083" s="323"/>
    </row>
    <row r="2084" spans="1:1" x14ac:dyDescent="0.25">
      <c r="A2084" s="323"/>
    </row>
    <row r="2085" spans="1:1" x14ac:dyDescent="0.25">
      <c r="A2085" s="323"/>
    </row>
    <row r="2086" spans="1:1" x14ac:dyDescent="0.25">
      <c r="A2086" s="323"/>
    </row>
    <row r="2087" spans="1:1" x14ac:dyDescent="0.25">
      <c r="A2087" s="323"/>
    </row>
    <row r="2088" spans="1:1" x14ac:dyDescent="0.25">
      <c r="A2088" s="323"/>
    </row>
    <row r="2089" spans="1:1" x14ac:dyDescent="0.25">
      <c r="A2089" s="323"/>
    </row>
    <row r="2090" spans="1:1" x14ac:dyDescent="0.25">
      <c r="A2090" s="323"/>
    </row>
    <row r="2091" spans="1:1" x14ac:dyDescent="0.25">
      <c r="A2091" s="323"/>
    </row>
    <row r="2092" spans="1:1" x14ac:dyDescent="0.25">
      <c r="A2092" s="323"/>
    </row>
    <row r="2093" spans="1:1" x14ac:dyDescent="0.25">
      <c r="A2093" s="323"/>
    </row>
    <row r="2094" spans="1:1" x14ac:dyDescent="0.25">
      <c r="A2094" s="323"/>
    </row>
    <row r="2095" spans="1:1" x14ac:dyDescent="0.25">
      <c r="A2095" s="323"/>
    </row>
    <row r="2096" spans="1:1" x14ac:dyDescent="0.25">
      <c r="A2096" s="323"/>
    </row>
    <row r="2097" spans="1:1" x14ac:dyDescent="0.25">
      <c r="A2097" s="323"/>
    </row>
    <row r="2098" spans="1:1" x14ac:dyDescent="0.25">
      <c r="A2098" s="323"/>
    </row>
    <row r="2099" spans="1:1" x14ac:dyDescent="0.25">
      <c r="A2099" s="323"/>
    </row>
    <row r="2100" spans="1:1" x14ac:dyDescent="0.25">
      <c r="A2100" s="323"/>
    </row>
    <row r="2101" spans="1:1" x14ac:dyDescent="0.25">
      <c r="A2101" s="323"/>
    </row>
    <row r="2102" spans="1:1" x14ac:dyDescent="0.25">
      <c r="A2102" s="323"/>
    </row>
    <row r="2103" spans="1:1" x14ac:dyDescent="0.25">
      <c r="A2103" s="323"/>
    </row>
    <row r="2104" spans="1:1" x14ac:dyDescent="0.25">
      <c r="A2104" s="323"/>
    </row>
    <row r="2105" spans="1:1" x14ac:dyDescent="0.25">
      <c r="A2105" s="323"/>
    </row>
    <row r="2106" spans="1:1" x14ac:dyDescent="0.25">
      <c r="A2106" s="323"/>
    </row>
    <row r="2107" spans="1:1" x14ac:dyDescent="0.25">
      <c r="A2107" s="323"/>
    </row>
    <row r="2108" spans="1:1" x14ac:dyDescent="0.25">
      <c r="A2108" s="323"/>
    </row>
    <row r="2109" spans="1:1" x14ac:dyDescent="0.25">
      <c r="A2109" s="323"/>
    </row>
    <row r="2110" spans="1:1" x14ac:dyDescent="0.25">
      <c r="A2110" s="323"/>
    </row>
    <row r="2111" spans="1:1" x14ac:dyDescent="0.25">
      <c r="A2111" s="323"/>
    </row>
    <row r="2112" spans="1:1" x14ac:dyDescent="0.25">
      <c r="A2112" s="323"/>
    </row>
    <row r="2113" spans="1:1" x14ac:dyDescent="0.25">
      <c r="A2113" s="323"/>
    </row>
    <row r="2114" spans="1:1" x14ac:dyDescent="0.25">
      <c r="A2114" s="323"/>
    </row>
    <row r="2115" spans="1:1" x14ac:dyDescent="0.25">
      <c r="A2115" s="323"/>
    </row>
    <row r="2116" spans="1:1" x14ac:dyDescent="0.25">
      <c r="A2116" s="323"/>
    </row>
    <row r="2117" spans="1:1" x14ac:dyDescent="0.25">
      <c r="A2117" s="323"/>
    </row>
    <row r="2118" spans="1:1" x14ac:dyDescent="0.25">
      <c r="A2118" s="323"/>
    </row>
    <row r="2119" spans="1:1" x14ac:dyDescent="0.25">
      <c r="A2119" s="323"/>
    </row>
    <row r="2120" spans="1:1" x14ac:dyDescent="0.25">
      <c r="A2120" s="323"/>
    </row>
    <row r="2121" spans="1:1" x14ac:dyDescent="0.25">
      <c r="A2121" s="323"/>
    </row>
    <row r="2122" spans="1:1" x14ac:dyDescent="0.25">
      <c r="A2122" s="323"/>
    </row>
    <row r="2123" spans="1:1" x14ac:dyDescent="0.25">
      <c r="A2123" s="323"/>
    </row>
    <row r="2124" spans="1:1" x14ac:dyDescent="0.25">
      <c r="A2124" s="323"/>
    </row>
    <row r="2125" spans="1:1" x14ac:dyDescent="0.25">
      <c r="A2125" s="323"/>
    </row>
    <row r="2126" spans="1:1" x14ac:dyDescent="0.25">
      <c r="A2126" s="323"/>
    </row>
    <row r="2127" spans="1:1" x14ac:dyDescent="0.25">
      <c r="A2127" s="323"/>
    </row>
    <row r="2128" spans="1:1" x14ac:dyDescent="0.25">
      <c r="A2128" s="323"/>
    </row>
    <row r="2129" spans="1:1" x14ac:dyDescent="0.25">
      <c r="A2129" s="323"/>
    </row>
    <row r="2130" spans="1:1" x14ac:dyDescent="0.25">
      <c r="A2130" s="323"/>
    </row>
    <row r="2131" spans="1:1" x14ac:dyDescent="0.25">
      <c r="A2131" s="323"/>
    </row>
    <row r="2132" spans="1:1" x14ac:dyDescent="0.25">
      <c r="A2132" s="323"/>
    </row>
    <row r="2133" spans="1:1" x14ac:dyDescent="0.25">
      <c r="A2133" s="323"/>
    </row>
    <row r="2134" spans="1:1" x14ac:dyDescent="0.25">
      <c r="A2134" s="323"/>
    </row>
    <row r="2135" spans="1:1" x14ac:dyDescent="0.25">
      <c r="A2135" s="323"/>
    </row>
    <row r="2136" spans="1:1" x14ac:dyDescent="0.25">
      <c r="A2136" s="323"/>
    </row>
    <row r="2137" spans="1:1" x14ac:dyDescent="0.25">
      <c r="A2137" s="323"/>
    </row>
    <row r="2138" spans="1:1" x14ac:dyDescent="0.25">
      <c r="A2138" s="323"/>
    </row>
    <row r="2139" spans="1:1" x14ac:dyDescent="0.25">
      <c r="A2139" s="323"/>
    </row>
    <row r="2140" spans="1:1" x14ac:dyDescent="0.25">
      <c r="A2140" s="323"/>
    </row>
    <row r="2141" spans="1:1" x14ac:dyDescent="0.25">
      <c r="A2141" s="323"/>
    </row>
    <row r="2142" spans="1:1" x14ac:dyDescent="0.25">
      <c r="A2142" s="323"/>
    </row>
    <row r="2143" spans="1:1" x14ac:dyDescent="0.25">
      <c r="A2143" s="323"/>
    </row>
    <row r="2144" spans="1:1" x14ac:dyDescent="0.25">
      <c r="A2144" s="323"/>
    </row>
    <row r="2145" spans="1:1" x14ac:dyDescent="0.25">
      <c r="A2145" s="323"/>
    </row>
    <row r="2146" spans="1:1" x14ac:dyDescent="0.25">
      <c r="A2146" s="323"/>
    </row>
    <row r="2147" spans="1:1" x14ac:dyDescent="0.25">
      <c r="A2147" s="323"/>
    </row>
    <row r="2148" spans="1:1" x14ac:dyDescent="0.25">
      <c r="A2148" s="323"/>
    </row>
    <row r="2149" spans="1:1" x14ac:dyDescent="0.25">
      <c r="A2149" s="323"/>
    </row>
    <row r="2150" spans="1:1" x14ac:dyDescent="0.25">
      <c r="A2150" s="323"/>
    </row>
    <row r="2151" spans="1:1" x14ac:dyDescent="0.25">
      <c r="A2151" s="323"/>
    </row>
    <row r="2152" spans="1:1" x14ac:dyDescent="0.25">
      <c r="A2152" s="323"/>
    </row>
    <row r="2153" spans="1:1" x14ac:dyDescent="0.25">
      <c r="A2153" s="323"/>
    </row>
    <row r="2154" spans="1:1" x14ac:dyDescent="0.25">
      <c r="A2154" s="323"/>
    </row>
    <row r="2155" spans="1:1" x14ac:dyDescent="0.25">
      <c r="A2155" s="323"/>
    </row>
    <row r="2156" spans="1:1" x14ac:dyDescent="0.25">
      <c r="A2156" s="323"/>
    </row>
    <row r="2157" spans="1:1" x14ac:dyDescent="0.25">
      <c r="A2157" s="323"/>
    </row>
    <row r="2158" spans="1:1" x14ac:dyDescent="0.25">
      <c r="A2158" s="323"/>
    </row>
    <row r="2159" spans="1:1" x14ac:dyDescent="0.25">
      <c r="A2159" s="323"/>
    </row>
    <row r="2160" spans="1:1" x14ac:dyDescent="0.25">
      <c r="A2160" s="323"/>
    </row>
    <row r="2161" spans="1:1" x14ac:dyDescent="0.25">
      <c r="A2161" s="323"/>
    </row>
    <row r="2162" spans="1:1" x14ac:dyDescent="0.25">
      <c r="A2162" s="323"/>
    </row>
    <row r="2163" spans="1:1" x14ac:dyDescent="0.25">
      <c r="A2163" s="323"/>
    </row>
    <row r="2164" spans="1:1" x14ac:dyDescent="0.25">
      <c r="A2164" s="323"/>
    </row>
    <row r="2165" spans="1:1" x14ac:dyDescent="0.25">
      <c r="A2165" s="323"/>
    </row>
    <row r="2166" spans="1:1" x14ac:dyDescent="0.25">
      <c r="A2166" s="323"/>
    </row>
    <row r="2167" spans="1:1" x14ac:dyDescent="0.25">
      <c r="A2167" s="323"/>
    </row>
    <row r="2168" spans="1:1" x14ac:dyDescent="0.25">
      <c r="A2168" s="323"/>
    </row>
    <row r="2169" spans="1:1" x14ac:dyDescent="0.25">
      <c r="A2169" s="323"/>
    </row>
    <row r="2170" spans="1:1" x14ac:dyDescent="0.25">
      <c r="A2170" s="323"/>
    </row>
    <row r="2171" spans="1:1" x14ac:dyDescent="0.25">
      <c r="A2171" s="323"/>
    </row>
    <row r="2172" spans="1:1" x14ac:dyDescent="0.25">
      <c r="A2172" s="323"/>
    </row>
    <row r="2173" spans="1:1" x14ac:dyDescent="0.25">
      <c r="A2173" s="323"/>
    </row>
    <row r="2174" spans="1:1" x14ac:dyDescent="0.25">
      <c r="A2174" s="323"/>
    </row>
    <row r="2175" spans="1:1" x14ac:dyDescent="0.25">
      <c r="A2175" s="323"/>
    </row>
    <row r="2176" spans="1:1" x14ac:dyDescent="0.25">
      <c r="A2176" s="323"/>
    </row>
    <row r="2177" spans="1:1" x14ac:dyDescent="0.25">
      <c r="A2177" s="323"/>
    </row>
    <row r="2178" spans="1:1" x14ac:dyDescent="0.25">
      <c r="A2178" s="323"/>
    </row>
    <row r="2179" spans="1:1" x14ac:dyDescent="0.25">
      <c r="A2179" s="323"/>
    </row>
    <row r="2180" spans="1:1" x14ac:dyDescent="0.25">
      <c r="A2180" s="323"/>
    </row>
    <row r="2181" spans="1:1" x14ac:dyDescent="0.25">
      <c r="A2181" s="323"/>
    </row>
    <row r="2182" spans="1:1" x14ac:dyDescent="0.25">
      <c r="A2182" s="323"/>
    </row>
    <row r="2183" spans="1:1" x14ac:dyDescent="0.25">
      <c r="A2183" s="323"/>
    </row>
    <row r="2184" spans="1:1" x14ac:dyDescent="0.25">
      <c r="A2184" s="323"/>
    </row>
    <row r="2185" spans="1:1" x14ac:dyDescent="0.25">
      <c r="A2185" s="323"/>
    </row>
    <row r="2186" spans="1:1" x14ac:dyDescent="0.25">
      <c r="A2186" s="323"/>
    </row>
    <row r="2187" spans="1:1" x14ac:dyDescent="0.25">
      <c r="A2187" s="323"/>
    </row>
    <row r="2188" spans="1:1" x14ac:dyDescent="0.25">
      <c r="A2188" s="323"/>
    </row>
    <row r="2189" spans="1:1" x14ac:dyDescent="0.25">
      <c r="A2189" s="323"/>
    </row>
    <row r="2190" spans="1:1" x14ac:dyDescent="0.25">
      <c r="A2190" s="323"/>
    </row>
    <row r="2191" spans="1:1" x14ac:dyDescent="0.25">
      <c r="A2191" s="323"/>
    </row>
    <row r="2192" spans="1:1" x14ac:dyDescent="0.25">
      <c r="A2192" s="323"/>
    </row>
    <row r="2193" spans="1:1" x14ac:dyDescent="0.25">
      <c r="A2193" s="323"/>
    </row>
    <row r="2194" spans="1:1" x14ac:dyDescent="0.25">
      <c r="A2194" s="323"/>
    </row>
    <row r="2195" spans="1:1" x14ac:dyDescent="0.25">
      <c r="A2195" s="323"/>
    </row>
    <row r="2196" spans="1:1" x14ac:dyDescent="0.25">
      <c r="A2196" s="323"/>
    </row>
    <row r="2197" spans="1:1" x14ac:dyDescent="0.25">
      <c r="A2197" s="323"/>
    </row>
    <row r="2198" spans="1:1" x14ac:dyDescent="0.25">
      <c r="A2198" s="323"/>
    </row>
    <row r="2199" spans="1:1" x14ac:dyDescent="0.25">
      <c r="A2199" s="323"/>
    </row>
    <row r="2200" spans="1:1" x14ac:dyDescent="0.25">
      <c r="A2200" s="323"/>
    </row>
    <row r="2201" spans="1:1" x14ac:dyDescent="0.25">
      <c r="A2201" s="323"/>
    </row>
    <row r="2202" spans="1:1" x14ac:dyDescent="0.25">
      <c r="A2202" s="323"/>
    </row>
    <row r="2203" spans="1:1" x14ac:dyDescent="0.25">
      <c r="A2203" s="323"/>
    </row>
    <row r="2204" spans="1:1" x14ac:dyDescent="0.25">
      <c r="A2204" s="323"/>
    </row>
    <row r="2205" spans="1:1" x14ac:dyDescent="0.25">
      <c r="A2205" s="323"/>
    </row>
    <row r="2206" spans="1:1" x14ac:dyDescent="0.25">
      <c r="A2206" s="323"/>
    </row>
    <row r="2207" spans="1:1" x14ac:dyDescent="0.25">
      <c r="A2207" s="323"/>
    </row>
    <row r="2208" spans="1:1" x14ac:dyDescent="0.25">
      <c r="A2208" s="323"/>
    </row>
    <row r="2209" spans="1:1" x14ac:dyDescent="0.25">
      <c r="A2209" s="323"/>
    </row>
    <row r="2210" spans="1:1" x14ac:dyDescent="0.25">
      <c r="A2210" s="323"/>
    </row>
    <row r="2211" spans="1:1" x14ac:dyDescent="0.25">
      <c r="A2211" s="323"/>
    </row>
    <row r="2212" spans="1:1" x14ac:dyDescent="0.25">
      <c r="A2212" s="323"/>
    </row>
    <row r="2213" spans="1:1" x14ac:dyDescent="0.25">
      <c r="A2213" s="323"/>
    </row>
    <row r="2214" spans="1:1" x14ac:dyDescent="0.25">
      <c r="A2214" s="323"/>
    </row>
    <row r="2215" spans="1:1" x14ac:dyDescent="0.25">
      <c r="A2215" s="323"/>
    </row>
    <row r="2216" spans="1:1" x14ac:dyDescent="0.25">
      <c r="A2216" s="323"/>
    </row>
    <row r="2217" spans="1:1" x14ac:dyDescent="0.25">
      <c r="A2217" s="323"/>
    </row>
    <row r="2218" spans="1:1" x14ac:dyDescent="0.25">
      <c r="A2218" s="323"/>
    </row>
    <row r="2219" spans="1:1" x14ac:dyDescent="0.25">
      <c r="A2219" s="323"/>
    </row>
    <row r="2220" spans="1:1" x14ac:dyDescent="0.25">
      <c r="A2220" s="323"/>
    </row>
    <row r="2221" spans="1:1" x14ac:dyDescent="0.25">
      <c r="A2221" s="323"/>
    </row>
    <row r="2222" spans="1:1" x14ac:dyDescent="0.25">
      <c r="A2222" s="323"/>
    </row>
    <row r="2223" spans="1:1" x14ac:dyDescent="0.25">
      <c r="A2223" s="323"/>
    </row>
    <row r="2224" spans="1:1" x14ac:dyDescent="0.25">
      <c r="A2224" s="323"/>
    </row>
    <row r="2225" spans="1:1" x14ac:dyDescent="0.25">
      <c r="A2225" s="323"/>
    </row>
    <row r="2226" spans="1:1" x14ac:dyDescent="0.25">
      <c r="A2226" s="323"/>
    </row>
    <row r="2227" spans="1:1" x14ac:dyDescent="0.25">
      <c r="A2227" s="323"/>
    </row>
    <row r="2228" spans="1:1" x14ac:dyDescent="0.25">
      <c r="A2228" s="323"/>
    </row>
    <row r="2229" spans="1:1" x14ac:dyDescent="0.25">
      <c r="A2229" s="323"/>
    </row>
    <row r="2230" spans="1:1" x14ac:dyDescent="0.25">
      <c r="A2230" s="323"/>
    </row>
    <row r="2231" spans="1:1" x14ac:dyDescent="0.25">
      <c r="A2231" s="323"/>
    </row>
    <row r="2232" spans="1:1" x14ac:dyDescent="0.25">
      <c r="A2232" s="323"/>
    </row>
    <row r="2233" spans="1:1" x14ac:dyDescent="0.25">
      <c r="A2233" s="323"/>
    </row>
    <row r="2234" spans="1:1" x14ac:dyDescent="0.25">
      <c r="A2234" s="323"/>
    </row>
    <row r="2235" spans="1:1" x14ac:dyDescent="0.25">
      <c r="A2235" s="323"/>
    </row>
    <row r="2236" spans="1:1" x14ac:dyDescent="0.25">
      <c r="A2236" s="323"/>
    </row>
    <row r="2237" spans="1:1" x14ac:dyDescent="0.25">
      <c r="A2237" s="323"/>
    </row>
    <row r="2238" spans="1:1" x14ac:dyDescent="0.25">
      <c r="A2238" s="323"/>
    </row>
    <row r="2239" spans="1:1" x14ac:dyDescent="0.25">
      <c r="A2239" s="323"/>
    </row>
    <row r="2240" spans="1:1" x14ac:dyDescent="0.25">
      <c r="A2240" s="323"/>
    </row>
    <row r="2241" spans="1:1" x14ac:dyDescent="0.25">
      <c r="A2241" s="323"/>
    </row>
    <row r="2242" spans="1:1" x14ac:dyDescent="0.25">
      <c r="A2242" s="323"/>
    </row>
    <row r="2243" spans="1:1" x14ac:dyDescent="0.25">
      <c r="A2243" s="323"/>
    </row>
    <row r="2244" spans="1:1" x14ac:dyDescent="0.25">
      <c r="A2244" s="323"/>
    </row>
    <row r="2245" spans="1:1" x14ac:dyDescent="0.25">
      <c r="A2245" s="323"/>
    </row>
    <row r="2246" spans="1:1" x14ac:dyDescent="0.25">
      <c r="A2246" s="323"/>
    </row>
    <row r="2247" spans="1:1" x14ac:dyDescent="0.25">
      <c r="A2247" s="323"/>
    </row>
    <row r="2248" spans="1:1" x14ac:dyDescent="0.25">
      <c r="A2248" s="323"/>
    </row>
    <row r="2249" spans="1:1" x14ac:dyDescent="0.25">
      <c r="A2249" s="323"/>
    </row>
    <row r="2250" spans="1:1" x14ac:dyDescent="0.25">
      <c r="A2250" s="323"/>
    </row>
    <row r="2251" spans="1:1" x14ac:dyDescent="0.25">
      <c r="A2251" s="323"/>
    </row>
    <row r="2252" spans="1:1" x14ac:dyDescent="0.25">
      <c r="A2252" s="323"/>
    </row>
    <row r="2253" spans="1:1" x14ac:dyDescent="0.25">
      <c r="A2253" s="323"/>
    </row>
    <row r="2254" spans="1:1" x14ac:dyDescent="0.25">
      <c r="A2254" s="323"/>
    </row>
    <row r="2255" spans="1:1" x14ac:dyDescent="0.25">
      <c r="A2255" s="323"/>
    </row>
    <row r="2256" spans="1:1" x14ac:dyDescent="0.25">
      <c r="A2256" s="323"/>
    </row>
    <row r="2257" spans="1:1" x14ac:dyDescent="0.25">
      <c r="A2257" s="323"/>
    </row>
    <row r="2258" spans="1:1" x14ac:dyDescent="0.25">
      <c r="A2258" s="323"/>
    </row>
    <row r="2259" spans="1:1" x14ac:dyDescent="0.25">
      <c r="A2259" s="323"/>
    </row>
    <row r="2260" spans="1:1" x14ac:dyDescent="0.25">
      <c r="A2260" s="323"/>
    </row>
    <row r="2261" spans="1:1" x14ac:dyDescent="0.25">
      <c r="A2261" s="323"/>
    </row>
    <row r="2262" spans="1:1" x14ac:dyDescent="0.25">
      <c r="A2262" s="323"/>
    </row>
    <row r="2263" spans="1:1" x14ac:dyDescent="0.25">
      <c r="A2263" s="323"/>
    </row>
    <row r="2264" spans="1:1" x14ac:dyDescent="0.25">
      <c r="A2264" s="323"/>
    </row>
    <row r="2265" spans="1:1" x14ac:dyDescent="0.25">
      <c r="A2265" s="323"/>
    </row>
    <row r="2266" spans="1:1" x14ac:dyDescent="0.25">
      <c r="A2266" s="323"/>
    </row>
    <row r="2267" spans="1:1" x14ac:dyDescent="0.25">
      <c r="A2267" s="323"/>
    </row>
    <row r="2268" spans="1:1" x14ac:dyDescent="0.25">
      <c r="A2268" s="323"/>
    </row>
    <row r="2269" spans="1:1" x14ac:dyDescent="0.25">
      <c r="A2269" s="323"/>
    </row>
    <row r="2270" spans="1:1" x14ac:dyDescent="0.25">
      <c r="A2270" s="323"/>
    </row>
    <row r="2271" spans="1:1" x14ac:dyDescent="0.25">
      <c r="A2271" s="323"/>
    </row>
    <row r="2272" spans="1:1" x14ac:dyDescent="0.25">
      <c r="A2272" s="323"/>
    </row>
    <row r="2273" spans="1:1" x14ac:dyDescent="0.25">
      <c r="A2273" s="323"/>
    </row>
    <row r="2274" spans="1:1" x14ac:dyDescent="0.25">
      <c r="A2274" s="323"/>
    </row>
    <row r="2275" spans="1:1" x14ac:dyDescent="0.25">
      <c r="A2275" s="323"/>
    </row>
    <row r="2276" spans="1:1" x14ac:dyDescent="0.25">
      <c r="A2276" s="323"/>
    </row>
    <row r="2277" spans="1:1" x14ac:dyDescent="0.25">
      <c r="A2277" s="323"/>
    </row>
    <row r="2278" spans="1:1" x14ac:dyDescent="0.25">
      <c r="A2278" s="323"/>
    </row>
    <row r="2279" spans="1:1" x14ac:dyDescent="0.25">
      <c r="A2279" s="323"/>
    </row>
    <row r="2280" spans="1:1" x14ac:dyDescent="0.25">
      <c r="A2280" s="323"/>
    </row>
    <row r="2281" spans="1:1" x14ac:dyDescent="0.25">
      <c r="A2281" s="323"/>
    </row>
    <row r="2282" spans="1:1" x14ac:dyDescent="0.25">
      <c r="A2282" s="323"/>
    </row>
    <row r="2283" spans="1:1" x14ac:dyDescent="0.25">
      <c r="A2283" s="323"/>
    </row>
    <row r="2284" spans="1:1" x14ac:dyDescent="0.25">
      <c r="A2284" s="323"/>
    </row>
    <row r="2285" spans="1:1" x14ac:dyDescent="0.25">
      <c r="A2285" s="323"/>
    </row>
    <row r="2286" spans="1:1" x14ac:dyDescent="0.25">
      <c r="A2286" s="323"/>
    </row>
    <row r="2287" spans="1:1" x14ac:dyDescent="0.25">
      <c r="A2287" s="323"/>
    </row>
    <row r="2288" spans="1:1" x14ac:dyDescent="0.25">
      <c r="A2288" s="323"/>
    </row>
    <row r="2289" spans="1:1" x14ac:dyDescent="0.25">
      <c r="A2289" s="323"/>
    </row>
    <row r="2290" spans="1:1" x14ac:dyDescent="0.25">
      <c r="A2290" s="323"/>
    </row>
    <row r="2291" spans="1:1" x14ac:dyDescent="0.25">
      <c r="A2291" s="323"/>
    </row>
    <row r="2292" spans="1:1" x14ac:dyDescent="0.25">
      <c r="A2292" s="323"/>
    </row>
    <row r="2293" spans="1:1" x14ac:dyDescent="0.25">
      <c r="A2293" s="323"/>
    </row>
    <row r="2294" spans="1:1" x14ac:dyDescent="0.25">
      <c r="A2294" s="323"/>
    </row>
    <row r="2295" spans="1:1" x14ac:dyDescent="0.25">
      <c r="A2295" s="323"/>
    </row>
    <row r="2296" spans="1:1" x14ac:dyDescent="0.25">
      <c r="A2296" s="323"/>
    </row>
    <row r="2297" spans="1:1" x14ac:dyDescent="0.25">
      <c r="A2297" s="323"/>
    </row>
    <row r="2298" spans="1:1" x14ac:dyDescent="0.25">
      <c r="A2298" s="323"/>
    </row>
    <row r="2299" spans="1:1" x14ac:dyDescent="0.25">
      <c r="A2299" s="323"/>
    </row>
    <row r="2300" spans="1:1" x14ac:dyDescent="0.25">
      <c r="A2300" s="323"/>
    </row>
    <row r="2301" spans="1:1" x14ac:dyDescent="0.25">
      <c r="A2301" s="323"/>
    </row>
    <row r="2302" spans="1:1" x14ac:dyDescent="0.25">
      <c r="A2302" s="323"/>
    </row>
    <row r="2303" spans="1:1" x14ac:dyDescent="0.25">
      <c r="A2303" s="323"/>
    </row>
    <row r="2304" spans="1:1" x14ac:dyDescent="0.25">
      <c r="A2304" s="323"/>
    </row>
    <row r="2305" spans="1:1" x14ac:dyDescent="0.25">
      <c r="A2305" s="323"/>
    </row>
    <row r="2306" spans="1:1" x14ac:dyDescent="0.25">
      <c r="A2306" s="323"/>
    </row>
    <row r="2307" spans="1:1" x14ac:dyDescent="0.25">
      <c r="A2307" s="323"/>
    </row>
    <row r="2308" spans="1:1" x14ac:dyDescent="0.25">
      <c r="A2308" s="323"/>
    </row>
    <row r="2309" spans="1:1" x14ac:dyDescent="0.25">
      <c r="A2309" s="323"/>
    </row>
    <row r="2310" spans="1:1" x14ac:dyDescent="0.25">
      <c r="A2310" s="323"/>
    </row>
    <row r="2311" spans="1:1" x14ac:dyDescent="0.25">
      <c r="A2311" s="323"/>
    </row>
    <row r="2312" spans="1:1" x14ac:dyDescent="0.25">
      <c r="A2312" s="323"/>
    </row>
    <row r="2313" spans="1:1" x14ac:dyDescent="0.25">
      <c r="A2313" s="323"/>
    </row>
    <row r="2314" spans="1:1" x14ac:dyDescent="0.25">
      <c r="A2314" s="323"/>
    </row>
    <row r="2315" spans="1:1" x14ac:dyDescent="0.25">
      <c r="A2315" s="323"/>
    </row>
    <row r="2316" spans="1:1" x14ac:dyDescent="0.25">
      <c r="A2316" s="323"/>
    </row>
    <row r="2317" spans="1:1" x14ac:dyDescent="0.25">
      <c r="A2317" s="323"/>
    </row>
    <row r="2318" spans="1:1" x14ac:dyDescent="0.25">
      <c r="A2318" s="323"/>
    </row>
    <row r="2319" spans="1:1" x14ac:dyDescent="0.25">
      <c r="A2319" s="323"/>
    </row>
    <row r="2320" spans="1:1" x14ac:dyDescent="0.25">
      <c r="A2320" s="323"/>
    </row>
    <row r="2321" spans="1:1" x14ac:dyDescent="0.25">
      <c r="A2321" s="323"/>
    </row>
    <row r="2322" spans="1:1" x14ac:dyDescent="0.25">
      <c r="A2322" s="323"/>
    </row>
    <row r="2323" spans="1:1" x14ac:dyDescent="0.25">
      <c r="A2323" s="323"/>
    </row>
    <row r="2324" spans="1:1" x14ac:dyDescent="0.25">
      <c r="A2324" s="323"/>
    </row>
    <row r="2325" spans="1:1" x14ac:dyDescent="0.25">
      <c r="A2325" s="323"/>
    </row>
    <row r="2326" spans="1:1" x14ac:dyDescent="0.25">
      <c r="A2326" s="323"/>
    </row>
    <row r="2327" spans="1:1" x14ac:dyDescent="0.25">
      <c r="A2327" s="323"/>
    </row>
    <row r="2328" spans="1:1" x14ac:dyDescent="0.25">
      <c r="A2328" s="323"/>
    </row>
    <row r="2329" spans="1:1" x14ac:dyDescent="0.25">
      <c r="A2329" s="323"/>
    </row>
    <row r="2330" spans="1:1" x14ac:dyDescent="0.25">
      <c r="A2330" s="323"/>
    </row>
    <row r="2331" spans="1:1" x14ac:dyDescent="0.25">
      <c r="A2331" s="323"/>
    </row>
    <row r="2332" spans="1:1" x14ac:dyDescent="0.25">
      <c r="A2332" s="323"/>
    </row>
    <row r="2333" spans="1:1" x14ac:dyDescent="0.25">
      <c r="A2333" s="323"/>
    </row>
    <row r="2334" spans="1:1" x14ac:dyDescent="0.25">
      <c r="A2334" s="323"/>
    </row>
    <row r="2335" spans="1:1" x14ac:dyDescent="0.25">
      <c r="A2335" s="323"/>
    </row>
    <row r="2336" spans="1:1" x14ac:dyDescent="0.25">
      <c r="A2336" s="323"/>
    </row>
    <row r="2337" spans="1:1" x14ac:dyDescent="0.25">
      <c r="A2337" s="323"/>
    </row>
    <row r="2338" spans="1:1" x14ac:dyDescent="0.25">
      <c r="A2338" s="323"/>
    </row>
    <row r="2339" spans="1:1" x14ac:dyDescent="0.25">
      <c r="A2339" s="323"/>
    </row>
    <row r="2340" spans="1:1" x14ac:dyDescent="0.25">
      <c r="A2340" s="323"/>
    </row>
    <row r="2341" spans="1:1" x14ac:dyDescent="0.25">
      <c r="A2341" s="323"/>
    </row>
    <row r="2342" spans="1:1" x14ac:dyDescent="0.25">
      <c r="A2342" s="323"/>
    </row>
    <row r="2343" spans="1:1" x14ac:dyDescent="0.25">
      <c r="A2343" s="323"/>
    </row>
    <row r="2344" spans="1:1" x14ac:dyDescent="0.25">
      <c r="A2344" s="323"/>
    </row>
    <row r="2345" spans="1:1" x14ac:dyDescent="0.25">
      <c r="A2345" s="323"/>
    </row>
    <row r="2346" spans="1:1" x14ac:dyDescent="0.25">
      <c r="A2346" s="323"/>
    </row>
    <row r="2347" spans="1:1" x14ac:dyDescent="0.25">
      <c r="A2347" s="323"/>
    </row>
    <row r="2348" spans="1:1" x14ac:dyDescent="0.25">
      <c r="A2348" s="323"/>
    </row>
    <row r="2349" spans="1:1" x14ac:dyDescent="0.25">
      <c r="A2349" s="323"/>
    </row>
    <row r="2350" spans="1:1" x14ac:dyDescent="0.25">
      <c r="A2350" s="323"/>
    </row>
    <row r="2351" spans="1:1" x14ac:dyDescent="0.25">
      <c r="A2351" s="323"/>
    </row>
    <row r="2352" spans="1:1" x14ac:dyDescent="0.25">
      <c r="A2352" s="323"/>
    </row>
    <row r="2353" spans="1:1" x14ac:dyDescent="0.25">
      <c r="A2353" s="323"/>
    </row>
    <row r="2354" spans="1:1" x14ac:dyDescent="0.25">
      <c r="A2354" s="323"/>
    </row>
    <row r="2355" spans="1:1" x14ac:dyDescent="0.25">
      <c r="A2355" s="323"/>
    </row>
    <row r="2356" spans="1:1" x14ac:dyDescent="0.25">
      <c r="A2356" s="323"/>
    </row>
    <row r="2357" spans="1:1" x14ac:dyDescent="0.25">
      <c r="A2357" s="323"/>
    </row>
    <row r="2358" spans="1:1" x14ac:dyDescent="0.25">
      <c r="A2358" s="323"/>
    </row>
    <row r="2359" spans="1:1" x14ac:dyDescent="0.25">
      <c r="A2359" s="323"/>
    </row>
    <row r="2360" spans="1:1" x14ac:dyDescent="0.25">
      <c r="A2360" s="323"/>
    </row>
    <row r="2361" spans="1:1" x14ac:dyDescent="0.25">
      <c r="A2361" s="323"/>
    </row>
    <row r="2362" spans="1:1" x14ac:dyDescent="0.25">
      <c r="A2362" s="323"/>
    </row>
    <row r="2363" spans="1:1" x14ac:dyDescent="0.25">
      <c r="A2363" s="323"/>
    </row>
    <row r="2364" spans="1:1" x14ac:dyDescent="0.25">
      <c r="A2364" s="323"/>
    </row>
    <row r="2365" spans="1:1" x14ac:dyDescent="0.25">
      <c r="A2365" s="323"/>
    </row>
    <row r="2366" spans="1:1" x14ac:dyDescent="0.25">
      <c r="A2366" s="323"/>
    </row>
    <row r="2367" spans="1:1" x14ac:dyDescent="0.25">
      <c r="A2367" s="323"/>
    </row>
    <row r="2368" spans="1:1" x14ac:dyDescent="0.25">
      <c r="A2368" s="323"/>
    </row>
    <row r="2369" spans="1:1" x14ac:dyDescent="0.25">
      <c r="A2369" s="323"/>
    </row>
    <row r="2370" spans="1:1" x14ac:dyDescent="0.25">
      <c r="A2370" s="323"/>
    </row>
    <row r="2371" spans="1:1" x14ac:dyDescent="0.25">
      <c r="A2371" s="323"/>
    </row>
    <row r="2372" spans="1:1" x14ac:dyDescent="0.25">
      <c r="A2372" s="323"/>
    </row>
    <row r="2373" spans="1:1" x14ac:dyDescent="0.25">
      <c r="A2373" s="323"/>
    </row>
    <row r="2374" spans="1:1" x14ac:dyDescent="0.25">
      <c r="A2374" s="323"/>
    </row>
    <row r="2375" spans="1:1" x14ac:dyDescent="0.25">
      <c r="A2375" s="323"/>
    </row>
    <row r="2376" spans="1:1" x14ac:dyDescent="0.25">
      <c r="A2376" s="323"/>
    </row>
    <row r="2377" spans="1:1" x14ac:dyDescent="0.25">
      <c r="A2377" s="323"/>
    </row>
    <row r="2378" spans="1:1" x14ac:dyDescent="0.25">
      <c r="A2378" s="323"/>
    </row>
    <row r="2379" spans="1:1" x14ac:dyDescent="0.25">
      <c r="A2379" s="323"/>
    </row>
    <row r="2380" spans="1:1" x14ac:dyDescent="0.25">
      <c r="A2380" s="323"/>
    </row>
    <row r="2381" spans="1:1" x14ac:dyDescent="0.25">
      <c r="A2381" s="323"/>
    </row>
    <row r="2382" spans="1:1" x14ac:dyDescent="0.25">
      <c r="A2382" s="323"/>
    </row>
    <row r="2383" spans="1:1" x14ac:dyDescent="0.25">
      <c r="A2383" s="323"/>
    </row>
    <row r="2384" spans="1:1" x14ac:dyDescent="0.25">
      <c r="A2384" s="323"/>
    </row>
    <row r="2385" spans="1:1" x14ac:dyDescent="0.25">
      <c r="A2385" s="323"/>
    </row>
    <row r="2386" spans="1:1" x14ac:dyDescent="0.25">
      <c r="A2386" s="323"/>
    </row>
    <row r="2387" spans="1:1" x14ac:dyDescent="0.25">
      <c r="A2387" s="323"/>
    </row>
    <row r="2388" spans="1:1" x14ac:dyDescent="0.25">
      <c r="A2388" s="323"/>
    </row>
    <row r="2389" spans="1:1" x14ac:dyDescent="0.25">
      <c r="A2389" s="323"/>
    </row>
    <row r="2390" spans="1:1" x14ac:dyDescent="0.25">
      <c r="A2390" s="323"/>
    </row>
    <row r="2391" spans="1:1" x14ac:dyDescent="0.25">
      <c r="A2391" s="323"/>
    </row>
    <row r="2392" spans="1:1" x14ac:dyDescent="0.25">
      <c r="A2392" s="323"/>
    </row>
    <row r="2393" spans="1:1" x14ac:dyDescent="0.25">
      <c r="A2393" s="323"/>
    </row>
    <row r="2394" spans="1:1" x14ac:dyDescent="0.25">
      <c r="A2394" s="323"/>
    </row>
    <row r="2395" spans="1:1" x14ac:dyDescent="0.25">
      <c r="A2395" s="323"/>
    </row>
    <row r="2396" spans="1:1" x14ac:dyDescent="0.25">
      <c r="A2396" s="323"/>
    </row>
    <row r="2397" spans="1:1" x14ac:dyDescent="0.25">
      <c r="A2397" s="323"/>
    </row>
    <row r="2398" spans="1:1" x14ac:dyDescent="0.25">
      <c r="A2398" s="323"/>
    </row>
    <row r="2399" spans="1:1" x14ac:dyDescent="0.25">
      <c r="A2399" s="323"/>
    </row>
    <row r="2400" spans="1:1" x14ac:dyDescent="0.25">
      <c r="A2400" s="323"/>
    </row>
    <row r="2401" spans="1:1" x14ac:dyDescent="0.25">
      <c r="A2401" s="323"/>
    </row>
    <row r="2402" spans="1:1" x14ac:dyDescent="0.25">
      <c r="A2402" s="323"/>
    </row>
    <row r="2403" spans="1:1" x14ac:dyDescent="0.25">
      <c r="A2403" s="323"/>
    </row>
    <row r="2404" spans="1:1" x14ac:dyDescent="0.25">
      <c r="A2404" s="323"/>
    </row>
    <row r="2405" spans="1:1" x14ac:dyDescent="0.25">
      <c r="A2405" s="323"/>
    </row>
    <row r="2406" spans="1:1" x14ac:dyDescent="0.25">
      <c r="A2406" s="323"/>
    </row>
    <row r="2407" spans="1:1" x14ac:dyDescent="0.25">
      <c r="A2407" s="323"/>
    </row>
    <row r="2408" spans="1:1" x14ac:dyDescent="0.25">
      <c r="A2408" s="323"/>
    </row>
    <row r="2409" spans="1:1" x14ac:dyDescent="0.25">
      <c r="A2409" s="323"/>
    </row>
    <row r="2410" spans="1:1" x14ac:dyDescent="0.25">
      <c r="A2410" s="323"/>
    </row>
    <row r="2411" spans="1:1" x14ac:dyDescent="0.25">
      <c r="A2411" s="323"/>
    </row>
    <row r="2412" spans="1:1" x14ac:dyDescent="0.25">
      <c r="A2412" s="323"/>
    </row>
    <row r="2413" spans="1:1" x14ac:dyDescent="0.25">
      <c r="A2413" s="323"/>
    </row>
    <row r="2414" spans="1:1" x14ac:dyDescent="0.25">
      <c r="A2414" s="323"/>
    </row>
    <row r="2415" spans="1:1" x14ac:dyDescent="0.25">
      <c r="A2415" s="323"/>
    </row>
    <row r="2416" spans="1:1" x14ac:dyDescent="0.25">
      <c r="A2416" s="323"/>
    </row>
    <row r="2417" spans="1:1" x14ac:dyDescent="0.25">
      <c r="A2417" s="323"/>
    </row>
    <row r="2418" spans="1:1" x14ac:dyDescent="0.25">
      <c r="A2418" s="323"/>
    </row>
    <row r="2419" spans="1:1" x14ac:dyDescent="0.25">
      <c r="A2419" s="323"/>
    </row>
    <row r="2420" spans="1:1" x14ac:dyDescent="0.25">
      <c r="A2420" s="323"/>
    </row>
    <row r="2421" spans="1:1" x14ac:dyDescent="0.25">
      <c r="A2421" s="323"/>
    </row>
    <row r="2422" spans="1:1" x14ac:dyDescent="0.25">
      <c r="A2422" s="323"/>
    </row>
    <row r="2423" spans="1:1" x14ac:dyDescent="0.25">
      <c r="A2423" s="323"/>
    </row>
    <row r="2424" spans="1:1" x14ac:dyDescent="0.25">
      <c r="A2424" s="323"/>
    </row>
    <row r="2425" spans="1:1" x14ac:dyDescent="0.25">
      <c r="A2425" s="323"/>
    </row>
    <row r="2426" spans="1:1" x14ac:dyDescent="0.25">
      <c r="A2426" s="323"/>
    </row>
    <row r="2427" spans="1:1" x14ac:dyDescent="0.25">
      <c r="A2427" s="323"/>
    </row>
    <row r="2428" spans="1:1" x14ac:dyDescent="0.25">
      <c r="A2428" s="323"/>
    </row>
    <row r="2429" spans="1:1" x14ac:dyDescent="0.25">
      <c r="A2429" s="323"/>
    </row>
    <row r="2430" spans="1:1" x14ac:dyDescent="0.25">
      <c r="A2430" s="323"/>
    </row>
    <row r="2431" spans="1:1" x14ac:dyDescent="0.25">
      <c r="A2431" s="323"/>
    </row>
    <row r="2432" spans="1:1" x14ac:dyDescent="0.25">
      <c r="A2432" s="323"/>
    </row>
    <row r="2433" spans="1:1" x14ac:dyDescent="0.25">
      <c r="A2433" s="323"/>
    </row>
    <row r="2434" spans="1:1" x14ac:dyDescent="0.25">
      <c r="A2434" s="323"/>
    </row>
    <row r="2435" spans="1:1" x14ac:dyDescent="0.25">
      <c r="A2435" s="323"/>
    </row>
    <row r="2436" spans="1:1" x14ac:dyDescent="0.25">
      <c r="A2436" s="323"/>
    </row>
    <row r="2437" spans="1:1" x14ac:dyDescent="0.25">
      <c r="A2437" s="323"/>
    </row>
    <row r="2438" spans="1:1" x14ac:dyDescent="0.25">
      <c r="A2438" s="323"/>
    </row>
    <row r="2439" spans="1:1" x14ac:dyDescent="0.25">
      <c r="A2439" s="323"/>
    </row>
    <row r="2440" spans="1:1" x14ac:dyDescent="0.25">
      <c r="A2440" s="323"/>
    </row>
    <row r="2441" spans="1:1" x14ac:dyDescent="0.25">
      <c r="A2441" s="323"/>
    </row>
    <row r="2442" spans="1:1" x14ac:dyDescent="0.25">
      <c r="A2442" s="323"/>
    </row>
    <row r="2443" spans="1:1" x14ac:dyDescent="0.25">
      <c r="A2443" s="323"/>
    </row>
    <row r="2444" spans="1:1" x14ac:dyDescent="0.25">
      <c r="A2444" s="323"/>
    </row>
    <row r="2445" spans="1:1" x14ac:dyDescent="0.25">
      <c r="A2445" s="323"/>
    </row>
    <row r="2446" spans="1:1" x14ac:dyDescent="0.25">
      <c r="A2446" s="323"/>
    </row>
    <row r="2447" spans="1:1" x14ac:dyDescent="0.25">
      <c r="A2447" s="323"/>
    </row>
    <row r="2448" spans="1:1" x14ac:dyDescent="0.25">
      <c r="A2448" s="323"/>
    </row>
    <row r="2449" spans="1:1" x14ac:dyDescent="0.25">
      <c r="A2449" s="323"/>
    </row>
    <row r="2450" spans="1:1" x14ac:dyDescent="0.25">
      <c r="A2450" s="323"/>
    </row>
    <row r="2451" spans="1:1" x14ac:dyDescent="0.25">
      <c r="A2451" s="323"/>
    </row>
    <row r="2452" spans="1:1" x14ac:dyDescent="0.25">
      <c r="A2452" s="323"/>
    </row>
    <row r="2453" spans="1:1" x14ac:dyDescent="0.25">
      <c r="A2453" s="323"/>
    </row>
    <row r="2454" spans="1:1" x14ac:dyDescent="0.25">
      <c r="A2454" s="323"/>
    </row>
    <row r="2455" spans="1:1" x14ac:dyDescent="0.25">
      <c r="A2455" s="323"/>
    </row>
    <row r="2456" spans="1:1" x14ac:dyDescent="0.25">
      <c r="A2456" s="323"/>
    </row>
    <row r="2457" spans="1:1" x14ac:dyDescent="0.25">
      <c r="A2457" s="323"/>
    </row>
    <row r="2458" spans="1:1" x14ac:dyDescent="0.25">
      <c r="A2458" s="323"/>
    </row>
    <row r="2459" spans="1:1" x14ac:dyDescent="0.25">
      <c r="A2459" s="323"/>
    </row>
    <row r="2460" spans="1:1" x14ac:dyDescent="0.25">
      <c r="A2460" s="323"/>
    </row>
    <row r="2461" spans="1:1" x14ac:dyDescent="0.25">
      <c r="A2461" s="323"/>
    </row>
    <row r="2462" spans="1:1" x14ac:dyDescent="0.25">
      <c r="A2462" s="323"/>
    </row>
    <row r="2463" spans="1:1" x14ac:dyDescent="0.25">
      <c r="A2463" s="323"/>
    </row>
    <row r="2464" spans="1:1" x14ac:dyDescent="0.25">
      <c r="A2464" s="323"/>
    </row>
    <row r="2465" spans="1:1" x14ac:dyDescent="0.25">
      <c r="A2465" s="323"/>
    </row>
    <row r="2466" spans="1:1" x14ac:dyDescent="0.25">
      <c r="A2466" s="323"/>
    </row>
    <row r="2467" spans="1:1" x14ac:dyDescent="0.25">
      <c r="A2467" s="323"/>
    </row>
    <row r="2468" spans="1:1" x14ac:dyDescent="0.25">
      <c r="A2468" s="323"/>
    </row>
    <row r="2469" spans="1:1" x14ac:dyDescent="0.25">
      <c r="A2469" s="323"/>
    </row>
    <row r="2470" spans="1:1" x14ac:dyDescent="0.25">
      <c r="A2470" s="323"/>
    </row>
    <row r="2471" spans="1:1" x14ac:dyDescent="0.25">
      <c r="A2471" s="323"/>
    </row>
    <row r="2472" spans="1:1" x14ac:dyDescent="0.25">
      <c r="A2472" s="323"/>
    </row>
    <row r="2473" spans="1:1" x14ac:dyDescent="0.25">
      <c r="A2473" s="323"/>
    </row>
    <row r="2474" spans="1:1" x14ac:dyDescent="0.25">
      <c r="A2474" s="323"/>
    </row>
    <row r="2475" spans="1:1" x14ac:dyDescent="0.25">
      <c r="A2475" s="323"/>
    </row>
    <row r="2476" spans="1:1" x14ac:dyDescent="0.25">
      <c r="A2476" s="323"/>
    </row>
    <row r="2477" spans="1:1" x14ac:dyDescent="0.25">
      <c r="A2477" s="323"/>
    </row>
    <row r="2478" spans="1:1" x14ac:dyDescent="0.25">
      <c r="A2478" s="323"/>
    </row>
    <row r="2479" spans="1:1" x14ac:dyDescent="0.25">
      <c r="A2479" s="323"/>
    </row>
    <row r="2480" spans="1:1" x14ac:dyDescent="0.25">
      <c r="A2480" s="323"/>
    </row>
    <row r="2481" spans="1:1" x14ac:dyDescent="0.25">
      <c r="A2481" s="323"/>
    </row>
    <row r="2482" spans="1:1" x14ac:dyDescent="0.25">
      <c r="A2482" s="323"/>
    </row>
    <row r="2483" spans="1:1" x14ac:dyDescent="0.25">
      <c r="A2483" s="323"/>
    </row>
    <row r="2484" spans="1:1" x14ac:dyDescent="0.25">
      <c r="A2484" s="323"/>
    </row>
    <row r="2485" spans="1:1" x14ac:dyDescent="0.25">
      <c r="A2485" s="323"/>
    </row>
    <row r="2486" spans="1:1" x14ac:dyDescent="0.25">
      <c r="A2486" s="323"/>
    </row>
    <row r="2487" spans="1:1" x14ac:dyDescent="0.25">
      <c r="A2487" s="323"/>
    </row>
    <row r="2488" spans="1:1" x14ac:dyDescent="0.25">
      <c r="A2488" s="323"/>
    </row>
    <row r="2489" spans="1:1" x14ac:dyDescent="0.25">
      <c r="A2489" s="323"/>
    </row>
    <row r="2490" spans="1:1" x14ac:dyDescent="0.25">
      <c r="A2490" s="323"/>
    </row>
    <row r="2491" spans="1:1" x14ac:dyDescent="0.25">
      <c r="A2491" s="323"/>
    </row>
    <row r="2492" spans="1:1" x14ac:dyDescent="0.25">
      <c r="A2492" s="323"/>
    </row>
    <row r="2493" spans="1:1" x14ac:dyDescent="0.25">
      <c r="A2493" s="323"/>
    </row>
    <row r="2494" spans="1:1" x14ac:dyDescent="0.25">
      <c r="A2494" s="323"/>
    </row>
    <row r="2495" spans="1:1" x14ac:dyDescent="0.25">
      <c r="A2495" s="323"/>
    </row>
    <row r="2496" spans="1:1" x14ac:dyDescent="0.25">
      <c r="A2496" s="323"/>
    </row>
    <row r="2497" spans="1:1" x14ac:dyDescent="0.25">
      <c r="A2497" s="323"/>
    </row>
    <row r="2498" spans="1:1" x14ac:dyDescent="0.25">
      <c r="A2498" s="323"/>
    </row>
    <row r="2499" spans="1:1" x14ac:dyDescent="0.25">
      <c r="A2499" s="323"/>
    </row>
    <row r="2500" spans="1:1" x14ac:dyDescent="0.25">
      <c r="A2500" s="323"/>
    </row>
    <row r="2501" spans="1:1" x14ac:dyDescent="0.25">
      <c r="A2501" s="323"/>
    </row>
    <row r="2502" spans="1:1" x14ac:dyDescent="0.25">
      <c r="A2502" s="323"/>
    </row>
    <row r="2503" spans="1:1" x14ac:dyDescent="0.25">
      <c r="A2503" s="323"/>
    </row>
    <row r="2504" spans="1:1" x14ac:dyDescent="0.25">
      <c r="A2504" s="323"/>
    </row>
    <row r="2505" spans="1:1" x14ac:dyDescent="0.25">
      <c r="A2505" s="323"/>
    </row>
    <row r="2506" spans="1:1" x14ac:dyDescent="0.25">
      <c r="A2506" s="323"/>
    </row>
    <row r="2507" spans="1:1" x14ac:dyDescent="0.25">
      <c r="A2507" s="323"/>
    </row>
    <row r="2508" spans="1:1" x14ac:dyDescent="0.25">
      <c r="A2508" s="323"/>
    </row>
    <row r="2509" spans="1:1" x14ac:dyDescent="0.25">
      <c r="A2509" s="323"/>
    </row>
    <row r="2510" spans="1:1" x14ac:dyDescent="0.25">
      <c r="A2510" s="323"/>
    </row>
    <row r="2511" spans="1:1" x14ac:dyDescent="0.25">
      <c r="A2511" s="323"/>
    </row>
    <row r="2512" spans="1:1" x14ac:dyDescent="0.25">
      <c r="A2512" s="323"/>
    </row>
    <row r="2513" spans="1:1" x14ac:dyDescent="0.25">
      <c r="A2513" s="323"/>
    </row>
    <row r="2514" spans="1:1" x14ac:dyDescent="0.25">
      <c r="A2514" s="323"/>
    </row>
    <row r="2515" spans="1:1" x14ac:dyDescent="0.25">
      <c r="A2515" s="323"/>
    </row>
    <row r="2516" spans="1:1" x14ac:dyDescent="0.25">
      <c r="A2516" s="323"/>
    </row>
    <row r="2517" spans="1:1" x14ac:dyDescent="0.25">
      <c r="A2517" s="323"/>
    </row>
    <row r="2518" spans="1:1" x14ac:dyDescent="0.25">
      <c r="A2518" s="323"/>
    </row>
    <row r="2519" spans="1:1" x14ac:dyDescent="0.25">
      <c r="A2519" s="323"/>
    </row>
    <row r="2520" spans="1:1" x14ac:dyDescent="0.25">
      <c r="A2520" s="323"/>
    </row>
    <row r="2521" spans="1:1" x14ac:dyDescent="0.25">
      <c r="A2521" s="323"/>
    </row>
    <row r="2522" spans="1:1" x14ac:dyDescent="0.25">
      <c r="A2522" s="323"/>
    </row>
    <row r="2523" spans="1:1" x14ac:dyDescent="0.25">
      <c r="A2523" s="323"/>
    </row>
    <row r="2524" spans="1:1" x14ac:dyDescent="0.25">
      <c r="A2524" s="323"/>
    </row>
    <row r="2525" spans="1:1" x14ac:dyDescent="0.25">
      <c r="A2525" s="323"/>
    </row>
    <row r="2526" spans="1:1" x14ac:dyDescent="0.25">
      <c r="A2526" s="323"/>
    </row>
    <row r="2527" spans="1:1" x14ac:dyDescent="0.25">
      <c r="A2527" s="323"/>
    </row>
    <row r="2528" spans="1:1" x14ac:dyDescent="0.25">
      <c r="A2528" s="323"/>
    </row>
    <row r="2529" spans="1:1" x14ac:dyDescent="0.25">
      <c r="A2529" s="323"/>
    </row>
    <row r="2530" spans="1:1" x14ac:dyDescent="0.25">
      <c r="A2530" s="323"/>
    </row>
    <row r="2531" spans="1:1" x14ac:dyDescent="0.25">
      <c r="A2531" s="323"/>
    </row>
    <row r="2532" spans="1:1" x14ac:dyDescent="0.25">
      <c r="A2532" s="323"/>
    </row>
    <row r="2533" spans="1:1" x14ac:dyDescent="0.25">
      <c r="A2533" s="323"/>
    </row>
    <row r="2534" spans="1:1" x14ac:dyDescent="0.25">
      <c r="A2534" s="323"/>
    </row>
    <row r="2535" spans="1:1" x14ac:dyDescent="0.25">
      <c r="A2535" s="323"/>
    </row>
    <row r="2536" spans="1:1" x14ac:dyDescent="0.25">
      <c r="A2536" s="323"/>
    </row>
    <row r="2537" spans="1:1" x14ac:dyDescent="0.25">
      <c r="A2537" s="323"/>
    </row>
    <row r="2538" spans="1:1" x14ac:dyDescent="0.25">
      <c r="A2538" s="323"/>
    </row>
    <row r="2539" spans="1:1" x14ac:dyDescent="0.25">
      <c r="A2539" s="323"/>
    </row>
    <row r="2540" spans="1:1" x14ac:dyDescent="0.25">
      <c r="A2540" s="323"/>
    </row>
    <row r="2541" spans="1:1" x14ac:dyDescent="0.25">
      <c r="A2541" s="323"/>
    </row>
    <row r="2542" spans="1:1" x14ac:dyDescent="0.25">
      <c r="A2542" s="323"/>
    </row>
    <row r="2543" spans="1:1" x14ac:dyDescent="0.25">
      <c r="A2543" s="323"/>
    </row>
    <row r="2544" spans="1:1" x14ac:dyDescent="0.25">
      <c r="A2544" s="323"/>
    </row>
    <row r="2545" spans="1:1" x14ac:dyDescent="0.25">
      <c r="A2545" s="323"/>
    </row>
    <row r="2546" spans="1:1" x14ac:dyDescent="0.25">
      <c r="A2546" s="323"/>
    </row>
    <row r="2547" spans="1:1" x14ac:dyDescent="0.25">
      <c r="A2547" s="323"/>
    </row>
    <row r="2548" spans="1:1" x14ac:dyDescent="0.25">
      <c r="A2548" s="323"/>
    </row>
    <row r="2549" spans="1:1" x14ac:dyDescent="0.25">
      <c r="A2549" s="323"/>
    </row>
    <row r="2550" spans="1:1" x14ac:dyDescent="0.25">
      <c r="A2550" s="323"/>
    </row>
    <row r="2551" spans="1:1" x14ac:dyDescent="0.25">
      <c r="A2551" s="323"/>
    </row>
    <row r="2552" spans="1:1" x14ac:dyDescent="0.25">
      <c r="A2552" s="323"/>
    </row>
    <row r="2553" spans="1:1" x14ac:dyDescent="0.25">
      <c r="A2553" s="323"/>
    </row>
    <row r="2554" spans="1:1" x14ac:dyDescent="0.25">
      <c r="A2554" s="323"/>
    </row>
    <row r="2555" spans="1:1" x14ac:dyDescent="0.25">
      <c r="A2555" s="323"/>
    </row>
    <row r="2556" spans="1:1" x14ac:dyDescent="0.25">
      <c r="A2556" s="323"/>
    </row>
    <row r="2557" spans="1:1" x14ac:dyDescent="0.25">
      <c r="A2557" s="323"/>
    </row>
    <row r="2558" spans="1:1" x14ac:dyDescent="0.25">
      <c r="A2558" s="323"/>
    </row>
    <row r="2559" spans="1:1" x14ac:dyDescent="0.25">
      <c r="A2559" s="323"/>
    </row>
    <row r="2560" spans="1:1" x14ac:dyDescent="0.25">
      <c r="A2560" s="323"/>
    </row>
    <row r="2561" spans="1:1" x14ac:dyDescent="0.25">
      <c r="A2561" s="323"/>
    </row>
    <row r="2562" spans="1:1" x14ac:dyDescent="0.25">
      <c r="A2562" s="323"/>
    </row>
    <row r="2563" spans="1:1" x14ac:dyDescent="0.25">
      <c r="A2563" s="323"/>
    </row>
    <row r="2564" spans="1:1" x14ac:dyDescent="0.25">
      <c r="A2564" s="323"/>
    </row>
    <row r="2565" spans="1:1" x14ac:dyDescent="0.25">
      <c r="A2565" s="323"/>
    </row>
    <row r="2566" spans="1:1" x14ac:dyDescent="0.25">
      <c r="A2566" s="323"/>
    </row>
    <row r="2567" spans="1:1" x14ac:dyDescent="0.25">
      <c r="A2567" s="323"/>
    </row>
    <row r="2568" spans="1:1" x14ac:dyDescent="0.25">
      <c r="A2568" s="323"/>
    </row>
    <row r="2569" spans="1:1" x14ac:dyDescent="0.25">
      <c r="A2569" s="323"/>
    </row>
    <row r="2570" spans="1:1" x14ac:dyDescent="0.25">
      <c r="A2570" s="323"/>
    </row>
    <row r="2571" spans="1:1" x14ac:dyDescent="0.25">
      <c r="A2571" s="323"/>
    </row>
    <row r="2572" spans="1:1" x14ac:dyDescent="0.25">
      <c r="A2572" s="323"/>
    </row>
    <row r="2573" spans="1:1" x14ac:dyDescent="0.25">
      <c r="A2573" s="323"/>
    </row>
    <row r="2574" spans="1:1" x14ac:dyDescent="0.25">
      <c r="A2574" s="323"/>
    </row>
    <row r="2575" spans="1:1" x14ac:dyDescent="0.25">
      <c r="A2575" s="323"/>
    </row>
    <row r="2576" spans="1:1" x14ac:dyDescent="0.25">
      <c r="A2576" s="323"/>
    </row>
    <row r="2577" spans="1:1" x14ac:dyDescent="0.25">
      <c r="A2577" s="323"/>
    </row>
    <row r="2578" spans="1:1" x14ac:dyDescent="0.25">
      <c r="A2578" s="323"/>
    </row>
    <row r="2579" spans="1:1" x14ac:dyDescent="0.25">
      <c r="A2579" s="323"/>
    </row>
    <row r="2580" spans="1:1" x14ac:dyDescent="0.25">
      <c r="A2580" s="323"/>
    </row>
    <row r="2581" spans="1:1" x14ac:dyDescent="0.25">
      <c r="A2581" s="323"/>
    </row>
    <row r="2582" spans="1:1" x14ac:dyDescent="0.25">
      <c r="A2582" s="323"/>
    </row>
    <row r="2583" spans="1:1" x14ac:dyDescent="0.25">
      <c r="A2583" s="323"/>
    </row>
    <row r="2584" spans="1:1" x14ac:dyDescent="0.25">
      <c r="A2584" s="323"/>
    </row>
    <row r="2585" spans="1:1" x14ac:dyDescent="0.25">
      <c r="A2585" s="323"/>
    </row>
    <row r="2586" spans="1:1" x14ac:dyDescent="0.25">
      <c r="A2586" s="323"/>
    </row>
    <row r="2587" spans="1:1" x14ac:dyDescent="0.25">
      <c r="A2587" s="323"/>
    </row>
    <row r="2588" spans="1:1" x14ac:dyDescent="0.25">
      <c r="A2588" s="323"/>
    </row>
    <row r="2589" spans="1:1" x14ac:dyDescent="0.25">
      <c r="A2589" s="323"/>
    </row>
    <row r="2590" spans="1:1" x14ac:dyDescent="0.25">
      <c r="A2590" s="323"/>
    </row>
    <row r="2591" spans="1:1" x14ac:dyDescent="0.25">
      <c r="A2591" s="323"/>
    </row>
    <row r="2592" spans="1:1" x14ac:dyDescent="0.25">
      <c r="A2592" s="323"/>
    </row>
    <row r="2593" spans="1:1" x14ac:dyDescent="0.25">
      <c r="A2593" s="323"/>
    </row>
    <row r="2594" spans="1:1" x14ac:dyDescent="0.25">
      <c r="A2594" s="323"/>
    </row>
    <row r="2595" spans="1:1" x14ac:dyDescent="0.25">
      <c r="A2595" s="323"/>
    </row>
    <row r="2596" spans="1:1" x14ac:dyDescent="0.25">
      <c r="A2596" s="323"/>
    </row>
    <row r="2597" spans="1:1" x14ac:dyDescent="0.25">
      <c r="A2597" s="323"/>
    </row>
    <row r="2598" spans="1:1" x14ac:dyDescent="0.25">
      <c r="A2598" s="323"/>
    </row>
    <row r="2599" spans="1:1" x14ac:dyDescent="0.25">
      <c r="A2599" s="323"/>
    </row>
    <row r="2600" spans="1:1" x14ac:dyDescent="0.25">
      <c r="A2600" s="323"/>
    </row>
    <row r="2601" spans="1:1" x14ac:dyDescent="0.25">
      <c r="A2601" s="323"/>
    </row>
    <row r="2602" spans="1:1" x14ac:dyDescent="0.25">
      <c r="A2602" s="323"/>
    </row>
    <row r="2603" spans="1:1" x14ac:dyDescent="0.25">
      <c r="A2603" s="323"/>
    </row>
    <row r="2604" spans="1:1" x14ac:dyDescent="0.25">
      <c r="A2604" s="323"/>
    </row>
    <row r="2605" spans="1:1" x14ac:dyDescent="0.25">
      <c r="A2605" s="323"/>
    </row>
    <row r="2606" spans="1:1" x14ac:dyDescent="0.25">
      <c r="A2606" s="323"/>
    </row>
    <row r="2607" spans="1:1" x14ac:dyDescent="0.25">
      <c r="A2607" s="323"/>
    </row>
    <row r="2608" spans="1:1" x14ac:dyDescent="0.25">
      <c r="A2608" s="323"/>
    </row>
    <row r="2609" spans="1:1" x14ac:dyDescent="0.25">
      <c r="A2609" s="323"/>
    </row>
    <row r="2610" spans="1:1" x14ac:dyDescent="0.25">
      <c r="A2610" s="323"/>
    </row>
    <row r="2611" spans="1:1" x14ac:dyDescent="0.25">
      <c r="A2611" s="323"/>
    </row>
    <row r="2612" spans="1:1" x14ac:dyDescent="0.25">
      <c r="A2612" s="323"/>
    </row>
    <row r="2613" spans="1:1" x14ac:dyDescent="0.25">
      <c r="A2613" s="323"/>
    </row>
    <row r="2614" spans="1:1" x14ac:dyDescent="0.25">
      <c r="A2614" s="323"/>
    </row>
    <row r="2615" spans="1:1" x14ac:dyDescent="0.25">
      <c r="A2615" s="323"/>
    </row>
    <row r="2616" spans="1:1" x14ac:dyDescent="0.25">
      <c r="A2616" s="323"/>
    </row>
    <row r="2617" spans="1:1" x14ac:dyDescent="0.25">
      <c r="A2617" s="323"/>
    </row>
    <row r="2618" spans="1:1" x14ac:dyDescent="0.25">
      <c r="A2618" s="323"/>
    </row>
    <row r="2619" spans="1:1" x14ac:dyDescent="0.25">
      <c r="A2619" s="323"/>
    </row>
    <row r="2620" spans="1:1" x14ac:dyDescent="0.25">
      <c r="A2620" s="323"/>
    </row>
    <row r="2621" spans="1:1" x14ac:dyDescent="0.25">
      <c r="A2621" s="323"/>
    </row>
    <row r="2622" spans="1:1" x14ac:dyDescent="0.25">
      <c r="A2622" s="323"/>
    </row>
    <row r="2623" spans="1:1" x14ac:dyDescent="0.25">
      <c r="A2623" s="323"/>
    </row>
    <row r="2624" spans="1:1" x14ac:dyDescent="0.25">
      <c r="A2624" s="323"/>
    </row>
    <row r="2625" spans="1:1" x14ac:dyDescent="0.25">
      <c r="A2625" s="323"/>
    </row>
    <row r="2626" spans="1:1" x14ac:dyDescent="0.25">
      <c r="A2626" s="323"/>
    </row>
    <row r="2627" spans="1:1" x14ac:dyDescent="0.25">
      <c r="A2627" s="323"/>
    </row>
    <row r="2628" spans="1:1" x14ac:dyDescent="0.25">
      <c r="A2628" s="323"/>
    </row>
    <row r="2629" spans="1:1" x14ac:dyDescent="0.25">
      <c r="A2629" s="323"/>
    </row>
    <row r="2630" spans="1:1" x14ac:dyDescent="0.25">
      <c r="A2630" s="323"/>
    </row>
    <row r="2631" spans="1:1" x14ac:dyDescent="0.25">
      <c r="A2631" s="323"/>
    </row>
    <row r="2632" spans="1:1" x14ac:dyDescent="0.25">
      <c r="A2632" s="323"/>
    </row>
    <row r="2633" spans="1:1" x14ac:dyDescent="0.25">
      <c r="A2633" s="323"/>
    </row>
    <row r="2634" spans="1:1" x14ac:dyDescent="0.25">
      <c r="A2634" s="323"/>
    </row>
    <row r="2635" spans="1:1" x14ac:dyDescent="0.25">
      <c r="A2635" s="323"/>
    </row>
    <row r="2636" spans="1:1" x14ac:dyDescent="0.25">
      <c r="A2636" s="323"/>
    </row>
    <row r="2637" spans="1:1" x14ac:dyDescent="0.25">
      <c r="A2637" s="323"/>
    </row>
    <row r="2638" spans="1:1" x14ac:dyDescent="0.25">
      <c r="A2638" s="323"/>
    </row>
    <row r="2639" spans="1:1" x14ac:dyDescent="0.25">
      <c r="A2639" s="323"/>
    </row>
    <row r="2640" spans="1:1" x14ac:dyDescent="0.25">
      <c r="A2640" s="323"/>
    </row>
    <row r="2641" spans="1:1" x14ac:dyDescent="0.25">
      <c r="A2641" s="323"/>
    </row>
    <row r="2642" spans="1:1" x14ac:dyDescent="0.25">
      <c r="A2642" s="323"/>
    </row>
    <row r="2643" spans="1:1" x14ac:dyDescent="0.25">
      <c r="A2643" s="323"/>
    </row>
    <row r="2644" spans="1:1" x14ac:dyDescent="0.25">
      <c r="A2644" s="323"/>
    </row>
    <row r="2645" spans="1:1" x14ac:dyDescent="0.25">
      <c r="A2645" s="323"/>
    </row>
    <row r="2646" spans="1:1" x14ac:dyDescent="0.25">
      <c r="A2646" s="323"/>
    </row>
    <row r="2647" spans="1:1" x14ac:dyDescent="0.25">
      <c r="A2647" s="323"/>
    </row>
    <row r="2648" spans="1:1" x14ac:dyDescent="0.25">
      <c r="A2648" s="323"/>
    </row>
    <row r="2649" spans="1:1" x14ac:dyDescent="0.25">
      <c r="A2649" s="323"/>
    </row>
    <row r="2650" spans="1:1" x14ac:dyDescent="0.25">
      <c r="A2650" s="323"/>
    </row>
    <row r="2651" spans="1:1" x14ac:dyDescent="0.25">
      <c r="A2651" s="323"/>
    </row>
    <row r="2652" spans="1:1" x14ac:dyDescent="0.25">
      <c r="A2652" s="323"/>
    </row>
    <row r="2653" spans="1:1" x14ac:dyDescent="0.25">
      <c r="A2653" s="323"/>
    </row>
    <row r="2654" spans="1:1" x14ac:dyDescent="0.25">
      <c r="A2654" s="323"/>
    </row>
    <row r="2655" spans="1:1" x14ac:dyDescent="0.25">
      <c r="A2655" s="323"/>
    </row>
    <row r="2656" spans="1:1" x14ac:dyDescent="0.25">
      <c r="A2656" s="323"/>
    </row>
    <row r="2657" spans="1:1" x14ac:dyDescent="0.25">
      <c r="A2657" s="323"/>
    </row>
    <row r="2658" spans="1:1" x14ac:dyDescent="0.25">
      <c r="A2658" s="323"/>
    </row>
    <row r="2659" spans="1:1" x14ac:dyDescent="0.25">
      <c r="A2659" s="323"/>
    </row>
    <row r="2660" spans="1:1" x14ac:dyDescent="0.25">
      <c r="A2660" s="323"/>
    </row>
    <row r="2661" spans="1:1" x14ac:dyDescent="0.25">
      <c r="A2661" s="323"/>
    </row>
    <row r="2662" spans="1:1" x14ac:dyDescent="0.25">
      <c r="A2662" s="323"/>
    </row>
    <row r="2663" spans="1:1" x14ac:dyDescent="0.25">
      <c r="A2663" s="323"/>
    </row>
    <row r="2664" spans="1:1" x14ac:dyDescent="0.25">
      <c r="A2664" s="323"/>
    </row>
    <row r="2665" spans="1:1" x14ac:dyDescent="0.25">
      <c r="A2665" s="323"/>
    </row>
    <row r="2666" spans="1:1" x14ac:dyDescent="0.25">
      <c r="A2666" s="323"/>
    </row>
    <row r="2667" spans="1:1" x14ac:dyDescent="0.25">
      <c r="A2667" s="323"/>
    </row>
    <row r="2668" spans="1:1" x14ac:dyDescent="0.25">
      <c r="A2668" s="323"/>
    </row>
    <row r="2669" spans="1:1" x14ac:dyDescent="0.25">
      <c r="A2669" s="323"/>
    </row>
    <row r="2670" spans="1:1" x14ac:dyDescent="0.25">
      <c r="A2670" s="323"/>
    </row>
    <row r="2671" spans="1:1" x14ac:dyDescent="0.25">
      <c r="A2671" s="323"/>
    </row>
    <row r="2672" spans="1:1" x14ac:dyDescent="0.25">
      <c r="A2672" s="323"/>
    </row>
    <row r="2673" spans="1:1" x14ac:dyDescent="0.25">
      <c r="A2673" s="323"/>
    </row>
    <row r="2674" spans="1:1" x14ac:dyDescent="0.25">
      <c r="A2674" s="323"/>
    </row>
    <row r="2675" spans="1:1" x14ac:dyDescent="0.25">
      <c r="A2675" s="323"/>
    </row>
    <row r="2676" spans="1:1" x14ac:dyDescent="0.25">
      <c r="A2676" s="323"/>
    </row>
    <row r="2677" spans="1:1" x14ac:dyDescent="0.25">
      <c r="A2677" s="323"/>
    </row>
    <row r="2678" spans="1:1" x14ac:dyDescent="0.25">
      <c r="A2678" s="323"/>
    </row>
    <row r="2679" spans="1:1" x14ac:dyDescent="0.25">
      <c r="A2679" s="323"/>
    </row>
    <row r="2680" spans="1:1" x14ac:dyDescent="0.25">
      <c r="A2680" s="323"/>
    </row>
    <row r="2681" spans="1:1" x14ac:dyDescent="0.25">
      <c r="A2681" s="323"/>
    </row>
    <row r="2682" spans="1:1" x14ac:dyDescent="0.25">
      <c r="A2682" s="323"/>
    </row>
    <row r="2683" spans="1:1" x14ac:dyDescent="0.25">
      <c r="A2683" s="323"/>
    </row>
    <row r="2684" spans="1:1" x14ac:dyDescent="0.25">
      <c r="A2684" s="323"/>
    </row>
    <row r="2685" spans="1:1" x14ac:dyDescent="0.25">
      <c r="A2685" s="323"/>
    </row>
    <row r="2686" spans="1:1" x14ac:dyDescent="0.25">
      <c r="A2686" s="323"/>
    </row>
    <row r="2687" spans="1:1" x14ac:dyDescent="0.25">
      <c r="A2687" s="323"/>
    </row>
    <row r="2688" spans="1:1" x14ac:dyDescent="0.25">
      <c r="A2688" s="323"/>
    </row>
    <row r="2689" spans="1:1" x14ac:dyDescent="0.25">
      <c r="A2689" s="323"/>
    </row>
    <row r="2690" spans="1:1" x14ac:dyDescent="0.25">
      <c r="A2690" s="323"/>
    </row>
    <row r="2691" spans="1:1" x14ac:dyDescent="0.25">
      <c r="A2691" s="323"/>
    </row>
    <row r="2692" spans="1:1" x14ac:dyDescent="0.25">
      <c r="A2692" s="323"/>
    </row>
    <row r="2693" spans="1:1" x14ac:dyDescent="0.25">
      <c r="A2693" s="323"/>
    </row>
    <row r="2694" spans="1:1" x14ac:dyDescent="0.25">
      <c r="A2694" s="323"/>
    </row>
    <row r="2695" spans="1:1" x14ac:dyDescent="0.25">
      <c r="A2695" s="323"/>
    </row>
    <row r="2696" spans="1:1" x14ac:dyDescent="0.25">
      <c r="A2696" s="323"/>
    </row>
    <row r="2697" spans="1:1" x14ac:dyDescent="0.25">
      <c r="A2697" s="323"/>
    </row>
    <row r="2698" spans="1:1" x14ac:dyDescent="0.25">
      <c r="A2698" s="323"/>
    </row>
    <row r="2699" spans="1:1" x14ac:dyDescent="0.25">
      <c r="A2699" s="323"/>
    </row>
    <row r="2700" spans="1:1" x14ac:dyDescent="0.25">
      <c r="A2700" s="323"/>
    </row>
    <row r="2701" spans="1:1" x14ac:dyDescent="0.25">
      <c r="A2701" s="323"/>
    </row>
    <row r="2702" spans="1:1" x14ac:dyDescent="0.25">
      <c r="A2702" s="323"/>
    </row>
    <row r="2703" spans="1:1" x14ac:dyDescent="0.25">
      <c r="A2703" s="323"/>
    </row>
    <row r="2704" spans="1:1" x14ac:dyDescent="0.25">
      <c r="A2704" s="323"/>
    </row>
    <row r="2705" spans="1:1" x14ac:dyDescent="0.25">
      <c r="A2705" s="323"/>
    </row>
    <row r="2706" spans="1:1" x14ac:dyDescent="0.25">
      <c r="A2706" s="323"/>
    </row>
    <row r="2707" spans="1:1" x14ac:dyDescent="0.25">
      <c r="A2707" s="323"/>
    </row>
    <row r="2708" spans="1:1" x14ac:dyDescent="0.25">
      <c r="A2708" s="323"/>
    </row>
    <row r="2709" spans="1:1" x14ac:dyDescent="0.25">
      <c r="A2709" s="323"/>
    </row>
    <row r="2710" spans="1:1" x14ac:dyDescent="0.25">
      <c r="A2710" s="323"/>
    </row>
    <row r="2711" spans="1:1" x14ac:dyDescent="0.25">
      <c r="A2711" s="323"/>
    </row>
    <row r="2712" spans="1:1" x14ac:dyDescent="0.25">
      <c r="A2712" s="323"/>
    </row>
    <row r="2713" spans="1:1" x14ac:dyDescent="0.25">
      <c r="A2713" s="323"/>
    </row>
    <row r="2714" spans="1:1" x14ac:dyDescent="0.25">
      <c r="A2714" s="323"/>
    </row>
    <row r="2715" spans="1:1" x14ac:dyDescent="0.25">
      <c r="A2715" s="323"/>
    </row>
    <row r="2716" spans="1:1" x14ac:dyDescent="0.25">
      <c r="A2716" s="323"/>
    </row>
    <row r="2717" spans="1:1" x14ac:dyDescent="0.25">
      <c r="A2717" s="323"/>
    </row>
    <row r="2718" spans="1:1" x14ac:dyDescent="0.25">
      <c r="A2718" s="323"/>
    </row>
    <row r="2719" spans="1:1" x14ac:dyDescent="0.25">
      <c r="A2719" s="323"/>
    </row>
    <row r="2720" spans="1:1" x14ac:dyDescent="0.25">
      <c r="A2720" s="323"/>
    </row>
    <row r="2721" spans="1:1" x14ac:dyDescent="0.25">
      <c r="A2721" s="323"/>
    </row>
    <row r="2722" spans="1:1" x14ac:dyDescent="0.25">
      <c r="A2722" s="323"/>
    </row>
    <row r="2723" spans="1:1" x14ac:dyDescent="0.25">
      <c r="A2723" s="323"/>
    </row>
    <row r="2724" spans="1:1" x14ac:dyDescent="0.25">
      <c r="A2724" s="323"/>
    </row>
    <row r="2725" spans="1:1" x14ac:dyDescent="0.25">
      <c r="A2725" s="323"/>
    </row>
    <row r="2726" spans="1:1" x14ac:dyDescent="0.25">
      <c r="A2726" s="323"/>
    </row>
    <row r="2727" spans="1:1" x14ac:dyDescent="0.25">
      <c r="A2727" s="323"/>
    </row>
    <row r="2728" spans="1:1" x14ac:dyDescent="0.25">
      <c r="A2728" s="323"/>
    </row>
    <row r="2729" spans="1:1" x14ac:dyDescent="0.25">
      <c r="A2729" s="323"/>
    </row>
    <row r="2730" spans="1:1" x14ac:dyDescent="0.25">
      <c r="A2730" s="323"/>
    </row>
    <row r="2731" spans="1:1" x14ac:dyDescent="0.25">
      <c r="A2731" s="323"/>
    </row>
    <row r="2732" spans="1:1" x14ac:dyDescent="0.25">
      <c r="A2732" s="323"/>
    </row>
    <row r="2733" spans="1:1" x14ac:dyDescent="0.25">
      <c r="A2733" s="323"/>
    </row>
    <row r="2734" spans="1:1" x14ac:dyDescent="0.25">
      <c r="A2734" s="323"/>
    </row>
    <row r="2735" spans="1:1" x14ac:dyDescent="0.25">
      <c r="A2735" s="323"/>
    </row>
    <row r="2736" spans="1:1" x14ac:dyDescent="0.25">
      <c r="A2736" s="323"/>
    </row>
    <row r="2737" spans="1:1" x14ac:dyDescent="0.25">
      <c r="A2737" s="323"/>
    </row>
    <row r="2738" spans="1:1" x14ac:dyDescent="0.25">
      <c r="A2738" s="323"/>
    </row>
    <row r="2739" spans="1:1" x14ac:dyDescent="0.25">
      <c r="A2739" s="323"/>
    </row>
    <row r="2740" spans="1:1" x14ac:dyDescent="0.25">
      <c r="A2740" s="323"/>
    </row>
    <row r="2741" spans="1:1" x14ac:dyDescent="0.25">
      <c r="A2741" s="323"/>
    </row>
    <row r="2742" spans="1:1" x14ac:dyDescent="0.25">
      <c r="A2742" s="323"/>
    </row>
    <row r="2743" spans="1:1" x14ac:dyDescent="0.25">
      <c r="A2743" s="323"/>
    </row>
    <row r="2744" spans="1:1" x14ac:dyDescent="0.25">
      <c r="A2744" s="323"/>
    </row>
    <row r="2745" spans="1:1" x14ac:dyDescent="0.25">
      <c r="A2745" s="323"/>
    </row>
    <row r="2746" spans="1:1" x14ac:dyDescent="0.25">
      <c r="A2746" s="323"/>
    </row>
    <row r="2747" spans="1:1" x14ac:dyDescent="0.25">
      <c r="A2747" s="323"/>
    </row>
    <row r="2748" spans="1:1" x14ac:dyDescent="0.25">
      <c r="A2748" s="323"/>
    </row>
    <row r="2749" spans="1:1" x14ac:dyDescent="0.25">
      <c r="A2749" s="323"/>
    </row>
    <row r="2750" spans="1:1" x14ac:dyDescent="0.25">
      <c r="A2750" s="323"/>
    </row>
    <row r="2751" spans="1:1" x14ac:dyDescent="0.25">
      <c r="A2751" s="323"/>
    </row>
    <row r="2752" spans="1:1" x14ac:dyDescent="0.25">
      <c r="A2752" s="323"/>
    </row>
    <row r="2753" spans="1:1" x14ac:dyDescent="0.25">
      <c r="A2753" s="323"/>
    </row>
    <row r="2754" spans="1:1" x14ac:dyDescent="0.25">
      <c r="A2754" s="323"/>
    </row>
    <row r="2755" spans="1:1" x14ac:dyDescent="0.25">
      <c r="A2755" s="323"/>
    </row>
    <row r="2756" spans="1:1" x14ac:dyDescent="0.25">
      <c r="A2756" s="323"/>
    </row>
    <row r="2757" spans="1:1" x14ac:dyDescent="0.25">
      <c r="A2757" s="323"/>
    </row>
    <row r="2758" spans="1:1" x14ac:dyDescent="0.25">
      <c r="A2758" s="323"/>
    </row>
    <row r="2759" spans="1:1" x14ac:dyDescent="0.25">
      <c r="A2759" s="323"/>
    </row>
    <row r="2760" spans="1:1" x14ac:dyDescent="0.25">
      <c r="A2760" s="323"/>
    </row>
    <row r="2761" spans="1:1" x14ac:dyDescent="0.25">
      <c r="A2761" s="323"/>
    </row>
    <row r="2762" spans="1:1" x14ac:dyDescent="0.25">
      <c r="A2762" s="323"/>
    </row>
    <row r="2763" spans="1:1" x14ac:dyDescent="0.25">
      <c r="A2763" s="323"/>
    </row>
    <row r="2764" spans="1:1" x14ac:dyDescent="0.25">
      <c r="A2764" s="323"/>
    </row>
    <row r="2765" spans="1:1" x14ac:dyDescent="0.25">
      <c r="A2765" s="323"/>
    </row>
    <row r="2766" spans="1:1" x14ac:dyDescent="0.25">
      <c r="A2766" s="323"/>
    </row>
    <row r="2767" spans="1:1" x14ac:dyDescent="0.25">
      <c r="A2767" s="323"/>
    </row>
    <row r="2768" spans="1:1" x14ac:dyDescent="0.25">
      <c r="A2768" s="323"/>
    </row>
    <row r="2769" spans="1:1" x14ac:dyDescent="0.25">
      <c r="A2769" s="323"/>
    </row>
    <row r="2770" spans="1:1" x14ac:dyDescent="0.25">
      <c r="A2770" s="323"/>
    </row>
    <row r="2771" spans="1:1" x14ac:dyDescent="0.25">
      <c r="A2771" s="323"/>
    </row>
    <row r="2772" spans="1:1" x14ac:dyDescent="0.25">
      <c r="A2772" s="323"/>
    </row>
    <row r="2773" spans="1:1" x14ac:dyDescent="0.25">
      <c r="A2773" s="323"/>
    </row>
    <row r="2774" spans="1:1" x14ac:dyDescent="0.25">
      <c r="A2774" s="323"/>
    </row>
    <row r="2775" spans="1:1" x14ac:dyDescent="0.25">
      <c r="A2775" s="323"/>
    </row>
    <row r="2776" spans="1:1" x14ac:dyDescent="0.25">
      <c r="A2776" s="323"/>
    </row>
    <row r="2777" spans="1:1" x14ac:dyDescent="0.25">
      <c r="A2777" s="323"/>
    </row>
    <row r="2778" spans="1:1" x14ac:dyDescent="0.25">
      <c r="A2778" s="323"/>
    </row>
    <row r="2779" spans="1:1" x14ac:dyDescent="0.25">
      <c r="A2779" s="323"/>
    </row>
    <row r="2780" spans="1:1" x14ac:dyDescent="0.25">
      <c r="A2780" s="323"/>
    </row>
    <row r="2781" spans="1:1" x14ac:dyDescent="0.25">
      <c r="A2781" s="323"/>
    </row>
    <row r="2782" spans="1:1" x14ac:dyDescent="0.25">
      <c r="A2782" s="323"/>
    </row>
    <row r="2783" spans="1:1" x14ac:dyDescent="0.25">
      <c r="A2783" s="323"/>
    </row>
    <row r="2784" spans="1:1" x14ac:dyDescent="0.25">
      <c r="A2784" s="323"/>
    </row>
    <row r="2785" spans="1:1" x14ac:dyDescent="0.25">
      <c r="A2785" s="323"/>
    </row>
    <row r="2786" spans="1:1" x14ac:dyDescent="0.25">
      <c r="A2786" s="323"/>
    </row>
    <row r="2787" spans="1:1" x14ac:dyDescent="0.25">
      <c r="A2787" s="323"/>
    </row>
    <row r="2788" spans="1:1" x14ac:dyDescent="0.25">
      <c r="A2788" s="323"/>
    </row>
    <row r="2789" spans="1:1" x14ac:dyDescent="0.25">
      <c r="A2789" s="323"/>
    </row>
    <row r="2790" spans="1:1" x14ac:dyDescent="0.25">
      <c r="A2790" s="323"/>
    </row>
    <row r="2791" spans="1:1" x14ac:dyDescent="0.25">
      <c r="A2791" s="323"/>
    </row>
    <row r="2792" spans="1:1" x14ac:dyDescent="0.25">
      <c r="A2792" s="323"/>
    </row>
    <row r="2793" spans="1:1" x14ac:dyDescent="0.25">
      <c r="A2793" s="323"/>
    </row>
    <row r="2794" spans="1:1" x14ac:dyDescent="0.25">
      <c r="A2794" s="323"/>
    </row>
    <row r="2795" spans="1:1" x14ac:dyDescent="0.25">
      <c r="A2795" s="323"/>
    </row>
    <row r="2796" spans="1:1" x14ac:dyDescent="0.25">
      <c r="A2796" s="323"/>
    </row>
    <row r="2797" spans="1:1" x14ac:dyDescent="0.25">
      <c r="A2797" s="323"/>
    </row>
    <row r="2798" spans="1:1" x14ac:dyDescent="0.25">
      <c r="A2798" s="323"/>
    </row>
    <row r="2799" spans="1:1" x14ac:dyDescent="0.25">
      <c r="A2799" s="323"/>
    </row>
    <row r="2800" spans="1:1" x14ac:dyDescent="0.25">
      <c r="A2800" s="323"/>
    </row>
    <row r="2801" spans="1:1" x14ac:dyDescent="0.25">
      <c r="A2801" s="323"/>
    </row>
    <row r="2802" spans="1:1" x14ac:dyDescent="0.25">
      <c r="A2802" s="323"/>
    </row>
    <row r="2803" spans="1:1" x14ac:dyDescent="0.25">
      <c r="A2803" s="323"/>
    </row>
    <row r="2804" spans="1:1" x14ac:dyDescent="0.25">
      <c r="A2804" s="323"/>
    </row>
    <row r="2805" spans="1:1" x14ac:dyDescent="0.25">
      <c r="A2805" s="323"/>
    </row>
    <row r="2806" spans="1:1" x14ac:dyDescent="0.25">
      <c r="A2806" s="323"/>
    </row>
    <row r="2807" spans="1:1" x14ac:dyDescent="0.25">
      <c r="A2807" s="323"/>
    </row>
    <row r="2808" spans="1:1" x14ac:dyDescent="0.25">
      <c r="A2808" s="323"/>
    </row>
    <row r="2809" spans="1:1" x14ac:dyDescent="0.25">
      <c r="A2809" s="323"/>
    </row>
    <row r="2810" spans="1:1" x14ac:dyDescent="0.25">
      <c r="A2810" s="323"/>
    </row>
    <row r="2811" spans="1:1" x14ac:dyDescent="0.25">
      <c r="A2811" s="323"/>
    </row>
    <row r="2812" spans="1:1" x14ac:dyDescent="0.25">
      <c r="A2812" s="323"/>
    </row>
    <row r="2813" spans="1:1" x14ac:dyDescent="0.25">
      <c r="A2813" s="323"/>
    </row>
    <row r="2814" spans="1:1" x14ac:dyDescent="0.25">
      <c r="A2814" s="323"/>
    </row>
    <row r="2815" spans="1:1" x14ac:dyDescent="0.25">
      <c r="A2815" s="323"/>
    </row>
    <row r="2816" spans="1:1" x14ac:dyDescent="0.25">
      <c r="A2816" s="323"/>
    </row>
    <row r="2817" spans="1:1" x14ac:dyDescent="0.25">
      <c r="A2817" s="323"/>
    </row>
    <row r="2818" spans="1:1" x14ac:dyDescent="0.25">
      <c r="A2818" s="323"/>
    </row>
    <row r="2819" spans="1:1" x14ac:dyDescent="0.25">
      <c r="A2819" s="323"/>
    </row>
    <row r="2820" spans="1:1" x14ac:dyDescent="0.25">
      <c r="A2820" s="323"/>
    </row>
    <row r="2821" spans="1:1" x14ac:dyDescent="0.25">
      <c r="A2821" s="323"/>
    </row>
    <row r="2822" spans="1:1" x14ac:dyDescent="0.25">
      <c r="A2822" s="323"/>
    </row>
    <row r="2823" spans="1:1" x14ac:dyDescent="0.25">
      <c r="A2823" s="323"/>
    </row>
    <row r="2824" spans="1:1" x14ac:dyDescent="0.25">
      <c r="A2824" s="323"/>
    </row>
    <row r="2825" spans="1:1" x14ac:dyDescent="0.25">
      <c r="A2825" s="323"/>
    </row>
    <row r="2826" spans="1:1" x14ac:dyDescent="0.25">
      <c r="A2826" s="323"/>
    </row>
    <row r="2827" spans="1:1" x14ac:dyDescent="0.25">
      <c r="A2827" s="323"/>
    </row>
    <row r="2828" spans="1:1" x14ac:dyDescent="0.25">
      <c r="A2828" s="323"/>
    </row>
    <row r="2829" spans="1:1" x14ac:dyDescent="0.25">
      <c r="A2829" s="323"/>
    </row>
    <row r="2830" spans="1:1" x14ac:dyDescent="0.25">
      <c r="A2830" s="323"/>
    </row>
    <row r="2831" spans="1:1" x14ac:dyDescent="0.25">
      <c r="A2831" s="323"/>
    </row>
    <row r="2832" spans="1:1" x14ac:dyDescent="0.25">
      <c r="A2832" s="323"/>
    </row>
    <row r="2833" spans="1:1" x14ac:dyDescent="0.25">
      <c r="A2833" s="323"/>
    </row>
    <row r="2834" spans="1:1" x14ac:dyDescent="0.25">
      <c r="A2834" s="323"/>
    </row>
    <row r="2835" spans="1:1" x14ac:dyDescent="0.25">
      <c r="A2835" s="323"/>
    </row>
    <row r="2836" spans="1:1" x14ac:dyDescent="0.25">
      <c r="A2836" s="323"/>
    </row>
    <row r="2837" spans="1:1" x14ac:dyDescent="0.25">
      <c r="A2837" s="323"/>
    </row>
    <row r="2838" spans="1:1" x14ac:dyDescent="0.25">
      <c r="A2838" s="323"/>
    </row>
    <row r="2839" spans="1:1" x14ac:dyDescent="0.25">
      <c r="A2839" s="323"/>
    </row>
    <row r="2840" spans="1:1" x14ac:dyDescent="0.25">
      <c r="A2840" s="323"/>
    </row>
    <row r="2841" spans="1:1" x14ac:dyDescent="0.25">
      <c r="A2841" s="323"/>
    </row>
    <row r="2842" spans="1:1" x14ac:dyDescent="0.25">
      <c r="A2842" s="323"/>
    </row>
    <row r="2843" spans="1:1" x14ac:dyDescent="0.25">
      <c r="A2843" s="323"/>
    </row>
    <row r="2844" spans="1:1" x14ac:dyDescent="0.25">
      <c r="A2844" s="323"/>
    </row>
    <row r="2845" spans="1:1" x14ac:dyDescent="0.25">
      <c r="A2845" s="323"/>
    </row>
    <row r="2846" spans="1:1" x14ac:dyDescent="0.25">
      <c r="A2846" s="323"/>
    </row>
    <row r="2847" spans="1:1" x14ac:dyDescent="0.25">
      <c r="A2847" s="323"/>
    </row>
    <row r="2848" spans="1:1" x14ac:dyDescent="0.25">
      <c r="A2848" s="323"/>
    </row>
    <row r="2849" spans="1:1" x14ac:dyDescent="0.25">
      <c r="A2849" s="323"/>
    </row>
    <row r="2850" spans="1:1" x14ac:dyDescent="0.25">
      <c r="A2850" s="323"/>
    </row>
    <row r="2851" spans="1:1" x14ac:dyDescent="0.25">
      <c r="A2851" s="323"/>
    </row>
    <row r="2852" spans="1:1" x14ac:dyDescent="0.25">
      <c r="A2852" s="323"/>
    </row>
    <row r="2853" spans="1:1" x14ac:dyDescent="0.25">
      <c r="A2853" s="323"/>
    </row>
    <row r="2854" spans="1:1" x14ac:dyDescent="0.25">
      <c r="A2854" s="323"/>
    </row>
    <row r="2855" spans="1:1" x14ac:dyDescent="0.25">
      <c r="A2855" s="323"/>
    </row>
    <row r="2856" spans="1:1" x14ac:dyDescent="0.25">
      <c r="A2856" s="323"/>
    </row>
    <row r="2857" spans="1:1" x14ac:dyDescent="0.25">
      <c r="A2857" s="323"/>
    </row>
    <row r="2858" spans="1:1" x14ac:dyDescent="0.25">
      <c r="A2858" s="323"/>
    </row>
    <row r="2859" spans="1:1" x14ac:dyDescent="0.25">
      <c r="A2859" s="323"/>
    </row>
    <row r="2860" spans="1:1" x14ac:dyDescent="0.25">
      <c r="A2860" s="323"/>
    </row>
    <row r="2861" spans="1:1" x14ac:dyDescent="0.25">
      <c r="A2861" s="323"/>
    </row>
    <row r="2862" spans="1:1" x14ac:dyDescent="0.25">
      <c r="A2862" s="323"/>
    </row>
    <row r="2863" spans="1:1" x14ac:dyDescent="0.25">
      <c r="A2863" s="323"/>
    </row>
    <row r="2864" spans="1:1" x14ac:dyDescent="0.25">
      <c r="A2864" s="323"/>
    </row>
    <row r="2865" spans="1:1" x14ac:dyDescent="0.25">
      <c r="A2865" s="323"/>
    </row>
    <row r="2866" spans="1:1" x14ac:dyDescent="0.25">
      <c r="A2866" s="323"/>
    </row>
    <row r="2867" spans="1:1" x14ac:dyDescent="0.25">
      <c r="A2867" s="323"/>
    </row>
    <row r="2868" spans="1:1" x14ac:dyDescent="0.25">
      <c r="A2868" s="323"/>
    </row>
    <row r="2869" spans="1:1" x14ac:dyDescent="0.25">
      <c r="A2869" s="323"/>
    </row>
    <row r="2870" spans="1:1" x14ac:dyDescent="0.25">
      <c r="A2870" s="323"/>
    </row>
    <row r="2871" spans="1:1" x14ac:dyDescent="0.25">
      <c r="A2871" s="323"/>
    </row>
    <row r="2872" spans="1:1" x14ac:dyDescent="0.25">
      <c r="A2872" s="323"/>
    </row>
    <row r="2873" spans="1:1" x14ac:dyDescent="0.25">
      <c r="A2873" s="323"/>
    </row>
    <row r="2874" spans="1:1" x14ac:dyDescent="0.25">
      <c r="A2874" s="323"/>
    </row>
    <row r="2875" spans="1:1" x14ac:dyDescent="0.25">
      <c r="A2875" s="323"/>
    </row>
    <row r="2876" spans="1:1" x14ac:dyDescent="0.25">
      <c r="A2876" s="323"/>
    </row>
    <row r="2877" spans="1:1" x14ac:dyDescent="0.25">
      <c r="A2877" s="323"/>
    </row>
    <row r="2878" spans="1:1" x14ac:dyDescent="0.25">
      <c r="A2878" s="323"/>
    </row>
    <row r="2879" spans="1:1" x14ac:dyDescent="0.25">
      <c r="A2879" s="323"/>
    </row>
    <row r="2880" spans="1:1" x14ac:dyDescent="0.25">
      <c r="A2880" s="323"/>
    </row>
    <row r="2881" spans="1:1" x14ac:dyDescent="0.25">
      <c r="A2881" s="323"/>
    </row>
    <row r="2882" spans="1:1" x14ac:dyDescent="0.25">
      <c r="A2882" s="323"/>
    </row>
    <row r="2883" spans="1:1" x14ac:dyDescent="0.25">
      <c r="A2883" s="323"/>
    </row>
    <row r="2884" spans="1:1" x14ac:dyDescent="0.25">
      <c r="A2884" s="323"/>
    </row>
    <row r="2885" spans="1:1" x14ac:dyDescent="0.25">
      <c r="A2885" s="323"/>
    </row>
    <row r="2886" spans="1:1" x14ac:dyDescent="0.25">
      <c r="A2886" s="323"/>
    </row>
    <row r="2887" spans="1:1" x14ac:dyDescent="0.25">
      <c r="A2887" s="323"/>
    </row>
    <row r="2888" spans="1:1" x14ac:dyDescent="0.25">
      <c r="A2888" s="323"/>
    </row>
    <row r="2889" spans="1:1" x14ac:dyDescent="0.25">
      <c r="A2889" s="323"/>
    </row>
    <row r="2890" spans="1:1" x14ac:dyDescent="0.25">
      <c r="A2890" s="323"/>
    </row>
    <row r="2891" spans="1:1" x14ac:dyDescent="0.25">
      <c r="A2891" s="323"/>
    </row>
    <row r="2892" spans="1:1" x14ac:dyDescent="0.25">
      <c r="A2892" s="323"/>
    </row>
    <row r="2893" spans="1:1" x14ac:dyDescent="0.25">
      <c r="A2893" s="323"/>
    </row>
    <row r="2894" spans="1:1" x14ac:dyDescent="0.25">
      <c r="A2894" s="323"/>
    </row>
    <row r="2895" spans="1:1" x14ac:dyDescent="0.25">
      <c r="A2895" s="323"/>
    </row>
    <row r="2896" spans="1:1" x14ac:dyDescent="0.25">
      <c r="A2896" s="323"/>
    </row>
    <row r="2897" spans="1:1" x14ac:dyDescent="0.25">
      <c r="A2897" s="323"/>
    </row>
    <row r="2898" spans="1:1" x14ac:dyDescent="0.25">
      <c r="A2898" s="323"/>
    </row>
    <row r="2899" spans="1:1" x14ac:dyDescent="0.25">
      <c r="A2899" s="323"/>
    </row>
    <row r="2900" spans="1:1" x14ac:dyDescent="0.25">
      <c r="A2900" s="323"/>
    </row>
    <row r="2901" spans="1:1" x14ac:dyDescent="0.25">
      <c r="A2901" s="323"/>
    </row>
    <row r="2902" spans="1:1" x14ac:dyDescent="0.25">
      <c r="A2902" s="323"/>
    </row>
    <row r="2903" spans="1:1" x14ac:dyDescent="0.25">
      <c r="A2903" s="323"/>
    </row>
    <row r="2904" spans="1:1" x14ac:dyDescent="0.25">
      <c r="A2904" s="323"/>
    </row>
    <row r="2905" spans="1:1" x14ac:dyDescent="0.25">
      <c r="A2905" s="323"/>
    </row>
    <row r="2906" spans="1:1" x14ac:dyDescent="0.25">
      <c r="A2906" s="323"/>
    </row>
    <row r="2907" spans="1:1" x14ac:dyDescent="0.25">
      <c r="A2907" s="323"/>
    </row>
    <row r="2908" spans="1:1" x14ac:dyDescent="0.25">
      <c r="A2908" s="323"/>
    </row>
    <row r="2909" spans="1:1" x14ac:dyDescent="0.25">
      <c r="A2909" s="323"/>
    </row>
    <row r="2910" spans="1:1" x14ac:dyDescent="0.25">
      <c r="A2910" s="323"/>
    </row>
    <row r="2911" spans="1:1" x14ac:dyDescent="0.25">
      <c r="A2911" s="323"/>
    </row>
    <row r="2912" spans="1:1" x14ac:dyDescent="0.25">
      <c r="A2912" s="323"/>
    </row>
    <row r="2913" spans="1:1" x14ac:dyDescent="0.25">
      <c r="A2913" s="323"/>
    </row>
    <row r="2914" spans="1:1" x14ac:dyDescent="0.25">
      <c r="A2914" s="323"/>
    </row>
    <row r="2915" spans="1:1" x14ac:dyDescent="0.25">
      <c r="A2915" s="323"/>
    </row>
    <row r="2916" spans="1:1" x14ac:dyDescent="0.25">
      <c r="A2916" s="323"/>
    </row>
    <row r="2917" spans="1:1" x14ac:dyDescent="0.25">
      <c r="A2917" s="323"/>
    </row>
    <row r="2918" spans="1:1" x14ac:dyDescent="0.25">
      <c r="A2918" s="323"/>
    </row>
    <row r="2919" spans="1:1" x14ac:dyDescent="0.25">
      <c r="A2919" s="323"/>
    </row>
    <row r="2920" spans="1:1" x14ac:dyDescent="0.25">
      <c r="A2920" s="323"/>
    </row>
    <row r="2921" spans="1:1" x14ac:dyDescent="0.25">
      <c r="A2921" s="323"/>
    </row>
    <row r="2922" spans="1:1" x14ac:dyDescent="0.25">
      <c r="A2922" s="323"/>
    </row>
    <row r="2923" spans="1:1" x14ac:dyDescent="0.25">
      <c r="A2923" s="323"/>
    </row>
    <row r="2924" spans="1:1" x14ac:dyDescent="0.25">
      <c r="A2924" s="323"/>
    </row>
    <row r="2925" spans="1:1" x14ac:dyDescent="0.25">
      <c r="A2925" s="323"/>
    </row>
    <row r="2926" spans="1:1" x14ac:dyDescent="0.25">
      <c r="A2926" s="323"/>
    </row>
    <row r="2927" spans="1:1" x14ac:dyDescent="0.25">
      <c r="A2927" s="323"/>
    </row>
    <row r="2928" spans="1:1" x14ac:dyDescent="0.25">
      <c r="A2928" s="323"/>
    </row>
    <row r="2929" spans="1:1" x14ac:dyDescent="0.25">
      <c r="A2929" s="323"/>
    </row>
    <row r="2930" spans="1:1" x14ac:dyDescent="0.25">
      <c r="A2930" s="323"/>
    </row>
    <row r="2931" spans="1:1" x14ac:dyDescent="0.25">
      <c r="A2931" s="323"/>
    </row>
    <row r="2932" spans="1:1" x14ac:dyDescent="0.25">
      <c r="A2932" s="323"/>
    </row>
    <row r="2933" spans="1:1" x14ac:dyDescent="0.25">
      <c r="A2933" s="323"/>
    </row>
    <row r="2934" spans="1:1" x14ac:dyDescent="0.25">
      <c r="A2934" s="323"/>
    </row>
    <row r="2935" spans="1:1" x14ac:dyDescent="0.25">
      <c r="A2935" s="323"/>
    </row>
    <row r="2936" spans="1:1" x14ac:dyDescent="0.25">
      <c r="A2936" s="323"/>
    </row>
    <row r="2937" spans="1:1" x14ac:dyDescent="0.25">
      <c r="A2937" s="323"/>
    </row>
    <row r="2938" spans="1:1" x14ac:dyDescent="0.25">
      <c r="A2938" s="323"/>
    </row>
    <row r="2939" spans="1:1" x14ac:dyDescent="0.25">
      <c r="A2939" s="323"/>
    </row>
    <row r="2940" spans="1:1" x14ac:dyDescent="0.25">
      <c r="A2940" s="323"/>
    </row>
    <row r="2941" spans="1:1" x14ac:dyDescent="0.25">
      <c r="A2941" s="323"/>
    </row>
    <row r="2942" spans="1:1" x14ac:dyDescent="0.25">
      <c r="A2942" s="323"/>
    </row>
    <row r="2943" spans="1:1" x14ac:dyDescent="0.25">
      <c r="A2943" s="323"/>
    </row>
    <row r="2944" spans="1:1" x14ac:dyDescent="0.25">
      <c r="A2944" s="323"/>
    </row>
    <row r="2945" spans="1:1" x14ac:dyDescent="0.25">
      <c r="A2945" s="323"/>
    </row>
    <row r="2946" spans="1:1" x14ac:dyDescent="0.25">
      <c r="A2946" s="323"/>
    </row>
    <row r="2947" spans="1:1" x14ac:dyDescent="0.25">
      <c r="A2947" s="323"/>
    </row>
    <row r="2948" spans="1:1" x14ac:dyDescent="0.25">
      <c r="A2948" s="323"/>
    </row>
    <row r="2949" spans="1:1" x14ac:dyDescent="0.25">
      <c r="A2949" s="323"/>
    </row>
    <row r="2950" spans="1:1" x14ac:dyDescent="0.25">
      <c r="A2950" s="323"/>
    </row>
    <row r="2951" spans="1:1" x14ac:dyDescent="0.25">
      <c r="A2951" s="323"/>
    </row>
    <row r="2952" spans="1:1" x14ac:dyDescent="0.25">
      <c r="A2952" s="323"/>
    </row>
    <row r="2953" spans="1:1" x14ac:dyDescent="0.25">
      <c r="A2953" s="323"/>
    </row>
    <row r="2954" spans="1:1" x14ac:dyDescent="0.25">
      <c r="A2954" s="323"/>
    </row>
    <row r="2955" spans="1:1" x14ac:dyDescent="0.25">
      <c r="A2955" s="323"/>
    </row>
    <row r="2956" spans="1:1" x14ac:dyDescent="0.25">
      <c r="A2956" s="323"/>
    </row>
    <row r="2957" spans="1:1" x14ac:dyDescent="0.25">
      <c r="A2957" s="323"/>
    </row>
    <row r="2958" spans="1:1" x14ac:dyDescent="0.25">
      <c r="A2958" s="323"/>
    </row>
    <row r="2959" spans="1:1" x14ac:dyDescent="0.25">
      <c r="A2959" s="323"/>
    </row>
    <row r="2960" spans="1:1" x14ac:dyDescent="0.25">
      <c r="A2960" s="323"/>
    </row>
    <row r="2961" spans="1:1" x14ac:dyDescent="0.25">
      <c r="A2961" s="323"/>
    </row>
    <row r="2962" spans="1:1" x14ac:dyDescent="0.25">
      <c r="A2962" s="323"/>
    </row>
    <row r="2963" spans="1:1" x14ac:dyDescent="0.25">
      <c r="A2963" s="323"/>
    </row>
    <row r="2964" spans="1:1" x14ac:dyDescent="0.25">
      <c r="A2964" s="323"/>
    </row>
    <row r="2965" spans="1:1" x14ac:dyDescent="0.25">
      <c r="A2965" s="323"/>
    </row>
    <row r="2966" spans="1:1" x14ac:dyDescent="0.25">
      <c r="A2966" s="323"/>
    </row>
    <row r="2967" spans="1:1" x14ac:dyDescent="0.25">
      <c r="A2967" s="323"/>
    </row>
    <row r="2968" spans="1:1" x14ac:dyDescent="0.25">
      <c r="A2968" s="323"/>
    </row>
    <row r="2969" spans="1:1" x14ac:dyDescent="0.25">
      <c r="A2969" s="323"/>
    </row>
    <row r="2970" spans="1:1" x14ac:dyDescent="0.25">
      <c r="A2970" s="323"/>
    </row>
    <row r="2971" spans="1:1" x14ac:dyDescent="0.25">
      <c r="A2971" s="323"/>
    </row>
    <row r="2972" spans="1:1" x14ac:dyDescent="0.25">
      <c r="A2972" s="323"/>
    </row>
    <row r="2973" spans="1:1" x14ac:dyDescent="0.25">
      <c r="A2973" s="323"/>
    </row>
    <row r="2974" spans="1:1" x14ac:dyDescent="0.25">
      <c r="A2974" s="323"/>
    </row>
    <row r="2975" spans="1:1" x14ac:dyDescent="0.25">
      <c r="A2975" s="323"/>
    </row>
    <row r="2976" spans="1:1" x14ac:dyDescent="0.25">
      <c r="A2976" s="323"/>
    </row>
    <row r="2977" spans="1:1" x14ac:dyDescent="0.25">
      <c r="A2977" s="323"/>
    </row>
    <row r="2978" spans="1:1" x14ac:dyDescent="0.25">
      <c r="A2978" s="323"/>
    </row>
    <row r="2979" spans="1:1" x14ac:dyDescent="0.25">
      <c r="A2979" s="323"/>
    </row>
    <row r="2980" spans="1:1" x14ac:dyDescent="0.25">
      <c r="A2980" s="323"/>
    </row>
    <row r="2981" spans="1:1" x14ac:dyDescent="0.25">
      <c r="A2981" s="323"/>
    </row>
    <row r="2982" spans="1:1" x14ac:dyDescent="0.25">
      <c r="A2982" s="323"/>
    </row>
    <row r="2983" spans="1:1" x14ac:dyDescent="0.25">
      <c r="A2983" s="323"/>
    </row>
    <row r="2984" spans="1:1" x14ac:dyDescent="0.25">
      <c r="A2984" s="323"/>
    </row>
    <row r="2985" spans="1:1" x14ac:dyDescent="0.25">
      <c r="A2985" s="323"/>
    </row>
    <row r="2986" spans="1:1" x14ac:dyDescent="0.25">
      <c r="A2986" s="323"/>
    </row>
    <row r="2987" spans="1:1" x14ac:dyDescent="0.25">
      <c r="A2987" s="323"/>
    </row>
    <row r="2988" spans="1:1" x14ac:dyDescent="0.25">
      <c r="A2988" s="323"/>
    </row>
    <row r="2989" spans="1:1" x14ac:dyDescent="0.25">
      <c r="A2989" s="323"/>
    </row>
    <row r="2990" spans="1:1" x14ac:dyDescent="0.25">
      <c r="A2990" s="323"/>
    </row>
    <row r="2991" spans="1:1" x14ac:dyDescent="0.25">
      <c r="A2991" s="323"/>
    </row>
    <row r="2992" spans="1:1" x14ac:dyDescent="0.25">
      <c r="A2992" s="323"/>
    </row>
    <row r="2993" spans="1:1" x14ac:dyDescent="0.25">
      <c r="A2993" s="323"/>
    </row>
    <row r="2994" spans="1:1" x14ac:dyDescent="0.25">
      <c r="A2994" s="323"/>
    </row>
    <row r="2995" spans="1:1" x14ac:dyDescent="0.25">
      <c r="A2995" s="323"/>
    </row>
    <row r="2996" spans="1:1" x14ac:dyDescent="0.25">
      <c r="A2996" s="323"/>
    </row>
    <row r="2997" spans="1:1" x14ac:dyDescent="0.25">
      <c r="A2997" s="323"/>
    </row>
    <row r="2998" spans="1:1" x14ac:dyDescent="0.25">
      <c r="A2998" s="323"/>
    </row>
    <row r="2999" spans="1:1" x14ac:dyDescent="0.25">
      <c r="A2999" s="323"/>
    </row>
    <row r="3000" spans="1:1" x14ac:dyDescent="0.25">
      <c r="A3000" s="323"/>
    </row>
    <row r="3001" spans="1:1" x14ac:dyDescent="0.25">
      <c r="A3001" s="323"/>
    </row>
    <row r="3002" spans="1:1" x14ac:dyDescent="0.25">
      <c r="A3002" s="323"/>
    </row>
    <row r="3003" spans="1:1" x14ac:dyDescent="0.25">
      <c r="A3003" s="323"/>
    </row>
    <row r="3004" spans="1:1" x14ac:dyDescent="0.25">
      <c r="A3004" s="323"/>
    </row>
    <row r="3005" spans="1:1" x14ac:dyDescent="0.25">
      <c r="A3005" s="323"/>
    </row>
    <row r="3006" spans="1:1" x14ac:dyDescent="0.25">
      <c r="A3006" s="323"/>
    </row>
    <row r="3007" spans="1:1" x14ac:dyDescent="0.25">
      <c r="A3007" s="323"/>
    </row>
    <row r="3008" spans="1:1" x14ac:dyDescent="0.25">
      <c r="A3008" s="323"/>
    </row>
    <row r="3009" spans="1:1" x14ac:dyDescent="0.25">
      <c r="A3009" s="323"/>
    </row>
    <row r="3010" spans="1:1" x14ac:dyDescent="0.25">
      <c r="A3010" s="323"/>
    </row>
    <row r="3011" spans="1:1" x14ac:dyDescent="0.25">
      <c r="A3011" s="323"/>
    </row>
    <row r="3012" spans="1:1" x14ac:dyDescent="0.25">
      <c r="A3012" s="323"/>
    </row>
    <row r="3013" spans="1:1" x14ac:dyDescent="0.25">
      <c r="A3013" s="323"/>
    </row>
    <row r="3014" spans="1:1" x14ac:dyDescent="0.25">
      <c r="A3014" s="323"/>
    </row>
    <row r="3015" spans="1:1" x14ac:dyDescent="0.25">
      <c r="A3015" s="323"/>
    </row>
    <row r="3016" spans="1:1" x14ac:dyDescent="0.25">
      <c r="A3016" s="323"/>
    </row>
    <row r="3017" spans="1:1" x14ac:dyDescent="0.25">
      <c r="A3017" s="323"/>
    </row>
    <row r="3018" spans="1:1" x14ac:dyDescent="0.25">
      <c r="A3018" s="323"/>
    </row>
    <row r="3019" spans="1:1" x14ac:dyDescent="0.25">
      <c r="A3019" s="323"/>
    </row>
    <row r="3020" spans="1:1" x14ac:dyDescent="0.25">
      <c r="A3020" s="323"/>
    </row>
    <row r="3021" spans="1:1" x14ac:dyDescent="0.25">
      <c r="A3021" s="323"/>
    </row>
    <row r="3022" spans="1:1" x14ac:dyDescent="0.25">
      <c r="A3022" s="323"/>
    </row>
    <row r="3023" spans="1:1" x14ac:dyDescent="0.25">
      <c r="A3023" s="323"/>
    </row>
    <row r="3024" spans="1:1" x14ac:dyDescent="0.25">
      <c r="A3024" s="323"/>
    </row>
    <row r="3025" spans="1:1" x14ac:dyDescent="0.25">
      <c r="A3025" s="323"/>
    </row>
    <row r="3026" spans="1:1" x14ac:dyDescent="0.25">
      <c r="A3026" s="323"/>
    </row>
    <row r="3027" spans="1:1" x14ac:dyDescent="0.25">
      <c r="A3027" s="323"/>
    </row>
    <row r="3028" spans="1:1" x14ac:dyDescent="0.25">
      <c r="A3028" s="323"/>
    </row>
    <row r="3029" spans="1:1" x14ac:dyDescent="0.25">
      <c r="A3029" s="323"/>
    </row>
    <row r="3030" spans="1:1" x14ac:dyDescent="0.25">
      <c r="A3030" s="323"/>
    </row>
    <row r="3031" spans="1:1" x14ac:dyDescent="0.25">
      <c r="A3031" s="323"/>
    </row>
    <row r="3032" spans="1:1" x14ac:dyDescent="0.25">
      <c r="A3032" s="323"/>
    </row>
    <row r="3033" spans="1:1" x14ac:dyDescent="0.25">
      <c r="A3033" s="323"/>
    </row>
    <row r="3034" spans="1:1" x14ac:dyDescent="0.25">
      <c r="A3034" s="323"/>
    </row>
    <row r="3035" spans="1:1" x14ac:dyDescent="0.25">
      <c r="A3035" s="323"/>
    </row>
    <row r="3036" spans="1:1" x14ac:dyDescent="0.25">
      <c r="A3036" s="323"/>
    </row>
    <row r="3037" spans="1:1" x14ac:dyDescent="0.25">
      <c r="A3037" s="323"/>
    </row>
    <row r="3038" spans="1:1" x14ac:dyDescent="0.25">
      <c r="A3038" s="323"/>
    </row>
    <row r="3039" spans="1:1" x14ac:dyDescent="0.25">
      <c r="A3039" s="323"/>
    </row>
    <row r="3040" spans="1:1" x14ac:dyDescent="0.25">
      <c r="A3040" s="323"/>
    </row>
    <row r="3041" spans="1:1" x14ac:dyDescent="0.25">
      <c r="A3041" s="323"/>
    </row>
    <row r="3042" spans="1:1" x14ac:dyDescent="0.25">
      <c r="A3042" s="323"/>
    </row>
    <row r="3043" spans="1:1" x14ac:dyDescent="0.25">
      <c r="A3043" s="323"/>
    </row>
    <row r="3044" spans="1:1" x14ac:dyDescent="0.25">
      <c r="A3044" s="323"/>
    </row>
    <row r="3045" spans="1:1" x14ac:dyDescent="0.25">
      <c r="A3045" s="323"/>
    </row>
    <row r="3046" spans="1:1" x14ac:dyDescent="0.25">
      <c r="A3046" s="323"/>
    </row>
    <row r="3047" spans="1:1" x14ac:dyDescent="0.25">
      <c r="A3047" s="323"/>
    </row>
    <row r="3048" spans="1:1" x14ac:dyDescent="0.25">
      <c r="A3048" s="323"/>
    </row>
    <row r="3049" spans="1:1" x14ac:dyDescent="0.25">
      <c r="A3049" s="323"/>
    </row>
    <row r="3050" spans="1:1" x14ac:dyDescent="0.25">
      <c r="A3050" s="323"/>
    </row>
    <row r="3051" spans="1:1" x14ac:dyDescent="0.25">
      <c r="A3051" s="323"/>
    </row>
    <row r="3052" spans="1:1" x14ac:dyDescent="0.25">
      <c r="A3052" s="323"/>
    </row>
    <row r="3053" spans="1:1" x14ac:dyDescent="0.25">
      <c r="A3053" s="323"/>
    </row>
    <row r="3054" spans="1:1" x14ac:dyDescent="0.25">
      <c r="A3054" s="323"/>
    </row>
    <row r="3055" spans="1:1" x14ac:dyDescent="0.25">
      <c r="A3055" s="323"/>
    </row>
    <row r="3056" spans="1:1" x14ac:dyDescent="0.25">
      <c r="A3056" s="323"/>
    </row>
    <row r="3057" spans="1:1" x14ac:dyDescent="0.25">
      <c r="A3057" s="323"/>
    </row>
    <row r="3058" spans="1:1" x14ac:dyDescent="0.25">
      <c r="A3058" s="323"/>
    </row>
    <row r="3059" spans="1:1" x14ac:dyDescent="0.25">
      <c r="A3059" s="323"/>
    </row>
    <row r="3060" spans="1:1" x14ac:dyDescent="0.25">
      <c r="A3060" s="323"/>
    </row>
    <row r="3061" spans="1:1" x14ac:dyDescent="0.25">
      <c r="A3061" s="323"/>
    </row>
    <row r="3062" spans="1:1" x14ac:dyDescent="0.25">
      <c r="A3062" s="323"/>
    </row>
    <row r="3063" spans="1:1" x14ac:dyDescent="0.25">
      <c r="A3063" s="323"/>
    </row>
    <row r="3064" spans="1:1" x14ac:dyDescent="0.25">
      <c r="A3064" s="323"/>
    </row>
    <row r="3065" spans="1:1" x14ac:dyDescent="0.25">
      <c r="A3065" s="323"/>
    </row>
    <row r="3066" spans="1:1" x14ac:dyDescent="0.25">
      <c r="A3066" s="323"/>
    </row>
    <row r="3067" spans="1:1" x14ac:dyDescent="0.25">
      <c r="A3067" s="323"/>
    </row>
    <row r="3068" spans="1:1" x14ac:dyDescent="0.25">
      <c r="A3068" s="323"/>
    </row>
    <row r="3069" spans="1:1" x14ac:dyDescent="0.25">
      <c r="A3069" s="323"/>
    </row>
    <row r="3070" spans="1:1" x14ac:dyDescent="0.25">
      <c r="A3070" s="323"/>
    </row>
    <row r="3071" spans="1:1" x14ac:dyDescent="0.25">
      <c r="A3071" s="323"/>
    </row>
    <row r="3072" spans="1:1" x14ac:dyDescent="0.25">
      <c r="A3072" s="323"/>
    </row>
    <row r="3073" spans="1:1" x14ac:dyDescent="0.25">
      <c r="A3073" s="323"/>
    </row>
    <row r="3074" spans="1:1" x14ac:dyDescent="0.25">
      <c r="A3074" s="323"/>
    </row>
    <row r="3075" spans="1:1" x14ac:dyDescent="0.25">
      <c r="A3075" s="323"/>
    </row>
    <row r="3076" spans="1:1" x14ac:dyDescent="0.25">
      <c r="A3076" s="323"/>
    </row>
    <row r="3077" spans="1:1" x14ac:dyDescent="0.25">
      <c r="A3077" s="323"/>
    </row>
    <row r="3078" spans="1:1" x14ac:dyDescent="0.25">
      <c r="A3078" s="323"/>
    </row>
    <row r="3079" spans="1:1" x14ac:dyDescent="0.25">
      <c r="A3079" s="323"/>
    </row>
    <row r="3080" spans="1:1" x14ac:dyDescent="0.25">
      <c r="A3080" s="323"/>
    </row>
    <row r="3081" spans="1:1" x14ac:dyDescent="0.25">
      <c r="A3081" s="323"/>
    </row>
    <row r="3082" spans="1:1" x14ac:dyDescent="0.25">
      <c r="A3082" s="323"/>
    </row>
    <row r="3083" spans="1:1" x14ac:dyDescent="0.25">
      <c r="A3083" s="323"/>
    </row>
    <row r="3084" spans="1:1" x14ac:dyDescent="0.25">
      <c r="A3084" s="323"/>
    </row>
    <row r="3085" spans="1:1" x14ac:dyDescent="0.25">
      <c r="A3085" s="323"/>
    </row>
    <row r="3086" spans="1:1" x14ac:dyDescent="0.25">
      <c r="A3086" s="323"/>
    </row>
    <row r="3087" spans="1:1" x14ac:dyDescent="0.25">
      <c r="A3087" s="323"/>
    </row>
    <row r="3088" spans="1:1" x14ac:dyDescent="0.25">
      <c r="A3088" s="323"/>
    </row>
    <row r="3089" spans="1:1" x14ac:dyDescent="0.25">
      <c r="A3089" s="323"/>
    </row>
    <row r="3090" spans="1:1" x14ac:dyDescent="0.25">
      <c r="A3090" s="323"/>
    </row>
    <row r="3091" spans="1:1" x14ac:dyDescent="0.25">
      <c r="A3091" s="323"/>
    </row>
    <row r="3092" spans="1:1" x14ac:dyDescent="0.25">
      <c r="A3092" s="323"/>
    </row>
    <row r="3093" spans="1:1" x14ac:dyDescent="0.25">
      <c r="A3093" s="323"/>
    </row>
    <row r="3094" spans="1:1" x14ac:dyDescent="0.25">
      <c r="A3094" s="323"/>
    </row>
    <row r="3095" spans="1:1" x14ac:dyDescent="0.25">
      <c r="A3095" s="323"/>
    </row>
    <row r="3096" spans="1:1" x14ac:dyDescent="0.25">
      <c r="A3096" s="323"/>
    </row>
    <row r="3097" spans="1:1" x14ac:dyDescent="0.25">
      <c r="A3097" s="323"/>
    </row>
    <row r="3098" spans="1:1" x14ac:dyDescent="0.25">
      <c r="A3098" s="323"/>
    </row>
    <row r="3099" spans="1:1" x14ac:dyDescent="0.25">
      <c r="A3099" s="323"/>
    </row>
    <row r="3100" spans="1:1" x14ac:dyDescent="0.25">
      <c r="A3100" s="323"/>
    </row>
    <row r="3101" spans="1:1" x14ac:dyDescent="0.25">
      <c r="A3101" s="323"/>
    </row>
    <row r="3102" spans="1:1" x14ac:dyDescent="0.25">
      <c r="A3102" s="323"/>
    </row>
    <row r="3103" spans="1:1" x14ac:dyDescent="0.25">
      <c r="A3103" s="323"/>
    </row>
    <row r="3104" spans="1:1" x14ac:dyDescent="0.25">
      <c r="A3104" s="323"/>
    </row>
    <row r="3105" spans="1:1" x14ac:dyDescent="0.25">
      <c r="A3105" s="323"/>
    </row>
    <row r="3106" spans="1:1" x14ac:dyDescent="0.25">
      <c r="A3106" s="323"/>
    </row>
    <row r="3107" spans="1:1" x14ac:dyDescent="0.25">
      <c r="A3107" s="323"/>
    </row>
    <row r="3108" spans="1:1" x14ac:dyDescent="0.25">
      <c r="A3108" s="323"/>
    </row>
    <row r="3109" spans="1:1" x14ac:dyDescent="0.25">
      <c r="A3109" s="323"/>
    </row>
    <row r="3110" spans="1:1" x14ac:dyDescent="0.25">
      <c r="A3110" s="323"/>
    </row>
    <row r="3111" spans="1:1" x14ac:dyDescent="0.25">
      <c r="A3111" s="323"/>
    </row>
    <row r="3112" spans="1:1" x14ac:dyDescent="0.25">
      <c r="A3112" s="323"/>
    </row>
    <row r="3113" spans="1:1" x14ac:dyDescent="0.25">
      <c r="A3113" s="323"/>
    </row>
    <row r="3114" spans="1:1" x14ac:dyDescent="0.25">
      <c r="A3114" s="323"/>
    </row>
    <row r="3115" spans="1:1" x14ac:dyDescent="0.25">
      <c r="A3115" s="323"/>
    </row>
    <row r="3116" spans="1:1" x14ac:dyDescent="0.25">
      <c r="A3116" s="323"/>
    </row>
    <row r="3117" spans="1:1" x14ac:dyDescent="0.25">
      <c r="A3117" s="323"/>
    </row>
    <row r="3118" spans="1:1" x14ac:dyDescent="0.25">
      <c r="A3118" s="323"/>
    </row>
    <row r="3119" spans="1:1" x14ac:dyDescent="0.25">
      <c r="A3119" s="323"/>
    </row>
    <row r="3120" spans="1:1" x14ac:dyDescent="0.25">
      <c r="A3120" s="323"/>
    </row>
    <row r="3121" spans="1:1" x14ac:dyDescent="0.25">
      <c r="A3121" s="323"/>
    </row>
    <row r="3122" spans="1:1" x14ac:dyDescent="0.25">
      <c r="A3122" s="323"/>
    </row>
    <row r="3123" spans="1:1" x14ac:dyDescent="0.25">
      <c r="A3123" s="323"/>
    </row>
    <row r="3124" spans="1:1" x14ac:dyDescent="0.25">
      <c r="A3124" s="323"/>
    </row>
    <row r="3125" spans="1:1" x14ac:dyDescent="0.25">
      <c r="A3125" s="323"/>
    </row>
    <row r="3126" spans="1:1" x14ac:dyDescent="0.25">
      <c r="A3126" s="323"/>
    </row>
    <row r="3127" spans="1:1" x14ac:dyDescent="0.25">
      <c r="A3127" s="323"/>
    </row>
    <row r="3128" spans="1:1" x14ac:dyDescent="0.25">
      <c r="A3128" s="323"/>
    </row>
    <row r="3129" spans="1:1" x14ac:dyDescent="0.25">
      <c r="A3129" s="323"/>
    </row>
    <row r="3130" spans="1:1" x14ac:dyDescent="0.25">
      <c r="A3130" s="323"/>
    </row>
    <row r="3131" spans="1:1" x14ac:dyDescent="0.25">
      <c r="A3131" s="323"/>
    </row>
    <row r="3132" spans="1:1" x14ac:dyDescent="0.25">
      <c r="A3132" s="323"/>
    </row>
    <row r="3133" spans="1:1" x14ac:dyDescent="0.25">
      <c r="A3133" s="323"/>
    </row>
    <row r="3134" spans="1:1" x14ac:dyDescent="0.25">
      <c r="A3134" s="323"/>
    </row>
    <row r="3135" spans="1:1" x14ac:dyDescent="0.25">
      <c r="A3135" s="323"/>
    </row>
    <row r="3136" spans="1:1" x14ac:dyDescent="0.25">
      <c r="A3136" s="323"/>
    </row>
    <row r="3137" spans="1:1" x14ac:dyDescent="0.25">
      <c r="A3137" s="323"/>
    </row>
    <row r="3138" spans="1:1" x14ac:dyDescent="0.25">
      <c r="A3138" s="323"/>
    </row>
    <row r="3139" spans="1:1" x14ac:dyDescent="0.25">
      <c r="A3139" s="323"/>
    </row>
    <row r="3140" spans="1:1" x14ac:dyDescent="0.25">
      <c r="A3140" s="323"/>
    </row>
    <row r="3141" spans="1:1" x14ac:dyDescent="0.25">
      <c r="A3141" s="323"/>
    </row>
    <row r="3142" spans="1:1" x14ac:dyDescent="0.25">
      <c r="A3142" s="323"/>
    </row>
    <row r="3143" spans="1:1" x14ac:dyDescent="0.25">
      <c r="A3143" s="323"/>
    </row>
    <row r="3144" spans="1:1" x14ac:dyDescent="0.25">
      <c r="A3144" s="323"/>
    </row>
    <row r="3145" spans="1:1" x14ac:dyDescent="0.25">
      <c r="A3145" s="323"/>
    </row>
    <row r="3146" spans="1:1" x14ac:dyDescent="0.25">
      <c r="A3146" s="323"/>
    </row>
    <row r="3147" spans="1:1" x14ac:dyDescent="0.25">
      <c r="A3147" s="323"/>
    </row>
    <row r="3148" spans="1:1" x14ac:dyDescent="0.25">
      <c r="A3148" s="323"/>
    </row>
    <row r="3149" spans="1:1" x14ac:dyDescent="0.25">
      <c r="A3149" s="323"/>
    </row>
    <row r="3150" spans="1:1" x14ac:dyDescent="0.25">
      <c r="A3150" s="323"/>
    </row>
    <row r="3151" spans="1:1" x14ac:dyDescent="0.25">
      <c r="A3151" s="323"/>
    </row>
    <row r="3152" spans="1:1" x14ac:dyDescent="0.25">
      <c r="A3152" s="323"/>
    </row>
    <row r="3153" spans="1:1" x14ac:dyDescent="0.25">
      <c r="A3153" s="323"/>
    </row>
    <row r="3154" spans="1:1" x14ac:dyDescent="0.25">
      <c r="A3154" s="323"/>
    </row>
    <row r="3155" spans="1:1" x14ac:dyDescent="0.25">
      <c r="A3155" s="323"/>
    </row>
    <row r="3156" spans="1:1" x14ac:dyDescent="0.25">
      <c r="A3156" s="323"/>
    </row>
    <row r="3157" spans="1:1" x14ac:dyDescent="0.25">
      <c r="A3157" s="323"/>
    </row>
    <row r="3158" spans="1:1" x14ac:dyDescent="0.25">
      <c r="A3158" s="323"/>
    </row>
    <row r="3159" spans="1:1" x14ac:dyDescent="0.25">
      <c r="A3159" s="323"/>
    </row>
    <row r="3160" spans="1:1" x14ac:dyDescent="0.25">
      <c r="A3160" s="323"/>
    </row>
    <row r="3161" spans="1:1" x14ac:dyDescent="0.25">
      <c r="A3161" s="323"/>
    </row>
    <row r="3162" spans="1:1" x14ac:dyDescent="0.25">
      <c r="A3162" s="323"/>
    </row>
    <row r="3163" spans="1:1" x14ac:dyDescent="0.25">
      <c r="A3163" s="323"/>
    </row>
    <row r="3164" spans="1:1" x14ac:dyDescent="0.25">
      <c r="A3164" s="323"/>
    </row>
    <row r="3165" spans="1:1" x14ac:dyDescent="0.25">
      <c r="A3165" s="323"/>
    </row>
    <row r="3166" spans="1:1" x14ac:dyDescent="0.25">
      <c r="A3166" s="323"/>
    </row>
    <row r="3167" spans="1:1" x14ac:dyDescent="0.25">
      <c r="A3167" s="323"/>
    </row>
    <row r="3168" spans="1:1" x14ac:dyDescent="0.25">
      <c r="A3168" s="323"/>
    </row>
    <row r="3169" spans="1:1" x14ac:dyDescent="0.25">
      <c r="A3169" s="323"/>
    </row>
    <row r="3170" spans="1:1" x14ac:dyDescent="0.25">
      <c r="A3170" s="323"/>
    </row>
    <row r="3171" spans="1:1" x14ac:dyDescent="0.25">
      <c r="A3171" s="323"/>
    </row>
    <row r="3172" spans="1:1" x14ac:dyDescent="0.25">
      <c r="A3172" s="323"/>
    </row>
    <row r="3173" spans="1:1" x14ac:dyDescent="0.25">
      <c r="A3173" s="323"/>
    </row>
    <row r="3174" spans="1:1" x14ac:dyDescent="0.25">
      <c r="A3174" s="323"/>
    </row>
    <row r="3175" spans="1:1" x14ac:dyDescent="0.25">
      <c r="A3175" s="323"/>
    </row>
    <row r="3176" spans="1:1" x14ac:dyDescent="0.25">
      <c r="A3176" s="323"/>
    </row>
    <row r="3177" spans="1:1" x14ac:dyDescent="0.25">
      <c r="A3177" s="323"/>
    </row>
    <row r="3178" spans="1:1" x14ac:dyDescent="0.25">
      <c r="A3178" s="323"/>
    </row>
    <row r="3179" spans="1:1" x14ac:dyDescent="0.25">
      <c r="A3179" s="323"/>
    </row>
    <row r="3180" spans="1:1" x14ac:dyDescent="0.25">
      <c r="A3180" s="323"/>
    </row>
    <row r="3181" spans="1:1" x14ac:dyDescent="0.25">
      <c r="A3181" s="323"/>
    </row>
    <row r="3182" spans="1:1" x14ac:dyDescent="0.25">
      <c r="A3182" s="323"/>
    </row>
    <row r="3183" spans="1:1" x14ac:dyDescent="0.25">
      <c r="A3183" s="323"/>
    </row>
    <row r="3184" spans="1:1" x14ac:dyDescent="0.25">
      <c r="A3184" s="323"/>
    </row>
    <row r="3185" spans="1:1" x14ac:dyDescent="0.25">
      <c r="A3185" s="323"/>
    </row>
    <row r="3186" spans="1:1" x14ac:dyDescent="0.25">
      <c r="A3186" s="323"/>
    </row>
    <row r="3187" spans="1:1" x14ac:dyDescent="0.25">
      <c r="A3187" s="323"/>
    </row>
    <row r="3188" spans="1:1" x14ac:dyDescent="0.25">
      <c r="A3188" s="323"/>
    </row>
    <row r="3189" spans="1:1" x14ac:dyDescent="0.25">
      <c r="A3189" s="323"/>
    </row>
    <row r="3190" spans="1:1" x14ac:dyDescent="0.25">
      <c r="A3190" s="323"/>
    </row>
    <row r="3191" spans="1:1" x14ac:dyDescent="0.25">
      <c r="A3191" s="323"/>
    </row>
    <row r="3192" spans="1:1" x14ac:dyDescent="0.25">
      <c r="A3192" s="323"/>
    </row>
    <row r="3193" spans="1:1" x14ac:dyDescent="0.25">
      <c r="A3193" s="323"/>
    </row>
    <row r="3194" spans="1:1" x14ac:dyDescent="0.25">
      <c r="A3194" s="323"/>
    </row>
    <row r="3195" spans="1:1" x14ac:dyDescent="0.25">
      <c r="A3195" s="323"/>
    </row>
    <row r="3196" spans="1:1" x14ac:dyDescent="0.25">
      <c r="A3196" s="323"/>
    </row>
    <row r="3197" spans="1:1" x14ac:dyDescent="0.25">
      <c r="A3197" s="323"/>
    </row>
    <row r="3198" spans="1:1" x14ac:dyDescent="0.25">
      <c r="A3198" s="323"/>
    </row>
    <row r="3199" spans="1:1" x14ac:dyDescent="0.25">
      <c r="A3199" s="323"/>
    </row>
    <row r="3200" spans="1:1" x14ac:dyDescent="0.25">
      <c r="A3200" s="323"/>
    </row>
    <row r="3201" spans="1:1" x14ac:dyDescent="0.25">
      <c r="A3201" s="323"/>
    </row>
    <row r="3202" spans="1:1" x14ac:dyDescent="0.25">
      <c r="A3202" s="323"/>
    </row>
    <row r="3203" spans="1:1" x14ac:dyDescent="0.25">
      <c r="A3203" s="323"/>
    </row>
    <row r="3204" spans="1:1" x14ac:dyDescent="0.25">
      <c r="A3204" s="323"/>
    </row>
    <row r="3205" spans="1:1" x14ac:dyDescent="0.25">
      <c r="A3205" s="323"/>
    </row>
    <row r="3206" spans="1:1" x14ac:dyDescent="0.25">
      <c r="A3206" s="323"/>
    </row>
    <row r="3207" spans="1:1" x14ac:dyDescent="0.25">
      <c r="A3207" s="323"/>
    </row>
    <row r="3208" spans="1:1" x14ac:dyDescent="0.25">
      <c r="A3208" s="323"/>
    </row>
    <row r="3209" spans="1:1" x14ac:dyDescent="0.25">
      <c r="A3209" s="323"/>
    </row>
    <row r="3210" spans="1:1" x14ac:dyDescent="0.25">
      <c r="A3210" s="323"/>
    </row>
    <row r="3211" spans="1:1" x14ac:dyDescent="0.25">
      <c r="A3211" s="323"/>
    </row>
    <row r="3212" spans="1:1" x14ac:dyDescent="0.25">
      <c r="A3212" s="323"/>
    </row>
    <row r="3213" spans="1:1" x14ac:dyDescent="0.25">
      <c r="A3213" s="323"/>
    </row>
    <row r="3214" spans="1:1" x14ac:dyDescent="0.25">
      <c r="A3214" s="323"/>
    </row>
    <row r="3215" spans="1:1" x14ac:dyDescent="0.25">
      <c r="A3215" s="323"/>
    </row>
    <row r="3216" spans="1:1" x14ac:dyDescent="0.25">
      <c r="A3216" s="323"/>
    </row>
    <row r="3217" spans="1:1" x14ac:dyDescent="0.25">
      <c r="A3217" s="323"/>
    </row>
    <row r="3218" spans="1:1" x14ac:dyDescent="0.25">
      <c r="A3218" s="323"/>
    </row>
    <row r="3219" spans="1:1" x14ac:dyDescent="0.25">
      <c r="A3219" s="323"/>
    </row>
    <row r="3220" spans="1:1" x14ac:dyDescent="0.25">
      <c r="A3220" s="323"/>
    </row>
    <row r="3221" spans="1:1" x14ac:dyDescent="0.25">
      <c r="A3221" s="323"/>
    </row>
    <row r="3222" spans="1:1" x14ac:dyDescent="0.25">
      <c r="A3222" s="323"/>
    </row>
    <row r="3223" spans="1:1" x14ac:dyDescent="0.25">
      <c r="A3223" s="323"/>
    </row>
    <row r="3224" spans="1:1" x14ac:dyDescent="0.25">
      <c r="A3224" s="323"/>
    </row>
    <row r="3225" spans="1:1" x14ac:dyDescent="0.25">
      <c r="A3225" s="323"/>
    </row>
    <row r="3226" spans="1:1" x14ac:dyDescent="0.25">
      <c r="A3226" s="323"/>
    </row>
    <row r="3227" spans="1:1" x14ac:dyDescent="0.25">
      <c r="A3227" s="323"/>
    </row>
    <row r="3228" spans="1:1" x14ac:dyDescent="0.25">
      <c r="A3228" s="323"/>
    </row>
    <row r="3229" spans="1:1" x14ac:dyDescent="0.25">
      <c r="A3229" s="323"/>
    </row>
    <row r="3230" spans="1:1" x14ac:dyDescent="0.25">
      <c r="A3230" s="323"/>
    </row>
    <row r="3231" spans="1:1" x14ac:dyDescent="0.25">
      <c r="A3231" s="323"/>
    </row>
    <row r="3232" spans="1:1" x14ac:dyDescent="0.25">
      <c r="A3232" s="323"/>
    </row>
    <row r="3233" spans="1:1" x14ac:dyDescent="0.25">
      <c r="A3233" s="323"/>
    </row>
    <row r="3234" spans="1:1" x14ac:dyDescent="0.25">
      <c r="A3234" s="323"/>
    </row>
    <row r="3235" spans="1:1" x14ac:dyDescent="0.25">
      <c r="A3235" s="323"/>
    </row>
    <row r="3236" spans="1:1" x14ac:dyDescent="0.25">
      <c r="A3236" s="323"/>
    </row>
    <row r="3237" spans="1:1" x14ac:dyDescent="0.25">
      <c r="A3237" s="323"/>
    </row>
    <row r="3238" spans="1:1" x14ac:dyDescent="0.25">
      <c r="A3238" s="323"/>
    </row>
    <row r="3239" spans="1:1" x14ac:dyDescent="0.25">
      <c r="A3239" s="323"/>
    </row>
    <row r="3240" spans="1:1" x14ac:dyDescent="0.25">
      <c r="A3240" s="323"/>
    </row>
    <row r="3241" spans="1:1" x14ac:dyDescent="0.25">
      <c r="A3241" s="323"/>
    </row>
    <row r="3242" spans="1:1" x14ac:dyDescent="0.25">
      <c r="A3242" s="323"/>
    </row>
    <row r="3243" spans="1:1" x14ac:dyDescent="0.25">
      <c r="A3243" s="323"/>
    </row>
    <row r="3244" spans="1:1" x14ac:dyDescent="0.25">
      <c r="A3244" s="323"/>
    </row>
    <row r="3245" spans="1:1" x14ac:dyDescent="0.25">
      <c r="A3245" s="323"/>
    </row>
    <row r="3246" spans="1:1" x14ac:dyDescent="0.25">
      <c r="A3246" s="323"/>
    </row>
    <row r="3247" spans="1:1" x14ac:dyDescent="0.25">
      <c r="A3247" s="323"/>
    </row>
    <row r="3248" spans="1:1" x14ac:dyDescent="0.25">
      <c r="A3248" s="323"/>
    </row>
    <row r="3249" spans="1:1" x14ac:dyDescent="0.25">
      <c r="A3249" s="323"/>
    </row>
    <row r="3250" spans="1:1" x14ac:dyDescent="0.25">
      <c r="A3250" s="323"/>
    </row>
    <row r="3251" spans="1:1" x14ac:dyDescent="0.25">
      <c r="A3251" s="323"/>
    </row>
    <row r="3252" spans="1:1" x14ac:dyDescent="0.25">
      <c r="A3252" s="323"/>
    </row>
    <row r="3253" spans="1:1" x14ac:dyDescent="0.25">
      <c r="A3253" s="323"/>
    </row>
    <row r="3254" spans="1:1" x14ac:dyDescent="0.25">
      <c r="A3254" s="323"/>
    </row>
    <row r="3255" spans="1:1" x14ac:dyDescent="0.25">
      <c r="A3255" s="323"/>
    </row>
    <row r="3256" spans="1:1" x14ac:dyDescent="0.25">
      <c r="A3256" s="323"/>
    </row>
    <row r="3257" spans="1:1" x14ac:dyDescent="0.25">
      <c r="A3257" s="323"/>
    </row>
    <row r="3258" spans="1:1" x14ac:dyDescent="0.25">
      <c r="A3258" s="323"/>
    </row>
    <row r="3259" spans="1:1" x14ac:dyDescent="0.25">
      <c r="A3259" s="323"/>
    </row>
    <row r="3260" spans="1:1" x14ac:dyDescent="0.25">
      <c r="A3260" s="323"/>
    </row>
    <row r="3261" spans="1:1" x14ac:dyDescent="0.25">
      <c r="A3261" s="323"/>
    </row>
    <row r="3262" spans="1:1" x14ac:dyDescent="0.25">
      <c r="A3262" s="323"/>
    </row>
    <row r="3263" spans="1:1" x14ac:dyDescent="0.25">
      <c r="A3263" s="323"/>
    </row>
    <row r="3264" spans="1:1" x14ac:dyDescent="0.25">
      <c r="A3264" s="323"/>
    </row>
    <row r="3265" spans="1:1" x14ac:dyDescent="0.25">
      <c r="A3265" s="323"/>
    </row>
    <row r="3266" spans="1:1" x14ac:dyDescent="0.25">
      <c r="A3266" s="323"/>
    </row>
    <row r="3267" spans="1:1" x14ac:dyDescent="0.25">
      <c r="A3267" s="323"/>
    </row>
    <row r="3268" spans="1:1" x14ac:dyDescent="0.25">
      <c r="A3268" s="323"/>
    </row>
    <row r="3269" spans="1:1" x14ac:dyDescent="0.25">
      <c r="A3269" s="323"/>
    </row>
    <row r="3270" spans="1:1" x14ac:dyDescent="0.25">
      <c r="A3270" s="323"/>
    </row>
    <row r="3271" spans="1:1" x14ac:dyDescent="0.25">
      <c r="A3271" s="323"/>
    </row>
    <row r="3272" spans="1:1" x14ac:dyDescent="0.25">
      <c r="A3272" s="323"/>
    </row>
    <row r="3273" spans="1:1" x14ac:dyDescent="0.25">
      <c r="A3273" s="323"/>
    </row>
    <row r="3274" spans="1:1" x14ac:dyDescent="0.25">
      <c r="A3274" s="323"/>
    </row>
    <row r="3275" spans="1:1" x14ac:dyDescent="0.25">
      <c r="A3275" s="323"/>
    </row>
    <row r="3276" spans="1:1" x14ac:dyDescent="0.25">
      <c r="A3276" s="323"/>
    </row>
    <row r="3277" spans="1:1" x14ac:dyDescent="0.25">
      <c r="A3277" s="323"/>
    </row>
    <row r="3278" spans="1:1" x14ac:dyDescent="0.25">
      <c r="A3278" s="323"/>
    </row>
    <row r="3279" spans="1:1" x14ac:dyDescent="0.25">
      <c r="A3279" s="323"/>
    </row>
    <row r="3280" spans="1:1" x14ac:dyDescent="0.25">
      <c r="A3280" s="323"/>
    </row>
    <row r="3281" spans="1:1" x14ac:dyDescent="0.25">
      <c r="A3281" s="323"/>
    </row>
    <row r="3282" spans="1:1" x14ac:dyDescent="0.25">
      <c r="A3282" s="323"/>
    </row>
    <row r="3283" spans="1:1" x14ac:dyDescent="0.25">
      <c r="A3283" s="323"/>
    </row>
    <row r="3284" spans="1:1" x14ac:dyDescent="0.25">
      <c r="A3284" s="323"/>
    </row>
    <row r="3285" spans="1:1" x14ac:dyDescent="0.25">
      <c r="A3285" s="323"/>
    </row>
    <row r="3286" spans="1:1" x14ac:dyDescent="0.25">
      <c r="A3286" s="323"/>
    </row>
    <row r="3287" spans="1:1" x14ac:dyDescent="0.25">
      <c r="A3287" s="323"/>
    </row>
    <row r="3288" spans="1:1" x14ac:dyDescent="0.25">
      <c r="A3288" s="323"/>
    </row>
    <row r="3289" spans="1:1" x14ac:dyDescent="0.25">
      <c r="A3289" s="323"/>
    </row>
    <row r="3290" spans="1:1" x14ac:dyDescent="0.25">
      <c r="A3290" s="323"/>
    </row>
    <row r="3291" spans="1:1" x14ac:dyDescent="0.25">
      <c r="A3291" s="323"/>
    </row>
    <row r="3292" spans="1:1" x14ac:dyDescent="0.25">
      <c r="A3292" s="323"/>
    </row>
    <row r="3293" spans="1:1" x14ac:dyDescent="0.25">
      <c r="A3293" s="323"/>
    </row>
    <row r="3294" spans="1:1" x14ac:dyDescent="0.25">
      <c r="A3294" s="323"/>
    </row>
    <row r="3295" spans="1:1" x14ac:dyDescent="0.25">
      <c r="A3295" s="323"/>
    </row>
    <row r="3296" spans="1:1" x14ac:dyDescent="0.25">
      <c r="A3296" s="323"/>
    </row>
    <row r="3297" spans="1:1" x14ac:dyDescent="0.25">
      <c r="A3297" s="323"/>
    </row>
    <row r="3298" spans="1:1" x14ac:dyDescent="0.25">
      <c r="A3298" s="323"/>
    </row>
    <row r="3299" spans="1:1" x14ac:dyDescent="0.25">
      <c r="A3299" s="323"/>
    </row>
    <row r="3300" spans="1:1" x14ac:dyDescent="0.25">
      <c r="A3300" s="323"/>
    </row>
    <row r="3301" spans="1:1" x14ac:dyDescent="0.25">
      <c r="A3301" s="323"/>
    </row>
    <row r="3302" spans="1:1" x14ac:dyDescent="0.25">
      <c r="A3302" s="323"/>
    </row>
    <row r="3303" spans="1:1" x14ac:dyDescent="0.25">
      <c r="A3303" s="323"/>
    </row>
    <row r="3304" spans="1:1" x14ac:dyDescent="0.25">
      <c r="A3304" s="323"/>
    </row>
    <row r="3305" spans="1:1" x14ac:dyDescent="0.25">
      <c r="A3305" s="323"/>
    </row>
    <row r="3306" spans="1:1" x14ac:dyDescent="0.25">
      <c r="A3306" s="323"/>
    </row>
    <row r="3307" spans="1:1" x14ac:dyDescent="0.25">
      <c r="A3307" s="323"/>
    </row>
    <row r="3308" spans="1:1" x14ac:dyDescent="0.25">
      <c r="A3308" s="323"/>
    </row>
    <row r="3309" spans="1:1" x14ac:dyDescent="0.25">
      <c r="A3309" s="323"/>
    </row>
    <row r="3310" spans="1:1" x14ac:dyDescent="0.25">
      <c r="A3310" s="323"/>
    </row>
    <row r="3311" spans="1:1" x14ac:dyDescent="0.25">
      <c r="A3311" s="323"/>
    </row>
    <row r="3312" spans="1:1" x14ac:dyDescent="0.25">
      <c r="A3312" s="323"/>
    </row>
    <row r="3313" spans="1:1" x14ac:dyDescent="0.25">
      <c r="A3313" s="323"/>
    </row>
    <row r="3314" spans="1:1" x14ac:dyDescent="0.25">
      <c r="A3314" s="323"/>
    </row>
    <row r="3315" spans="1:1" x14ac:dyDescent="0.25">
      <c r="A3315" s="323"/>
    </row>
    <row r="3316" spans="1:1" x14ac:dyDescent="0.25">
      <c r="A3316" s="323"/>
    </row>
    <row r="3317" spans="1:1" x14ac:dyDescent="0.25">
      <c r="A3317" s="323"/>
    </row>
    <row r="3318" spans="1:1" x14ac:dyDescent="0.25">
      <c r="A3318" s="323"/>
    </row>
    <row r="3319" spans="1:1" x14ac:dyDescent="0.25">
      <c r="A3319" s="323"/>
    </row>
    <row r="3320" spans="1:1" x14ac:dyDescent="0.25">
      <c r="A3320" s="323"/>
    </row>
    <row r="3321" spans="1:1" x14ac:dyDescent="0.25">
      <c r="A3321" s="323"/>
    </row>
    <row r="3322" spans="1:1" x14ac:dyDescent="0.25">
      <c r="A3322" s="323"/>
    </row>
    <row r="3323" spans="1:1" x14ac:dyDescent="0.25">
      <c r="A3323" s="323"/>
    </row>
    <row r="3324" spans="1:1" x14ac:dyDescent="0.25">
      <c r="A3324" s="323"/>
    </row>
    <row r="3325" spans="1:1" x14ac:dyDescent="0.25">
      <c r="A3325" s="323"/>
    </row>
    <row r="3326" spans="1:1" x14ac:dyDescent="0.25">
      <c r="A3326" s="323"/>
    </row>
    <row r="3327" spans="1:1" x14ac:dyDescent="0.25">
      <c r="A3327" s="323"/>
    </row>
    <row r="3328" spans="1:1" x14ac:dyDescent="0.25">
      <c r="A3328" s="323"/>
    </row>
    <row r="3329" spans="1:1" x14ac:dyDescent="0.25">
      <c r="A3329" s="323"/>
    </row>
    <row r="3330" spans="1:1" x14ac:dyDescent="0.25">
      <c r="A3330" s="323"/>
    </row>
    <row r="3331" spans="1:1" x14ac:dyDescent="0.25">
      <c r="A3331" s="323"/>
    </row>
    <row r="3332" spans="1:1" x14ac:dyDescent="0.25">
      <c r="A3332" s="323"/>
    </row>
    <row r="3333" spans="1:1" x14ac:dyDescent="0.25">
      <c r="A3333" s="323"/>
    </row>
    <row r="3334" spans="1:1" x14ac:dyDescent="0.25">
      <c r="A3334" s="323"/>
    </row>
    <row r="3335" spans="1:1" x14ac:dyDescent="0.25">
      <c r="A3335" s="323"/>
    </row>
    <row r="3336" spans="1:1" x14ac:dyDescent="0.25">
      <c r="A3336" s="323"/>
    </row>
    <row r="3337" spans="1:1" x14ac:dyDescent="0.25">
      <c r="A3337" s="323"/>
    </row>
    <row r="3338" spans="1:1" x14ac:dyDescent="0.25">
      <c r="A3338" s="323"/>
    </row>
    <row r="3339" spans="1:1" x14ac:dyDescent="0.25">
      <c r="A3339" s="323"/>
    </row>
    <row r="3340" spans="1:1" x14ac:dyDescent="0.25">
      <c r="A3340" s="323"/>
    </row>
    <row r="3341" spans="1:1" x14ac:dyDescent="0.25">
      <c r="A3341" s="323"/>
    </row>
    <row r="3342" spans="1:1" x14ac:dyDescent="0.25">
      <c r="A3342" s="323"/>
    </row>
    <row r="3343" spans="1:1" x14ac:dyDescent="0.25">
      <c r="A3343" s="323"/>
    </row>
    <row r="3344" spans="1:1" x14ac:dyDescent="0.25">
      <c r="A3344" s="323"/>
    </row>
    <row r="3345" spans="1:1" x14ac:dyDescent="0.25">
      <c r="A3345" s="323"/>
    </row>
    <row r="3346" spans="1:1" x14ac:dyDescent="0.25">
      <c r="A3346" s="323"/>
    </row>
    <row r="3347" spans="1:1" x14ac:dyDescent="0.25">
      <c r="A3347" s="323"/>
    </row>
    <row r="3348" spans="1:1" x14ac:dyDescent="0.25">
      <c r="A3348" s="323"/>
    </row>
    <row r="3349" spans="1:1" x14ac:dyDescent="0.25">
      <c r="A3349" s="323"/>
    </row>
    <row r="3350" spans="1:1" x14ac:dyDescent="0.25">
      <c r="A3350" s="323"/>
    </row>
    <row r="3351" spans="1:1" x14ac:dyDescent="0.25">
      <c r="A3351" s="323"/>
    </row>
    <row r="3352" spans="1:1" x14ac:dyDescent="0.25">
      <c r="A3352" s="323"/>
    </row>
    <row r="3353" spans="1:1" x14ac:dyDescent="0.25">
      <c r="A3353" s="323"/>
    </row>
    <row r="3354" spans="1:1" x14ac:dyDescent="0.25">
      <c r="A3354" s="323"/>
    </row>
    <row r="3355" spans="1:1" x14ac:dyDescent="0.25">
      <c r="A3355" s="323"/>
    </row>
    <row r="3356" spans="1:1" x14ac:dyDescent="0.25">
      <c r="A3356" s="323"/>
    </row>
    <row r="3357" spans="1:1" x14ac:dyDescent="0.25">
      <c r="A3357" s="323"/>
    </row>
    <row r="3358" spans="1:1" x14ac:dyDescent="0.25">
      <c r="A3358" s="323"/>
    </row>
    <row r="3359" spans="1:1" x14ac:dyDescent="0.25">
      <c r="A3359" s="323"/>
    </row>
    <row r="3360" spans="1:1" x14ac:dyDescent="0.25">
      <c r="A3360" s="323"/>
    </row>
    <row r="3361" spans="1:1" x14ac:dyDescent="0.25">
      <c r="A3361" s="323"/>
    </row>
    <row r="3362" spans="1:1" x14ac:dyDescent="0.25">
      <c r="A3362" s="323"/>
    </row>
    <row r="3363" spans="1:1" x14ac:dyDescent="0.25">
      <c r="A3363" s="323"/>
    </row>
    <row r="3364" spans="1:1" x14ac:dyDescent="0.25">
      <c r="A3364" s="323"/>
    </row>
    <row r="3365" spans="1:1" x14ac:dyDescent="0.25">
      <c r="A3365" s="323"/>
    </row>
    <row r="3366" spans="1:1" x14ac:dyDescent="0.25">
      <c r="A3366" s="323"/>
    </row>
    <row r="3367" spans="1:1" x14ac:dyDescent="0.25">
      <c r="A3367" s="323"/>
    </row>
    <row r="3368" spans="1:1" x14ac:dyDescent="0.25">
      <c r="A3368" s="323"/>
    </row>
    <row r="3369" spans="1:1" x14ac:dyDescent="0.25">
      <c r="A3369" s="323"/>
    </row>
    <row r="3370" spans="1:1" x14ac:dyDescent="0.25">
      <c r="A3370" s="323"/>
    </row>
    <row r="3371" spans="1:1" x14ac:dyDescent="0.25">
      <c r="A3371" s="323"/>
    </row>
    <row r="3372" spans="1:1" x14ac:dyDescent="0.25">
      <c r="A3372" s="323"/>
    </row>
    <row r="3373" spans="1:1" x14ac:dyDescent="0.25">
      <c r="A3373" s="323"/>
    </row>
    <row r="3374" spans="1:1" x14ac:dyDescent="0.25">
      <c r="A3374" s="323"/>
    </row>
    <row r="3375" spans="1:1" x14ac:dyDescent="0.25">
      <c r="A3375" s="323"/>
    </row>
    <row r="3376" spans="1:1" x14ac:dyDescent="0.25">
      <c r="A3376" s="323"/>
    </row>
    <row r="3377" spans="1:1" x14ac:dyDescent="0.25">
      <c r="A3377" s="323"/>
    </row>
    <row r="3378" spans="1:1" x14ac:dyDescent="0.25">
      <c r="A3378" s="323"/>
    </row>
    <row r="3379" spans="1:1" x14ac:dyDescent="0.25">
      <c r="A3379" s="323"/>
    </row>
    <row r="3380" spans="1:1" x14ac:dyDescent="0.25">
      <c r="A3380" s="323"/>
    </row>
    <row r="3381" spans="1:1" x14ac:dyDescent="0.25">
      <c r="A3381" s="323"/>
    </row>
    <row r="3382" spans="1:1" x14ac:dyDescent="0.25">
      <c r="A3382" s="323"/>
    </row>
    <row r="3383" spans="1:1" x14ac:dyDescent="0.25">
      <c r="A3383" s="323"/>
    </row>
    <row r="3384" spans="1:1" x14ac:dyDescent="0.25">
      <c r="A3384" s="323"/>
    </row>
    <row r="3385" spans="1:1" x14ac:dyDescent="0.25">
      <c r="A3385" s="323"/>
    </row>
    <row r="3386" spans="1:1" x14ac:dyDescent="0.25">
      <c r="A3386" s="323"/>
    </row>
    <row r="3387" spans="1:1" x14ac:dyDescent="0.25">
      <c r="A3387" s="323"/>
    </row>
    <row r="3388" spans="1:1" x14ac:dyDescent="0.25">
      <c r="A3388" s="323"/>
    </row>
    <row r="3389" spans="1:1" x14ac:dyDescent="0.25">
      <c r="A3389" s="323"/>
    </row>
    <row r="3390" spans="1:1" x14ac:dyDescent="0.25">
      <c r="A3390" s="323"/>
    </row>
    <row r="3391" spans="1:1" x14ac:dyDescent="0.25">
      <c r="A3391" s="323"/>
    </row>
    <row r="3392" spans="1:1" x14ac:dyDescent="0.25">
      <c r="A3392" s="323"/>
    </row>
    <row r="3393" spans="1:1" x14ac:dyDescent="0.25">
      <c r="A3393" s="323"/>
    </row>
    <row r="3394" spans="1:1" x14ac:dyDescent="0.25">
      <c r="A3394" s="323"/>
    </row>
    <row r="3395" spans="1:1" x14ac:dyDescent="0.25">
      <c r="A3395" s="323"/>
    </row>
    <row r="3396" spans="1:1" x14ac:dyDescent="0.25">
      <c r="A3396" s="323"/>
    </row>
    <row r="3397" spans="1:1" x14ac:dyDescent="0.25">
      <c r="A3397" s="323"/>
    </row>
    <row r="3398" spans="1:1" x14ac:dyDescent="0.25">
      <c r="A3398" s="323"/>
    </row>
    <row r="3399" spans="1:1" x14ac:dyDescent="0.25">
      <c r="A3399" s="323"/>
    </row>
    <row r="3400" spans="1:1" x14ac:dyDescent="0.25">
      <c r="A3400" s="323"/>
    </row>
    <row r="3401" spans="1:1" x14ac:dyDescent="0.25">
      <c r="A3401" s="323"/>
    </row>
    <row r="3402" spans="1:1" x14ac:dyDescent="0.25">
      <c r="A3402" s="323"/>
    </row>
    <row r="3403" spans="1:1" x14ac:dyDescent="0.25">
      <c r="A3403" s="323"/>
    </row>
    <row r="3404" spans="1:1" x14ac:dyDescent="0.25">
      <c r="A3404" s="323"/>
    </row>
    <row r="3405" spans="1:1" x14ac:dyDescent="0.25">
      <c r="A3405" s="323"/>
    </row>
    <row r="3406" spans="1:1" x14ac:dyDescent="0.25">
      <c r="A3406" s="323"/>
    </row>
    <row r="3407" spans="1:1" x14ac:dyDescent="0.25">
      <c r="A3407" s="323"/>
    </row>
    <row r="3408" spans="1:1" x14ac:dyDescent="0.25">
      <c r="A3408" s="323"/>
    </row>
    <row r="3409" spans="1:1" x14ac:dyDescent="0.25">
      <c r="A3409" s="323"/>
    </row>
    <row r="3410" spans="1:1" x14ac:dyDescent="0.25">
      <c r="A3410" s="323"/>
    </row>
    <row r="3411" spans="1:1" x14ac:dyDescent="0.25">
      <c r="A3411" s="323"/>
    </row>
    <row r="3412" spans="1:1" x14ac:dyDescent="0.25">
      <c r="A3412" s="323"/>
    </row>
    <row r="3413" spans="1:1" x14ac:dyDescent="0.25">
      <c r="A3413" s="323"/>
    </row>
    <row r="3414" spans="1:1" x14ac:dyDescent="0.25">
      <c r="A3414" s="323"/>
    </row>
    <row r="3415" spans="1:1" x14ac:dyDescent="0.25">
      <c r="A3415" s="323"/>
    </row>
    <row r="3416" spans="1:1" x14ac:dyDescent="0.25">
      <c r="A3416" s="323"/>
    </row>
    <row r="3417" spans="1:1" x14ac:dyDescent="0.25">
      <c r="A3417" s="323"/>
    </row>
    <row r="3418" spans="1:1" x14ac:dyDescent="0.25">
      <c r="A3418" s="323"/>
    </row>
    <row r="3419" spans="1:1" x14ac:dyDescent="0.25">
      <c r="A3419" s="323"/>
    </row>
    <row r="3420" spans="1:1" x14ac:dyDescent="0.25">
      <c r="A3420" s="323"/>
    </row>
    <row r="3421" spans="1:1" x14ac:dyDescent="0.25">
      <c r="A3421" s="323"/>
    </row>
    <row r="3422" spans="1:1" x14ac:dyDescent="0.25">
      <c r="A3422" s="323"/>
    </row>
    <row r="3423" spans="1:1" x14ac:dyDescent="0.25">
      <c r="A3423" s="323"/>
    </row>
    <row r="3424" spans="1:1" x14ac:dyDescent="0.25">
      <c r="A3424" s="323"/>
    </row>
    <row r="3425" spans="1:1" x14ac:dyDescent="0.25">
      <c r="A3425" s="323"/>
    </row>
    <row r="3426" spans="1:1" x14ac:dyDescent="0.25">
      <c r="A3426" s="323"/>
    </row>
    <row r="3427" spans="1:1" x14ac:dyDescent="0.25">
      <c r="A3427" s="323"/>
    </row>
    <row r="3428" spans="1:1" x14ac:dyDescent="0.25">
      <c r="A3428" s="323"/>
    </row>
    <row r="3429" spans="1:1" x14ac:dyDescent="0.25">
      <c r="A3429" s="323"/>
    </row>
    <row r="3430" spans="1:1" x14ac:dyDescent="0.25">
      <c r="A3430" s="323"/>
    </row>
    <row r="3431" spans="1:1" x14ac:dyDescent="0.25">
      <c r="A3431" s="323"/>
    </row>
    <row r="3432" spans="1:1" x14ac:dyDescent="0.25">
      <c r="A3432" s="323"/>
    </row>
    <row r="3433" spans="1:1" x14ac:dyDescent="0.25">
      <c r="A3433" s="323"/>
    </row>
    <row r="3434" spans="1:1" x14ac:dyDescent="0.25">
      <c r="A3434" s="323"/>
    </row>
    <row r="3435" spans="1:1" x14ac:dyDescent="0.25">
      <c r="A3435" s="323"/>
    </row>
    <row r="3436" spans="1:1" x14ac:dyDescent="0.25">
      <c r="A3436" s="323"/>
    </row>
    <row r="3437" spans="1:1" x14ac:dyDescent="0.25">
      <c r="A3437" s="323"/>
    </row>
    <row r="3438" spans="1:1" x14ac:dyDescent="0.25">
      <c r="A3438" s="323"/>
    </row>
    <row r="3439" spans="1:1" x14ac:dyDescent="0.25">
      <c r="A3439" s="323"/>
    </row>
    <row r="3440" spans="1:1" x14ac:dyDescent="0.25">
      <c r="A3440" s="323"/>
    </row>
    <row r="3441" spans="1:1" x14ac:dyDescent="0.25">
      <c r="A3441" s="323"/>
    </row>
    <row r="3442" spans="1:1" x14ac:dyDescent="0.25">
      <c r="A3442" s="323"/>
    </row>
    <row r="3443" spans="1:1" x14ac:dyDescent="0.25">
      <c r="A3443" s="323"/>
    </row>
    <row r="3444" spans="1:1" x14ac:dyDescent="0.25">
      <c r="A3444" s="323"/>
    </row>
    <row r="3445" spans="1:1" x14ac:dyDescent="0.25">
      <c r="A3445" s="323"/>
    </row>
    <row r="3446" spans="1:1" x14ac:dyDescent="0.25">
      <c r="A3446" s="323"/>
    </row>
    <row r="3447" spans="1:1" x14ac:dyDescent="0.25">
      <c r="A3447" s="323"/>
    </row>
    <row r="3448" spans="1:1" x14ac:dyDescent="0.25">
      <c r="A3448" s="323"/>
    </row>
    <row r="3449" spans="1:1" x14ac:dyDescent="0.25">
      <c r="A3449" s="323"/>
    </row>
    <row r="3450" spans="1:1" x14ac:dyDescent="0.25">
      <c r="A3450" s="323"/>
    </row>
    <row r="3451" spans="1:1" x14ac:dyDescent="0.25">
      <c r="A3451" s="323"/>
    </row>
    <row r="3452" spans="1:1" x14ac:dyDescent="0.25">
      <c r="A3452" s="323"/>
    </row>
    <row r="3453" spans="1:1" x14ac:dyDescent="0.25">
      <c r="A3453" s="323"/>
    </row>
    <row r="3454" spans="1:1" x14ac:dyDescent="0.25">
      <c r="A3454" s="323"/>
    </row>
    <row r="3455" spans="1:1" x14ac:dyDescent="0.25">
      <c r="A3455" s="323"/>
    </row>
    <row r="3456" spans="1:1" x14ac:dyDescent="0.25">
      <c r="A3456" s="323"/>
    </row>
    <row r="3457" spans="1:1" x14ac:dyDescent="0.25">
      <c r="A3457" s="323"/>
    </row>
    <row r="3458" spans="1:1" x14ac:dyDescent="0.25">
      <c r="A3458" s="323"/>
    </row>
    <row r="3459" spans="1:1" x14ac:dyDescent="0.25">
      <c r="A3459" s="323"/>
    </row>
    <row r="3460" spans="1:1" x14ac:dyDescent="0.25">
      <c r="A3460" s="323"/>
    </row>
    <row r="3461" spans="1:1" x14ac:dyDescent="0.25">
      <c r="A3461" s="323"/>
    </row>
    <row r="3462" spans="1:1" x14ac:dyDescent="0.25">
      <c r="A3462" s="323"/>
    </row>
    <row r="3463" spans="1:1" x14ac:dyDescent="0.25">
      <c r="A3463" s="323"/>
    </row>
    <row r="3464" spans="1:1" x14ac:dyDescent="0.25">
      <c r="A3464" s="323"/>
    </row>
    <row r="3465" spans="1:1" x14ac:dyDescent="0.25">
      <c r="A3465" s="323"/>
    </row>
    <row r="3466" spans="1:1" x14ac:dyDescent="0.25">
      <c r="A3466" s="323"/>
    </row>
    <row r="3467" spans="1:1" x14ac:dyDescent="0.25">
      <c r="A3467" s="323"/>
    </row>
    <row r="3468" spans="1:1" x14ac:dyDescent="0.25">
      <c r="A3468" s="323"/>
    </row>
    <row r="3469" spans="1:1" x14ac:dyDescent="0.25">
      <c r="A3469" s="323"/>
    </row>
    <row r="3470" spans="1:1" x14ac:dyDescent="0.25">
      <c r="A3470" s="323"/>
    </row>
    <row r="3471" spans="1:1" x14ac:dyDescent="0.25">
      <c r="A3471" s="323"/>
    </row>
    <row r="3472" spans="1:1" x14ac:dyDescent="0.25">
      <c r="A3472" s="323"/>
    </row>
    <row r="3473" spans="1:1" x14ac:dyDescent="0.25">
      <c r="A3473" s="323"/>
    </row>
    <row r="3474" spans="1:1" x14ac:dyDescent="0.25">
      <c r="A3474" s="323"/>
    </row>
    <row r="3475" spans="1:1" x14ac:dyDescent="0.25">
      <c r="A3475" s="323"/>
    </row>
    <row r="3476" spans="1:1" x14ac:dyDescent="0.25">
      <c r="A3476" s="323"/>
    </row>
    <row r="3477" spans="1:1" x14ac:dyDescent="0.25">
      <c r="A3477" s="323"/>
    </row>
    <row r="3478" spans="1:1" x14ac:dyDescent="0.25">
      <c r="A3478" s="323"/>
    </row>
    <row r="3479" spans="1:1" x14ac:dyDescent="0.25">
      <c r="A3479" s="323"/>
    </row>
    <row r="3480" spans="1:1" x14ac:dyDescent="0.25">
      <c r="A3480" s="323"/>
    </row>
    <row r="3481" spans="1:1" x14ac:dyDescent="0.25">
      <c r="A3481" s="323"/>
    </row>
    <row r="3482" spans="1:1" x14ac:dyDescent="0.25">
      <c r="A3482" s="323"/>
    </row>
    <row r="3483" spans="1:1" x14ac:dyDescent="0.25">
      <c r="A3483" s="323"/>
    </row>
    <row r="3484" spans="1:1" x14ac:dyDescent="0.25">
      <c r="A3484" s="323"/>
    </row>
    <row r="3485" spans="1:1" x14ac:dyDescent="0.25">
      <c r="A3485" s="323"/>
    </row>
    <row r="3486" spans="1:1" x14ac:dyDescent="0.25">
      <c r="A3486" s="323"/>
    </row>
    <row r="3487" spans="1:1" x14ac:dyDescent="0.25">
      <c r="A3487" s="323"/>
    </row>
    <row r="3488" spans="1:1" x14ac:dyDescent="0.25">
      <c r="A3488" s="323"/>
    </row>
    <row r="3489" spans="1:1" x14ac:dyDescent="0.25">
      <c r="A3489" s="323"/>
    </row>
    <row r="3490" spans="1:1" x14ac:dyDescent="0.25">
      <c r="A3490" s="323"/>
    </row>
    <row r="3491" spans="1:1" x14ac:dyDescent="0.25">
      <c r="A3491" s="323"/>
    </row>
    <row r="3492" spans="1:1" x14ac:dyDescent="0.25">
      <c r="A3492" s="323"/>
    </row>
    <row r="3493" spans="1:1" x14ac:dyDescent="0.25">
      <c r="A3493" s="323"/>
    </row>
    <row r="3494" spans="1:1" x14ac:dyDescent="0.25">
      <c r="A3494" s="323"/>
    </row>
    <row r="3495" spans="1:1" x14ac:dyDescent="0.25">
      <c r="A3495" s="323"/>
    </row>
    <row r="3496" spans="1:1" x14ac:dyDescent="0.25">
      <c r="A3496" s="323"/>
    </row>
    <row r="3497" spans="1:1" x14ac:dyDescent="0.25">
      <c r="A3497" s="323"/>
    </row>
    <row r="3498" spans="1:1" x14ac:dyDescent="0.25">
      <c r="A3498" s="323"/>
    </row>
    <row r="3499" spans="1:1" x14ac:dyDescent="0.25">
      <c r="A3499" s="323"/>
    </row>
    <row r="3500" spans="1:1" x14ac:dyDescent="0.25">
      <c r="A3500" s="323"/>
    </row>
    <row r="3501" spans="1:1" x14ac:dyDescent="0.25">
      <c r="A3501" s="323"/>
    </row>
    <row r="3502" spans="1:1" x14ac:dyDescent="0.25">
      <c r="A3502" s="323"/>
    </row>
    <row r="3503" spans="1:1" x14ac:dyDescent="0.25">
      <c r="A3503" s="323"/>
    </row>
    <row r="3504" spans="1:1" x14ac:dyDescent="0.25">
      <c r="A3504" s="323"/>
    </row>
    <row r="3505" spans="1:1" x14ac:dyDescent="0.25">
      <c r="A3505" s="323"/>
    </row>
    <row r="3506" spans="1:1" x14ac:dyDescent="0.25">
      <c r="A3506" s="323"/>
    </row>
    <row r="3507" spans="1:1" x14ac:dyDescent="0.25">
      <c r="A3507" s="323"/>
    </row>
    <row r="3508" spans="1:1" x14ac:dyDescent="0.25">
      <c r="A3508" s="323"/>
    </row>
    <row r="3509" spans="1:1" x14ac:dyDescent="0.25">
      <c r="A3509" s="323"/>
    </row>
    <row r="3510" spans="1:1" x14ac:dyDescent="0.25">
      <c r="A3510" s="323"/>
    </row>
    <row r="3511" spans="1:1" x14ac:dyDescent="0.25">
      <c r="A3511" s="323"/>
    </row>
    <row r="3512" spans="1:1" x14ac:dyDescent="0.25">
      <c r="A3512" s="323"/>
    </row>
    <row r="3513" spans="1:1" x14ac:dyDescent="0.25">
      <c r="A3513" s="323"/>
    </row>
    <row r="3514" spans="1:1" x14ac:dyDescent="0.25">
      <c r="A3514" s="323"/>
    </row>
    <row r="3515" spans="1:1" x14ac:dyDescent="0.25">
      <c r="A3515" s="323"/>
    </row>
    <row r="3516" spans="1:1" x14ac:dyDescent="0.25">
      <c r="A3516" s="323"/>
    </row>
    <row r="3517" spans="1:1" x14ac:dyDescent="0.25">
      <c r="A3517" s="323"/>
    </row>
    <row r="3518" spans="1:1" x14ac:dyDescent="0.25">
      <c r="A3518" s="323"/>
    </row>
    <row r="3519" spans="1:1" x14ac:dyDescent="0.25">
      <c r="A3519" s="323"/>
    </row>
    <row r="3520" spans="1:1" x14ac:dyDescent="0.25">
      <c r="A3520" s="323"/>
    </row>
    <row r="3521" spans="1:1" x14ac:dyDescent="0.25">
      <c r="A3521" s="323"/>
    </row>
    <row r="3522" spans="1:1" x14ac:dyDescent="0.25">
      <c r="A3522" s="323"/>
    </row>
    <row r="3523" spans="1:1" x14ac:dyDescent="0.25">
      <c r="A3523" s="323"/>
    </row>
    <row r="3524" spans="1:1" x14ac:dyDescent="0.25">
      <c r="A3524" s="323"/>
    </row>
    <row r="3525" spans="1:1" x14ac:dyDescent="0.25">
      <c r="A3525" s="323"/>
    </row>
    <row r="3526" spans="1:1" x14ac:dyDescent="0.25">
      <c r="A3526" s="323"/>
    </row>
    <row r="3527" spans="1:1" x14ac:dyDescent="0.25">
      <c r="A3527" s="323"/>
    </row>
    <row r="3528" spans="1:1" x14ac:dyDescent="0.25">
      <c r="A3528" s="323"/>
    </row>
    <row r="3529" spans="1:1" x14ac:dyDescent="0.25">
      <c r="A3529" s="323"/>
    </row>
    <row r="3530" spans="1:1" x14ac:dyDescent="0.25">
      <c r="A3530" s="323"/>
    </row>
    <row r="3531" spans="1:1" x14ac:dyDescent="0.25">
      <c r="A3531" s="323"/>
    </row>
    <row r="3532" spans="1:1" x14ac:dyDescent="0.25">
      <c r="A3532" s="323"/>
    </row>
    <row r="3533" spans="1:1" x14ac:dyDescent="0.25">
      <c r="A3533" s="323"/>
    </row>
    <row r="3534" spans="1:1" x14ac:dyDescent="0.25">
      <c r="A3534" s="323"/>
    </row>
    <row r="3535" spans="1:1" x14ac:dyDescent="0.25">
      <c r="A3535" s="323"/>
    </row>
    <row r="3536" spans="1:1" x14ac:dyDescent="0.25">
      <c r="A3536" s="323"/>
    </row>
    <row r="3537" spans="1:1" x14ac:dyDescent="0.25">
      <c r="A3537" s="323"/>
    </row>
    <row r="3538" spans="1:1" x14ac:dyDescent="0.25">
      <c r="A3538" s="323"/>
    </row>
    <row r="3539" spans="1:1" x14ac:dyDescent="0.25">
      <c r="A3539" s="323"/>
    </row>
    <row r="3540" spans="1:1" x14ac:dyDescent="0.25">
      <c r="A3540" s="323"/>
    </row>
    <row r="3541" spans="1:1" x14ac:dyDescent="0.25">
      <c r="A3541" s="323"/>
    </row>
    <row r="3542" spans="1:1" x14ac:dyDescent="0.25">
      <c r="A3542" s="323"/>
    </row>
    <row r="3543" spans="1:1" x14ac:dyDescent="0.25">
      <c r="A3543" s="323"/>
    </row>
    <row r="3544" spans="1:1" x14ac:dyDescent="0.25">
      <c r="A3544" s="323"/>
    </row>
    <row r="3545" spans="1:1" x14ac:dyDescent="0.25">
      <c r="A3545" s="323"/>
    </row>
    <row r="3546" spans="1:1" x14ac:dyDescent="0.25">
      <c r="A3546" s="323"/>
    </row>
    <row r="3547" spans="1:1" x14ac:dyDescent="0.25">
      <c r="A3547" s="323"/>
    </row>
    <row r="3548" spans="1:1" x14ac:dyDescent="0.25">
      <c r="A3548" s="323"/>
    </row>
    <row r="3549" spans="1:1" x14ac:dyDescent="0.25">
      <c r="A3549" s="323"/>
    </row>
    <row r="3550" spans="1:1" x14ac:dyDescent="0.25">
      <c r="A3550" s="323"/>
    </row>
    <row r="3551" spans="1:1" x14ac:dyDescent="0.25">
      <c r="A3551" s="323"/>
    </row>
    <row r="3552" spans="1:1" x14ac:dyDescent="0.25">
      <c r="A3552" s="323"/>
    </row>
    <row r="3553" spans="1:1" x14ac:dyDescent="0.25">
      <c r="A3553" s="323"/>
    </row>
    <row r="3554" spans="1:1" x14ac:dyDescent="0.25">
      <c r="A3554" s="323"/>
    </row>
    <row r="3555" spans="1:1" x14ac:dyDescent="0.25">
      <c r="A3555" s="323"/>
    </row>
    <row r="3556" spans="1:1" x14ac:dyDescent="0.25">
      <c r="A3556" s="323"/>
    </row>
    <row r="3557" spans="1:1" x14ac:dyDescent="0.25">
      <c r="A3557" s="323"/>
    </row>
    <row r="3558" spans="1:1" x14ac:dyDescent="0.25">
      <c r="A3558" s="323"/>
    </row>
    <row r="3559" spans="1:1" x14ac:dyDescent="0.25">
      <c r="A3559" s="323"/>
    </row>
    <row r="3560" spans="1:1" x14ac:dyDescent="0.25">
      <c r="A3560" s="323"/>
    </row>
    <row r="3561" spans="1:1" x14ac:dyDescent="0.25">
      <c r="A3561" s="323"/>
    </row>
    <row r="3562" spans="1:1" x14ac:dyDescent="0.25">
      <c r="A3562" s="323"/>
    </row>
    <row r="3563" spans="1:1" x14ac:dyDescent="0.25">
      <c r="A3563" s="323"/>
    </row>
    <row r="3564" spans="1:1" x14ac:dyDescent="0.25">
      <c r="A3564" s="323"/>
    </row>
    <row r="3565" spans="1:1" x14ac:dyDescent="0.25">
      <c r="A3565" s="323"/>
    </row>
    <row r="3566" spans="1:1" x14ac:dyDescent="0.25">
      <c r="A3566" s="323"/>
    </row>
    <row r="3567" spans="1:1" x14ac:dyDescent="0.25">
      <c r="A3567" s="323"/>
    </row>
    <row r="3568" spans="1:1" x14ac:dyDescent="0.25">
      <c r="A3568" s="323"/>
    </row>
    <row r="3569" spans="1:1" x14ac:dyDescent="0.25">
      <c r="A3569" s="323"/>
    </row>
    <row r="3570" spans="1:1" x14ac:dyDescent="0.25">
      <c r="A3570" s="323"/>
    </row>
    <row r="3571" spans="1:1" x14ac:dyDescent="0.25">
      <c r="A3571" s="323"/>
    </row>
    <row r="3572" spans="1:1" x14ac:dyDescent="0.25">
      <c r="A3572" s="323"/>
    </row>
    <row r="3573" spans="1:1" x14ac:dyDescent="0.25">
      <c r="A3573" s="323"/>
    </row>
    <row r="3574" spans="1:1" x14ac:dyDescent="0.25">
      <c r="A3574" s="323"/>
    </row>
    <row r="3575" spans="1:1" x14ac:dyDescent="0.25">
      <c r="A3575" s="323"/>
    </row>
    <row r="3576" spans="1:1" x14ac:dyDescent="0.25">
      <c r="A3576" s="323"/>
    </row>
    <row r="3577" spans="1:1" x14ac:dyDescent="0.25">
      <c r="A3577" s="323"/>
    </row>
    <row r="3578" spans="1:1" x14ac:dyDescent="0.25">
      <c r="A3578" s="323"/>
    </row>
    <row r="3579" spans="1:1" x14ac:dyDescent="0.25">
      <c r="A3579" s="323"/>
    </row>
    <row r="3580" spans="1:1" x14ac:dyDescent="0.25">
      <c r="A3580" s="323"/>
    </row>
    <row r="3581" spans="1:1" x14ac:dyDescent="0.25">
      <c r="A3581" s="323"/>
    </row>
    <row r="3582" spans="1:1" x14ac:dyDescent="0.25">
      <c r="A3582" s="323"/>
    </row>
    <row r="3583" spans="1:1" x14ac:dyDescent="0.25">
      <c r="A3583" s="323"/>
    </row>
    <row r="3584" spans="1:1" x14ac:dyDescent="0.25">
      <c r="A3584" s="323"/>
    </row>
    <row r="3585" spans="1:1" x14ac:dyDescent="0.25">
      <c r="A3585" s="323"/>
    </row>
    <row r="3586" spans="1:1" x14ac:dyDescent="0.25">
      <c r="A3586" s="323"/>
    </row>
    <row r="3587" spans="1:1" x14ac:dyDescent="0.25">
      <c r="A3587" s="323"/>
    </row>
    <row r="3588" spans="1:1" x14ac:dyDescent="0.25">
      <c r="A3588" s="323"/>
    </row>
    <row r="3589" spans="1:1" x14ac:dyDescent="0.25">
      <c r="A3589" s="323"/>
    </row>
    <row r="3590" spans="1:1" x14ac:dyDescent="0.25">
      <c r="A3590" s="323"/>
    </row>
    <row r="3591" spans="1:1" x14ac:dyDescent="0.25">
      <c r="A3591" s="323"/>
    </row>
    <row r="3592" spans="1:1" x14ac:dyDescent="0.25">
      <c r="A3592" s="323"/>
    </row>
    <row r="3593" spans="1:1" x14ac:dyDescent="0.25">
      <c r="A3593" s="323"/>
    </row>
    <row r="3594" spans="1:1" x14ac:dyDescent="0.25">
      <c r="A3594" s="323"/>
    </row>
    <row r="3595" spans="1:1" x14ac:dyDescent="0.25">
      <c r="A3595" s="323"/>
    </row>
    <row r="3596" spans="1:1" x14ac:dyDescent="0.25">
      <c r="A3596" s="323"/>
    </row>
    <row r="3597" spans="1:1" x14ac:dyDescent="0.25">
      <c r="A3597" s="323"/>
    </row>
    <row r="3598" spans="1:1" x14ac:dyDescent="0.25">
      <c r="A3598" s="323"/>
    </row>
    <row r="3599" spans="1:1" x14ac:dyDescent="0.25">
      <c r="A3599" s="323"/>
    </row>
    <row r="3600" spans="1:1" x14ac:dyDescent="0.25">
      <c r="A3600" s="323"/>
    </row>
    <row r="3601" spans="1:1" x14ac:dyDescent="0.25">
      <c r="A3601" s="323"/>
    </row>
    <row r="3602" spans="1:1" x14ac:dyDescent="0.25">
      <c r="A3602" s="323"/>
    </row>
    <row r="3603" spans="1:1" x14ac:dyDescent="0.25">
      <c r="A3603" s="323"/>
    </row>
    <row r="3604" spans="1:1" x14ac:dyDescent="0.25">
      <c r="A3604" s="323"/>
    </row>
    <row r="3605" spans="1:1" x14ac:dyDescent="0.25">
      <c r="A3605" s="323"/>
    </row>
    <row r="3606" spans="1:1" x14ac:dyDescent="0.25">
      <c r="A3606" s="323"/>
    </row>
    <row r="3607" spans="1:1" x14ac:dyDescent="0.25">
      <c r="A3607" s="323"/>
    </row>
    <row r="3608" spans="1:1" x14ac:dyDescent="0.25">
      <c r="A3608" s="323"/>
    </row>
    <row r="3609" spans="1:1" x14ac:dyDescent="0.25">
      <c r="A3609" s="323"/>
    </row>
    <row r="3610" spans="1:1" x14ac:dyDescent="0.25">
      <c r="A3610" s="323"/>
    </row>
    <row r="3611" spans="1:1" x14ac:dyDescent="0.25">
      <c r="A3611" s="323"/>
    </row>
    <row r="3612" spans="1:1" x14ac:dyDescent="0.25">
      <c r="A3612" s="323"/>
    </row>
    <row r="3613" spans="1:1" x14ac:dyDescent="0.25">
      <c r="A3613" s="323"/>
    </row>
    <row r="3614" spans="1:1" x14ac:dyDescent="0.25">
      <c r="A3614" s="323"/>
    </row>
    <row r="3615" spans="1:1" x14ac:dyDescent="0.25">
      <c r="A3615" s="323"/>
    </row>
    <row r="3616" spans="1:1" x14ac:dyDescent="0.25">
      <c r="A3616" s="323"/>
    </row>
    <row r="3617" spans="1:1" x14ac:dyDescent="0.25">
      <c r="A3617" s="323"/>
    </row>
    <row r="3618" spans="1:1" x14ac:dyDescent="0.25">
      <c r="A3618" s="323"/>
    </row>
    <row r="3619" spans="1:1" x14ac:dyDescent="0.25">
      <c r="A3619" s="323"/>
    </row>
    <row r="3620" spans="1:1" x14ac:dyDescent="0.25">
      <c r="A3620" s="323"/>
    </row>
    <row r="3621" spans="1:1" x14ac:dyDescent="0.25">
      <c r="A3621" s="323"/>
    </row>
    <row r="3622" spans="1:1" x14ac:dyDescent="0.25">
      <c r="A3622" s="323"/>
    </row>
    <row r="3623" spans="1:1" x14ac:dyDescent="0.25">
      <c r="A3623" s="323"/>
    </row>
    <row r="3624" spans="1:1" x14ac:dyDescent="0.25">
      <c r="A3624" s="323"/>
    </row>
    <row r="3625" spans="1:1" x14ac:dyDescent="0.25">
      <c r="A3625" s="323"/>
    </row>
    <row r="3626" spans="1:1" x14ac:dyDescent="0.25">
      <c r="A3626" s="323"/>
    </row>
    <row r="3627" spans="1:1" x14ac:dyDescent="0.25">
      <c r="A3627" s="323"/>
    </row>
    <row r="3628" spans="1:1" x14ac:dyDescent="0.25">
      <c r="A3628" s="323"/>
    </row>
    <row r="3629" spans="1:1" x14ac:dyDescent="0.25">
      <c r="A3629" s="323"/>
    </row>
    <row r="3630" spans="1:1" x14ac:dyDescent="0.25">
      <c r="A3630" s="323"/>
    </row>
    <row r="3631" spans="1:1" x14ac:dyDescent="0.25">
      <c r="A3631" s="323"/>
    </row>
    <row r="3632" spans="1:1" x14ac:dyDescent="0.25">
      <c r="A3632" s="323"/>
    </row>
    <row r="3633" spans="1:1" x14ac:dyDescent="0.25">
      <c r="A3633" s="323"/>
    </row>
    <row r="3634" spans="1:1" x14ac:dyDescent="0.25">
      <c r="A3634" s="323"/>
    </row>
    <row r="3635" spans="1:1" x14ac:dyDescent="0.25">
      <c r="A3635" s="323"/>
    </row>
    <row r="3636" spans="1:1" x14ac:dyDescent="0.25">
      <c r="A3636" s="323"/>
    </row>
    <row r="3637" spans="1:1" x14ac:dyDescent="0.25">
      <c r="A3637" s="323"/>
    </row>
    <row r="3638" spans="1:1" x14ac:dyDescent="0.25">
      <c r="A3638" s="323"/>
    </row>
    <row r="3639" spans="1:1" x14ac:dyDescent="0.25">
      <c r="A3639" s="323"/>
    </row>
    <row r="3640" spans="1:1" x14ac:dyDescent="0.25">
      <c r="A3640" s="323"/>
    </row>
    <row r="3641" spans="1:1" x14ac:dyDescent="0.25">
      <c r="A3641" s="323"/>
    </row>
    <row r="3642" spans="1:1" x14ac:dyDescent="0.25">
      <c r="A3642" s="323"/>
    </row>
    <row r="3643" spans="1:1" x14ac:dyDescent="0.25">
      <c r="A3643" s="323"/>
    </row>
    <row r="3644" spans="1:1" x14ac:dyDescent="0.25">
      <c r="A3644" s="323"/>
    </row>
    <row r="3645" spans="1:1" x14ac:dyDescent="0.25">
      <c r="A3645" s="323"/>
    </row>
    <row r="3646" spans="1:1" x14ac:dyDescent="0.25">
      <c r="A3646" s="323"/>
    </row>
    <row r="3647" spans="1:1" x14ac:dyDescent="0.25">
      <c r="A3647" s="323"/>
    </row>
    <row r="3648" spans="1:1" x14ac:dyDescent="0.25">
      <c r="A3648" s="323"/>
    </row>
    <row r="3649" spans="1:1" x14ac:dyDescent="0.25">
      <c r="A3649" s="323"/>
    </row>
    <row r="3650" spans="1:1" x14ac:dyDescent="0.25">
      <c r="A3650" s="323"/>
    </row>
    <row r="3651" spans="1:1" x14ac:dyDescent="0.25">
      <c r="A3651" s="323"/>
    </row>
    <row r="3652" spans="1:1" x14ac:dyDescent="0.25">
      <c r="A3652" s="323"/>
    </row>
    <row r="3653" spans="1:1" x14ac:dyDescent="0.25">
      <c r="A3653" s="323"/>
    </row>
    <row r="3654" spans="1:1" x14ac:dyDescent="0.25">
      <c r="A3654" s="323"/>
    </row>
    <row r="3655" spans="1:1" x14ac:dyDescent="0.25">
      <c r="A3655" s="323"/>
    </row>
    <row r="3656" spans="1:1" x14ac:dyDescent="0.25">
      <c r="A3656" s="323"/>
    </row>
    <row r="3657" spans="1:1" x14ac:dyDescent="0.25">
      <c r="A3657" s="323"/>
    </row>
    <row r="3658" spans="1:1" x14ac:dyDescent="0.25">
      <c r="A3658" s="323"/>
    </row>
    <row r="3659" spans="1:1" x14ac:dyDescent="0.25">
      <c r="A3659" s="323"/>
    </row>
    <row r="3660" spans="1:1" x14ac:dyDescent="0.25">
      <c r="A3660" s="323"/>
    </row>
    <row r="3661" spans="1:1" x14ac:dyDescent="0.25">
      <c r="A3661" s="323"/>
    </row>
    <row r="3662" spans="1:1" x14ac:dyDescent="0.25">
      <c r="A3662" s="323"/>
    </row>
    <row r="3663" spans="1:1" x14ac:dyDescent="0.25">
      <c r="A3663" s="323"/>
    </row>
    <row r="3664" spans="1:1" x14ac:dyDescent="0.25">
      <c r="A3664" s="323"/>
    </row>
    <row r="3665" spans="1:1" x14ac:dyDescent="0.25">
      <c r="A3665" s="323"/>
    </row>
    <row r="3666" spans="1:1" x14ac:dyDescent="0.25">
      <c r="A3666" s="323"/>
    </row>
    <row r="3667" spans="1:1" x14ac:dyDescent="0.25">
      <c r="A3667" s="323"/>
    </row>
    <row r="3668" spans="1:1" x14ac:dyDescent="0.25">
      <c r="A3668" s="323"/>
    </row>
    <row r="3669" spans="1:1" x14ac:dyDescent="0.25">
      <c r="A3669" s="323"/>
    </row>
    <row r="3670" spans="1:1" x14ac:dyDescent="0.25">
      <c r="A3670" s="323"/>
    </row>
    <row r="3671" spans="1:1" x14ac:dyDescent="0.25">
      <c r="A3671" s="323"/>
    </row>
    <row r="3672" spans="1:1" x14ac:dyDescent="0.25">
      <c r="A3672" s="323"/>
    </row>
    <row r="3673" spans="1:1" x14ac:dyDescent="0.25">
      <c r="A3673" s="323"/>
    </row>
    <row r="3674" spans="1:1" x14ac:dyDescent="0.25">
      <c r="A3674" s="323"/>
    </row>
    <row r="3675" spans="1:1" x14ac:dyDescent="0.25">
      <c r="A3675" s="323"/>
    </row>
    <row r="3676" spans="1:1" x14ac:dyDescent="0.25">
      <c r="A3676" s="323"/>
    </row>
    <row r="3677" spans="1:1" x14ac:dyDescent="0.25">
      <c r="A3677" s="323"/>
    </row>
    <row r="3678" spans="1:1" x14ac:dyDescent="0.25">
      <c r="A3678" s="323"/>
    </row>
    <row r="3679" spans="1:1" x14ac:dyDescent="0.25">
      <c r="A3679" s="323"/>
    </row>
    <row r="3680" spans="1:1" x14ac:dyDescent="0.25">
      <c r="A3680" s="323"/>
    </row>
    <row r="3681" spans="1:1" x14ac:dyDescent="0.25">
      <c r="A3681" s="323"/>
    </row>
    <row r="3682" spans="1:1" x14ac:dyDescent="0.25">
      <c r="A3682" s="323"/>
    </row>
    <row r="3683" spans="1:1" x14ac:dyDescent="0.25">
      <c r="A3683" s="323"/>
    </row>
    <row r="3684" spans="1:1" x14ac:dyDescent="0.25">
      <c r="A3684" s="323"/>
    </row>
    <row r="3685" spans="1:1" x14ac:dyDescent="0.25">
      <c r="A3685" s="323"/>
    </row>
    <row r="3686" spans="1:1" x14ac:dyDescent="0.25">
      <c r="A3686" s="323"/>
    </row>
    <row r="3687" spans="1:1" x14ac:dyDescent="0.25">
      <c r="A3687" s="323"/>
    </row>
    <row r="3688" spans="1:1" x14ac:dyDescent="0.25">
      <c r="A3688" s="323"/>
    </row>
    <row r="3689" spans="1:1" x14ac:dyDescent="0.25">
      <c r="A3689" s="323"/>
    </row>
    <row r="3690" spans="1:1" x14ac:dyDescent="0.25">
      <c r="A3690" s="323"/>
    </row>
    <row r="3691" spans="1:1" x14ac:dyDescent="0.25">
      <c r="A3691" s="323"/>
    </row>
    <row r="3692" spans="1:1" x14ac:dyDescent="0.25">
      <c r="A3692" s="323"/>
    </row>
    <row r="3693" spans="1:1" x14ac:dyDescent="0.25">
      <c r="A3693" s="323"/>
    </row>
    <row r="3694" spans="1:1" x14ac:dyDescent="0.25">
      <c r="A3694" s="323"/>
    </row>
    <row r="3695" spans="1:1" x14ac:dyDescent="0.25">
      <c r="A3695" s="323"/>
    </row>
    <row r="3696" spans="1:1" x14ac:dyDescent="0.25">
      <c r="A3696" s="323"/>
    </row>
    <row r="3697" spans="1:1" x14ac:dyDescent="0.25">
      <c r="A3697" s="323"/>
    </row>
    <row r="3698" spans="1:1" x14ac:dyDescent="0.25">
      <c r="A3698" s="323"/>
    </row>
    <row r="3699" spans="1:1" x14ac:dyDescent="0.25">
      <c r="A3699" s="323"/>
    </row>
    <row r="3700" spans="1:1" x14ac:dyDescent="0.25">
      <c r="A3700" s="323"/>
    </row>
    <row r="3701" spans="1:1" x14ac:dyDescent="0.25">
      <c r="A3701" s="323"/>
    </row>
    <row r="3702" spans="1:1" x14ac:dyDescent="0.25">
      <c r="A3702" s="323"/>
    </row>
    <row r="3703" spans="1:1" x14ac:dyDescent="0.25">
      <c r="A3703" s="323"/>
    </row>
    <row r="3704" spans="1:1" x14ac:dyDescent="0.25">
      <c r="A3704" s="323"/>
    </row>
    <row r="3705" spans="1:1" x14ac:dyDescent="0.25">
      <c r="A3705" s="323"/>
    </row>
    <row r="3706" spans="1:1" x14ac:dyDescent="0.25">
      <c r="A3706" s="323"/>
    </row>
    <row r="3707" spans="1:1" x14ac:dyDescent="0.25">
      <c r="A3707" s="323"/>
    </row>
    <row r="3708" spans="1:1" x14ac:dyDescent="0.25">
      <c r="A3708" s="323"/>
    </row>
    <row r="3709" spans="1:1" x14ac:dyDescent="0.25">
      <c r="A3709" s="323"/>
    </row>
    <row r="3710" spans="1:1" x14ac:dyDescent="0.25">
      <c r="A3710" s="323"/>
    </row>
    <row r="3711" spans="1:1" x14ac:dyDescent="0.25">
      <c r="A3711" s="323"/>
    </row>
    <row r="3712" spans="1:1" x14ac:dyDescent="0.25">
      <c r="A3712" s="323"/>
    </row>
    <row r="3713" spans="1:1" x14ac:dyDescent="0.25">
      <c r="A3713" s="323"/>
    </row>
    <row r="3714" spans="1:1" x14ac:dyDescent="0.25">
      <c r="A3714" s="323"/>
    </row>
    <row r="3715" spans="1:1" x14ac:dyDescent="0.25">
      <c r="A3715" s="323"/>
    </row>
    <row r="3716" spans="1:1" x14ac:dyDescent="0.25">
      <c r="A3716" s="323"/>
    </row>
    <row r="3717" spans="1:1" x14ac:dyDescent="0.25">
      <c r="A3717" s="323"/>
    </row>
    <row r="3718" spans="1:1" x14ac:dyDescent="0.25">
      <c r="A3718" s="323"/>
    </row>
    <row r="3719" spans="1:1" x14ac:dyDescent="0.25">
      <c r="A3719" s="323"/>
    </row>
    <row r="3720" spans="1:1" x14ac:dyDescent="0.25">
      <c r="A3720" s="323"/>
    </row>
    <row r="3721" spans="1:1" x14ac:dyDescent="0.25">
      <c r="A3721" s="323"/>
    </row>
    <row r="3722" spans="1:1" x14ac:dyDescent="0.25">
      <c r="A3722" s="323"/>
    </row>
    <row r="3723" spans="1:1" x14ac:dyDescent="0.25">
      <c r="A3723" s="323"/>
    </row>
    <row r="3724" spans="1:1" x14ac:dyDescent="0.25">
      <c r="A3724" s="323"/>
    </row>
    <row r="3725" spans="1:1" x14ac:dyDescent="0.25">
      <c r="A3725" s="323"/>
    </row>
    <row r="3726" spans="1:1" x14ac:dyDescent="0.25">
      <c r="A3726" s="323"/>
    </row>
    <row r="3727" spans="1:1" x14ac:dyDescent="0.25">
      <c r="A3727" s="323"/>
    </row>
    <row r="3728" spans="1:1" x14ac:dyDescent="0.25">
      <c r="A3728" s="323"/>
    </row>
    <row r="3729" spans="1:1" x14ac:dyDescent="0.25">
      <c r="A3729" s="323"/>
    </row>
    <row r="3730" spans="1:1" x14ac:dyDescent="0.25">
      <c r="A3730" s="323"/>
    </row>
    <row r="3731" spans="1:1" x14ac:dyDescent="0.25">
      <c r="A3731" s="323"/>
    </row>
    <row r="3732" spans="1:1" x14ac:dyDescent="0.25">
      <c r="A3732" s="323"/>
    </row>
    <row r="3733" spans="1:1" x14ac:dyDescent="0.25">
      <c r="A3733" s="323"/>
    </row>
    <row r="3734" spans="1:1" x14ac:dyDescent="0.25">
      <c r="A3734" s="323"/>
    </row>
    <row r="3735" spans="1:1" x14ac:dyDescent="0.25">
      <c r="A3735" s="323"/>
    </row>
    <row r="3736" spans="1:1" x14ac:dyDescent="0.25">
      <c r="A3736" s="323"/>
    </row>
    <row r="3737" spans="1:1" x14ac:dyDescent="0.25">
      <c r="A3737" s="323"/>
    </row>
    <row r="3738" spans="1:1" x14ac:dyDescent="0.25">
      <c r="A3738" s="323"/>
    </row>
    <row r="3739" spans="1:1" x14ac:dyDescent="0.25">
      <c r="A3739" s="323"/>
    </row>
    <row r="3740" spans="1:1" x14ac:dyDescent="0.25">
      <c r="A3740" s="323"/>
    </row>
    <row r="3741" spans="1:1" x14ac:dyDescent="0.25">
      <c r="A3741" s="323"/>
    </row>
    <row r="3742" spans="1:1" x14ac:dyDescent="0.25">
      <c r="A3742" s="323"/>
    </row>
    <row r="3743" spans="1:1" x14ac:dyDescent="0.25">
      <c r="A3743" s="323"/>
    </row>
    <row r="3744" spans="1:1" x14ac:dyDescent="0.25">
      <c r="A3744" s="323"/>
    </row>
    <row r="3745" spans="1:1" x14ac:dyDescent="0.25">
      <c r="A3745" s="323"/>
    </row>
    <row r="3746" spans="1:1" x14ac:dyDescent="0.25">
      <c r="A3746" s="323"/>
    </row>
    <row r="3747" spans="1:1" x14ac:dyDescent="0.25">
      <c r="A3747" s="323"/>
    </row>
    <row r="3748" spans="1:1" x14ac:dyDescent="0.25">
      <c r="A3748" s="323"/>
    </row>
    <row r="3749" spans="1:1" x14ac:dyDescent="0.25">
      <c r="A3749" s="323"/>
    </row>
    <row r="3750" spans="1:1" x14ac:dyDescent="0.25">
      <c r="A3750" s="323"/>
    </row>
    <row r="3751" spans="1:1" x14ac:dyDescent="0.25">
      <c r="A3751" s="323"/>
    </row>
    <row r="3752" spans="1:1" x14ac:dyDescent="0.25">
      <c r="A3752" s="323"/>
    </row>
    <row r="3753" spans="1:1" x14ac:dyDescent="0.25">
      <c r="A3753" s="323"/>
    </row>
    <row r="3754" spans="1:1" x14ac:dyDescent="0.25">
      <c r="A3754" s="323"/>
    </row>
    <row r="3755" spans="1:1" x14ac:dyDescent="0.25">
      <c r="A3755" s="323"/>
    </row>
    <row r="3756" spans="1:1" x14ac:dyDescent="0.25">
      <c r="A3756" s="323"/>
    </row>
    <row r="3757" spans="1:1" x14ac:dyDescent="0.25">
      <c r="A3757" s="323"/>
    </row>
    <row r="3758" spans="1:1" x14ac:dyDescent="0.25">
      <c r="A3758" s="323"/>
    </row>
    <row r="3759" spans="1:1" x14ac:dyDescent="0.25">
      <c r="A3759" s="323"/>
    </row>
    <row r="3760" spans="1:1" x14ac:dyDescent="0.25">
      <c r="A3760" s="323"/>
    </row>
    <row r="3761" spans="1:1" x14ac:dyDescent="0.25">
      <c r="A3761" s="323"/>
    </row>
    <row r="3762" spans="1:1" x14ac:dyDescent="0.25">
      <c r="A3762" s="323"/>
    </row>
    <row r="3763" spans="1:1" x14ac:dyDescent="0.25">
      <c r="A3763" s="323"/>
    </row>
    <row r="3764" spans="1:1" x14ac:dyDescent="0.25">
      <c r="A3764" s="323"/>
    </row>
    <row r="3765" spans="1:1" x14ac:dyDescent="0.25">
      <c r="A3765" s="323"/>
    </row>
    <row r="3766" spans="1:1" x14ac:dyDescent="0.25">
      <c r="A3766" s="323"/>
    </row>
    <row r="3767" spans="1:1" x14ac:dyDescent="0.25">
      <c r="A3767" s="323"/>
    </row>
    <row r="3768" spans="1:1" x14ac:dyDescent="0.25">
      <c r="A3768" s="323"/>
    </row>
    <row r="3769" spans="1:1" x14ac:dyDescent="0.25">
      <c r="A3769" s="323"/>
    </row>
    <row r="3770" spans="1:1" x14ac:dyDescent="0.25">
      <c r="A3770" s="323"/>
    </row>
    <row r="3771" spans="1:1" x14ac:dyDescent="0.25">
      <c r="A3771" s="323"/>
    </row>
    <row r="3772" spans="1:1" x14ac:dyDescent="0.25">
      <c r="A3772" s="323"/>
    </row>
    <row r="3773" spans="1:1" x14ac:dyDescent="0.25">
      <c r="A3773" s="323"/>
    </row>
    <row r="3774" spans="1:1" x14ac:dyDescent="0.25">
      <c r="A3774" s="323"/>
    </row>
    <row r="3775" spans="1:1" x14ac:dyDescent="0.25">
      <c r="A3775" s="323"/>
    </row>
    <row r="3776" spans="1:1" x14ac:dyDescent="0.25">
      <c r="A3776" s="323"/>
    </row>
    <row r="3777" spans="1:1" x14ac:dyDescent="0.25">
      <c r="A3777" s="323"/>
    </row>
    <row r="3778" spans="1:1" x14ac:dyDescent="0.25">
      <c r="A3778" s="323"/>
    </row>
    <row r="3779" spans="1:1" x14ac:dyDescent="0.25">
      <c r="A3779" s="323"/>
    </row>
    <row r="3780" spans="1:1" x14ac:dyDescent="0.25">
      <c r="A3780" s="323"/>
    </row>
    <row r="3781" spans="1:1" x14ac:dyDescent="0.25">
      <c r="A3781" s="323"/>
    </row>
    <row r="3782" spans="1:1" x14ac:dyDescent="0.25">
      <c r="A3782" s="323"/>
    </row>
    <row r="3783" spans="1:1" x14ac:dyDescent="0.25">
      <c r="A3783" s="323"/>
    </row>
    <row r="3784" spans="1:1" x14ac:dyDescent="0.25">
      <c r="A3784" s="323"/>
    </row>
    <row r="3785" spans="1:1" x14ac:dyDescent="0.25">
      <c r="A3785" s="323"/>
    </row>
    <row r="3786" spans="1:1" x14ac:dyDescent="0.25">
      <c r="A3786" s="323"/>
    </row>
    <row r="3787" spans="1:1" x14ac:dyDescent="0.25">
      <c r="A3787" s="323"/>
    </row>
    <row r="3788" spans="1:1" x14ac:dyDescent="0.25">
      <c r="A3788" s="323"/>
    </row>
    <row r="3789" spans="1:1" x14ac:dyDescent="0.25">
      <c r="A3789" s="323"/>
    </row>
    <row r="3790" spans="1:1" x14ac:dyDescent="0.25">
      <c r="A3790" s="323"/>
    </row>
    <row r="3791" spans="1:1" x14ac:dyDescent="0.25">
      <c r="A3791" s="323"/>
    </row>
    <row r="3792" spans="1:1" x14ac:dyDescent="0.25">
      <c r="A3792" s="323"/>
    </row>
    <row r="3793" spans="1:1" x14ac:dyDescent="0.25">
      <c r="A3793" s="323"/>
    </row>
    <row r="3794" spans="1:1" x14ac:dyDescent="0.25">
      <c r="A3794" s="323"/>
    </row>
    <row r="3795" spans="1:1" x14ac:dyDescent="0.25">
      <c r="A3795" s="323"/>
    </row>
    <row r="3796" spans="1:1" x14ac:dyDescent="0.25">
      <c r="A3796" s="323"/>
    </row>
    <row r="3797" spans="1:1" x14ac:dyDescent="0.25">
      <c r="A3797" s="323"/>
    </row>
    <row r="3798" spans="1:1" x14ac:dyDescent="0.25">
      <c r="A3798" s="323"/>
    </row>
    <row r="3799" spans="1:1" x14ac:dyDescent="0.25">
      <c r="A3799" s="323"/>
    </row>
    <row r="3800" spans="1:1" x14ac:dyDescent="0.25">
      <c r="A3800" s="323"/>
    </row>
    <row r="3801" spans="1:1" x14ac:dyDescent="0.25">
      <c r="A3801" s="323"/>
    </row>
    <row r="3802" spans="1:1" x14ac:dyDescent="0.25">
      <c r="A3802" s="323"/>
    </row>
    <row r="3803" spans="1:1" x14ac:dyDescent="0.25">
      <c r="A3803" s="323"/>
    </row>
    <row r="3804" spans="1:1" x14ac:dyDescent="0.25">
      <c r="A3804" s="323"/>
    </row>
    <row r="3805" spans="1:1" x14ac:dyDescent="0.25">
      <c r="A3805" s="323"/>
    </row>
    <row r="3806" spans="1:1" x14ac:dyDescent="0.25">
      <c r="A3806" s="323"/>
    </row>
    <row r="3807" spans="1:1" x14ac:dyDescent="0.25">
      <c r="A3807" s="323"/>
    </row>
    <row r="3808" spans="1:1" x14ac:dyDescent="0.25">
      <c r="A3808" s="323"/>
    </row>
    <row r="3809" spans="1:1" x14ac:dyDescent="0.25">
      <c r="A3809" s="323"/>
    </row>
    <row r="3810" spans="1:1" x14ac:dyDescent="0.25">
      <c r="A3810" s="323"/>
    </row>
    <row r="3811" spans="1:1" x14ac:dyDescent="0.25">
      <c r="A3811" s="323"/>
    </row>
    <row r="3812" spans="1:1" x14ac:dyDescent="0.25">
      <c r="A3812" s="323"/>
    </row>
    <row r="3813" spans="1:1" x14ac:dyDescent="0.25">
      <c r="A3813" s="323"/>
    </row>
    <row r="3814" spans="1:1" x14ac:dyDescent="0.25">
      <c r="A3814" s="323"/>
    </row>
    <row r="3815" spans="1:1" x14ac:dyDescent="0.25">
      <c r="A3815" s="323"/>
    </row>
    <row r="3816" spans="1:1" x14ac:dyDescent="0.25">
      <c r="A3816" s="323"/>
    </row>
    <row r="3817" spans="1:1" x14ac:dyDescent="0.25">
      <c r="A3817" s="323"/>
    </row>
    <row r="3818" spans="1:1" x14ac:dyDescent="0.25">
      <c r="A3818" s="323"/>
    </row>
    <row r="3819" spans="1:1" x14ac:dyDescent="0.25">
      <c r="A3819" s="323"/>
    </row>
    <row r="3820" spans="1:1" x14ac:dyDescent="0.25">
      <c r="A3820" s="323"/>
    </row>
    <row r="3821" spans="1:1" x14ac:dyDescent="0.25">
      <c r="A3821" s="323"/>
    </row>
    <row r="3822" spans="1:1" x14ac:dyDescent="0.25">
      <c r="A3822" s="323"/>
    </row>
    <row r="3823" spans="1:1" x14ac:dyDescent="0.25">
      <c r="A3823" s="323"/>
    </row>
    <row r="3824" spans="1:1" x14ac:dyDescent="0.25">
      <c r="A3824" s="323"/>
    </row>
    <row r="3825" spans="1:1" x14ac:dyDescent="0.25">
      <c r="A3825" s="323"/>
    </row>
    <row r="3826" spans="1:1" x14ac:dyDescent="0.25">
      <c r="A3826" s="323"/>
    </row>
    <row r="3827" spans="1:1" x14ac:dyDescent="0.25">
      <c r="A3827" s="323"/>
    </row>
    <row r="3828" spans="1:1" x14ac:dyDescent="0.25">
      <c r="A3828" s="323"/>
    </row>
    <row r="3829" spans="1:1" x14ac:dyDescent="0.25">
      <c r="A3829" s="323"/>
    </row>
    <row r="3830" spans="1:1" x14ac:dyDescent="0.25">
      <c r="A3830" s="323"/>
    </row>
    <row r="3831" spans="1:1" x14ac:dyDescent="0.25">
      <c r="A3831" s="323"/>
    </row>
    <row r="3832" spans="1:1" x14ac:dyDescent="0.25">
      <c r="A3832" s="323"/>
    </row>
    <row r="3833" spans="1:1" x14ac:dyDescent="0.25">
      <c r="A3833" s="323"/>
    </row>
    <row r="3834" spans="1:1" x14ac:dyDescent="0.25">
      <c r="A3834" s="323"/>
    </row>
    <row r="3835" spans="1:1" x14ac:dyDescent="0.25">
      <c r="A3835" s="323"/>
    </row>
    <row r="3836" spans="1:1" x14ac:dyDescent="0.25">
      <c r="A3836" s="323"/>
    </row>
    <row r="3837" spans="1:1" x14ac:dyDescent="0.25">
      <c r="A3837" s="323"/>
    </row>
    <row r="3838" spans="1:1" x14ac:dyDescent="0.25">
      <c r="A3838" s="323"/>
    </row>
    <row r="3839" spans="1:1" x14ac:dyDescent="0.25">
      <c r="A3839" s="323"/>
    </row>
    <row r="3840" spans="1:1" x14ac:dyDescent="0.25">
      <c r="A3840" s="323"/>
    </row>
    <row r="3841" spans="1:1" x14ac:dyDescent="0.25">
      <c r="A3841" s="323"/>
    </row>
    <row r="3842" spans="1:1" x14ac:dyDescent="0.25">
      <c r="A3842" s="323"/>
    </row>
    <row r="3843" spans="1:1" x14ac:dyDescent="0.25">
      <c r="A3843" s="323"/>
    </row>
    <row r="3844" spans="1:1" x14ac:dyDescent="0.25">
      <c r="A3844" s="323"/>
    </row>
    <row r="3845" spans="1:1" x14ac:dyDescent="0.25">
      <c r="A3845" s="323"/>
    </row>
    <row r="3846" spans="1:1" x14ac:dyDescent="0.25">
      <c r="A3846" s="323"/>
    </row>
    <row r="3847" spans="1:1" x14ac:dyDescent="0.25">
      <c r="A3847" s="323"/>
    </row>
    <row r="3848" spans="1:1" x14ac:dyDescent="0.25">
      <c r="A3848" s="323"/>
    </row>
    <row r="3849" spans="1:1" x14ac:dyDescent="0.25">
      <c r="A3849" s="323"/>
    </row>
    <row r="3850" spans="1:1" x14ac:dyDescent="0.25">
      <c r="A3850" s="323"/>
    </row>
    <row r="3851" spans="1:1" x14ac:dyDescent="0.25">
      <c r="A3851" s="323"/>
    </row>
    <row r="3852" spans="1:1" x14ac:dyDescent="0.25">
      <c r="A3852" s="323"/>
    </row>
    <row r="3853" spans="1:1" x14ac:dyDescent="0.25">
      <c r="A3853" s="323"/>
    </row>
    <row r="3854" spans="1:1" x14ac:dyDescent="0.25">
      <c r="A3854" s="323"/>
    </row>
    <row r="3855" spans="1:1" x14ac:dyDescent="0.25">
      <c r="A3855" s="323"/>
    </row>
    <row r="3856" spans="1:1" x14ac:dyDescent="0.25">
      <c r="A3856" s="323"/>
    </row>
    <row r="3857" spans="1:1" x14ac:dyDescent="0.25">
      <c r="A3857" s="323"/>
    </row>
    <row r="3858" spans="1:1" x14ac:dyDescent="0.25">
      <c r="A3858" s="323"/>
    </row>
    <row r="3859" spans="1:1" x14ac:dyDescent="0.25">
      <c r="A3859" s="323"/>
    </row>
    <row r="3860" spans="1:1" x14ac:dyDescent="0.25">
      <c r="A3860" s="323"/>
    </row>
    <row r="3861" spans="1:1" x14ac:dyDescent="0.25">
      <c r="A3861" s="323"/>
    </row>
    <row r="3862" spans="1:1" x14ac:dyDescent="0.25">
      <c r="A3862" s="323"/>
    </row>
    <row r="3863" spans="1:1" x14ac:dyDescent="0.25">
      <c r="A3863" s="323"/>
    </row>
    <row r="3864" spans="1:1" x14ac:dyDescent="0.25">
      <c r="A3864" s="323"/>
    </row>
    <row r="3865" spans="1:1" x14ac:dyDescent="0.25">
      <c r="A3865" s="323"/>
    </row>
    <row r="3866" spans="1:1" x14ac:dyDescent="0.25">
      <c r="A3866" s="323"/>
    </row>
    <row r="3867" spans="1:1" x14ac:dyDescent="0.25">
      <c r="A3867" s="323"/>
    </row>
    <row r="3868" spans="1:1" x14ac:dyDescent="0.25">
      <c r="A3868" s="323"/>
    </row>
    <row r="3869" spans="1:1" x14ac:dyDescent="0.25">
      <c r="A3869" s="323"/>
    </row>
    <row r="3870" spans="1:1" x14ac:dyDescent="0.25">
      <c r="A3870" s="323"/>
    </row>
    <row r="3871" spans="1:1" x14ac:dyDescent="0.25">
      <c r="A3871" s="323"/>
    </row>
    <row r="3872" spans="1:1" x14ac:dyDescent="0.25">
      <c r="A3872" s="323"/>
    </row>
    <row r="3873" spans="1:1" x14ac:dyDescent="0.25">
      <c r="A3873" s="323"/>
    </row>
    <row r="3874" spans="1:1" x14ac:dyDescent="0.25">
      <c r="A3874" s="323"/>
    </row>
    <row r="3875" spans="1:1" x14ac:dyDescent="0.25">
      <c r="A3875" s="323"/>
    </row>
    <row r="3876" spans="1:1" x14ac:dyDescent="0.25">
      <c r="A3876" s="323"/>
    </row>
    <row r="3877" spans="1:1" x14ac:dyDescent="0.25">
      <c r="A3877" s="323"/>
    </row>
    <row r="3878" spans="1:1" x14ac:dyDescent="0.25">
      <c r="A3878" s="323"/>
    </row>
    <row r="3879" spans="1:1" x14ac:dyDescent="0.25">
      <c r="A3879" s="323"/>
    </row>
    <row r="3880" spans="1:1" x14ac:dyDescent="0.25">
      <c r="A3880" s="323"/>
    </row>
    <row r="3881" spans="1:1" x14ac:dyDescent="0.25">
      <c r="A3881" s="323"/>
    </row>
    <row r="3882" spans="1:1" x14ac:dyDescent="0.25">
      <c r="A3882" s="323"/>
    </row>
    <row r="3883" spans="1:1" x14ac:dyDescent="0.25">
      <c r="A3883" s="323"/>
    </row>
    <row r="3884" spans="1:1" x14ac:dyDescent="0.25">
      <c r="A3884" s="323"/>
    </row>
    <row r="3885" spans="1:1" x14ac:dyDescent="0.25">
      <c r="A3885" s="323"/>
    </row>
    <row r="3886" spans="1:1" x14ac:dyDescent="0.25">
      <c r="A3886" s="323"/>
    </row>
    <row r="3887" spans="1:1" x14ac:dyDescent="0.25">
      <c r="A3887" s="323"/>
    </row>
    <row r="3888" spans="1:1" x14ac:dyDescent="0.25">
      <c r="A3888" s="323"/>
    </row>
    <row r="3889" spans="1:1" x14ac:dyDescent="0.25">
      <c r="A3889" s="323"/>
    </row>
    <row r="3890" spans="1:1" x14ac:dyDescent="0.25">
      <c r="A3890" s="323"/>
    </row>
    <row r="3891" spans="1:1" x14ac:dyDescent="0.25">
      <c r="A3891" s="323"/>
    </row>
    <row r="3892" spans="1:1" x14ac:dyDescent="0.25">
      <c r="A3892" s="323"/>
    </row>
    <row r="3893" spans="1:1" x14ac:dyDescent="0.25">
      <c r="A3893" s="323"/>
    </row>
    <row r="3894" spans="1:1" x14ac:dyDescent="0.25">
      <c r="A3894" s="323"/>
    </row>
    <row r="3895" spans="1:1" x14ac:dyDescent="0.25">
      <c r="A3895" s="323"/>
    </row>
    <row r="3896" spans="1:1" x14ac:dyDescent="0.25">
      <c r="A3896" s="323"/>
    </row>
    <row r="3897" spans="1:1" x14ac:dyDescent="0.25">
      <c r="A3897" s="323"/>
    </row>
    <row r="3898" spans="1:1" x14ac:dyDescent="0.25">
      <c r="A3898" s="323"/>
    </row>
    <row r="3899" spans="1:1" x14ac:dyDescent="0.25">
      <c r="A3899" s="323"/>
    </row>
    <row r="3900" spans="1:1" x14ac:dyDescent="0.25">
      <c r="A3900" s="323"/>
    </row>
    <row r="3901" spans="1:1" x14ac:dyDescent="0.25">
      <c r="A3901" s="323"/>
    </row>
    <row r="3902" spans="1:1" x14ac:dyDescent="0.25">
      <c r="A3902" s="323"/>
    </row>
    <row r="3903" spans="1:1" x14ac:dyDescent="0.25">
      <c r="A3903" s="323"/>
    </row>
    <row r="3904" spans="1:1" x14ac:dyDescent="0.25">
      <c r="A3904" s="323"/>
    </row>
    <row r="3905" spans="1:1" x14ac:dyDescent="0.25">
      <c r="A3905" s="323"/>
    </row>
    <row r="3906" spans="1:1" x14ac:dyDescent="0.25">
      <c r="A3906" s="323"/>
    </row>
    <row r="3907" spans="1:1" x14ac:dyDescent="0.25">
      <c r="A3907" s="323"/>
    </row>
    <row r="3908" spans="1:1" x14ac:dyDescent="0.25">
      <c r="A3908" s="323"/>
    </row>
    <row r="3909" spans="1:1" x14ac:dyDescent="0.25">
      <c r="A3909" s="323"/>
    </row>
    <row r="3910" spans="1:1" x14ac:dyDescent="0.25">
      <c r="A3910" s="323"/>
    </row>
    <row r="3911" spans="1:1" x14ac:dyDescent="0.25">
      <c r="A3911" s="323"/>
    </row>
    <row r="3912" spans="1:1" x14ac:dyDescent="0.25">
      <c r="A3912" s="323"/>
    </row>
    <row r="3913" spans="1:1" x14ac:dyDescent="0.25">
      <c r="A3913" s="323"/>
    </row>
    <row r="3914" spans="1:1" x14ac:dyDescent="0.25">
      <c r="A3914" s="323"/>
    </row>
    <row r="3915" spans="1:1" x14ac:dyDescent="0.25">
      <c r="A3915" s="323"/>
    </row>
    <row r="3916" spans="1:1" x14ac:dyDescent="0.25">
      <c r="A3916" s="323"/>
    </row>
    <row r="3917" spans="1:1" x14ac:dyDescent="0.25">
      <c r="A3917" s="323"/>
    </row>
    <row r="3918" spans="1:1" x14ac:dyDescent="0.25">
      <c r="A3918" s="323"/>
    </row>
    <row r="3919" spans="1:1" x14ac:dyDescent="0.25">
      <c r="A3919" s="323"/>
    </row>
    <row r="3920" spans="1:1" x14ac:dyDescent="0.25">
      <c r="A3920" s="323"/>
    </row>
    <row r="3921" spans="1:1" x14ac:dyDescent="0.25">
      <c r="A3921" s="323"/>
    </row>
    <row r="3922" spans="1:1" x14ac:dyDescent="0.25">
      <c r="A3922" s="323"/>
    </row>
    <row r="3923" spans="1:1" x14ac:dyDescent="0.25">
      <c r="A3923" s="323"/>
    </row>
    <row r="3924" spans="1:1" x14ac:dyDescent="0.25">
      <c r="A3924" s="323"/>
    </row>
    <row r="3925" spans="1:1" x14ac:dyDescent="0.25">
      <c r="A3925" s="323"/>
    </row>
    <row r="3926" spans="1:1" x14ac:dyDescent="0.25">
      <c r="A3926" s="323"/>
    </row>
    <row r="3927" spans="1:1" x14ac:dyDescent="0.25">
      <c r="A3927" s="323"/>
    </row>
    <row r="3928" spans="1:1" x14ac:dyDescent="0.25">
      <c r="A3928" s="323"/>
    </row>
    <row r="3929" spans="1:1" x14ac:dyDescent="0.25">
      <c r="A3929" s="323"/>
    </row>
    <row r="3930" spans="1:1" x14ac:dyDescent="0.25">
      <c r="A3930" s="323"/>
    </row>
    <row r="3931" spans="1:1" x14ac:dyDescent="0.25">
      <c r="A3931" s="323"/>
    </row>
    <row r="3932" spans="1:1" x14ac:dyDescent="0.25">
      <c r="A3932" s="323"/>
    </row>
    <row r="3933" spans="1:1" x14ac:dyDescent="0.25">
      <c r="A3933" s="323"/>
    </row>
    <row r="3934" spans="1:1" x14ac:dyDescent="0.25">
      <c r="A3934" s="323"/>
    </row>
    <row r="3935" spans="1:1" x14ac:dyDescent="0.25">
      <c r="A3935" s="323"/>
    </row>
    <row r="3936" spans="1:1" x14ac:dyDescent="0.25">
      <c r="A3936" s="323"/>
    </row>
    <row r="3937" spans="1:1" x14ac:dyDescent="0.25">
      <c r="A3937" s="323"/>
    </row>
    <row r="3938" spans="1:1" x14ac:dyDescent="0.25">
      <c r="A3938" s="323"/>
    </row>
    <row r="3939" spans="1:1" x14ac:dyDescent="0.25">
      <c r="A3939" s="323"/>
    </row>
    <row r="3940" spans="1:1" x14ac:dyDescent="0.25">
      <c r="A3940" s="323"/>
    </row>
    <row r="3941" spans="1:1" x14ac:dyDescent="0.25">
      <c r="A3941" s="323"/>
    </row>
    <row r="3942" spans="1:1" x14ac:dyDescent="0.25">
      <c r="A3942" s="323"/>
    </row>
    <row r="3943" spans="1:1" x14ac:dyDescent="0.25">
      <c r="A3943" s="323"/>
    </row>
    <row r="3944" spans="1:1" x14ac:dyDescent="0.25">
      <c r="A3944" s="323"/>
    </row>
    <row r="3945" spans="1:1" x14ac:dyDescent="0.25">
      <c r="A3945" s="323"/>
    </row>
    <row r="3946" spans="1:1" x14ac:dyDescent="0.25">
      <c r="A3946" s="323"/>
    </row>
    <row r="3947" spans="1:1" x14ac:dyDescent="0.25">
      <c r="A3947" s="323"/>
    </row>
    <row r="3948" spans="1:1" x14ac:dyDescent="0.25">
      <c r="A3948" s="323"/>
    </row>
    <row r="3949" spans="1:1" x14ac:dyDescent="0.25">
      <c r="A3949" s="323"/>
    </row>
    <row r="3950" spans="1:1" x14ac:dyDescent="0.25">
      <c r="A3950" s="323"/>
    </row>
    <row r="3951" spans="1:1" x14ac:dyDescent="0.25">
      <c r="A3951" s="323"/>
    </row>
    <row r="3952" spans="1:1" x14ac:dyDescent="0.25">
      <c r="A3952" s="323"/>
    </row>
    <row r="3953" spans="1:1" x14ac:dyDescent="0.25">
      <c r="A3953" s="323"/>
    </row>
    <row r="3954" spans="1:1" x14ac:dyDescent="0.25">
      <c r="A3954" s="323"/>
    </row>
    <row r="3955" spans="1:1" x14ac:dyDescent="0.25">
      <c r="A3955" s="323"/>
    </row>
    <row r="3956" spans="1:1" x14ac:dyDescent="0.25">
      <c r="A3956" s="323"/>
    </row>
    <row r="3957" spans="1:1" x14ac:dyDescent="0.25">
      <c r="A3957" s="323"/>
    </row>
    <row r="3958" spans="1:1" x14ac:dyDescent="0.25">
      <c r="A3958" s="323"/>
    </row>
    <row r="3959" spans="1:1" x14ac:dyDescent="0.25">
      <c r="A3959" s="323"/>
    </row>
    <row r="3960" spans="1:1" x14ac:dyDescent="0.25">
      <c r="A3960" s="323"/>
    </row>
    <row r="3961" spans="1:1" x14ac:dyDescent="0.25">
      <c r="A3961" s="323"/>
    </row>
    <row r="3962" spans="1:1" x14ac:dyDescent="0.25">
      <c r="A3962" s="323"/>
    </row>
    <row r="3963" spans="1:1" x14ac:dyDescent="0.25">
      <c r="A3963" s="323"/>
    </row>
    <row r="3964" spans="1:1" x14ac:dyDescent="0.25">
      <c r="A3964" s="323"/>
    </row>
    <row r="3965" spans="1:1" x14ac:dyDescent="0.25">
      <c r="A3965" s="323"/>
    </row>
    <row r="3966" spans="1:1" x14ac:dyDescent="0.25">
      <c r="A3966" s="323"/>
    </row>
    <row r="3967" spans="1:1" x14ac:dyDescent="0.25">
      <c r="A3967" s="323"/>
    </row>
    <row r="3968" spans="1:1" x14ac:dyDescent="0.25">
      <c r="A3968" s="323"/>
    </row>
    <row r="3969" spans="1:1" x14ac:dyDescent="0.25">
      <c r="A3969" s="323"/>
    </row>
    <row r="3970" spans="1:1" x14ac:dyDescent="0.25">
      <c r="A3970" s="323"/>
    </row>
    <row r="3971" spans="1:1" x14ac:dyDescent="0.25">
      <c r="A3971" s="323"/>
    </row>
    <row r="3972" spans="1:1" x14ac:dyDescent="0.25">
      <c r="A3972" s="323"/>
    </row>
    <row r="3973" spans="1:1" x14ac:dyDescent="0.25">
      <c r="A3973" s="323"/>
    </row>
    <row r="3974" spans="1:1" x14ac:dyDescent="0.25">
      <c r="A3974" s="323"/>
    </row>
    <row r="3975" spans="1:1" x14ac:dyDescent="0.25">
      <c r="A3975" s="323"/>
    </row>
    <row r="3976" spans="1:1" x14ac:dyDescent="0.25">
      <c r="A3976" s="323"/>
    </row>
    <row r="3977" spans="1:1" x14ac:dyDescent="0.25">
      <c r="A3977" s="323"/>
    </row>
    <row r="3978" spans="1:1" x14ac:dyDescent="0.25">
      <c r="A3978" s="323"/>
    </row>
    <row r="3979" spans="1:1" x14ac:dyDescent="0.25">
      <c r="A3979" s="323"/>
    </row>
    <row r="3980" spans="1:1" x14ac:dyDescent="0.25">
      <c r="A3980" s="323"/>
    </row>
    <row r="3981" spans="1:1" x14ac:dyDescent="0.25">
      <c r="A3981" s="323"/>
    </row>
    <row r="3982" spans="1:1" x14ac:dyDescent="0.25">
      <c r="A3982" s="323"/>
    </row>
    <row r="3983" spans="1:1" x14ac:dyDescent="0.25">
      <c r="A3983" s="323"/>
    </row>
    <row r="3984" spans="1:1" x14ac:dyDescent="0.25">
      <c r="A3984" s="323"/>
    </row>
    <row r="3985" spans="1:1" x14ac:dyDescent="0.25">
      <c r="A3985" s="323"/>
    </row>
    <row r="3986" spans="1:1" x14ac:dyDescent="0.25">
      <c r="A3986" s="323"/>
    </row>
    <row r="3987" spans="1:1" x14ac:dyDescent="0.25">
      <c r="A3987" s="323"/>
    </row>
    <row r="3988" spans="1:1" x14ac:dyDescent="0.25">
      <c r="A3988" s="323"/>
    </row>
    <row r="3989" spans="1:1" x14ac:dyDescent="0.25">
      <c r="A3989" s="323"/>
    </row>
    <row r="3990" spans="1:1" x14ac:dyDescent="0.25">
      <c r="A3990" s="323"/>
    </row>
    <row r="3991" spans="1:1" x14ac:dyDescent="0.25">
      <c r="A3991" s="323"/>
    </row>
    <row r="3992" spans="1:1" x14ac:dyDescent="0.25">
      <c r="A3992" s="323"/>
    </row>
    <row r="3993" spans="1:1" x14ac:dyDescent="0.25">
      <c r="A3993" s="323"/>
    </row>
    <row r="3994" spans="1:1" x14ac:dyDescent="0.25">
      <c r="A3994" s="323"/>
    </row>
    <row r="3995" spans="1:1" x14ac:dyDescent="0.25">
      <c r="A3995" s="323"/>
    </row>
    <row r="3996" spans="1:1" x14ac:dyDescent="0.25">
      <c r="A3996" s="323"/>
    </row>
    <row r="3997" spans="1:1" x14ac:dyDescent="0.25">
      <c r="A3997" s="323"/>
    </row>
    <row r="3998" spans="1:1" x14ac:dyDescent="0.25">
      <c r="A3998" s="323"/>
    </row>
    <row r="3999" spans="1:1" x14ac:dyDescent="0.25">
      <c r="A3999" s="323"/>
    </row>
    <row r="4000" spans="1:1" x14ac:dyDescent="0.25">
      <c r="A4000" s="323"/>
    </row>
    <row r="4001" spans="1:1" x14ac:dyDescent="0.25">
      <c r="A4001" s="323"/>
    </row>
    <row r="4002" spans="1:1" x14ac:dyDescent="0.25">
      <c r="A4002" s="323"/>
    </row>
    <row r="4003" spans="1:1" x14ac:dyDescent="0.25">
      <c r="A4003" s="323"/>
    </row>
    <row r="4004" spans="1:1" x14ac:dyDescent="0.25">
      <c r="A4004" s="323"/>
    </row>
    <row r="4005" spans="1:1" x14ac:dyDescent="0.25">
      <c r="A4005" s="323"/>
    </row>
    <row r="4006" spans="1:1" x14ac:dyDescent="0.25">
      <c r="A4006" s="323"/>
    </row>
    <row r="4007" spans="1:1" x14ac:dyDescent="0.25">
      <c r="A4007" s="323"/>
    </row>
    <row r="4008" spans="1:1" x14ac:dyDescent="0.25">
      <c r="A4008" s="323"/>
    </row>
    <row r="4009" spans="1:1" x14ac:dyDescent="0.25">
      <c r="A4009" s="323"/>
    </row>
    <row r="4010" spans="1:1" x14ac:dyDescent="0.25">
      <c r="A4010" s="323"/>
    </row>
    <row r="4011" spans="1:1" x14ac:dyDescent="0.25">
      <c r="A4011" s="323"/>
    </row>
    <row r="4012" spans="1:1" x14ac:dyDescent="0.25">
      <c r="A4012" s="323"/>
    </row>
    <row r="4013" spans="1:1" x14ac:dyDescent="0.25">
      <c r="A4013" s="323"/>
    </row>
    <row r="4014" spans="1:1" x14ac:dyDescent="0.25">
      <c r="A4014" s="323"/>
    </row>
    <row r="4015" spans="1:1" x14ac:dyDescent="0.25">
      <c r="A4015" s="323"/>
    </row>
    <row r="4016" spans="1:1" x14ac:dyDescent="0.25">
      <c r="A4016" s="323"/>
    </row>
    <row r="4017" spans="1:1" x14ac:dyDescent="0.25">
      <c r="A4017" s="323"/>
    </row>
    <row r="4018" spans="1:1" x14ac:dyDescent="0.25">
      <c r="A4018" s="323"/>
    </row>
    <row r="4019" spans="1:1" x14ac:dyDescent="0.25">
      <c r="A4019" s="323"/>
    </row>
    <row r="4020" spans="1:1" x14ac:dyDescent="0.25">
      <c r="A4020" s="323"/>
    </row>
    <row r="4021" spans="1:1" x14ac:dyDescent="0.25">
      <c r="A4021" s="323"/>
    </row>
    <row r="4022" spans="1:1" x14ac:dyDescent="0.25">
      <c r="A4022" s="323"/>
    </row>
    <row r="4023" spans="1:1" x14ac:dyDescent="0.25">
      <c r="A4023" s="323"/>
    </row>
    <row r="4024" spans="1:1" x14ac:dyDescent="0.25">
      <c r="A4024" s="323"/>
    </row>
    <row r="4025" spans="1:1" x14ac:dyDescent="0.25">
      <c r="A4025" s="323"/>
    </row>
    <row r="4026" spans="1:1" x14ac:dyDescent="0.25">
      <c r="A4026" s="323"/>
    </row>
    <row r="4027" spans="1:1" x14ac:dyDescent="0.25">
      <c r="A4027" s="323"/>
    </row>
    <row r="4028" spans="1:1" x14ac:dyDescent="0.25">
      <c r="A4028" s="323"/>
    </row>
    <row r="4029" spans="1:1" x14ac:dyDescent="0.25">
      <c r="A4029" s="323"/>
    </row>
    <row r="4030" spans="1:1" x14ac:dyDescent="0.25">
      <c r="A4030" s="323"/>
    </row>
    <row r="4031" spans="1:1" x14ac:dyDescent="0.25">
      <c r="A4031" s="323"/>
    </row>
    <row r="4032" spans="1:1" x14ac:dyDescent="0.25">
      <c r="A4032" s="323"/>
    </row>
    <row r="4033" spans="1:1" x14ac:dyDescent="0.25">
      <c r="A4033" s="323"/>
    </row>
    <row r="4034" spans="1:1" x14ac:dyDescent="0.25">
      <c r="A4034" s="323"/>
    </row>
    <row r="4035" spans="1:1" x14ac:dyDescent="0.25">
      <c r="A4035" s="323"/>
    </row>
    <row r="4036" spans="1:1" x14ac:dyDescent="0.25">
      <c r="A4036" s="323"/>
    </row>
    <row r="4037" spans="1:1" x14ac:dyDescent="0.25">
      <c r="A4037" s="323"/>
    </row>
    <row r="4038" spans="1:1" x14ac:dyDescent="0.25">
      <c r="A4038" s="323"/>
    </row>
    <row r="4039" spans="1:1" x14ac:dyDescent="0.25">
      <c r="A4039" s="323"/>
    </row>
    <row r="4040" spans="1:1" x14ac:dyDescent="0.25">
      <c r="A4040" s="323"/>
    </row>
    <row r="4041" spans="1:1" x14ac:dyDescent="0.25">
      <c r="A4041" s="323"/>
    </row>
    <row r="4042" spans="1:1" x14ac:dyDescent="0.25">
      <c r="A4042" s="323"/>
    </row>
    <row r="4043" spans="1:1" x14ac:dyDescent="0.25">
      <c r="A4043" s="323"/>
    </row>
    <row r="4044" spans="1:1" x14ac:dyDescent="0.25">
      <c r="A4044" s="323"/>
    </row>
    <row r="4045" spans="1:1" x14ac:dyDescent="0.25">
      <c r="A4045" s="323"/>
    </row>
    <row r="4046" spans="1:1" x14ac:dyDescent="0.25">
      <c r="A4046" s="323"/>
    </row>
    <row r="4047" spans="1:1" x14ac:dyDescent="0.25">
      <c r="A4047" s="323"/>
    </row>
    <row r="4048" spans="1:1" x14ac:dyDescent="0.25">
      <c r="A4048" s="323"/>
    </row>
    <row r="4049" spans="1:1" x14ac:dyDescent="0.25">
      <c r="A4049" s="323"/>
    </row>
    <row r="4050" spans="1:1" x14ac:dyDescent="0.25">
      <c r="A4050" s="323"/>
    </row>
    <row r="4051" spans="1:1" x14ac:dyDescent="0.25">
      <c r="A4051" s="323"/>
    </row>
    <row r="4052" spans="1:1" x14ac:dyDescent="0.25">
      <c r="A4052" s="323"/>
    </row>
    <row r="4053" spans="1:1" x14ac:dyDescent="0.25">
      <c r="A4053" s="323"/>
    </row>
    <row r="4054" spans="1:1" x14ac:dyDescent="0.25">
      <c r="A4054" s="323"/>
    </row>
    <row r="4055" spans="1:1" x14ac:dyDescent="0.25">
      <c r="A4055" s="323"/>
    </row>
    <row r="4056" spans="1:1" x14ac:dyDescent="0.25">
      <c r="A4056" s="323"/>
    </row>
    <row r="4057" spans="1:1" x14ac:dyDescent="0.25">
      <c r="A4057" s="323"/>
    </row>
    <row r="4058" spans="1:1" x14ac:dyDescent="0.25">
      <c r="A4058" s="323"/>
    </row>
    <row r="4059" spans="1:1" x14ac:dyDescent="0.25">
      <c r="A4059" s="323"/>
    </row>
    <row r="4060" spans="1:1" x14ac:dyDescent="0.25">
      <c r="A4060" s="323"/>
    </row>
    <row r="4061" spans="1:1" x14ac:dyDescent="0.25">
      <c r="A4061" s="323"/>
    </row>
    <row r="4062" spans="1:1" x14ac:dyDescent="0.25">
      <c r="A4062" s="323"/>
    </row>
    <row r="4063" spans="1:1" x14ac:dyDescent="0.25">
      <c r="A4063" s="323"/>
    </row>
    <row r="4064" spans="1:1" x14ac:dyDescent="0.25">
      <c r="A4064" s="323"/>
    </row>
    <row r="4065" spans="1:1" x14ac:dyDescent="0.25">
      <c r="A4065" s="323"/>
    </row>
    <row r="4066" spans="1:1" x14ac:dyDescent="0.25">
      <c r="A4066" s="323"/>
    </row>
    <row r="4067" spans="1:1" x14ac:dyDescent="0.25">
      <c r="A4067" s="323"/>
    </row>
    <row r="4068" spans="1:1" x14ac:dyDescent="0.25">
      <c r="A4068" s="323"/>
    </row>
    <row r="4069" spans="1:1" x14ac:dyDescent="0.25">
      <c r="A4069" s="323"/>
    </row>
    <row r="4070" spans="1:1" x14ac:dyDescent="0.25">
      <c r="A4070" s="323"/>
    </row>
    <row r="4071" spans="1:1" x14ac:dyDescent="0.25">
      <c r="A4071" s="323"/>
    </row>
    <row r="4072" spans="1:1" x14ac:dyDescent="0.25">
      <c r="A4072" s="323"/>
    </row>
    <row r="4073" spans="1:1" x14ac:dyDescent="0.25">
      <c r="A4073" s="323"/>
    </row>
    <row r="4074" spans="1:1" x14ac:dyDescent="0.25">
      <c r="A4074" s="323"/>
    </row>
    <row r="4075" spans="1:1" x14ac:dyDescent="0.25">
      <c r="A4075" s="323"/>
    </row>
    <row r="4076" spans="1:1" x14ac:dyDescent="0.25">
      <c r="A4076" s="323"/>
    </row>
    <row r="4077" spans="1:1" x14ac:dyDescent="0.25">
      <c r="A4077" s="323"/>
    </row>
    <row r="4078" spans="1:1" x14ac:dyDescent="0.25">
      <c r="A4078" s="323"/>
    </row>
    <row r="4079" spans="1:1" x14ac:dyDescent="0.25">
      <c r="A4079" s="323"/>
    </row>
    <row r="4080" spans="1:1" x14ac:dyDescent="0.25">
      <c r="A4080" s="323"/>
    </row>
    <row r="4081" spans="1:1" x14ac:dyDescent="0.25">
      <c r="A4081" s="323"/>
    </row>
    <row r="4082" spans="1:1" x14ac:dyDescent="0.25">
      <c r="A4082" s="323"/>
    </row>
    <row r="4083" spans="1:1" x14ac:dyDescent="0.25">
      <c r="A4083" s="323"/>
    </row>
    <row r="4084" spans="1:1" x14ac:dyDescent="0.25">
      <c r="A4084" s="323"/>
    </row>
    <row r="4085" spans="1:1" x14ac:dyDescent="0.25">
      <c r="A4085" s="323"/>
    </row>
    <row r="4086" spans="1:1" x14ac:dyDescent="0.25">
      <c r="A4086" s="323"/>
    </row>
    <row r="4087" spans="1:1" x14ac:dyDescent="0.25">
      <c r="A4087" s="323"/>
    </row>
    <row r="4088" spans="1:1" x14ac:dyDescent="0.25">
      <c r="A4088" s="323"/>
    </row>
    <row r="4089" spans="1:1" x14ac:dyDescent="0.25">
      <c r="A4089" s="323"/>
    </row>
    <row r="4090" spans="1:1" x14ac:dyDescent="0.25">
      <c r="A4090" s="323"/>
    </row>
    <row r="4091" spans="1:1" x14ac:dyDescent="0.25">
      <c r="A4091" s="323"/>
    </row>
    <row r="4092" spans="1:1" x14ac:dyDescent="0.25">
      <c r="A4092" s="323"/>
    </row>
    <row r="4093" spans="1:1" x14ac:dyDescent="0.25">
      <c r="A4093" s="323"/>
    </row>
    <row r="4094" spans="1:1" x14ac:dyDescent="0.25">
      <c r="A4094" s="323"/>
    </row>
    <row r="4095" spans="1:1" x14ac:dyDescent="0.25">
      <c r="A4095" s="323"/>
    </row>
    <row r="4096" spans="1:1" x14ac:dyDescent="0.25">
      <c r="A4096" s="323"/>
    </row>
    <row r="4097" spans="1:1" x14ac:dyDescent="0.25">
      <c r="A4097" s="323"/>
    </row>
    <row r="4098" spans="1:1" x14ac:dyDescent="0.25">
      <c r="A4098" s="323"/>
    </row>
    <row r="4099" spans="1:1" x14ac:dyDescent="0.25">
      <c r="A4099" s="323"/>
    </row>
    <row r="4100" spans="1:1" x14ac:dyDescent="0.25">
      <c r="A4100" s="323"/>
    </row>
    <row r="4101" spans="1:1" x14ac:dyDescent="0.25">
      <c r="A4101" s="323"/>
    </row>
    <row r="4102" spans="1:1" x14ac:dyDescent="0.25">
      <c r="A4102" s="323"/>
    </row>
    <row r="4103" spans="1:1" x14ac:dyDescent="0.25">
      <c r="A4103" s="323"/>
    </row>
    <row r="4104" spans="1:1" x14ac:dyDescent="0.25">
      <c r="A4104" s="323"/>
    </row>
    <row r="4105" spans="1:1" x14ac:dyDescent="0.25">
      <c r="A4105" s="323"/>
    </row>
    <row r="4106" spans="1:1" x14ac:dyDescent="0.25">
      <c r="A4106" s="323"/>
    </row>
    <row r="4107" spans="1:1" x14ac:dyDescent="0.25">
      <c r="A4107" s="323"/>
    </row>
    <row r="4108" spans="1:1" x14ac:dyDescent="0.25">
      <c r="A4108" s="323"/>
    </row>
    <row r="4109" spans="1:1" x14ac:dyDescent="0.25">
      <c r="A4109" s="323"/>
    </row>
    <row r="4110" spans="1:1" x14ac:dyDescent="0.25">
      <c r="A4110" s="323"/>
    </row>
    <row r="4111" spans="1:1" x14ac:dyDescent="0.25">
      <c r="A4111" s="323"/>
    </row>
    <row r="4112" spans="1:1" x14ac:dyDescent="0.25">
      <c r="A4112" s="323"/>
    </row>
    <row r="4113" spans="1:1" x14ac:dyDescent="0.25">
      <c r="A4113" s="323"/>
    </row>
    <row r="4114" spans="1:1" x14ac:dyDescent="0.25">
      <c r="A4114" s="323"/>
    </row>
    <row r="4115" spans="1:1" x14ac:dyDescent="0.25">
      <c r="A4115" s="323"/>
    </row>
    <row r="4116" spans="1:1" x14ac:dyDescent="0.25">
      <c r="A4116" s="323"/>
    </row>
    <row r="4117" spans="1:1" x14ac:dyDescent="0.25">
      <c r="A4117" s="323"/>
    </row>
    <row r="4118" spans="1:1" x14ac:dyDescent="0.25">
      <c r="A4118" s="323"/>
    </row>
    <row r="4119" spans="1:1" x14ac:dyDescent="0.25">
      <c r="A4119" s="323"/>
    </row>
    <row r="4120" spans="1:1" x14ac:dyDescent="0.25">
      <c r="A4120" s="323"/>
    </row>
    <row r="4121" spans="1:1" x14ac:dyDescent="0.25">
      <c r="A4121" s="323"/>
    </row>
    <row r="4122" spans="1:1" x14ac:dyDescent="0.25">
      <c r="A4122" s="323"/>
    </row>
    <row r="4123" spans="1:1" x14ac:dyDescent="0.25">
      <c r="A4123" s="323"/>
    </row>
    <row r="4124" spans="1:1" x14ac:dyDescent="0.25">
      <c r="A4124" s="323"/>
    </row>
    <row r="4125" spans="1:1" x14ac:dyDescent="0.25">
      <c r="A4125" s="323"/>
    </row>
    <row r="4126" spans="1:1" x14ac:dyDescent="0.25">
      <c r="A4126" s="323"/>
    </row>
    <row r="4127" spans="1:1" x14ac:dyDescent="0.25">
      <c r="A4127" s="323"/>
    </row>
    <row r="4128" spans="1:1" x14ac:dyDescent="0.25">
      <c r="A4128" s="323"/>
    </row>
    <row r="4129" spans="1:1" x14ac:dyDescent="0.25">
      <c r="A4129" s="323"/>
    </row>
    <row r="4130" spans="1:1" x14ac:dyDescent="0.25">
      <c r="A4130" s="323"/>
    </row>
    <row r="4131" spans="1:1" x14ac:dyDescent="0.25">
      <c r="A4131" s="323"/>
    </row>
    <row r="4132" spans="1:1" x14ac:dyDescent="0.25">
      <c r="A4132" s="323"/>
    </row>
    <row r="4133" spans="1:1" x14ac:dyDescent="0.25">
      <c r="A4133" s="323"/>
    </row>
    <row r="4134" spans="1:1" x14ac:dyDescent="0.25">
      <c r="A4134" s="323"/>
    </row>
    <row r="4135" spans="1:1" x14ac:dyDescent="0.25">
      <c r="A4135" s="323"/>
    </row>
    <row r="4136" spans="1:1" x14ac:dyDescent="0.25">
      <c r="A4136" s="323"/>
    </row>
    <row r="4137" spans="1:1" x14ac:dyDescent="0.25">
      <c r="A4137" s="323"/>
    </row>
    <row r="4138" spans="1:1" x14ac:dyDescent="0.25">
      <c r="A4138" s="323"/>
    </row>
    <row r="4139" spans="1:1" x14ac:dyDescent="0.25">
      <c r="A4139" s="323"/>
    </row>
    <row r="4140" spans="1:1" x14ac:dyDescent="0.25">
      <c r="A4140" s="323"/>
    </row>
    <row r="4141" spans="1:1" x14ac:dyDescent="0.25">
      <c r="A4141" s="323"/>
    </row>
    <row r="4142" spans="1:1" x14ac:dyDescent="0.25">
      <c r="A4142" s="323"/>
    </row>
    <row r="4143" spans="1:1" x14ac:dyDescent="0.25">
      <c r="A4143" s="323"/>
    </row>
    <row r="4144" spans="1:1" x14ac:dyDescent="0.25">
      <c r="A4144" s="323"/>
    </row>
    <row r="4145" spans="1:1" x14ac:dyDescent="0.25">
      <c r="A4145" s="323"/>
    </row>
    <row r="4146" spans="1:1" x14ac:dyDescent="0.25">
      <c r="A4146" s="323"/>
    </row>
    <row r="4147" spans="1:1" x14ac:dyDescent="0.25">
      <c r="A4147" s="323"/>
    </row>
    <row r="4148" spans="1:1" x14ac:dyDescent="0.25">
      <c r="A4148" s="323"/>
    </row>
    <row r="4149" spans="1:1" x14ac:dyDescent="0.25">
      <c r="A4149" s="323"/>
    </row>
    <row r="4150" spans="1:1" x14ac:dyDescent="0.25">
      <c r="A4150" s="323"/>
    </row>
    <row r="4151" spans="1:1" x14ac:dyDescent="0.25">
      <c r="A4151" s="323"/>
    </row>
    <row r="4152" spans="1:1" x14ac:dyDescent="0.25">
      <c r="A4152" s="323"/>
    </row>
    <row r="4153" spans="1:1" x14ac:dyDescent="0.25">
      <c r="A4153" s="323"/>
    </row>
    <row r="4154" spans="1:1" x14ac:dyDescent="0.25">
      <c r="A4154" s="323"/>
    </row>
    <row r="4155" spans="1:1" x14ac:dyDescent="0.25">
      <c r="A4155" s="323"/>
    </row>
    <row r="4156" spans="1:1" x14ac:dyDescent="0.25">
      <c r="A4156" s="323"/>
    </row>
    <row r="4157" spans="1:1" x14ac:dyDescent="0.25">
      <c r="A4157" s="323"/>
    </row>
    <row r="4158" spans="1:1" x14ac:dyDescent="0.25">
      <c r="A4158" s="323"/>
    </row>
    <row r="4159" spans="1:1" x14ac:dyDescent="0.25">
      <c r="A4159" s="323"/>
    </row>
    <row r="4160" spans="1:1" x14ac:dyDescent="0.25">
      <c r="A4160" s="323"/>
    </row>
    <row r="4161" spans="1:1" x14ac:dyDescent="0.25">
      <c r="A4161" s="323"/>
    </row>
    <row r="4162" spans="1:1" x14ac:dyDescent="0.25">
      <c r="A4162" s="323"/>
    </row>
    <row r="4163" spans="1:1" x14ac:dyDescent="0.25">
      <c r="A4163" s="323"/>
    </row>
    <row r="4164" spans="1:1" x14ac:dyDescent="0.25">
      <c r="A4164" s="323"/>
    </row>
    <row r="4165" spans="1:1" x14ac:dyDescent="0.25">
      <c r="A4165" s="323"/>
    </row>
    <row r="4166" spans="1:1" x14ac:dyDescent="0.25">
      <c r="A4166" s="323"/>
    </row>
    <row r="4167" spans="1:1" x14ac:dyDescent="0.25">
      <c r="A4167" s="323"/>
    </row>
    <row r="4168" spans="1:1" x14ac:dyDescent="0.25">
      <c r="A4168" s="323"/>
    </row>
    <row r="4169" spans="1:1" x14ac:dyDescent="0.25">
      <c r="A4169" s="323"/>
    </row>
    <row r="4170" spans="1:1" x14ac:dyDescent="0.25">
      <c r="A4170" s="323"/>
    </row>
    <row r="4171" spans="1:1" x14ac:dyDescent="0.25">
      <c r="A4171" s="323"/>
    </row>
    <row r="4172" spans="1:1" x14ac:dyDescent="0.25">
      <c r="A4172" s="323"/>
    </row>
    <row r="4173" spans="1:1" x14ac:dyDescent="0.25">
      <c r="A4173" s="323"/>
    </row>
    <row r="4174" spans="1:1" x14ac:dyDescent="0.25">
      <c r="A4174" s="323"/>
    </row>
    <row r="4175" spans="1:1" x14ac:dyDescent="0.25">
      <c r="A4175" s="323"/>
    </row>
    <row r="4176" spans="1:1" x14ac:dyDescent="0.25">
      <c r="A4176" s="323"/>
    </row>
    <row r="4177" spans="1:1" x14ac:dyDescent="0.25">
      <c r="A4177" s="323"/>
    </row>
    <row r="4178" spans="1:1" x14ac:dyDescent="0.25">
      <c r="A4178" s="323"/>
    </row>
    <row r="4179" spans="1:1" x14ac:dyDescent="0.25">
      <c r="A4179" s="323"/>
    </row>
    <row r="4180" spans="1:1" x14ac:dyDescent="0.25">
      <c r="A4180" s="323"/>
    </row>
    <row r="4181" spans="1:1" x14ac:dyDescent="0.25">
      <c r="A4181" s="323"/>
    </row>
    <row r="4182" spans="1:1" x14ac:dyDescent="0.25">
      <c r="A4182" s="323"/>
    </row>
    <row r="4183" spans="1:1" x14ac:dyDescent="0.25">
      <c r="A4183" s="323"/>
    </row>
    <row r="4184" spans="1:1" x14ac:dyDescent="0.25">
      <c r="A4184" s="323"/>
    </row>
    <row r="4185" spans="1:1" x14ac:dyDescent="0.25">
      <c r="A4185" s="323"/>
    </row>
    <row r="4186" spans="1:1" x14ac:dyDescent="0.25">
      <c r="A4186" s="323"/>
    </row>
    <row r="4187" spans="1:1" x14ac:dyDescent="0.25">
      <c r="A4187" s="323"/>
    </row>
    <row r="4188" spans="1:1" x14ac:dyDescent="0.25">
      <c r="A4188" s="323"/>
    </row>
    <row r="4189" spans="1:1" x14ac:dyDescent="0.25">
      <c r="A4189" s="323"/>
    </row>
    <row r="4190" spans="1:1" x14ac:dyDescent="0.25">
      <c r="A4190" s="323"/>
    </row>
    <row r="4191" spans="1:1" x14ac:dyDescent="0.25">
      <c r="A4191" s="323"/>
    </row>
    <row r="4192" spans="1:1" x14ac:dyDescent="0.25">
      <c r="A4192" s="323"/>
    </row>
    <row r="4193" spans="1:1" x14ac:dyDescent="0.25">
      <c r="A4193" s="323"/>
    </row>
    <row r="4194" spans="1:1" x14ac:dyDescent="0.25">
      <c r="A4194" s="323"/>
    </row>
    <row r="4195" spans="1:1" x14ac:dyDescent="0.25">
      <c r="A4195" s="323"/>
    </row>
    <row r="4196" spans="1:1" x14ac:dyDescent="0.25">
      <c r="A4196" s="323"/>
    </row>
    <row r="4197" spans="1:1" x14ac:dyDescent="0.25">
      <c r="A4197" s="323"/>
    </row>
    <row r="4198" spans="1:1" x14ac:dyDescent="0.25">
      <c r="A4198" s="323"/>
    </row>
    <row r="4199" spans="1:1" x14ac:dyDescent="0.25">
      <c r="A4199" s="323"/>
    </row>
    <row r="4200" spans="1:1" x14ac:dyDescent="0.25">
      <c r="A4200" s="323"/>
    </row>
    <row r="4201" spans="1:1" x14ac:dyDescent="0.25">
      <c r="A4201" s="323"/>
    </row>
    <row r="4202" spans="1:1" x14ac:dyDescent="0.25">
      <c r="A4202" s="323"/>
    </row>
    <row r="4203" spans="1:1" x14ac:dyDescent="0.25">
      <c r="A4203" s="323"/>
    </row>
    <row r="4204" spans="1:1" x14ac:dyDescent="0.25">
      <c r="A4204" s="323"/>
    </row>
    <row r="4205" spans="1:1" x14ac:dyDescent="0.25">
      <c r="A4205" s="323"/>
    </row>
    <row r="4206" spans="1:1" x14ac:dyDescent="0.25">
      <c r="A4206" s="323"/>
    </row>
    <row r="4207" spans="1:1" x14ac:dyDescent="0.25">
      <c r="A4207" s="323"/>
    </row>
    <row r="4208" spans="1:1" x14ac:dyDescent="0.25">
      <c r="A4208" s="323"/>
    </row>
    <row r="4209" spans="1:1" x14ac:dyDescent="0.25">
      <c r="A4209" s="323"/>
    </row>
    <row r="4210" spans="1:1" x14ac:dyDescent="0.25">
      <c r="A4210" s="323"/>
    </row>
    <row r="4211" spans="1:1" x14ac:dyDescent="0.25">
      <c r="A4211" s="323"/>
    </row>
    <row r="4212" spans="1:1" x14ac:dyDescent="0.25">
      <c r="A4212" s="323"/>
    </row>
    <row r="4213" spans="1:1" x14ac:dyDescent="0.25">
      <c r="A4213" s="323"/>
    </row>
    <row r="4214" spans="1:1" x14ac:dyDescent="0.25">
      <c r="A4214" s="323"/>
    </row>
    <row r="4215" spans="1:1" x14ac:dyDescent="0.25">
      <c r="A4215" s="323"/>
    </row>
    <row r="4216" spans="1:1" x14ac:dyDescent="0.25">
      <c r="A4216" s="323"/>
    </row>
    <row r="4217" spans="1:1" x14ac:dyDescent="0.25">
      <c r="A4217" s="323"/>
    </row>
    <row r="4218" spans="1:1" x14ac:dyDescent="0.25">
      <c r="A4218" s="323"/>
    </row>
    <row r="4219" spans="1:1" x14ac:dyDescent="0.25">
      <c r="A4219" s="323"/>
    </row>
    <row r="4220" spans="1:1" x14ac:dyDescent="0.25">
      <c r="A4220" s="323"/>
    </row>
    <row r="4221" spans="1:1" x14ac:dyDescent="0.25">
      <c r="A4221" s="323"/>
    </row>
    <row r="4222" spans="1:1" x14ac:dyDescent="0.25">
      <c r="A4222" s="323"/>
    </row>
    <row r="4223" spans="1:1" x14ac:dyDescent="0.25">
      <c r="A4223" s="323"/>
    </row>
    <row r="4224" spans="1:1" x14ac:dyDescent="0.25">
      <c r="A4224" s="323"/>
    </row>
    <row r="4225" spans="1:1" x14ac:dyDescent="0.25">
      <c r="A4225" s="323"/>
    </row>
    <row r="4226" spans="1:1" x14ac:dyDescent="0.25">
      <c r="A4226" s="323"/>
    </row>
    <row r="4227" spans="1:1" x14ac:dyDescent="0.25">
      <c r="A4227" s="323"/>
    </row>
    <row r="4228" spans="1:1" x14ac:dyDescent="0.25">
      <c r="A4228" s="323"/>
    </row>
    <row r="4229" spans="1:1" x14ac:dyDescent="0.25">
      <c r="A4229" s="323"/>
    </row>
    <row r="4230" spans="1:1" x14ac:dyDescent="0.25">
      <c r="A4230" s="323"/>
    </row>
    <row r="4231" spans="1:1" x14ac:dyDescent="0.25">
      <c r="A4231" s="323"/>
    </row>
    <row r="4232" spans="1:1" x14ac:dyDescent="0.25">
      <c r="A4232" s="323"/>
    </row>
    <row r="4233" spans="1:1" x14ac:dyDescent="0.25">
      <c r="A4233" s="323"/>
    </row>
    <row r="4234" spans="1:1" x14ac:dyDescent="0.25">
      <c r="A4234" s="323"/>
    </row>
    <row r="4235" spans="1:1" x14ac:dyDescent="0.25">
      <c r="A4235" s="323"/>
    </row>
    <row r="4236" spans="1:1" x14ac:dyDescent="0.25">
      <c r="A4236" s="323"/>
    </row>
    <row r="4237" spans="1:1" x14ac:dyDescent="0.25">
      <c r="A4237" s="323"/>
    </row>
    <row r="4238" spans="1:1" x14ac:dyDescent="0.25">
      <c r="A4238" s="323"/>
    </row>
    <row r="4239" spans="1:1" x14ac:dyDescent="0.25">
      <c r="A4239" s="323"/>
    </row>
    <row r="4240" spans="1:1" x14ac:dyDescent="0.25">
      <c r="A4240" s="323"/>
    </row>
    <row r="4241" spans="1:1" x14ac:dyDescent="0.25">
      <c r="A4241" s="323"/>
    </row>
    <row r="4242" spans="1:1" x14ac:dyDescent="0.25">
      <c r="A4242" s="323"/>
    </row>
    <row r="4243" spans="1:1" x14ac:dyDescent="0.25">
      <c r="A4243" s="323"/>
    </row>
    <row r="4244" spans="1:1" x14ac:dyDescent="0.25">
      <c r="A4244" s="323"/>
    </row>
    <row r="4245" spans="1:1" x14ac:dyDescent="0.25">
      <c r="A4245" s="323"/>
    </row>
    <row r="4246" spans="1:1" x14ac:dyDescent="0.25">
      <c r="A4246" s="323"/>
    </row>
    <row r="4247" spans="1:1" x14ac:dyDescent="0.25">
      <c r="A4247" s="323"/>
    </row>
    <row r="4248" spans="1:1" x14ac:dyDescent="0.25">
      <c r="A4248" s="323"/>
    </row>
    <row r="4249" spans="1:1" x14ac:dyDescent="0.25">
      <c r="A4249" s="323"/>
    </row>
    <row r="4250" spans="1:1" x14ac:dyDescent="0.25">
      <c r="A4250" s="323"/>
    </row>
    <row r="4251" spans="1:1" x14ac:dyDescent="0.25">
      <c r="A4251" s="323"/>
    </row>
    <row r="4252" spans="1:1" x14ac:dyDescent="0.25">
      <c r="A4252" s="323"/>
    </row>
    <row r="4253" spans="1:1" x14ac:dyDescent="0.25">
      <c r="A4253" s="323"/>
    </row>
    <row r="4254" spans="1:1" x14ac:dyDescent="0.25">
      <c r="A4254" s="323"/>
    </row>
    <row r="4255" spans="1:1" x14ac:dyDescent="0.25">
      <c r="A4255" s="323"/>
    </row>
    <row r="4256" spans="1:1" x14ac:dyDescent="0.25">
      <c r="A4256" s="323"/>
    </row>
    <row r="4257" spans="1:1" x14ac:dyDescent="0.25">
      <c r="A4257" s="323"/>
    </row>
    <row r="4258" spans="1:1" x14ac:dyDescent="0.25">
      <c r="A4258" s="323"/>
    </row>
    <row r="4259" spans="1:1" x14ac:dyDescent="0.25">
      <c r="A4259" s="323"/>
    </row>
    <row r="4260" spans="1:1" x14ac:dyDescent="0.25">
      <c r="A4260" s="323"/>
    </row>
    <row r="4261" spans="1:1" x14ac:dyDescent="0.25">
      <c r="A4261" s="323"/>
    </row>
    <row r="4262" spans="1:1" x14ac:dyDescent="0.25">
      <c r="A4262" s="323"/>
    </row>
    <row r="4263" spans="1:1" x14ac:dyDescent="0.25">
      <c r="A4263" s="323"/>
    </row>
    <row r="4264" spans="1:1" x14ac:dyDescent="0.25">
      <c r="A4264" s="323"/>
    </row>
    <row r="4265" spans="1:1" x14ac:dyDescent="0.25">
      <c r="A4265" s="323"/>
    </row>
    <row r="4266" spans="1:1" x14ac:dyDescent="0.25">
      <c r="A4266" s="323"/>
    </row>
    <row r="4267" spans="1:1" x14ac:dyDescent="0.25">
      <c r="A4267" s="323"/>
    </row>
    <row r="4268" spans="1:1" x14ac:dyDescent="0.25">
      <c r="A4268" s="323"/>
    </row>
    <row r="4269" spans="1:1" x14ac:dyDescent="0.25">
      <c r="A4269" s="323"/>
    </row>
    <row r="4270" spans="1:1" x14ac:dyDescent="0.25">
      <c r="A4270" s="323"/>
    </row>
    <row r="4271" spans="1:1" x14ac:dyDescent="0.25">
      <c r="A4271" s="323"/>
    </row>
    <row r="4272" spans="1:1" x14ac:dyDescent="0.25">
      <c r="A4272" s="323"/>
    </row>
    <row r="4273" spans="1:1" x14ac:dyDescent="0.25">
      <c r="A4273" s="323"/>
    </row>
    <row r="4274" spans="1:1" x14ac:dyDescent="0.25">
      <c r="A4274" s="323"/>
    </row>
    <row r="4275" spans="1:1" x14ac:dyDescent="0.25">
      <c r="A4275" s="323"/>
    </row>
    <row r="4276" spans="1:1" x14ac:dyDescent="0.25">
      <c r="A4276" s="323"/>
    </row>
    <row r="4277" spans="1:1" x14ac:dyDescent="0.25">
      <c r="A4277" s="323"/>
    </row>
    <row r="4278" spans="1:1" x14ac:dyDescent="0.25">
      <c r="A4278" s="323"/>
    </row>
    <row r="4279" spans="1:1" x14ac:dyDescent="0.25">
      <c r="A4279" s="323"/>
    </row>
    <row r="4280" spans="1:1" x14ac:dyDescent="0.25">
      <c r="A4280" s="323"/>
    </row>
    <row r="4281" spans="1:1" x14ac:dyDescent="0.25">
      <c r="A4281" s="323"/>
    </row>
    <row r="4282" spans="1:1" x14ac:dyDescent="0.25">
      <c r="A4282" s="323"/>
    </row>
    <row r="4283" spans="1:1" x14ac:dyDescent="0.25">
      <c r="A4283" s="323"/>
    </row>
    <row r="4284" spans="1:1" x14ac:dyDescent="0.25">
      <c r="A4284" s="323"/>
    </row>
    <row r="4285" spans="1:1" x14ac:dyDescent="0.25">
      <c r="A4285" s="323"/>
    </row>
    <row r="4286" spans="1:1" x14ac:dyDescent="0.25">
      <c r="A4286" s="323"/>
    </row>
    <row r="4287" spans="1:1" x14ac:dyDescent="0.25">
      <c r="A4287" s="323"/>
    </row>
    <row r="4288" spans="1:1" x14ac:dyDescent="0.25">
      <c r="A4288" s="323"/>
    </row>
    <row r="4289" spans="1:1" x14ac:dyDescent="0.25">
      <c r="A4289" s="323"/>
    </row>
    <row r="4290" spans="1:1" x14ac:dyDescent="0.25">
      <c r="A4290" s="323"/>
    </row>
    <row r="4291" spans="1:1" x14ac:dyDescent="0.25">
      <c r="A4291" s="323"/>
    </row>
    <row r="4292" spans="1:1" x14ac:dyDescent="0.25">
      <c r="A4292" s="323"/>
    </row>
    <row r="4293" spans="1:1" x14ac:dyDescent="0.25">
      <c r="A4293" s="323"/>
    </row>
    <row r="4294" spans="1:1" x14ac:dyDescent="0.25">
      <c r="A4294" s="323"/>
    </row>
    <row r="4295" spans="1:1" x14ac:dyDescent="0.25">
      <c r="A4295" s="323"/>
    </row>
    <row r="4296" spans="1:1" x14ac:dyDescent="0.25">
      <c r="A4296" s="323"/>
    </row>
    <row r="4297" spans="1:1" x14ac:dyDescent="0.25">
      <c r="A4297" s="323"/>
    </row>
    <row r="4298" spans="1:1" x14ac:dyDescent="0.25">
      <c r="A4298" s="323"/>
    </row>
    <row r="4299" spans="1:1" x14ac:dyDescent="0.25">
      <c r="A4299" s="323"/>
    </row>
    <row r="4300" spans="1:1" x14ac:dyDescent="0.25">
      <c r="A4300" s="323"/>
    </row>
    <row r="4301" spans="1:1" x14ac:dyDescent="0.25">
      <c r="A4301" s="323"/>
    </row>
    <row r="4302" spans="1:1" x14ac:dyDescent="0.25">
      <c r="A4302" s="323"/>
    </row>
    <row r="4303" spans="1:1" x14ac:dyDescent="0.25">
      <c r="A4303" s="323"/>
    </row>
    <row r="4304" spans="1:1" x14ac:dyDescent="0.25">
      <c r="A4304" s="323"/>
    </row>
    <row r="4305" spans="1:1" x14ac:dyDescent="0.25">
      <c r="A4305" s="323"/>
    </row>
    <row r="4306" spans="1:1" x14ac:dyDescent="0.25">
      <c r="A4306" s="323"/>
    </row>
    <row r="4307" spans="1:1" x14ac:dyDescent="0.25">
      <c r="A4307" s="323"/>
    </row>
    <row r="4308" spans="1:1" x14ac:dyDescent="0.25">
      <c r="A4308" s="323"/>
    </row>
    <row r="4309" spans="1:1" x14ac:dyDescent="0.25">
      <c r="A4309" s="323"/>
    </row>
    <row r="4310" spans="1:1" x14ac:dyDescent="0.25">
      <c r="A4310" s="323"/>
    </row>
    <row r="4311" spans="1:1" x14ac:dyDescent="0.25">
      <c r="A4311" s="323"/>
    </row>
    <row r="4312" spans="1:1" x14ac:dyDescent="0.25">
      <c r="A4312" s="323"/>
    </row>
    <row r="4313" spans="1:1" x14ac:dyDescent="0.25">
      <c r="A4313" s="323"/>
    </row>
    <row r="4314" spans="1:1" x14ac:dyDescent="0.25">
      <c r="A4314" s="323"/>
    </row>
    <row r="4315" spans="1:1" x14ac:dyDescent="0.25">
      <c r="A4315" s="323"/>
    </row>
    <row r="4316" spans="1:1" x14ac:dyDescent="0.25">
      <c r="A4316" s="323"/>
    </row>
    <row r="4317" spans="1:1" x14ac:dyDescent="0.25">
      <c r="A4317" s="323"/>
    </row>
    <row r="4318" spans="1:1" x14ac:dyDescent="0.25">
      <c r="A4318" s="323"/>
    </row>
    <row r="4319" spans="1:1" x14ac:dyDescent="0.25">
      <c r="A4319" s="323"/>
    </row>
    <row r="4320" spans="1:1" x14ac:dyDescent="0.25">
      <c r="A4320" s="323"/>
    </row>
    <row r="4321" spans="1:1" x14ac:dyDescent="0.25">
      <c r="A4321" s="323"/>
    </row>
    <row r="4322" spans="1:1" x14ac:dyDescent="0.25">
      <c r="A4322" s="323"/>
    </row>
    <row r="4323" spans="1:1" x14ac:dyDescent="0.25">
      <c r="A4323" s="323"/>
    </row>
    <row r="4324" spans="1:1" x14ac:dyDescent="0.25">
      <c r="A4324" s="323"/>
    </row>
    <row r="4325" spans="1:1" x14ac:dyDescent="0.25">
      <c r="A4325" s="323"/>
    </row>
    <row r="4326" spans="1:1" x14ac:dyDescent="0.25">
      <c r="A4326" s="323"/>
    </row>
    <row r="4327" spans="1:1" x14ac:dyDescent="0.25">
      <c r="A4327" s="323"/>
    </row>
    <row r="4328" spans="1:1" x14ac:dyDescent="0.25">
      <c r="A4328" s="323"/>
    </row>
    <row r="4329" spans="1:1" x14ac:dyDescent="0.25">
      <c r="A4329" s="323"/>
    </row>
    <row r="4330" spans="1:1" x14ac:dyDescent="0.25">
      <c r="A4330" s="323"/>
    </row>
    <row r="4331" spans="1:1" x14ac:dyDescent="0.25">
      <c r="A4331" s="323"/>
    </row>
    <row r="4332" spans="1:1" x14ac:dyDescent="0.25">
      <c r="A4332" s="323"/>
    </row>
    <row r="4333" spans="1:1" x14ac:dyDescent="0.25">
      <c r="A4333" s="323"/>
    </row>
    <row r="4334" spans="1:1" x14ac:dyDescent="0.25">
      <c r="A4334" s="323"/>
    </row>
    <row r="4335" spans="1:1" x14ac:dyDescent="0.25">
      <c r="A4335" s="323"/>
    </row>
    <row r="4336" spans="1:1" x14ac:dyDescent="0.25">
      <c r="A4336" s="323"/>
    </row>
    <row r="4337" spans="1:1" x14ac:dyDescent="0.25">
      <c r="A4337" s="323"/>
    </row>
    <row r="4338" spans="1:1" x14ac:dyDescent="0.25">
      <c r="A4338" s="323"/>
    </row>
    <row r="4339" spans="1:1" x14ac:dyDescent="0.25">
      <c r="A4339" s="323"/>
    </row>
    <row r="4340" spans="1:1" x14ac:dyDescent="0.25">
      <c r="A4340" s="323"/>
    </row>
    <row r="4341" spans="1:1" x14ac:dyDescent="0.25">
      <c r="A4341" s="323"/>
    </row>
    <row r="4342" spans="1:1" x14ac:dyDescent="0.25">
      <c r="A4342" s="323"/>
    </row>
    <row r="4343" spans="1:1" x14ac:dyDescent="0.25">
      <c r="A4343" s="323"/>
    </row>
    <row r="4344" spans="1:1" x14ac:dyDescent="0.25">
      <c r="A4344" s="323"/>
    </row>
    <row r="4345" spans="1:1" x14ac:dyDescent="0.25">
      <c r="A4345" s="323"/>
    </row>
    <row r="4346" spans="1:1" x14ac:dyDescent="0.25">
      <c r="A4346" s="323"/>
    </row>
    <row r="4347" spans="1:1" x14ac:dyDescent="0.25">
      <c r="A4347" s="323"/>
    </row>
    <row r="4348" spans="1:1" x14ac:dyDescent="0.25">
      <c r="A4348" s="323"/>
    </row>
    <row r="4349" spans="1:1" x14ac:dyDescent="0.25">
      <c r="A4349" s="323"/>
    </row>
    <row r="4350" spans="1:1" x14ac:dyDescent="0.25">
      <c r="A4350" s="323"/>
    </row>
    <row r="4351" spans="1:1" x14ac:dyDescent="0.25">
      <c r="A4351" s="323"/>
    </row>
    <row r="4352" spans="1:1" x14ac:dyDescent="0.25">
      <c r="A4352" s="323"/>
    </row>
    <row r="4353" spans="1:1" x14ac:dyDescent="0.25">
      <c r="A4353" s="323"/>
    </row>
    <row r="4354" spans="1:1" x14ac:dyDescent="0.25">
      <c r="A4354" s="323"/>
    </row>
    <row r="4355" spans="1:1" x14ac:dyDescent="0.25">
      <c r="A4355" s="323"/>
    </row>
    <row r="4356" spans="1:1" x14ac:dyDescent="0.25">
      <c r="A4356" s="323"/>
    </row>
    <row r="4357" spans="1:1" x14ac:dyDescent="0.25">
      <c r="A4357" s="323"/>
    </row>
    <row r="4358" spans="1:1" x14ac:dyDescent="0.25">
      <c r="A4358" s="323"/>
    </row>
    <row r="4359" spans="1:1" x14ac:dyDescent="0.25">
      <c r="A4359" s="323"/>
    </row>
    <row r="4360" spans="1:1" x14ac:dyDescent="0.25">
      <c r="A4360" s="323"/>
    </row>
    <row r="4361" spans="1:1" x14ac:dyDescent="0.25">
      <c r="A4361" s="323"/>
    </row>
    <row r="4362" spans="1:1" x14ac:dyDescent="0.25">
      <c r="A4362" s="323"/>
    </row>
    <row r="4363" spans="1:1" x14ac:dyDescent="0.25">
      <c r="A4363" s="323"/>
    </row>
    <row r="4364" spans="1:1" x14ac:dyDescent="0.25">
      <c r="A4364" s="323"/>
    </row>
    <row r="4365" spans="1:1" x14ac:dyDescent="0.25">
      <c r="A4365" s="323"/>
    </row>
    <row r="4366" spans="1:1" x14ac:dyDescent="0.25">
      <c r="A4366" s="323"/>
    </row>
    <row r="4367" spans="1:1" x14ac:dyDescent="0.25">
      <c r="A4367" s="323"/>
    </row>
    <row r="4368" spans="1:1" x14ac:dyDescent="0.25">
      <c r="A4368" s="323"/>
    </row>
    <row r="4369" spans="1:1" x14ac:dyDescent="0.25">
      <c r="A4369" s="323"/>
    </row>
    <row r="4370" spans="1:1" x14ac:dyDescent="0.25">
      <c r="A4370" s="323"/>
    </row>
    <row r="4371" spans="1:1" x14ac:dyDescent="0.25">
      <c r="A4371" s="323"/>
    </row>
    <row r="4372" spans="1:1" x14ac:dyDescent="0.25">
      <c r="A4372" s="323"/>
    </row>
    <row r="4373" spans="1:1" x14ac:dyDescent="0.25">
      <c r="A4373" s="323"/>
    </row>
    <row r="4374" spans="1:1" x14ac:dyDescent="0.25">
      <c r="A4374" s="323"/>
    </row>
    <row r="4375" spans="1:1" x14ac:dyDescent="0.25">
      <c r="A4375" s="323"/>
    </row>
    <row r="4376" spans="1:1" x14ac:dyDescent="0.25">
      <c r="A4376" s="323"/>
    </row>
    <row r="4377" spans="1:1" x14ac:dyDescent="0.25">
      <c r="A4377" s="323"/>
    </row>
    <row r="4378" spans="1:1" x14ac:dyDescent="0.25">
      <c r="A4378" s="323"/>
    </row>
    <row r="4379" spans="1:1" x14ac:dyDescent="0.25">
      <c r="A4379" s="323"/>
    </row>
    <row r="4380" spans="1:1" x14ac:dyDescent="0.25">
      <c r="A4380" s="323"/>
    </row>
    <row r="4381" spans="1:1" x14ac:dyDescent="0.25">
      <c r="A4381" s="323"/>
    </row>
    <row r="4382" spans="1:1" x14ac:dyDescent="0.25">
      <c r="A4382" s="323"/>
    </row>
    <row r="4383" spans="1:1" x14ac:dyDescent="0.25">
      <c r="A4383" s="323"/>
    </row>
    <row r="4384" spans="1:1" x14ac:dyDescent="0.25">
      <c r="A4384" s="323"/>
    </row>
    <row r="4385" spans="1:1" x14ac:dyDescent="0.25">
      <c r="A4385" s="323"/>
    </row>
    <row r="4386" spans="1:1" x14ac:dyDescent="0.25">
      <c r="A4386" s="323"/>
    </row>
    <row r="4387" spans="1:1" x14ac:dyDescent="0.25">
      <c r="A4387" s="323"/>
    </row>
    <row r="4388" spans="1:1" x14ac:dyDescent="0.25">
      <c r="A4388" s="323"/>
    </row>
    <row r="4389" spans="1:1" x14ac:dyDescent="0.25">
      <c r="A4389" s="323"/>
    </row>
    <row r="4390" spans="1:1" x14ac:dyDescent="0.25">
      <c r="A4390" s="323"/>
    </row>
    <row r="4391" spans="1:1" x14ac:dyDescent="0.25">
      <c r="A4391" s="323"/>
    </row>
    <row r="4392" spans="1:1" x14ac:dyDescent="0.25">
      <c r="A4392" s="323"/>
    </row>
    <row r="4393" spans="1:1" x14ac:dyDescent="0.25">
      <c r="A4393" s="323"/>
    </row>
    <row r="4394" spans="1:1" x14ac:dyDescent="0.25">
      <c r="A4394" s="323"/>
    </row>
    <row r="4395" spans="1:1" x14ac:dyDescent="0.25">
      <c r="A4395" s="323"/>
    </row>
    <row r="4396" spans="1:1" x14ac:dyDescent="0.25">
      <c r="A4396" s="323"/>
    </row>
    <row r="4397" spans="1:1" x14ac:dyDescent="0.25">
      <c r="A4397" s="323"/>
    </row>
    <row r="4398" spans="1:1" x14ac:dyDescent="0.25">
      <c r="A4398" s="323"/>
    </row>
    <row r="4399" spans="1:1" x14ac:dyDescent="0.25">
      <c r="A4399" s="323"/>
    </row>
    <row r="4400" spans="1:1" x14ac:dyDescent="0.25">
      <c r="A4400" s="323"/>
    </row>
    <row r="4401" spans="1:1" x14ac:dyDescent="0.25">
      <c r="A4401" s="323"/>
    </row>
    <row r="4402" spans="1:1" x14ac:dyDescent="0.25">
      <c r="A4402" s="323"/>
    </row>
    <row r="4403" spans="1:1" x14ac:dyDescent="0.25">
      <c r="A4403" s="323"/>
    </row>
    <row r="4404" spans="1:1" x14ac:dyDescent="0.25">
      <c r="A4404" s="323"/>
    </row>
    <row r="4405" spans="1:1" x14ac:dyDescent="0.25">
      <c r="A4405" s="323"/>
    </row>
    <row r="4406" spans="1:1" x14ac:dyDescent="0.25">
      <c r="A4406" s="323"/>
    </row>
    <row r="4407" spans="1:1" x14ac:dyDescent="0.25">
      <c r="A4407" s="323"/>
    </row>
    <row r="4408" spans="1:1" x14ac:dyDescent="0.25">
      <c r="A4408" s="323"/>
    </row>
    <row r="4409" spans="1:1" x14ac:dyDescent="0.25">
      <c r="A4409" s="323"/>
    </row>
    <row r="4410" spans="1:1" x14ac:dyDescent="0.25">
      <c r="A4410" s="323"/>
    </row>
    <row r="4411" spans="1:1" x14ac:dyDescent="0.25">
      <c r="A4411" s="323"/>
    </row>
    <row r="4412" spans="1:1" x14ac:dyDescent="0.25">
      <c r="A4412" s="323"/>
    </row>
    <row r="4413" spans="1:1" x14ac:dyDescent="0.25">
      <c r="A4413" s="323"/>
    </row>
    <row r="4414" spans="1:1" x14ac:dyDescent="0.25">
      <c r="A4414" s="323"/>
    </row>
    <row r="4415" spans="1:1" x14ac:dyDescent="0.25">
      <c r="A4415" s="323"/>
    </row>
    <row r="4416" spans="1:1" x14ac:dyDescent="0.25">
      <c r="A4416" s="323"/>
    </row>
    <row r="4417" spans="1:1" x14ac:dyDescent="0.25">
      <c r="A4417" s="323"/>
    </row>
    <row r="4418" spans="1:1" x14ac:dyDescent="0.25">
      <c r="A4418" s="323"/>
    </row>
    <row r="4419" spans="1:1" x14ac:dyDescent="0.25">
      <c r="A4419" s="323"/>
    </row>
    <row r="4420" spans="1:1" x14ac:dyDescent="0.25">
      <c r="A4420" s="323"/>
    </row>
    <row r="4421" spans="1:1" x14ac:dyDescent="0.25">
      <c r="A4421" s="323"/>
    </row>
    <row r="4422" spans="1:1" x14ac:dyDescent="0.25">
      <c r="A4422" s="323"/>
    </row>
    <row r="4423" spans="1:1" x14ac:dyDescent="0.25">
      <c r="A4423" s="323"/>
    </row>
    <row r="4424" spans="1:1" x14ac:dyDescent="0.25">
      <c r="A4424" s="323"/>
    </row>
    <row r="4425" spans="1:1" x14ac:dyDescent="0.25">
      <c r="A4425" s="323"/>
    </row>
    <row r="4426" spans="1:1" x14ac:dyDescent="0.25">
      <c r="A4426" s="323"/>
    </row>
    <row r="4427" spans="1:1" x14ac:dyDescent="0.25">
      <c r="A4427" s="323"/>
    </row>
    <row r="4428" spans="1:1" x14ac:dyDescent="0.25">
      <c r="A4428" s="323"/>
    </row>
    <row r="4429" spans="1:1" x14ac:dyDescent="0.25">
      <c r="A4429" s="323"/>
    </row>
    <row r="4430" spans="1:1" x14ac:dyDescent="0.25">
      <c r="A4430" s="323"/>
    </row>
    <row r="4431" spans="1:1" x14ac:dyDescent="0.25">
      <c r="A4431" s="323"/>
    </row>
    <row r="4432" spans="1:1" x14ac:dyDescent="0.25">
      <c r="A4432" s="323"/>
    </row>
    <row r="4433" spans="1:1" x14ac:dyDescent="0.25">
      <c r="A4433" s="323"/>
    </row>
    <row r="4434" spans="1:1" x14ac:dyDescent="0.25">
      <c r="A4434" s="323"/>
    </row>
    <row r="4435" spans="1:1" x14ac:dyDescent="0.25">
      <c r="A4435" s="323"/>
    </row>
    <row r="4436" spans="1:1" x14ac:dyDescent="0.25">
      <c r="A4436" s="323"/>
    </row>
    <row r="4437" spans="1:1" x14ac:dyDescent="0.25">
      <c r="A4437" s="323"/>
    </row>
    <row r="4438" spans="1:1" x14ac:dyDescent="0.25">
      <c r="A4438" s="323"/>
    </row>
    <row r="4439" spans="1:1" x14ac:dyDescent="0.25">
      <c r="A4439" s="323"/>
    </row>
    <row r="4440" spans="1:1" x14ac:dyDescent="0.25">
      <c r="A4440" s="323"/>
    </row>
    <row r="4441" spans="1:1" x14ac:dyDescent="0.25">
      <c r="A4441" s="323"/>
    </row>
    <row r="4442" spans="1:1" x14ac:dyDescent="0.25">
      <c r="A4442" s="323"/>
    </row>
    <row r="4443" spans="1:1" x14ac:dyDescent="0.25">
      <c r="A4443" s="323"/>
    </row>
    <row r="4444" spans="1:1" x14ac:dyDescent="0.25">
      <c r="A4444" s="323"/>
    </row>
    <row r="4445" spans="1:1" x14ac:dyDescent="0.25">
      <c r="A4445" s="323"/>
    </row>
    <row r="4446" spans="1:1" x14ac:dyDescent="0.25">
      <c r="A4446" s="323"/>
    </row>
    <row r="4447" spans="1:1" x14ac:dyDescent="0.25">
      <c r="A4447" s="323"/>
    </row>
    <row r="4448" spans="1:1" x14ac:dyDescent="0.25">
      <c r="A4448" s="323"/>
    </row>
    <row r="4449" spans="1:1" x14ac:dyDescent="0.25">
      <c r="A4449" s="323"/>
    </row>
    <row r="4450" spans="1:1" x14ac:dyDescent="0.25">
      <c r="A4450" s="323"/>
    </row>
    <row r="4451" spans="1:1" x14ac:dyDescent="0.25">
      <c r="A4451" s="323"/>
    </row>
    <row r="4452" spans="1:1" x14ac:dyDescent="0.25">
      <c r="A4452" s="323"/>
    </row>
    <row r="4453" spans="1:1" x14ac:dyDescent="0.25">
      <c r="A4453" s="323"/>
    </row>
    <row r="4454" spans="1:1" x14ac:dyDescent="0.25">
      <c r="A4454" s="323"/>
    </row>
    <row r="4455" spans="1:1" x14ac:dyDescent="0.25">
      <c r="A4455" s="323"/>
    </row>
    <row r="4456" spans="1:1" x14ac:dyDescent="0.25">
      <c r="A4456" s="323"/>
    </row>
    <row r="4457" spans="1:1" x14ac:dyDescent="0.25">
      <c r="A4457" s="323"/>
    </row>
    <row r="4458" spans="1:1" x14ac:dyDescent="0.25">
      <c r="A4458" s="323"/>
    </row>
    <row r="4459" spans="1:1" x14ac:dyDescent="0.25">
      <c r="A4459" s="323"/>
    </row>
    <row r="4460" spans="1:1" x14ac:dyDescent="0.25">
      <c r="A4460" s="323"/>
    </row>
    <row r="4461" spans="1:1" x14ac:dyDescent="0.25">
      <c r="A4461" s="323"/>
    </row>
    <row r="4462" spans="1:1" x14ac:dyDescent="0.25">
      <c r="A4462" s="323"/>
    </row>
    <row r="4463" spans="1:1" x14ac:dyDescent="0.25">
      <c r="A4463" s="323"/>
    </row>
    <row r="4464" spans="1:1" x14ac:dyDescent="0.25">
      <c r="A4464" s="323"/>
    </row>
    <row r="4465" spans="1:1" x14ac:dyDescent="0.25">
      <c r="A4465" s="323"/>
    </row>
    <row r="4466" spans="1:1" x14ac:dyDescent="0.25">
      <c r="A4466" s="323"/>
    </row>
    <row r="4467" spans="1:1" x14ac:dyDescent="0.25">
      <c r="A4467" s="323"/>
    </row>
    <row r="4468" spans="1:1" x14ac:dyDescent="0.25">
      <c r="A4468" s="323"/>
    </row>
    <row r="4469" spans="1:1" x14ac:dyDescent="0.25">
      <c r="A4469" s="323"/>
    </row>
    <row r="4470" spans="1:1" x14ac:dyDescent="0.25">
      <c r="A4470" s="323"/>
    </row>
    <row r="4471" spans="1:1" x14ac:dyDescent="0.25">
      <c r="A4471" s="323"/>
    </row>
    <row r="4472" spans="1:1" x14ac:dyDescent="0.25">
      <c r="A4472" s="323"/>
    </row>
    <row r="4473" spans="1:1" x14ac:dyDescent="0.25">
      <c r="A4473" s="323"/>
    </row>
    <row r="4474" spans="1:1" x14ac:dyDescent="0.25">
      <c r="A4474" s="323"/>
    </row>
    <row r="4475" spans="1:1" x14ac:dyDescent="0.25">
      <c r="A4475" s="323"/>
    </row>
    <row r="4476" spans="1:1" x14ac:dyDescent="0.25">
      <c r="A4476" s="323"/>
    </row>
    <row r="4477" spans="1:1" x14ac:dyDescent="0.25">
      <c r="A4477" s="323"/>
    </row>
    <row r="4478" spans="1:1" x14ac:dyDescent="0.25">
      <c r="A4478" s="323"/>
    </row>
    <row r="4479" spans="1:1" x14ac:dyDescent="0.25">
      <c r="A4479" s="323"/>
    </row>
    <row r="4480" spans="1:1" x14ac:dyDescent="0.25">
      <c r="A4480" s="323"/>
    </row>
    <row r="4481" spans="1:1" x14ac:dyDescent="0.25">
      <c r="A4481" s="323"/>
    </row>
    <row r="4482" spans="1:1" x14ac:dyDescent="0.25">
      <c r="A4482" s="323"/>
    </row>
    <row r="4483" spans="1:1" x14ac:dyDescent="0.25">
      <c r="A4483" s="323"/>
    </row>
    <row r="4484" spans="1:1" x14ac:dyDescent="0.25">
      <c r="A4484" s="323"/>
    </row>
    <row r="4485" spans="1:1" x14ac:dyDescent="0.25">
      <c r="A4485" s="323"/>
    </row>
    <row r="4486" spans="1:1" x14ac:dyDescent="0.25">
      <c r="A4486" s="323"/>
    </row>
    <row r="4487" spans="1:1" x14ac:dyDescent="0.25">
      <c r="A4487" s="323"/>
    </row>
    <row r="4488" spans="1:1" x14ac:dyDescent="0.25">
      <c r="A4488" s="323"/>
    </row>
    <row r="4489" spans="1:1" x14ac:dyDescent="0.25">
      <c r="A4489" s="323"/>
    </row>
    <row r="4490" spans="1:1" x14ac:dyDescent="0.25">
      <c r="A4490" s="323"/>
    </row>
    <row r="4491" spans="1:1" x14ac:dyDescent="0.25">
      <c r="A4491" s="323"/>
    </row>
    <row r="4492" spans="1:1" x14ac:dyDescent="0.25">
      <c r="A4492" s="323"/>
    </row>
    <row r="4493" spans="1:1" x14ac:dyDescent="0.25">
      <c r="A4493" s="323"/>
    </row>
    <row r="4494" spans="1:1" x14ac:dyDescent="0.25">
      <c r="A4494" s="323"/>
    </row>
    <row r="4495" spans="1:1" x14ac:dyDescent="0.25">
      <c r="A4495" s="323"/>
    </row>
    <row r="4496" spans="1:1" x14ac:dyDescent="0.25">
      <c r="A4496" s="323"/>
    </row>
    <row r="4497" spans="1:1" x14ac:dyDescent="0.25">
      <c r="A4497" s="323"/>
    </row>
    <row r="4498" spans="1:1" x14ac:dyDescent="0.25">
      <c r="A4498" s="323"/>
    </row>
    <row r="4499" spans="1:1" x14ac:dyDescent="0.25">
      <c r="A4499" s="323"/>
    </row>
    <row r="4500" spans="1:1" x14ac:dyDescent="0.25">
      <c r="A4500" s="323"/>
    </row>
    <row r="4501" spans="1:1" x14ac:dyDescent="0.25">
      <c r="A4501" s="323"/>
    </row>
    <row r="4502" spans="1:1" x14ac:dyDescent="0.25">
      <c r="A4502" s="323"/>
    </row>
    <row r="4503" spans="1:1" x14ac:dyDescent="0.25">
      <c r="A4503" s="323"/>
    </row>
    <row r="4504" spans="1:1" x14ac:dyDescent="0.25">
      <c r="A4504" s="323"/>
    </row>
    <row r="4505" spans="1:1" x14ac:dyDescent="0.25">
      <c r="A4505" s="323"/>
    </row>
    <row r="4506" spans="1:1" x14ac:dyDescent="0.25">
      <c r="A4506" s="323"/>
    </row>
    <row r="4507" spans="1:1" x14ac:dyDescent="0.25">
      <c r="A4507" s="323"/>
    </row>
    <row r="4508" spans="1:1" x14ac:dyDescent="0.25">
      <c r="A4508" s="323"/>
    </row>
    <row r="4509" spans="1:1" x14ac:dyDescent="0.25">
      <c r="A4509" s="323"/>
    </row>
    <row r="4510" spans="1:1" x14ac:dyDescent="0.25">
      <c r="A4510" s="323"/>
    </row>
    <row r="4511" spans="1:1" x14ac:dyDescent="0.25">
      <c r="A4511" s="323"/>
    </row>
    <row r="4512" spans="1:1" x14ac:dyDescent="0.25">
      <c r="A4512" s="323"/>
    </row>
    <row r="4513" spans="1:1" x14ac:dyDescent="0.25">
      <c r="A4513" s="323"/>
    </row>
    <row r="4514" spans="1:1" x14ac:dyDescent="0.25">
      <c r="A4514" s="323"/>
    </row>
    <row r="4515" spans="1:1" x14ac:dyDescent="0.25">
      <c r="A4515" s="323"/>
    </row>
    <row r="4516" spans="1:1" x14ac:dyDescent="0.25">
      <c r="A4516" s="323"/>
    </row>
    <row r="4517" spans="1:1" x14ac:dyDescent="0.25">
      <c r="A4517" s="323"/>
    </row>
    <row r="4518" spans="1:1" x14ac:dyDescent="0.25">
      <c r="A4518" s="323"/>
    </row>
    <row r="4519" spans="1:1" x14ac:dyDescent="0.25">
      <c r="A4519" s="323"/>
    </row>
    <row r="4520" spans="1:1" x14ac:dyDescent="0.25">
      <c r="A4520" s="323"/>
    </row>
    <row r="4521" spans="1:1" x14ac:dyDescent="0.25">
      <c r="A4521" s="323"/>
    </row>
    <row r="4522" spans="1:1" x14ac:dyDescent="0.25">
      <c r="A4522" s="323"/>
    </row>
    <row r="4523" spans="1:1" x14ac:dyDescent="0.25">
      <c r="A4523" s="323"/>
    </row>
    <row r="4524" spans="1:1" x14ac:dyDescent="0.25">
      <c r="A4524" s="323"/>
    </row>
    <row r="4525" spans="1:1" x14ac:dyDescent="0.25">
      <c r="A4525" s="323"/>
    </row>
    <row r="4526" spans="1:1" x14ac:dyDescent="0.25">
      <c r="A4526" s="323"/>
    </row>
    <row r="4527" spans="1:1" x14ac:dyDescent="0.25">
      <c r="A4527" s="323"/>
    </row>
    <row r="4528" spans="1:1" x14ac:dyDescent="0.25">
      <c r="A4528" s="323"/>
    </row>
    <row r="4529" spans="1:1" x14ac:dyDescent="0.25">
      <c r="A4529" s="323"/>
    </row>
    <row r="4530" spans="1:1" x14ac:dyDescent="0.25">
      <c r="A4530" s="323"/>
    </row>
    <row r="4531" spans="1:1" x14ac:dyDescent="0.25">
      <c r="A4531" s="323"/>
    </row>
    <row r="4532" spans="1:1" x14ac:dyDescent="0.25">
      <c r="A4532" s="323"/>
    </row>
    <row r="4533" spans="1:1" x14ac:dyDescent="0.25">
      <c r="A4533" s="323"/>
    </row>
    <row r="4534" spans="1:1" x14ac:dyDescent="0.25">
      <c r="A4534" s="323"/>
    </row>
    <row r="4535" spans="1:1" x14ac:dyDescent="0.25">
      <c r="A4535" s="323"/>
    </row>
    <row r="4536" spans="1:1" x14ac:dyDescent="0.25">
      <c r="A4536" s="323"/>
    </row>
    <row r="4537" spans="1:1" x14ac:dyDescent="0.25">
      <c r="A4537" s="323"/>
    </row>
    <row r="4538" spans="1:1" x14ac:dyDescent="0.25">
      <c r="A4538" s="323"/>
    </row>
    <row r="4539" spans="1:1" x14ac:dyDescent="0.25">
      <c r="A4539" s="323"/>
    </row>
    <row r="4540" spans="1:1" x14ac:dyDescent="0.25">
      <c r="A4540" s="323"/>
    </row>
    <row r="4541" spans="1:1" x14ac:dyDescent="0.25">
      <c r="A4541" s="323"/>
    </row>
    <row r="4542" spans="1:1" x14ac:dyDescent="0.25">
      <c r="A4542" s="323"/>
    </row>
    <row r="4543" spans="1:1" x14ac:dyDescent="0.25">
      <c r="A4543" s="323"/>
    </row>
    <row r="4544" spans="1:1" x14ac:dyDescent="0.25">
      <c r="A4544" s="323"/>
    </row>
    <row r="4545" spans="1:1" x14ac:dyDescent="0.25">
      <c r="A4545" s="323"/>
    </row>
    <row r="4546" spans="1:1" x14ac:dyDescent="0.25">
      <c r="A4546" s="323"/>
    </row>
    <row r="4547" spans="1:1" x14ac:dyDescent="0.25">
      <c r="A4547" s="323"/>
    </row>
    <row r="4548" spans="1:1" x14ac:dyDescent="0.25">
      <c r="A4548" s="323"/>
    </row>
    <row r="4549" spans="1:1" x14ac:dyDescent="0.25">
      <c r="A4549" s="323"/>
    </row>
    <row r="4550" spans="1:1" x14ac:dyDescent="0.25">
      <c r="A4550" s="323"/>
    </row>
    <row r="4551" spans="1:1" x14ac:dyDescent="0.25">
      <c r="A4551" s="323"/>
    </row>
    <row r="4552" spans="1:1" x14ac:dyDescent="0.25">
      <c r="A4552" s="323"/>
    </row>
    <row r="4553" spans="1:1" x14ac:dyDescent="0.25">
      <c r="A4553" s="323"/>
    </row>
    <row r="4554" spans="1:1" x14ac:dyDescent="0.25">
      <c r="A4554" s="323"/>
    </row>
    <row r="4555" spans="1:1" x14ac:dyDescent="0.25">
      <c r="A4555" s="323"/>
    </row>
    <row r="4556" spans="1:1" x14ac:dyDescent="0.25">
      <c r="A4556" s="323"/>
    </row>
    <row r="4557" spans="1:1" x14ac:dyDescent="0.25">
      <c r="A4557" s="323"/>
    </row>
    <row r="4558" spans="1:1" x14ac:dyDescent="0.25">
      <c r="A4558" s="323"/>
    </row>
    <row r="4559" spans="1:1" x14ac:dyDescent="0.25">
      <c r="A4559" s="323"/>
    </row>
    <row r="4560" spans="1:1" x14ac:dyDescent="0.25">
      <c r="A4560" s="323"/>
    </row>
    <row r="4561" spans="1:1" x14ac:dyDescent="0.25">
      <c r="A4561" s="323"/>
    </row>
    <row r="4562" spans="1:1" x14ac:dyDescent="0.25">
      <c r="A4562" s="323"/>
    </row>
    <row r="4563" spans="1:1" x14ac:dyDescent="0.25">
      <c r="A4563" s="323"/>
    </row>
    <row r="4564" spans="1:1" x14ac:dyDescent="0.25">
      <c r="A4564" s="323"/>
    </row>
    <row r="4565" spans="1:1" x14ac:dyDescent="0.25">
      <c r="A4565" s="323"/>
    </row>
    <row r="4566" spans="1:1" x14ac:dyDescent="0.25">
      <c r="A4566" s="323"/>
    </row>
    <row r="4567" spans="1:1" x14ac:dyDescent="0.25">
      <c r="A4567" s="323"/>
    </row>
    <row r="4568" spans="1:1" x14ac:dyDescent="0.25">
      <c r="A4568" s="323"/>
    </row>
    <row r="4569" spans="1:1" x14ac:dyDescent="0.25">
      <c r="A4569" s="323"/>
    </row>
    <row r="4570" spans="1:1" x14ac:dyDescent="0.25">
      <c r="A4570" s="323"/>
    </row>
    <row r="4571" spans="1:1" x14ac:dyDescent="0.25">
      <c r="A4571" s="323"/>
    </row>
    <row r="4572" spans="1:1" x14ac:dyDescent="0.25">
      <c r="A4572" s="323"/>
    </row>
    <row r="4573" spans="1:1" x14ac:dyDescent="0.25">
      <c r="A4573" s="323"/>
    </row>
    <row r="4574" spans="1:1" x14ac:dyDescent="0.25">
      <c r="A4574" s="323"/>
    </row>
    <row r="4575" spans="1:1" x14ac:dyDescent="0.25">
      <c r="A4575" s="323"/>
    </row>
    <row r="4576" spans="1:1" x14ac:dyDescent="0.25">
      <c r="A4576" s="323"/>
    </row>
    <row r="4577" spans="1:1" x14ac:dyDescent="0.25">
      <c r="A4577" s="323"/>
    </row>
    <row r="4578" spans="1:1" x14ac:dyDescent="0.25">
      <c r="A4578" s="323"/>
    </row>
    <row r="4579" spans="1:1" x14ac:dyDescent="0.25">
      <c r="A4579" s="323"/>
    </row>
    <row r="4580" spans="1:1" x14ac:dyDescent="0.25">
      <c r="A4580" s="323"/>
    </row>
    <row r="4581" spans="1:1" x14ac:dyDescent="0.25">
      <c r="A4581" s="323"/>
    </row>
    <row r="4582" spans="1:1" x14ac:dyDescent="0.25">
      <c r="A4582" s="323"/>
    </row>
    <row r="4583" spans="1:1" x14ac:dyDescent="0.25">
      <c r="A4583" s="323"/>
    </row>
    <row r="4584" spans="1:1" x14ac:dyDescent="0.25">
      <c r="A4584" s="323"/>
    </row>
    <row r="4585" spans="1:1" x14ac:dyDescent="0.25">
      <c r="A4585" s="323"/>
    </row>
    <row r="4586" spans="1:1" x14ac:dyDescent="0.25">
      <c r="A4586" s="323"/>
    </row>
    <row r="4587" spans="1:1" x14ac:dyDescent="0.25">
      <c r="A4587" s="323"/>
    </row>
    <row r="4588" spans="1:1" x14ac:dyDescent="0.25">
      <c r="A4588" s="323"/>
    </row>
    <row r="4589" spans="1:1" x14ac:dyDescent="0.25">
      <c r="A4589" s="323"/>
    </row>
    <row r="4590" spans="1:1" x14ac:dyDescent="0.25">
      <c r="A4590" s="323"/>
    </row>
    <row r="4591" spans="1:1" x14ac:dyDescent="0.25">
      <c r="A4591" s="323"/>
    </row>
    <row r="4592" spans="1:1" x14ac:dyDescent="0.25">
      <c r="A4592" s="323"/>
    </row>
    <row r="4593" spans="1:1" x14ac:dyDescent="0.25">
      <c r="A4593" s="323"/>
    </row>
    <row r="4594" spans="1:1" x14ac:dyDescent="0.25">
      <c r="A4594" s="323"/>
    </row>
    <row r="4595" spans="1:1" x14ac:dyDescent="0.25">
      <c r="A4595" s="323"/>
    </row>
    <row r="4596" spans="1:1" x14ac:dyDescent="0.25">
      <c r="A4596" s="323"/>
    </row>
    <row r="4597" spans="1:1" x14ac:dyDescent="0.25">
      <c r="A4597" s="323"/>
    </row>
    <row r="4598" spans="1:1" x14ac:dyDescent="0.25">
      <c r="A4598" s="323"/>
    </row>
    <row r="4599" spans="1:1" x14ac:dyDescent="0.25">
      <c r="A4599" s="323"/>
    </row>
    <row r="4600" spans="1:1" x14ac:dyDescent="0.25">
      <c r="A4600" s="323"/>
    </row>
    <row r="4601" spans="1:1" x14ac:dyDescent="0.25">
      <c r="A4601" s="323"/>
    </row>
    <row r="4602" spans="1:1" x14ac:dyDescent="0.25">
      <c r="A4602" s="323"/>
    </row>
    <row r="4603" spans="1:1" x14ac:dyDescent="0.25">
      <c r="A4603" s="323"/>
    </row>
    <row r="4604" spans="1:1" x14ac:dyDescent="0.25">
      <c r="A4604" s="323"/>
    </row>
    <row r="4605" spans="1:1" x14ac:dyDescent="0.25">
      <c r="A4605" s="323"/>
    </row>
    <row r="4606" spans="1:1" x14ac:dyDescent="0.25">
      <c r="A4606" s="323"/>
    </row>
    <row r="4607" spans="1:1" x14ac:dyDescent="0.25">
      <c r="A4607" s="323"/>
    </row>
    <row r="4608" spans="1:1" x14ac:dyDescent="0.25">
      <c r="A4608" s="323"/>
    </row>
    <row r="4609" spans="1:1" x14ac:dyDescent="0.25">
      <c r="A4609" s="323"/>
    </row>
    <row r="4610" spans="1:1" x14ac:dyDescent="0.25">
      <c r="A4610" s="323"/>
    </row>
    <row r="4611" spans="1:1" x14ac:dyDescent="0.25">
      <c r="A4611" s="323"/>
    </row>
    <row r="4612" spans="1:1" x14ac:dyDescent="0.25">
      <c r="A4612" s="323"/>
    </row>
    <row r="4613" spans="1:1" x14ac:dyDescent="0.25">
      <c r="A4613" s="323"/>
    </row>
    <row r="4614" spans="1:1" x14ac:dyDescent="0.25">
      <c r="A4614" s="323"/>
    </row>
    <row r="4615" spans="1:1" x14ac:dyDescent="0.25">
      <c r="A4615" s="323"/>
    </row>
    <row r="4616" spans="1:1" x14ac:dyDescent="0.25">
      <c r="A4616" s="323"/>
    </row>
    <row r="4617" spans="1:1" x14ac:dyDescent="0.25">
      <c r="A4617" s="323"/>
    </row>
    <row r="4618" spans="1:1" x14ac:dyDescent="0.25">
      <c r="A4618" s="323"/>
    </row>
    <row r="4619" spans="1:1" x14ac:dyDescent="0.25">
      <c r="A4619" s="323"/>
    </row>
    <row r="4620" spans="1:1" x14ac:dyDescent="0.25">
      <c r="A4620" s="323"/>
    </row>
    <row r="4621" spans="1:1" x14ac:dyDescent="0.25">
      <c r="A4621" s="323"/>
    </row>
    <row r="4622" spans="1:1" x14ac:dyDescent="0.25">
      <c r="A4622" s="323"/>
    </row>
    <row r="4623" spans="1:1" x14ac:dyDescent="0.25">
      <c r="A4623" s="323"/>
    </row>
    <row r="4624" spans="1:1" x14ac:dyDescent="0.25">
      <c r="A4624" s="323"/>
    </row>
    <row r="4625" spans="1:1" x14ac:dyDescent="0.25">
      <c r="A4625" s="323"/>
    </row>
    <row r="4626" spans="1:1" x14ac:dyDescent="0.25">
      <c r="A4626" s="323"/>
    </row>
    <row r="4627" spans="1:1" x14ac:dyDescent="0.25">
      <c r="A4627" s="323"/>
    </row>
    <row r="4628" spans="1:1" x14ac:dyDescent="0.25">
      <c r="A4628" s="323"/>
    </row>
    <row r="4629" spans="1:1" x14ac:dyDescent="0.25">
      <c r="A4629" s="323"/>
    </row>
    <row r="4630" spans="1:1" x14ac:dyDescent="0.25">
      <c r="A4630" s="323"/>
    </row>
    <row r="4631" spans="1:1" x14ac:dyDescent="0.25">
      <c r="A4631" s="323"/>
    </row>
    <row r="4632" spans="1:1" x14ac:dyDescent="0.25">
      <c r="A4632" s="323"/>
    </row>
    <row r="4633" spans="1:1" x14ac:dyDescent="0.25">
      <c r="A4633" s="323"/>
    </row>
    <row r="4634" spans="1:1" x14ac:dyDescent="0.25">
      <c r="A4634" s="323"/>
    </row>
    <row r="4635" spans="1:1" x14ac:dyDescent="0.25">
      <c r="A4635" s="323"/>
    </row>
    <row r="4636" spans="1:1" x14ac:dyDescent="0.25">
      <c r="A4636" s="323"/>
    </row>
    <row r="4637" spans="1:1" x14ac:dyDescent="0.25">
      <c r="A4637" s="323"/>
    </row>
    <row r="4638" spans="1:1" x14ac:dyDescent="0.25">
      <c r="A4638" s="323"/>
    </row>
    <row r="4639" spans="1:1" x14ac:dyDescent="0.25">
      <c r="A4639" s="323"/>
    </row>
    <row r="4640" spans="1:1" x14ac:dyDescent="0.25">
      <c r="A4640" s="323"/>
    </row>
    <row r="4641" spans="1:1" x14ac:dyDescent="0.25">
      <c r="A4641" s="323"/>
    </row>
    <row r="4642" spans="1:1" x14ac:dyDescent="0.25">
      <c r="A4642" s="323"/>
    </row>
    <row r="4643" spans="1:1" x14ac:dyDescent="0.25">
      <c r="A4643" s="323"/>
    </row>
    <row r="4644" spans="1:1" x14ac:dyDescent="0.25">
      <c r="A4644" s="323"/>
    </row>
    <row r="4645" spans="1:1" x14ac:dyDescent="0.25">
      <c r="A4645" s="323"/>
    </row>
    <row r="4646" spans="1:1" x14ac:dyDescent="0.25">
      <c r="A4646" s="323"/>
    </row>
    <row r="4647" spans="1:1" x14ac:dyDescent="0.25">
      <c r="A4647" s="323"/>
    </row>
    <row r="4648" spans="1:1" x14ac:dyDescent="0.25">
      <c r="A4648" s="323"/>
    </row>
    <row r="4649" spans="1:1" x14ac:dyDescent="0.25">
      <c r="A4649" s="323"/>
    </row>
    <row r="4650" spans="1:1" x14ac:dyDescent="0.25">
      <c r="A4650" s="323"/>
    </row>
    <row r="4651" spans="1:1" x14ac:dyDescent="0.25">
      <c r="A4651" s="323"/>
    </row>
    <row r="4652" spans="1:1" x14ac:dyDescent="0.25">
      <c r="A4652" s="323"/>
    </row>
    <row r="4653" spans="1:1" x14ac:dyDescent="0.25">
      <c r="A4653" s="323"/>
    </row>
    <row r="4654" spans="1:1" x14ac:dyDescent="0.25">
      <c r="A4654" s="323"/>
    </row>
    <row r="4655" spans="1:1" x14ac:dyDescent="0.25">
      <c r="A4655" s="323"/>
    </row>
    <row r="4656" spans="1:1" x14ac:dyDescent="0.25">
      <c r="A4656" s="323"/>
    </row>
    <row r="4657" spans="1:1" x14ac:dyDescent="0.25">
      <c r="A4657" s="323"/>
    </row>
    <row r="4658" spans="1:1" x14ac:dyDescent="0.25">
      <c r="A4658" s="323"/>
    </row>
    <row r="4659" spans="1:1" x14ac:dyDescent="0.25">
      <c r="A4659" s="323"/>
    </row>
    <row r="4660" spans="1:1" x14ac:dyDescent="0.25">
      <c r="A4660" s="323"/>
    </row>
    <row r="4661" spans="1:1" x14ac:dyDescent="0.25">
      <c r="A4661" s="323"/>
    </row>
    <row r="4662" spans="1:1" x14ac:dyDescent="0.25">
      <c r="A4662" s="323"/>
    </row>
    <row r="4663" spans="1:1" x14ac:dyDescent="0.25">
      <c r="A4663" s="323"/>
    </row>
    <row r="4664" spans="1:1" x14ac:dyDescent="0.25">
      <c r="A4664" s="323"/>
    </row>
    <row r="4665" spans="1:1" x14ac:dyDescent="0.25">
      <c r="A4665" s="323"/>
    </row>
    <row r="4666" spans="1:1" x14ac:dyDescent="0.25">
      <c r="A4666" s="323"/>
    </row>
    <row r="4667" spans="1:1" x14ac:dyDescent="0.25">
      <c r="A4667" s="323"/>
    </row>
    <row r="4668" spans="1:1" x14ac:dyDescent="0.25">
      <c r="A4668" s="323"/>
    </row>
    <row r="4669" spans="1:1" x14ac:dyDescent="0.25">
      <c r="A4669" s="323"/>
    </row>
    <row r="4670" spans="1:1" x14ac:dyDescent="0.25">
      <c r="A4670" s="323"/>
    </row>
    <row r="4671" spans="1:1" x14ac:dyDescent="0.25">
      <c r="A4671" s="323"/>
    </row>
    <row r="4672" spans="1:1" x14ac:dyDescent="0.25">
      <c r="A4672" s="323"/>
    </row>
    <row r="4673" spans="1:1" x14ac:dyDescent="0.25">
      <c r="A4673" s="323"/>
    </row>
    <row r="4674" spans="1:1" x14ac:dyDescent="0.25">
      <c r="A4674" s="323"/>
    </row>
    <row r="4675" spans="1:1" x14ac:dyDescent="0.25">
      <c r="A4675" s="323"/>
    </row>
    <row r="4676" spans="1:1" x14ac:dyDescent="0.25">
      <c r="A4676" s="323"/>
    </row>
    <row r="4677" spans="1:1" x14ac:dyDescent="0.25">
      <c r="A4677" s="323"/>
    </row>
    <row r="4678" spans="1:1" x14ac:dyDescent="0.25">
      <c r="A4678" s="323"/>
    </row>
    <row r="4679" spans="1:1" x14ac:dyDescent="0.25">
      <c r="A4679" s="323"/>
    </row>
    <row r="4680" spans="1:1" x14ac:dyDescent="0.25">
      <c r="A4680" s="323"/>
    </row>
    <row r="4681" spans="1:1" x14ac:dyDescent="0.25">
      <c r="A4681" s="323"/>
    </row>
    <row r="4682" spans="1:1" x14ac:dyDescent="0.25">
      <c r="A4682" s="323"/>
    </row>
    <row r="4683" spans="1:1" x14ac:dyDescent="0.25">
      <c r="A4683" s="323"/>
    </row>
    <row r="4684" spans="1:1" x14ac:dyDescent="0.25">
      <c r="A4684" s="323"/>
    </row>
    <row r="4685" spans="1:1" x14ac:dyDescent="0.25">
      <c r="A4685" s="323"/>
    </row>
    <row r="4686" spans="1:1" x14ac:dyDescent="0.25">
      <c r="A4686" s="323"/>
    </row>
    <row r="4687" spans="1:1" x14ac:dyDescent="0.25">
      <c r="A4687" s="323"/>
    </row>
    <row r="4688" spans="1:1" x14ac:dyDescent="0.25">
      <c r="A4688" s="323"/>
    </row>
    <row r="4689" spans="1:1" x14ac:dyDescent="0.25">
      <c r="A4689" s="323"/>
    </row>
    <row r="4690" spans="1:1" x14ac:dyDescent="0.25">
      <c r="A4690" s="323"/>
    </row>
    <row r="4691" spans="1:1" x14ac:dyDescent="0.25">
      <c r="A4691" s="323"/>
    </row>
    <row r="4692" spans="1:1" x14ac:dyDescent="0.25">
      <c r="A4692" s="323"/>
    </row>
    <row r="4693" spans="1:1" x14ac:dyDescent="0.25">
      <c r="A4693" s="323"/>
    </row>
    <row r="4694" spans="1:1" x14ac:dyDescent="0.25">
      <c r="A4694" s="323"/>
    </row>
    <row r="4695" spans="1:1" x14ac:dyDescent="0.25">
      <c r="A4695" s="323"/>
    </row>
    <row r="4696" spans="1:1" x14ac:dyDescent="0.25">
      <c r="A4696" s="323"/>
    </row>
    <row r="4697" spans="1:1" x14ac:dyDescent="0.25">
      <c r="A4697" s="323"/>
    </row>
    <row r="4698" spans="1:1" x14ac:dyDescent="0.25">
      <c r="A4698" s="323"/>
    </row>
    <row r="4699" spans="1:1" x14ac:dyDescent="0.25">
      <c r="A4699" s="323"/>
    </row>
    <row r="4700" spans="1:1" x14ac:dyDescent="0.25">
      <c r="A4700" s="323"/>
    </row>
    <row r="4701" spans="1:1" x14ac:dyDescent="0.25">
      <c r="A4701" s="323"/>
    </row>
    <row r="4702" spans="1:1" x14ac:dyDescent="0.25">
      <c r="A4702" s="323"/>
    </row>
    <row r="4703" spans="1:1" x14ac:dyDescent="0.25">
      <c r="A4703" s="323"/>
    </row>
    <row r="4704" spans="1:1" x14ac:dyDescent="0.25">
      <c r="A4704" s="323"/>
    </row>
    <row r="4705" spans="1:1" x14ac:dyDescent="0.25">
      <c r="A4705" s="323"/>
    </row>
    <row r="4706" spans="1:1" x14ac:dyDescent="0.25">
      <c r="A4706" s="323"/>
    </row>
    <row r="4707" spans="1:1" x14ac:dyDescent="0.25">
      <c r="A4707" s="323"/>
    </row>
    <row r="4708" spans="1:1" x14ac:dyDescent="0.25">
      <c r="A4708" s="323"/>
    </row>
    <row r="4709" spans="1:1" x14ac:dyDescent="0.25">
      <c r="A4709" s="323"/>
    </row>
    <row r="4710" spans="1:1" x14ac:dyDescent="0.25">
      <c r="A4710" s="323"/>
    </row>
    <row r="4711" spans="1:1" x14ac:dyDescent="0.25">
      <c r="A4711" s="323"/>
    </row>
    <row r="4712" spans="1:1" x14ac:dyDescent="0.25">
      <c r="A4712" s="323"/>
    </row>
    <row r="4713" spans="1:1" x14ac:dyDescent="0.25">
      <c r="A4713" s="323"/>
    </row>
    <row r="4714" spans="1:1" x14ac:dyDescent="0.25">
      <c r="A4714" s="323"/>
    </row>
    <row r="4715" spans="1:1" x14ac:dyDescent="0.25">
      <c r="A4715" s="323"/>
    </row>
    <row r="4716" spans="1:1" x14ac:dyDescent="0.25">
      <c r="A4716" s="323"/>
    </row>
    <row r="4717" spans="1:1" x14ac:dyDescent="0.25">
      <c r="A4717" s="323"/>
    </row>
    <row r="4718" spans="1:1" x14ac:dyDescent="0.25">
      <c r="A4718" s="323"/>
    </row>
    <row r="4719" spans="1:1" x14ac:dyDescent="0.25">
      <c r="A4719" s="323"/>
    </row>
    <row r="4720" spans="1:1" x14ac:dyDescent="0.25">
      <c r="A4720" s="323"/>
    </row>
    <row r="4721" spans="1:1" x14ac:dyDescent="0.25">
      <c r="A4721" s="323"/>
    </row>
    <row r="4722" spans="1:1" x14ac:dyDescent="0.25">
      <c r="A4722" s="323"/>
    </row>
    <row r="4723" spans="1:1" x14ac:dyDescent="0.25">
      <c r="A4723" s="323"/>
    </row>
    <row r="4724" spans="1:1" x14ac:dyDescent="0.25">
      <c r="A4724" s="323"/>
    </row>
    <row r="4725" spans="1:1" x14ac:dyDescent="0.25">
      <c r="A4725" s="323"/>
    </row>
    <row r="4726" spans="1:1" x14ac:dyDescent="0.25">
      <c r="A4726" s="323"/>
    </row>
    <row r="4727" spans="1:1" x14ac:dyDescent="0.25">
      <c r="A4727" s="323"/>
    </row>
    <row r="4728" spans="1:1" x14ac:dyDescent="0.25">
      <c r="A4728" s="323"/>
    </row>
    <row r="4729" spans="1:1" x14ac:dyDescent="0.25">
      <c r="A4729" s="323"/>
    </row>
    <row r="4730" spans="1:1" x14ac:dyDescent="0.25">
      <c r="A4730" s="323"/>
    </row>
    <row r="4731" spans="1:1" x14ac:dyDescent="0.25">
      <c r="A4731" s="323"/>
    </row>
    <row r="4732" spans="1:1" x14ac:dyDescent="0.25">
      <c r="A4732" s="323"/>
    </row>
    <row r="4733" spans="1:1" x14ac:dyDescent="0.25">
      <c r="A4733" s="323"/>
    </row>
    <row r="4734" spans="1:1" x14ac:dyDescent="0.25">
      <c r="A4734" s="323"/>
    </row>
    <row r="4735" spans="1:1" x14ac:dyDescent="0.25">
      <c r="A4735" s="323"/>
    </row>
    <row r="4736" spans="1:1" x14ac:dyDescent="0.25">
      <c r="A4736" s="323"/>
    </row>
    <row r="4737" spans="1:1" x14ac:dyDescent="0.25">
      <c r="A4737" s="323"/>
    </row>
    <row r="4738" spans="1:1" x14ac:dyDescent="0.25">
      <c r="A4738" s="323"/>
    </row>
    <row r="4739" spans="1:1" x14ac:dyDescent="0.25">
      <c r="A4739" s="323"/>
    </row>
    <row r="4740" spans="1:1" x14ac:dyDescent="0.25">
      <c r="A4740" s="323"/>
    </row>
    <row r="4741" spans="1:1" x14ac:dyDescent="0.25">
      <c r="A4741" s="323"/>
    </row>
    <row r="4742" spans="1:1" x14ac:dyDescent="0.25">
      <c r="A4742" s="323"/>
    </row>
    <row r="4743" spans="1:1" x14ac:dyDescent="0.25">
      <c r="A4743" s="323"/>
    </row>
    <row r="4744" spans="1:1" x14ac:dyDescent="0.25">
      <c r="A4744" s="323"/>
    </row>
    <row r="4745" spans="1:1" x14ac:dyDescent="0.25">
      <c r="A4745" s="323"/>
    </row>
    <row r="4746" spans="1:1" x14ac:dyDescent="0.25">
      <c r="A4746" s="323"/>
    </row>
    <row r="4747" spans="1:1" x14ac:dyDescent="0.25">
      <c r="A4747" s="323"/>
    </row>
    <row r="4748" spans="1:1" x14ac:dyDescent="0.25">
      <c r="A4748" s="323"/>
    </row>
    <row r="4749" spans="1:1" x14ac:dyDescent="0.25">
      <c r="A4749" s="323"/>
    </row>
    <row r="4750" spans="1:1" x14ac:dyDescent="0.25">
      <c r="A4750" s="323"/>
    </row>
    <row r="4751" spans="1:1" x14ac:dyDescent="0.25">
      <c r="A4751" s="323"/>
    </row>
    <row r="4752" spans="1:1" x14ac:dyDescent="0.25">
      <c r="A4752" s="323"/>
    </row>
    <row r="4753" spans="1:1" x14ac:dyDescent="0.25">
      <c r="A4753" s="323"/>
    </row>
    <row r="4754" spans="1:1" x14ac:dyDescent="0.25">
      <c r="A4754" s="323"/>
    </row>
    <row r="4755" spans="1:1" x14ac:dyDescent="0.25">
      <c r="A4755" s="323"/>
    </row>
    <row r="4756" spans="1:1" x14ac:dyDescent="0.25">
      <c r="A4756" s="323"/>
    </row>
    <row r="4757" spans="1:1" x14ac:dyDescent="0.25">
      <c r="A4757" s="323"/>
    </row>
    <row r="4758" spans="1:1" x14ac:dyDescent="0.25">
      <c r="A4758" s="323"/>
    </row>
    <row r="4759" spans="1:1" x14ac:dyDescent="0.25">
      <c r="A4759" s="323"/>
    </row>
    <row r="4760" spans="1:1" x14ac:dyDescent="0.25">
      <c r="A4760" s="323"/>
    </row>
    <row r="4761" spans="1:1" x14ac:dyDescent="0.25">
      <c r="A4761" s="323"/>
    </row>
    <row r="4762" spans="1:1" x14ac:dyDescent="0.25">
      <c r="A4762" s="323"/>
    </row>
    <row r="4763" spans="1:1" x14ac:dyDescent="0.25">
      <c r="A4763" s="323"/>
    </row>
    <row r="4764" spans="1:1" x14ac:dyDescent="0.25">
      <c r="A4764" s="323"/>
    </row>
    <row r="4765" spans="1:1" x14ac:dyDescent="0.25">
      <c r="A4765" s="323"/>
    </row>
    <row r="4766" spans="1:1" x14ac:dyDescent="0.25">
      <c r="A4766" s="323"/>
    </row>
    <row r="4767" spans="1:1" x14ac:dyDescent="0.25">
      <c r="A4767" s="323"/>
    </row>
    <row r="4768" spans="1:1" x14ac:dyDescent="0.25">
      <c r="A4768" s="323"/>
    </row>
    <row r="4769" spans="1:1" x14ac:dyDescent="0.25">
      <c r="A4769" s="323"/>
    </row>
    <row r="4770" spans="1:1" x14ac:dyDescent="0.25">
      <c r="A4770" s="323"/>
    </row>
    <row r="4771" spans="1:1" x14ac:dyDescent="0.25">
      <c r="A4771" s="323"/>
    </row>
    <row r="4772" spans="1:1" x14ac:dyDescent="0.25">
      <c r="A4772" s="323"/>
    </row>
    <row r="4773" spans="1:1" x14ac:dyDescent="0.25">
      <c r="A4773" s="323"/>
    </row>
    <row r="4774" spans="1:1" x14ac:dyDescent="0.25">
      <c r="A4774" s="323"/>
    </row>
    <row r="4775" spans="1:1" x14ac:dyDescent="0.25">
      <c r="A4775" s="323"/>
    </row>
    <row r="4776" spans="1:1" x14ac:dyDescent="0.25">
      <c r="A4776" s="323"/>
    </row>
    <row r="4777" spans="1:1" x14ac:dyDescent="0.25">
      <c r="A4777" s="323"/>
    </row>
    <row r="4778" spans="1:1" x14ac:dyDescent="0.25">
      <c r="A4778" s="323"/>
    </row>
    <row r="4779" spans="1:1" x14ac:dyDescent="0.25">
      <c r="A4779" s="323"/>
    </row>
    <row r="4780" spans="1:1" x14ac:dyDescent="0.25">
      <c r="A4780" s="323"/>
    </row>
    <row r="4781" spans="1:1" x14ac:dyDescent="0.25">
      <c r="A4781" s="323"/>
    </row>
    <row r="4782" spans="1:1" x14ac:dyDescent="0.25">
      <c r="A4782" s="323"/>
    </row>
    <row r="4783" spans="1:1" x14ac:dyDescent="0.25">
      <c r="A4783" s="323"/>
    </row>
    <row r="4784" spans="1:1" x14ac:dyDescent="0.25">
      <c r="A4784" s="323"/>
    </row>
    <row r="4785" spans="1:1" x14ac:dyDescent="0.25">
      <c r="A4785" s="323"/>
    </row>
    <row r="4786" spans="1:1" x14ac:dyDescent="0.25">
      <c r="A4786" s="323"/>
    </row>
    <row r="4787" spans="1:1" x14ac:dyDescent="0.25">
      <c r="A4787" s="323"/>
    </row>
    <row r="4788" spans="1:1" x14ac:dyDescent="0.25">
      <c r="A4788" s="323"/>
    </row>
    <row r="4789" spans="1:1" x14ac:dyDescent="0.25">
      <c r="A4789" s="323"/>
    </row>
    <row r="4790" spans="1:1" x14ac:dyDescent="0.25">
      <c r="A4790" s="323"/>
    </row>
    <row r="4791" spans="1:1" x14ac:dyDescent="0.25">
      <c r="A4791" s="323"/>
    </row>
    <row r="4792" spans="1:1" x14ac:dyDescent="0.25">
      <c r="A4792" s="323"/>
    </row>
    <row r="4793" spans="1:1" x14ac:dyDescent="0.25">
      <c r="A4793" s="323"/>
    </row>
    <row r="4794" spans="1:1" x14ac:dyDescent="0.25">
      <c r="A4794" s="323"/>
    </row>
    <row r="4795" spans="1:1" x14ac:dyDescent="0.25">
      <c r="A4795" s="323"/>
    </row>
    <row r="4796" spans="1:1" x14ac:dyDescent="0.25">
      <c r="A4796" s="323"/>
    </row>
    <row r="4797" spans="1:1" x14ac:dyDescent="0.25">
      <c r="A4797" s="323"/>
    </row>
    <row r="4798" spans="1:1" x14ac:dyDescent="0.25">
      <c r="A4798" s="323"/>
    </row>
    <row r="4799" spans="1:1" x14ac:dyDescent="0.25">
      <c r="A4799" s="323"/>
    </row>
    <row r="4800" spans="1:1" x14ac:dyDescent="0.25">
      <c r="A4800" s="323"/>
    </row>
    <row r="4801" spans="1:1" x14ac:dyDescent="0.25">
      <c r="A4801" s="323"/>
    </row>
    <row r="4802" spans="1:1" x14ac:dyDescent="0.25">
      <c r="A4802" s="323"/>
    </row>
    <row r="4803" spans="1:1" x14ac:dyDescent="0.25">
      <c r="A4803" s="323"/>
    </row>
    <row r="4804" spans="1:1" x14ac:dyDescent="0.25">
      <c r="A4804" s="323"/>
    </row>
    <row r="4805" spans="1:1" x14ac:dyDescent="0.25">
      <c r="A4805" s="323"/>
    </row>
    <row r="4806" spans="1:1" x14ac:dyDescent="0.25">
      <c r="A4806" s="323"/>
    </row>
    <row r="4807" spans="1:1" x14ac:dyDescent="0.25">
      <c r="A4807" s="323"/>
    </row>
    <row r="4808" spans="1:1" x14ac:dyDescent="0.25">
      <c r="A4808" s="323"/>
    </row>
    <row r="4809" spans="1:1" x14ac:dyDescent="0.25">
      <c r="A4809" s="323"/>
    </row>
    <row r="4810" spans="1:1" x14ac:dyDescent="0.25">
      <c r="A4810" s="323"/>
    </row>
    <row r="4811" spans="1:1" x14ac:dyDescent="0.25">
      <c r="A4811" s="323"/>
    </row>
    <row r="4812" spans="1:1" x14ac:dyDescent="0.25">
      <c r="A4812" s="323"/>
    </row>
    <row r="4813" spans="1:1" x14ac:dyDescent="0.25">
      <c r="A4813" s="323"/>
    </row>
    <row r="4814" spans="1:1" x14ac:dyDescent="0.25">
      <c r="A4814" s="323"/>
    </row>
    <row r="4815" spans="1:1" x14ac:dyDescent="0.25">
      <c r="A4815" s="323"/>
    </row>
    <row r="4816" spans="1:1" x14ac:dyDescent="0.25">
      <c r="A4816" s="323"/>
    </row>
    <row r="4817" spans="1:1" x14ac:dyDescent="0.25">
      <c r="A4817" s="323"/>
    </row>
    <row r="4818" spans="1:1" x14ac:dyDescent="0.25">
      <c r="A4818" s="323"/>
    </row>
    <row r="4819" spans="1:1" x14ac:dyDescent="0.25">
      <c r="A4819" s="323"/>
    </row>
    <row r="4820" spans="1:1" x14ac:dyDescent="0.25">
      <c r="A4820" s="323"/>
    </row>
    <row r="4821" spans="1:1" x14ac:dyDescent="0.25">
      <c r="A4821" s="323"/>
    </row>
    <row r="4822" spans="1:1" x14ac:dyDescent="0.25">
      <c r="A4822" s="323"/>
    </row>
    <row r="4823" spans="1:1" x14ac:dyDescent="0.25">
      <c r="A4823" s="323"/>
    </row>
    <row r="4824" spans="1:1" x14ac:dyDescent="0.25">
      <c r="A4824" s="323"/>
    </row>
    <row r="4825" spans="1:1" x14ac:dyDescent="0.25">
      <c r="A4825" s="323"/>
    </row>
    <row r="4826" spans="1:1" x14ac:dyDescent="0.25">
      <c r="A4826" s="323"/>
    </row>
    <row r="4827" spans="1:1" x14ac:dyDescent="0.25">
      <c r="A4827" s="323"/>
    </row>
    <row r="4828" spans="1:1" x14ac:dyDescent="0.25">
      <c r="A4828" s="323"/>
    </row>
    <row r="4829" spans="1:1" x14ac:dyDescent="0.25">
      <c r="A4829" s="323"/>
    </row>
    <row r="4830" spans="1:1" x14ac:dyDescent="0.25">
      <c r="A4830" s="323"/>
    </row>
    <row r="4831" spans="1:1" x14ac:dyDescent="0.25">
      <c r="A4831" s="323"/>
    </row>
    <row r="4832" spans="1:1" x14ac:dyDescent="0.25">
      <c r="A4832" s="323"/>
    </row>
    <row r="4833" spans="1:1" x14ac:dyDescent="0.25">
      <c r="A4833" s="323"/>
    </row>
    <row r="4834" spans="1:1" x14ac:dyDescent="0.25">
      <c r="A4834" s="323"/>
    </row>
    <row r="4835" spans="1:1" x14ac:dyDescent="0.25">
      <c r="A4835" s="323"/>
    </row>
    <row r="4836" spans="1:1" x14ac:dyDescent="0.25">
      <c r="A4836" s="323"/>
    </row>
    <row r="4837" spans="1:1" x14ac:dyDescent="0.25">
      <c r="A4837" s="323"/>
    </row>
    <row r="4838" spans="1:1" x14ac:dyDescent="0.25">
      <c r="A4838" s="323"/>
    </row>
    <row r="4839" spans="1:1" x14ac:dyDescent="0.25">
      <c r="A4839" s="323"/>
    </row>
    <row r="4840" spans="1:1" x14ac:dyDescent="0.25">
      <c r="A4840" s="323"/>
    </row>
    <row r="4841" spans="1:1" x14ac:dyDescent="0.25">
      <c r="A4841" s="323"/>
    </row>
    <row r="4842" spans="1:1" x14ac:dyDescent="0.25">
      <c r="A4842" s="323"/>
    </row>
    <row r="4843" spans="1:1" x14ac:dyDescent="0.25">
      <c r="A4843" s="323"/>
    </row>
    <row r="4844" spans="1:1" x14ac:dyDescent="0.25">
      <c r="A4844" s="323"/>
    </row>
    <row r="4845" spans="1:1" x14ac:dyDescent="0.25">
      <c r="A4845" s="323"/>
    </row>
    <row r="4846" spans="1:1" x14ac:dyDescent="0.25">
      <c r="A4846" s="323"/>
    </row>
    <row r="4847" spans="1:1" x14ac:dyDescent="0.25">
      <c r="A4847" s="323"/>
    </row>
    <row r="4848" spans="1:1" x14ac:dyDescent="0.25">
      <c r="A4848" s="323"/>
    </row>
    <row r="4849" spans="1:1" x14ac:dyDescent="0.25">
      <c r="A4849" s="323"/>
    </row>
    <row r="4850" spans="1:1" x14ac:dyDescent="0.25">
      <c r="A4850" s="323"/>
    </row>
    <row r="4851" spans="1:1" x14ac:dyDescent="0.25">
      <c r="A4851" s="323"/>
    </row>
    <row r="4852" spans="1:1" x14ac:dyDescent="0.25">
      <c r="A4852" s="323"/>
    </row>
    <row r="4853" spans="1:1" x14ac:dyDescent="0.25">
      <c r="A4853" s="323"/>
    </row>
    <row r="4854" spans="1:1" x14ac:dyDescent="0.25">
      <c r="A4854" s="323"/>
    </row>
    <row r="4855" spans="1:1" x14ac:dyDescent="0.25">
      <c r="A4855" s="323"/>
    </row>
    <row r="4856" spans="1:1" x14ac:dyDescent="0.25">
      <c r="A4856" s="323"/>
    </row>
    <row r="4857" spans="1:1" x14ac:dyDescent="0.25">
      <c r="A4857" s="323"/>
    </row>
    <row r="4858" spans="1:1" x14ac:dyDescent="0.25">
      <c r="A4858" s="323"/>
    </row>
    <row r="4859" spans="1:1" x14ac:dyDescent="0.25">
      <c r="A4859" s="323"/>
    </row>
    <row r="4860" spans="1:1" x14ac:dyDescent="0.25">
      <c r="A4860" s="323"/>
    </row>
    <row r="4861" spans="1:1" x14ac:dyDescent="0.25">
      <c r="A4861" s="323"/>
    </row>
    <row r="4862" spans="1:1" x14ac:dyDescent="0.25">
      <c r="A4862" s="323"/>
    </row>
    <row r="4863" spans="1:1" x14ac:dyDescent="0.25">
      <c r="A4863" s="323"/>
    </row>
    <row r="4864" spans="1:1" x14ac:dyDescent="0.25">
      <c r="A4864" s="323"/>
    </row>
    <row r="4865" spans="1:1" x14ac:dyDescent="0.25">
      <c r="A4865" s="323"/>
    </row>
    <row r="4866" spans="1:1" x14ac:dyDescent="0.25">
      <c r="A4866" s="323"/>
    </row>
    <row r="4867" spans="1:1" x14ac:dyDescent="0.25">
      <c r="A4867" s="323"/>
    </row>
    <row r="4868" spans="1:1" x14ac:dyDescent="0.25">
      <c r="A4868" s="323"/>
    </row>
    <row r="4869" spans="1:1" x14ac:dyDescent="0.25">
      <c r="A4869" s="323"/>
    </row>
    <row r="4870" spans="1:1" x14ac:dyDescent="0.25">
      <c r="A4870" s="323"/>
    </row>
    <row r="4871" spans="1:1" x14ac:dyDescent="0.25">
      <c r="A4871" s="323"/>
    </row>
    <row r="4872" spans="1:1" x14ac:dyDescent="0.25">
      <c r="A4872" s="323"/>
    </row>
    <row r="4873" spans="1:1" x14ac:dyDescent="0.25">
      <c r="A4873" s="323"/>
    </row>
    <row r="4874" spans="1:1" x14ac:dyDescent="0.25">
      <c r="A4874" s="323"/>
    </row>
    <row r="4875" spans="1:1" x14ac:dyDescent="0.25">
      <c r="A4875" s="323"/>
    </row>
    <row r="4876" spans="1:1" x14ac:dyDescent="0.25">
      <c r="A4876" s="323"/>
    </row>
    <row r="4877" spans="1:1" x14ac:dyDescent="0.25">
      <c r="A4877" s="323"/>
    </row>
    <row r="4878" spans="1:1" x14ac:dyDescent="0.25">
      <c r="A4878" s="323"/>
    </row>
    <row r="4879" spans="1:1" x14ac:dyDescent="0.25">
      <c r="A4879" s="323"/>
    </row>
    <row r="4880" spans="1:1" x14ac:dyDescent="0.25">
      <c r="A4880" s="323"/>
    </row>
    <row r="4881" spans="1:1" x14ac:dyDescent="0.25">
      <c r="A4881" s="323"/>
    </row>
    <row r="4882" spans="1:1" x14ac:dyDescent="0.25">
      <c r="A4882" s="323"/>
    </row>
    <row r="4883" spans="1:1" x14ac:dyDescent="0.25">
      <c r="A4883" s="323"/>
    </row>
    <row r="4884" spans="1:1" x14ac:dyDescent="0.25">
      <c r="A4884" s="323"/>
    </row>
    <row r="4885" spans="1:1" x14ac:dyDescent="0.25">
      <c r="A4885" s="323"/>
    </row>
    <row r="4886" spans="1:1" x14ac:dyDescent="0.25">
      <c r="A4886" s="323"/>
    </row>
    <row r="4887" spans="1:1" x14ac:dyDescent="0.25">
      <c r="A4887" s="323"/>
    </row>
    <row r="4888" spans="1:1" x14ac:dyDescent="0.25">
      <c r="A4888" s="323"/>
    </row>
    <row r="4889" spans="1:1" x14ac:dyDescent="0.25">
      <c r="A4889" s="323"/>
    </row>
    <row r="4890" spans="1:1" x14ac:dyDescent="0.25">
      <c r="A4890" s="323"/>
    </row>
    <row r="4891" spans="1:1" x14ac:dyDescent="0.25">
      <c r="A4891" s="323"/>
    </row>
    <row r="4892" spans="1:1" x14ac:dyDescent="0.25">
      <c r="A4892" s="323"/>
    </row>
    <row r="4893" spans="1:1" x14ac:dyDescent="0.25">
      <c r="A4893" s="323"/>
    </row>
    <row r="4894" spans="1:1" x14ac:dyDescent="0.25">
      <c r="A4894" s="323"/>
    </row>
    <row r="4895" spans="1:1" x14ac:dyDescent="0.25">
      <c r="A4895" s="323"/>
    </row>
    <row r="4896" spans="1:1" x14ac:dyDescent="0.25">
      <c r="A4896" s="323"/>
    </row>
    <row r="4897" spans="1:1" x14ac:dyDescent="0.25">
      <c r="A4897" s="323"/>
    </row>
    <row r="4898" spans="1:1" x14ac:dyDescent="0.25">
      <c r="A4898" s="323"/>
    </row>
    <row r="4899" spans="1:1" x14ac:dyDescent="0.25">
      <c r="A4899" s="323"/>
    </row>
    <row r="4900" spans="1:1" x14ac:dyDescent="0.25">
      <c r="A4900" s="323"/>
    </row>
    <row r="4901" spans="1:1" x14ac:dyDescent="0.25">
      <c r="A4901" s="323"/>
    </row>
    <row r="4902" spans="1:1" x14ac:dyDescent="0.25">
      <c r="A4902" s="323"/>
    </row>
    <row r="4903" spans="1:1" x14ac:dyDescent="0.25">
      <c r="A4903" s="323"/>
    </row>
    <row r="4904" spans="1:1" x14ac:dyDescent="0.25">
      <c r="A4904" s="323"/>
    </row>
    <row r="4905" spans="1:1" x14ac:dyDescent="0.25">
      <c r="A4905" s="323"/>
    </row>
    <row r="4906" spans="1:1" x14ac:dyDescent="0.25">
      <c r="A4906" s="323"/>
    </row>
    <row r="4907" spans="1:1" x14ac:dyDescent="0.25">
      <c r="A4907" s="323"/>
    </row>
    <row r="4908" spans="1:1" x14ac:dyDescent="0.25">
      <c r="A4908" s="323"/>
    </row>
    <row r="4909" spans="1:1" x14ac:dyDescent="0.25">
      <c r="A4909" s="323"/>
    </row>
    <row r="4910" spans="1:1" x14ac:dyDescent="0.25">
      <c r="A4910" s="323"/>
    </row>
    <row r="4911" spans="1:1" x14ac:dyDescent="0.25">
      <c r="A4911" s="323"/>
    </row>
    <row r="4912" spans="1:1" x14ac:dyDescent="0.25">
      <c r="A4912" s="323"/>
    </row>
    <row r="4913" spans="1:1" x14ac:dyDescent="0.25">
      <c r="A4913" s="323"/>
    </row>
    <row r="4914" spans="1:1" x14ac:dyDescent="0.25">
      <c r="A4914" s="323"/>
    </row>
    <row r="4915" spans="1:1" x14ac:dyDescent="0.25">
      <c r="A4915" s="323"/>
    </row>
    <row r="4916" spans="1:1" x14ac:dyDescent="0.25">
      <c r="A4916" s="323"/>
    </row>
    <row r="4917" spans="1:1" x14ac:dyDescent="0.25">
      <c r="A4917" s="323"/>
    </row>
    <row r="4918" spans="1:1" x14ac:dyDescent="0.25">
      <c r="A4918" s="323"/>
    </row>
    <row r="4919" spans="1:1" x14ac:dyDescent="0.25">
      <c r="A4919" s="323"/>
    </row>
    <row r="4920" spans="1:1" x14ac:dyDescent="0.25">
      <c r="A4920" s="323"/>
    </row>
    <row r="4921" spans="1:1" x14ac:dyDescent="0.25">
      <c r="A4921" s="323"/>
    </row>
    <row r="4922" spans="1:1" x14ac:dyDescent="0.25">
      <c r="A4922" s="323"/>
    </row>
    <row r="4923" spans="1:1" x14ac:dyDescent="0.25">
      <c r="A4923" s="323"/>
    </row>
    <row r="4924" spans="1:1" x14ac:dyDescent="0.25">
      <c r="A4924" s="323"/>
    </row>
    <row r="4925" spans="1:1" x14ac:dyDescent="0.25">
      <c r="A4925" s="323"/>
    </row>
    <row r="4926" spans="1:1" x14ac:dyDescent="0.25">
      <c r="A4926" s="323"/>
    </row>
    <row r="4927" spans="1:1" x14ac:dyDescent="0.25">
      <c r="A4927" s="323"/>
    </row>
    <row r="4928" spans="1:1" x14ac:dyDescent="0.25">
      <c r="A4928" s="323"/>
    </row>
    <row r="4929" spans="1:1" x14ac:dyDescent="0.25">
      <c r="A4929" s="323"/>
    </row>
    <row r="4930" spans="1:1" x14ac:dyDescent="0.25">
      <c r="A4930" s="323"/>
    </row>
    <row r="4931" spans="1:1" x14ac:dyDescent="0.25">
      <c r="A4931" s="323"/>
    </row>
    <row r="4932" spans="1:1" x14ac:dyDescent="0.25">
      <c r="A4932" s="323"/>
    </row>
    <row r="4933" spans="1:1" x14ac:dyDescent="0.25">
      <c r="A4933" s="323"/>
    </row>
    <row r="4934" spans="1:1" x14ac:dyDescent="0.25">
      <c r="A4934" s="323"/>
    </row>
    <row r="4935" spans="1:1" x14ac:dyDescent="0.25">
      <c r="A4935" s="323"/>
    </row>
    <row r="4936" spans="1:1" x14ac:dyDescent="0.25">
      <c r="A4936" s="323"/>
    </row>
    <row r="4937" spans="1:1" x14ac:dyDescent="0.25">
      <c r="A4937" s="323"/>
    </row>
    <row r="4938" spans="1:1" x14ac:dyDescent="0.25">
      <c r="A4938" s="323"/>
    </row>
    <row r="4939" spans="1:1" x14ac:dyDescent="0.25">
      <c r="A4939" s="323"/>
    </row>
    <row r="4940" spans="1:1" x14ac:dyDescent="0.25">
      <c r="A4940" s="323"/>
    </row>
    <row r="4941" spans="1:1" x14ac:dyDescent="0.25">
      <c r="A4941" s="323"/>
    </row>
    <row r="4942" spans="1:1" x14ac:dyDescent="0.25">
      <c r="A4942" s="323"/>
    </row>
    <row r="4943" spans="1:1" x14ac:dyDescent="0.25">
      <c r="A4943" s="323"/>
    </row>
    <row r="4944" spans="1:1" x14ac:dyDescent="0.25">
      <c r="A4944" s="323"/>
    </row>
    <row r="4945" spans="1:1" x14ac:dyDescent="0.25">
      <c r="A4945" s="323"/>
    </row>
    <row r="4946" spans="1:1" x14ac:dyDescent="0.25">
      <c r="A4946" s="323"/>
    </row>
    <row r="4947" spans="1:1" x14ac:dyDescent="0.25">
      <c r="A4947" s="323"/>
    </row>
    <row r="4948" spans="1:1" x14ac:dyDescent="0.25">
      <c r="A4948" s="323"/>
    </row>
    <row r="4949" spans="1:1" x14ac:dyDescent="0.25">
      <c r="A4949" s="323"/>
    </row>
    <row r="4950" spans="1:1" x14ac:dyDescent="0.25">
      <c r="A4950" s="323"/>
    </row>
    <row r="4951" spans="1:1" x14ac:dyDescent="0.25">
      <c r="A4951" s="323"/>
    </row>
    <row r="4952" spans="1:1" x14ac:dyDescent="0.25">
      <c r="A4952" s="323"/>
    </row>
    <row r="4953" spans="1:1" x14ac:dyDescent="0.25">
      <c r="A4953" s="323"/>
    </row>
    <row r="4954" spans="1:1" x14ac:dyDescent="0.25">
      <c r="A4954" s="323"/>
    </row>
    <row r="4955" spans="1:1" x14ac:dyDescent="0.25">
      <c r="A4955" s="323"/>
    </row>
    <row r="4956" spans="1:1" x14ac:dyDescent="0.25">
      <c r="A4956" s="323"/>
    </row>
    <row r="4957" spans="1:1" x14ac:dyDescent="0.25">
      <c r="A4957" s="323"/>
    </row>
    <row r="4958" spans="1:1" x14ac:dyDescent="0.25">
      <c r="A4958" s="323"/>
    </row>
    <row r="4959" spans="1:1" x14ac:dyDescent="0.25">
      <c r="A4959" s="323"/>
    </row>
    <row r="4960" spans="1:1" x14ac:dyDescent="0.25">
      <c r="A4960" s="323"/>
    </row>
    <row r="4961" spans="1:1" x14ac:dyDescent="0.25">
      <c r="A4961" s="323"/>
    </row>
    <row r="4962" spans="1:1" x14ac:dyDescent="0.25">
      <c r="A4962" s="323"/>
    </row>
    <row r="4963" spans="1:1" x14ac:dyDescent="0.25">
      <c r="A4963" s="323"/>
    </row>
    <row r="4964" spans="1:1" x14ac:dyDescent="0.25">
      <c r="A4964" s="323"/>
    </row>
    <row r="4965" spans="1:1" x14ac:dyDescent="0.25">
      <c r="A4965" s="323"/>
    </row>
    <row r="4966" spans="1:1" x14ac:dyDescent="0.25">
      <c r="A4966" s="323"/>
    </row>
    <row r="4967" spans="1:1" x14ac:dyDescent="0.25">
      <c r="A4967" s="323"/>
    </row>
    <row r="4968" spans="1:1" x14ac:dyDescent="0.25">
      <c r="A4968" s="323"/>
    </row>
    <row r="4969" spans="1:1" x14ac:dyDescent="0.25">
      <c r="A4969" s="323"/>
    </row>
    <row r="4970" spans="1:1" x14ac:dyDescent="0.25">
      <c r="A4970" s="323"/>
    </row>
    <row r="4971" spans="1:1" x14ac:dyDescent="0.25">
      <c r="A4971" s="323"/>
    </row>
    <row r="4972" spans="1:1" x14ac:dyDescent="0.25">
      <c r="A4972" s="323"/>
    </row>
    <row r="4973" spans="1:1" x14ac:dyDescent="0.25">
      <c r="A4973" s="323"/>
    </row>
    <row r="4974" spans="1:1" x14ac:dyDescent="0.25">
      <c r="A4974" s="323"/>
    </row>
    <row r="4975" spans="1:1" x14ac:dyDescent="0.25">
      <c r="A4975" s="323"/>
    </row>
    <row r="4976" spans="1:1" x14ac:dyDescent="0.25">
      <c r="A4976" s="323"/>
    </row>
    <row r="4977" spans="1:1" x14ac:dyDescent="0.25">
      <c r="A4977" s="323"/>
    </row>
    <row r="4978" spans="1:1" x14ac:dyDescent="0.25">
      <c r="A4978" s="323"/>
    </row>
    <row r="4979" spans="1:1" x14ac:dyDescent="0.25">
      <c r="A4979" s="323"/>
    </row>
    <row r="4980" spans="1:1" x14ac:dyDescent="0.25">
      <c r="A4980" s="323"/>
    </row>
    <row r="4981" spans="1:1" x14ac:dyDescent="0.25">
      <c r="A4981" s="323"/>
    </row>
    <row r="4982" spans="1:1" x14ac:dyDescent="0.25">
      <c r="A4982" s="323"/>
    </row>
    <row r="4983" spans="1:1" x14ac:dyDescent="0.25">
      <c r="A4983" s="323"/>
    </row>
    <row r="4984" spans="1:1" x14ac:dyDescent="0.25">
      <c r="A4984" s="323"/>
    </row>
    <row r="4985" spans="1:1" x14ac:dyDescent="0.25">
      <c r="A4985" s="323"/>
    </row>
    <row r="4986" spans="1:1" x14ac:dyDescent="0.25">
      <c r="A4986" s="323"/>
    </row>
    <row r="4987" spans="1:1" x14ac:dyDescent="0.25">
      <c r="A4987" s="323"/>
    </row>
    <row r="4988" spans="1:1" x14ac:dyDescent="0.25">
      <c r="A4988" s="323"/>
    </row>
    <row r="4989" spans="1:1" x14ac:dyDescent="0.25">
      <c r="A4989" s="323"/>
    </row>
    <row r="4990" spans="1:1" x14ac:dyDescent="0.25">
      <c r="A4990" s="323"/>
    </row>
    <row r="4991" spans="1:1" x14ac:dyDescent="0.25">
      <c r="A4991" s="323"/>
    </row>
    <row r="4992" spans="1:1" x14ac:dyDescent="0.25">
      <c r="A4992" s="323"/>
    </row>
    <row r="4993" spans="1:1" x14ac:dyDescent="0.25">
      <c r="A4993" s="323"/>
    </row>
    <row r="4994" spans="1:1" x14ac:dyDescent="0.25">
      <c r="A4994" s="323"/>
    </row>
    <row r="4995" spans="1:1" x14ac:dyDescent="0.25">
      <c r="A4995" s="323"/>
    </row>
    <row r="4996" spans="1:1" x14ac:dyDescent="0.25">
      <c r="A4996" s="323"/>
    </row>
    <row r="4997" spans="1:1" x14ac:dyDescent="0.25">
      <c r="A4997" s="323"/>
    </row>
    <row r="4998" spans="1:1" x14ac:dyDescent="0.25">
      <c r="A4998" s="323"/>
    </row>
    <row r="4999" spans="1:1" x14ac:dyDescent="0.25">
      <c r="A4999" s="323"/>
    </row>
    <row r="5000" spans="1:1" x14ac:dyDescent="0.25">
      <c r="A5000" s="323"/>
    </row>
    <row r="5001" spans="1:1" x14ac:dyDescent="0.25">
      <c r="A5001" s="323"/>
    </row>
    <row r="5002" spans="1:1" x14ac:dyDescent="0.25">
      <c r="A5002" s="323"/>
    </row>
    <row r="5003" spans="1:1" x14ac:dyDescent="0.25">
      <c r="A5003" s="323"/>
    </row>
    <row r="5004" spans="1:1" x14ac:dyDescent="0.25">
      <c r="A5004" s="323"/>
    </row>
    <row r="5005" spans="1:1" x14ac:dyDescent="0.25">
      <c r="A5005" s="323"/>
    </row>
    <row r="5006" spans="1:1" x14ac:dyDescent="0.25">
      <c r="A5006" s="323"/>
    </row>
    <row r="5007" spans="1:1" x14ac:dyDescent="0.25">
      <c r="A5007" s="323"/>
    </row>
    <row r="5008" spans="1:1" x14ac:dyDescent="0.25">
      <c r="A5008" s="323"/>
    </row>
    <row r="5009" spans="1:1" x14ac:dyDescent="0.25">
      <c r="A5009" s="323"/>
    </row>
    <row r="5010" spans="1:1" x14ac:dyDescent="0.25">
      <c r="A5010" s="323"/>
    </row>
    <row r="5011" spans="1:1" x14ac:dyDescent="0.25">
      <c r="A5011" s="323"/>
    </row>
    <row r="5012" spans="1:1" x14ac:dyDescent="0.25">
      <c r="A5012" s="323"/>
    </row>
    <row r="5013" spans="1:1" x14ac:dyDescent="0.25">
      <c r="A5013" s="323"/>
    </row>
    <row r="5014" spans="1:1" x14ac:dyDescent="0.25">
      <c r="A5014" s="323"/>
    </row>
    <row r="5015" spans="1:1" x14ac:dyDescent="0.25">
      <c r="A5015" s="323"/>
    </row>
    <row r="5016" spans="1:1" x14ac:dyDescent="0.25">
      <c r="A5016" s="323"/>
    </row>
    <row r="5017" spans="1:1" x14ac:dyDescent="0.25">
      <c r="A5017" s="323"/>
    </row>
    <row r="5018" spans="1:1" x14ac:dyDescent="0.25">
      <c r="A5018" s="323"/>
    </row>
    <row r="5019" spans="1:1" x14ac:dyDescent="0.25">
      <c r="A5019" s="323"/>
    </row>
    <row r="5020" spans="1:1" x14ac:dyDescent="0.25">
      <c r="A5020" s="323"/>
    </row>
    <row r="5021" spans="1:1" x14ac:dyDescent="0.25">
      <c r="A5021" s="323"/>
    </row>
    <row r="5022" spans="1:1" x14ac:dyDescent="0.25">
      <c r="A5022" s="323"/>
    </row>
    <row r="5023" spans="1:1" x14ac:dyDescent="0.25">
      <c r="A5023" s="323"/>
    </row>
    <row r="5024" spans="1:1" x14ac:dyDescent="0.25">
      <c r="A5024" s="323"/>
    </row>
    <row r="5025" spans="1:1" x14ac:dyDescent="0.25">
      <c r="A5025" s="323"/>
    </row>
    <row r="5026" spans="1:1" x14ac:dyDescent="0.25">
      <c r="A5026" s="323"/>
    </row>
    <row r="5027" spans="1:1" x14ac:dyDescent="0.25">
      <c r="A5027" s="323"/>
    </row>
    <row r="5028" spans="1:1" x14ac:dyDescent="0.25">
      <c r="A5028" s="323"/>
    </row>
    <row r="5029" spans="1:1" x14ac:dyDescent="0.25">
      <c r="A5029" s="323"/>
    </row>
    <row r="5030" spans="1:1" x14ac:dyDescent="0.25">
      <c r="A5030" s="323"/>
    </row>
    <row r="5031" spans="1:1" x14ac:dyDescent="0.25">
      <c r="A5031" s="323"/>
    </row>
    <row r="5032" spans="1:1" x14ac:dyDescent="0.25">
      <c r="A5032" s="323"/>
    </row>
    <row r="5033" spans="1:1" x14ac:dyDescent="0.25">
      <c r="A5033" s="323"/>
    </row>
    <row r="5034" spans="1:1" x14ac:dyDescent="0.25">
      <c r="A5034" s="323"/>
    </row>
    <row r="5035" spans="1:1" x14ac:dyDescent="0.25">
      <c r="A5035" s="323"/>
    </row>
    <row r="5036" spans="1:1" x14ac:dyDescent="0.25">
      <c r="A5036" s="323"/>
    </row>
    <row r="5037" spans="1:1" x14ac:dyDescent="0.25">
      <c r="A5037" s="323"/>
    </row>
    <row r="5038" spans="1:1" x14ac:dyDescent="0.25">
      <c r="A5038" s="323"/>
    </row>
    <row r="5039" spans="1:1" x14ac:dyDescent="0.25">
      <c r="A5039" s="323"/>
    </row>
    <row r="5040" spans="1:1" x14ac:dyDescent="0.25">
      <c r="A5040" s="323"/>
    </row>
    <row r="5041" spans="1:1" x14ac:dyDescent="0.25">
      <c r="A5041" s="323"/>
    </row>
    <row r="5042" spans="1:1" x14ac:dyDescent="0.25">
      <c r="A5042" s="323"/>
    </row>
    <row r="5043" spans="1:1" x14ac:dyDescent="0.25">
      <c r="A5043" s="323"/>
    </row>
    <row r="5044" spans="1:1" x14ac:dyDescent="0.25">
      <c r="A5044" s="323"/>
    </row>
    <row r="5045" spans="1:1" x14ac:dyDescent="0.25">
      <c r="A5045" s="323"/>
    </row>
    <row r="5046" spans="1:1" x14ac:dyDescent="0.25">
      <c r="A5046" s="323"/>
    </row>
    <row r="5047" spans="1:1" x14ac:dyDescent="0.25">
      <c r="A5047" s="323"/>
    </row>
    <row r="5048" spans="1:1" x14ac:dyDescent="0.25">
      <c r="A5048" s="323"/>
    </row>
    <row r="5049" spans="1:1" x14ac:dyDescent="0.25">
      <c r="A5049" s="323"/>
    </row>
    <row r="5050" spans="1:1" x14ac:dyDescent="0.25">
      <c r="A5050" s="323"/>
    </row>
    <row r="5051" spans="1:1" x14ac:dyDescent="0.25">
      <c r="A5051" s="323"/>
    </row>
    <row r="5052" spans="1:1" x14ac:dyDescent="0.25">
      <c r="A5052" s="323"/>
    </row>
    <row r="5053" spans="1:1" x14ac:dyDescent="0.25">
      <c r="A5053" s="323"/>
    </row>
    <row r="5054" spans="1:1" x14ac:dyDescent="0.25">
      <c r="A5054" s="323"/>
    </row>
    <row r="5055" spans="1:1" x14ac:dyDescent="0.25">
      <c r="A5055" s="323"/>
    </row>
    <row r="5056" spans="1:1" x14ac:dyDescent="0.25">
      <c r="A5056" s="323"/>
    </row>
    <row r="5057" spans="1:1" x14ac:dyDescent="0.25">
      <c r="A5057" s="323"/>
    </row>
    <row r="5058" spans="1:1" x14ac:dyDescent="0.25">
      <c r="A5058" s="323"/>
    </row>
    <row r="5059" spans="1:1" x14ac:dyDescent="0.25">
      <c r="A5059" s="323"/>
    </row>
    <row r="5060" spans="1:1" x14ac:dyDescent="0.25">
      <c r="A5060" s="323"/>
    </row>
    <row r="5061" spans="1:1" x14ac:dyDescent="0.25">
      <c r="A5061" s="323"/>
    </row>
    <row r="5062" spans="1:1" x14ac:dyDescent="0.25">
      <c r="A5062" s="323"/>
    </row>
    <row r="5063" spans="1:1" x14ac:dyDescent="0.25">
      <c r="A5063" s="323"/>
    </row>
    <row r="5064" spans="1:1" x14ac:dyDescent="0.25">
      <c r="A5064" s="323"/>
    </row>
    <row r="5065" spans="1:1" x14ac:dyDescent="0.25">
      <c r="A5065" s="323"/>
    </row>
    <row r="5066" spans="1:1" x14ac:dyDescent="0.25">
      <c r="A5066" s="323"/>
    </row>
    <row r="5067" spans="1:1" x14ac:dyDescent="0.25">
      <c r="A5067" s="323"/>
    </row>
    <row r="5068" spans="1:1" x14ac:dyDescent="0.25">
      <c r="A5068" s="323"/>
    </row>
    <row r="5069" spans="1:1" x14ac:dyDescent="0.25">
      <c r="A5069" s="323"/>
    </row>
    <row r="5070" spans="1:1" x14ac:dyDescent="0.25">
      <c r="A5070" s="323"/>
    </row>
    <row r="5071" spans="1:1" x14ac:dyDescent="0.25">
      <c r="A5071" s="323"/>
    </row>
    <row r="5072" spans="1:1" x14ac:dyDescent="0.25">
      <c r="A5072" s="323"/>
    </row>
    <row r="5073" spans="1:1" x14ac:dyDescent="0.25">
      <c r="A5073" s="323"/>
    </row>
    <row r="5074" spans="1:1" x14ac:dyDescent="0.25">
      <c r="A5074" s="323"/>
    </row>
    <row r="5075" spans="1:1" x14ac:dyDescent="0.25">
      <c r="A5075" s="323"/>
    </row>
    <row r="5076" spans="1:1" x14ac:dyDescent="0.25">
      <c r="A5076" s="323"/>
    </row>
    <row r="5077" spans="1:1" x14ac:dyDescent="0.25">
      <c r="A5077" s="323"/>
    </row>
    <row r="5078" spans="1:1" x14ac:dyDescent="0.25">
      <c r="A5078" s="323"/>
    </row>
    <row r="5079" spans="1:1" x14ac:dyDescent="0.25">
      <c r="A5079" s="323"/>
    </row>
    <row r="5080" spans="1:1" x14ac:dyDescent="0.25">
      <c r="A5080" s="323"/>
    </row>
    <row r="5081" spans="1:1" x14ac:dyDescent="0.25">
      <c r="A5081" s="323"/>
    </row>
    <row r="5082" spans="1:1" x14ac:dyDescent="0.25">
      <c r="A5082" s="323"/>
    </row>
    <row r="5083" spans="1:1" x14ac:dyDescent="0.25">
      <c r="A5083" s="323"/>
    </row>
    <row r="5084" spans="1:1" x14ac:dyDescent="0.25">
      <c r="A5084" s="323"/>
    </row>
    <row r="5085" spans="1:1" x14ac:dyDescent="0.25">
      <c r="A5085" s="323"/>
    </row>
    <row r="5086" spans="1:1" x14ac:dyDescent="0.25">
      <c r="A5086" s="323"/>
    </row>
    <row r="5087" spans="1:1" x14ac:dyDescent="0.25">
      <c r="A5087" s="323"/>
    </row>
    <row r="5088" spans="1:1" x14ac:dyDescent="0.25">
      <c r="A5088" s="323"/>
    </row>
    <row r="5089" spans="1:1" x14ac:dyDescent="0.25">
      <c r="A5089" s="323"/>
    </row>
    <row r="5090" spans="1:1" x14ac:dyDescent="0.25">
      <c r="A5090" s="323"/>
    </row>
    <row r="5091" spans="1:1" x14ac:dyDescent="0.25">
      <c r="A5091" s="323"/>
    </row>
    <row r="5092" spans="1:1" x14ac:dyDescent="0.25">
      <c r="A5092" s="323"/>
    </row>
    <row r="5093" spans="1:1" x14ac:dyDescent="0.25">
      <c r="A5093" s="323"/>
    </row>
    <row r="5094" spans="1:1" x14ac:dyDescent="0.25">
      <c r="A5094" s="323"/>
    </row>
    <row r="5095" spans="1:1" x14ac:dyDescent="0.25">
      <c r="A5095" s="323"/>
    </row>
    <row r="5096" spans="1:1" x14ac:dyDescent="0.25">
      <c r="A5096" s="323"/>
    </row>
    <row r="5097" spans="1:1" x14ac:dyDescent="0.25">
      <c r="A5097" s="323"/>
    </row>
    <row r="5098" spans="1:1" x14ac:dyDescent="0.25">
      <c r="A5098" s="323"/>
    </row>
    <row r="5099" spans="1:1" x14ac:dyDescent="0.25">
      <c r="A5099" s="323"/>
    </row>
    <row r="5100" spans="1:1" x14ac:dyDescent="0.25">
      <c r="A5100" s="323"/>
    </row>
    <row r="5101" spans="1:1" x14ac:dyDescent="0.25">
      <c r="A5101" s="323"/>
    </row>
    <row r="5102" spans="1:1" x14ac:dyDescent="0.25">
      <c r="A5102" s="323"/>
    </row>
    <row r="5103" spans="1:1" x14ac:dyDescent="0.25">
      <c r="A5103" s="323"/>
    </row>
    <row r="5104" spans="1:1" x14ac:dyDescent="0.25">
      <c r="A5104" s="323"/>
    </row>
    <row r="5105" spans="1:1" x14ac:dyDescent="0.25">
      <c r="A5105" s="323"/>
    </row>
    <row r="5106" spans="1:1" x14ac:dyDescent="0.25">
      <c r="A5106" s="323"/>
    </row>
    <row r="5107" spans="1:1" x14ac:dyDescent="0.25">
      <c r="A5107" s="323"/>
    </row>
    <row r="5108" spans="1:1" x14ac:dyDescent="0.25">
      <c r="A5108" s="323"/>
    </row>
    <row r="5109" spans="1:1" x14ac:dyDescent="0.25">
      <c r="A5109" s="323"/>
    </row>
    <row r="5110" spans="1:1" x14ac:dyDescent="0.25">
      <c r="A5110" s="323"/>
    </row>
    <row r="5111" spans="1:1" x14ac:dyDescent="0.25">
      <c r="A5111" s="323"/>
    </row>
    <row r="5112" spans="1:1" x14ac:dyDescent="0.25">
      <c r="A5112" s="323"/>
    </row>
    <row r="5113" spans="1:1" x14ac:dyDescent="0.25">
      <c r="A5113" s="323"/>
    </row>
    <row r="5114" spans="1:1" x14ac:dyDescent="0.25">
      <c r="A5114" s="323"/>
    </row>
    <row r="5115" spans="1:1" x14ac:dyDescent="0.25">
      <c r="A5115" s="323"/>
    </row>
    <row r="5116" spans="1:1" x14ac:dyDescent="0.25">
      <c r="A5116" s="323"/>
    </row>
    <row r="5117" spans="1:1" x14ac:dyDescent="0.25">
      <c r="A5117" s="323"/>
    </row>
    <row r="5118" spans="1:1" x14ac:dyDescent="0.25">
      <c r="A5118" s="323"/>
    </row>
    <row r="5119" spans="1:1" x14ac:dyDescent="0.25">
      <c r="A5119" s="323"/>
    </row>
    <row r="5120" spans="1:1" x14ac:dyDescent="0.25">
      <c r="A5120" s="323"/>
    </row>
    <row r="5121" spans="1:1" x14ac:dyDescent="0.25">
      <c r="A5121" s="323"/>
    </row>
    <row r="5122" spans="1:1" x14ac:dyDescent="0.25">
      <c r="A5122" s="323"/>
    </row>
    <row r="5123" spans="1:1" x14ac:dyDescent="0.25">
      <c r="A5123" s="323"/>
    </row>
    <row r="5124" spans="1:1" x14ac:dyDescent="0.25">
      <c r="A5124" s="323"/>
    </row>
    <row r="5125" spans="1:1" x14ac:dyDescent="0.25">
      <c r="A5125" s="323"/>
    </row>
    <row r="5126" spans="1:1" x14ac:dyDescent="0.25">
      <c r="A5126" s="323"/>
    </row>
    <row r="5127" spans="1:1" x14ac:dyDescent="0.25">
      <c r="A5127" s="323"/>
    </row>
    <row r="5128" spans="1:1" x14ac:dyDescent="0.25">
      <c r="A5128" s="323"/>
    </row>
    <row r="5129" spans="1:1" x14ac:dyDescent="0.25">
      <c r="A5129" s="323"/>
    </row>
    <row r="5130" spans="1:1" x14ac:dyDescent="0.25">
      <c r="A5130" s="323"/>
    </row>
    <row r="5131" spans="1:1" x14ac:dyDescent="0.25">
      <c r="A5131" s="323"/>
    </row>
    <row r="5132" spans="1:1" x14ac:dyDescent="0.25">
      <c r="A5132" s="323"/>
    </row>
    <row r="5133" spans="1:1" x14ac:dyDescent="0.25">
      <c r="A5133" s="323"/>
    </row>
    <row r="5134" spans="1:1" x14ac:dyDescent="0.25">
      <c r="A5134" s="323"/>
    </row>
    <row r="5135" spans="1:1" x14ac:dyDescent="0.25">
      <c r="A5135" s="323"/>
    </row>
    <row r="5136" spans="1:1" x14ac:dyDescent="0.25">
      <c r="A5136" s="323"/>
    </row>
    <row r="5137" spans="1:1" x14ac:dyDescent="0.25">
      <c r="A5137" s="323"/>
    </row>
    <row r="5138" spans="1:1" x14ac:dyDescent="0.25">
      <c r="A5138" s="323"/>
    </row>
    <row r="5139" spans="1:1" x14ac:dyDescent="0.25">
      <c r="A5139" s="323"/>
    </row>
    <row r="5140" spans="1:1" x14ac:dyDescent="0.25">
      <c r="A5140" s="323"/>
    </row>
    <row r="5141" spans="1:1" x14ac:dyDescent="0.25">
      <c r="A5141" s="323"/>
    </row>
    <row r="5142" spans="1:1" x14ac:dyDescent="0.25">
      <c r="A5142" s="323"/>
    </row>
    <row r="5143" spans="1:1" x14ac:dyDescent="0.25">
      <c r="A5143" s="323"/>
    </row>
    <row r="5144" spans="1:1" x14ac:dyDescent="0.25">
      <c r="A5144" s="323"/>
    </row>
    <row r="5145" spans="1:1" x14ac:dyDescent="0.25">
      <c r="A5145" s="323"/>
    </row>
    <row r="5146" spans="1:1" x14ac:dyDescent="0.25">
      <c r="A5146" s="323"/>
    </row>
    <row r="5147" spans="1:1" x14ac:dyDescent="0.25">
      <c r="A5147" s="323"/>
    </row>
    <row r="5148" spans="1:1" x14ac:dyDescent="0.25">
      <c r="A5148" s="323"/>
    </row>
    <row r="5149" spans="1:1" x14ac:dyDescent="0.25">
      <c r="A5149" s="323"/>
    </row>
    <row r="5150" spans="1:1" x14ac:dyDescent="0.25">
      <c r="A5150" s="323"/>
    </row>
    <row r="5151" spans="1:1" x14ac:dyDescent="0.25">
      <c r="A5151" s="323"/>
    </row>
    <row r="5152" spans="1:1" x14ac:dyDescent="0.25">
      <c r="A5152" s="323"/>
    </row>
    <row r="5153" spans="1:1" x14ac:dyDescent="0.25">
      <c r="A5153" s="323"/>
    </row>
    <row r="5154" spans="1:1" x14ac:dyDescent="0.25">
      <c r="A5154" s="323"/>
    </row>
    <row r="5155" spans="1:1" x14ac:dyDescent="0.25">
      <c r="A5155" s="323"/>
    </row>
    <row r="5156" spans="1:1" x14ac:dyDescent="0.25">
      <c r="A5156" s="323"/>
    </row>
    <row r="5157" spans="1:1" x14ac:dyDescent="0.25">
      <c r="A5157" s="323"/>
    </row>
    <row r="5158" spans="1:1" x14ac:dyDescent="0.25">
      <c r="A5158" s="323"/>
    </row>
    <row r="5159" spans="1:1" x14ac:dyDescent="0.25">
      <c r="A5159" s="323"/>
    </row>
    <row r="5160" spans="1:1" x14ac:dyDescent="0.25">
      <c r="A5160" s="323"/>
    </row>
    <row r="5161" spans="1:1" x14ac:dyDescent="0.25">
      <c r="A5161" s="323"/>
    </row>
    <row r="5162" spans="1:1" x14ac:dyDescent="0.25">
      <c r="A5162" s="323"/>
    </row>
    <row r="5163" spans="1:1" x14ac:dyDescent="0.25">
      <c r="A5163" s="323"/>
    </row>
    <row r="5164" spans="1:1" x14ac:dyDescent="0.25">
      <c r="A5164" s="323"/>
    </row>
    <row r="5165" spans="1:1" x14ac:dyDescent="0.25">
      <c r="A5165" s="323"/>
    </row>
    <row r="5166" spans="1:1" x14ac:dyDescent="0.25">
      <c r="A5166" s="323"/>
    </row>
    <row r="5167" spans="1:1" x14ac:dyDescent="0.25">
      <c r="A5167" s="323"/>
    </row>
    <row r="5168" spans="1:1" x14ac:dyDescent="0.25">
      <c r="A5168" s="323"/>
    </row>
    <row r="5169" spans="1:1" x14ac:dyDescent="0.25">
      <c r="A5169" s="323"/>
    </row>
    <row r="5170" spans="1:1" x14ac:dyDescent="0.25">
      <c r="A5170" s="323"/>
    </row>
    <row r="5171" spans="1:1" x14ac:dyDescent="0.25">
      <c r="A5171" s="323"/>
    </row>
    <row r="5172" spans="1:1" x14ac:dyDescent="0.25">
      <c r="A5172" s="323"/>
    </row>
    <row r="5173" spans="1:1" x14ac:dyDescent="0.25">
      <c r="A5173" s="323"/>
    </row>
    <row r="5174" spans="1:1" x14ac:dyDescent="0.25">
      <c r="A5174" s="323"/>
    </row>
    <row r="5175" spans="1:1" x14ac:dyDescent="0.25">
      <c r="A5175" s="323"/>
    </row>
    <row r="5176" spans="1:1" x14ac:dyDescent="0.25">
      <c r="A5176" s="323"/>
    </row>
    <row r="5177" spans="1:1" x14ac:dyDescent="0.25">
      <c r="A5177" s="323"/>
    </row>
    <row r="5178" spans="1:1" x14ac:dyDescent="0.25">
      <c r="A5178" s="323"/>
    </row>
    <row r="5179" spans="1:1" x14ac:dyDescent="0.25">
      <c r="A5179" s="323"/>
    </row>
    <row r="5180" spans="1:1" x14ac:dyDescent="0.25">
      <c r="A5180" s="323"/>
    </row>
    <row r="5181" spans="1:1" x14ac:dyDescent="0.25">
      <c r="A5181" s="323"/>
    </row>
    <row r="5182" spans="1:1" x14ac:dyDescent="0.25">
      <c r="A5182" s="323"/>
    </row>
    <row r="5183" spans="1:1" x14ac:dyDescent="0.25">
      <c r="A5183" s="323"/>
    </row>
    <row r="5184" spans="1:1" x14ac:dyDescent="0.25">
      <c r="A5184" s="323"/>
    </row>
    <row r="5185" spans="1:1" x14ac:dyDescent="0.25">
      <c r="A5185" s="323"/>
    </row>
    <row r="5186" spans="1:1" x14ac:dyDescent="0.25">
      <c r="A5186" s="323"/>
    </row>
    <row r="5187" spans="1:1" x14ac:dyDescent="0.25">
      <c r="A5187" s="323"/>
    </row>
    <row r="5188" spans="1:1" x14ac:dyDescent="0.25">
      <c r="A5188" s="323"/>
    </row>
    <row r="5189" spans="1:1" x14ac:dyDescent="0.25">
      <c r="A5189" s="323"/>
    </row>
    <row r="5190" spans="1:1" x14ac:dyDescent="0.25">
      <c r="A5190" s="323"/>
    </row>
    <row r="5191" spans="1:1" x14ac:dyDescent="0.25">
      <c r="A5191" s="323"/>
    </row>
    <row r="5192" spans="1:1" x14ac:dyDescent="0.25">
      <c r="A5192" s="323"/>
    </row>
    <row r="5193" spans="1:1" x14ac:dyDescent="0.25">
      <c r="A5193" s="323"/>
    </row>
    <row r="5194" spans="1:1" x14ac:dyDescent="0.25">
      <c r="A5194" s="323"/>
    </row>
    <row r="5195" spans="1:1" x14ac:dyDescent="0.25">
      <c r="A5195" s="323"/>
    </row>
    <row r="5196" spans="1:1" x14ac:dyDescent="0.25">
      <c r="A5196" s="323"/>
    </row>
    <row r="5197" spans="1:1" x14ac:dyDescent="0.25">
      <c r="A5197" s="323"/>
    </row>
    <row r="5198" spans="1:1" x14ac:dyDescent="0.25">
      <c r="A5198" s="323"/>
    </row>
    <row r="5199" spans="1:1" x14ac:dyDescent="0.25">
      <c r="A5199" s="323"/>
    </row>
    <row r="5200" spans="1:1" x14ac:dyDescent="0.25">
      <c r="A5200" s="323"/>
    </row>
    <row r="5201" spans="1:1" x14ac:dyDescent="0.25">
      <c r="A5201" s="323"/>
    </row>
    <row r="5202" spans="1:1" x14ac:dyDescent="0.25">
      <c r="A5202" s="323"/>
    </row>
    <row r="5203" spans="1:1" x14ac:dyDescent="0.25">
      <c r="A5203" s="323"/>
    </row>
    <row r="5204" spans="1:1" x14ac:dyDescent="0.25">
      <c r="A5204" s="323"/>
    </row>
    <row r="5205" spans="1:1" x14ac:dyDescent="0.25">
      <c r="A5205" s="323"/>
    </row>
    <row r="5206" spans="1:1" x14ac:dyDescent="0.25">
      <c r="A5206" s="323"/>
    </row>
    <row r="5207" spans="1:1" x14ac:dyDescent="0.25">
      <c r="A5207" s="323"/>
    </row>
    <row r="5208" spans="1:1" x14ac:dyDescent="0.25">
      <c r="A5208" s="323"/>
    </row>
    <row r="5209" spans="1:1" x14ac:dyDescent="0.25">
      <c r="A5209" s="323"/>
    </row>
    <row r="5210" spans="1:1" x14ac:dyDescent="0.25">
      <c r="A5210" s="323"/>
    </row>
    <row r="5211" spans="1:1" x14ac:dyDescent="0.25">
      <c r="A5211" s="323"/>
    </row>
    <row r="5212" spans="1:1" x14ac:dyDescent="0.25">
      <c r="A5212" s="323"/>
    </row>
    <row r="5213" spans="1:1" x14ac:dyDescent="0.25">
      <c r="A5213" s="323"/>
    </row>
    <row r="5214" spans="1:1" x14ac:dyDescent="0.25">
      <c r="A5214" s="323"/>
    </row>
    <row r="5215" spans="1:1" x14ac:dyDescent="0.25">
      <c r="A5215" s="323"/>
    </row>
    <row r="5216" spans="1:1" x14ac:dyDescent="0.25">
      <c r="A5216" s="323"/>
    </row>
    <row r="5217" spans="1:1" x14ac:dyDescent="0.25">
      <c r="A5217" s="323"/>
    </row>
    <row r="5218" spans="1:1" x14ac:dyDescent="0.25">
      <c r="A5218" s="323"/>
    </row>
    <row r="5219" spans="1:1" x14ac:dyDescent="0.25">
      <c r="A5219" s="323"/>
    </row>
    <row r="5220" spans="1:1" x14ac:dyDescent="0.25">
      <c r="A5220" s="323"/>
    </row>
    <row r="5221" spans="1:1" x14ac:dyDescent="0.25">
      <c r="A5221" s="323"/>
    </row>
    <row r="5222" spans="1:1" x14ac:dyDescent="0.25">
      <c r="A5222" s="323"/>
    </row>
    <row r="5223" spans="1:1" x14ac:dyDescent="0.25">
      <c r="A5223" s="323"/>
    </row>
    <row r="5224" spans="1:1" x14ac:dyDescent="0.25">
      <c r="A5224" s="323"/>
    </row>
    <row r="5225" spans="1:1" x14ac:dyDescent="0.25">
      <c r="A5225" s="323"/>
    </row>
    <row r="5226" spans="1:1" x14ac:dyDescent="0.25">
      <c r="A5226" s="323"/>
    </row>
    <row r="5227" spans="1:1" x14ac:dyDescent="0.25">
      <c r="A5227" s="323"/>
    </row>
    <row r="5228" spans="1:1" x14ac:dyDescent="0.25">
      <c r="A5228" s="323"/>
    </row>
    <row r="5229" spans="1:1" x14ac:dyDescent="0.25">
      <c r="A5229" s="323"/>
    </row>
    <row r="5230" spans="1:1" x14ac:dyDescent="0.25">
      <c r="A5230" s="323"/>
    </row>
    <row r="5231" spans="1:1" x14ac:dyDescent="0.25">
      <c r="A5231" s="323"/>
    </row>
    <row r="5232" spans="1:1" x14ac:dyDescent="0.25">
      <c r="A5232" s="323"/>
    </row>
    <row r="5233" spans="1:1" x14ac:dyDescent="0.25">
      <c r="A5233" s="323"/>
    </row>
    <row r="5234" spans="1:1" x14ac:dyDescent="0.25">
      <c r="A5234" s="323"/>
    </row>
    <row r="5235" spans="1:1" x14ac:dyDescent="0.25">
      <c r="A5235" s="323"/>
    </row>
    <row r="5236" spans="1:1" x14ac:dyDescent="0.25">
      <c r="A5236" s="323"/>
    </row>
    <row r="5237" spans="1:1" x14ac:dyDescent="0.25">
      <c r="A5237" s="323"/>
    </row>
    <row r="5238" spans="1:1" x14ac:dyDescent="0.25">
      <c r="A5238" s="323"/>
    </row>
    <row r="5239" spans="1:1" x14ac:dyDescent="0.25">
      <c r="A5239" s="323"/>
    </row>
    <row r="5240" spans="1:1" x14ac:dyDescent="0.25">
      <c r="A5240" s="323"/>
    </row>
    <row r="5241" spans="1:1" x14ac:dyDescent="0.25">
      <c r="A5241" s="323"/>
    </row>
    <row r="5242" spans="1:1" x14ac:dyDescent="0.25">
      <c r="A5242" s="323"/>
    </row>
    <row r="5243" spans="1:1" x14ac:dyDescent="0.25">
      <c r="A5243" s="323"/>
    </row>
    <row r="5244" spans="1:1" x14ac:dyDescent="0.25">
      <c r="A5244" s="323"/>
    </row>
    <row r="5245" spans="1:1" x14ac:dyDescent="0.25">
      <c r="A5245" s="323"/>
    </row>
    <row r="5246" spans="1:1" x14ac:dyDescent="0.25">
      <c r="A5246" s="323"/>
    </row>
    <row r="5247" spans="1:1" x14ac:dyDescent="0.25">
      <c r="A5247" s="323"/>
    </row>
    <row r="5248" spans="1:1" x14ac:dyDescent="0.25">
      <c r="A5248" s="323"/>
    </row>
    <row r="5249" spans="1:1" x14ac:dyDescent="0.25">
      <c r="A5249" s="323"/>
    </row>
    <row r="5250" spans="1:1" x14ac:dyDescent="0.25">
      <c r="A5250" s="323"/>
    </row>
    <row r="5251" spans="1:1" x14ac:dyDescent="0.25">
      <c r="A5251" s="323"/>
    </row>
    <row r="5252" spans="1:1" x14ac:dyDescent="0.25">
      <c r="A5252" s="323"/>
    </row>
    <row r="5253" spans="1:1" x14ac:dyDescent="0.25">
      <c r="A5253" s="323"/>
    </row>
    <row r="5254" spans="1:1" x14ac:dyDescent="0.25">
      <c r="A5254" s="323"/>
    </row>
    <row r="5255" spans="1:1" x14ac:dyDescent="0.25">
      <c r="A5255" s="323"/>
    </row>
    <row r="5256" spans="1:1" x14ac:dyDescent="0.25">
      <c r="A5256" s="323"/>
    </row>
    <row r="5257" spans="1:1" x14ac:dyDescent="0.25">
      <c r="A5257" s="323"/>
    </row>
    <row r="5258" spans="1:1" x14ac:dyDescent="0.25">
      <c r="A5258" s="323"/>
    </row>
    <row r="5259" spans="1:1" x14ac:dyDescent="0.25">
      <c r="A5259" s="323"/>
    </row>
    <row r="5260" spans="1:1" x14ac:dyDescent="0.25">
      <c r="A5260" s="323"/>
    </row>
    <row r="5261" spans="1:1" x14ac:dyDescent="0.25">
      <c r="A5261" s="323"/>
    </row>
    <row r="5262" spans="1:1" x14ac:dyDescent="0.25">
      <c r="A5262" s="323"/>
    </row>
    <row r="5263" spans="1:1" x14ac:dyDescent="0.25">
      <c r="A5263" s="323"/>
    </row>
    <row r="5264" spans="1:1" x14ac:dyDescent="0.25">
      <c r="A5264" s="323"/>
    </row>
    <row r="5265" spans="1:1" x14ac:dyDescent="0.25">
      <c r="A5265" s="323"/>
    </row>
    <row r="5266" spans="1:1" x14ac:dyDescent="0.25">
      <c r="A5266" s="323"/>
    </row>
    <row r="5267" spans="1:1" x14ac:dyDescent="0.25">
      <c r="A5267" s="323"/>
    </row>
    <row r="5268" spans="1:1" x14ac:dyDescent="0.25">
      <c r="A5268" s="323"/>
    </row>
    <row r="5269" spans="1:1" x14ac:dyDescent="0.25">
      <c r="A5269" s="323"/>
    </row>
    <row r="5270" spans="1:1" x14ac:dyDescent="0.25">
      <c r="A5270" s="323"/>
    </row>
    <row r="5271" spans="1:1" x14ac:dyDescent="0.25">
      <c r="A5271" s="323"/>
    </row>
    <row r="5272" spans="1:1" x14ac:dyDescent="0.25">
      <c r="A5272" s="323"/>
    </row>
    <row r="5273" spans="1:1" x14ac:dyDescent="0.25">
      <c r="A5273" s="323"/>
    </row>
    <row r="5274" spans="1:1" x14ac:dyDescent="0.25">
      <c r="A5274" s="323"/>
    </row>
    <row r="5275" spans="1:1" x14ac:dyDescent="0.25">
      <c r="A5275" s="323"/>
    </row>
    <row r="5276" spans="1:1" x14ac:dyDescent="0.25">
      <c r="A5276" s="323"/>
    </row>
    <row r="5277" spans="1:1" x14ac:dyDescent="0.25">
      <c r="A5277" s="323"/>
    </row>
    <row r="5278" spans="1:1" x14ac:dyDescent="0.25">
      <c r="A5278" s="323"/>
    </row>
    <row r="5279" spans="1:1" x14ac:dyDescent="0.25">
      <c r="A5279" s="323"/>
    </row>
    <row r="5280" spans="1:1" x14ac:dyDescent="0.25">
      <c r="A5280" s="323"/>
    </row>
    <row r="5281" spans="1:1" x14ac:dyDescent="0.25">
      <c r="A5281" s="323"/>
    </row>
    <row r="5282" spans="1:1" x14ac:dyDescent="0.25">
      <c r="A5282" s="323"/>
    </row>
    <row r="5283" spans="1:1" x14ac:dyDescent="0.25">
      <c r="A5283" s="323"/>
    </row>
    <row r="5284" spans="1:1" x14ac:dyDescent="0.25">
      <c r="A5284" s="323"/>
    </row>
    <row r="5285" spans="1:1" x14ac:dyDescent="0.25">
      <c r="A5285" s="323"/>
    </row>
    <row r="5286" spans="1:1" x14ac:dyDescent="0.25">
      <c r="A5286" s="323"/>
    </row>
    <row r="5287" spans="1:1" x14ac:dyDescent="0.25">
      <c r="A5287" s="323"/>
    </row>
    <row r="5288" spans="1:1" x14ac:dyDescent="0.25">
      <c r="A5288" s="323"/>
    </row>
    <row r="5289" spans="1:1" x14ac:dyDescent="0.25">
      <c r="A5289" s="323"/>
    </row>
    <row r="5290" spans="1:1" x14ac:dyDescent="0.25">
      <c r="A5290" s="323"/>
    </row>
    <row r="5291" spans="1:1" x14ac:dyDescent="0.25">
      <c r="A5291" s="323"/>
    </row>
    <row r="5292" spans="1:1" x14ac:dyDescent="0.25">
      <c r="A5292" s="323"/>
    </row>
    <row r="5293" spans="1:1" x14ac:dyDescent="0.25">
      <c r="A5293" s="323"/>
    </row>
    <row r="5294" spans="1:1" x14ac:dyDescent="0.25">
      <c r="A5294" s="323"/>
    </row>
    <row r="5295" spans="1:1" x14ac:dyDescent="0.25">
      <c r="A5295" s="323"/>
    </row>
    <row r="5296" spans="1:1" x14ac:dyDescent="0.25">
      <c r="A5296" s="323"/>
    </row>
    <row r="5297" spans="1:1" x14ac:dyDescent="0.25">
      <c r="A5297" s="323"/>
    </row>
    <row r="5298" spans="1:1" x14ac:dyDescent="0.25">
      <c r="A5298" s="323"/>
    </row>
    <row r="5299" spans="1:1" x14ac:dyDescent="0.25">
      <c r="A5299" s="323"/>
    </row>
    <row r="5300" spans="1:1" x14ac:dyDescent="0.25">
      <c r="A5300" s="323"/>
    </row>
    <row r="5301" spans="1:1" x14ac:dyDescent="0.25">
      <c r="A5301" s="323"/>
    </row>
    <row r="5302" spans="1:1" x14ac:dyDescent="0.25">
      <c r="A5302" s="323"/>
    </row>
    <row r="5303" spans="1:1" x14ac:dyDescent="0.25">
      <c r="A5303" s="323"/>
    </row>
    <row r="5304" spans="1:1" x14ac:dyDescent="0.25">
      <c r="A5304" s="323"/>
    </row>
    <row r="5305" spans="1:1" x14ac:dyDescent="0.25">
      <c r="A5305" s="323"/>
    </row>
    <row r="5306" spans="1:1" x14ac:dyDescent="0.25">
      <c r="A5306" s="323"/>
    </row>
    <row r="5307" spans="1:1" x14ac:dyDescent="0.25">
      <c r="A5307" s="323"/>
    </row>
    <row r="5308" spans="1:1" x14ac:dyDescent="0.25">
      <c r="A5308" s="323"/>
    </row>
    <row r="5309" spans="1:1" x14ac:dyDescent="0.25">
      <c r="A5309" s="323"/>
    </row>
    <row r="5310" spans="1:1" x14ac:dyDescent="0.25">
      <c r="A5310" s="323"/>
    </row>
    <row r="5311" spans="1:1" x14ac:dyDescent="0.25">
      <c r="A5311" s="323"/>
    </row>
    <row r="5312" spans="1:1" x14ac:dyDescent="0.25">
      <c r="A5312" s="323"/>
    </row>
    <row r="5313" spans="1:1" x14ac:dyDescent="0.25">
      <c r="A5313" s="323"/>
    </row>
    <row r="5314" spans="1:1" x14ac:dyDescent="0.25">
      <c r="A5314" s="323"/>
    </row>
    <row r="5315" spans="1:1" x14ac:dyDescent="0.25">
      <c r="A5315" s="323"/>
    </row>
    <row r="5316" spans="1:1" x14ac:dyDescent="0.25">
      <c r="A5316" s="323"/>
    </row>
    <row r="5317" spans="1:1" x14ac:dyDescent="0.25">
      <c r="A5317" s="323"/>
    </row>
    <row r="5318" spans="1:1" x14ac:dyDescent="0.25">
      <c r="A5318" s="323"/>
    </row>
    <row r="5319" spans="1:1" x14ac:dyDescent="0.25">
      <c r="A5319" s="323"/>
    </row>
    <row r="5320" spans="1:1" x14ac:dyDescent="0.25">
      <c r="A5320" s="323"/>
    </row>
    <row r="5321" spans="1:1" x14ac:dyDescent="0.25">
      <c r="A5321" s="323"/>
    </row>
    <row r="5322" spans="1:1" x14ac:dyDescent="0.25">
      <c r="A5322" s="323"/>
    </row>
    <row r="5323" spans="1:1" x14ac:dyDescent="0.25">
      <c r="A5323" s="323"/>
    </row>
    <row r="5324" spans="1:1" x14ac:dyDescent="0.25">
      <c r="A5324" s="323"/>
    </row>
    <row r="5325" spans="1:1" x14ac:dyDescent="0.25">
      <c r="A5325" s="323"/>
    </row>
    <row r="5326" spans="1:1" x14ac:dyDescent="0.25">
      <c r="A5326" s="323"/>
    </row>
    <row r="5327" spans="1:1" x14ac:dyDescent="0.25">
      <c r="A5327" s="323"/>
    </row>
    <row r="5328" spans="1:1" x14ac:dyDescent="0.25">
      <c r="A5328" s="323"/>
    </row>
    <row r="5329" spans="1:1" x14ac:dyDescent="0.25">
      <c r="A5329" s="323"/>
    </row>
    <row r="5330" spans="1:1" x14ac:dyDescent="0.25">
      <c r="A5330" s="323"/>
    </row>
    <row r="5331" spans="1:1" x14ac:dyDescent="0.25">
      <c r="A5331" s="323"/>
    </row>
    <row r="5332" spans="1:1" x14ac:dyDescent="0.25">
      <c r="A5332" s="323"/>
    </row>
    <row r="5333" spans="1:1" x14ac:dyDescent="0.25">
      <c r="A5333" s="323"/>
    </row>
    <row r="5334" spans="1:1" x14ac:dyDescent="0.25">
      <c r="A5334" s="323"/>
    </row>
    <row r="5335" spans="1:1" x14ac:dyDescent="0.25">
      <c r="A5335" s="323"/>
    </row>
    <row r="5336" spans="1:1" x14ac:dyDescent="0.25">
      <c r="A5336" s="323"/>
    </row>
    <row r="5337" spans="1:1" x14ac:dyDescent="0.25">
      <c r="A5337" s="323"/>
    </row>
    <row r="5338" spans="1:1" x14ac:dyDescent="0.25">
      <c r="A5338" s="323"/>
    </row>
    <row r="5339" spans="1:1" x14ac:dyDescent="0.25">
      <c r="A5339" s="323"/>
    </row>
    <row r="5340" spans="1:1" x14ac:dyDescent="0.25">
      <c r="A5340" s="323"/>
    </row>
    <row r="5341" spans="1:1" x14ac:dyDescent="0.25">
      <c r="A5341" s="323"/>
    </row>
    <row r="5342" spans="1:1" x14ac:dyDescent="0.25">
      <c r="A5342" s="323"/>
    </row>
    <row r="5343" spans="1:1" x14ac:dyDescent="0.25">
      <c r="A5343" s="323"/>
    </row>
    <row r="5344" spans="1:1" x14ac:dyDescent="0.25">
      <c r="A5344" s="323"/>
    </row>
    <row r="5345" spans="1:1" x14ac:dyDescent="0.25">
      <c r="A5345" s="323"/>
    </row>
    <row r="5346" spans="1:1" x14ac:dyDescent="0.25">
      <c r="A5346" s="323"/>
    </row>
    <row r="5347" spans="1:1" x14ac:dyDescent="0.25">
      <c r="A5347" s="323"/>
    </row>
    <row r="5348" spans="1:1" x14ac:dyDescent="0.25">
      <c r="A5348" s="323"/>
    </row>
    <row r="5349" spans="1:1" x14ac:dyDescent="0.25">
      <c r="A5349" s="323"/>
    </row>
    <row r="5350" spans="1:1" x14ac:dyDescent="0.25">
      <c r="A5350" s="323"/>
    </row>
    <row r="5351" spans="1:1" x14ac:dyDescent="0.25">
      <c r="A5351" s="323"/>
    </row>
    <row r="5352" spans="1:1" x14ac:dyDescent="0.25">
      <c r="A5352" s="323"/>
    </row>
    <row r="5353" spans="1:1" x14ac:dyDescent="0.25">
      <c r="A5353" s="323"/>
    </row>
    <row r="5354" spans="1:1" x14ac:dyDescent="0.25">
      <c r="A5354" s="323"/>
    </row>
    <row r="5355" spans="1:1" x14ac:dyDescent="0.25">
      <c r="A5355" s="323"/>
    </row>
    <row r="5356" spans="1:1" x14ac:dyDescent="0.25">
      <c r="A5356" s="323"/>
    </row>
    <row r="5357" spans="1:1" x14ac:dyDescent="0.25">
      <c r="A5357" s="323"/>
    </row>
    <row r="5358" spans="1:1" x14ac:dyDescent="0.25">
      <c r="A5358" s="323"/>
    </row>
    <row r="5359" spans="1:1" x14ac:dyDescent="0.25">
      <c r="A5359" s="323"/>
    </row>
    <row r="5360" spans="1:1" x14ac:dyDescent="0.25">
      <c r="A5360" s="323"/>
    </row>
    <row r="5361" spans="1:1" x14ac:dyDescent="0.25">
      <c r="A5361" s="323"/>
    </row>
    <row r="5362" spans="1:1" x14ac:dyDescent="0.25">
      <c r="A5362" s="323"/>
    </row>
    <row r="5363" spans="1:1" x14ac:dyDescent="0.25">
      <c r="A5363" s="323"/>
    </row>
    <row r="5364" spans="1:1" x14ac:dyDescent="0.25">
      <c r="A5364" s="323"/>
    </row>
    <row r="5365" spans="1:1" x14ac:dyDescent="0.25">
      <c r="A5365" s="323"/>
    </row>
    <row r="5366" spans="1:1" x14ac:dyDescent="0.25">
      <c r="A5366" s="323"/>
    </row>
    <row r="5367" spans="1:1" x14ac:dyDescent="0.25">
      <c r="A5367" s="323"/>
    </row>
    <row r="5368" spans="1:1" x14ac:dyDescent="0.25">
      <c r="A5368" s="323"/>
    </row>
    <row r="5369" spans="1:1" x14ac:dyDescent="0.25">
      <c r="A5369" s="323"/>
    </row>
    <row r="5370" spans="1:1" x14ac:dyDescent="0.25">
      <c r="A5370" s="323"/>
    </row>
    <row r="5371" spans="1:1" x14ac:dyDescent="0.25">
      <c r="A5371" s="323"/>
    </row>
    <row r="5372" spans="1:1" x14ac:dyDescent="0.25">
      <c r="A5372" s="323"/>
    </row>
    <row r="5373" spans="1:1" x14ac:dyDescent="0.25">
      <c r="A5373" s="323"/>
    </row>
    <row r="5374" spans="1:1" x14ac:dyDescent="0.25">
      <c r="A5374" s="323"/>
    </row>
    <row r="5375" spans="1:1" x14ac:dyDescent="0.25">
      <c r="A5375" s="323"/>
    </row>
    <row r="5376" spans="1:1" x14ac:dyDescent="0.25">
      <c r="A5376" s="323"/>
    </row>
    <row r="5377" spans="1:1" x14ac:dyDescent="0.25">
      <c r="A5377" s="323"/>
    </row>
    <row r="5378" spans="1:1" x14ac:dyDescent="0.25">
      <c r="A5378" s="323"/>
    </row>
    <row r="5379" spans="1:1" x14ac:dyDescent="0.25">
      <c r="A5379" s="323"/>
    </row>
    <row r="5380" spans="1:1" x14ac:dyDescent="0.25">
      <c r="A5380" s="323"/>
    </row>
    <row r="5381" spans="1:1" x14ac:dyDescent="0.25">
      <c r="A5381" s="323"/>
    </row>
    <row r="5382" spans="1:1" x14ac:dyDescent="0.25">
      <c r="A5382" s="323"/>
    </row>
    <row r="5383" spans="1:1" x14ac:dyDescent="0.25">
      <c r="A5383" s="323"/>
    </row>
    <row r="5384" spans="1:1" x14ac:dyDescent="0.25">
      <c r="A5384" s="323"/>
    </row>
    <row r="5385" spans="1:1" x14ac:dyDescent="0.25">
      <c r="A5385" s="323"/>
    </row>
    <row r="5386" spans="1:1" x14ac:dyDescent="0.25">
      <c r="A5386" s="323"/>
    </row>
    <row r="5387" spans="1:1" x14ac:dyDescent="0.25">
      <c r="A5387" s="323"/>
    </row>
    <row r="5388" spans="1:1" x14ac:dyDescent="0.25">
      <c r="A5388" s="323"/>
    </row>
    <row r="5389" spans="1:1" x14ac:dyDescent="0.25">
      <c r="A5389" s="323"/>
    </row>
    <row r="5390" spans="1:1" x14ac:dyDescent="0.25">
      <c r="A5390" s="323"/>
    </row>
    <row r="5391" spans="1:1" x14ac:dyDescent="0.25">
      <c r="A5391" s="323"/>
    </row>
    <row r="5392" spans="1:1" x14ac:dyDescent="0.25">
      <c r="A5392" s="323"/>
    </row>
    <row r="5393" spans="1:1" x14ac:dyDescent="0.25">
      <c r="A5393" s="323"/>
    </row>
    <row r="5394" spans="1:1" x14ac:dyDescent="0.25">
      <c r="A5394" s="323"/>
    </row>
    <row r="5395" spans="1:1" x14ac:dyDescent="0.25">
      <c r="A5395" s="323"/>
    </row>
    <row r="5396" spans="1:1" x14ac:dyDescent="0.25">
      <c r="A5396" s="323"/>
    </row>
    <row r="5397" spans="1:1" x14ac:dyDescent="0.25">
      <c r="A5397" s="323"/>
    </row>
    <row r="5398" spans="1:1" x14ac:dyDescent="0.25">
      <c r="A5398" s="323"/>
    </row>
    <row r="5399" spans="1:1" x14ac:dyDescent="0.25">
      <c r="A5399" s="323"/>
    </row>
    <row r="5400" spans="1:1" x14ac:dyDescent="0.25">
      <c r="A5400" s="323"/>
    </row>
    <row r="5401" spans="1:1" x14ac:dyDescent="0.25">
      <c r="A5401" s="323"/>
    </row>
    <row r="5402" spans="1:1" x14ac:dyDescent="0.25">
      <c r="A5402" s="323"/>
    </row>
    <row r="5403" spans="1:1" x14ac:dyDescent="0.25">
      <c r="A5403" s="323"/>
    </row>
    <row r="5404" spans="1:1" x14ac:dyDescent="0.25">
      <c r="A5404" s="323"/>
    </row>
    <row r="5405" spans="1:1" x14ac:dyDescent="0.25">
      <c r="A5405" s="323"/>
    </row>
    <row r="5406" spans="1:1" x14ac:dyDescent="0.25">
      <c r="A5406" s="323"/>
    </row>
    <row r="5407" spans="1:1" x14ac:dyDescent="0.25">
      <c r="A5407" s="323"/>
    </row>
    <row r="5408" spans="1:1" x14ac:dyDescent="0.25">
      <c r="A5408" s="323"/>
    </row>
    <row r="5409" spans="1:1" x14ac:dyDescent="0.25">
      <c r="A5409" s="323"/>
    </row>
    <row r="5410" spans="1:1" x14ac:dyDescent="0.25">
      <c r="A5410" s="323"/>
    </row>
    <row r="5411" spans="1:1" x14ac:dyDescent="0.25">
      <c r="A5411" s="323"/>
    </row>
    <row r="5412" spans="1:1" x14ac:dyDescent="0.25">
      <c r="A5412" s="323"/>
    </row>
    <row r="5413" spans="1:1" x14ac:dyDescent="0.25">
      <c r="A5413" s="323"/>
    </row>
    <row r="5414" spans="1:1" x14ac:dyDescent="0.25">
      <c r="A5414" s="323"/>
    </row>
    <row r="5415" spans="1:1" x14ac:dyDescent="0.25">
      <c r="A5415" s="323"/>
    </row>
    <row r="5416" spans="1:1" x14ac:dyDescent="0.25">
      <c r="A5416" s="323"/>
    </row>
    <row r="5417" spans="1:1" x14ac:dyDescent="0.25">
      <c r="A5417" s="323"/>
    </row>
    <row r="5418" spans="1:1" x14ac:dyDescent="0.25">
      <c r="A5418" s="323"/>
    </row>
    <row r="5419" spans="1:1" x14ac:dyDescent="0.25">
      <c r="A5419" s="323"/>
    </row>
    <row r="5420" spans="1:1" x14ac:dyDescent="0.25">
      <c r="A5420" s="323"/>
    </row>
    <row r="5421" spans="1:1" x14ac:dyDescent="0.25">
      <c r="A5421" s="323"/>
    </row>
    <row r="5422" spans="1:1" x14ac:dyDescent="0.25">
      <c r="A5422" s="323"/>
    </row>
    <row r="5423" spans="1:1" x14ac:dyDescent="0.25">
      <c r="A5423" s="323"/>
    </row>
    <row r="5424" spans="1:1" x14ac:dyDescent="0.25">
      <c r="A5424" s="323"/>
    </row>
    <row r="5425" spans="1:1" x14ac:dyDescent="0.25">
      <c r="A5425" s="323"/>
    </row>
    <row r="5426" spans="1:1" x14ac:dyDescent="0.25">
      <c r="A5426" s="323"/>
    </row>
    <row r="5427" spans="1:1" x14ac:dyDescent="0.25">
      <c r="A5427" s="323"/>
    </row>
    <row r="5428" spans="1:1" x14ac:dyDescent="0.25">
      <c r="A5428" s="323"/>
    </row>
    <row r="5429" spans="1:1" x14ac:dyDescent="0.25">
      <c r="A5429" s="323"/>
    </row>
    <row r="5430" spans="1:1" x14ac:dyDescent="0.25">
      <c r="A5430" s="323"/>
    </row>
    <row r="5431" spans="1:1" x14ac:dyDescent="0.25">
      <c r="A5431" s="323"/>
    </row>
    <row r="5432" spans="1:1" x14ac:dyDescent="0.25">
      <c r="A5432" s="323"/>
    </row>
    <row r="5433" spans="1:1" x14ac:dyDescent="0.25">
      <c r="A5433" s="323"/>
    </row>
    <row r="5434" spans="1:1" x14ac:dyDescent="0.25">
      <c r="A5434" s="323"/>
    </row>
    <row r="5435" spans="1:1" x14ac:dyDescent="0.25">
      <c r="A5435" s="323"/>
    </row>
    <row r="5436" spans="1:1" x14ac:dyDescent="0.25">
      <c r="A5436" s="323"/>
    </row>
    <row r="5437" spans="1:1" x14ac:dyDescent="0.25">
      <c r="A5437" s="323"/>
    </row>
    <row r="5438" spans="1:1" x14ac:dyDescent="0.25">
      <c r="A5438" s="323"/>
    </row>
    <row r="5439" spans="1:1" x14ac:dyDescent="0.25">
      <c r="A5439" s="323"/>
    </row>
    <row r="5440" spans="1:1" x14ac:dyDescent="0.25">
      <c r="A5440" s="323"/>
    </row>
    <row r="5441" spans="1:1" x14ac:dyDescent="0.25">
      <c r="A5441" s="323"/>
    </row>
    <row r="5442" spans="1:1" x14ac:dyDescent="0.25">
      <c r="A5442" s="323"/>
    </row>
    <row r="5443" spans="1:1" x14ac:dyDescent="0.25">
      <c r="A5443" s="323"/>
    </row>
    <row r="5444" spans="1:1" x14ac:dyDescent="0.25">
      <c r="A5444" s="323"/>
    </row>
    <row r="5445" spans="1:1" x14ac:dyDescent="0.25">
      <c r="A5445" s="323"/>
    </row>
    <row r="5446" spans="1:1" x14ac:dyDescent="0.25">
      <c r="A5446" s="323"/>
    </row>
    <row r="5447" spans="1:1" x14ac:dyDescent="0.25">
      <c r="A5447" s="323"/>
    </row>
    <row r="5448" spans="1:1" x14ac:dyDescent="0.25">
      <c r="A5448" s="323"/>
    </row>
    <row r="5449" spans="1:1" x14ac:dyDescent="0.25">
      <c r="A5449" s="323"/>
    </row>
    <row r="5450" spans="1:1" x14ac:dyDescent="0.25">
      <c r="A5450" s="323"/>
    </row>
    <row r="5451" spans="1:1" x14ac:dyDescent="0.25">
      <c r="A5451" s="323"/>
    </row>
    <row r="5452" spans="1:1" x14ac:dyDescent="0.25">
      <c r="A5452" s="323"/>
    </row>
    <row r="5453" spans="1:1" x14ac:dyDescent="0.25">
      <c r="A5453" s="323"/>
    </row>
    <row r="5454" spans="1:1" x14ac:dyDescent="0.25">
      <c r="A5454" s="323"/>
    </row>
    <row r="5455" spans="1:1" x14ac:dyDescent="0.25">
      <c r="A5455" s="323"/>
    </row>
    <row r="5456" spans="1:1" x14ac:dyDescent="0.25">
      <c r="A5456" s="323"/>
    </row>
    <row r="5457" spans="1:1" x14ac:dyDescent="0.25">
      <c r="A5457" s="323"/>
    </row>
    <row r="5458" spans="1:1" x14ac:dyDescent="0.25">
      <c r="A5458" s="323"/>
    </row>
    <row r="5459" spans="1:1" x14ac:dyDescent="0.25">
      <c r="A5459" s="323"/>
    </row>
    <row r="5460" spans="1:1" x14ac:dyDescent="0.25">
      <c r="A5460" s="323"/>
    </row>
    <row r="5461" spans="1:1" x14ac:dyDescent="0.25">
      <c r="A5461" s="323"/>
    </row>
    <row r="5462" spans="1:1" x14ac:dyDescent="0.25">
      <c r="A5462" s="323"/>
    </row>
    <row r="5463" spans="1:1" x14ac:dyDescent="0.25">
      <c r="A5463" s="323"/>
    </row>
    <row r="5464" spans="1:1" x14ac:dyDescent="0.25">
      <c r="A5464" s="323"/>
    </row>
    <row r="5465" spans="1:1" x14ac:dyDescent="0.25">
      <c r="A5465" s="323"/>
    </row>
    <row r="5466" spans="1:1" x14ac:dyDescent="0.25">
      <c r="A5466" s="323"/>
    </row>
    <row r="5467" spans="1:1" x14ac:dyDescent="0.25">
      <c r="A5467" s="323"/>
    </row>
    <row r="5468" spans="1:1" x14ac:dyDescent="0.25">
      <c r="A5468" s="323"/>
    </row>
    <row r="5469" spans="1:1" x14ac:dyDescent="0.25">
      <c r="A5469" s="323"/>
    </row>
    <row r="5470" spans="1:1" x14ac:dyDescent="0.25">
      <c r="A5470" s="323"/>
    </row>
    <row r="5471" spans="1:1" x14ac:dyDescent="0.25">
      <c r="A5471" s="323"/>
    </row>
    <row r="5472" spans="1:1" x14ac:dyDescent="0.25">
      <c r="A5472" s="323"/>
    </row>
    <row r="5473" spans="1:1" x14ac:dyDescent="0.25">
      <c r="A5473" s="323"/>
    </row>
    <row r="5474" spans="1:1" x14ac:dyDescent="0.25">
      <c r="A5474" s="323"/>
    </row>
    <row r="5475" spans="1:1" x14ac:dyDescent="0.25">
      <c r="A5475" s="323"/>
    </row>
    <row r="5476" spans="1:1" x14ac:dyDescent="0.25">
      <c r="A5476" s="323"/>
    </row>
    <row r="5477" spans="1:1" x14ac:dyDescent="0.25">
      <c r="A5477" s="323"/>
    </row>
    <row r="5478" spans="1:1" x14ac:dyDescent="0.25">
      <c r="A5478" s="323"/>
    </row>
    <row r="5479" spans="1:1" x14ac:dyDescent="0.25">
      <c r="A5479" s="323"/>
    </row>
    <row r="5480" spans="1:1" x14ac:dyDescent="0.25">
      <c r="A5480" s="323"/>
    </row>
    <row r="5481" spans="1:1" x14ac:dyDescent="0.25">
      <c r="A5481" s="323"/>
    </row>
    <row r="5482" spans="1:1" x14ac:dyDescent="0.25">
      <c r="A5482" s="323"/>
    </row>
    <row r="5483" spans="1:1" x14ac:dyDescent="0.25">
      <c r="A5483" s="323"/>
    </row>
    <row r="5484" spans="1:1" x14ac:dyDescent="0.25">
      <c r="A5484" s="323"/>
    </row>
    <row r="5485" spans="1:1" x14ac:dyDescent="0.25">
      <c r="A5485" s="323"/>
    </row>
    <row r="5486" spans="1:1" x14ac:dyDescent="0.25">
      <c r="A5486" s="323"/>
    </row>
    <row r="5487" spans="1:1" x14ac:dyDescent="0.25">
      <c r="A5487" s="323"/>
    </row>
    <row r="5488" spans="1:1" x14ac:dyDescent="0.25">
      <c r="A5488" s="323"/>
    </row>
    <row r="5489" spans="1:1" x14ac:dyDescent="0.25">
      <c r="A5489" s="323"/>
    </row>
    <row r="5490" spans="1:1" x14ac:dyDescent="0.25">
      <c r="A5490" s="323"/>
    </row>
    <row r="5491" spans="1:1" x14ac:dyDescent="0.25">
      <c r="A5491" s="323"/>
    </row>
    <row r="5492" spans="1:1" x14ac:dyDescent="0.25">
      <c r="A5492" s="323"/>
    </row>
    <row r="5493" spans="1:1" x14ac:dyDescent="0.25">
      <c r="A5493" s="323"/>
    </row>
    <row r="5494" spans="1:1" x14ac:dyDescent="0.25">
      <c r="A5494" s="323"/>
    </row>
    <row r="5495" spans="1:1" x14ac:dyDescent="0.25">
      <c r="A5495" s="323"/>
    </row>
    <row r="5496" spans="1:1" x14ac:dyDescent="0.25">
      <c r="A5496" s="323"/>
    </row>
    <row r="5497" spans="1:1" x14ac:dyDescent="0.25">
      <c r="A5497" s="323"/>
    </row>
    <row r="5498" spans="1:1" x14ac:dyDescent="0.25">
      <c r="A5498" s="323"/>
    </row>
    <row r="5499" spans="1:1" x14ac:dyDescent="0.25">
      <c r="A5499" s="323"/>
    </row>
    <row r="5500" spans="1:1" x14ac:dyDescent="0.25">
      <c r="A5500" s="323"/>
    </row>
    <row r="5501" spans="1:1" x14ac:dyDescent="0.25">
      <c r="A5501" s="323"/>
    </row>
    <row r="5502" spans="1:1" x14ac:dyDescent="0.25">
      <c r="A5502" s="323"/>
    </row>
    <row r="5503" spans="1:1" x14ac:dyDescent="0.25">
      <c r="A5503" s="323"/>
    </row>
    <row r="5504" spans="1:1" x14ac:dyDescent="0.25">
      <c r="A5504" s="323"/>
    </row>
    <row r="5505" spans="1:1" x14ac:dyDescent="0.25">
      <c r="A5505" s="323"/>
    </row>
    <row r="5506" spans="1:1" x14ac:dyDescent="0.25">
      <c r="A5506" s="323"/>
    </row>
    <row r="5507" spans="1:1" x14ac:dyDescent="0.25">
      <c r="A5507" s="323"/>
    </row>
    <row r="5508" spans="1:1" x14ac:dyDescent="0.25">
      <c r="A5508" s="323"/>
    </row>
    <row r="5509" spans="1:1" x14ac:dyDescent="0.25">
      <c r="A5509" s="323"/>
    </row>
    <row r="5510" spans="1:1" x14ac:dyDescent="0.25">
      <c r="A5510" s="323"/>
    </row>
    <row r="5511" spans="1:1" x14ac:dyDescent="0.25">
      <c r="A5511" s="323"/>
    </row>
    <row r="5512" spans="1:1" x14ac:dyDescent="0.25">
      <c r="A5512" s="323"/>
    </row>
    <row r="5513" spans="1:1" x14ac:dyDescent="0.25">
      <c r="A5513" s="323"/>
    </row>
    <row r="5514" spans="1:1" x14ac:dyDescent="0.25">
      <c r="A5514" s="323"/>
    </row>
    <row r="5515" spans="1:1" x14ac:dyDescent="0.25">
      <c r="A5515" s="323"/>
    </row>
    <row r="5516" spans="1:1" x14ac:dyDescent="0.25">
      <c r="A5516" s="323"/>
    </row>
    <row r="5517" spans="1:1" x14ac:dyDescent="0.25">
      <c r="A5517" s="323"/>
    </row>
    <row r="5518" spans="1:1" x14ac:dyDescent="0.25">
      <c r="A5518" s="323"/>
    </row>
    <row r="5519" spans="1:1" x14ac:dyDescent="0.25">
      <c r="A5519" s="323"/>
    </row>
    <row r="5520" spans="1:1" x14ac:dyDescent="0.25">
      <c r="A5520" s="323"/>
    </row>
    <row r="5521" spans="1:1" x14ac:dyDescent="0.25">
      <c r="A5521" s="323"/>
    </row>
    <row r="5522" spans="1:1" x14ac:dyDescent="0.25">
      <c r="A5522" s="323"/>
    </row>
    <row r="5523" spans="1:1" x14ac:dyDescent="0.25">
      <c r="A5523" s="323"/>
    </row>
    <row r="5524" spans="1:1" x14ac:dyDescent="0.25">
      <c r="A5524" s="323"/>
    </row>
    <row r="5525" spans="1:1" x14ac:dyDescent="0.25">
      <c r="A5525" s="323"/>
    </row>
    <row r="5526" spans="1:1" x14ac:dyDescent="0.25">
      <c r="A5526" s="323"/>
    </row>
    <row r="5527" spans="1:1" x14ac:dyDescent="0.25">
      <c r="A5527" s="323"/>
    </row>
    <row r="5528" spans="1:1" x14ac:dyDescent="0.25">
      <c r="A5528" s="323"/>
    </row>
    <row r="5529" spans="1:1" x14ac:dyDescent="0.25">
      <c r="A5529" s="323"/>
    </row>
    <row r="5530" spans="1:1" x14ac:dyDescent="0.25">
      <c r="A5530" s="323"/>
    </row>
    <row r="5531" spans="1:1" x14ac:dyDescent="0.25">
      <c r="A5531" s="323"/>
    </row>
    <row r="5532" spans="1:1" x14ac:dyDescent="0.25">
      <c r="A5532" s="323"/>
    </row>
    <row r="5533" spans="1:1" x14ac:dyDescent="0.25">
      <c r="A5533" s="323"/>
    </row>
    <row r="5534" spans="1:1" x14ac:dyDescent="0.25">
      <c r="A5534" s="323"/>
    </row>
    <row r="5535" spans="1:1" x14ac:dyDescent="0.25">
      <c r="A5535" s="323"/>
    </row>
    <row r="5536" spans="1:1" x14ac:dyDescent="0.25">
      <c r="A5536" s="323"/>
    </row>
    <row r="5537" spans="1:1" x14ac:dyDescent="0.25">
      <c r="A5537" s="323"/>
    </row>
    <row r="5538" spans="1:1" x14ac:dyDescent="0.25">
      <c r="A5538" s="323"/>
    </row>
    <row r="5539" spans="1:1" x14ac:dyDescent="0.25">
      <c r="A5539" s="323"/>
    </row>
    <row r="5540" spans="1:1" x14ac:dyDescent="0.25">
      <c r="A5540" s="323"/>
    </row>
    <row r="5541" spans="1:1" x14ac:dyDescent="0.25">
      <c r="A5541" s="323"/>
    </row>
    <row r="5542" spans="1:1" x14ac:dyDescent="0.25">
      <c r="A5542" s="323"/>
    </row>
    <row r="5543" spans="1:1" x14ac:dyDescent="0.25">
      <c r="A5543" s="323"/>
    </row>
    <row r="5544" spans="1:1" x14ac:dyDescent="0.25">
      <c r="A5544" s="323"/>
    </row>
    <row r="5545" spans="1:1" x14ac:dyDescent="0.25">
      <c r="A5545" s="323"/>
    </row>
    <row r="5546" spans="1:1" x14ac:dyDescent="0.25">
      <c r="A5546" s="323"/>
    </row>
    <row r="5547" spans="1:1" x14ac:dyDescent="0.25">
      <c r="A5547" s="323"/>
    </row>
    <row r="5548" spans="1:1" x14ac:dyDescent="0.25">
      <c r="A5548" s="323"/>
    </row>
    <row r="5549" spans="1:1" x14ac:dyDescent="0.25">
      <c r="A5549" s="323"/>
    </row>
    <row r="5550" spans="1:1" x14ac:dyDescent="0.25">
      <c r="A5550" s="323"/>
    </row>
    <row r="5551" spans="1:1" x14ac:dyDescent="0.25">
      <c r="A5551" s="323"/>
    </row>
    <row r="5552" spans="1:1" x14ac:dyDescent="0.25">
      <c r="A5552" s="323"/>
    </row>
    <row r="5553" spans="1:1" x14ac:dyDescent="0.25">
      <c r="A5553" s="323"/>
    </row>
    <row r="5554" spans="1:1" x14ac:dyDescent="0.25">
      <c r="A5554" s="323"/>
    </row>
    <row r="5555" spans="1:1" x14ac:dyDescent="0.25">
      <c r="A5555" s="323"/>
    </row>
    <row r="5556" spans="1:1" x14ac:dyDescent="0.25">
      <c r="A5556" s="323"/>
    </row>
    <row r="5557" spans="1:1" x14ac:dyDescent="0.25">
      <c r="A5557" s="323"/>
    </row>
    <row r="5558" spans="1:1" x14ac:dyDescent="0.25">
      <c r="A5558" s="323"/>
    </row>
    <row r="5559" spans="1:1" x14ac:dyDescent="0.25">
      <c r="A5559" s="323"/>
    </row>
    <row r="5560" spans="1:1" x14ac:dyDescent="0.25">
      <c r="A5560" s="323"/>
    </row>
    <row r="5561" spans="1:1" x14ac:dyDescent="0.25">
      <c r="A5561" s="323"/>
    </row>
    <row r="5562" spans="1:1" x14ac:dyDescent="0.25">
      <c r="A5562" s="323"/>
    </row>
    <row r="5563" spans="1:1" x14ac:dyDescent="0.25">
      <c r="A5563" s="323"/>
    </row>
    <row r="5564" spans="1:1" x14ac:dyDescent="0.25">
      <c r="A5564" s="323"/>
    </row>
    <row r="5565" spans="1:1" x14ac:dyDescent="0.25">
      <c r="A5565" s="323"/>
    </row>
    <row r="5566" spans="1:1" x14ac:dyDescent="0.25">
      <c r="A5566" s="323"/>
    </row>
    <row r="5567" spans="1:1" x14ac:dyDescent="0.25">
      <c r="A5567" s="323"/>
    </row>
    <row r="5568" spans="1:1" x14ac:dyDescent="0.25">
      <c r="A5568" s="323"/>
    </row>
    <row r="5569" spans="1:1" x14ac:dyDescent="0.25">
      <c r="A5569" s="323"/>
    </row>
    <row r="5570" spans="1:1" x14ac:dyDescent="0.25">
      <c r="A5570" s="323"/>
    </row>
    <row r="5571" spans="1:1" x14ac:dyDescent="0.25">
      <c r="A5571" s="323"/>
    </row>
    <row r="5572" spans="1:1" x14ac:dyDescent="0.25">
      <c r="A5572" s="323"/>
    </row>
    <row r="5573" spans="1:1" x14ac:dyDescent="0.25">
      <c r="A5573" s="323"/>
    </row>
    <row r="5574" spans="1:1" x14ac:dyDescent="0.25">
      <c r="A5574" s="323"/>
    </row>
    <row r="5575" spans="1:1" x14ac:dyDescent="0.25">
      <c r="A5575" s="323"/>
    </row>
    <row r="5576" spans="1:1" x14ac:dyDescent="0.25">
      <c r="A5576" s="323"/>
    </row>
    <row r="5577" spans="1:1" x14ac:dyDescent="0.25">
      <c r="A5577" s="323"/>
    </row>
    <row r="5578" spans="1:1" x14ac:dyDescent="0.25">
      <c r="A5578" s="323"/>
    </row>
    <row r="5579" spans="1:1" x14ac:dyDescent="0.25">
      <c r="A5579" s="323"/>
    </row>
    <row r="5580" spans="1:1" x14ac:dyDescent="0.25">
      <c r="A5580" s="323"/>
    </row>
    <row r="5581" spans="1:1" x14ac:dyDescent="0.25">
      <c r="A5581" s="323"/>
    </row>
    <row r="5582" spans="1:1" x14ac:dyDescent="0.25">
      <c r="A5582" s="323"/>
    </row>
    <row r="5583" spans="1:1" x14ac:dyDescent="0.25">
      <c r="A5583" s="323"/>
    </row>
    <row r="5584" spans="1:1" x14ac:dyDescent="0.25">
      <c r="A5584" s="323"/>
    </row>
    <row r="5585" spans="1:1" x14ac:dyDescent="0.25">
      <c r="A5585" s="323"/>
    </row>
    <row r="5586" spans="1:1" x14ac:dyDescent="0.25">
      <c r="A5586" s="323"/>
    </row>
    <row r="5587" spans="1:1" x14ac:dyDescent="0.25">
      <c r="A5587" s="323"/>
    </row>
    <row r="5588" spans="1:1" x14ac:dyDescent="0.25">
      <c r="A5588" s="323"/>
    </row>
    <row r="5589" spans="1:1" x14ac:dyDescent="0.25">
      <c r="A5589" s="323"/>
    </row>
    <row r="5590" spans="1:1" x14ac:dyDescent="0.25">
      <c r="A5590" s="323"/>
    </row>
    <row r="5591" spans="1:1" x14ac:dyDescent="0.25">
      <c r="A5591" s="323"/>
    </row>
    <row r="5592" spans="1:1" x14ac:dyDescent="0.25">
      <c r="A5592" s="323"/>
    </row>
    <row r="5593" spans="1:1" x14ac:dyDescent="0.25">
      <c r="A5593" s="323"/>
    </row>
    <row r="5594" spans="1:1" x14ac:dyDescent="0.25">
      <c r="A5594" s="323"/>
    </row>
    <row r="5595" spans="1:1" x14ac:dyDescent="0.25">
      <c r="A5595" s="323"/>
    </row>
    <row r="5596" spans="1:1" x14ac:dyDescent="0.25">
      <c r="A5596" s="323"/>
    </row>
    <row r="5597" spans="1:1" x14ac:dyDescent="0.25">
      <c r="A5597" s="323"/>
    </row>
    <row r="5598" spans="1:1" x14ac:dyDescent="0.25">
      <c r="A5598" s="323"/>
    </row>
    <row r="5599" spans="1:1" x14ac:dyDescent="0.25">
      <c r="A5599" s="323"/>
    </row>
    <row r="5600" spans="1:1" x14ac:dyDescent="0.25">
      <c r="A5600" s="323"/>
    </row>
    <row r="5601" spans="1:1" x14ac:dyDescent="0.25">
      <c r="A5601" s="323"/>
    </row>
    <row r="5602" spans="1:1" x14ac:dyDescent="0.25">
      <c r="A5602" s="323"/>
    </row>
    <row r="5603" spans="1:1" x14ac:dyDescent="0.25">
      <c r="A5603" s="323"/>
    </row>
    <row r="5604" spans="1:1" x14ac:dyDescent="0.25">
      <c r="A5604" s="323"/>
    </row>
    <row r="5605" spans="1:1" x14ac:dyDescent="0.25">
      <c r="A5605" s="323"/>
    </row>
    <row r="5606" spans="1:1" x14ac:dyDescent="0.25">
      <c r="A5606" s="323"/>
    </row>
    <row r="5607" spans="1:1" x14ac:dyDescent="0.25">
      <c r="A5607" s="323"/>
    </row>
    <row r="5608" spans="1:1" x14ac:dyDescent="0.25">
      <c r="A5608" s="323"/>
    </row>
    <row r="5609" spans="1:1" x14ac:dyDescent="0.25">
      <c r="A5609" s="323"/>
    </row>
    <row r="5610" spans="1:1" x14ac:dyDescent="0.25">
      <c r="A5610" s="323"/>
    </row>
    <row r="5611" spans="1:1" x14ac:dyDescent="0.25">
      <c r="A5611" s="323"/>
    </row>
    <row r="5612" spans="1:1" x14ac:dyDescent="0.25">
      <c r="A5612" s="323"/>
    </row>
    <row r="5613" spans="1:1" x14ac:dyDescent="0.25">
      <c r="A5613" s="323"/>
    </row>
    <row r="5614" spans="1:1" x14ac:dyDescent="0.25">
      <c r="A5614" s="323"/>
    </row>
    <row r="5615" spans="1:1" x14ac:dyDescent="0.25">
      <c r="A5615" s="323"/>
    </row>
    <row r="5616" spans="1:1" x14ac:dyDescent="0.25">
      <c r="A5616" s="323"/>
    </row>
    <row r="5617" spans="1:1" x14ac:dyDescent="0.25">
      <c r="A5617" s="323"/>
    </row>
    <row r="5618" spans="1:1" x14ac:dyDescent="0.25">
      <c r="A5618" s="323"/>
    </row>
    <row r="5619" spans="1:1" x14ac:dyDescent="0.25">
      <c r="A5619" s="323"/>
    </row>
    <row r="5620" spans="1:1" x14ac:dyDescent="0.25">
      <c r="A5620" s="323"/>
    </row>
    <row r="5621" spans="1:1" x14ac:dyDescent="0.25">
      <c r="A5621" s="323"/>
    </row>
    <row r="5622" spans="1:1" x14ac:dyDescent="0.25">
      <c r="A5622" s="323"/>
    </row>
    <row r="5623" spans="1:1" x14ac:dyDescent="0.25">
      <c r="A5623" s="323"/>
    </row>
    <row r="5624" spans="1:1" x14ac:dyDescent="0.25">
      <c r="A5624" s="323"/>
    </row>
    <row r="5625" spans="1:1" x14ac:dyDescent="0.25">
      <c r="A5625" s="323"/>
    </row>
    <row r="5626" spans="1:1" x14ac:dyDescent="0.25">
      <c r="A5626" s="323"/>
    </row>
    <row r="5627" spans="1:1" x14ac:dyDescent="0.25">
      <c r="A5627" s="323"/>
    </row>
    <row r="5628" spans="1:1" x14ac:dyDescent="0.25">
      <c r="A5628" s="323"/>
    </row>
    <row r="5629" spans="1:1" x14ac:dyDescent="0.25">
      <c r="A5629" s="323"/>
    </row>
    <row r="5630" spans="1:1" x14ac:dyDescent="0.25">
      <c r="A5630" s="323"/>
    </row>
    <row r="5631" spans="1:1" x14ac:dyDescent="0.25">
      <c r="A5631" s="323"/>
    </row>
    <row r="5632" spans="1:1" x14ac:dyDescent="0.25">
      <c r="A5632" s="323"/>
    </row>
    <row r="5633" spans="1:1" x14ac:dyDescent="0.25">
      <c r="A5633" s="323"/>
    </row>
    <row r="5634" spans="1:1" x14ac:dyDescent="0.25">
      <c r="A5634" s="323"/>
    </row>
    <row r="5635" spans="1:1" x14ac:dyDescent="0.25">
      <c r="A5635" s="323"/>
    </row>
    <row r="5636" spans="1:1" x14ac:dyDescent="0.25">
      <c r="A5636" s="323"/>
    </row>
    <row r="5637" spans="1:1" x14ac:dyDescent="0.25">
      <c r="A5637" s="323"/>
    </row>
    <row r="5638" spans="1:1" x14ac:dyDescent="0.25">
      <c r="A5638" s="323"/>
    </row>
    <row r="5639" spans="1:1" x14ac:dyDescent="0.25">
      <c r="A5639" s="323"/>
    </row>
    <row r="5640" spans="1:1" x14ac:dyDescent="0.25">
      <c r="A5640" s="323"/>
    </row>
    <row r="5641" spans="1:1" x14ac:dyDescent="0.25">
      <c r="A5641" s="323"/>
    </row>
    <row r="5642" spans="1:1" x14ac:dyDescent="0.25">
      <c r="A5642" s="323"/>
    </row>
    <row r="5643" spans="1:1" x14ac:dyDescent="0.25">
      <c r="A5643" s="323"/>
    </row>
    <row r="5644" spans="1:1" x14ac:dyDescent="0.25">
      <c r="A5644" s="323"/>
    </row>
    <row r="5645" spans="1:1" x14ac:dyDescent="0.25">
      <c r="A5645" s="323"/>
    </row>
    <row r="5646" spans="1:1" x14ac:dyDescent="0.25">
      <c r="A5646" s="323"/>
    </row>
    <row r="5647" spans="1:1" x14ac:dyDescent="0.25">
      <c r="A5647" s="323"/>
    </row>
    <row r="5648" spans="1:1" x14ac:dyDescent="0.25">
      <c r="A5648" s="323"/>
    </row>
    <row r="5649" spans="1:1" x14ac:dyDescent="0.25">
      <c r="A5649" s="323"/>
    </row>
    <row r="5650" spans="1:1" x14ac:dyDescent="0.25">
      <c r="A5650" s="323"/>
    </row>
    <row r="5651" spans="1:1" x14ac:dyDescent="0.25">
      <c r="A5651" s="323"/>
    </row>
    <row r="5652" spans="1:1" x14ac:dyDescent="0.25">
      <c r="A5652" s="323"/>
    </row>
    <row r="5653" spans="1:1" x14ac:dyDescent="0.25">
      <c r="A5653" s="323"/>
    </row>
    <row r="5654" spans="1:1" x14ac:dyDescent="0.25">
      <c r="A5654" s="323"/>
    </row>
    <row r="5655" spans="1:1" x14ac:dyDescent="0.25">
      <c r="A5655" s="323"/>
    </row>
    <row r="5656" spans="1:1" x14ac:dyDescent="0.25">
      <c r="A5656" s="323"/>
    </row>
    <row r="5657" spans="1:1" x14ac:dyDescent="0.25">
      <c r="A5657" s="323"/>
    </row>
    <row r="5658" spans="1:1" x14ac:dyDescent="0.25">
      <c r="A5658" s="323"/>
    </row>
    <row r="5659" spans="1:1" x14ac:dyDescent="0.25">
      <c r="A5659" s="323"/>
    </row>
    <row r="5660" spans="1:1" x14ac:dyDescent="0.25">
      <c r="A5660" s="323"/>
    </row>
    <row r="5661" spans="1:1" x14ac:dyDescent="0.25">
      <c r="A5661" s="323"/>
    </row>
    <row r="5662" spans="1:1" x14ac:dyDescent="0.25">
      <c r="A5662" s="323"/>
    </row>
    <row r="5663" spans="1:1" x14ac:dyDescent="0.25">
      <c r="A5663" s="323"/>
    </row>
    <row r="5664" spans="1:1" x14ac:dyDescent="0.25">
      <c r="A5664" s="323"/>
    </row>
    <row r="5665" spans="1:1" x14ac:dyDescent="0.25">
      <c r="A5665" s="323"/>
    </row>
    <row r="5666" spans="1:1" x14ac:dyDescent="0.25">
      <c r="A5666" s="323"/>
    </row>
    <row r="5667" spans="1:1" x14ac:dyDescent="0.25">
      <c r="A5667" s="323"/>
    </row>
    <row r="5668" spans="1:1" x14ac:dyDescent="0.25">
      <c r="A5668" s="323"/>
    </row>
    <row r="5669" spans="1:1" x14ac:dyDescent="0.25">
      <c r="A5669" s="323"/>
    </row>
    <row r="5670" spans="1:1" x14ac:dyDescent="0.25">
      <c r="A5670" s="323"/>
    </row>
    <row r="5671" spans="1:1" x14ac:dyDescent="0.25">
      <c r="A5671" s="323"/>
    </row>
    <row r="5672" spans="1:1" x14ac:dyDescent="0.25">
      <c r="A5672" s="323"/>
    </row>
    <row r="5673" spans="1:1" x14ac:dyDescent="0.25">
      <c r="A5673" s="323"/>
    </row>
    <row r="5674" spans="1:1" x14ac:dyDescent="0.25">
      <c r="A5674" s="323"/>
    </row>
    <row r="5675" spans="1:1" x14ac:dyDescent="0.25">
      <c r="A5675" s="323"/>
    </row>
    <row r="5676" spans="1:1" x14ac:dyDescent="0.25">
      <c r="A5676" s="323"/>
    </row>
    <row r="5677" spans="1:1" x14ac:dyDescent="0.25">
      <c r="A5677" s="323"/>
    </row>
    <row r="5678" spans="1:1" x14ac:dyDescent="0.25">
      <c r="A5678" s="323"/>
    </row>
    <row r="5679" spans="1:1" x14ac:dyDescent="0.25">
      <c r="A5679" s="323"/>
    </row>
    <row r="5680" spans="1:1" x14ac:dyDescent="0.25">
      <c r="A5680" s="323"/>
    </row>
    <row r="5681" spans="1:1" x14ac:dyDescent="0.25">
      <c r="A5681" s="323"/>
    </row>
    <row r="5682" spans="1:1" x14ac:dyDescent="0.25">
      <c r="A5682" s="323"/>
    </row>
    <row r="5683" spans="1:1" x14ac:dyDescent="0.25">
      <c r="A5683" s="323"/>
    </row>
    <row r="5684" spans="1:1" x14ac:dyDescent="0.25">
      <c r="A5684" s="323"/>
    </row>
    <row r="5685" spans="1:1" x14ac:dyDescent="0.25">
      <c r="A5685" s="323"/>
    </row>
    <row r="5686" spans="1:1" x14ac:dyDescent="0.25">
      <c r="A5686" s="323"/>
    </row>
    <row r="5687" spans="1:1" x14ac:dyDescent="0.25">
      <c r="A5687" s="323"/>
    </row>
    <row r="5688" spans="1:1" x14ac:dyDescent="0.25">
      <c r="A5688" s="323"/>
    </row>
    <row r="5689" spans="1:1" x14ac:dyDescent="0.25">
      <c r="A5689" s="323"/>
    </row>
    <row r="5690" spans="1:1" x14ac:dyDescent="0.25">
      <c r="A5690" s="323"/>
    </row>
    <row r="5691" spans="1:1" x14ac:dyDescent="0.25">
      <c r="A5691" s="323"/>
    </row>
    <row r="5692" spans="1:1" x14ac:dyDescent="0.25">
      <c r="A5692" s="323"/>
    </row>
    <row r="5693" spans="1:1" x14ac:dyDescent="0.25">
      <c r="A5693" s="323"/>
    </row>
    <row r="5694" spans="1:1" x14ac:dyDescent="0.25">
      <c r="A5694" s="323"/>
    </row>
    <row r="5695" spans="1:1" x14ac:dyDescent="0.25">
      <c r="A5695" s="323"/>
    </row>
    <row r="5696" spans="1:1" x14ac:dyDescent="0.25">
      <c r="A5696" s="323"/>
    </row>
    <row r="5697" spans="1:1" x14ac:dyDescent="0.25">
      <c r="A5697" s="323"/>
    </row>
    <row r="5698" spans="1:1" x14ac:dyDescent="0.25">
      <c r="A5698" s="323"/>
    </row>
    <row r="5699" spans="1:1" x14ac:dyDescent="0.25">
      <c r="A5699" s="323"/>
    </row>
    <row r="5700" spans="1:1" x14ac:dyDescent="0.25">
      <c r="A5700" s="323"/>
    </row>
    <row r="5701" spans="1:1" x14ac:dyDescent="0.25">
      <c r="A5701" s="323"/>
    </row>
    <row r="5702" spans="1:1" x14ac:dyDescent="0.25">
      <c r="A5702" s="323"/>
    </row>
    <row r="5703" spans="1:1" x14ac:dyDescent="0.25">
      <c r="A5703" s="323"/>
    </row>
    <row r="5704" spans="1:1" x14ac:dyDescent="0.25">
      <c r="A5704" s="323"/>
    </row>
    <row r="5705" spans="1:1" x14ac:dyDescent="0.25">
      <c r="A5705" s="323"/>
    </row>
    <row r="5706" spans="1:1" x14ac:dyDescent="0.25">
      <c r="A5706" s="323"/>
    </row>
    <row r="5707" spans="1:1" x14ac:dyDescent="0.25">
      <c r="A5707" s="323"/>
    </row>
    <row r="5708" spans="1:1" x14ac:dyDescent="0.25">
      <c r="A5708" s="323"/>
    </row>
    <row r="5709" spans="1:1" x14ac:dyDescent="0.25">
      <c r="A5709" s="323"/>
    </row>
    <row r="5710" spans="1:1" x14ac:dyDescent="0.25">
      <c r="A5710" s="323"/>
    </row>
    <row r="5711" spans="1:1" x14ac:dyDescent="0.25">
      <c r="A5711" s="323"/>
    </row>
    <row r="5712" spans="1:1" x14ac:dyDescent="0.25">
      <c r="A5712" s="323"/>
    </row>
    <row r="5713" spans="1:1" x14ac:dyDescent="0.25">
      <c r="A5713" s="323"/>
    </row>
    <row r="5714" spans="1:1" x14ac:dyDescent="0.25">
      <c r="A5714" s="323"/>
    </row>
    <row r="5715" spans="1:1" x14ac:dyDescent="0.25">
      <c r="A5715" s="323"/>
    </row>
    <row r="5716" spans="1:1" x14ac:dyDescent="0.25">
      <c r="A5716" s="323"/>
    </row>
    <row r="5717" spans="1:1" x14ac:dyDescent="0.25">
      <c r="A5717" s="323"/>
    </row>
    <row r="5718" spans="1:1" x14ac:dyDescent="0.25">
      <c r="A5718" s="323"/>
    </row>
    <row r="5719" spans="1:1" x14ac:dyDescent="0.25">
      <c r="A5719" s="323"/>
    </row>
    <row r="5720" spans="1:1" x14ac:dyDescent="0.25">
      <c r="A5720" s="323"/>
    </row>
    <row r="5721" spans="1:1" x14ac:dyDescent="0.25">
      <c r="A5721" s="323"/>
    </row>
    <row r="5722" spans="1:1" x14ac:dyDescent="0.25">
      <c r="A5722" s="323"/>
    </row>
    <row r="5723" spans="1:1" x14ac:dyDescent="0.25">
      <c r="A5723" s="323"/>
    </row>
    <row r="5724" spans="1:1" x14ac:dyDescent="0.25">
      <c r="A5724" s="323"/>
    </row>
    <row r="5725" spans="1:1" x14ac:dyDescent="0.25">
      <c r="A5725" s="323"/>
    </row>
    <row r="5726" spans="1:1" x14ac:dyDescent="0.25">
      <c r="A5726" s="323"/>
    </row>
    <row r="5727" spans="1:1" x14ac:dyDescent="0.25">
      <c r="A5727" s="323"/>
    </row>
    <row r="5728" spans="1:1" x14ac:dyDescent="0.25">
      <c r="A5728" s="323"/>
    </row>
    <row r="5729" spans="1:1" x14ac:dyDescent="0.25">
      <c r="A5729" s="323"/>
    </row>
    <row r="5730" spans="1:1" x14ac:dyDescent="0.25">
      <c r="A5730" s="323"/>
    </row>
    <row r="5731" spans="1:1" x14ac:dyDescent="0.25">
      <c r="A5731" s="323"/>
    </row>
    <row r="5732" spans="1:1" x14ac:dyDescent="0.25">
      <c r="A5732" s="323"/>
    </row>
    <row r="5733" spans="1:1" x14ac:dyDescent="0.25">
      <c r="A5733" s="323"/>
    </row>
    <row r="5734" spans="1:1" x14ac:dyDescent="0.25">
      <c r="A5734" s="323"/>
    </row>
    <row r="5735" spans="1:1" x14ac:dyDescent="0.25">
      <c r="A5735" s="323"/>
    </row>
    <row r="5736" spans="1:1" x14ac:dyDescent="0.25">
      <c r="A5736" s="323"/>
    </row>
    <row r="5737" spans="1:1" x14ac:dyDescent="0.25">
      <c r="A5737" s="323"/>
    </row>
    <row r="5738" spans="1:1" x14ac:dyDescent="0.25">
      <c r="A5738" s="323"/>
    </row>
    <row r="5739" spans="1:1" x14ac:dyDescent="0.25">
      <c r="A5739" s="323"/>
    </row>
    <row r="5740" spans="1:1" x14ac:dyDescent="0.25">
      <c r="A5740" s="323"/>
    </row>
    <row r="5741" spans="1:1" x14ac:dyDescent="0.25">
      <c r="A5741" s="323"/>
    </row>
    <row r="5742" spans="1:1" x14ac:dyDescent="0.25">
      <c r="A5742" s="323"/>
    </row>
    <row r="5743" spans="1:1" x14ac:dyDescent="0.25">
      <c r="A5743" s="323"/>
    </row>
    <row r="5744" spans="1:1" x14ac:dyDescent="0.25">
      <c r="A5744" s="323"/>
    </row>
    <row r="5745" spans="1:1" x14ac:dyDescent="0.25">
      <c r="A5745" s="323"/>
    </row>
    <row r="5746" spans="1:1" x14ac:dyDescent="0.25">
      <c r="A5746" s="323"/>
    </row>
    <row r="5747" spans="1:1" x14ac:dyDescent="0.25">
      <c r="A5747" s="323"/>
    </row>
    <row r="5748" spans="1:1" x14ac:dyDescent="0.25">
      <c r="A5748" s="323"/>
    </row>
    <row r="5749" spans="1:1" x14ac:dyDescent="0.25">
      <c r="A5749" s="323"/>
    </row>
    <row r="5750" spans="1:1" x14ac:dyDescent="0.25">
      <c r="A5750" s="323"/>
    </row>
    <row r="5751" spans="1:1" x14ac:dyDescent="0.25">
      <c r="A5751" s="323"/>
    </row>
    <row r="5752" spans="1:1" x14ac:dyDescent="0.25">
      <c r="A5752" s="323"/>
    </row>
    <row r="5753" spans="1:1" x14ac:dyDescent="0.25">
      <c r="A5753" s="323"/>
    </row>
    <row r="5754" spans="1:1" x14ac:dyDescent="0.25">
      <c r="A5754" s="323"/>
    </row>
    <row r="5755" spans="1:1" x14ac:dyDescent="0.25">
      <c r="A5755" s="323"/>
    </row>
    <row r="5756" spans="1:1" x14ac:dyDescent="0.25">
      <c r="A5756" s="323"/>
    </row>
    <row r="5757" spans="1:1" x14ac:dyDescent="0.25">
      <c r="A5757" s="323"/>
    </row>
    <row r="5758" spans="1:1" x14ac:dyDescent="0.25">
      <c r="A5758" s="323"/>
    </row>
    <row r="5759" spans="1:1" x14ac:dyDescent="0.25">
      <c r="A5759" s="323"/>
    </row>
    <row r="5760" spans="1:1" x14ac:dyDescent="0.25">
      <c r="A5760" s="323"/>
    </row>
    <row r="5761" spans="1:1" x14ac:dyDescent="0.25">
      <c r="A5761" s="323"/>
    </row>
    <row r="5762" spans="1:1" x14ac:dyDescent="0.25">
      <c r="A5762" s="323"/>
    </row>
    <row r="5763" spans="1:1" x14ac:dyDescent="0.25">
      <c r="A5763" s="323"/>
    </row>
    <row r="5764" spans="1:1" x14ac:dyDescent="0.25">
      <c r="A5764" s="323"/>
    </row>
    <row r="5765" spans="1:1" x14ac:dyDescent="0.25">
      <c r="A5765" s="323"/>
    </row>
    <row r="5766" spans="1:1" x14ac:dyDescent="0.25">
      <c r="A5766" s="323"/>
    </row>
    <row r="5767" spans="1:1" x14ac:dyDescent="0.25">
      <c r="A5767" s="323"/>
    </row>
    <row r="5768" spans="1:1" x14ac:dyDescent="0.25">
      <c r="A5768" s="323"/>
    </row>
    <row r="5769" spans="1:1" x14ac:dyDescent="0.25">
      <c r="A5769" s="323"/>
    </row>
    <row r="5770" spans="1:1" x14ac:dyDescent="0.25">
      <c r="A5770" s="323"/>
    </row>
    <row r="5771" spans="1:1" x14ac:dyDescent="0.25">
      <c r="A5771" s="323"/>
    </row>
    <row r="5772" spans="1:1" x14ac:dyDescent="0.25">
      <c r="A5772" s="323"/>
    </row>
    <row r="5773" spans="1:1" x14ac:dyDescent="0.25">
      <c r="A5773" s="323"/>
    </row>
    <row r="5774" spans="1:1" x14ac:dyDescent="0.25">
      <c r="A5774" s="323"/>
    </row>
    <row r="5775" spans="1:1" x14ac:dyDescent="0.25">
      <c r="A5775" s="323"/>
    </row>
    <row r="5776" spans="1:1" x14ac:dyDescent="0.25">
      <c r="A5776" s="323"/>
    </row>
    <row r="5777" spans="1:1" x14ac:dyDescent="0.25">
      <c r="A5777" s="323"/>
    </row>
    <row r="5778" spans="1:1" x14ac:dyDescent="0.25">
      <c r="A5778" s="323"/>
    </row>
    <row r="5779" spans="1:1" x14ac:dyDescent="0.25">
      <c r="A5779" s="323"/>
    </row>
    <row r="5780" spans="1:1" x14ac:dyDescent="0.25">
      <c r="A5780" s="323"/>
    </row>
    <row r="5781" spans="1:1" x14ac:dyDescent="0.25">
      <c r="A5781" s="323"/>
    </row>
    <row r="5782" spans="1:1" x14ac:dyDescent="0.25">
      <c r="A5782" s="323"/>
    </row>
    <row r="5783" spans="1:1" x14ac:dyDescent="0.25">
      <c r="A5783" s="323"/>
    </row>
    <row r="5784" spans="1:1" x14ac:dyDescent="0.25">
      <c r="A5784" s="323"/>
    </row>
    <row r="5785" spans="1:1" x14ac:dyDescent="0.25">
      <c r="A5785" s="323"/>
    </row>
    <row r="5786" spans="1:1" x14ac:dyDescent="0.25">
      <c r="A5786" s="323"/>
    </row>
    <row r="5787" spans="1:1" x14ac:dyDescent="0.25">
      <c r="A5787" s="323"/>
    </row>
    <row r="5788" spans="1:1" x14ac:dyDescent="0.25">
      <c r="A5788" s="323"/>
    </row>
    <row r="5789" spans="1:1" x14ac:dyDescent="0.25">
      <c r="A5789" s="323"/>
    </row>
    <row r="5790" spans="1:1" x14ac:dyDescent="0.25">
      <c r="A5790" s="323"/>
    </row>
    <row r="5791" spans="1:1" x14ac:dyDescent="0.25">
      <c r="A5791" s="323"/>
    </row>
    <row r="5792" spans="1:1" x14ac:dyDescent="0.25">
      <c r="A5792" s="323"/>
    </row>
    <row r="5793" spans="1:1" x14ac:dyDescent="0.25">
      <c r="A5793" s="323"/>
    </row>
    <row r="5794" spans="1:1" x14ac:dyDescent="0.25">
      <c r="A5794" s="323"/>
    </row>
    <row r="5795" spans="1:1" x14ac:dyDescent="0.25">
      <c r="A5795" s="323"/>
    </row>
    <row r="5796" spans="1:1" x14ac:dyDescent="0.25">
      <c r="A5796" s="323"/>
    </row>
    <row r="5797" spans="1:1" x14ac:dyDescent="0.25">
      <c r="A5797" s="323"/>
    </row>
    <row r="5798" spans="1:1" x14ac:dyDescent="0.25">
      <c r="A5798" s="323"/>
    </row>
    <row r="5799" spans="1:1" x14ac:dyDescent="0.25">
      <c r="A5799" s="323"/>
    </row>
    <row r="5800" spans="1:1" x14ac:dyDescent="0.25">
      <c r="A5800" s="323"/>
    </row>
    <row r="5801" spans="1:1" x14ac:dyDescent="0.25">
      <c r="A5801" s="323"/>
    </row>
    <row r="5802" spans="1:1" x14ac:dyDescent="0.25">
      <c r="A5802" s="323"/>
    </row>
    <row r="5803" spans="1:1" x14ac:dyDescent="0.25">
      <c r="A5803" s="323"/>
    </row>
    <row r="5804" spans="1:1" x14ac:dyDescent="0.25">
      <c r="A5804" s="323"/>
    </row>
    <row r="5805" spans="1:1" x14ac:dyDescent="0.25">
      <c r="A5805" s="323"/>
    </row>
    <row r="5806" spans="1:1" x14ac:dyDescent="0.25">
      <c r="A5806" s="323"/>
    </row>
    <row r="5807" spans="1:1" x14ac:dyDescent="0.25">
      <c r="A5807" s="323"/>
    </row>
    <row r="5808" spans="1:1" x14ac:dyDescent="0.25">
      <c r="A5808" s="323"/>
    </row>
    <row r="5809" spans="1:1" x14ac:dyDescent="0.25">
      <c r="A5809" s="323"/>
    </row>
    <row r="5810" spans="1:1" x14ac:dyDescent="0.25">
      <c r="A5810" s="323"/>
    </row>
    <row r="5811" spans="1:1" x14ac:dyDescent="0.25">
      <c r="A5811" s="323"/>
    </row>
    <row r="5812" spans="1:1" x14ac:dyDescent="0.25">
      <c r="A5812" s="323"/>
    </row>
    <row r="5813" spans="1:1" x14ac:dyDescent="0.25">
      <c r="A5813" s="323"/>
    </row>
    <row r="5814" spans="1:1" x14ac:dyDescent="0.25">
      <c r="A5814" s="323"/>
    </row>
    <row r="5815" spans="1:1" x14ac:dyDescent="0.25">
      <c r="A5815" s="323"/>
    </row>
    <row r="5816" spans="1:1" x14ac:dyDescent="0.25">
      <c r="A5816" s="323"/>
    </row>
    <row r="5817" spans="1:1" x14ac:dyDescent="0.25">
      <c r="A5817" s="323"/>
    </row>
    <row r="5818" spans="1:1" x14ac:dyDescent="0.25">
      <c r="A5818" s="323"/>
    </row>
    <row r="5819" spans="1:1" x14ac:dyDescent="0.25">
      <c r="A5819" s="323"/>
    </row>
    <row r="5820" spans="1:1" x14ac:dyDescent="0.25">
      <c r="A5820" s="323"/>
    </row>
    <row r="5821" spans="1:1" x14ac:dyDescent="0.25">
      <c r="A5821" s="323"/>
    </row>
    <row r="5822" spans="1:1" x14ac:dyDescent="0.25">
      <c r="A5822" s="323"/>
    </row>
    <row r="5823" spans="1:1" x14ac:dyDescent="0.25">
      <c r="A5823" s="323"/>
    </row>
    <row r="5824" spans="1:1" x14ac:dyDescent="0.25">
      <c r="A5824" s="323"/>
    </row>
    <row r="5825" spans="1:1" x14ac:dyDescent="0.25">
      <c r="A5825" s="323"/>
    </row>
    <row r="5826" spans="1:1" x14ac:dyDescent="0.25">
      <c r="A5826" s="323"/>
    </row>
    <row r="5827" spans="1:1" x14ac:dyDescent="0.25">
      <c r="A5827" s="323"/>
    </row>
    <row r="5828" spans="1:1" x14ac:dyDescent="0.25">
      <c r="A5828" s="323"/>
    </row>
    <row r="5829" spans="1:1" x14ac:dyDescent="0.25">
      <c r="A5829" s="323"/>
    </row>
    <row r="5830" spans="1:1" x14ac:dyDescent="0.25">
      <c r="A5830" s="323"/>
    </row>
    <row r="5831" spans="1:1" x14ac:dyDescent="0.25">
      <c r="A5831" s="323"/>
    </row>
    <row r="5832" spans="1:1" x14ac:dyDescent="0.25">
      <c r="A5832" s="323"/>
    </row>
    <row r="5833" spans="1:1" x14ac:dyDescent="0.25">
      <c r="A5833" s="323"/>
    </row>
    <row r="5834" spans="1:1" x14ac:dyDescent="0.25">
      <c r="A5834" s="323"/>
    </row>
    <row r="5835" spans="1:1" x14ac:dyDescent="0.25">
      <c r="A5835" s="323"/>
    </row>
    <row r="5836" spans="1:1" x14ac:dyDescent="0.25">
      <c r="A5836" s="323"/>
    </row>
    <row r="5837" spans="1:1" x14ac:dyDescent="0.25">
      <c r="A5837" s="323"/>
    </row>
    <row r="5838" spans="1:1" x14ac:dyDescent="0.25">
      <c r="A5838" s="323"/>
    </row>
    <row r="5839" spans="1:1" x14ac:dyDescent="0.25">
      <c r="A5839" s="323"/>
    </row>
    <row r="5840" spans="1:1" x14ac:dyDescent="0.25">
      <c r="A5840" s="323"/>
    </row>
    <row r="5841" spans="1:1" x14ac:dyDescent="0.25">
      <c r="A5841" s="323"/>
    </row>
    <row r="5842" spans="1:1" x14ac:dyDescent="0.25">
      <c r="A5842" s="323"/>
    </row>
    <row r="5843" spans="1:1" x14ac:dyDescent="0.25">
      <c r="A5843" s="323"/>
    </row>
    <row r="5844" spans="1:1" x14ac:dyDescent="0.25">
      <c r="A5844" s="323"/>
    </row>
    <row r="5845" spans="1:1" x14ac:dyDescent="0.25">
      <c r="A5845" s="323"/>
    </row>
    <row r="5846" spans="1:1" x14ac:dyDescent="0.25">
      <c r="A5846" s="323"/>
    </row>
    <row r="5847" spans="1:1" x14ac:dyDescent="0.25">
      <c r="A5847" s="323"/>
    </row>
    <row r="5848" spans="1:1" x14ac:dyDescent="0.25">
      <c r="A5848" s="323"/>
    </row>
    <row r="5849" spans="1:1" x14ac:dyDescent="0.25">
      <c r="A5849" s="323"/>
    </row>
    <row r="5850" spans="1:1" x14ac:dyDescent="0.25">
      <c r="A5850" s="323"/>
    </row>
    <row r="5851" spans="1:1" x14ac:dyDescent="0.25">
      <c r="A5851" s="323"/>
    </row>
    <row r="5852" spans="1:1" x14ac:dyDescent="0.25">
      <c r="A5852" s="323"/>
    </row>
    <row r="5853" spans="1:1" x14ac:dyDescent="0.25">
      <c r="A5853" s="323"/>
    </row>
    <row r="5854" spans="1:1" x14ac:dyDescent="0.25">
      <c r="A5854" s="323"/>
    </row>
    <row r="5855" spans="1:1" x14ac:dyDescent="0.25">
      <c r="A5855" s="323"/>
    </row>
    <row r="5856" spans="1:1" x14ac:dyDescent="0.25">
      <c r="A5856" s="323"/>
    </row>
    <row r="5857" spans="1:1" x14ac:dyDescent="0.25">
      <c r="A5857" s="323"/>
    </row>
    <row r="5858" spans="1:1" x14ac:dyDescent="0.25">
      <c r="A5858" s="323"/>
    </row>
    <row r="5859" spans="1:1" x14ac:dyDescent="0.25">
      <c r="A5859" s="323"/>
    </row>
    <row r="5860" spans="1:1" x14ac:dyDescent="0.25">
      <c r="A5860" s="323"/>
    </row>
    <row r="5861" spans="1:1" x14ac:dyDescent="0.25">
      <c r="A5861" s="323"/>
    </row>
    <row r="5862" spans="1:1" x14ac:dyDescent="0.25">
      <c r="A5862" s="323"/>
    </row>
    <row r="5863" spans="1:1" x14ac:dyDescent="0.25">
      <c r="A5863" s="323"/>
    </row>
    <row r="5864" spans="1:1" x14ac:dyDescent="0.25">
      <c r="A5864" s="323"/>
    </row>
    <row r="5865" spans="1:1" x14ac:dyDescent="0.25">
      <c r="A5865" s="323"/>
    </row>
    <row r="5866" spans="1:1" x14ac:dyDescent="0.25">
      <c r="A5866" s="323"/>
    </row>
    <row r="5867" spans="1:1" x14ac:dyDescent="0.25">
      <c r="A5867" s="323"/>
    </row>
    <row r="5868" spans="1:1" x14ac:dyDescent="0.25">
      <c r="A5868" s="323"/>
    </row>
    <row r="5869" spans="1:1" x14ac:dyDescent="0.25">
      <c r="A5869" s="323"/>
    </row>
    <row r="5870" spans="1:1" x14ac:dyDescent="0.25">
      <c r="A5870" s="323"/>
    </row>
    <row r="5871" spans="1:1" x14ac:dyDescent="0.25">
      <c r="A5871" s="323"/>
    </row>
    <row r="5872" spans="1:1" x14ac:dyDescent="0.25">
      <c r="A5872" s="323"/>
    </row>
    <row r="5873" spans="1:1" x14ac:dyDescent="0.25">
      <c r="A5873" s="323"/>
    </row>
    <row r="5874" spans="1:1" x14ac:dyDescent="0.25">
      <c r="A5874" s="323"/>
    </row>
    <row r="5875" spans="1:1" x14ac:dyDescent="0.25">
      <c r="A5875" s="323"/>
    </row>
    <row r="5876" spans="1:1" x14ac:dyDescent="0.25">
      <c r="A5876" s="323"/>
    </row>
    <row r="5877" spans="1:1" x14ac:dyDescent="0.25">
      <c r="A5877" s="323"/>
    </row>
    <row r="5878" spans="1:1" x14ac:dyDescent="0.25">
      <c r="A5878" s="323"/>
    </row>
    <row r="5879" spans="1:1" x14ac:dyDescent="0.25">
      <c r="A5879" s="323"/>
    </row>
    <row r="5880" spans="1:1" x14ac:dyDescent="0.25">
      <c r="A5880" s="323"/>
    </row>
    <row r="5881" spans="1:1" x14ac:dyDescent="0.25">
      <c r="A5881" s="323"/>
    </row>
    <row r="5882" spans="1:1" x14ac:dyDescent="0.25">
      <c r="A5882" s="323"/>
    </row>
    <row r="5883" spans="1:1" x14ac:dyDescent="0.25">
      <c r="A5883" s="323"/>
    </row>
    <row r="5884" spans="1:1" x14ac:dyDescent="0.25">
      <c r="A5884" s="323"/>
    </row>
    <row r="5885" spans="1:1" x14ac:dyDescent="0.25">
      <c r="A5885" s="323"/>
    </row>
    <row r="5886" spans="1:1" x14ac:dyDescent="0.25">
      <c r="A5886" s="323"/>
    </row>
    <row r="5887" spans="1:1" x14ac:dyDescent="0.25">
      <c r="A5887" s="323"/>
    </row>
    <row r="5888" spans="1:1" x14ac:dyDescent="0.25">
      <c r="A5888" s="323"/>
    </row>
    <row r="5889" spans="1:1" x14ac:dyDescent="0.25">
      <c r="A5889" s="323"/>
    </row>
    <row r="5890" spans="1:1" x14ac:dyDescent="0.25">
      <c r="A5890" s="323"/>
    </row>
    <row r="5891" spans="1:1" x14ac:dyDescent="0.25">
      <c r="A5891" s="323"/>
    </row>
    <row r="5892" spans="1:1" x14ac:dyDescent="0.25">
      <c r="A5892" s="323"/>
    </row>
    <row r="5893" spans="1:1" x14ac:dyDescent="0.25">
      <c r="A5893" s="323"/>
    </row>
    <row r="5894" spans="1:1" x14ac:dyDescent="0.25">
      <c r="A5894" s="323"/>
    </row>
    <row r="5895" spans="1:1" x14ac:dyDescent="0.25">
      <c r="A5895" s="323"/>
    </row>
    <row r="5896" spans="1:1" x14ac:dyDescent="0.25">
      <c r="A5896" s="323"/>
    </row>
    <row r="5897" spans="1:1" x14ac:dyDescent="0.25">
      <c r="A5897" s="323"/>
    </row>
    <row r="5898" spans="1:1" x14ac:dyDescent="0.25">
      <c r="A5898" s="323"/>
    </row>
    <row r="5899" spans="1:1" x14ac:dyDescent="0.25">
      <c r="A5899" s="323"/>
    </row>
    <row r="5900" spans="1:1" x14ac:dyDescent="0.25">
      <c r="A5900" s="323"/>
    </row>
    <row r="5901" spans="1:1" x14ac:dyDescent="0.25">
      <c r="A5901" s="323"/>
    </row>
    <row r="5902" spans="1:1" x14ac:dyDescent="0.25">
      <c r="A5902" s="323"/>
    </row>
    <row r="5903" spans="1:1" x14ac:dyDescent="0.25">
      <c r="A5903" s="323"/>
    </row>
    <row r="5904" spans="1:1" x14ac:dyDescent="0.25">
      <c r="A5904" s="323"/>
    </row>
    <row r="5905" spans="1:1" x14ac:dyDescent="0.25">
      <c r="A5905" s="323"/>
    </row>
    <row r="5906" spans="1:1" x14ac:dyDescent="0.25">
      <c r="A5906" s="323"/>
    </row>
    <row r="5907" spans="1:1" x14ac:dyDescent="0.25">
      <c r="A5907" s="323"/>
    </row>
    <row r="5908" spans="1:1" x14ac:dyDescent="0.25">
      <c r="A5908" s="323"/>
    </row>
    <row r="5909" spans="1:1" x14ac:dyDescent="0.25">
      <c r="A5909" s="323"/>
    </row>
    <row r="5910" spans="1:1" x14ac:dyDescent="0.25">
      <c r="A5910" s="323"/>
    </row>
    <row r="5911" spans="1:1" x14ac:dyDescent="0.25">
      <c r="A5911" s="323"/>
    </row>
    <row r="5912" spans="1:1" x14ac:dyDescent="0.25">
      <c r="A5912" s="323"/>
    </row>
    <row r="5913" spans="1:1" x14ac:dyDescent="0.25">
      <c r="A5913" s="323"/>
    </row>
    <row r="5914" spans="1:1" x14ac:dyDescent="0.25">
      <c r="A5914" s="323"/>
    </row>
    <row r="5915" spans="1:1" x14ac:dyDescent="0.25">
      <c r="A5915" s="323"/>
    </row>
    <row r="5916" spans="1:1" x14ac:dyDescent="0.25">
      <c r="A5916" s="323"/>
    </row>
    <row r="5917" spans="1:1" x14ac:dyDescent="0.25">
      <c r="A5917" s="323"/>
    </row>
    <row r="5918" spans="1:1" x14ac:dyDescent="0.25">
      <c r="A5918" s="323"/>
    </row>
    <row r="5919" spans="1:1" x14ac:dyDescent="0.25">
      <c r="A5919" s="323"/>
    </row>
    <row r="5920" spans="1:1" x14ac:dyDescent="0.25">
      <c r="A5920" s="323"/>
    </row>
    <row r="5921" spans="1:1" x14ac:dyDescent="0.25">
      <c r="A5921" s="323"/>
    </row>
    <row r="5922" spans="1:1" x14ac:dyDescent="0.25">
      <c r="A5922" s="323"/>
    </row>
    <row r="5923" spans="1:1" x14ac:dyDescent="0.25">
      <c r="A5923" s="323"/>
    </row>
    <row r="5924" spans="1:1" x14ac:dyDescent="0.25">
      <c r="A5924" s="323"/>
    </row>
    <row r="5925" spans="1:1" x14ac:dyDescent="0.25">
      <c r="A5925" s="323"/>
    </row>
    <row r="5926" spans="1:1" x14ac:dyDescent="0.25">
      <c r="A5926" s="323"/>
    </row>
    <row r="5927" spans="1:1" x14ac:dyDescent="0.25">
      <c r="A5927" s="323"/>
    </row>
    <row r="5928" spans="1:1" x14ac:dyDescent="0.25">
      <c r="A5928" s="323"/>
    </row>
    <row r="5929" spans="1:1" x14ac:dyDescent="0.25">
      <c r="A5929" s="323"/>
    </row>
    <row r="5930" spans="1:1" x14ac:dyDescent="0.25">
      <c r="A5930" s="323"/>
    </row>
    <row r="5931" spans="1:1" x14ac:dyDescent="0.25">
      <c r="A5931" s="323"/>
    </row>
    <row r="5932" spans="1:1" x14ac:dyDescent="0.25">
      <c r="A5932" s="323"/>
    </row>
    <row r="5933" spans="1:1" x14ac:dyDescent="0.25">
      <c r="A5933" s="323"/>
    </row>
    <row r="5934" spans="1:1" x14ac:dyDescent="0.25">
      <c r="A5934" s="323"/>
    </row>
    <row r="5935" spans="1:1" x14ac:dyDescent="0.25">
      <c r="A5935" s="323"/>
    </row>
    <row r="5936" spans="1:1" x14ac:dyDescent="0.25">
      <c r="A5936" s="323"/>
    </row>
    <row r="5937" spans="1:1" x14ac:dyDescent="0.25">
      <c r="A5937" s="323"/>
    </row>
    <row r="5938" spans="1:1" x14ac:dyDescent="0.25">
      <c r="A5938" s="323"/>
    </row>
    <row r="5939" spans="1:1" x14ac:dyDescent="0.25">
      <c r="A5939" s="323"/>
    </row>
    <row r="5940" spans="1:1" x14ac:dyDescent="0.25">
      <c r="A5940" s="323"/>
    </row>
    <row r="5941" spans="1:1" x14ac:dyDescent="0.25">
      <c r="A5941" s="323"/>
    </row>
    <row r="5942" spans="1:1" x14ac:dyDescent="0.25">
      <c r="A5942" s="323"/>
    </row>
    <row r="5943" spans="1:1" x14ac:dyDescent="0.25">
      <c r="A5943" s="323"/>
    </row>
    <row r="5944" spans="1:1" x14ac:dyDescent="0.25">
      <c r="A5944" s="323"/>
    </row>
    <row r="5945" spans="1:1" x14ac:dyDescent="0.25">
      <c r="A5945" s="323"/>
    </row>
    <row r="5946" spans="1:1" x14ac:dyDescent="0.25">
      <c r="A5946" s="323"/>
    </row>
    <row r="5947" spans="1:1" x14ac:dyDescent="0.25">
      <c r="A5947" s="323"/>
    </row>
    <row r="5948" spans="1:1" x14ac:dyDescent="0.25">
      <c r="A5948" s="323"/>
    </row>
    <row r="5949" spans="1:1" x14ac:dyDescent="0.25">
      <c r="A5949" s="323"/>
    </row>
    <row r="5950" spans="1:1" x14ac:dyDescent="0.25">
      <c r="A5950" s="323"/>
    </row>
    <row r="5951" spans="1:1" x14ac:dyDescent="0.25">
      <c r="A5951" s="323"/>
    </row>
    <row r="5952" spans="1:1" x14ac:dyDescent="0.25">
      <c r="A5952" s="323"/>
    </row>
    <row r="5953" spans="1:1" x14ac:dyDescent="0.25">
      <c r="A5953" s="323"/>
    </row>
    <row r="5954" spans="1:1" x14ac:dyDescent="0.25">
      <c r="A5954" s="323"/>
    </row>
    <row r="5955" spans="1:1" x14ac:dyDescent="0.25">
      <c r="A5955" s="323"/>
    </row>
    <row r="5956" spans="1:1" x14ac:dyDescent="0.25">
      <c r="A5956" s="323"/>
    </row>
    <row r="5957" spans="1:1" x14ac:dyDescent="0.25">
      <c r="A5957" s="323"/>
    </row>
    <row r="5958" spans="1:1" x14ac:dyDescent="0.25">
      <c r="A5958" s="323"/>
    </row>
    <row r="5959" spans="1:1" x14ac:dyDescent="0.25">
      <c r="A5959" s="323"/>
    </row>
    <row r="5960" spans="1:1" x14ac:dyDescent="0.25">
      <c r="A5960" s="323"/>
    </row>
    <row r="5961" spans="1:1" x14ac:dyDescent="0.25">
      <c r="A5961" s="323"/>
    </row>
    <row r="5962" spans="1:1" x14ac:dyDescent="0.25">
      <c r="A5962" s="323"/>
    </row>
    <row r="5963" spans="1:1" x14ac:dyDescent="0.25">
      <c r="A5963" s="323"/>
    </row>
    <row r="5964" spans="1:1" x14ac:dyDescent="0.25">
      <c r="A5964" s="323"/>
    </row>
    <row r="5965" spans="1:1" x14ac:dyDescent="0.25">
      <c r="A5965" s="323"/>
    </row>
    <row r="5966" spans="1:1" x14ac:dyDescent="0.25">
      <c r="A5966" s="323"/>
    </row>
    <row r="5967" spans="1:1" x14ac:dyDescent="0.25">
      <c r="A5967" s="323"/>
    </row>
    <row r="5968" spans="1:1" x14ac:dyDescent="0.25">
      <c r="A5968" s="323"/>
    </row>
    <row r="5969" spans="1:1" x14ac:dyDescent="0.25">
      <c r="A5969" s="323"/>
    </row>
    <row r="5970" spans="1:1" x14ac:dyDescent="0.25">
      <c r="A5970" s="323"/>
    </row>
    <row r="5971" spans="1:1" x14ac:dyDescent="0.25">
      <c r="A5971" s="323"/>
    </row>
    <row r="5972" spans="1:1" x14ac:dyDescent="0.25">
      <c r="A5972" s="323"/>
    </row>
    <row r="5973" spans="1:1" x14ac:dyDescent="0.25">
      <c r="A5973" s="323"/>
    </row>
    <row r="5974" spans="1:1" x14ac:dyDescent="0.25">
      <c r="A5974" s="323"/>
    </row>
    <row r="5975" spans="1:1" x14ac:dyDescent="0.25">
      <c r="A5975" s="323"/>
    </row>
    <row r="5976" spans="1:1" x14ac:dyDescent="0.25">
      <c r="A5976" s="323"/>
    </row>
    <row r="5977" spans="1:1" x14ac:dyDescent="0.25">
      <c r="A5977" s="323"/>
    </row>
    <row r="5978" spans="1:1" x14ac:dyDescent="0.25">
      <c r="A5978" s="323"/>
    </row>
    <row r="5979" spans="1:1" x14ac:dyDescent="0.25">
      <c r="A5979" s="323"/>
    </row>
    <row r="5980" spans="1:1" x14ac:dyDescent="0.25">
      <c r="A5980" s="323"/>
    </row>
    <row r="5981" spans="1:1" x14ac:dyDescent="0.25">
      <c r="A5981" s="323"/>
    </row>
    <row r="5982" spans="1:1" x14ac:dyDescent="0.25">
      <c r="A5982" s="323"/>
    </row>
    <row r="5983" spans="1:1" x14ac:dyDescent="0.25">
      <c r="A5983" s="323"/>
    </row>
    <row r="5984" spans="1:1" x14ac:dyDescent="0.25">
      <c r="A5984" s="323"/>
    </row>
    <row r="5985" spans="1:1" x14ac:dyDescent="0.25">
      <c r="A5985" s="323"/>
    </row>
    <row r="5986" spans="1:1" x14ac:dyDescent="0.25">
      <c r="A5986" s="323"/>
    </row>
    <row r="5987" spans="1:1" x14ac:dyDescent="0.25">
      <c r="A5987" s="323"/>
    </row>
    <row r="5988" spans="1:1" x14ac:dyDescent="0.25">
      <c r="A5988" s="323"/>
    </row>
    <row r="5989" spans="1:1" x14ac:dyDescent="0.25">
      <c r="A5989" s="323"/>
    </row>
    <row r="5990" spans="1:1" x14ac:dyDescent="0.25">
      <c r="A5990" s="323"/>
    </row>
    <row r="5991" spans="1:1" x14ac:dyDescent="0.25">
      <c r="A5991" s="323"/>
    </row>
    <row r="5992" spans="1:1" x14ac:dyDescent="0.25">
      <c r="A5992" s="323"/>
    </row>
    <row r="5993" spans="1:1" x14ac:dyDescent="0.25">
      <c r="A5993" s="323"/>
    </row>
    <row r="5994" spans="1:1" x14ac:dyDescent="0.25">
      <c r="A5994" s="323"/>
    </row>
    <row r="5995" spans="1:1" x14ac:dyDescent="0.25">
      <c r="A5995" s="323"/>
    </row>
    <row r="5996" spans="1:1" x14ac:dyDescent="0.25">
      <c r="A5996" s="323"/>
    </row>
    <row r="5997" spans="1:1" x14ac:dyDescent="0.25">
      <c r="A5997" s="323"/>
    </row>
    <row r="5998" spans="1:1" x14ac:dyDescent="0.25">
      <c r="A5998" s="323"/>
    </row>
    <row r="5999" spans="1:1" x14ac:dyDescent="0.25">
      <c r="A5999" s="323"/>
    </row>
    <row r="6000" spans="1:1" x14ac:dyDescent="0.25">
      <c r="A6000" s="323"/>
    </row>
    <row r="6001" spans="1:1" x14ac:dyDescent="0.25">
      <c r="A6001" s="323"/>
    </row>
    <row r="6002" spans="1:1" x14ac:dyDescent="0.25">
      <c r="A6002" s="323"/>
    </row>
    <row r="6003" spans="1:1" x14ac:dyDescent="0.25">
      <c r="A6003" s="323"/>
    </row>
    <row r="6004" spans="1:1" x14ac:dyDescent="0.25">
      <c r="A6004" s="323"/>
    </row>
    <row r="6005" spans="1:1" x14ac:dyDescent="0.25">
      <c r="A6005" s="323"/>
    </row>
    <row r="6006" spans="1:1" x14ac:dyDescent="0.25">
      <c r="A6006" s="323"/>
    </row>
    <row r="6007" spans="1:1" x14ac:dyDescent="0.25">
      <c r="A6007" s="323"/>
    </row>
    <row r="6008" spans="1:1" x14ac:dyDescent="0.25">
      <c r="A6008" s="323"/>
    </row>
    <row r="6009" spans="1:1" x14ac:dyDescent="0.25">
      <c r="A6009" s="323"/>
    </row>
    <row r="6010" spans="1:1" x14ac:dyDescent="0.25">
      <c r="A6010" s="323"/>
    </row>
    <row r="6011" spans="1:1" x14ac:dyDescent="0.25">
      <c r="A6011" s="323"/>
    </row>
    <row r="6012" spans="1:1" x14ac:dyDescent="0.25">
      <c r="A6012" s="323"/>
    </row>
    <row r="6013" spans="1:1" x14ac:dyDescent="0.25">
      <c r="A6013" s="323"/>
    </row>
    <row r="6014" spans="1:1" x14ac:dyDescent="0.25">
      <c r="A6014" s="323"/>
    </row>
    <row r="6015" spans="1:1" x14ac:dyDescent="0.25">
      <c r="A6015" s="323"/>
    </row>
    <row r="6016" spans="1:1" x14ac:dyDescent="0.25">
      <c r="A6016" s="323"/>
    </row>
    <row r="6017" spans="1:1" x14ac:dyDescent="0.25">
      <c r="A6017" s="323"/>
    </row>
    <row r="6018" spans="1:1" x14ac:dyDescent="0.25">
      <c r="A6018" s="323"/>
    </row>
    <row r="6019" spans="1:1" x14ac:dyDescent="0.25">
      <c r="A6019" s="323"/>
    </row>
    <row r="6020" spans="1:1" x14ac:dyDescent="0.25">
      <c r="A6020" s="323"/>
    </row>
    <row r="6021" spans="1:1" x14ac:dyDescent="0.25">
      <c r="A6021" s="323"/>
    </row>
    <row r="6022" spans="1:1" x14ac:dyDescent="0.25">
      <c r="A6022" s="323"/>
    </row>
    <row r="6023" spans="1:1" x14ac:dyDescent="0.25">
      <c r="A6023" s="323"/>
    </row>
    <row r="6024" spans="1:1" x14ac:dyDescent="0.25">
      <c r="A6024" s="323"/>
    </row>
    <row r="6025" spans="1:1" x14ac:dyDescent="0.25">
      <c r="A6025" s="323"/>
    </row>
    <row r="6026" spans="1:1" x14ac:dyDescent="0.25">
      <c r="A6026" s="323"/>
    </row>
    <row r="6027" spans="1:1" x14ac:dyDescent="0.25">
      <c r="A6027" s="323"/>
    </row>
    <row r="6028" spans="1:1" x14ac:dyDescent="0.25">
      <c r="A6028" s="323"/>
    </row>
    <row r="6029" spans="1:1" x14ac:dyDescent="0.25">
      <c r="A6029" s="323"/>
    </row>
    <row r="6030" spans="1:1" x14ac:dyDescent="0.25">
      <c r="A6030" s="323"/>
    </row>
    <row r="6031" spans="1:1" x14ac:dyDescent="0.25">
      <c r="A6031" s="323"/>
    </row>
    <row r="6032" spans="1:1" x14ac:dyDescent="0.25">
      <c r="A6032" s="323"/>
    </row>
    <row r="6033" spans="1:1" x14ac:dyDescent="0.25">
      <c r="A6033" s="323"/>
    </row>
    <row r="6034" spans="1:1" x14ac:dyDescent="0.25">
      <c r="A6034" s="323"/>
    </row>
    <row r="6035" spans="1:1" x14ac:dyDescent="0.25">
      <c r="A6035" s="323"/>
    </row>
    <row r="6036" spans="1:1" x14ac:dyDescent="0.25">
      <c r="A6036" s="323"/>
    </row>
    <row r="6037" spans="1:1" x14ac:dyDescent="0.25">
      <c r="A6037" s="323"/>
    </row>
    <row r="6038" spans="1:1" x14ac:dyDescent="0.25">
      <c r="A6038" s="323"/>
    </row>
    <row r="6039" spans="1:1" x14ac:dyDescent="0.25">
      <c r="A6039" s="323"/>
    </row>
    <row r="6040" spans="1:1" x14ac:dyDescent="0.25">
      <c r="A6040" s="323"/>
    </row>
    <row r="6041" spans="1:1" x14ac:dyDescent="0.25">
      <c r="A6041" s="323"/>
    </row>
    <row r="6042" spans="1:1" x14ac:dyDescent="0.25">
      <c r="A6042" s="323"/>
    </row>
    <row r="6043" spans="1:1" x14ac:dyDescent="0.25">
      <c r="A6043" s="323"/>
    </row>
    <row r="6044" spans="1:1" x14ac:dyDescent="0.25">
      <c r="A6044" s="323"/>
    </row>
    <row r="6045" spans="1:1" x14ac:dyDescent="0.25">
      <c r="A6045" s="323"/>
    </row>
    <row r="6046" spans="1:1" x14ac:dyDescent="0.25">
      <c r="A6046" s="323"/>
    </row>
    <row r="6047" spans="1:1" x14ac:dyDescent="0.25">
      <c r="A6047" s="323"/>
    </row>
    <row r="6048" spans="1:1" x14ac:dyDescent="0.25">
      <c r="A6048" s="323"/>
    </row>
    <row r="6049" spans="1:1" x14ac:dyDescent="0.25">
      <c r="A6049" s="323"/>
    </row>
    <row r="6050" spans="1:1" x14ac:dyDescent="0.25">
      <c r="A6050" s="323"/>
    </row>
    <row r="6051" spans="1:1" x14ac:dyDescent="0.25">
      <c r="A6051" s="323"/>
    </row>
    <row r="6052" spans="1:1" x14ac:dyDescent="0.25">
      <c r="A6052" s="323"/>
    </row>
    <row r="6053" spans="1:1" x14ac:dyDescent="0.25">
      <c r="A6053" s="323"/>
    </row>
    <row r="6054" spans="1:1" x14ac:dyDescent="0.25">
      <c r="A6054" s="323"/>
    </row>
    <row r="6055" spans="1:1" x14ac:dyDescent="0.25">
      <c r="A6055" s="323"/>
    </row>
    <row r="6056" spans="1:1" x14ac:dyDescent="0.25">
      <c r="A6056" s="323"/>
    </row>
    <row r="6057" spans="1:1" x14ac:dyDescent="0.25">
      <c r="A6057" s="323"/>
    </row>
    <row r="6058" spans="1:1" x14ac:dyDescent="0.25">
      <c r="A6058" s="323"/>
    </row>
    <row r="6059" spans="1:1" x14ac:dyDescent="0.25">
      <c r="A6059" s="323"/>
    </row>
    <row r="6060" spans="1:1" x14ac:dyDescent="0.25">
      <c r="A6060" s="323"/>
    </row>
    <row r="6061" spans="1:1" x14ac:dyDescent="0.25">
      <c r="A6061" s="323"/>
    </row>
    <row r="6062" spans="1:1" x14ac:dyDescent="0.25">
      <c r="A6062" s="323"/>
    </row>
    <row r="6063" spans="1:1" x14ac:dyDescent="0.25">
      <c r="A6063" s="323"/>
    </row>
    <row r="6064" spans="1:1" x14ac:dyDescent="0.25">
      <c r="A6064" s="323"/>
    </row>
    <row r="6065" spans="1:1" x14ac:dyDescent="0.25">
      <c r="A6065" s="323"/>
    </row>
    <row r="6066" spans="1:1" x14ac:dyDescent="0.25">
      <c r="A6066" s="323"/>
    </row>
    <row r="6067" spans="1:1" x14ac:dyDescent="0.25">
      <c r="A6067" s="323"/>
    </row>
    <row r="6068" spans="1:1" x14ac:dyDescent="0.25">
      <c r="A6068" s="323"/>
    </row>
    <row r="6069" spans="1:1" x14ac:dyDescent="0.25">
      <c r="A6069" s="323"/>
    </row>
    <row r="6070" spans="1:1" x14ac:dyDescent="0.25">
      <c r="A6070" s="323"/>
    </row>
    <row r="6071" spans="1:1" x14ac:dyDescent="0.25">
      <c r="A6071" s="323"/>
    </row>
    <row r="6072" spans="1:1" x14ac:dyDescent="0.25">
      <c r="A6072" s="323"/>
    </row>
    <row r="6073" spans="1:1" x14ac:dyDescent="0.25">
      <c r="A6073" s="323"/>
    </row>
    <row r="6074" spans="1:1" x14ac:dyDescent="0.25">
      <c r="A6074" s="323"/>
    </row>
    <row r="6075" spans="1:1" x14ac:dyDescent="0.25">
      <c r="A6075" s="323"/>
    </row>
    <row r="6076" spans="1:1" x14ac:dyDescent="0.25">
      <c r="A6076" s="323"/>
    </row>
    <row r="6077" spans="1:1" x14ac:dyDescent="0.25">
      <c r="A6077" s="323"/>
    </row>
    <row r="6078" spans="1:1" x14ac:dyDescent="0.25">
      <c r="A6078" s="323"/>
    </row>
    <row r="6079" spans="1:1" x14ac:dyDescent="0.25">
      <c r="A6079" s="323"/>
    </row>
    <row r="6080" spans="1:1" x14ac:dyDescent="0.25">
      <c r="A6080" s="323"/>
    </row>
    <row r="6081" spans="1:1" x14ac:dyDescent="0.25">
      <c r="A6081" s="323"/>
    </row>
    <row r="6082" spans="1:1" x14ac:dyDescent="0.25">
      <c r="A6082" s="323"/>
    </row>
    <row r="6083" spans="1:1" x14ac:dyDescent="0.25">
      <c r="A6083" s="323"/>
    </row>
    <row r="6084" spans="1:1" x14ac:dyDescent="0.25">
      <c r="A6084" s="323"/>
    </row>
    <row r="6085" spans="1:1" x14ac:dyDescent="0.25">
      <c r="A6085" s="323"/>
    </row>
    <row r="6086" spans="1:1" x14ac:dyDescent="0.25">
      <c r="A6086" s="323"/>
    </row>
    <row r="6087" spans="1:1" x14ac:dyDescent="0.25">
      <c r="A6087" s="323"/>
    </row>
    <row r="6088" spans="1:1" x14ac:dyDescent="0.25">
      <c r="A6088" s="323"/>
    </row>
    <row r="6089" spans="1:1" x14ac:dyDescent="0.25">
      <c r="A6089" s="323"/>
    </row>
    <row r="6090" spans="1:1" x14ac:dyDescent="0.25">
      <c r="A6090" s="323"/>
    </row>
    <row r="6091" spans="1:1" x14ac:dyDescent="0.25">
      <c r="A6091" s="323"/>
    </row>
    <row r="6092" spans="1:1" x14ac:dyDescent="0.25">
      <c r="A6092" s="323"/>
    </row>
    <row r="6093" spans="1:1" x14ac:dyDescent="0.25">
      <c r="A6093" s="323"/>
    </row>
    <row r="6094" spans="1:1" x14ac:dyDescent="0.25">
      <c r="A6094" s="323"/>
    </row>
    <row r="6095" spans="1:1" x14ac:dyDescent="0.25">
      <c r="A6095" s="323"/>
    </row>
    <row r="6096" spans="1:1" x14ac:dyDescent="0.25">
      <c r="A6096" s="323"/>
    </row>
    <row r="6097" spans="1:1" x14ac:dyDescent="0.25">
      <c r="A6097" s="323"/>
    </row>
    <row r="6098" spans="1:1" x14ac:dyDescent="0.25">
      <c r="A6098" s="323"/>
    </row>
    <row r="6099" spans="1:1" x14ac:dyDescent="0.25">
      <c r="A6099" s="323"/>
    </row>
    <row r="6100" spans="1:1" x14ac:dyDescent="0.25">
      <c r="A6100" s="323"/>
    </row>
    <row r="6101" spans="1:1" x14ac:dyDescent="0.25">
      <c r="A6101" s="323"/>
    </row>
    <row r="6102" spans="1:1" x14ac:dyDescent="0.25">
      <c r="A6102" s="323"/>
    </row>
    <row r="6103" spans="1:1" x14ac:dyDescent="0.25">
      <c r="A6103" s="323"/>
    </row>
    <row r="6104" spans="1:1" x14ac:dyDescent="0.25">
      <c r="A6104" s="323"/>
    </row>
    <row r="6105" spans="1:1" x14ac:dyDescent="0.25">
      <c r="A6105" s="323"/>
    </row>
    <row r="6106" spans="1:1" x14ac:dyDescent="0.25">
      <c r="A6106" s="323"/>
    </row>
    <row r="6107" spans="1:1" x14ac:dyDescent="0.25">
      <c r="A6107" s="323"/>
    </row>
    <row r="6108" spans="1:1" x14ac:dyDescent="0.25">
      <c r="A6108" s="323"/>
    </row>
    <row r="6109" spans="1:1" x14ac:dyDescent="0.25">
      <c r="A6109" s="323"/>
    </row>
    <row r="6110" spans="1:1" x14ac:dyDescent="0.25">
      <c r="A6110" s="323"/>
    </row>
    <row r="6111" spans="1:1" x14ac:dyDescent="0.25">
      <c r="A6111" s="323"/>
    </row>
    <row r="6112" spans="1:1" x14ac:dyDescent="0.25">
      <c r="A6112" s="323"/>
    </row>
    <row r="6113" spans="1:1" x14ac:dyDescent="0.25">
      <c r="A6113" s="323"/>
    </row>
    <row r="6114" spans="1:1" x14ac:dyDescent="0.25">
      <c r="A6114" s="323"/>
    </row>
    <row r="6115" spans="1:1" x14ac:dyDescent="0.25">
      <c r="A6115" s="323"/>
    </row>
    <row r="6116" spans="1:1" x14ac:dyDescent="0.25">
      <c r="A6116" s="323"/>
    </row>
    <row r="6117" spans="1:1" x14ac:dyDescent="0.25">
      <c r="A6117" s="323"/>
    </row>
    <row r="6118" spans="1:1" x14ac:dyDescent="0.25">
      <c r="A6118" s="323"/>
    </row>
    <row r="6119" spans="1:1" x14ac:dyDescent="0.25">
      <c r="A6119" s="323"/>
    </row>
    <row r="6120" spans="1:1" x14ac:dyDescent="0.25">
      <c r="A6120" s="323"/>
    </row>
    <row r="6121" spans="1:1" x14ac:dyDescent="0.25">
      <c r="A6121" s="323"/>
    </row>
    <row r="6122" spans="1:1" x14ac:dyDescent="0.25">
      <c r="A6122" s="323"/>
    </row>
    <row r="6123" spans="1:1" x14ac:dyDescent="0.25">
      <c r="A6123" s="323"/>
    </row>
    <row r="6124" spans="1:1" x14ac:dyDescent="0.25">
      <c r="A6124" s="323"/>
    </row>
    <row r="6125" spans="1:1" x14ac:dyDescent="0.25">
      <c r="A6125" s="323"/>
    </row>
    <row r="6126" spans="1:1" x14ac:dyDescent="0.25">
      <c r="A6126" s="323"/>
    </row>
    <row r="6127" spans="1:1" x14ac:dyDescent="0.25">
      <c r="A6127" s="323"/>
    </row>
    <row r="6128" spans="1:1" x14ac:dyDescent="0.25">
      <c r="A6128" s="323"/>
    </row>
    <row r="6129" spans="1:1" x14ac:dyDescent="0.25">
      <c r="A6129" s="323"/>
    </row>
    <row r="6130" spans="1:1" x14ac:dyDescent="0.25">
      <c r="A6130" s="323"/>
    </row>
    <row r="6131" spans="1:1" x14ac:dyDescent="0.25">
      <c r="A6131" s="323"/>
    </row>
    <row r="6132" spans="1:1" x14ac:dyDescent="0.25">
      <c r="A6132" s="323"/>
    </row>
    <row r="6133" spans="1:1" x14ac:dyDescent="0.25">
      <c r="A6133" s="323"/>
    </row>
    <row r="6134" spans="1:1" x14ac:dyDescent="0.25">
      <c r="A6134" s="323"/>
    </row>
    <row r="6135" spans="1:1" x14ac:dyDescent="0.25">
      <c r="A6135" s="323"/>
    </row>
    <row r="6136" spans="1:1" x14ac:dyDescent="0.25">
      <c r="A6136" s="323"/>
    </row>
    <row r="6137" spans="1:1" x14ac:dyDescent="0.25">
      <c r="A6137" s="323"/>
    </row>
    <row r="6138" spans="1:1" x14ac:dyDescent="0.25">
      <c r="A6138" s="323"/>
    </row>
    <row r="6139" spans="1:1" x14ac:dyDescent="0.25">
      <c r="A6139" s="323"/>
    </row>
    <row r="6140" spans="1:1" x14ac:dyDescent="0.25">
      <c r="A6140" s="323"/>
    </row>
    <row r="6141" spans="1:1" x14ac:dyDescent="0.25">
      <c r="A6141" s="323"/>
    </row>
    <row r="6142" spans="1:1" x14ac:dyDescent="0.25">
      <c r="A6142" s="323"/>
    </row>
    <row r="6143" spans="1:1" x14ac:dyDescent="0.25">
      <c r="A6143" s="323"/>
    </row>
    <row r="6144" spans="1:1" x14ac:dyDescent="0.25">
      <c r="A6144" s="323"/>
    </row>
    <row r="6145" spans="1:1" x14ac:dyDescent="0.25">
      <c r="A6145" s="323"/>
    </row>
    <row r="6146" spans="1:1" x14ac:dyDescent="0.25">
      <c r="A6146" s="323"/>
    </row>
    <row r="6147" spans="1:1" x14ac:dyDescent="0.25">
      <c r="A6147" s="323"/>
    </row>
    <row r="6148" spans="1:1" x14ac:dyDescent="0.25">
      <c r="A6148" s="323"/>
    </row>
    <row r="6149" spans="1:1" x14ac:dyDescent="0.25">
      <c r="A6149" s="323"/>
    </row>
    <row r="6150" spans="1:1" x14ac:dyDescent="0.25">
      <c r="A6150" s="323"/>
    </row>
    <row r="6151" spans="1:1" x14ac:dyDescent="0.25">
      <c r="A6151" s="323"/>
    </row>
    <row r="6152" spans="1:1" x14ac:dyDescent="0.25">
      <c r="A6152" s="323"/>
    </row>
    <row r="6153" spans="1:1" x14ac:dyDescent="0.25">
      <c r="A6153" s="323"/>
    </row>
    <row r="6154" spans="1:1" x14ac:dyDescent="0.25">
      <c r="A6154" s="323"/>
    </row>
    <row r="6155" spans="1:1" x14ac:dyDescent="0.25">
      <c r="A6155" s="323"/>
    </row>
    <row r="6156" spans="1:1" x14ac:dyDescent="0.25">
      <c r="A6156" s="323"/>
    </row>
    <row r="6157" spans="1:1" x14ac:dyDescent="0.25">
      <c r="A6157" s="323"/>
    </row>
    <row r="6158" spans="1:1" x14ac:dyDescent="0.25">
      <c r="A6158" s="323"/>
    </row>
    <row r="6159" spans="1:1" x14ac:dyDescent="0.25">
      <c r="A6159" s="323"/>
    </row>
    <row r="6160" spans="1:1" x14ac:dyDescent="0.25">
      <c r="A6160" s="323"/>
    </row>
    <row r="6161" spans="1:1" x14ac:dyDescent="0.25">
      <c r="A6161" s="323"/>
    </row>
    <row r="6162" spans="1:1" x14ac:dyDescent="0.25">
      <c r="A6162" s="323"/>
    </row>
    <row r="6163" spans="1:1" x14ac:dyDescent="0.25">
      <c r="A6163" s="323"/>
    </row>
    <row r="6164" spans="1:1" x14ac:dyDescent="0.25">
      <c r="A6164" s="323"/>
    </row>
    <row r="6165" spans="1:1" x14ac:dyDescent="0.25">
      <c r="A6165" s="323"/>
    </row>
    <row r="6166" spans="1:1" x14ac:dyDescent="0.25">
      <c r="A6166" s="323"/>
    </row>
    <row r="6167" spans="1:1" x14ac:dyDescent="0.25">
      <c r="A6167" s="323"/>
    </row>
    <row r="6168" spans="1:1" x14ac:dyDescent="0.25">
      <c r="A6168" s="323"/>
    </row>
    <row r="6169" spans="1:1" x14ac:dyDescent="0.25">
      <c r="A6169" s="323"/>
    </row>
    <row r="6170" spans="1:1" x14ac:dyDescent="0.25">
      <c r="A6170" s="323"/>
    </row>
    <row r="6171" spans="1:1" x14ac:dyDescent="0.25">
      <c r="A6171" s="323"/>
    </row>
    <row r="6172" spans="1:1" x14ac:dyDescent="0.25">
      <c r="A6172" s="323"/>
    </row>
    <row r="6173" spans="1:1" x14ac:dyDescent="0.25">
      <c r="A6173" s="323"/>
    </row>
    <row r="6174" spans="1:1" x14ac:dyDescent="0.25">
      <c r="A6174" s="323"/>
    </row>
    <row r="6175" spans="1:1" x14ac:dyDescent="0.25">
      <c r="A6175" s="323"/>
    </row>
    <row r="6176" spans="1:1" x14ac:dyDescent="0.25">
      <c r="A6176" s="323"/>
    </row>
    <row r="6177" spans="1:1" x14ac:dyDescent="0.25">
      <c r="A6177" s="323"/>
    </row>
    <row r="6178" spans="1:1" x14ac:dyDescent="0.25">
      <c r="A6178" s="323"/>
    </row>
    <row r="6179" spans="1:1" x14ac:dyDescent="0.25">
      <c r="A6179" s="323"/>
    </row>
    <row r="6180" spans="1:1" x14ac:dyDescent="0.25">
      <c r="A6180" s="323"/>
    </row>
    <row r="6181" spans="1:1" x14ac:dyDescent="0.25">
      <c r="A6181" s="323"/>
    </row>
    <row r="6182" spans="1:1" x14ac:dyDescent="0.25">
      <c r="A6182" s="323"/>
    </row>
    <row r="6183" spans="1:1" x14ac:dyDescent="0.25">
      <c r="A6183" s="323"/>
    </row>
    <row r="6184" spans="1:1" x14ac:dyDescent="0.25">
      <c r="A6184" s="323"/>
    </row>
    <row r="6185" spans="1:1" x14ac:dyDescent="0.25">
      <c r="A6185" s="323"/>
    </row>
    <row r="6186" spans="1:1" x14ac:dyDescent="0.25">
      <c r="A6186" s="323"/>
    </row>
    <row r="6187" spans="1:1" x14ac:dyDescent="0.25">
      <c r="A6187" s="323"/>
    </row>
    <row r="6188" spans="1:1" x14ac:dyDescent="0.25">
      <c r="A6188" s="323"/>
    </row>
    <row r="6189" spans="1:1" x14ac:dyDescent="0.25">
      <c r="A6189" s="323"/>
    </row>
    <row r="6190" spans="1:1" x14ac:dyDescent="0.25">
      <c r="A6190" s="323"/>
    </row>
    <row r="6191" spans="1:1" x14ac:dyDescent="0.25">
      <c r="A6191" s="323"/>
    </row>
    <row r="6192" spans="1:1" x14ac:dyDescent="0.25">
      <c r="A6192" s="323"/>
    </row>
    <row r="6193" spans="1:1" x14ac:dyDescent="0.25">
      <c r="A6193" s="323"/>
    </row>
    <row r="6194" spans="1:1" x14ac:dyDescent="0.25">
      <c r="A6194" s="323"/>
    </row>
    <row r="6195" spans="1:1" x14ac:dyDescent="0.25">
      <c r="A6195" s="323"/>
    </row>
    <row r="6196" spans="1:1" x14ac:dyDescent="0.25">
      <c r="A6196" s="323"/>
    </row>
    <row r="6197" spans="1:1" x14ac:dyDescent="0.25">
      <c r="A6197" s="323"/>
    </row>
    <row r="6198" spans="1:1" x14ac:dyDescent="0.25">
      <c r="A6198" s="323"/>
    </row>
    <row r="6199" spans="1:1" x14ac:dyDescent="0.25">
      <c r="A6199" s="323"/>
    </row>
    <row r="6200" spans="1:1" x14ac:dyDescent="0.25">
      <c r="A6200" s="323"/>
    </row>
    <row r="6201" spans="1:1" x14ac:dyDescent="0.25">
      <c r="A6201" s="323"/>
    </row>
    <row r="6202" spans="1:1" x14ac:dyDescent="0.25">
      <c r="A6202" s="323"/>
    </row>
    <row r="6203" spans="1:1" x14ac:dyDescent="0.25">
      <c r="A6203" s="323"/>
    </row>
    <row r="6204" spans="1:1" x14ac:dyDescent="0.25">
      <c r="A6204" s="323"/>
    </row>
    <row r="6205" spans="1:1" x14ac:dyDescent="0.25">
      <c r="A6205" s="323"/>
    </row>
    <row r="6206" spans="1:1" x14ac:dyDescent="0.25">
      <c r="A6206" s="323"/>
    </row>
    <row r="6207" spans="1:1" x14ac:dyDescent="0.25">
      <c r="A6207" s="323"/>
    </row>
    <row r="6208" spans="1:1" x14ac:dyDescent="0.25">
      <c r="A6208" s="323"/>
    </row>
    <row r="6209" spans="1:1" x14ac:dyDescent="0.25">
      <c r="A6209" s="323"/>
    </row>
    <row r="6210" spans="1:1" x14ac:dyDescent="0.25">
      <c r="A6210" s="323"/>
    </row>
    <row r="6211" spans="1:1" x14ac:dyDescent="0.25">
      <c r="A6211" s="323"/>
    </row>
    <row r="6212" spans="1:1" x14ac:dyDescent="0.25">
      <c r="A6212" s="323"/>
    </row>
    <row r="6213" spans="1:1" x14ac:dyDescent="0.25">
      <c r="A6213" s="323"/>
    </row>
    <row r="6214" spans="1:1" x14ac:dyDescent="0.25">
      <c r="A6214" s="323"/>
    </row>
    <row r="6215" spans="1:1" x14ac:dyDescent="0.25">
      <c r="A6215" s="323"/>
    </row>
    <row r="6216" spans="1:1" x14ac:dyDescent="0.25">
      <c r="A6216" s="323"/>
    </row>
    <row r="6217" spans="1:1" x14ac:dyDescent="0.25">
      <c r="A6217" s="323"/>
    </row>
    <row r="6218" spans="1:1" x14ac:dyDescent="0.25">
      <c r="A6218" s="323"/>
    </row>
    <row r="6219" spans="1:1" x14ac:dyDescent="0.25">
      <c r="A6219" s="323"/>
    </row>
    <row r="6220" spans="1:1" x14ac:dyDescent="0.25">
      <c r="A6220" s="323"/>
    </row>
    <row r="6221" spans="1:1" x14ac:dyDescent="0.25">
      <c r="A6221" s="323"/>
    </row>
    <row r="6222" spans="1:1" x14ac:dyDescent="0.25">
      <c r="A6222" s="323"/>
    </row>
    <row r="6223" spans="1:1" x14ac:dyDescent="0.25">
      <c r="A6223" s="323"/>
    </row>
    <row r="6224" spans="1:1" x14ac:dyDescent="0.25">
      <c r="A6224" s="323"/>
    </row>
    <row r="6225" spans="1:1" x14ac:dyDescent="0.25">
      <c r="A6225" s="323"/>
    </row>
    <row r="6226" spans="1:1" x14ac:dyDescent="0.25">
      <c r="A6226" s="323"/>
    </row>
    <row r="6227" spans="1:1" x14ac:dyDescent="0.25">
      <c r="A6227" s="323"/>
    </row>
    <row r="6228" spans="1:1" x14ac:dyDescent="0.25">
      <c r="A6228" s="323"/>
    </row>
    <row r="6229" spans="1:1" x14ac:dyDescent="0.25">
      <c r="A6229" s="323"/>
    </row>
    <row r="6230" spans="1:1" x14ac:dyDescent="0.25">
      <c r="A6230" s="323"/>
    </row>
    <row r="6231" spans="1:1" x14ac:dyDescent="0.25">
      <c r="A6231" s="323"/>
    </row>
    <row r="6232" spans="1:1" x14ac:dyDescent="0.25">
      <c r="A6232" s="323"/>
    </row>
    <row r="6233" spans="1:1" x14ac:dyDescent="0.25">
      <c r="A6233" s="323"/>
    </row>
    <row r="6234" spans="1:1" x14ac:dyDescent="0.25">
      <c r="A6234" s="323"/>
    </row>
    <row r="6235" spans="1:1" x14ac:dyDescent="0.25">
      <c r="A6235" s="323"/>
    </row>
    <row r="6236" spans="1:1" x14ac:dyDescent="0.25">
      <c r="A6236" s="323"/>
    </row>
    <row r="6237" spans="1:1" x14ac:dyDescent="0.25">
      <c r="A6237" s="323"/>
    </row>
    <row r="6238" spans="1:1" x14ac:dyDescent="0.25">
      <c r="A6238" s="323"/>
    </row>
    <row r="6239" spans="1:1" x14ac:dyDescent="0.25">
      <c r="A6239" s="323"/>
    </row>
    <row r="6240" spans="1:1" x14ac:dyDescent="0.25">
      <c r="A6240" s="323"/>
    </row>
    <row r="6241" spans="1:1" x14ac:dyDescent="0.25">
      <c r="A6241" s="323"/>
    </row>
    <row r="6242" spans="1:1" x14ac:dyDescent="0.25">
      <c r="A6242" s="323"/>
    </row>
    <row r="6243" spans="1:1" x14ac:dyDescent="0.25">
      <c r="A6243" s="323"/>
    </row>
    <row r="6244" spans="1:1" x14ac:dyDescent="0.25">
      <c r="A6244" s="323"/>
    </row>
    <row r="6245" spans="1:1" x14ac:dyDescent="0.25">
      <c r="A6245" s="323"/>
    </row>
    <row r="6246" spans="1:1" x14ac:dyDescent="0.25">
      <c r="A6246" s="323"/>
    </row>
    <row r="6247" spans="1:1" x14ac:dyDescent="0.25">
      <c r="A6247" s="323"/>
    </row>
    <row r="6248" spans="1:1" x14ac:dyDescent="0.25">
      <c r="A6248" s="323"/>
    </row>
    <row r="6249" spans="1:1" x14ac:dyDescent="0.25">
      <c r="A6249" s="323"/>
    </row>
    <row r="6250" spans="1:1" x14ac:dyDescent="0.25">
      <c r="A6250" s="323"/>
    </row>
    <row r="6251" spans="1:1" x14ac:dyDescent="0.25">
      <c r="A6251" s="323"/>
    </row>
    <row r="6252" spans="1:1" x14ac:dyDescent="0.25">
      <c r="A6252" s="323"/>
    </row>
    <row r="6253" spans="1:1" x14ac:dyDescent="0.25">
      <c r="A6253" s="323"/>
    </row>
    <row r="6254" spans="1:1" x14ac:dyDescent="0.25">
      <c r="A6254" s="323"/>
    </row>
    <row r="6255" spans="1:1" x14ac:dyDescent="0.25">
      <c r="A6255" s="323"/>
    </row>
    <row r="6256" spans="1:1" x14ac:dyDescent="0.25">
      <c r="A6256" s="323"/>
    </row>
    <row r="6257" spans="1:1" x14ac:dyDescent="0.25">
      <c r="A6257" s="323"/>
    </row>
    <row r="6258" spans="1:1" x14ac:dyDescent="0.25">
      <c r="A6258" s="323"/>
    </row>
    <row r="6259" spans="1:1" x14ac:dyDescent="0.25">
      <c r="A6259" s="323"/>
    </row>
    <row r="6260" spans="1:1" x14ac:dyDescent="0.25">
      <c r="A6260" s="323"/>
    </row>
    <row r="6261" spans="1:1" x14ac:dyDescent="0.25">
      <c r="A6261" s="323"/>
    </row>
    <row r="6262" spans="1:1" x14ac:dyDescent="0.25">
      <c r="A6262" s="323"/>
    </row>
    <row r="6263" spans="1:1" x14ac:dyDescent="0.25">
      <c r="A6263" s="323"/>
    </row>
    <row r="6264" spans="1:1" x14ac:dyDescent="0.25">
      <c r="A6264" s="323"/>
    </row>
    <row r="6265" spans="1:1" x14ac:dyDescent="0.25">
      <c r="A6265" s="323"/>
    </row>
    <row r="6266" spans="1:1" x14ac:dyDescent="0.25">
      <c r="A6266" s="323"/>
    </row>
    <row r="6267" spans="1:1" x14ac:dyDescent="0.25">
      <c r="A6267" s="323"/>
    </row>
    <row r="6268" spans="1:1" x14ac:dyDescent="0.25">
      <c r="A6268" s="323"/>
    </row>
    <row r="6269" spans="1:1" x14ac:dyDescent="0.25">
      <c r="A6269" s="323"/>
    </row>
    <row r="6270" spans="1:1" x14ac:dyDescent="0.25">
      <c r="A6270" s="323"/>
    </row>
    <row r="6271" spans="1:1" x14ac:dyDescent="0.25">
      <c r="A6271" s="323"/>
    </row>
    <row r="6272" spans="1:1" x14ac:dyDescent="0.25">
      <c r="A6272" s="323"/>
    </row>
    <row r="6273" spans="1:1" x14ac:dyDescent="0.25">
      <c r="A6273" s="323"/>
    </row>
    <row r="6274" spans="1:1" x14ac:dyDescent="0.25">
      <c r="A6274" s="323"/>
    </row>
    <row r="6275" spans="1:1" x14ac:dyDescent="0.25">
      <c r="A6275" s="323"/>
    </row>
    <row r="6276" spans="1:1" x14ac:dyDescent="0.25">
      <c r="A6276" s="323"/>
    </row>
    <row r="6277" spans="1:1" x14ac:dyDescent="0.25">
      <c r="A6277" s="323"/>
    </row>
    <row r="6278" spans="1:1" x14ac:dyDescent="0.25">
      <c r="A6278" s="323"/>
    </row>
    <row r="6279" spans="1:1" x14ac:dyDescent="0.25">
      <c r="A6279" s="323"/>
    </row>
    <row r="6280" spans="1:1" x14ac:dyDescent="0.25">
      <c r="A6280" s="323"/>
    </row>
    <row r="6281" spans="1:1" x14ac:dyDescent="0.25">
      <c r="A6281" s="323"/>
    </row>
    <row r="6282" spans="1:1" x14ac:dyDescent="0.25">
      <c r="A6282" s="323"/>
    </row>
    <row r="6283" spans="1:1" x14ac:dyDescent="0.25">
      <c r="A6283" s="323"/>
    </row>
    <row r="6284" spans="1:1" x14ac:dyDescent="0.25">
      <c r="A6284" s="323"/>
    </row>
    <row r="6285" spans="1:1" x14ac:dyDescent="0.25">
      <c r="A6285" s="323"/>
    </row>
    <row r="6286" spans="1:1" x14ac:dyDescent="0.25">
      <c r="A6286" s="323"/>
    </row>
    <row r="6287" spans="1:1" x14ac:dyDescent="0.25">
      <c r="A6287" s="323"/>
    </row>
    <row r="6288" spans="1:1" x14ac:dyDescent="0.25">
      <c r="A6288" s="323"/>
    </row>
    <row r="6289" spans="1:1" x14ac:dyDescent="0.25">
      <c r="A6289" s="323"/>
    </row>
    <row r="6290" spans="1:1" x14ac:dyDescent="0.25">
      <c r="A6290" s="323"/>
    </row>
    <row r="6291" spans="1:1" x14ac:dyDescent="0.25">
      <c r="A6291" s="323"/>
    </row>
    <row r="6292" spans="1:1" x14ac:dyDescent="0.25">
      <c r="A6292" s="323"/>
    </row>
    <row r="6293" spans="1:1" x14ac:dyDescent="0.25">
      <c r="A6293" s="323"/>
    </row>
    <row r="6294" spans="1:1" x14ac:dyDescent="0.25">
      <c r="A6294" s="323"/>
    </row>
    <row r="6295" spans="1:1" x14ac:dyDescent="0.25">
      <c r="A6295" s="323"/>
    </row>
    <row r="6296" spans="1:1" x14ac:dyDescent="0.25">
      <c r="A6296" s="323"/>
    </row>
    <row r="6297" spans="1:1" x14ac:dyDescent="0.25">
      <c r="A6297" s="323"/>
    </row>
    <row r="6298" spans="1:1" x14ac:dyDescent="0.25">
      <c r="A6298" s="323"/>
    </row>
    <row r="6299" spans="1:1" x14ac:dyDescent="0.25">
      <c r="A6299" s="323"/>
    </row>
    <row r="6300" spans="1:1" x14ac:dyDescent="0.25">
      <c r="A6300" s="323"/>
    </row>
    <row r="6301" spans="1:1" x14ac:dyDescent="0.25">
      <c r="A6301" s="323"/>
    </row>
    <row r="6302" spans="1:1" x14ac:dyDescent="0.25">
      <c r="A6302" s="323"/>
    </row>
    <row r="6303" spans="1:1" x14ac:dyDescent="0.25">
      <c r="A6303" s="323"/>
    </row>
    <row r="6304" spans="1:1" x14ac:dyDescent="0.25">
      <c r="A6304" s="323"/>
    </row>
    <row r="6305" spans="1:1" x14ac:dyDescent="0.25">
      <c r="A6305" s="323"/>
    </row>
    <row r="6306" spans="1:1" x14ac:dyDescent="0.25">
      <c r="A6306" s="323"/>
    </row>
    <row r="6307" spans="1:1" x14ac:dyDescent="0.25">
      <c r="A6307" s="323"/>
    </row>
    <row r="6308" spans="1:1" x14ac:dyDescent="0.25">
      <c r="A6308" s="323"/>
    </row>
    <row r="6309" spans="1:1" x14ac:dyDescent="0.25">
      <c r="A6309" s="323"/>
    </row>
    <row r="6310" spans="1:1" x14ac:dyDescent="0.25">
      <c r="A6310" s="323"/>
    </row>
    <row r="6311" spans="1:1" x14ac:dyDescent="0.25">
      <c r="A6311" s="323"/>
    </row>
    <row r="6312" spans="1:1" x14ac:dyDescent="0.25">
      <c r="A6312" s="323"/>
    </row>
    <row r="6313" spans="1:1" x14ac:dyDescent="0.25">
      <c r="A6313" s="323"/>
    </row>
    <row r="6314" spans="1:1" x14ac:dyDescent="0.25">
      <c r="A6314" s="323"/>
    </row>
    <row r="6315" spans="1:1" x14ac:dyDescent="0.25">
      <c r="A6315" s="323"/>
    </row>
    <row r="6316" spans="1:1" x14ac:dyDescent="0.25">
      <c r="A6316" s="323"/>
    </row>
    <row r="6317" spans="1:1" x14ac:dyDescent="0.25">
      <c r="A6317" s="323"/>
    </row>
    <row r="6318" spans="1:1" x14ac:dyDescent="0.25">
      <c r="A6318" s="323"/>
    </row>
    <row r="6319" spans="1:1" x14ac:dyDescent="0.25">
      <c r="A6319" s="323"/>
    </row>
    <row r="6320" spans="1:1" x14ac:dyDescent="0.25">
      <c r="A6320" s="323"/>
    </row>
    <row r="6321" spans="1:1" x14ac:dyDescent="0.25">
      <c r="A6321" s="323"/>
    </row>
    <row r="6322" spans="1:1" x14ac:dyDescent="0.25">
      <c r="A6322" s="323"/>
    </row>
    <row r="6323" spans="1:1" x14ac:dyDescent="0.25">
      <c r="A6323" s="323"/>
    </row>
    <row r="6324" spans="1:1" x14ac:dyDescent="0.25">
      <c r="A6324" s="323"/>
    </row>
    <row r="6325" spans="1:1" x14ac:dyDescent="0.25">
      <c r="A6325" s="323"/>
    </row>
    <row r="6326" spans="1:1" x14ac:dyDescent="0.25">
      <c r="A6326" s="323"/>
    </row>
    <row r="6327" spans="1:1" x14ac:dyDescent="0.25">
      <c r="A6327" s="323"/>
    </row>
    <row r="6328" spans="1:1" x14ac:dyDescent="0.25">
      <c r="A6328" s="323"/>
    </row>
    <row r="6329" spans="1:1" x14ac:dyDescent="0.25">
      <c r="A6329" s="323"/>
    </row>
    <row r="6330" spans="1:1" x14ac:dyDescent="0.25">
      <c r="A6330" s="323"/>
    </row>
    <row r="6331" spans="1:1" x14ac:dyDescent="0.25">
      <c r="A6331" s="323"/>
    </row>
    <row r="6332" spans="1:1" x14ac:dyDescent="0.25">
      <c r="A6332" s="323"/>
    </row>
    <row r="6333" spans="1:1" x14ac:dyDescent="0.25">
      <c r="A6333" s="323"/>
    </row>
    <row r="6334" spans="1:1" x14ac:dyDescent="0.25">
      <c r="A6334" s="323"/>
    </row>
    <row r="6335" spans="1:1" x14ac:dyDescent="0.25">
      <c r="A6335" s="323"/>
    </row>
    <row r="6336" spans="1:1" x14ac:dyDescent="0.25">
      <c r="A6336" s="323"/>
    </row>
    <row r="6337" spans="1:1" x14ac:dyDescent="0.25">
      <c r="A6337" s="323"/>
    </row>
    <row r="6338" spans="1:1" x14ac:dyDescent="0.25">
      <c r="A6338" s="323"/>
    </row>
    <row r="6339" spans="1:1" x14ac:dyDescent="0.25">
      <c r="A6339" s="323"/>
    </row>
    <row r="6340" spans="1:1" x14ac:dyDescent="0.25">
      <c r="A6340" s="323"/>
    </row>
    <row r="6341" spans="1:1" x14ac:dyDescent="0.25">
      <c r="A6341" s="323"/>
    </row>
    <row r="6342" spans="1:1" x14ac:dyDescent="0.25">
      <c r="A6342" s="323"/>
    </row>
    <row r="6343" spans="1:1" x14ac:dyDescent="0.25">
      <c r="A6343" s="323"/>
    </row>
    <row r="6344" spans="1:1" x14ac:dyDescent="0.25">
      <c r="A6344" s="323"/>
    </row>
    <row r="6345" spans="1:1" x14ac:dyDescent="0.25">
      <c r="A6345" s="323"/>
    </row>
    <row r="6346" spans="1:1" x14ac:dyDescent="0.25">
      <c r="A6346" s="323"/>
    </row>
    <row r="6347" spans="1:1" x14ac:dyDescent="0.25">
      <c r="A6347" s="323"/>
    </row>
    <row r="6348" spans="1:1" x14ac:dyDescent="0.25">
      <c r="A6348" s="323"/>
    </row>
    <row r="6349" spans="1:1" x14ac:dyDescent="0.25">
      <c r="A6349" s="323"/>
    </row>
    <row r="6350" spans="1:1" x14ac:dyDescent="0.25">
      <c r="A6350" s="323"/>
    </row>
    <row r="6351" spans="1:1" x14ac:dyDescent="0.25">
      <c r="A6351" s="323"/>
    </row>
    <row r="6352" spans="1:1" x14ac:dyDescent="0.25">
      <c r="A6352" s="323"/>
    </row>
    <row r="6353" spans="1:1" x14ac:dyDescent="0.25">
      <c r="A6353" s="323"/>
    </row>
    <row r="6354" spans="1:1" x14ac:dyDescent="0.25">
      <c r="A6354" s="323"/>
    </row>
    <row r="6355" spans="1:1" x14ac:dyDescent="0.25">
      <c r="A6355" s="323"/>
    </row>
    <row r="6356" spans="1:1" x14ac:dyDescent="0.25">
      <c r="A6356" s="323"/>
    </row>
    <row r="6357" spans="1:1" x14ac:dyDescent="0.25">
      <c r="A6357" s="323"/>
    </row>
    <row r="6358" spans="1:1" x14ac:dyDescent="0.25">
      <c r="A6358" s="323"/>
    </row>
    <row r="6359" spans="1:1" x14ac:dyDescent="0.25">
      <c r="A6359" s="323"/>
    </row>
    <row r="6360" spans="1:1" x14ac:dyDescent="0.25">
      <c r="A6360" s="323"/>
    </row>
    <row r="6361" spans="1:1" x14ac:dyDescent="0.25">
      <c r="A6361" s="323"/>
    </row>
    <row r="6362" spans="1:1" x14ac:dyDescent="0.25">
      <c r="A6362" s="323"/>
    </row>
    <row r="6363" spans="1:1" x14ac:dyDescent="0.25">
      <c r="A6363" s="323"/>
    </row>
    <row r="6364" spans="1:1" x14ac:dyDescent="0.25">
      <c r="A6364" s="323"/>
    </row>
    <row r="6365" spans="1:1" x14ac:dyDescent="0.25">
      <c r="A6365" s="323"/>
    </row>
    <row r="6366" spans="1:1" x14ac:dyDescent="0.25">
      <c r="A6366" s="323"/>
    </row>
    <row r="6367" spans="1:1" x14ac:dyDescent="0.25">
      <c r="A6367" s="323"/>
    </row>
    <row r="6368" spans="1:1" x14ac:dyDescent="0.25">
      <c r="A6368" s="323"/>
    </row>
    <row r="6369" spans="1:1" x14ac:dyDescent="0.25">
      <c r="A6369" s="323"/>
    </row>
    <row r="6370" spans="1:1" x14ac:dyDescent="0.25">
      <c r="A6370" s="323"/>
    </row>
    <row r="6371" spans="1:1" x14ac:dyDescent="0.25">
      <c r="A6371" s="323"/>
    </row>
    <row r="6372" spans="1:1" x14ac:dyDescent="0.25">
      <c r="A6372" s="323"/>
    </row>
    <row r="6373" spans="1:1" x14ac:dyDescent="0.25">
      <c r="A6373" s="323"/>
    </row>
    <row r="6374" spans="1:1" x14ac:dyDescent="0.25">
      <c r="A6374" s="323"/>
    </row>
    <row r="6375" spans="1:1" x14ac:dyDescent="0.25">
      <c r="A6375" s="323"/>
    </row>
    <row r="6376" spans="1:1" x14ac:dyDescent="0.25">
      <c r="A6376" s="323"/>
    </row>
    <row r="6377" spans="1:1" x14ac:dyDescent="0.25">
      <c r="A6377" s="323"/>
    </row>
    <row r="6378" spans="1:1" x14ac:dyDescent="0.25">
      <c r="A6378" s="323"/>
    </row>
    <row r="6379" spans="1:1" x14ac:dyDescent="0.25">
      <c r="A6379" s="323"/>
    </row>
    <row r="6380" spans="1:1" x14ac:dyDescent="0.25">
      <c r="A6380" s="323"/>
    </row>
    <row r="6381" spans="1:1" x14ac:dyDescent="0.25">
      <c r="A6381" s="323"/>
    </row>
    <row r="6382" spans="1:1" x14ac:dyDescent="0.25">
      <c r="A6382" s="323"/>
    </row>
    <row r="6383" spans="1:1" x14ac:dyDescent="0.25">
      <c r="A6383" s="323"/>
    </row>
    <row r="6384" spans="1:1" x14ac:dyDescent="0.25">
      <c r="A6384" s="323"/>
    </row>
    <row r="6385" spans="1:1" x14ac:dyDescent="0.25">
      <c r="A6385" s="323"/>
    </row>
    <row r="6386" spans="1:1" x14ac:dyDescent="0.25">
      <c r="A6386" s="323"/>
    </row>
    <row r="6387" spans="1:1" x14ac:dyDescent="0.25">
      <c r="A6387" s="323"/>
    </row>
    <row r="6388" spans="1:1" x14ac:dyDescent="0.25">
      <c r="A6388" s="323"/>
    </row>
    <row r="6389" spans="1:1" x14ac:dyDescent="0.25">
      <c r="A6389" s="323"/>
    </row>
    <row r="6390" spans="1:1" x14ac:dyDescent="0.25">
      <c r="A6390" s="323"/>
    </row>
    <row r="6391" spans="1:1" x14ac:dyDescent="0.25">
      <c r="A6391" s="323"/>
    </row>
    <row r="6392" spans="1:1" x14ac:dyDescent="0.25">
      <c r="A6392" s="323"/>
    </row>
    <row r="6393" spans="1:1" x14ac:dyDescent="0.25">
      <c r="A6393" s="323"/>
    </row>
    <row r="6394" spans="1:1" x14ac:dyDescent="0.25">
      <c r="A6394" s="323"/>
    </row>
    <row r="6395" spans="1:1" x14ac:dyDescent="0.25">
      <c r="A6395" s="323"/>
    </row>
    <row r="6396" spans="1:1" x14ac:dyDescent="0.25">
      <c r="A6396" s="323"/>
    </row>
    <row r="6397" spans="1:1" x14ac:dyDescent="0.25">
      <c r="A6397" s="323"/>
    </row>
    <row r="6398" spans="1:1" x14ac:dyDescent="0.25">
      <c r="A6398" s="323"/>
    </row>
    <row r="6399" spans="1:1" x14ac:dyDescent="0.25">
      <c r="A6399" s="323"/>
    </row>
    <row r="6400" spans="1:1" x14ac:dyDescent="0.25">
      <c r="A6400" s="323"/>
    </row>
    <row r="6401" spans="1:1" x14ac:dyDescent="0.25">
      <c r="A6401" s="323"/>
    </row>
    <row r="6402" spans="1:1" x14ac:dyDescent="0.25">
      <c r="A6402" s="323"/>
    </row>
    <row r="6403" spans="1:1" x14ac:dyDescent="0.25">
      <c r="A6403" s="323"/>
    </row>
    <row r="6404" spans="1:1" x14ac:dyDescent="0.25">
      <c r="A6404" s="323"/>
    </row>
    <row r="6405" spans="1:1" x14ac:dyDescent="0.25">
      <c r="A6405" s="323"/>
    </row>
    <row r="6406" spans="1:1" x14ac:dyDescent="0.25">
      <c r="A6406" s="323"/>
    </row>
    <row r="6407" spans="1:1" x14ac:dyDescent="0.25">
      <c r="A6407" s="323"/>
    </row>
    <row r="6408" spans="1:1" x14ac:dyDescent="0.25">
      <c r="A6408" s="323"/>
    </row>
    <row r="6409" spans="1:1" x14ac:dyDescent="0.25">
      <c r="A6409" s="323"/>
    </row>
    <row r="6410" spans="1:1" x14ac:dyDescent="0.25">
      <c r="A6410" s="323"/>
    </row>
    <row r="6411" spans="1:1" x14ac:dyDescent="0.25">
      <c r="A6411" s="323"/>
    </row>
    <row r="6412" spans="1:1" x14ac:dyDescent="0.25">
      <c r="A6412" s="323"/>
    </row>
    <row r="6413" spans="1:1" x14ac:dyDescent="0.25">
      <c r="A6413" s="323"/>
    </row>
    <row r="6414" spans="1:1" x14ac:dyDescent="0.25">
      <c r="A6414" s="323"/>
    </row>
    <row r="6415" spans="1:1" x14ac:dyDescent="0.25">
      <c r="A6415" s="323"/>
    </row>
    <row r="6416" spans="1:1" x14ac:dyDescent="0.25">
      <c r="A6416" s="323"/>
    </row>
    <row r="6417" spans="1:1" x14ac:dyDescent="0.25">
      <c r="A6417" s="323"/>
    </row>
    <row r="6418" spans="1:1" x14ac:dyDescent="0.25">
      <c r="A6418" s="323"/>
    </row>
    <row r="6419" spans="1:1" x14ac:dyDescent="0.25">
      <c r="A6419" s="323"/>
    </row>
    <row r="6420" spans="1:1" x14ac:dyDescent="0.25">
      <c r="A6420" s="323"/>
    </row>
    <row r="6421" spans="1:1" x14ac:dyDescent="0.25">
      <c r="A6421" s="323"/>
    </row>
    <row r="6422" spans="1:1" x14ac:dyDescent="0.25">
      <c r="A6422" s="323"/>
    </row>
    <row r="6423" spans="1:1" x14ac:dyDescent="0.25">
      <c r="A6423" s="323"/>
    </row>
    <row r="6424" spans="1:1" x14ac:dyDescent="0.25">
      <c r="A6424" s="323"/>
    </row>
    <row r="6425" spans="1:1" x14ac:dyDescent="0.25">
      <c r="A6425" s="323"/>
    </row>
    <row r="6426" spans="1:1" x14ac:dyDescent="0.25">
      <c r="A6426" s="323"/>
    </row>
    <row r="6427" spans="1:1" x14ac:dyDescent="0.25">
      <c r="A6427" s="323"/>
    </row>
    <row r="6428" spans="1:1" x14ac:dyDescent="0.25">
      <c r="A6428" s="323"/>
    </row>
    <row r="6429" spans="1:1" x14ac:dyDescent="0.25">
      <c r="A6429" s="323"/>
    </row>
    <row r="6430" spans="1:1" x14ac:dyDescent="0.25">
      <c r="A6430" s="323"/>
    </row>
    <row r="6431" spans="1:1" x14ac:dyDescent="0.25">
      <c r="A6431" s="323"/>
    </row>
    <row r="6432" spans="1:1" x14ac:dyDescent="0.25">
      <c r="A6432" s="323"/>
    </row>
    <row r="6433" spans="1:1" x14ac:dyDescent="0.25">
      <c r="A6433" s="323"/>
    </row>
    <row r="6434" spans="1:1" x14ac:dyDescent="0.25">
      <c r="A6434" s="323"/>
    </row>
    <row r="6435" spans="1:1" x14ac:dyDescent="0.25">
      <c r="A6435" s="323"/>
    </row>
    <row r="6436" spans="1:1" x14ac:dyDescent="0.25">
      <c r="A6436" s="323"/>
    </row>
    <row r="6437" spans="1:1" x14ac:dyDescent="0.25">
      <c r="A6437" s="323"/>
    </row>
    <row r="6438" spans="1:1" x14ac:dyDescent="0.25">
      <c r="A6438" s="323"/>
    </row>
    <row r="6439" spans="1:1" x14ac:dyDescent="0.25">
      <c r="A6439" s="323"/>
    </row>
    <row r="6440" spans="1:1" x14ac:dyDescent="0.25">
      <c r="A6440" s="323"/>
    </row>
    <row r="6441" spans="1:1" x14ac:dyDescent="0.25">
      <c r="A6441" s="323"/>
    </row>
    <row r="6442" spans="1:1" x14ac:dyDescent="0.25">
      <c r="A6442" s="323"/>
    </row>
    <row r="6443" spans="1:1" x14ac:dyDescent="0.25">
      <c r="A6443" s="323"/>
    </row>
    <row r="6444" spans="1:1" x14ac:dyDescent="0.25">
      <c r="A6444" s="323"/>
    </row>
    <row r="6445" spans="1:1" x14ac:dyDescent="0.25">
      <c r="A6445" s="323"/>
    </row>
    <row r="6446" spans="1:1" x14ac:dyDescent="0.25">
      <c r="A6446" s="323"/>
    </row>
    <row r="6447" spans="1:1" x14ac:dyDescent="0.25">
      <c r="A6447" s="323"/>
    </row>
    <row r="6448" spans="1:1" x14ac:dyDescent="0.25">
      <c r="A6448" s="323"/>
    </row>
    <row r="6449" spans="1:1" x14ac:dyDescent="0.25">
      <c r="A6449" s="323"/>
    </row>
    <row r="6450" spans="1:1" x14ac:dyDescent="0.25">
      <c r="A6450" s="323"/>
    </row>
    <row r="6451" spans="1:1" x14ac:dyDescent="0.25">
      <c r="A6451" s="323"/>
    </row>
    <row r="6452" spans="1:1" x14ac:dyDescent="0.25">
      <c r="A6452" s="323"/>
    </row>
    <row r="6453" spans="1:1" x14ac:dyDescent="0.25">
      <c r="A6453" s="323"/>
    </row>
    <row r="6454" spans="1:1" x14ac:dyDescent="0.25">
      <c r="A6454" s="323"/>
    </row>
    <row r="6455" spans="1:1" x14ac:dyDescent="0.25">
      <c r="A6455" s="323"/>
    </row>
    <row r="6456" spans="1:1" x14ac:dyDescent="0.25">
      <c r="A6456" s="323"/>
    </row>
    <row r="6457" spans="1:1" x14ac:dyDescent="0.25">
      <c r="A6457" s="323"/>
    </row>
    <row r="6458" spans="1:1" x14ac:dyDescent="0.25">
      <c r="A6458" s="323"/>
    </row>
    <row r="6459" spans="1:1" x14ac:dyDescent="0.25">
      <c r="A6459" s="323"/>
    </row>
    <row r="6460" spans="1:1" x14ac:dyDescent="0.25">
      <c r="A6460" s="323"/>
    </row>
    <row r="6461" spans="1:1" x14ac:dyDescent="0.25">
      <c r="A6461" s="323"/>
    </row>
    <row r="6462" spans="1:1" x14ac:dyDescent="0.25">
      <c r="A6462" s="323"/>
    </row>
    <row r="6463" spans="1:1" x14ac:dyDescent="0.25">
      <c r="A6463" s="323"/>
    </row>
    <row r="6464" spans="1:1" x14ac:dyDescent="0.25">
      <c r="A6464" s="323"/>
    </row>
    <row r="6465" spans="1:1" x14ac:dyDescent="0.25">
      <c r="A6465" s="323"/>
    </row>
    <row r="6466" spans="1:1" x14ac:dyDescent="0.25">
      <c r="A6466" s="323"/>
    </row>
    <row r="6467" spans="1:1" x14ac:dyDescent="0.25">
      <c r="A6467" s="323"/>
    </row>
    <row r="6468" spans="1:1" x14ac:dyDescent="0.25">
      <c r="A6468" s="323"/>
    </row>
    <row r="6469" spans="1:1" x14ac:dyDescent="0.25">
      <c r="A6469" s="323"/>
    </row>
    <row r="6470" spans="1:1" x14ac:dyDescent="0.25">
      <c r="A6470" s="323"/>
    </row>
    <row r="6471" spans="1:1" x14ac:dyDescent="0.25">
      <c r="A6471" s="323"/>
    </row>
    <row r="6472" spans="1:1" x14ac:dyDescent="0.25">
      <c r="A6472" s="323"/>
    </row>
    <row r="6473" spans="1:1" x14ac:dyDescent="0.25">
      <c r="A6473" s="323"/>
    </row>
    <row r="6474" spans="1:1" x14ac:dyDescent="0.25">
      <c r="A6474" s="323"/>
    </row>
    <row r="6475" spans="1:1" x14ac:dyDescent="0.25">
      <c r="A6475" s="323"/>
    </row>
    <row r="6476" spans="1:1" x14ac:dyDescent="0.25">
      <c r="A6476" s="323"/>
    </row>
    <row r="6477" spans="1:1" x14ac:dyDescent="0.25">
      <c r="A6477" s="323"/>
    </row>
    <row r="6478" spans="1:1" x14ac:dyDescent="0.25">
      <c r="A6478" s="323"/>
    </row>
    <row r="6479" spans="1:1" x14ac:dyDescent="0.25">
      <c r="A6479" s="323"/>
    </row>
    <row r="6480" spans="1:1" x14ac:dyDescent="0.25">
      <c r="A6480" s="323"/>
    </row>
    <row r="6481" spans="1:1" x14ac:dyDescent="0.25">
      <c r="A6481" s="323"/>
    </row>
    <row r="6482" spans="1:1" x14ac:dyDescent="0.25">
      <c r="A6482" s="323"/>
    </row>
    <row r="6483" spans="1:1" x14ac:dyDescent="0.25">
      <c r="A6483" s="323"/>
    </row>
    <row r="6484" spans="1:1" x14ac:dyDescent="0.25">
      <c r="A6484" s="323"/>
    </row>
    <row r="6485" spans="1:1" x14ac:dyDescent="0.25">
      <c r="A6485" s="323"/>
    </row>
    <row r="6486" spans="1:1" x14ac:dyDescent="0.25">
      <c r="A6486" s="323"/>
    </row>
    <row r="6487" spans="1:1" x14ac:dyDescent="0.25">
      <c r="A6487" s="323"/>
    </row>
    <row r="6488" spans="1:1" x14ac:dyDescent="0.25">
      <c r="A6488" s="323"/>
    </row>
    <row r="6489" spans="1:1" x14ac:dyDescent="0.25">
      <c r="A6489" s="323"/>
    </row>
    <row r="6490" spans="1:1" x14ac:dyDescent="0.25">
      <c r="A6490" s="323"/>
    </row>
    <row r="6491" spans="1:1" x14ac:dyDescent="0.25">
      <c r="A6491" s="323"/>
    </row>
    <row r="6492" spans="1:1" x14ac:dyDescent="0.25">
      <c r="A6492" s="323"/>
    </row>
    <row r="6493" spans="1:1" x14ac:dyDescent="0.25">
      <c r="A6493" s="323"/>
    </row>
    <row r="6494" spans="1:1" x14ac:dyDescent="0.25">
      <c r="A6494" s="323"/>
    </row>
    <row r="6495" spans="1:1" x14ac:dyDescent="0.25">
      <c r="A6495" s="323"/>
    </row>
    <row r="6496" spans="1:1" x14ac:dyDescent="0.25">
      <c r="A6496" s="323"/>
    </row>
    <row r="6497" spans="1:1" x14ac:dyDescent="0.25">
      <c r="A6497" s="323"/>
    </row>
    <row r="6498" spans="1:1" x14ac:dyDescent="0.25">
      <c r="A6498" s="323"/>
    </row>
    <row r="6499" spans="1:1" x14ac:dyDescent="0.25">
      <c r="A6499" s="323"/>
    </row>
    <row r="6500" spans="1:1" x14ac:dyDescent="0.25">
      <c r="A6500" s="323"/>
    </row>
    <row r="6501" spans="1:1" x14ac:dyDescent="0.25">
      <c r="A6501" s="323"/>
    </row>
    <row r="6502" spans="1:1" x14ac:dyDescent="0.25">
      <c r="A6502" s="323"/>
    </row>
    <row r="6503" spans="1:1" x14ac:dyDescent="0.25">
      <c r="A6503" s="323"/>
    </row>
    <row r="6504" spans="1:1" x14ac:dyDescent="0.25">
      <c r="A6504" s="323"/>
    </row>
    <row r="6505" spans="1:1" x14ac:dyDescent="0.25">
      <c r="A6505" s="323"/>
    </row>
    <row r="6506" spans="1:1" x14ac:dyDescent="0.25">
      <c r="A6506" s="323"/>
    </row>
    <row r="6507" spans="1:1" x14ac:dyDescent="0.25">
      <c r="A6507" s="323"/>
    </row>
    <row r="6508" spans="1:1" x14ac:dyDescent="0.25">
      <c r="A6508" s="323"/>
    </row>
    <row r="6509" spans="1:1" x14ac:dyDescent="0.25">
      <c r="A6509" s="323"/>
    </row>
    <row r="6510" spans="1:1" x14ac:dyDescent="0.25">
      <c r="A6510" s="323"/>
    </row>
    <row r="6511" spans="1:1" x14ac:dyDescent="0.25">
      <c r="A6511" s="323"/>
    </row>
    <row r="6512" spans="1:1" x14ac:dyDescent="0.25">
      <c r="A6512" s="323"/>
    </row>
    <row r="6513" spans="1:1" x14ac:dyDescent="0.25">
      <c r="A6513" s="323"/>
    </row>
    <row r="6514" spans="1:1" x14ac:dyDescent="0.25">
      <c r="A6514" s="323"/>
    </row>
    <row r="6515" spans="1:1" x14ac:dyDescent="0.25">
      <c r="A6515" s="323"/>
    </row>
    <row r="6516" spans="1:1" x14ac:dyDescent="0.25">
      <c r="A6516" s="323"/>
    </row>
    <row r="6517" spans="1:1" x14ac:dyDescent="0.25">
      <c r="A6517" s="323"/>
    </row>
    <row r="6518" spans="1:1" x14ac:dyDescent="0.25">
      <c r="A6518" s="323"/>
    </row>
    <row r="6519" spans="1:1" x14ac:dyDescent="0.25">
      <c r="A6519" s="323"/>
    </row>
    <row r="6520" spans="1:1" x14ac:dyDescent="0.25">
      <c r="A6520" s="323"/>
    </row>
    <row r="6521" spans="1:1" x14ac:dyDescent="0.25">
      <c r="A6521" s="323"/>
    </row>
    <row r="6522" spans="1:1" x14ac:dyDescent="0.25">
      <c r="A6522" s="323"/>
    </row>
    <row r="6523" spans="1:1" x14ac:dyDescent="0.25">
      <c r="A6523" s="323"/>
    </row>
    <row r="6524" spans="1:1" x14ac:dyDescent="0.25">
      <c r="A6524" s="323"/>
    </row>
    <row r="6525" spans="1:1" x14ac:dyDescent="0.25">
      <c r="A6525" s="323"/>
    </row>
    <row r="6526" spans="1:1" x14ac:dyDescent="0.25">
      <c r="A6526" s="323"/>
    </row>
    <row r="6527" spans="1:1" x14ac:dyDescent="0.25">
      <c r="A6527" s="323"/>
    </row>
    <row r="6528" spans="1:1" x14ac:dyDescent="0.25">
      <c r="A6528" s="323"/>
    </row>
    <row r="6529" spans="1:1" x14ac:dyDescent="0.25">
      <c r="A6529" s="323"/>
    </row>
    <row r="6530" spans="1:1" x14ac:dyDescent="0.25">
      <c r="A6530" s="323"/>
    </row>
    <row r="6531" spans="1:1" x14ac:dyDescent="0.25">
      <c r="A6531" s="323"/>
    </row>
    <row r="6532" spans="1:1" x14ac:dyDescent="0.25">
      <c r="A6532" s="323"/>
    </row>
    <row r="6533" spans="1:1" x14ac:dyDescent="0.25">
      <c r="A6533" s="323"/>
    </row>
    <row r="6534" spans="1:1" x14ac:dyDescent="0.25">
      <c r="A6534" s="323"/>
    </row>
    <row r="6535" spans="1:1" x14ac:dyDescent="0.25">
      <c r="A6535" s="323"/>
    </row>
    <row r="6536" spans="1:1" x14ac:dyDescent="0.25">
      <c r="A6536" s="323"/>
    </row>
    <row r="6537" spans="1:1" x14ac:dyDescent="0.25">
      <c r="A6537" s="323"/>
    </row>
    <row r="6538" spans="1:1" x14ac:dyDescent="0.25">
      <c r="A6538" s="323"/>
    </row>
    <row r="6539" spans="1:1" x14ac:dyDescent="0.25">
      <c r="A6539" s="323"/>
    </row>
    <row r="6540" spans="1:1" x14ac:dyDescent="0.25">
      <c r="A6540" s="323"/>
    </row>
    <row r="6541" spans="1:1" x14ac:dyDescent="0.25">
      <c r="A6541" s="323"/>
    </row>
    <row r="6542" spans="1:1" x14ac:dyDescent="0.25">
      <c r="A6542" s="323"/>
    </row>
    <row r="6543" spans="1:1" x14ac:dyDescent="0.25">
      <c r="A6543" s="323"/>
    </row>
    <row r="6544" spans="1:1" x14ac:dyDescent="0.25">
      <c r="A6544" s="323"/>
    </row>
    <row r="6545" spans="1:1" x14ac:dyDescent="0.25">
      <c r="A6545" s="323"/>
    </row>
    <row r="6546" spans="1:1" x14ac:dyDescent="0.25">
      <c r="A6546" s="323"/>
    </row>
    <row r="6547" spans="1:1" x14ac:dyDescent="0.25">
      <c r="A6547" s="323"/>
    </row>
    <row r="6548" spans="1:1" x14ac:dyDescent="0.25">
      <c r="A6548" s="323"/>
    </row>
    <row r="6549" spans="1:1" x14ac:dyDescent="0.25">
      <c r="A6549" s="323"/>
    </row>
    <row r="6550" spans="1:1" x14ac:dyDescent="0.25">
      <c r="A6550" s="323"/>
    </row>
    <row r="6551" spans="1:1" x14ac:dyDescent="0.25">
      <c r="A6551" s="323"/>
    </row>
    <row r="6552" spans="1:1" x14ac:dyDescent="0.25">
      <c r="A6552" s="323"/>
    </row>
    <row r="6553" spans="1:1" x14ac:dyDescent="0.25">
      <c r="A6553" s="323"/>
    </row>
    <row r="6554" spans="1:1" x14ac:dyDescent="0.25">
      <c r="A6554" s="323"/>
    </row>
    <row r="6555" spans="1:1" x14ac:dyDescent="0.25">
      <c r="A6555" s="323"/>
    </row>
    <row r="6556" spans="1:1" x14ac:dyDescent="0.25">
      <c r="A6556" s="323"/>
    </row>
    <row r="6557" spans="1:1" x14ac:dyDescent="0.25">
      <c r="A6557" s="323"/>
    </row>
    <row r="6558" spans="1:1" x14ac:dyDescent="0.25">
      <c r="A6558" s="323"/>
    </row>
    <row r="6559" spans="1:1" x14ac:dyDescent="0.25">
      <c r="A6559" s="323"/>
    </row>
    <row r="6560" spans="1:1" x14ac:dyDescent="0.25">
      <c r="A6560" s="323"/>
    </row>
    <row r="6561" spans="1:1" x14ac:dyDescent="0.25">
      <c r="A6561" s="323"/>
    </row>
    <row r="6562" spans="1:1" x14ac:dyDescent="0.25">
      <c r="A6562" s="323"/>
    </row>
    <row r="6563" spans="1:1" x14ac:dyDescent="0.25">
      <c r="A6563" s="323"/>
    </row>
    <row r="6564" spans="1:1" x14ac:dyDescent="0.25">
      <c r="A6564" s="323"/>
    </row>
    <row r="6565" spans="1:1" x14ac:dyDescent="0.25">
      <c r="A6565" s="323"/>
    </row>
    <row r="6566" spans="1:1" x14ac:dyDescent="0.25">
      <c r="A6566" s="323"/>
    </row>
    <row r="6567" spans="1:1" x14ac:dyDescent="0.25">
      <c r="A6567" s="323"/>
    </row>
    <row r="6568" spans="1:1" x14ac:dyDescent="0.25">
      <c r="A6568" s="323"/>
    </row>
    <row r="6569" spans="1:1" x14ac:dyDescent="0.25">
      <c r="A6569" s="323"/>
    </row>
    <row r="6570" spans="1:1" x14ac:dyDescent="0.25">
      <c r="A6570" s="323"/>
    </row>
    <row r="6571" spans="1:1" x14ac:dyDescent="0.25">
      <c r="A6571" s="323"/>
    </row>
    <row r="6572" spans="1:1" x14ac:dyDescent="0.25">
      <c r="A6572" s="323"/>
    </row>
    <row r="6573" spans="1:1" x14ac:dyDescent="0.25">
      <c r="A6573" s="323"/>
    </row>
    <row r="6574" spans="1:1" x14ac:dyDescent="0.25">
      <c r="A6574" s="323"/>
    </row>
    <row r="6575" spans="1:1" x14ac:dyDescent="0.25">
      <c r="A6575" s="323"/>
    </row>
    <row r="6576" spans="1:1" x14ac:dyDescent="0.25">
      <c r="A6576" s="323"/>
    </row>
    <row r="6577" spans="1:1" x14ac:dyDescent="0.25">
      <c r="A6577" s="323"/>
    </row>
    <row r="6578" spans="1:1" x14ac:dyDescent="0.25">
      <c r="A6578" s="323"/>
    </row>
    <row r="6579" spans="1:1" x14ac:dyDescent="0.25">
      <c r="A6579" s="323"/>
    </row>
    <row r="6580" spans="1:1" x14ac:dyDescent="0.25">
      <c r="A6580" s="323"/>
    </row>
    <row r="6581" spans="1:1" x14ac:dyDescent="0.25">
      <c r="A6581" s="323"/>
    </row>
    <row r="6582" spans="1:1" x14ac:dyDescent="0.25">
      <c r="A6582" s="323"/>
    </row>
    <row r="6583" spans="1:1" x14ac:dyDescent="0.25">
      <c r="A6583" s="323"/>
    </row>
    <row r="6584" spans="1:1" x14ac:dyDescent="0.25">
      <c r="A6584" s="323"/>
    </row>
    <row r="6585" spans="1:1" x14ac:dyDescent="0.25">
      <c r="A6585" s="323"/>
    </row>
    <row r="6586" spans="1:1" x14ac:dyDescent="0.25">
      <c r="A6586" s="323"/>
    </row>
    <row r="6587" spans="1:1" x14ac:dyDescent="0.25">
      <c r="A6587" s="323"/>
    </row>
    <row r="6588" spans="1:1" x14ac:dyDescent="0.25">
      <c r="A6588" s="323"/>
    </row>
    <row r="6589" spans="1:1" x14ac:dyDescent="0.25">
      <c r="A6589" s="323"/>
    </row>
    <row r="6590" spans="1:1" x14ac:dyDescent="0.25">
      <c r="A6590" s="323"/>
    </row>
    <row r="6591" spans="1:1" x14ac:dyDescent="0.25">
      <c r="A6591" s="323"/>
    </row>
    <row r="6592" spans="1:1" x14ac:dyDescent="0.25">
      <c r="A6592" s="323"/>
    </row>
    <row r="6593" spans="1:1" x14ac:dyDescent="0.25">
      <c r="A6593" s="323"/>
    </row>
    <row r="6594" spans="1:1" x14ac:dyDescent="0.25">
      <c r="A6594" s="323"/>
    </row>
    <row r="6595" spans="1:1" x14ac:dyDescent="0.25">
      <c r="A6595" s="323"/>
    </row>
    <row r="6596" spans="1:1" x14ac:dyDescent="0.25">
      <c r="A6596" s="323"/>
    </row>
    <row r="6597" spans="1:1" x14ac:dyDescent="0.25">
      <c r="A6597" s="323"/>
    </row>
    <row r="6598" spans="1:1" x14ac:dyDescent="0.25">
      <c r="A6598" s="323"/>
    </row>
    <row r="6599" spans="1:1" x14ac:dyDescent="0.25">
      <c r="A6599" s="323"/>
    </row>
    <row r="6600" spans="1:1" x14ac:dyDescent="0.25">
      <c r="A6600" s="323"/>
    </row>
    <row r="6601" spans="1:1" x14ac:dyDescent="0.25">
      <c r="A6601" s="323"/>
    </row>
    <row r="6602" spans="1:1" x14ac:dyDescent="0.25">
      <c r="A6602" s="323"/>
    </row>
    <row r="6603" spans="1:1" x14ac:dyDescent="0.25">
      <c r="A6603" s="323"/>
    </row>
    <row r="6604" spans="1:1" x14ac:dyDescent="0.25">
      <c r="A6604" s="323"/>
    </row>
    <row r="6605" spans="1:1" x14ac:dyDescent="0.25">
      <c r="A6605" s="323"/>
    </row>
    <row r="6606" spans="1:1" x14ac:dyDescent="0.25">
      <c r="A6606" s="323"/>
    </row>
    <row r="6607" spans="1:1" x14ac:dyDescent="0.25">
      <c r="A6607" s="323"/>
    </row>
    <row r="6608" spans="1:1" x14ac:dyDescent="0.25">
      <c r="A6608" s="323"/>
    </row>
    <row r="6609" spans="1:1" x14ac:dyDescent="0.25">
      <c r="A6609" s="323"/>
    </row>
    <row r="6610" spans="1:1" x14ac:dyDescent="0.25">
      <c r="A6610" s="323"/>
    </row>
    <row r="6611" spans="1:1" x14ac:dyDescent="0.25">
      <c r="A6611" s="323"/>
    </row>
    <row r="6612" spans="1:1" x14ac:dyDescent="0.25">
      <c r="A6612" s="323"/>
    </row>
    <row r="6613" spans="1:1" x14ac:dyDescent="0.25">
      <c r="A6613" s="323"/>
    </row>
    <row r="6614" spans="1:1" x14ac:dyDescent="0.25">
      <c r="A6614" s="323"/>
    </row>
    <row r="6615" spans="1:1" x14ac:dyDescent="0.25">
      <c r="A6615" s="323"/>
    </row>
    <row r="6616" spans="1:1" x14ac:dyDescent="0.25">
      <c r="A6616" s="323"/>
    </row>
    <row r="6617" spans="1:1" x14ac:dyDescent="0.25">
      <c r="A6617" s="323"/>
    </row>
    <row r="6618" spans="1:1" x14ac:dyDescent="0.25">
      <c r="A6618" s="323"/>
    </row>
    <row r="6619" spans="1:1" x14ac:dyDescent="0.25">
      <c r="A6619" s="323"/>
    </row>
    <row r="6620" spans="1:1" x14ac:dyDescent="0.25">
      <c r="A6620" s="323"/>
    </row>
    <row r="6621" spans="1:1" x14ac:dyDescent="0.25">
      <c r="A6621" s="323"/>
    </row>
    <row r="6622" spans="1:1" x14ac:dyDescent="0.25">
      <c r="A6622" s="323"/>
    </row>
    <row r="6623" spans="1:1" x14ac:dyDescent="0.25">
      <c r="A6623" s="323"/>
    </row>
    <row r="6624" spans="1:1" x14ac:dyDescent="0.25">
      <c r="A6624" s="323"/>
    </row>
    <row r="6625" spans="1:1" x14ac:dyDescent="0.25">
      <c r="A6625" s="323"/>
    </row>
    <row r="6626" spans="1:1" x14ac:dyDescent="0.25">
      <c r="A6626" s="323"/>
    </row>
    <row r="6627" spans="1:1" x14ac:dyDescent="0.25">
      <c r="A6627" s="323"/>
    </row>
    <row r="6628" spans="1:1" x14ac:dyDescent="0.25">
      <c r="A6628" s="323"/>
    </row>
    <row r="6629" spans="1:1" x14ac:dyDescent="0.25">
      <c r="A6629" s="323"/>
    </row>
    <row r="6630" spans="1:1" x14ac:dyDescent="0.25">
      <c r="A6630" s="323"/>
    </row>
    <row r="6631" spans="1:1" x14ac:dyDescent="0.25">
      <c r="A6631" s="323"/>
    </row>
    <row r="6632" spans="1:1" x14ac:dyDescent="0.25">
      <c r="A6632" s="323"/>
    </row>
    <row r="6633" spans="1:1" x14ac:dyDescent="0.25">
      <c r="A6633" s="323"/>
    </row>
    <row r="6634" spans="1:1" x14ac:dyDescent="0.25">
      <c r="A6634" s="323"/>
    </row>
    <row r="6635" spans="1:1" x14ac:dyDescent="0.25">
      <c r="A6635" s="323"/>
    </row>
    <row r="6636" spans="1:1" x14ac:dyDescent="0.25">
      <c r="A6636" s="323"/>
    </row>
    <row r="6637" spans="1:1" x14ac:dyDescent="0.25">
      <c r="A6637" s="323"/>
    </row>
    <row r="6638" spans="1:1" x14ac:dyDescent="0.25">
      <c r="A6638" s="323"/>
    </row>
    <row r="6639" spans="1:1" x14ac:dyDescent="0.25">
      <c r="A6639" s="323"/>
    </row>
    <row r="6640" spans="1:1" x14ac:dyDescent="0.25">
      <c r="A6640" s="323"/>
    </row>
    <row r="6641" spans="1:1" x14ac:dyDescent="0.25">
      <c r="A6641" s="323"/>
    </row>
    <row r="6642" spans="1:1" x14ac:dyDescent="0.25">
      <c r="A6642" s="323"/>
    </row>
    <row r="6643" spans="1:1" x14ac:dyDescent="0.25">
      <c r="A6643" s="323"/>
    </row>
    <row r="6644" spans="1:1" x14ac:dyDescent="0.25">
      <c r="A6644" s="323"/>
    </row>
    <row r="6645" spans="1:1" x14ac:dyDescent="0.25">
      <c r="A6645" s="323"/>
    </row>
    <row r="6646" spans="1:1" x14ac:dyDescent="0.25">
      <c r="A6646" s="323"/>
    </row>
    <row r="6647" spans="1:1" x14ac:dyDescent="0.25">
      <c r="A6647" s="323"/>
    </row>
    <row r="6648" spans="1:1" x14ac:dyDescent="0.25">
      <c r="A6648" s="323"/>
    </row>
    <row r="6649" spans="1:1" x14ac:dyDescent="0.25">
      <c r="A6649" s="323"/>
    </row>
    <row r="6650" spans="1:1" x14ac:dyDescent="0.25">
      <c r="A6650" s="323"/>
    </row>
    <row r="6651" spans="1:1" x14ac:dyDescent="0.25">
      <c r="A6651" s="323"/>
    </row>
    <row r="6652" spans="1:1" x14ac:dyDescent="0.25">
      <c r="A6652" s="323"/>
    </row>
    <row r="6653" spans="1:1" x14ac:dyDescent="0.25">
      <c r="A6653" s="323"/>
    </row>
    <row r="6654" spans="1:1" x14ac:dyDescent="0.25">
      <c r="A6654" s="323"/>
    </row>
    <row r="6655" spans="1:1" x14ac:dyDescent="0.25">
      <c r="A6655" s="323"/>
    </row>
    <row r="6656" spans="1:1" x14ac:dyDescent="0.25">
      <c r="A6656" s="323"/>
    </row>
    <row r="6657" spans="1:1" x14ac:dyDescent="0.25">
      <c r="A6657" s="323"/>
    </row>
    <row r="6658" spans="1:1" x14ac:dyDescent="0.25">
      <c r="A6658" s="323"/>
    </row>
    <row r="6659" spans="1:1" x14ac:dyDescent="0.25">
      <c r="A6659" s="323"/>
    </row>
    <row r="6660" spans="1:1" x14ac:dyDescent="0.25">
      <c r="A6660" s="323"/>
    </row>
    <row r="6661" spans="1:1" x14ac:dyDescent="0.25">
      <c r="A6661" s="323"/>
    </row>
    <row r="6662" spans="1:1" x14ac:dyDescent="0.25">
      <c r="A6662" s="323"/>
    </row>
    <row r="6663" spans="1:1" x14ac:dyDescent="0.25">
      <c r="A6663" s="323"/>
    </row>
    <row r="6664" spans="1:1" x14ac:dyDescent="0.25">
      <c r="A6664" s="323"/>
    </row>
    <row r="6665" spans="1:1" x14ac:dyDescent="0.25">
      <c r="A6665" s="323"/>
    </row>
    <row r="6666" spans="1:1" x14ac:dyDescent="0.25">
      <c r="A6666" s="323"/>
    </row>
    <row r="6667" spans="1:1" x14ac:dyDescent="0.25">
      <c r="A6667" s="323"/>
    </row>
    <row r="6668" spans="1:1" x14ac:dyDescent="0.25">
      <c r="A6668" s="323"/>
    </row>
    <row r="6669" spans="1:1" x14ac:dyDescent="0.25">
      <c r="A6669" s="323"/>
    </row>
    <row r="6670" spans="1:1" x14ac:dyDescent="0.25">
      <c r="A6670" s="323"/>
    </row>
    <row r="6671" spans="1:1" x14ac:dyDescent="0.25">
      <c r="A6671" s="323"/>
    </row>
    <row r="6672" spans="1:1" x14ac:dyDescent="0.25">
      <c r="A6672" s="323"/>
    </row>
    <row r="6673" spans="1:1" x14ac:dyDescent="0.25">
      <c r="A6673" s="323"/>
    </row>
    <row r="6674" spans="1:1" x14ac:dyDescent="0.25">
      <c r="A6674" s="323"/>
    </row>
    <row r="6675" spans="1:1" x14ac:dyDescent="0.25">
      <c r="A6675" s="323"/>
    </row>
    <row r="6676" spans="1:1" x14ac:dyDescent="0.25">
      <c r="A6676" s="323"/>
    </row>
    <row r="6677" spans="1:1" x14ac:dyDescent="0.25">
      <c r="A6677" s="323"/>
    </row>
    <row r="6678" spans="1:1" x14ac:dyDescent="0.25">
      <c r="A6678" s="323"/>
    </row>
    <row r="6679" spans="1:1" x14ac:dyDescent="0.25">
      <c r="A6679" s="323"/>
    </row>
    <row r="6680" spans="1:1" x14ac:dyDescent="0.25">
      <c r="A6680" s="323"/>
    </row>
    <row r="6681" spans="1:1" x14ac:dyDescent="0.25">
      <c r="A6681" s="323"/>
    </row>
    <row r="6682" spans="1:1" x14ac:dyDescent="0.25">
      <c r="A6682" s="323"/>
    </row>
    <row r="6683" spans="1:1" x14ac:dyDescent="0.25">
      <c r="A6683" s="323"/>
    </row>
    <row r="6684" spans="1:1" x14ac:dyDescent="0.25">
      <c r="A6684" s="323"/>
    </row>
    <row r="6685" spans="1:1" x14ac:dyDescent="0.25">
      <c r="A6685" s="323"/>
    </row>
    <row r="6686" spans="1:1" x14ac:dyDescent="0.25">
      <c r="A6686" s="323"/>
    </row>
    <row r="6687" spans="1:1" x14ac:dyDescent="0.25">
      <c r="A6687" s="323"/>
    </row>
    <row r="6688" spans="1:1" x14ac:dyDescent="0.25">
      <c r="A6688" s="323"/>
    </row>
    <row r="6689" spans="1:1" x14ac:dyDescent="0.25">
      <c r="A6689" s="323"/>
    </row>
    <row r="6690" spans="1:1" x14ac:dyDescent="0.25">
      <c r="A6690" s="323"/>
    </row>
    <row r="6691" spans="1:1" x14ac:dyDescent="0.25">
      <c r="A6691" s="323"/>
    </row>
    <row r="6692" spans="1:1" x14ac:dyDescent="0.25">
      <c r="A6692" s="323"/>
    </row>
    <row r="6693" spans="1:1" x14ac:dyDescent="0.25">
      <c r="A6693" s="323"/>
    </row>
    <row r="6694" spans="1:1" x14ac:dyDescent="0.25">
      <c r="A6694" s="323"/>
    </row>
    <row r="6695" spans="1:1" x14ac:dyDescent="0.25">
      <c r="A6695" s="323"/>
    </row>
    <row r="6696" spans="1:1" x14ac:dyDescent="0.25">
      <c r="A6696" s="323"/>
    </row>
    <row r="6697" spans="1:1" x14ac:dyDescent="0.25">
      <c r="A6697" s="323"/>
    </row>
    <row r="6698" spans="1:1" x14ac:dyDescent="0.25">
      <c r="A6698" s="323"/>
    </row>
    <row r="6699" spans="1:1" x14ac:dyDescent="0.25">
      <c r="A6699" s="323"/>
    </row>
    <row r="6700" spans="1:1" x14ac:dyDescent="0.25">
      <c r="A6700" s="323"/>
    </row>
    <row r="6701" spans="1:1" x14ac:dyDescent="0.25">
      <c r="A6701" s="323"/>
    </row>
    <row r="6702" spans="1:1" x14ac:dyDescent="0.25">
      <c r="A6702" s="323"/>
    </row>
    <row r="6703" spans="1:1" x14ac:dyDescent="0.25">
      <c r="A6703" s="323"/>
    </row>
    <row r="6704" spans="1:1" x14ac:dyDescent="0.25">
      <c r="A6704" s="323"/>
    </row>
    <row r="6705" spans="1:1" x14ac:dyDescent="0.25">
      <c r="A6705" s="323"/>
    </row>
    <row r="6706" spans="1:1" x14ac:dyDescent="0.25">
      <c r="A6706" s="323"/>
    </row>
    <row r="6707" spans="1:1" x14ac:dyDescent="0.25">
      <c r="A6707" s="323"/>
    </row>
    <row r="6708" spans="1:1" x14ac:dyDescent="0.25">
      <c r="A6708" s="323"/>
    </row>
    <row r="6709" spans="1:1" x14ac:dyDescent="0.25">
      <c r="A6709" s="323"/>
    </row>
    <row r="6710" spans="1:1" x14ac:dyDescent="0.25">
      <c r="A6710" s="323"/>
    </row>
    <row r="6711" spans="1:1" x14ac:dyDescent="0.25">
      <c r="A6711" s="323"/>
    </row>
    <row r="6712" spans="1:1" x14ac:dyDescent="0.25">
      <c r="A6712" s="323"/>
    </row>
    <row r="6713" spans="1:1" x14ac:dyDescent="0.25">
      <c r="A6713" s="323"/>
    </row>
    <row r="6714" spans="1:1" x14ac:dyDescent="0.25">
      <c r="A6714" s="323"/>
    </row>
    <row r="6715" spans="1:1" x14ac:dyDescent="0.25">
      <c r="A6715" s="323"/>
    </row>
    <row r="6716" spans="1:1" x14ac:dyDescent="0.25">
      <c r="A6716" s="323"/>
    </row>
    <row r="6717" spans="1:1" x14ac:dyDescent="0.25">
      <c r="A6717" s="323"/>
    </row>
    <row r="6718" spans="1:1" x14ac:dyDescent="0.25">
      <c r="A6718" s="323"/>
    </row>
    <row r="6719" spans="1:1" x14ac:dyDescent="0.25">
      <c r="A6719" s="323"/>
    </row>
    <row r="6720" spans="1:1" x14ac:dyDescent="0.25">
      <c r="A6720" s="323"/>
    </row>
    <row r="6721" spans="1:1" x14ac:dyDescent="0.25">
      <c r="A6721" s="323"/>
    </row>
    <row r="6722" spans="1:1" x14ac:dyDescent="0.25">
      <c r="A6722" s="323"/>
    </row>
    <row r="6723" spans="1:1" x14ac:dyDescent="0.25">
      <c r="A6723" s="323"/>
    </row>
    <row r="6724" spans="1:1" x14ac:dyDescent="0.25">
      <c r="A6724" s="323"/>
    </row>
    <row r="6725" spans="1:1" x14ac:dyDescent="0.25">
      <c r="A6725" s="323"/>
    </row>
    <row r="6726" spans="1:1" x14ac:dyDescent="0.25">
      <c r="A6726" s="323"/>
    </row>
    <row r="6727" spans="1:1" x14ac:dyDescent="0.25">
      <c r="A6727" s="323"/>
    </row>
    <row r="6728" spans="1:1" x14ac:dyDescent="0.25">
      <c r="A6728" s="323"/>
    </row>
    <row r="6729" spans="1:1" x14ac:dyDescent="0.25">
      <c r="A6729" s="323"/>
    </row>
    <row r="6730" spans="1:1" x14ac:dyDescent="0.25">
      <c r="A6730" s="323"/>
    </row>
    <row r="6731" spans="1:1" x14ac:dyDescent="0.25">
      <c r="A6731" s="323"/>
    </row>
    <row r="6732" spans="1:1" x14ac:dyDescent="0.25">
      <c r="A6732" s="323"/>
    </row>
    <row r="6733" spans="1:1" x14ac:dyDescent="0.25">
      <c r="A6733" s="323"/>
    </row>
    <row r="6734" spans="1:1" x14ac:dyDescent="0.25">
      <c r="A6734" s="323"/>
    </row>
    <row r="6735" spans="1:1" x14ac:dyDescent="0.25">
      <c r="A6735" s="323"/>
    </row>
    <row r="6736" spans="1:1" x14ac:dyDescent="0.25">
      <c r="A6736" s="323"/>
    </row>
    <row r="6737" spans="1:1" x14ac:dyDescent="0.25">
      <c r="A6737" s="323"/>
    </row>
    <row r="6738" spans="1:1" x14ac:dyDescent="0.25">
      <c r="A6738" s="323"/>
    </row>
    <row r="6739" spans="1:1" x14ac:dyDescent="0.25">
      <c r="A6739" s="323"/>
    </row>
    <row r="6740" spans="1:1" x14ac:dyDescent="0.25">
      <c r="A6740" s="323"/>
    </row>
    <row r="6741" spans="1:1" x14ac:dyDescent="0.25">
      <c r="A6741" s="323"/>
    </row>
    <row r="6742" spans="1:1" x14ac:dyDescent="0.25">
      <c r="A6742" s="323"/>
    </row>
    <row r="6743" spans="1:1" x14ac:dyDescent="0.25">
      <c r="A6743" s="323"/>
    </row>
    <row r="6744" spans="1:1" x14ac:dyDescent="0.25">
      <c r="A6744" s="323"/>
    </row>
    <row r="6745" spans="1:1" x14ac:dyDescent="0.25">
      <c r="A6745" s="323"/>
    </row>
    <row r="6746" spans="1:1" x14ac:dyDescent="0.25">
      <c r="A6746" s="323"/>
    </row>
    <row r="6747" spans="1:1" x14ac:dyDescent="0.25">
      <c r="A6747" s="323"/>
    </row>
    <row r="6748" spans="1:1" x14ac:dyDescent="0.25">
      <c r="A6748" s="323"/>
    </row>
    <row r="6749" spans="1:1" x14ac:dyDescent="0.25">
      <c r="A6749" s="323"/>
    </row>
    <row r="6750" spans="1:1" x14ac:dyDescent="0.25">
      <c r="A6750" s="323"/>
    </row>
    <row r="6751" spans="1:1" x14ac:dyDescent="0.25">
      <c r="A6751" s="323"/>
    </row>
    <row r="6752" spans="1:1" x14ac:dyDescent="0.25">
      <c r="A6752" s="323"/>
    </row>
    <row r="6753" spans="1:1" x14ac:dyDescent="0.25">
      <c r="A6753" s="323"/>
    </row>
    <row r="6754" spans="1:1" x14ac:dyDescent="0.25">
      <c r="A6754" s="323"/>
    </row>
    <row r="6755" spans="1:1" x14ac:dyDescent="0.25">
      <c r="A6755" s="323"/>
    </row>
    <row r="6756" spans="1:1" x14ac:dyDescent="0.25">
      <c r="A6756" s="323"/>
    </row>
    <row r="6757" spans="1:1" x14ac:dyDescent="0.25">
      <c r="A6757" s="323"/>
    </row>
    <row r="6758" spans="1:1" x14ac:dyDescent="0.25">
      <c r="A6758" s="323"/>
    </row>
    <row r="6759" spans="1:1" x14ac:dyDescent="0.25">
      <c r="A6759" s="323"/>
    </row>
    <row r="6760" spans="1:1" x14ac:dyDescent="0.25">
      <c r="A6760" s="323"/>
    </row>
    <row r="6761" spans="1:1" x14ac:dyDescent="0.25">
      <c r="A6761" s="323"/>
    </row>
    <row r="6762" spans="1:1" x14ac:dyDescent="0.25">
      <c r="A6762" s="323"/>
    </row>
    <row r="6763" spans="1:1" x14ac:dyDescent="0.25">
      <c r="A6763" s="323"/>
    </row>
    <row r="6764" spans="1:1" x14ac:dyDescent="0.25">
      <c r="A6764" s="323"/>
    </row>
    <row r="6765" spans="1:1" x14ac:dyDescent="0.25">
      <c r="A6765" s="323"/>
    </row>
    <row r="6766" spans="1:1" x14ac:dyDescent="0.25">
      <c r="A6766" s="323"/>
    </row>
    <row r="6767" spans="1:1" x14ac:dyDescent="0.25">
      <c r="A6767" s="323"/>
    </row>
    <row r="6768" spans="1:1" x14ac:dyDescent="0.25">
      <c r="A6768" s="323"/>
    </row>
    <row r="6769" spans="1:1" x14ac:dyDescent="0.25">
      <c r="A6769" s="323"/>
    </row>
    <row r="6770" spans="1:1" x14ac:dyDescent="0.25">
      <c r="A6770" s="323"/>
    </row>
    <row r="6771" spans="1:1" x14ac:dyDescent="0.25">
      <c r="A6771" s="323"/>
    </row>
    <row r="6772" spans="1:1" x14ac:dyDescent="0.25">
      <c r="A6772" s="323"/>
    </row>
    <row r="6773" spans="1:1" x14ac:dyDescent="0.25">
      <c r="A6773" s="323"/>
    </row>
    <row r="6774" spans="1:1" x14ac:dyDescent="0.25">
      <c r="A6774" s="323"/>
    </row>
    <row r="6775" spans="1:1" x14ac:dyDescent="0.25">
      <c r="A6775" s="323"/>
    </row>
    <row r="6776" spans="1:1" x14ac:dyDescent="0.25">
      <c r="A6776" s="323"/>
    </row>
    <row r="6777" spans="1:1" x14ac:dyDescent="0.25">
      <c r="A6777" s="323"/>
    </row>
    <row r="6778" spans="1:1" x14ac:dyDescent="0.25">
      <c r="A6778" s="323"/>
    </row>
    <row r="6779" spans="1:1" x14ac:dyDescent="0.25">
      <c r="A6779" s="323"/>
    </row>
    <row r="6780" spans="1:1" x14ac:dyDescent="0.25">
      <c r="A6780" s="323"/>
    </row>
    <row r="6781" spans="1:1" x14ac:dyDescent="0.25">
      <c r="A6781" s="323"/>
    </row>
    <row r="6782" spans="1:1" x14ac:dyDescent="0.25">
      <c r="A6782" s="323"/>
    </row>
    <row r="6783" spans="1:1" x14ac:dyDescent="0.25">
      <c r="A6783" s="323"/>
    </row>
    <row r="6784" spans="1:1" x14ac:dyDescent="0.25">
      <c r="A6784" s="323"/>
    </row>
    <row r="6785" spans="1:1" x14ac:dyDescent="0.25">
      <c r="A6785" s="323"/>
    </row>
    <row r="6786" spans="1:1" x14ac:dyDescent="0.25">
      <c r="A6786" s="323"/>
    </row>
    <row r="6787" spans="1:1" x14ac:dyDescent="0.25">
      <c r="A6787" s="323"/>
    </row>
    <row r="6788" spans="1:1" x14ac:dyDescent="0.25">
      <c r="A6788" s="323"/>
    </row>
    <row r="6789" spans="1:1" x14ac:dyDescent="0.25">
      <c r="A6789" s="323"/>
    </row>
    <row r="6790" spans="1:1" x14ac:dyDescent="0.25">
      <c r="A6790" s="323"/>
    </row>
    <row r="6791" spans="1:1" x14ac:dyDescent="0.25">
      <c r="A6791" s="323"/>
    </row>
    <row r="6792" spans="1:1" x14ac:dyDescent="0.25">
      <c r="A6792" s="323"/>
    </row>
    <row r="6793" spans="1:1" x14ac:dyDescent="0.25">
      <c r="A6793" s="323"/>
    </row>
    <row r="6794" spans="1:1" x14ac:dyDescent="0.25">
      <c r="A6794" s="323"/>
    </row>
    <row r="6795" spans="1:1" x14ac:dyDescent="0.25">
      <c r="A6795" s="323"/>
    </row>
    <row r="6796" spans="1:1" x14ac:dyDescent="0.25">
      <c r="A6796" s="323"/>
    </row>
    <row r="6797" spans="1:1" x14ac:dyDescent="0.25">
      <c r="A6797" s="323"/>
    </row>
    <row r="6798" spans="1:1" x14ac:dyDescent="0.25">
      <c r="A6798" s="323"/>
    </row>
    <row r="6799" spans="1:1" x14ac:dyDescent="0.25">
      <c r="A6799" s="323"/>
    </row>
    <row r="6800" spans="1:1" x14ac:dyDescent="0.25">
      <c r="A6800" s="323"/>
    </row>
    <row r="6801" spans="1:1" x14ac:dyDescent="0.25">
      <c r="A6801" s="323"/>
    </row>
    <row r="6802" spans="1:1" x14ac:dyDescent="0.25">
      <c r="A6802" s="323"/>
    </row>
    <row r="6803" spans="1:1" x14ac:dyDescent="0.25">
      <c r="A6803" s="323"/>
    </row>
    <row r="6804" spans="1:1" x14ac:dyDescent="0.25">
      <c r="A6804" s="323"/>
    </row>
    <row r="6805" spans="1:1" x14ac:dyDescent="0.25">
      <c r="A6805" s="323"/>
    </row>
    <row r="6806" spans="1:1" x14ac:dyDescent="0.25">
      <c r="A6806" s="323"/>
    </row>
    <row r="6807" spans="1:1" x14ac:dyDescent="0.25">
      <c r="A6807" s="323"/>
    </row>
    <row r="6808" spans="1:1" x14ac:dyDescent="0.25">
      <c r="A6808" s="323"/>
    </row>
    <row r="6809" spans="1:1" x14ac:dyDescent="0.25">
      <c r="A6809" s="323"/>
    </row>
    <row r="6810" spans="1:1" x14ac:dyDescent="0.25">
      <c r="A6810" s="323"/>
    </row>
    <row r="6811" spans="1:1" x14ac:dyDescent="0.25">
      <c r="A6811" s="323"/>
    </row>
    <row r="6812" spans="1:1" x14ac:dyDescent="0.25">
      <c r="A6812" s="323"/>
    </row>
    <row r="6813" spans="1:1" x14ac:dyDescent="0.25">
      <c r="A6813" s="323"/>
    </row>
    <row r="6814" spans="1:1" x14ac:dyDescent="0.25">
      <c r="A6814" s="323"/>
    </row>
    <row r="6815" spans="1:1" x14ac:dyDescent="0.25">
      <c r="A6815" s="323"/>
    </row>
    <row r="6816" spans="1:1" x14ac:dyDescent="0.25">
      <c r="A6816" s="323"/>
    </row>
    <row r="6817" spans="1:1" x14ac:dyDescent="0.25">
      <c r="A6817" s="323"/>
    </row>
    <row r="6818" spans="1:1" x14ac:dyDescent="0.25">
      <c r="A6818" s="323"/>
    </row>
    <row r="6819" spans="1:1" x14ac:dyDescent="0.25">
      <c r="A6819" s="323"/>
    </row>
    <row r="6820" spans="1:1" x14ac:dyDescent="0.25">
      <c r="A6820" s="323"/>
    </row>
    <row r="6821" spans="1:1" x14ac:dyDescent="0.25">
      <c r="A6821" s="323"/>
    </row>
    <row r="6822" spans="1:1" x14ac:dyDescent="0.25">
      <c r="A6822" s="323"/>
    </row>
    <row r="6823" spans="1:1" x14ac:dyDescent="0.25">
      <c r="A6823" s="323"/>
    </row>
    <row r="6824" spans="1:1" x14ac:dyDescent="0.25">
      <c r="A6824" s="323"/>
    </row>
    <row r="6825" spans="1:1" x14ac:dyDescent="0.25">
      <c r="A6825" s="323"/>
    </row>
    <row r="6826" spans="1:1" x14ac:dyDescent="0.25">
      <c r="A6826" s="323"/>
    </row>
    <row r="6827" spans="1:1" x14ac:dyDescent="0.25">
      <c r="A6827" s="323"/>
    </row>
    <row r="6828" spans="1:1" x14ac:dyDescent="0.25">
      <c r="A6828" s="323"/>
    </row>
    <row r="6829" spans="1:1" x14ac:dyDescent="0.25">
      <c r="A6829" s="323"/>
    </row>
    <row r="6830" spans="1:1" x14ac:dyDescent="0.25">
      <c r="A6830" s="323"/>
    </row>
    <row r="6831" spans="1:1" x14ac:dyDescent="0.25">
      <c r="A6831" s="323"/>
    </row>
    <row r="6832" spans="1:1" x14ac:dyDescent="0.25">
      <c r="A6832" s="323"/>
    </row>
    <row r="6833" spans="1:1" x14ac:dyDescent="0.25">
      <c r="A6833" s="323"/>
    </row>
    <row r="6834" spans="1:1" x14ac:dyDescent="0.25">
      <c r="A6834" s="323"/>
    </row>
    <row r="6835" spans="1:1" x14ac:dyDescent="0.25">
      <c r="A6835" s="323"/>
    </row>
    <row r="6836" spans="1:1" x14ac:dyDescent="0.25">
      <c r="A6836" s="323"/>
    </row>
    <row r="6837" spans="1:1" x14ac:dyDescent="0.25">
      <c r="A6837" s="323"/>
    </row>
    <row r="6838" spans="1:1" x14ac:dyDescent="0.25">
      <c r="A6838" s="323"/>
    </row>
    <row r="6839" spans="1:1" x14ac:dyDescent="0.25">
      <c r="A6839" s="323"/>
    </row>
    <row r="6840" spans="1:1" x14ac:dyDescent="0.25">
      <c r="A6840" s="323"/>
    </row>
    <row r="6841" spans="1:1" x14ac:dyDescent="0.25">
      <c r="A6841" s="323"/>
    </row>
    <row r="6842" spans="1:1" x14ac:dyDescent="0.25">
      <c r="A6842" s="323"/>
    </row>
    <row r="6843" spans="1:1" x14ac:dyDescent="0.25">
      <c r="A6843" s="323"/>
    </row>
    <row r="6844" spans="1:1" x14ac:dyDescent="0.25">
      <c r="A6844" s="323"/>
    </row>
    <row r="6845" spans="1:1" x14ac:dyDescent="0.25">
      <c r="A6845" s="323"/>
    </row>
    <row r="6846" spans="1:1" x14ac:dyDescent="0.25">
      <c r="A6846" s="323"/>
    </row>
    <row r="6847" spans="1:1" x14ac:dyDescent="0.25">
      <c r="A6847" s="323"/>
    </row>
    <row r="6848" spans="1:1" x14ac:dyDescent="0.25">
      <c r="A6848" s="323"/>
    </row>
    <row r="6849" spans="1:1" x14ac:dyDescent="0.25">
      <c r="A6849" s="323"/>
    </row>
    <row r="6850" spans="1:1" x14ac:dyDescent="0.25">
      <c r="A6850" s="323"/>
    </row>
    <row r="6851" spans="1:1" x14ac:dyDescent="0.25">
      <c r="A6851" s="323"/>
    </row>
    <row r="6852" spans="1:1" x14ac:dyDescent="0.25">
      <c r="A6852" s="323"/>
    </row>
    <row r="6853" spans="1:1" x14ac:dyDescent="0.25">
      <c r="A6853" s="323"/>
    </row>
    <row r="6854" spans="1:1" x14ac:dyDescent="0.25">
      <c r="A6854" s="323"/>
    </row>
    <row r="6855" spans="1:1" x14ac:dyDescent="0.25">
      <c r="A6855" s="323"/>
    </row>
    <row r="6856" spans="1:1" x14ac:dyDescent="0.25">
      <c r="A6856" s="323"/>
    </row>
    <row r="6857" spans="1:1" x14ac:dyDescent="0.25">
      <c r="A6857" s="323"/>
    </row>
    <row r="6858" spans="1:1" x14ac:dyDescent="0.25">
      <c r="A6858" s="323"/>
    </row>
    <row r="6859" spans="1:1" x14ac:dyDescent="0.25">
      <c r="A6859" s="323"/>
    </row>
    <row r="6860" spans="1:1" x14ac:dyDescent="0.25">
      <c r="A6860" s="323"/>
    </row>
    <row r="6861" spans="1:1" x14ac:dyDescent="0.25">
      <c r="A6861" s="323"/>
    </row>
    <row r="6862" spans="1:1" x14ac:dyDescent="0.25">
      <c r="A6862" s="323"/>
    </row>
    <row r="6863" spans="1:1" x14ac:dyDescent="0.25">
      <c r="A6863" s="323"/>
    </row>
    <row r="6864" spans="1:1" x14ac:dyDescent="0.25">
      <c r="A6864" s="323"/>
    </row>
    <row r="6865" spans="1:1" x14ac:dyDescent="0.25">
      <c r="A6865" s="323"/>
    </row>
    <row r="6866" spans="1:1" x14ac:dyDescent="0.25">
      <c r="A6866" s="323"/>
    </row>
    <row r="6867" spans="1:1" x14ac:dyDescent="0.25">
      <c r="A6867" s="323"/>
    </row>
    <row r="6868" spans="1:1" x14ac:dyDescent="0.25">
      <c r="A6868" s="323"/>
    </row>
    <row r="6869" spans="1:1" x14ac:dyDescent="0.25">
      <c r="A6869" s="323"/>
    </row>
    <row r="6870" spans="1:1" x14ac:dyDescent="0.25">
      <c r="A6870" s="323"/>
    </row>
    <row r="6871" spans="1:1" x14ac:dyDescent="0.25">
      <c r="A6871" s="323"/>
    </row>
    <row r="6872" spans="1:1" x14ac:dyDescent="0.25">
      <c r="A6872" s="323"/>
    </row>
    <row r="6873" spans="1:1" x14ac:dyDescent="0.25">
      <c r="A6873" s="323"/>
    </row>
    <row r="6874" spans="1:1" x14ac:dyDescent="0.25">
      <c r="A6874" s="323"/>
    </row>
    <row r="6875" spans="1:1" x14ac:dyDescent="0.25">
      <c r="A6875" s="323"/>
    </row>
    <row r="6876" spans="1:1" x14ac:dyDescent="0.25">
      <c r="A6876" s="323"/>
    </row>
    <row r="6877" spans="1:1" x14ac:dyDescent="0.25">
      <c r="A6877" s="323"/>
    </row>
    <row r="6878" spans="1:1" x14ac:dyDescent="0.25">
      <c r="A6878" s="323"/>
    </row>
    <row r="6879" spans="1:1" x14ac:dyDescent="0.25">
      <c r="A6879" s="323"/>
    </row>
    <row r="6880" spans="1:1" x14ac:dyDescent="0.25">
      <c r="A6880" s="323"/>
    </row>
    <row r="6881" spans="1:1" x14ac:dyDescent="0.25">
      <c r="A6881" s="323"/>
    </row>
    <row r="6882" spans="1:1" x14ac:dyDescent="0.25">
      <c r="A6882" s="323"/>
    </row>
    <row r="6883" spans="1:1" x14ac:dyDescent="0.25">
      <c r="A6883" s="323"/>
    </row>
    <row r="6884" spans="1:1" x14ac:dyDescent="0.25">
      <c r="A6884" s="323"/>
    </row>
    <row r="6885" spans="1:1" x14ac:dyDescent="0.25">
      <c r="A6885" s="323"/>
    </row>
    <row r="6886" spans="1:1" x14ac:dyDescent="0.25">
      <c r="A6886" s="323"/>
    </row>
    <row r="6887" spans="1:1" x14ac:dyDescent="0.25">
      <c r="A6887" s="323"/>
    </row>
    <row r="6888" spans="1:1" x14ac:dyDescent="0.25">
      <c r="A6888" s="323"/>
    </row>
    <row r="6889" spans="1:1" x14ac:dyDescent="0.25">
      <c r="A6889" s="323"/>
    </row>
    <row r="6890" spans="1:1" x14ac:dyDescent="0.25">
      <c r="A6890" s="323"/>
    </row>
    <row r="6891" spans="1:1" x14ac:dyDescent="0.25">
      <c r="A6891" s="323"/>
    </row>
    <row r="6892" spans="1:1" x14ac:dyDescent="0.25">
      <c r="A6892" s="323"/>
    </row>
    <row r="6893" spans="1:1" x14ac:dyDescent="0.25">
      <c r="A6893" s="323"/>
    </row>
    <row r="6894" spans="1:1" x14ac:dyDescent="0.25">
      <c r="A6894" s="323"/>
    </row>
    <row r="6895" spans="1:1" x14ac:dyDescent="0.25">
      <c r="A6895" s="323"/>
    </row>
    <row r="6896" spans="1:1" x14ac:dyDescent="0.25">
      <c r="A6896" s="323"/>
    </row>
    <row r="6897" spans="1:1" x14ac:dyDescent="0.25">
      <c r="A6897" s="323"/>
    </row>
    <row r="6898" spans="1:1" x14ac:dyDescent="0.25">
      <c r="A6898" s="323"/>
    </row>
    <row r="6899" spans="1:1" x14ac:dyDescent="0.25">
      <c r="A6899" s="323"/>
    </row>
    <row r="6900" spans="1:1" x14ac:dyDescent="0.25">
      <c r="A6900" s="323"/>
    </row>
    <row r="6901" spans="1:1" x14ac:dyDescent="0.25">
      <c r="A6901" s="323"/>
    </row>
    <row r="6902" spans="1:1" x14ac:dyDescent="0.25">
      <c r="A6902" s="323"/>
    </row>
    <row r="6903" spans="1:1" x14ac:dyDescent="0.25">
      <c r="A6903" s="323"/>
    </row>
    <row r="6904" spans="1:1" x14ac:dyDescent="0.25">
      <c r="A6904" s="323"/>
    </row>
    <row r="6905" spans="1:1" x14ac:dyDescent="0.25">
      <c r="A6905" s="323"/>
    </row>
    <row r="6906" spans="1:1" x14ac:dyDescent="0.25">
      <c r="A6906" s="323"/>
    </row>
    <row r="6907" spans="1:1" x14ac:dyDescent="0.25">
      <c r="A6907" s="323"/>
    </row>
    <row r="6908" spans="1:1" x14ac:dyDescent="0.25">
      <c r="A6908" s="323"/>
    </row>
    <row r="6909" spans="1:1" x14ac:dyDescent="0.25">
      <c r="A6909" s="323"/>
    </row>
    <row r="6910" spans="1:1" x14ac:dyDescent="0.25">
      <c r="A6910" s="323"/>
    </row>
    <row r="6911" spans="1:1" x14ac:dyDescent="0.25">
      <c r="A6911" s="323"/>
    </row>
    <row r="6912" spans="1:1" x14ac:dyDescent="0.25">
      <c r="A6912" s="323"/>
    </row>
    <row r="6913" spans="1:1" x14ac:dyDescent="0.25">
      <c r="A6913" s="323"/>
    </row>
    <row r="6914" spans="1:1" x14ac:dyDescent="0.25">
      <c r="A6914" s="323"/>
    </row>
    <row r="6915" spans="1:1" x14ac:dyDescent="0.25">
      <c r="A6915" s="323"/>
    </row>
    <row r="6916" spans="1:1" x14ac:dyDescent="0.25">
      <c r="A6916" s="323"/>
    </row>
    <row r="6917" spans="1:1" x14ac:dyDescent="0.25">
      <c r="A6917" s="323"/>
    </row>
    <row r="6918" spans="1:1" x14ac:dyDescent="0.25">
      <c r="A6918" s="323"/>
    </row>
    <row r="6919" spans="1:1" x14ac:dyDescent="0.25">
      <c r="A6919" s="323"/>
    </row>
    <row r="6920" spans="1:1" x14ac:dyDescent="0.25">
      <c r="A6920" s="323"/>
    </row>
    <row r="6921" spans="1:1" x14ac:dyDescent="0.25">
      <c r="A6921" s="323"/>
    </row>
    <row r="6922" spans="1:1" x14ac:dyDescent="0.25">
      <c r="A6922" s="323"/>
    </row>
    <row r="6923" spans="1:1" x14ac:dyDescent="0.25">
      <c r="A6923" s="323"/>
    </row>
    <row r="6924" spans="1:1" x14ac:dyDescent="0.25">
      <c r="A6924" s="323"/>
    </row>
    <row r="6925" spans="1:1" x14ac:dyDescent="0.25">
      <c r="A6925" s="323"/>
    </row>
    <row r="6926" spans="1:1" x14ac:dyDescent="0.25">
      <c r="A6926" s="323"/>
    </row>
    <row r="6927" spans="1:1" x14ac:dyDescent="0.25">
      <c r="A6927" s="323"/>
    </row>
    <row r="6928" spans="1:1" x14ac:dyDescent="0.25">
      <c r="A6928" s="323"/>
    </row>
    <row r="6929" spans="1:1" x14ac:dyDescent="0.25">
      <c r="A6929" s="323"/>
    </row>
    <row r="6930" spans="1:1" x14ac:dyDescent="0.25">
      <c r="A6930" s="323"/>
    </row>
    <row r="6931" spans="1:1" x14ac:dyDescent="0.25">
      <c r="A6931" s="323"/>
    </row>
    <row r="6932" spans="1:1" x14ac:dyDescent="0.25">
      <c r="A6932" s="323"/>
    </row>
    <row r="6933" spans="1:1" x14ac:dyDescent="0.25">
      <c r="A6933" s="323"/>
    </row>
    <row r="6934" spans="1:1" x14ac:dyDescent="0.25">
      <c r="A6934" s="323"/>
    </row>
    <row r="6935" spans="1:1" x14ac:dyDescent="0.25">
      <c r="A6935" s="323"/>
    </row>
    <row r="6936" spans="1:1" x14ac:dyDescent="0.25">
      <c r="A6936" s="323"/>
    </row>
    <row r="6937" spans="1:1" x14ac:dyDescent="0.25">
      <c r="A6937" s="323"/>
    </row>
    <row r="6938" spans="1:1" x14ac:dyDescent="0.25">
      <c r="A6938" s="323"/>
    </row>
    <row r="6939" spans="1:1" x14ac:dyDescent="0.25">
      <c r="A6939" s="323"/>
    </row>
    <row r="6940" spans="1:1" x14ac:dyDescent="0.25">
      <c r="A6940" s="323"/>
    </row>
    <row r="6941" spans="1:1" x14ac:dyDescent="0.25">
      <c r="A6941" s="323"/>
    </row>
    <row r="6942" spans="1:1" x14ac:dyDescent="0.25">
      <c r="A6942" s="323"/>
    </row>
    <row r="6943" spans="1:1" x14ac:dyDescent="0.25">
      <c r="A6943" s="323"/>
    </row>
    <row r="6944" spans="1:1" x14ac:dyDescent="0.25">
      <c r="A6944" s="323"/>
    </row>
    <row r="6945" spans="1:1" x14ac:dyDescent="0.25">
      <c r="A6945" s="323"/>
    </row>
    <row r="6946" spans="1:1" x14ac:dyDescent="0.25">
      <c r="A6946" s="323"/>
    </row>
    <row r="6947" spans="1:1" x14ac:dyDescent="0.25">
      <c r="A6947" s="323"/>
    </row>
    <row r="6948" spans="1:1" x14ac:dyDescent="0.25">
      <c r="A6948" s="323"/>
    </row>
    <row r="6949" spans="1:1" x14ac:dyDescent="0.25">
      <c r="A6949" s="323"/>
    </row>
    <row r="6950" spans="1:1" x14ac:dyDescent="0.25">
      <c r="A6950" s="323"/>
    </row>
    <row r="6951" spans="1:1" x14ac:dyDescent="0.25">
      <c r="A6951" s="323"/>
    </row>
    <row r="6952" spans="1:1" x14ac:dyDescent="0.25">
      <c r="A6952" s="323"/>
    </row>
    <row r="6953" spans="1:1" x14ac:dyDescent="0.25">
      <c r="A6953" s="323"/>
    </row>
    <row r="6954" spans="1:1" x14ac:dyDescent="0.25">
      <c r="A6954" s="323"/>
    </row>
    <row r="6955" spans="1:1" x14ac:dyDescent="0.25">
      <c r="A6955" s="323"/>
    </row>
    <row r="6956" spans="1:1" x14ac:dyDescent="0.25">
      <c r="A6956" s="323"/>
    </row>
    <row r="6957" spans="1:1" x14ac:dyDescent="0.25">
      <c r="A6957" s="323"/>
    </row>
    <row r="6958" spans="1:1" x14ac:dyDescent="0.25">
      <c r="A6958" s="323"/>
    </row>
    <row r="6959" spans="1:1" x14ac:dyDescent="0.25">
      <c r="A6959" s="323"/>
    </row>
    <row r="6960" spans="1:1" x14ac:dyDescent="0.25">
      <c r="A6960" s="323"/>
    </row>
    <row r="6961" spans="1:1" x14ac:dyDescent="0.25">
      <c r="A6961" s="323"/>
    </row>
    <row r="6962" spans="1:1" x14ac:dyDescent="0.25">
      <c r="A6962" s="323"/>
    </row>
    <row r="6963" spans="1:1" x14ac:dyDescent="0.25">
      <c r="A6963" s="323"/>
    </row>
    <row r="6964" spans="1:1" x14ac:dyDescent="0.25">
      <c r="A6964" s="323"/>
    </row>
    <row r="6965" spans="1:1" x14ac:dyDescent="0.25">
      <c r="A6965" s="323"/>
    </row>
    <row r="6966" spans="1:1" x14ac:dyDescent="0.25">
      <c r="A6966" s="323"/>
    </row>
    <row r="6967" spans="1:1" x14ac:dyDescent="0.25">
      <c r="A6967" s="323"/>
    </row>
    <row r="6968" spans="1:1" x14ac:dyDescent="0.25">
      <c r="A6968" s="323"/>
    </row>
    <row r="6969" spans="1:1" x14ac:dyDescent="0.25">
      <c r="A6969" s="323"/>
    </row>
    <row r="6970" spans="1:1" x14ac:dyDescent="0.25">
      <c r="A6970" s="323"/>
    </row>
    <row r="6971" spans="1:1" x14ac:dyDescent="0.25">
      <c r="A6971" s="323"/>
    </row>
    <row r="6972" spans="1:1" x14ac:dyDescent="0.25">
      <c r="A6972" s="323"/>
    </row>
    <row r="6973" spans="1:1" x14ac:dyDescent="0.25">
      <c r="A6973" s="323"/>
    </row>
    <row r="6974" spans="1:1" x14ac:dyDescent="0.25">
      <c r="A6974" s="323"/>
    </row>
    <row r="6975" spans="1:1" x14ac:dyDescent="0.25">
      <c r="A6975" s="323"/>
    </row>
    <row r="6976" spans="1:1" x14ac:dyDescent="0.25">
      <c r="A6976" s="323"/>
    </row>
    <row r="6977" spans="1:1" x14ac:dyDescent="0.25">
      <c r="A6977" s="323"/>
    </row>
    <row r="6978" spans="1:1" x14ac:dyDescent="0.25">
      <c r="A6978" s="323"/>
    </row>
    <row r="6979" spans="1:1" x14ac:dyDescent="0.25">
      <c r="A6979" s="323"/>
    </row>
    <row r="6980" spans="1:1" x14ac:dyDescent="0.25">
      <c r="A6980" s="323"/>
    </row>
    <row r="6981" spans="1:1" x14ac:dyDescent="0.25">
      <c r="A6981" s="323"/>
    </row>
    <row r="6982" spans="1:1" x14ac:dyDescent="0.25">
      <c r="A6982" s="323"/>
    </row>
    <row r="6983" spans="1:1" x14ac:dyDescent="0.25">
      <c r="A6983" s="323"/>
    </row>
    <row r="6984" spans="1:1" x14ac:dyDescent="0.25">
      <c r="A6984" s="323"/>
    </row>
    <row r="6985" spans="1:1" x14ac:dyDescent="0.25">
      <c r="A6985" s="323"/>
    </row>
    <row r="6986" spans="1:1" x14ac:dyDescent="0.25">
      <c r="A6986" s="323"/>
    </row>
    <row r="6987" spans="1:1" x14ac:dyDescent="0.25">
      <c r="A6987" s="323"/>
    </row>
    <row r="6988" spans="1:1" x14ac:dyDescent="0.25">
      <c r="A6988" s="323"/>
    </row>
    <row r="6989" spans="1:1" x14ac:dyDescent="0.25">
      <c r="A6989" s="323"/>
    </row>
    <row r="6990" spans="1:1" x14ac:dyDescent="0.25">
      <c r="A6990" s="323"/>
    </row>
    <row r="6991" spans="1:1" x14ac:dyDescent="0.25">
      <c r="A6991" s="323"/>
    </row>
    <row r="6992" spans="1:1" x14ac:dyDescent="0.25">
      <c r="A6992" s="323"/>
    </row>
    <row r="6993" spans="1:1" x14ac:dyDescent="0.25">
      <c r="A6993" s="323"/>
    </row>
    <row r="6994" spans="1:1" x14ac:dyDescent="0.25">
      <c r="A6994" s="323"/>
    </row>
    <row r="6995" spans="1:1" x14ac:dyDescent="0.25">
      <c r="A6995" s="323"/>
    </row>
    <row r="6996" spans="1:1" x14ac:dyDescent="0.25">
      <c r="A6996" s="323"/>
    </row>
    <row r="6997" spans="1:1" x14ac:dyDescent="0.25">
      <c r="A6997" s="323"/>
    </row>
    <row r="6998" spans="1:1" x14ac:dyDescent="0.25">
      <c r="A6998" s="323"/>
    </row>
    <row r="6999" spans="1:1" x14ac:dyDescent="0.25">
      <c r="A6999" s="323"/>
    </row>
    <row r="7000" spans="1:1" x14ac:dyDescent="0.25">
      <c r="A7000" s="323"/>
    </row>
    <row r="7001" spans="1:1" x14ac:dyDescent="0.25">
      <c r="A7001" s="323"/>
    </row>
    <row r="7002" spans="1:1" x14ac:dyDescent="0.25">
      <c r="A7002" s="323"/>
    </row>
    <row r="7003" spans="1:1" x14ac:dyDescent="0.25">
      <c r="A7003" s="323"/>
    </row>
    <row r="7004" spans="1:1" x14ac:dyDescent="0.25">
      <c r="A7004" s="323"/>
    </row>
    <row r="7005" spans="1:1" x14ac:dyDescent="0.25">
      <c r="A7005" s="323"/>
    </row>
    <row r="7006" spans="1:1" x14ac:dyDescent="0.25">
      <c r="A7006" s="323"/>
    </row>
    <row r="7007" spans="1:1" x14ac:dyDescent="0.25">
      <c r="A7007" s="323"/>
    </row>
    <row r="7008" spans="1:1" x14ac:dyDescent="0.25">
      <c r="A7008" s="323"/>
    </row>
    <row r="7009" spans="1:1" x14ac:dyDescent="0.25">
      <c r="A7009" s="323"/>
    </row>
    <row r="7010" spans="1:1" x14ac:dyDescent="0.25">
      <c r="A7010" s="323"/>
    </row>
    <row r="7011" spans="1:1" x14ac:dyDescent="0.25">
      <c r="A7011" s="323"/>
    </row>
    <row r="7012" spans="1:1" x14ac:dyDescent="0.25">
      <c r="A7012" s="323"/>
    </row>
    <row r="7013" spans="1:1" x14ac:dyDescent="0.25">
      <c r="A7013" s="323"/>
    </row>
    <row r="7014" spans="1:1" x14ac:dyDescent="0.25">
      <c r="A7014" s="323"/>
    </row>
    <row r="7015" spans="1:1" x14ac:dyDescent="0.25">
      <c r="A7015" s="323"/>
    </row>
    <row r="7016" spans="1:1" x14ac:dyDescent="0.25">
      <c r="A7016" s="323"/>
    </row>
    <row r="7017" spans="1:1" x14ac:dyDescent="0.25">
      <c r="A7017" s="323"/>
    </row>
    <row r="7018" spans="1:1" x14ac:dyDescent="0.25">
      <c r="A7018" s="323"/>
    </row>
    <row r="7019" spans="1:1" x14ac:dyDescent="0.25">
      <c r="A7019" s="323"/>
    </row>
    <row r="7020" spans="1:1" x14ac:dyDescent="0.25">
      <c r="A7020" s="323"/>
    </row>
    <row r="7021" spans="1:1" x14ac:dyDescent="0.25">
      <c r="A7021" s="323"/>
    </row>
    <row r="7022" spans="1:1" x14ac:dyDescent="0.25">
      <c r="A7022" s="323"/>
    </row>
    <row r="7023" spans="1:1" x14ac:dyDescent="0.25">
      <c r="A7023" s="323"/>
    </row>
    <row r="7024" spans="1:1" x14ac:dyDescent="0.25">
      <c r="A7024" s="323"/>
    </row>
    <row r="7025" spans="1:1" x14ac:dyDescent="0.25">
      <c r="A7025" s="323"/>
    </row>
    <row r="7026" spans="1:1" x14ac:dyDescent="0.25">
      <c r="A7026" s="323"/>
    </row>
    <row r="7027" spans="1:1" x14ac:dyDescent="0.25">
      <c r="A7027" s="323"/>
    </row>
    <row r="7028" spans="1:1" x14ac:dyDescent="0.25">
      <c r="A7028" s="323"/>
    </row>
    <row r="7029" spans="1:1" x14ac:dyDescent="0.25">
      <c r="A7029" s="323"/>
    </row>
    <row r="7030" spans="1:1" x14ac:dyDescent="0.25">
      <c r="A7030" s="323"/>
    </row>
    <row r="7031" spans="1:1" x14ac:dyDescent="0.25">
      <c r="A7031" s="323"/>
    </row>
    <row r="7032" spans="1:1" x14ac:dyDescent="0.25">
      <c r="A7032" s="323"/>
    </row>
    <row r="7033" spans="1:1" x14ac:dyDescent="0.25">
      <c r="A7033" s="323"/>
    </row>
    <row r="7034" spans="1:1" x14ac:dyDescent="0.25">
      <c r="A7034" s="323"/>
    </row>
    <row r="7035" spans="1:1" x14ac:dyDescent="0.25">
      <c r="A7035" s="323"/>
    </row>
    <row r="7036" spans="1:1" x14ac:dyDescent="0.25">
      <c r="A7036" s="323"/>
    </row>
    <row r="7037" spans="1:1" x14ac:dyDescent="0.25">
      <c r="A7037" s="323"/>
    </row>
    <row r="7038" spans="1:1" x14ac:dyDescent="0.25">
      <c r="A7038" s="323"/>
    </row>
    <row r="7039" spans="1:1" x14ac:dyDescent="0.25">
      <c r="A7039" s="323"/>
    </row>
    <row r="7040" spans="1:1" x14ac:dyDescent="0.25">
      <c r="A7040" s="323"/>
    </row>
    <row r="7041" spans="1:1" x14ac:dyDescent="0.25">
      <c r="A7041" s="323"/>
    </row>
    <row r="7042" spans="1:1" x14ac:dyDescent="0.25">
      <c r="A7042" s="323"/>
    </row>
    <row r="7043" spans="1:1" x14ac:dyDescent="0.25">
      <c r="A7043" s="323"/>
    </row>
    <row r="7044" spans="1:1" x14ac:dyDescent="0.25">
      <c r="A7044" s="323"/>
    </row>
    <row r="7045" spans="1:1" x14ac:dyDescent="0.25">
      <c r="A7045" s="323"/>
    </row>
    <row r="7046" spans="1:1" x14ac:dyDescent="0.25">
      <c r="A7046" s="323"/>
    </row>
    <row r="7047" spans="1:1" x14ac:dyDescent="0.25">
      <c r="A7047" s="323"/>
    </row>
    <row r="7048" spans="1:1" x14ac:dyDescent="0.25">
      <c r="A7048" s="323"/>
    </row>
    <row r="7049" spans="1:1" x14ac:dyDescent="0.25">
      <c r="A7049" s="323"/>
    </row>
    <row r="7050" spans="1:1" x14ac:dyDescent="0.25">
      <c r="A7050" s="323"/>
    </row>
    <row r="7051" spans="1:1" x14ac:dyDescent="0.25">
      <c r="A7051" s="323"/>
    </row>
    <row r="7052" spans="1:1" x14ac:dyDescent="0.25">
      <c r="A7052" s="323"/>
    </row>
    <row r="7053" spans="1:1" x14ac:dyDescent="0.25">
      <c r="A7053" s="323"/>
    </row>
    <row r="7054" spans="1:1" x14ac:dyDescent="0.25">
      <c r="A7054" s="323"/>
    </row>
    <row r="7055" spans="1:1" x14ac:dyDescent="0.25">
      <c r="A7055" s="323"/>
    </row>
    <row r="7056" spans="1:1" x14ac:dyDescent="0.25">
      <c r="A7056" s="323"/>
    </row>
    <row r="7057" spans="1:1" x14ac:dyDescent="0.25">
      <c r="A7057" s="323"/>
    </row>
    <row r="7058" spans="1:1" x14ac:dyDescent="0.25">
      <c r="A7058" s="323"/>
    </row>
    <row r="7059" spans="1:1" x14ac:dyDescent="0.25">
      <c r="A7059" s="323"/>
    </row>
    <row r="7060" spans="1:1" x14ac:dyDescent="0.25">
      <c r="A7060" s="323"/>
    </row>
    <row r="7061" spans="1:1" x14ac:dyDescent="0.25">
      <c r="A7061" s="323"/>
    </row>
    <row r="7062" spans="1:1" x14ac:dyDescent="0.25">
      <c r="A7062" s="323"/>
    </row>
    <row r="7063" spans="1:1" x14ac:dyDescent="0.25">
      <c r="A7063" s="323"/>
    </row>
    <row r="7064" spans="1:1" x14ac:dyDescent="0.25">
      <c r="A7064" s="323"/>
    </row>
    <row r="7065" spans="1:1" x14ac:dyDescent="0.25">
      <c r="A7065" s="323"/>
    </row>
    <row r="7066" spans="1:1" x14ac:dyDescent="0.25">
      <c r="A7066" s="323"/>
    </row>
    <row r="7067" spans="1:1" x14ac:dyDescent="0.25">
      <c r="A7067" s="323"/>
    </row>
    <row r="7068" spans="1:1" x14ac:dyDescent="0.25">
      <c r="A7068" s="323"/>
    </row>
    <row r="7069" spans="1:1" x14ac:dyDescent="0.25">
      <c r="A7069" s="323"/>
    </row>
    <row r="7070" spans="1:1" x14ac:dyDescent="0.25">
      <c r="A7070" s="323"/>
    </row>
    <row r="7071" spans="1:1" x14ac:dyDescent="0.25">
      <c r="A7071" s="323"/>
    </row>
    <row r="7072" spans="1:1" x14ac:dyDescent="0.25">
      <c r="A7072" s="323"/>
    </row>
    <row r="7073" spans="1:1" x14ac:dyDescent="0.25">
      <c r="A7073" s="323"/>
    </row>
    <row r="7074" spans="1:1" x14ac:dyDescent="0.25">
      <c r="A7074" s="323"/>
    </row>
    <row r="7075" spans="1:1" x14ac:dyDescent="0.25">
      <c r="A7075" s="323"/>
    </row>
    <row r="7076" spans="1:1" x14ac:dyDescent="0.25">
      <c r="A7076" s="323"/>
    </row>
    <row r="7077" spans="1:1" x14ac:dyDescent="0.25">
      <c r="A7077" s="323"/>
    </row>
    <row r="7078" spans="1:1" x14ac:dyDescent="0.25">
      <c r="A7078" s="323"/>
    </row>
    <row r="7079" spans="1:1" x14ac:dyDescent="0.25">
      <c r="A7079" s="323"/>
    </row>
    <row r="7080" spans="1:1" x14ac:dyDescent="0.25">
      <c r="A7080" s="323"/>
    </row>
    <row r="7081" spans="1:1" x14ac:dyDescent="0.25">
      <c r="A7081" s="323"/>
    </row>
    <row r="7082" spans="1:1" x14ac:dyDescent="0.25">
      <c r="A7082" s="323"/>
    </row>
    <row r="7083" spans="1:1" x14ac:dyDescent="0.25">
      <c r="A7083" s="323"/>
    </row>
    <row r="7084" spans="1:1" x14ac:dyDescent="0.25">
      <c r="A7084" s="323"/>
    </row>
    <row r="7085" spans="1:1" x14ac:dyDescent="0.25">
      <c r="A7085" s="323"/>
    </row>
    <row r="7086" spans="1:1" x14ac:dyDescent="0.25">
      <c r="A7086" s="323"/>
    </row>
    <row r="7087" spans="1:1" x14ac:dyDescent="0.25">
      <c r="A7087" s="323"/>
    </row>
    <row r="7088" spans="1:1" x14ac:dyDescent="0.25">
      <c r="A7088" s="323"/>
    </row>
    <row r="7089" spans="1:1" x14ac:dyDescent="0.25">
      <c r="A7089" s="323"/>
    </row>
    <row r="7090" spans="1:1" x14ac:dyDescent="0.25">
      <c r="A7090" s="323"/>
    </row>
    <row r="7091" spans="1:1" x14ac:dyDescent="0.25">
      <c r="A7091" s="323"/>
    </row>
    <row r="7092" spans="1:1" x14ac:dyDescent="0.25">
      <c r="A7092" s="323"/>
    </row>
    <row r="7093" spans="1:1" x14ac:dyDescent="0.25">
      <c r="A7093" s="323"/>
    </row>
    <row r="7094" spans="1:1" x14ac:dyDescent="0.25">
      <c r="A7094" s="323"/>
    </row>
    <row r="7095" spans="1:1" x14ac:dyDescent="0.25">
      <c r="A7095" s="323"/>
    </row>
    <row r="7096" spans="1:1" x14ac:dyDescent="0.25">
      <c r="A7096" s="323"/>
    </row>
    <row r="7097" spans="1:1" x14ac:dyDescent="0.25">
      <c r="A7097" s="323"/>
    </row>
    <row r="7098" spans="1:1" x14ac:dyDescent="0.25">
      <c r="A7098" s="323"/>
    </row>
    <row r="7099" spans="1:1" x14ac:dyDescent="0.25">
      <c r="A7099" s="323"/>
    </row>
    <row r="7100" spans="1:1" x14ac:dyDescent="0.25">
      <c r="A7100" s="323"/>
    </row>
    <row r="7101" spans="1:1" x14ac:dyDescent="0.25">
      <c r="A7101" s="323"/>
    </row>
    <row r="7102" spans="1:1" x14ac:dyDescent="0.25">
      <c r="A7102" s="323"/>
    </row>
    <row r="7103" spans="1:1" x14ac:dyDescent="0.25">
      <c r="A7103" s="323"/>
    </row>
    <row r="7104" spans="1:1" x14ac:dyDescent="0.25">
      <c r="A7104" s="323"/>
    </row>
    <row r="7105" spans="1:1" x14ac:dyDescent="0.25">
      <c r="A7105" s="323"/>
    </row>
    <row r="7106" spans="1:1" x14ac:dyDescent="0.25">
      <c r="A7106" s="323"/>
    </row>
    <row r="7107" spans="1:1" x14ac:dyDescent="0.25">
      <c r="A7107" s="323"/>
    </row>
    <row r="7108" spans="1:1" x14ac:dyDescent="0.25">
      <c r="A7108" s="323"/>
    </row>
    <row r="7109" spans="1:1" x14ac:dyDescent="0.25">
      <c r="A7109" s="323"/>
    </row>
    <row r="7110" spans="1:1" x14ac:dyDescent="0.25">
      <c r="A7110" s="323"/>
    </row>
    <row r="7111" spans="1:1" x14ac:dyDescent="0.25">
      <c r="A7111" s="323"/>
    </row>
    <row r="7112" spans="1:1" x14ac:dyDescent="0.25">
      <c r="A7112" s="323"/>
    </row>
    <row r="7113" spans="1:1" x14ac:dyDescent="0.25">
      <c r="A7113" s="323"/>
    </row>
    <row r="7114" spans="1:1" x14ac:dyDescent="0.25">
      <c r="A7114" s="323"/>
    </row>
    <row r="7115" spans="1:1" x14ac:dyDescent="0.25">
      <c r="A7115" s="323"/>
    </row>
    <row r="7116" spans="1:1" x14ac:dyDescent="0.25">
      <c r="A7116" s="323"/>
    </row>
    <row r="7117" spans="1:1" x14ac:dyDescent="0.25">
      <c r="A7117" s="323"/>
    </row>
    <row r="7118" spans="1:1" x14ac:dyDescent="0.25">
      <c r="A7118" s="323"/>
    </row>
    <row r="7119" spans="1:1" x14ac:dyDescent="0.25">
      <c r="A7119" s="323"/>
    </row>
    <row r="7120" spans="1:1" x14ac:dyDescent="0.25">
      <c r="A7120" s="323"/>
    </row>
    <row r="7121" spans="1:1" x14ac:dyDescent="0.25">
      <c r="A7121" s="323"/>
    </row>
    <row r="7122" spans="1:1" x14ac:dyDescent="0.25">
      <c r="A7122" s="323"/>
    </row>
    <row r="7123" spans="1:1" x14ac:dyDescent="0.25">
      <c r="A7123" s="323"/>
    </row>
    <row r="7124" spans="1:1" x14ac:dyDescent="0.25">
      <c r="A7124" s="323"/>
    </row>
    <row r="7125" spans="1:1" x14ac:dyDescent="0.25">
      <c r="A7125" s="323"/>
    </row>
    <row r="7126" spans="1:1" x14ac:dyDescent="0.25">
      <c r="A7126" s="323"/>
    </row>
    <row r="7127" spans="1:1" x14ac:dyDescent="0.25">
      <c r="A7127" s="323"/>
    </row>
    <row r="7128" spans="1:1" x14ac:dyDescent="0.25">
      <c r="A7128" s="323"/>
    </row>
    <row r="7129" spans="1:1" x14ac:dyDescent="0.25">
      <c r="A7129" s="323"/>
    </row>
    <row r="7130" spans="1:1" x14ac:dyDescent="0.25">
      <c r="A7130" s="323"/>
    </row>
    <row r="7131" spans="1:1" x14ac:dyDescent="0.25">
      <c r="A7131" s="323"/>
    </row>
    <row r="7132" spans="1:1" x14ac:dyDescent="0.25">
      <c r="A7132" s="323"/>
    </row>
    <row r="7133" spans="1:1" x14ac:dyDescent="0.25">
      <c r="A7133" s="323"/>
    </row>
    <row r="7134" spans="1:1" x14ac:dyDescent="0.25">
      <c r="A7134" s="323"/>
    </row>
    <row r="7135" spans="1:1" x14ac:dyDescent="0.25">
      <c r="A7135" s="323"/>
    </row>
    <row r="7136" spans="1:1" x14ac:dyDescent="0.25">
      <c r="A7136" s="323"/>
    </row>
    <row r="7137" spans="1:1" x14ac:dyDescent="0.25">
      <c r="A7137" s="323"/>
    </row>
    <row r="7138" spans="1:1" x14ac:dyDescent="0.25">
      <c r="A7138" s="323"/>
    </row>
    <row r="7139" spans="1:1" x14ac:dyDescent="0.25">
      <c r="A7139" s="323"/>
    </row>
    <row r="7140" spans="1:1" x14ac:dyDescent="0.25">
      <c r="A7140" s="323"/>
    </row>
    <row r="7141" spans="1:1" x14ac:dyDescent="0.25">
      <c r="A7141" s="323"/>
    </row>
    <row r="7142" spans="1:1" x14ac:dyDescent="0.25">
      <c r="A7142" s="323"/>
    </row>
    <row r="7143" spans="1:1" x14ac:dyDescent="0.25">
      <c r="A7143" s="323"/>
    </row>
    <row r="7144" spans="1:1" x14ac:dyDescent="0.25">
      <c r="A7144" s="323"/>
    </row>
    <row r="7145" spans="1:1" x14ac:dyDescent="0.25">
      <c r="A7145" s="323"/>
    </row>
    <row r="7146" spans="1:1" x14ac:dyDescent="0.25">
      <c r="A7146" s="323"/>
    </row>
    <row r="7147" spans="1:1" x14ac:dyDescent="0.25">
      <c r="A7147" s="323"/>
    </row>
    <row r="7148" spans="1:1" x14ac:dyDescent="0.25">
      <c r="A7148" s="323"/>
    </row>
    <row r="7149" spans="1:1" x14ac:dyDescent="0.25">
      <c r="A7149" s="323"/>
    </row>
    <row r="7150" spans="1:1" x14ac:dyDescent="0.25">
      <c r="A7150" s="323"/>
    </row>
    <row r="7151" spans="1:1" x14ac:dyDescent="0.25">
      <c r="A7151" s="323"/>
    </row>
    <row r="7152" spans="1:1" x14ac:dyDescent="0.25">
      <c r="A7152" s="323"/>
    </row>
    <row r="7153" spans="1:1" x14ac:dyDescent="0.25">
      <c r="A7153" s="323"/>
    </row>
    <row r="7154" spans="1:1" x14ac:dyDescent="0.25">
      <c r="A7154" s="323"/>
    </row>
    <row r="7155" spans="1:1" x14ac:dyDescent="0.25">
      <c r="A7155" s="323"/>
    </row>
    <row r="7156" spans="1:1" x14ac:dyDescent="0.25">
      <c r="A7156" s="323"/>
    </row>
    <row r="7157" spans="1:1" x14ac:dyDescent="0.25">
      <c r="A7157" s="323"/>
    </row>
    <row r="7158" spans="1:1" x14ac:dyDescent="0.25">
      <c r="A7158" s="323"/>
    </row>
    <row r="7159" spans="1:1" x14ac:dyDescent="0.25">
      <c r="A7159" s="323"/>
    </row>
    <row r="7160" spans="1:1" x14ac:dyDescent="0.25">
      <c r="A7160" s="323"/>
    </row>
    <row r="7161" spans="1:1" x14ac:dyDescent="0.25">
      <c r="A7161" s="323"/>
    </row>
    <row r="7162" spans="1:1" x14ac:dyDescent="0.25">
      <c r="A7162" s="323"/>
    </row>
    <row r="7163" spans="1:1" x14ac:dyDescent="0.25">
      <c r="A7163" s="323"/>
    </row>
    <row r="7164" spans="1:1" x14ac:dyDescent="0.25">
      <c r="A7164" s="323"/>
    </row>
    <row r="7165" spans="1:1" x14ac:dyDescent="0.25">
      <c r="A7165" s="323"/>
    </row>
    <row r="7166" spans="1:1" x14ac:dyDescent="0.25">
      <c r="A7166" s="323"/>
    </row>
    <row r="7167" spans="1:1" x14ac:dyDescent="0.25">
      <c r="A7167" s="323"/>
    </row>
    <row r="7168" spans="1:1" x14ac:dyDescent="0.25">
      <c r="A7168" s="323"/>
    </row>
    <row r="7169" spans="1:1" x14ac:dyDescent="0.25">
      <c r="A7169" s="323"/>
    </row>
    <row r="7170" spans="1:1" x14ac:dyDescent="0.25">
      <c r="A7170" s="323"/>
    </row>
    <row r="7171" spans="1:1" x14ac:dyDescent="0.25">
      <c r="A7171" s="323"/>
    </row>
    <row r="7172" spans="1:1" x14ac:dyDescent="0.25">
      <c r="A7172" s="323"/>
    </row>
    <row r="7173" spans="1:1" x14ac:dyDescent="0.25">
      <c r="A7173" s="323"/>
    </row>
    <row r="7174" spans="1:1" x14ac:dyDescent="0.25">
      <c r="A7174" s="323"/>
    </row>
    <row r="7175" spans="1:1" x14ac:dyDescent="0.25">
      <c r="A7175" s="323"/>
    </row>
    <row r="7176" spans="1:1" x14ac:dyDescent="0.25">
      <c r="A7176" s="323"/>
    </row>
    <row r="7177" spans="1:1" x14ac:dyDescent="0.25">
      <c r="A7177" s="323"/>
    </row>
    <row r="7178" spans="1:1" x14ac:dyDescent="0.25">
      <c r="A7178" s="323"/>
    </row>
    <row r="7179" spans="1:1" x14ac:dyDescent="0.25">
      <c r="A7179" s="323"/>
    </row>
    <row r="7180" spans="1:1" x14ac:dyDescent="0.25">
      <c r="A7180" s="323"/>
    </row>
    <row r="7181" spans="1:1" x14ac:dyDescent="0.25">
      <c r="A7181" s="323"/>
    </row>
    <row r="7182" spans="1:1" x14ac:dyDescent="0.25">
      <c r="A7182" s="323"/>
    </row>
    <row r="7183" spans="1:1" x14ac:dyDescent="0.25">
      <c r="A7183" s="323"/>
    </row>
    <row r="7184" spans="1:1" x14ac:dyDescent="0.25">
      <c r="A7184" s="323"/>
    </row>
    <row r="7185" spans="1:1" x14ac:dyDescent="0.25">
      <c r="A7185" s="323"/>
    </row>
    <row r="7186" spans="1:1" x14ac:dyDescent="0.25">
      <c r="A7186" s="323"/>
    </row>
    <row r="7187" spans="1:1" x14ac:dyDescent="0.25">
      <c r="A7187" s="323"/>
    </row>
    <row r="7188" spans="1:1" x14ac:dyDescent="0.25">
      <c r="A7188" s="323"/>
    </row>
    <row r="7189" spans="1:1" x14ac:dyDescent="0.25">
      <c r="A7189" s="323"/>
    </row>
    <row r="7190" spans="1:1" x14ac:dyDescent="0.25">
      <c r="A7190" s="323"/>
    </row>
    <row r="7191" spans="1:1" x14ac:dyDescent="0.25">
      <c r="A7191" s="323"/>
    </row>
    <row r="7192" spans="1:1" x14ac:dyDescent="0.25">
      <c r="A7192" s="323"/>
    </row>
    <row r="7193" spans="1:1" x14ac:dyDescent="0.25">
      <c r="A7193" s="323"/>
    </row>
    <row r="7194" spans="1:1" x14ac:dyDescent="0.25">
      <c r="A7194" s="323"/>
    </row>
    <row r="7195" spans="1:1" x14ac:dyDescent="0.25">
      <c r="A7195" s="323"/>
    </row>
    <row r="7196" spans="1:1" x14ac:dyDescent="0.25">
      <c r="A7196" s="323"/>
    </row>
    <row r="7197" spans="1:1" x14ac:dyDescent="0.25">
      <c r="A7197" s="323"/>
    </row>
    <row r="7198" spans="1:1" x14ac:dyDescent="0.25">
      <c r="A7198" s="323"/>
    </row>
    <row r="7199" spans="1:1" x14ac:dyDescent="0.25">
      <c r="A7199" s="323"/>
    </row>
    <row r="7200" spans="1:1" x14ac:dyDescent="0.25">
      <c r="A7200" s="323"/>
    </row>
    <row r="7201" spans="1:1" x14ac:dyDescent="0.25">
      <c r="A7201" s="323"/>
    </row>
    <row r="7202" spans="1:1" x14ac:dyDescent="0.25">
      <c r="A7202" s="323"/>
    </row>
    <row r="7203" spans="1:1" x14ac:dyDescent="0.25">
      <c r="A7203" s="323"/>
    </row>
    <row r="7204" spans="1:1" x14ac:dyDescent="0.25">
      <c r="A7204" s="323"/>
    </row>
    <row r="7205" spans="1:1" x14ac:dyDescent="0.25">
      <c r="A7205" s="323"/>
    </row>
    <row r="7206" spans="1:1" x14ac:dyDescent="0.25">
      <c r="A7206" s="323"/>
    </row>
    <row r="7207" spans="1:1" x14ac:dyDescent="0.25">
      <c r="A7207" s="323"/>
    </row>
    <row r="7208" spans="1:1" x14ac:dyDescent="0.25">
      <c r="A7208" s="323"/>
    </row>
    <row r="7209" spans="1:1" x14ac:dyDescent="0.25">
      <c r="A7209" s="323"/>
    </row>
    <row r="7210" spans="1:1" x14ac:dyDescent="0.25">
      <c r="A7210" s="323"/>
    </row>
    <row r="7211" spans="1:1" x14ac:dyDescent="0.25">
      <c r="A7211" s="323"/>
    </row>
    <row r="7212" spans="1:1" x14ac:dyDescent="0.25">
      <c r="A7212" s="323"/>
    </row>
    <row r="7213" spans="1:1" x14ac:dyDescent="0.25">
      <c r="A7213" s="323"/>
    </row>
    <row r="7214" spans="1:1" x14ac:dyDescent="0.25">
      <c r="A7214" s="323"/>
    </row>
    <row r="7215" spans="1:1" x14ac:dyDescent="0.25">
      <c r="A7215" s="323"/>
    </row>
    <row r="7216" spans="1:1" x14ac:dyDescent="0.25">
      <c r="A7216" s="323"/>
    </row>
    <row r="7217" spans="1:1" x14ac:dyDescent="0.25">
      <c r="A7217" s="323"/>
    </row>
    <row r="7218" spans="1:1" x14ac:dyDescent="0.25">
      <c r="A7218" s="323"/>
    </row>
    <row r="7219" spans="1:1" x14ac:dyDescent="0.25">
      <c r="A7219" s="323"/>
    </row>
    <row r="7220" spans="1:1" x14ac:dyDescent="0.25">
      <c r="A7220" s="323"/>
    </row>
    <row r="7221" spans="1:1" x14ac:dyDescent="0.25">
      <c r="A7221" s="323"/>
    </row>
    <row r="7222" spans="1:1" x14ac:dyDescent="0.25">
      <c r="A7222" s="323"/>
    </row>
    <row r="7223" spans="1:1" x14ac:dyDescent="0.25">
      <c r="A7223" s="323"/>
    </row>
    <row r="7224" spans="1:1" x14ac:dyDescent="0.25">
      <c r="A7224" s="323"/>
    </row>
    <row r="7225" spans="1:1" x14ac:dyDescent="0.25">
      <c r="A7225" s="323"/>
    </row>
    <row r="7226" spans="1:1" x14ac:dyDescent="0.25">
      <c r="A7226" s="323"/>
    </row>
    <row r="7227" spans="1:1" x14ac:dyDescent="0.25">
      <c r="A7227" s="323"/>
    </row>
    <row r="7228" spans="1:1" x14ac:dyDescent="0.25">
      <c r="A7228" s="323"/>
    </row>
    <row r="7229" spans="1:1" x14ac:dyDescent="0.25">
      <c r="A7229" s="323"/>
    </row>
    <row r="7230" spans="1:1" x14ac:dyDescent="0.25">
      <c r="A7230" s="323"/>
    </row>
    <row r="7231" spans="1:1" x14ac:dyDescent="0.25">
      <c r="A7231" s="323"/>
    </row>
    <row r="7232" spans="1:1" x14ac:dyDescent="0.25">
      <c r="A7232" s="323"/>
    </row>
    <row r="7233" spans="1:1" x14ac:dyDescent="0.25">
      <c r="A7233" s="323"/>
    </row>
    <row r="7234" spans="1:1" x14ac:dyDescent="0.25">
      <c r="A7234" s="323"/>
    </row>
    <row r="7235" spans="1:1" x14ac:dyDescent="0.25">
      <c r="A7235" s="323"/>
    </row>
    <row r="7236" spans="1:1" x14ac:dyDescent="0.25">
      <c r="A7236" s="323"/>
    </row>
    <row r="7237" spans="1:1" x14ac:dyDescent="0.25">
      <c r="A7237" s="323"/>
    </row>
    <row r="7238" spans="1:1" x14ac:dyDescent="0.25">
      <c r="A7238" s="323"/>
    </row>
    <row r="7239" spans="1:1" x14ac:dyDescent="0.25">
      <c r="A7239" s="323"/>
    </row>
    <row r="7240" spans="1:1" x14ac:dyDescent="0.25">
      <c r="A7240" s="323"/>
    </row>
    <row r="7241" spans="1:1" x14ac:dyDescent="0.25">
      <c r="A7241" s="323"/>
    </row>
    <row r="7242" spans="1:1" x14ac:dyDescent="0.25">
      <c r="A7242" s="323"/>
    </row>
    <row r="7243" spans="1:1" x14ac:dyDescent="0.25">
      <c r="A7243" s="323"/>
    </row>
    <row r="7244" spans="1:1" x14ac:dyDescent="0.25">
      <c r="A7244" s="323"/>
    </row>
    <row r="7245" spans="1:1" x14ac:dyDescent="0.25">
      <c r="A7245" s="323"/>
    </row>
    <row r="7246" spans="1:1" x14ac:dyDescent="0.25">
      <c r="A7246" s="323"/>
    </row>
    <row r="7247" spans="1:1" x14ac:dyDescent="0.25">
      <c r="A7247" s="323"/>
    </row>
    <row r="7248" spans="1:1" x14ac:dyDescent="0.25">
      <c r="A7248" s="323"/>
    </row>
    <row r="7249" spans="1:1" x14ac:dyDescent="0.25">
      <c r="A7249" s="323"/>
    </row>
    <row r="7250" spans="1:1" x14ac:dyDescent="0.25">
      <c r="A7250" s="323"/>
    </row>
    <row r="7251" spans="1:1" x14ac:dyDescent="0.25">
      <c r="A7251" s="323"/>
    </row>
    <row r="7252" spans="1:1" x14ac:dyDescent="0.25">
      <c r="A7252" s="323"/>
    </row>
    <row r="7253" spans="1:1" x14ac:dyDescent="0.25">
      <c r="A7253" s="323"/>
    </row>
    <row r="7254" spans="1:1" x14ac:dyDescent="0.25">
      <c r="A7254" s="323"/>
    </row>
    <row r="7255" spans="1:1" x14ac:dyDescent="0.25">
      <c r="A7255" s="323"/>
    </row>
    <row r="7256" spans="1:1" x14ac:dyDescent="0.25">
      <c r="A7256" s="323"/>
    </row>
    <row r="7257" spans="1:1" x14ac:dyDescent="0.25">
      <c r="A7257" s="323"/>
    </row>
    <row r="7258" spans="1:1" x14ac:dyDescent="0.25">
      <c r="A7258" s="323"/>
    </row>
    <row r="7259" spans="1:1" x14ac:dyDescent="0.25">
      <c r="A7259" s="323"/>
    </row>
    <row r="7260" spans="1:1" x14ac:dyDescent="0.25">
      <c r="A7260" s="323"/>
    </row>
    <row r="7261" spans="1:1" x14ac:dyDescent="0.25">
      <c r="A7261" s="323"/>
    </row>
    <row r="7262" spans="1:1" x14ac:dyDescent="0.25">
      <c r="A7262" s="323"/>
    </row>
    <row r="7263" spans="1:1" x14ac:dyDescent="0.25">
      <c r="A7263" s="323"/>
    </row>
    <row r="7264" spans="1:1" x14ac:dyDescent="0.25">
      <c r="A7264" s="323"/>
    </row>
    <row r="7265" spans="1:1" x14ac:dyDescent="0.25">
      <c r="A7265" s="323"/>
    </row>
    <row r="7266" spans="1:1" x14ac:dyDescent="0.25">
      <c r="A7266" s="323"/>
    </row>
    <row r="7267" spans="1:1" x14ac:dyDescent="0.25">
      <c r="A7267" s="323"/>
    </row>
    <row r="7268" spans="1:1" x14ac:dyDescent="0.25">
      <c r="A7268" s="323"/>
    </row>
    <row r="7269" spans="1:1" x14ac:dyDescent="0.25">
      <c r="A7269" s="323"/>
    </row>
    <row r="7270" spans="1:1" x14ac:dyDescent="0.25">
      <c r="A7270" s="323"/>
    </row>
    <row r="7271" spans="1:1" x14ac:dyDescent="0.25">
      <c r="A7271" s="323"/>
    </row>
    <row r="7272" spans="1:1" x14ac:dyDescent="0.25">
      <c r="A7272" s="323"/>
    </row>
    <row r="7273" spans="1:1" x14ac:dyDescent="0.25">
      <c r="A7273" s="323"/>
    </row>
    <row r="7274" spans="1:1" x14ac:dyDescent="0.25">
      <c r="A7274" s="323"/>
    </row>
    <row r="7275" spans="1:1" x14ac:dyDescent="0.25">
      <c r="A7275" s="323"/>
    </row>
    <row r="7276" spans="1:1" x14ac:dyDescent="0.25">
      <c r="A7276" s="323"/>
    </row>
    <row r="7277" spans="1:1" x14ac:dyDescent="0.25">
      <c r="A7277" s="323"/>
    </row>
    <row r="7278" spans="1:1" x14ac:dyDescent="0.25">
      <c r="A7278" s="323"/>
    </row>
    <row r="7279" spans="1:1" x14ac:dyDescent="0.25">
      <c r="A7279" s="323"/>
    </row>
    <row r="7280" spans="1:1" x14ac:dyDescent="0.25">
      <c r="A7280" s="323"/>
    </row>
    <row r="7281" spans="1:1" x14ac:dyDescent="0.25">
      <c r="A7281" s="323"/>
    </row>
    <row r="7282" spans="1:1" x14ac:dyDescent="0.25">
      <c r="A7282" s="323"/>
    </row>
    <row r="7283" spans="1:1" x14ac:dyDescent="0.25">
      <c r="A7283" s="323"/>
    </row>
    <row r="7284" spans="1:1" x14ac:dyDescent="0.25">
      <c r="A7284" s="323"/>
    </row>
    <row r="7285" spans="1:1" x14ac:dyDescent="0.25">
      <c r="A7285" s="323"/>
    </row>
    <row r="7286" spans="1:1" x14ac:dyDescent="0.25">
      <c r="A7286" s="323"/>
    </row>
    <row r="7287" spans="1:1" x14ac:dyDescent="0.25">
      <c r="A7287" s="323"/>
    </row>
    <row r="7288" spans="1:1" x14ac:dyDescent="0.25">
      <c r="A7288" s="323"/>
    </row>
    <row r="7289" spans="1:1" x14ac:dyDescent="0.25">
      <c r="A7289" s="323"/>
    </row>
    <row r="7290" spans="1:1" x14ac:dyDescent="0.25">
      <c r="A7290" s="323"/>
    </row>
    <row r="7291" spans="1:1" x14ac:dyDescent="0.25">
      <c r="A7291" s="323"/>
    </row>
    <row r="7292" spans="1:1" x14ac:dyDescent="0.25">
      <c r="A7292" s="323"/>
    </row>
    <row r="7293" spans="1:1" x14ac:dyDescent="0.25">
      <c r="A7293" s="323"/>
    </row>
    <row r="7294" spans="1:1" x14ac:dyDescent="0.25">
      <c r="A7294" s="323"/>
    </row>
    <row r="7295" spans="1:1" x14ac:dyDescent="0.25">
      <c r="A7295" s="323"/>
    </row>
    <row r="7296" spans="1:1" x14ac:dyDescent="0.25">
      <c r="A7296" s="323"/>
    </row>
    <row r="7297" spans="1:1" x14ac:dyDescent="0.25">
      <c r="A7297" s="323"/>
    </row>
    <row r="7298" spans="1:1" x14ac:dyDescent="0.25">
      <c r="A7298" s="323"/>
    </row>
    <row r="7299" spans="1:1" x14ac:dyDescent="0.25">
      <c r="A7299" s="323"/>
    </row>
    <row r="7300" spans="1:1" x14ac:dyDescent="0.25">
      <c r="A7300" s="323"/>
    </row>
    <row r="7301" spans="1:1" x14ac:dyDescent="0.25">
      <c r="A7301" s="323"/>
    </row>
    <row r="7302" spans="1:1" x14ac:dyDescent="0.25">
      <c r="A7302" s="323"/>
    </row>
    <row r="7303" spans="1:1" x14ac:dyDescent="0.25">
      <c r="A7303" s="323"/>
    </row>
    <row r="7304" spans="1:1" x14ac:dyDescent="0.25">
      <c r="A7304" s="323"/>
    </row>
    <row r="7305" spans="1:1" x14ac:dyDescent="0.25">
      <c r="A7305" s="323"/>
    </row>
    <row r="7306" spans="1:1" x14ac:dyDescent="0.25">
      <c r="A7306" s="323"/>
    </row>
    <row r="7307" spans="1:1" x14ac:dyDescent="0.25">
      <c r="A7307" s="323"/>
    </row>
    <row r="7308" spans="1:1" x14ac:dyDescent="0.25">
      <c r="A7308" s="323"/>
    </row>
    <row r="7309" spans="1:1" x14ac:dyDescent="0.25">
      <c r="A7309" s="323"/>
    </row>
    <row r="7310" spans="1:1" x14ac:dyDescent="0.25">
      <c r="A7310" s="323"/>
    </row>
    <row r="7311" spans="1:1" x14ac:dyDescent="0.25">
      <c r="A7311" s="323"/>
    </row>
    <row r="7312" spans="1:1" x14ac:dyDescent="0.25">
      <c r="A7312" s="323"/>
    </row>
    <row r="7313" spans="1:1" x14ac:dyDescent="0.25">
      <c r="A7313" s="323"/>
    </row>
    <row r="7314" spans="1:1" x14ac:dyDescent="0.25">
      <c r="A7314" s="323"/>
    </row>
    <row r="7315" spans="1:1" x14ac:dyDescent="0.25">
      <c r="A7315" s="323"/>
    </row>
    <row r="7316" spans="1:1" x14ac:dyDescent="0.25">
      <c r="A7316" s="323"/>
    </row>
    <row r="7317" spans="1:1" x14ac:dyDescent="0.25">
      <c r="A7317" s="323"/>
    </row>
    <row r="7318" spans="1:1" x14ac:dyDescent="0.25">
      <c r="A7318" s="323"/>
    </row>
    <row r="7319" spans="1:1" x14ac:dyDescent="0.25">
      <c r="A7319" s="323"/>
    </row>
    <row r="7320" spans="1:1" x14ac:dyDescent="0.25">
      <c r="A7320" s="323"/>
    </row>
    <row r="7321" spans="1:1" x14ac:dyDescent="0.25">
      <c r="A7321" s="323"/>
    </row>
    <row r="7322" spans="1:1" x14ac:dyDescent="0.25">
      <c r="A7322" s="323"/>
    </row>
    <row r="7323" spans="1:1" x14ac:dyDescent="0.25">
      <c r="A7323" s="323"/>
    </row>
    <row r="7324" spans="1:1" x14ac:dyDescent="0.25">
      <c r="A7324" s="323"/>
    </row>
    <row r="7325" spans="1:1" x14ac:dyDescent="0.25">
      <c r="A7325" s="323"/>
    </row>
    <row r="7326" spans="1:1" x14ac:dyDescent="0.25">
      <c r="A7326" s="323"/>
    </row>
    <row r="7327" spans="1:1" x14ac:dyDescent="0.25">
      <c r="A7327" s="323"/>
    </row>
    <row r="7328" spans="1:1" x14ac:dyDescent="0.25">
      <c r="A7328" s="323"/>
    </row>
    <row r="7329" spans="1:1" x14ac:dyDescent="0.25">
      <c r="A7329" s="323"/>
    </row>
    <row r="7330" spans="1:1" x14ac:dyDescent="0.25">
      <c r="A7330" s="323"/>
    </row>
    <row r="7331" spans="1:1" x14ac:dyDescent="0.25">
      <c r="A7331" s="323"/>
    </row>
    <row r="7332" spans="1:1" x14ac:dyDescent="0.25">
      <c r="A7332" s="323"/>
    </row>
    <row r="7333" spans="1:1" x14ac:dyDescent="0.25">
      <c r="A7333" s="323"/>
    </row>
    <row r="7334" spans="1:1" x14ac:dyDescent="0.25">
      <c r="A7334" s="323"/>
    </row>
    <row r="7335" spans="1:1" x14ac:dyDescent="0.25">
      <c r="A7335" s="323"/>
    </row>
    <row r="7336" spans="1:1" x14ac:dyDescent="0.25">
      <c r="A7336" s="323"/>
    </row>
    <row r="7337" spans="1:1" x14ac:dyDescent="0.25">
      <c r="A7337" s="323"/>
    </row>
    <row r="7338" spans="1:1" x14ac:dyDescent="0.25">
      <c r="A7338" s="323"/>
    </row>
    <row r="7339" spans="1:1" x14ac:dyDescent="0.25">
      <c r="A7339" s="323"/>
    </row>
    <row r="7340" spans="1:1" x14ac:dyDescent="0.25">
      <c r="A7340" s="323"/>
    </row>
    <row r="7341" spans="1:1" x14ac:dyDescent="0.25">
      <c r="A7341" s="323"/>
    </row>
    <row r="7342" spans="1:1" x14ac:dyDescent="0.25">
      <c r="A7342" s="323"/>
    </row>
    <row r="7343" spans="1:1" x14ac:dyDescent="0.25">
      <c r="A7343" s="323"/>
    </row>
    <row r="7344" spans="1:1" x14ac:dyDescent="0.25">
      <c r="A7344" s="323"/>
    </row>
    <row r="7345" spans="1:1" x14ac:dyDescent="0.25">
      <c r="A7345" s="323"/>
    </row>
    <row r="7346" spans="1:1" x14ac:dyDescent="0.25">
      <c r="A7346" s="323"/>
    </row>
    <row r="7347" spans="1:1" x14ac:dyDescent="0.25">
      <c r="A7347" s="323"/>
    </row>
    <row r="7348" spans="1:1" x14ac:dyDescent="0.25">
      <c r="A7348" s="323"/>
    </row>
    <row r="7349" spans="1:1" x14ac:dyDescent="0.25">
      <c r="A7349" s="323"/>
    </row>
    <row r="7350" spans="1:1" x14ac:dyDescent="0.25">
      <c r="A7350" s="323"/>
    </row>
    <row r="7351" spans="1:1" x14ac:dyDescent="0.25">
      <c r="A7351" s="323"/>
    </row>
    <row r="7352" spans="1:1" x14ac:dyDescent="0.25">
      <c r="A7352" s="323"/>
    </row>
    <row r="7353" spans="1:1" x14ac:dyDescent="0.25">
      <c r="A7353" s="323"/>
    </row>
    <row r="7354" spans="1:1" x14ac:dyDescent="0.25">
      <c r="A7354" s="323"/>
    </row>
    <row r="7355" spans="1:1" x14ac:dyDescent="0.25">
      <c r="A7355" s="323"/>
    </row>
    <row r="7356" spans="1:1" x14ac:dyDescent="0.25">
      <c r="A7356" s="323"/>
    </row>
    <row r="7357" spans="1:1" x14ac:dyDescent="0.25">
      <c r="A7357" s="323"/>
    </row>
    <row r="7358" spans="1:1" x14ac:dyDescent="0.25">
      <c r="A7358" s="323"/>
    </row>
    <row r="7359" spans="1:1" x14ac:dyDescent="0.25">
      <c r="A7359" s="323"/>
    </row>
    <row r="7360" spans="1:1" x14ac:dyDescent="0.25">
      <c r="A7360" s="323"/>
    </row>
    <row r="7361" spans="1:1" x14ac:dyDescent="0.25">
      <c r="A7361" s="323"/>
    </row>
    <row r="7362" spans="1:1" x14ac:dyDescent="0.25">
      <c r="A7362" s="323"/>
    </row>
    <row r="7363" spans="1:1" x14ac:dyDescent="0.25">
      <c r="A7363" s="323"/>
    </row>
    <row r="7364" spans="1:1" x14ac:dyDescent="0.25">
      <c r="A7364" s="323"/>
    </row>
    <row r="7365" spans="1:1" x14ac:dyDescent="0.25">
      <c r="A7365" s="323"/>
    </row>
    <row r="7366" spans="1:1" x14ac:dyDescent="0.25">
      <c r="A7366" s="323"/>
    </row>
    <row r="7367" spans="1:1" x14ac:dyDescent="0.25">
      <c r="A7367" s="323"/>
    </row>
    <row r="7368" spans="1:1" x14ac:dyDescent="0.25">
      <c r="A7368" s="323"/>
    </row>
    <row r="7369" spans="1:1" x14ac:dyDescent="0.25">
      <c r="A7369" s="323"/>
    </row>
    <row r="7370" spans="1:1" x14ac:dyDescent="0.25">
      <c r="A7370" s="323"/>
    </row>
    <row r="7371" spans="1:1" x14ac:dyDescent="0.25">
      <c r="A7371" s="323"/>
    </row>
    <row r="7372" spans="1:1" x14ac:dyDescent="0.25">
      <c r="A7372" s="323"/>
    </row>
    <row r="7373" spans="1:1" x14ac:dyDescent="0.25">
      <c r="A7373" s="323"/>
    </row>
    <row r="7374" spans="1:1" x14ac:dyDescent="0.25">
      <c r="A7374" s="323"/>
    </row>
    <row r="7375" spans="1:1" x14ac:dyDescent="0.25">
      <c r="A7375" s="323"/>
    </row>
    <row r="7376" spans="1:1" x14ac:dyDescent="0.25">
      <c r="A7376" s="323"/>
    </row>
    <row r="7377" spans="1:1" x14ac:dyDescent="0.25">
      <c r="A7377" s="323"/>
    </row>
    <row r="7378" spans="1:1" x14ac:dyDescent="0.25">
      <c r="A7378" s="323"/>
    </row>
    <row r="7379" spans="1:1" x14ac:dyDescent="0.25">
      <c r="A7379" s="323"/>
    </row>
    <row r="7380" spans="1:1" x14ac:dyDescent="0.25">
      <c r="A7380" s="323"/>
    </row>
    <row r="7381" spans="1:1" x14ac:dyDescent="0.25">
      <c r="A7381" s="323"/>
    </row>
    <row r="7382" spans="1:1" x14ac:dyDescent="0.25">
      <c r="A7382" s="323"/>
    </row>
    <row r="7383" spans="1:1" x14ac:dyDescent="0.25">
      <c r="A7383" s="323"/>
    </row>
    <row r="7384" spans="1:1" x14ac:dyDescent="0.25">
      <c r="A7384" s="323"/>
    </row>
    <row r="7385" spans="1:1" x14ac:dyDescent="0.25">
      <c r="A7385" s="323"/>
    </row>
    <row r="7386" spans="1:1" x14ac:dyDescent="0.25">
      <c r="A7386" s="323"/>
    </row>
    <row r="7387" spans="1:1" x14ac:dyDescent="0.25">
      <c r="A7387" s="323"/>
    </row>
    <row r="7388" spans="1:1" x14ac:dyDescent="0.25">
      <c r="A7388" s="323"/>
    </row>
    <row r="7389" spans="1:1" x14ac:dyDescent="0.25">
      <c r="A7389" s="323"/>
    </row>
    <row r="7390" spans="1:1" x14ac:dyDescent="0.25">
      <c r="A7390" s="323"/>
    </row>
    <row r="7391" spans="1:1" x14ac:dyDescent="0.25">
      <c r="A7391" s="323"/>
    </row>
    <row r="7392" spans="1:1" x14ac:dyDescent="0.25">
      <c r="A7392" s="323"/>
    </row>
    <row r="7393" spans="1:1" x14ac:dyDescent="0.25">
      <c r="A7393" s="323"/>
    </row>
    <row r="7394" spans="1:1" x14ac:dyDescent="0.25">
      <c r="A7394" s="323"/>
    </row>
    <row r="7395" spans="1:1" x14ac:dyDescent="0.25">
      <c r="A7395" s="323"/>
    </row>
    <row r="7396" spans="1:1" x14ac:dyDescent="0.25">
      <c r="A7396" s="323"/>
    </row>
    <row r="7397" spans="1:1" x14ac:dyDescent="0.25">
      <c r="A7397" s="323"/>
    </row>
    <row r="7398" spans="1:1" x14ac:dyDescent="0.25">
      <c r="A7398" s="323"/>
    </row>
    <row r="7399" spans="1:1" x14ac:dyDescent="0.25">
      <c r="A7399" s="323"/>
    </row>
    <row r="7400" spans="1:1" x14ac:dyDescent="0.25">
      <c r="A7400" s="323"/>
    </row>
    <row r="7401" spans="1:1" x14ac:dyDescent="0.25">
      <c r="A7401" s="323"/>
    </row>
    <row r="7402" spans="1:1" x14ac:dyDescent="0.25">
      <c r="A7402" s="323"/>
    </row>
    <row r="7403" spans="1:1" x14ac:dyDescent="0.25">
      <c r="A7403" s="323"/>
    </row>
    <row r="7404" spans="1:1" x14ac:dyDescent="0.25">
      <c r="A7404" s="323"/>
    </row>
    <row r="7405" spans="1:1" x14ac:dyDescent="0.25">
      <c r="A7405" s="323"/>
    </row>
    <row r="7406" spans="1:1" x14ac:dyDescent="0.25">
      <c r="A7406" s="323"/>
    </row>
    <row r="7407" spans="1:1" x14ac:dyDescent="0.25">
      <c r="A7407" s="323"/>
    </row>
    <row r="7408" spans="1:1" x14ac:dyDescent="0.25">
      <c r="A7408" s="323"/>
    </row>
    <row r="7409" spans="1:1" x14ac:dyDescent="0.25">
      <c r="A7409" s="323"/>
    </row>
    <row r="7410" spans="1:1" x14ac:dyDescent="0.25">
      <c r="A7410" s="323"/>
    </row>
    <row r="7411" spans="1:1" x14ac:dyDescent="0.25">
      <c r="A7411" s="323"/>
    </row>
    <row r="7412" spans="1:1" x14ac:dyDescent="0.25">
      <c r="A7412" s="323"/>
    </row>
    <row r="7413" spans="1:1" x14ac:dyDescent="0.25">
      <c r="A7413" s="323"/>
    </row>
    <row r="7414" spans="1:1" x14ac:dyDescent="0.25">
      <c r="A7414" s="323"/>
    </row>
    <row r="7415" spans="1:1" x14ac:dyDescent="0.25">
      <c r="A7415" s="323"/>
    </row>
    <row r="7416" spans="1:1" x14ac:dyDescent="0.25">
      <c r="A7416" s="323"/>
    </row>
    <row r="7417" spans="1:1" x14ac:dyDescent="0.25">
      <c r="A7417" s="323"/>
    </row>
    <row r="7418" spans="1:1" x14ac:dyDescent="0.25">
      <c r="A7418" s="323"/>
    </row>
    <row r="7419" spans="1:1" x14ac:dyDescent="0.25">
      <c r="A7419" s="323"/>
    </row>
    <row r="7420" spans="1:1" x14ac:dyDescent="0.25">
      <c r="A7420" s="323"/>
    </row>
    <row r="7421" spans="1:1" x14ac:dyDescent="0.25">
      <c r="A7421" s="323"/>
    </row>
    <row r="7422" spans="1:1" x14ac:dyDescent="0.25">
      <c r="A7422" s="323"/>
    </row>
    <row r="7423" spans="1:1" x14ac:dyDescent="0.25">
      <c r="A7423" s="323"/>
    </row>
    <row r="7424" spans="1:1" x14ac:dyDescent="0.25">
      <c r="A7424" s="323"/>
    </row>
    <row r="7425" spans="1:1" x14ac:dyDescent="0.25">
      <c r="A7425" s="323"/>
    </row>
    <row r="7426" spans="1:1" x14ac:dyDescent="0.25">
      <c r="A7426" s="323"/>
    </row>
    <row r="7427" spans="1:1" x14ac:dyDescent="0.25">
      <c r="A7427" s="323"/>
    </row>
    <row r="7428" spans="1:1" x14ac:dyDescent="0.25">
      <c r="A7428" s="323"/>
    </row>
    <row r="7429" spans="1:1" x14ac:dyDescent="0.25">
      <c r="A7429" s="323"/>
    </row>
    <row r="7430" spans="1:1" x14ac:dyDescent="0.25">
      <c r="A7430" s="323"/>
    </row>
    <row r="7431" spans="1:1" x14ac:dyDescent="0.25">
      <c r="A7431" s="323"/>
    </row>
    <row r="7432" spans="1:1" x14ac:dyDescent="0.25">
      <c r="A7432" s="323"/>
    </row>
    <row r="7433" spans="1:1" x14ac:dyDescent="0.25">
      <c r="A7433" s="323"/>
    </row>
    <row r="7434" spans="1:1" x14ac:dyDescent="0.25">
      <c r="A7434" s="323"/>
    </row>
    <row r="7435" spans="1:1" x14ac:dyDescent="0.25">
      <c r="A7435" s="323"/>
    </row>
    <row r="7436" spans="1:1" x14ac:dyDescent="0.25">
      <c r="A7436" s="323"/>
    </row>
    <row r="7437" spans="1:1" x14ac:dyDescent="0.25">
      <c r="A7437" s="323"/>
    </row>
    <row r="7438" spans="1:1" x14ac:dyDescent="0.25">
      <c r="A7438" s="323"/>
    </row>
    <row r="7439" spans="1:1" x14ac:dyDescent="0.25">
      <c r="A7439" s="323"/>
    </row>
    <row r="7440" spans="1:1" x14ac:dyDescent="0.25">
      <c r="A7440" s="323"/>
    </row>
    <row r="7441" spans="1:1" x14ac:dyDescent="0.25">
      <c r="A7441" s="323"/>
    </row>
    <row r="7442" spans="1:1" x14ac:dyDescent="0.25">
      <c r="A7442" s="323"/>
    </row>
    <row r="7443" spans="1:1" x14ac:dyDescent="0.25">
      <c r="A7443" s="323"/>
    </row>
    <row r="7444" spans="1:1" x14ac:dyDescent="0.25">
      <c r="A7444" s="323"/>
    </row>
    <row r="7445" spans="1:1" x14ac:dyDescent="0.25">
      <c r="A7445" s="323"/>
    </row>
    <row r="7446" spans="1:1" x14ac:dyDescent="0.25">
      <c r="A7446" s="323"/>
    </row>
    <row r="7447" spans="1:1" x14ac:dyDescent="0.25">
      <c r="A7447" s="323"/>
    </row>
    <row r="7448" spans="1:1" x14ac:dyDescent="0.25">
      <c r="A7448" s="323"/>
    </row>
    <row r="7449" spans="1:1" x14ac:dyDescent="0.25">
      <c r="A7449" s="323"/>
    </row>
    <row r="7450" spans="1:1" x14ac:dyDescent="0.25">
      <c r="A7450" s="323"/>
    </row>
    <row r="7451" spans="1:1" x14ac:dyDescent="0.25">
      <c r="A7451" s="323"/>
    </row>
    <row r="7452" spans="1:1" x14ac:dyDescent="0.25">
      <c r="A7452" s="323"/>
    </row>
    <row r="7453" spans="1:1" x14ac:dyDescent="0.25">
      <c r="A7453" s="323"/>
    </row>
    <row r="7454" spans="1:1" x14ac:dyDescent="0.25">
      <c r="A7454" s="323"/>
    </row>
    <row r="7455" spans="1:1" x14ac:dyDescent="0.25">
      <c r="A7455" s="323"/>
    </row>
    <row r="7456" spans="1:1" x14ac:dyDescent="0.25">
      <c r="A7456" s="323"/>
    </row>
    <row r="7457" spans="1:1" x14ac:dyDescent="0.25">
      <c r="A7457" s="323"/>
    </row>
    <row r="7458" spans="1:1" x14ac:dyDescent="0.25">
      <c r="A7458" s="323"/>
    </row>
    <row r="7459" spans="1:1" x14ac:dyDescent="0.25">
      <c r="A7459" s="323"/>
    </row>
    <row r="7460" spans="1:1" x14ac:dyDescent="0.25">
      <c r="A7460" s="323"/>
    </row>
    <row r="7461" spans="1:1" x14ac:dyDescent="0.25">
      <c r="A7461" s="323"/>
    </row>
    <row r="7462" spans="1:1" x14ac:dyDescent="0.25">
      <c r="A7462" s="323"/>
    </row>
    <row r="7463" spans="1:1" x14ac:dyDescent="0.25">
      <c r="A7463" s="323"/>
    </row>
    <row r="7464" spans="1:1" x14ac:dyDescent="0.25">
      <c r="A7464" s="323"/>
    </row>
    <row r="7465" spans="1:1" x14ac:dyDescent="0.25">
      <c r="A7465" s="323"/>
    </row>
    <row r="7466" spans="1:1" x14ac:dyDescent="0.25">
      <c r="A7466" s="323"/>
    </row>
    <row r="7467" spans="1:1" x14ac:dyDescent="0.25">
      <c r="A7467" s="323"/>
    </row>
    <row r="7468" spans="1:1" x14ac:dyDescent="0.25">
      <c r="A7468" s="323"/>
    </row>
    <row r="7469" spans="1:1" x14ac:dyDescent="0.25">
      <c r="A7469" s="323"/>
    </row>
    <row r="7470" spans="1:1" x14ac:dyDescent="0.25">
      <c r="A7470" s="323"/>
    </row>
    <row r="7471" spans="1:1" x14ac:dyDescent="0.25">
      <c r="A7471" s="323"/>
    </row>
    <row r="7472" spans="1:1" x14ac:dyDescent="0.25">
      <c r="A7472" s="323"/>
    </row>
    <row r="7473" spans="1:1" x14ac:dyDescent="0.25">
      <c r="A7473" s="323"/>
    </row>
    <row r="7474" spans="1:1" x14ac:dyDescent="0.25">
      <c r="A7474" s="323"/>
    </row>
    <row r="7475" spans="1:1" x14ac:dyDescent="0.25">
      <c r="A7475" s="323"/>
    </row>
    <row r="7476" spans="1:1" x14ac:dyDescent="0.25">
      <c r="A7476" s="323"/>
    </row>
    <row r="7477" spans="1:1" x14ac:dyDescent="0.25">
      <c r="A7477" s="323"/>
    </row>
    <row r="7478" spans="1:1" x14ac:dyDescent="0.25">
      <c r="A7478" s="323"/>
    </row>
    <row r="7479" spans="1:1" x14ac:dyDescent="0.25">
      <c r="A7479" s="323"/>
    </row>
    <row r="7480" spans="1:1" x14ac:dyDescent="0.25">
      <c r="A7480" s="323"/>
    </row>
    <row r="7481" spans="1:1" x14ac:dyDescent="0.25">
      <c r="A7481" s="323"/>
    </row>
    <row r="7482" spans="1:1" x14ac:dyDescent="0.25">
      <c r="A7482" s="323"/>
    </row>
    <row r="7483" spans="1:1" x14ac:dyDescent="0.25">
      <c r="A7483" s="323"/>
    </row>
    <row r="7484" spans="1:1" x14ac:dyDescent="0.25">
      <c r="A7484" s="323"/>
    </row>
    <row r="7485" spans="1:1" x14ac:dyDescent="0.25">
      <c r="A7485" s="323"/>
    </row>
    <row r="7486" spans="1:1" x14ac:dyDescent="0.25">
      <c r="A7486" s="323"/>
    </row>
    <row r="7487" spans="1:1" x14ac:dyDescent="0.25">
      <c r="A7487" s="323"/>
    </row>
    <row r="7488" spans="1:1" x14ac:dyDescent="0.25">
      <c r="A7488" s="323"/>
    </row>
    <row r="7489" spans="1:1" x14ac:dyDescent="0.25">
      <c r="A7489" s="323"/>
    </row>
    <row r="7490" spans="1:1" x14ac:dyDescent="0.25">
      <c r="A7490" s="323"/>
    </row>
    <row r="7491" spans="1:1" x14ac:dyDescent="0.25">
      <c r="A7491" s="323"/>
    </row>
    <row r="7492" spans="1:1" x14ac:dyDescent="0.25">
      <c r="A7492" s="323"/>
    </row>
    <row r="7493" spans="1:1" x14ac:dyDescent="0.25">
      <c r="A7493" s="323"/>
    </row>
    <row r="7494" spans="1:1" x14ac:dyDescent="0.25">
      <c r="A7494" s="323"/>
    </row>
    <row r="7495" spans="1:1" x14ac:dyDescent="0.25">
      <c r="A7495" s="323"/>
    </row>
    <row r="7496" spans="1:1" x14ac:dyDescent="0.25">
      <c r="A7496" s="323"/>
    </row>
    <row r="7497" spans="1:1" x14ac:dyDescent="0.25">
      <c r="A7497" s="323"/>
    </row>
    <row r="7498" spans="1:1" x14ac:dyDescent="0.25">
      <c r="A7498" s="323"/>
    </row>
    <row r="7499" spans="1:1" x14ac:dyDescent="0.25">
      <c r="A7499" s="323"/>
    </row>
    <row r="7500" spans="1:1" x14ac:dyDescent="0.25">
      <c r="A7500" s="323"/>
    </row>
    <row r="7501" spans="1:1" x14ac:dyDescent="0.25">
      <c r="A7501" s="323"/>
    </row>
    <row r="7502" spans="1:1" x14ac:dyDescent="0.25">
      <c r="A7502" s="323"/>
    </row>
    <row r="7503" spans="1:1" x14ac:dyDescent="0.25">
      <c r="A7503" s="323"/>
    </row>
    <row r="7504" spans="1:1" x14ac:dyDescent="0.25">
      <c r="A7504" s="323"/>
    </row>
    <row r="7505" spans="1:1" x14ac:dyDescent="0.25">
      <c r="A7505" s="323"/>
    </row>
    <row r="7506" spans="1:1" x14ac:dyDescent="0.25">
      <c r="A7506" s="323"/>
    </row>
    <row r="7507" spans="1:1" x14ac:dyDescent="0.25">
      <c r="A7507" s="323"/>
    </row>
    <row r="7508" spans="1:1" x14ac:dyDescent="0.25">
      <c r="A7508" s="323"/>
    </row>
    <row r="7509" spans="1:1" x14ac:dyDescent="0.25">
      <c r="A7509" s="323"/>
    </row>
    <row r="7510" spans="1:1" x14ac:dyDescent="0.25">
      <c r="A7510" s="323"/>
    </row>
    <row r="7511" spans="1:1" x14ac:dyDescent="0.25">
      <c r="A7511" s="323"/>
    </row>
    <row r="7512" spans="1:1" x14ac:dyDescent="0.25">
      <c r="A7512" s="323"/>
    </row>
    <row r="7513" spans="1:1" x14ac:dyDescent="0.25">
      <c r="A7513" s="323"/>
    </row>
    <row r="7514" spans="1:1" x14ac:dyDescent="0.25">
      <c r="A7514" s="323"/>
    </row>
    <row r="7515" spans="1:1" x14ac:dyDescent="0.25">
      <c r="A7515" s="323"/>
    </row>
    <row r="7516" spans="1:1" x14ac:dyDescent="0.25">
      <c r="A7516" s="323"/>
    </row>
    <row r="7517" spans="1:1" x14ac:dyDescent="0.25">
      <c r="A7517" s="323"/>
    </row>
    <row r="7518" spans="1:1" x14ac:dyDescent="0.25">
      <c r="A7518" s="323"/>
    </row>
    <row r="7519" spans="1:1" x14ac:dyDescent="0.25">
      <c r="A7519" s="323"/>
    </row>
    <row r="7520" spans="1:1" x14ac:dyDescent="0.25">
      <c r="A7520" s="323"/>
    </row>
    <row r="7521" spans="1:1" x14ac:dyDescent="0.25">
      <c r="A7521" s="323"/>
    </row>
    <row r="7522" spans="1:1" x14ac:dyDescent="0.25">
      <c r="A7522" s="323"/>
    </row>
    <row r="7523" spans="1:1" x14ac:dyDescent="0.25">
      <c r="A7523" s="323"/>
    </row>
    <row r="7524" spans="1:1" x14ac:dyDescent="0.25">
      <c r="A7524" s="323"/>
    </row>
    <row r="7525" spans="1:1" x14ac:dyDescent="0.25">
      <c r="A7525" s="323"/>
    </row>
    <row r="7526" spans="1:1" x14ac:dyDescent="0.25">
      <c r="A7526" s="323"/>
    </row>
    <row r="7527" spans="1:1" x14ac:dyDescent="0.25">
      <c r="A7527" s="323"/>
    </row>
    <row r="7528" spans="1:1" x14ac:dyDescent="0.25">
      <c r="A7528" s="323"/>
    </row>
    <row r="7529" spans="1:1" x14ac:dyDescent="0.25">
      <c r="A7529" s="323"/>
    </row>
    <row r="7530" spans="1:1" x14ac:dyDescent="0.25">
      <c r="A7530" s="323"/>
    </row>
    <row r="7531" spans="1:1" x14ac:dyDescent="0.25">
      <c r="A7531" s="323"/>
    </row>
    <row r="7532" spans="1:1" x14ac:dyDescent="0.25">
      <c r="A7532" s="323"/>
    </row>
    <row r="7533" spans="1:1" x14ac:dyDescent="0.25">
      <c r="A7533" s="323"/>
    </row>
    <row r="7534" spans="1:1" x14ac:dyDescent="0.25">
      <c r="A7534" s="323"/>
    </row>
    <row r="7535" spans="1:1" x14ac:dyDescent="0.25">
      <c r="A7535" s="323"/>
    </row>
    <row r="7536" spans="1:1" x14ac:dyDescent="0.25">
      <c r="A7536" s="323"/>
    </row>
    <row r="7537" spans="1:1" x14ac:dyDescent="0.25">
      <c r="A7537" s="323"/>
    </row>
    <row r="7538" spans="1:1" x14ac:dyDescent="0.25">
      <c r="A7538" s="323"/>
    </row>
    <row r="7539" spans="1:1" x14ac:dyDescent="0.25">
      <c r="A7539" s="323"/>
    </row>
    <row r="7540" spans="1:1" x14ac:dyDescent="0.25">
      <c r="A7540" s="323"/>
    </row>
    <row r="7541" spans="1:1" x14ac:dyDescent="0.25">
      <c r="A7541" s="323"/>
    </row>
    <row r="7542" spans="1:1" x14ac:dyDescent="0.25">
      <c r="A7542" s="323"/>
    </row>
    <row r="7543" spans="1:1" x14ac:dyDescent="0.25">
      <c r="A7543" s="323"/>
    </row>
    <row r="7544" spans="1:1" x14ac:dyDescent="0.25">
      <c r="A7544" s="323"/>
    </row>
    <row r="7545" spans="1:1" x14ac:dyDescent="0.25">
      <c r="A7545" s="323"/>
    </row>
    <row r="7546" spans="1:1" x14ac:dyDescent="0.25">
      <c r="A7546" s="323"/>
    </row>
    <row r="7547" spans="1:1" x14ac:dyDescent="0.25">
      <c r="A7547" s="323"/>
    </row>
    <row r="7548" spans="1:1" x14ac:dyDescent="0.25">
      <c r="A7548" s="323"/>
    </row>
    <row r="7549" spans="1:1" x14ac:dyDescent="0.25">
      <c r="A7549" s="323"/>
    </row>
    <row r="7550" spans="1:1" x14ac:dyDescent="0.25">
      <c r="A7550" s="323"/>
    </row>
    <row r="7551" spans="1:1" x14ac:dyDescent="0.25">
      <c r="A7551" s="323"/>
    </row>
    <row r="7552" spans="1:1" x14ac:dyDescent="0.25">
      <c r="A7552" s="323"/>
    </row>
    <row r="7553" spans="1:1" x14ac:dyDescent="0.25">
      <c r="A7553" s="323"/>
    </row>
    <row r="7554" spans="1:1" x14ac:dyDescent="0.25">
      <c r="A7554" s="323"/>
    </row>
    <row r="7555" spans="1:1" x14ac:dyDescent="0.25">
      <c r="A7555" s="323"/>
    </row>
    <row r="7556" spans="1:1" x14ac:dyDescent="0.25">
      <c r="A7556" s="323"/>
    </row>
    <row r="7557" spans="1:1" x14ac:dyDescent="0.25">
      <c r="A7557" s="323"/>
    </row>
    <row r="7558" spans="1:1" x14ac:dyDescent="0.25">
      <c r="A7558" s="323"/>
    </row>
    <row r="7559" spans="1:1" x14ac:dyDescent="0.25">
      <c r="A7559" s="323"/>
    </row>
    <row r="7560" spans="1:1" x14ac:dyDescent="0.25">
      <c r="A7560" s="323"/>
    </row>
    <row r="7561" spans="1:1" x14ac:dyDescent="0.25">
      <c r="A7561" s="323"/>
    </row>
    <row r="7562" spans="1:1" x14ac:dyDescent="0.25">
      <c r="A7562" s="323"/>
    </row>
    <row r="7563" spans="1:1" x14ac:dyDescent="0.25">
      <c r="A7563" s="323"/>
    </row>
    <row r="7564" spans="1:1" x14ac:dyDescent="0.25">
      <c r="A7564" s="323"/>
    </row>
    <row r="7565" spans="1:1" x14ac:dyDescent="0.25">
      <c r="A7565" s="323"/>
    </row>
    <row r="7566" spans="1:1" x14ac:dyDescent="0.25">
      <c r="A7566" s="323"/>
    </row>
    <row r="7567" spans="1:1" x14ac:dyDescent="0.25">
      <c r="A7567" s="323"/>
    </row>
    <row r="7568" spans="1:1" x14ac:dyDescent="0.25">
      <c r="A7568" s="323"/>
    </row>
    <row r="7569" spans="1:1" x14ac:dyDescent="0.25">
      <c r="A7569" s="323"/>
    </row>
    <row r="7570" spans="1:1" x14ac:dyDescent="0.25">
      <c r="A7570" s="323"/>
    </row>
    <row r="7571" spans="1:1" x14ac:dyDescent="0.25">
      <c r="A7571" s="323"/>
    </row>
    <row r="7572" spans="1:1" x14ac:dyDescent="0.25">
      <c r="A7572" s="323"/>
    </row>
    <row r="7573" spans="1:1" x14ac:dyDescent="0.25">
      <c r="A7573" s="323"/>
    </row>
    <row r="7574" spans="1:1" x14ac:dyDescent="0.25">
      <c r="A7574" s="323"/>
    </row>
    <row r="7575" spans="1:1" x14ac:dyDescent="0.25">
      <c r="A7575" s="323"/>
    </row>
    <row r="7576" spans="1:1" x14ac:dyDescent="0.25">
      <c r="A7576" s="323"/>
    </row>
    <row r="7577" spans="1:1" x14ac:dyDescent="0.25">
      <c r="A7577" s="323"/>
    </row>
    <row r="7578" spans="1:1" x14ac:dyDescent="0.25">
      <c r="A7578" s="323"/>
    </row>
    <row r="7579" spans="1:1" x14ac:dyDescent="0.25">
      <c r="A7579" s="323"/>
    </row>
    <row r="7580" spans="1:1" x14ac:dyDescent="0.25">
      <c r="A7580" s="323"/>
    </row>
    <row r="7581" spans="1:1" x14ac:dyDescent="0.25">
      <c r="A7581" s="323"/>
    </row>
    <row r="7582" spans="1:1" x14ac:dyDescent="0.25">
      <c r="A7582" s="323"/>
    </row>
    <row r="7583" spans="1:1" x14ac:dyDescent="0.25">
      <c r="A7583" s="323"/>
    </row>
    <row r="7584" spans="1:1" x14ac:dyDescent="0.25">
      <c r="A7584" s="323"/>
    </row>
    <row r="7585" spans="1:1" x14ac:dyDescent="0.25">
      <c r="A7585" s="323"/>
    </row>
    <row r="7586" spans="1:1" x14ac:dyDescent="0.25">
      <c r="A7586" s="323"/>
    </row>
    <row r="7587" spans="1:1" x14ac:dyDescent="0.25">
      <c r="A7587" s="323"/>
    </row>
    <row r="7588" spans="1:1" x14ac:dyDescent="0.25">
      <c r="A7588" s="323"/>
    </row>
    <row r="7589" spans="1:1" x14ac:dyDescent="0.25">
      <c r="A7589" s="323"/>
    </row>
    <row r="7590" spans="1:1" x14ac:dyDescent="0.25">
      <c r="A7590" s="323"/>
    </row>
    <row r="7591" spans="1:1" x14ac:dyDescent="0.25">
      <c r="A7591" s="323"/>
    </row>
    <row r="7592" spans="1:1" x14ac:dyDescent="0.25">
      <c r="A7592" s="323"/>
    </row>
    <row r="7593" spans="1:1" x14ac:dyDescent="0.25">
      <c r="A7593" s="323"/>
    </row>
    <row r="7594" spans="1:1" x14ac:dyDescent="0.25">
      <c r="A7594" s="323"/>
    </row>
    <row r="7595" spans="1:1" x14ac:dyDescent="0.25">
      <c r="A7595" s="323"/>
    </row>
    <row r="7596" spans="1:1" x14ac:dyDescent="0.25">
      <c r="A7596" s="323"/>
    </row>
    <row r="7597" spans="1:1" x14ac:dyDescent="0.25">
      <c r="A7597" s="323"/>
    </row>
    <row r="7598" spans="1:1" x14ac:dyDescent="0.25">
      <c r="A7598" s="323"/>
    </row>
    <row r="7599" spans="1:1" x14ac:dyDescent="0.25">
      <c r="A7599" s="323"/>
    </row>
    <row r="7600" spans="1:1" x14ac:dyDescent="0.25">
      <c r="A7600" s="323"/>
    </row>
    <row r="7601" spans="1:1" x14ac:dyDescent="0.25">
      <c r="A7601" s="323"/>
    </row>
    <row r="7602" spans="1:1" x14ac:dyDescent="0.25">
      <c r="A7602" s="323"/>
    </row>
    <row r="7603" spans="1:1" x14ac:dyDescent="0.25">
      <c r="A7603" s="323"/>
    </row>
    <row r="7604" spans="1:1" x14ac:dyDescent="0.25">
      <c r="A7604" s="323"/>
    </row>
    <row r="7605" spans="1:1" x14ac:dyDescent="0.25">
      <c r="A7605" s="323"/>
    </row>
    <row r="7606" spans="1:1" x14ac:dyDescent="0.25">
      <c r="A7606" s="323"/>
    </row>
    <row r="7607" spans="1:1" x14ac:dyDescent="0.25">
      <c r="A7607" s="323"/>
    </row>
    <row r="7608" spans="1:1" x14ac:dyDescent="0.25">
      <c r="A7608" s="323"/>
    </row>
    <row r="7609" spans="1:1" x14ac:dyDescent="0.25">
      <c r="A7609" s="323"/>
    </row>
    <row r="7610" spans="1:1" x14ac:dyDescent="0.25">
      <c r="A7610" s="323"/>
    </row>
    <row r="7611" spans="1:1" x14ac:dyDescent="0.25">
      <c r="A7611" s="323"/>
    </row>
    <row r="7612" spans="1:1" x14ac:dyDescent="0.25">
      <c r="A7612" s="323"/>
    </row>
    <row r="7613" spans="1:1" x14ac:dyDescent="0.25">
      <c r="A7613" s="323"/>
    </row>
    <row r="7614" spans="1:1" x14ac:dyDescent="0.25">
      <c r="A7614" s="323"/>
    </row>
    <row r="7615" spans="1:1" x14ac:dyDescent="0.25">
      <c r="A7615" s="323"/>
    </row>
    <row r="7616" spans="1:1" x14ac:dyDescent="0.25">
      <c r="A7616" s="323"/>
    </row>
    <row r="7617" spans="1:1" x14ac:dyDescent="0.25">
      <c r="A7617" s="323"/>
    </row>
    <row r="7618" spans="1:1" x14ac:dyDescent="0.25">
      <c r="A7618" s="323"/>
    </row>
    <row r="7619" spans="1:1" x14ac:dyDescent="0.25">
      <c r="A7619" s="323"/>
    </row>
    <row r="7620" spans="1:1" x14ac:dyDescent="0.25">
      <c r="A7620" s="323"/>
    </row>
    <row r="7621" spans="1:1" x14ac:dyDescent="0.25">
      <c r="A7621" s="323"/>
    </row>
    <row r="7622" spans="1:1" x14ac:dyDescent="0.25">
      <c r="A7622" s="323"/>
    </row>
    <row r="7623" spans="1:1" x14ac:dyDescent="0.25">
      <c r="A7623" s="323"/>
    </row>
    <row r="7624" spans="1:1" x14ac:dyDescent="0.25">
      <c r="A7624" s="323"/>
    </row>
    <row r="7625" spans="1:1" x14ac:dyDescent="0.25">
      <c r="A7625" s="323"/>
    </row>
    <row r="7626" spans="1:1" x14ac:dyDescent="0.25">
      <c r="A7626" s="323"/>
    </row>
    <row r="7627" spans="1:1" x14ac:dyDescent="0.25">
      <c r="A7627" s="323"/>
    </row>
    <row r="7628" spans="1:1" x14ac:dyDescent="0.25">
      <c r="A7628" s="323"/>
    </row>
    <row r="7629" spans="1:1" x14ac:dyDescent="0.25">
      <c r="A7629" s="323"/>
    </row>
    <row r="7630" spans="1:1" x14ac:dyDescent="0.25">
      <c r="A7630" s="323"/>
    </row>
    <row r="7631" spans="1:1" x14ac:dyDescent="0.25">
      <c r="A7631" s="323"/>
    </row>
    <row r="7632" spans="1:1" x14ac:dyDescent="0.25">
      <c r="A7632" s="323"/>
    </row>
    <row r="7633" spans="1:1" x14ac:dyDescent="0.25">
      <c r="A7633" s="323"/>
    </row>
    <row r="7634" spans="1:1" x14ac:dyDescent="0.25">
      <c r="A7634" s="323"/>
    </row>
    <row r="7635" spans="1:1" x14ac:dyDescent="0.25">
      <c r="A7635" s="323"/>
    </row>
    <row r="7636" spans="1:1" x14ac:dyDescent="0.25">
      <c r="A7636" s="323"/>
    </row>
    <row r="7637" spans="1:1" x14ac:dyDescent="0.25">
      <c r="A7637" s="323"/>
    </row>
    <row r="7638" spans="1:1" x14ac:dyDescent="0.25">
      <c r="A7638" s="323"/>
    </row>
    <row r="7639" spans="1:1" x14ac:dyDescent="0.25">
      <c r="A7639" s="323"/>
    </row>
    <row r="7640" spans="1:1" x14ac:dyDescent="0.25">
      <c r="A7640" s="323"/>
    </row>
    <row r="7641" spans="1:1" x14ac:dyDescent="0.25">
      <c r="A7641" s="323"/>
    </row>
    <row r="7642" spans="1:1" x14ac:dyDescent="0.25">
      <c r="A7642" s="323"/>
    </row>
    <row r="7643" spans="1:1" x14ac:dyDescent="0.25">
      <c r="A7643" s="323"/>
    </row>
    <row r="7644" spans="1:1" x14ac:dyDescent="0.25">
      <c r="A7644" s="323"/>
    </row>
    <row r="7645" spans="1:1" x14ac:dyDescent="0.25">
      <c r="A7645" s="323"/>
    </row>
    <row r="7646" spans="1:1" x14ac:dyDescent="0.25">
      <c r="A7646" s="323"/>
    </row>
    <row r="7647" spans="1:1" x14ac:dyDescent="0.25">
      <c r="A7647" s="323"/>
    </row>
    <row r="7648" spans="1:1" x14ac:dyDescent="0.25">
      <c r="A7648" s="323"/>
    </row>
    <row r="7649" spans="1:1" x14ac:dyDescent="0.25">
      <c r="A7649" s="323"/>
    </row>
    <row r="7650" spans="1:1" x14ac:dyDescent="0.25">
      <c r="A7650" s="323"/>
    </row>
    <row r="7651" spans="1:1" x14ac:dyDescent="0.25">
      <c r="A7651" s="323"/>
    </row>
    <row r="7652" spans="1:1" x14ac:dyDescent="0.25">
      <c r="A7652" s="323"/>
    </row>
    <row r="7653" spans="1:1" x14ac:dyDescent="0.25">
      <c r="A7653" s="323"/>
    </row>
    <row r="7654" spans="1:1" x14ac:dyDescent="0.25">
      <c r="A7654" s="323"/>
    </row>
    <row r="7655" spans="1:1" x14ac:dyDescent="0.25">
      <c r="A7655" s="323"/>
    </row>
    <row r="7656" spans="1:1" x14ac:dyDescent="0.25">
      <c r="A7656" s="323"/>
    </row>
    <row r="7657" spans="1:1" x14ac:dyDescent="0.25">
      <c r="A7657" s="323"/>
    </row>
    <row r="7658" spans="1:1" x14ac:dyDescent="0.25">
      <c r="A7658" s="323"/>
    </row>
    <row r="7659" spans="1:1" x14ac:dyDescent="0.25">
      <c r="A7659" s="323"/>
    </row>
    <row r="7660" spans="1:1" x14ac:dyDescent="0.25">
      <c r="A7660" s="323"/>
    </row>
    <row r="7661" spans="1:1" x14ac:dyDescent="0.25">
      <c r="A7661" s="323"/>
    </row>
    <row r="7662" spans="1:1" x14ac:dyDescent="0.25">
      <c r="A7662" s="323"/>
    </row>
    <row r="7663" spans="1:1" x14ac:dyDescent="0.25">
      <c r="A7663" s="323"/>
    </row>
    <row r="7664" spans="1:1" x14ac:dyDescent="0.25">
      <c r="A7664" s="323"/>
    </row>
    <row r="7665" spans="1:1" x14ac:dyDescent="0.25">
      <c r="A7665" s="323"/>
    </row>
    <row r="7666" spans="1:1" x14ac:dyDescent="0.25">
      <c r="A7666" s="323"/>
    </row>
    <row r="7667" spans="1:1" x14ac:dyDescent="0.25">
      <c r="A7667" s="323"/>
    </row>
    <row r="7668" spans="1:1" x14ac:dyDescent="0.25">
      <c r="A7668" s="323"/>
    </row>
    <row r="7669" spans="1:1" x14ac:dyDescent="0.25">
      <c r="A7669" s="323"/>
    </row>
    <row r="7670" spans="1:1" x14ac:dyDescent="0.25">
      <c r="A7670" s="323"/>
    </row>
    <row r="7671" spans="1:1" x14ac:dyDescent="0.25">
      <c r="A7671" s="323"/>
    </row>
    <row r="7672" spans="1:1" x14ac:dyDescent="0.25">
      <c r="A7672" s="323"/>
    </row>
    <row r="7673" spans="1:1" x14ac:dyDescent="0.25">
      <c r="A7673" s="323"/>
    </row>
    <row r="7674" spans="1:1" x14ac:dyDescent="0.25">
      <c r="A7674" s="323"/>
    </row>
    <row r="7675" spans="1:1" x14ac:dyDescent="0.25">
      <c r="A7675" s="323"/>
    </row>
    <row r="7676" spans="1:1" x14ac:dyDescent="0.25">
      <c r="A7676" s="323"/>
    </row>
    <row r="7677" spans="1:1" x14ac:dyDescent="0.25">
      <c r="A7677" s="323"/>
    </row>
    <row r="7678" spans="1:1" x14ac:dyDescent="0.25">
      <c r="A7678" s="323"/>
    </row>
    <row r="7679" spans="1:1" x14ac:dyDescent="0.25">
      <c r="A7679" s="323"/>
    </row>
    <row r="7680" spans="1:1" x14ac:dyDescent="0.25">
      <c r="A7680" s="323"/>
    </row>
    <row r="7681" spans="1:1" x14ac:dyDescent="0.25">
      <c r="A7681" s="323"/>
    </row>
    <row r="7682" spans="1:1" x14ac:dyDescent="0.25">
      <c r="A7682" s="323"/>
    </row>
    <row r="7683" spans="1:1" x14ac:dyDescent="0.25">
      <c r="A7683" s="323"/>
    </row>
    <row r="7684" spans="1:1" x14ac:dyDescent="0.25">
      <c r="A7684" s="323"/>
    </row>
    <row r="7685" spans="1:1" x14ac:dyDescent="0.25">
      <c r="A7685" s="323"/>
    </row>
    <row r="7686" spans="1:1" x14ac:dyDescent="0.25">
      <c r="A7686" s="323"/>
    </row>
    <row r="7687" spans="1:1" x14ac:dyDescent="0.25">
      <c r="A7687" s="323"/>
    </row>
    <row r="7688" spans="1:1" x14ac:dyDescent="0.25">
      <c r="A7688" s="323"/>
    </row>
    <row r="7689" spans="1:1" x14ac:dyDescent="0.25">
      <c r="A7689" s="323"/>
    </row>
    <row r="7690" spans="1:1" x14ac:dyDescent="0.25">
      <c r="A7690" s="323"/>
    </row>
    <row r="7691" spans="1:1" x14ac:dyDescent="0.25">
      <c r="A7691" s="323"/>
    </row>
    <row r="7692" spans="1:1" x14ac:dyDescent="0.25">
      <c r="A7692" s="323"/>
    </row>
    <row r="7693" spans="1:1" x14ac:dyDescent="0.25">
      <c r="A7693" s="323"/>
    </row>
    <row r="7694" spans="1:1" x14ac:dyDescent="0.25">
      <c r="A7694" s="323"/>
    </row>
    <row r="7695" spans="1:1" x14ac:dyDescent="0.25">
      <c r="A7695" s="323"/>
    </row>
    <row r="7696" spans="1:1" x14ac:dyDescent="0.25">
      <c r="A7696" s="323"/>
    </row>
    <row r="7697" spans="1:1" x14ac:dyDescent="0.25">
      <c r="A7697" s="323"/>
    </row>
    <row r="7698" spans="1:1" x14ac:dyDescent="0.25">
      <c r="A7698" s="323"/>
    </row>
    <row r="7699" spans="1:1" x14ac:dyDescent="0.25">
      <c r="A7699" s="323"/>
    </row>
    <row r="7700" spans="1:1" x14ac:dyDescent="0.25">
      <c r="A7700" s="323"/>
    </row>
    <row r="7701" spans="1:1" x14ac:dyDescent="0.25">
      <c r="A7701" s="323"/>
    </row>
    <row r="7702" spans="1:1" x14ac:dyDescent="0.25">
      <c r="A7702" s="323"/>
    </row>
    <row r="7703" spans="1:1" x14ac:dyDescent="0.25">
      <c r="A7703" s="323"/>
    </row>
    <row r="7704" spans="1:1" x14ac:dyDescent="0.25">
      <c r="A7704" s="323"/>
    </row>
    <row r="7705" spans="1:1" x14ac:dyDescent="0.25">
      <c r="A7705" s="323"/>
    </row>
    <row r="7706" spans="1:1" x14ac:dyDescent="0.25">
      <c r="A7706" s="323"/>
    </row>
    <row r="7707" spans="1:1" x14ac:dyDescent="0.25">
      <c r="A7707" s="323"/>
    </row>
    <row r="7708" spans="1:1" x14ac:dyDescent="0.25">
      <c r="A7708" s="323"/>
    </row>
    <row r="7709" spans="1:1" x14ac:dyDescent="0.25">
      <c r="A7709" s="323"/>
    </row>
    <row r="7710" spans="1:1" x14ac:dyDescent="0.25">
      <c r="A7710" s="323"/>
    </row>
    <row r="7711" spans="1:1" x14ac:dyDescent="0.25">
      <c r="A7711" s="323"/>
    </row>
    <row r="7712" spans="1:1" x14ac:dyDescent="0.25">
      <c r="A7712" s="323"/>
    </row>
    <row r="7713" spans="1:1" x14ac:dyDescent="0.25">
      <c r="A7713" s="323"/>
    </row>
    <row r="7714" spans="1:1" x14ac:dyDescent="0.25">
      <c r="A7714" s="323"/>
    </row>
    <row r="7715" spans="1:1" x14ac:dyDescent="0.25">
      <c r="A7715" s="323"/>
    </row>
    <row r="7716" spans="1:1" x14ac:dyDescent="0.25">
      <c r="A7716" s="323"/>
    </row>
    <row r="7717" spans="1:1" x14ac:dyDescent="0.25">
      <c r="A7717" s="323"/>
    </row>
    <row r="7718" spans="1:1" x14ac:dyDescent="0.25">
      <c r="A7718" s="323"/>
    </row>
    <row r="7719" spans="1:1" x14ac:dyDescent="0.25">
      <c r="A7719" s="323"/>
    </row>
    <row r="7720" spans="1:1" x14ac:dyDescent="0.25">
      <c r="A7720" s="323"/>
    </row>
    <row r="7721" spans="1:1" x14ac:dyDescent="0.25">
      <c r="A7721" s="323"/>
    </row>
    <row r="7722" spans="1:1" x14ac:dyDescent="0.25">
      <c r="A7722" s="323"/>
    </row>
    <row r="7723" spans="1:1" x14ac:dyDescent="0.25">
      <c r="A7723" s="323"/>
    </row>
    <row r="7724" spans="1:1" x14ac:dyDescent="0.25">
      <c r="A7724" s="323"/>
    </row>
    <row r="7725" spans="1:1" x14ac:dyDescent="0.25">
      <c r="A7725" s="323"/>
    </row>
    <row r="7726" spans="1:1" x14ac:dyDescent="0.25">
      <c r="A7726" s="323"/>
    </row>
    <row r="7727" spans="1:1" x14ac:dyDescent="0.25">
      <c r="A7727" s="323"/>
    </row>
    <row r="7728" spans="1:1" x14ac:dyDescent="0.25">
      <c r="A7728" s="323"/>
    </row>
    <row r="7729" spans="1:1" x14ac:dyDescent="0.25">
      <c r="A7729" s="323"/>
    </row>
    <row r="7730" spans="1:1" x14ac:dyDescent="0.25">
      <c r="A7730" s="323"/>
    </row>
    <row r="7731" spans="1:1" x14ac:dyDescent="0.25">
      <c r="A7731" s="323"/>
    </row>
    <row r="7732" spans="1:1" x14ac:dyDescent="0.25">
      <c r="A7732" s="323"/>
    </row>
    <row r="7733" spans="1:1" x14ac:dyDescent="0.25">
      <c r="A7733" s="323"/>
    </row>
    <row r="7734" spans="1:1" x14ac:dyDescent="0.25">
      <c r="A7734" s="323"/>
    </row>
    <row r="7735" spans="1:1" x14ac:dyDescent="0.25">
      <c r="A7735" s="323"/>
    </row>
    <row r="7736" spans="1:1" x14ac:dyDescent="0.25">
      <c r="A7736" s="323"/>
    </row>
    <row r="7737" spans="1:1" x14ac:dyDescent="0.25">
      <c r="A7737" s="323"/>
    </row>
    <row r="7738" spans="1:1" x14ac:dyDescent="0.25">
      <c r="A7738" s="323"/>
    </row>
    <row r="7739" spans="1:1" x14ac:dyDescent="0.25">
      <c r="A7739" s="323"/>
    </row>
    <row r="7740" spans="1:1" x14ac:dyDescent="0.25">
      <c r="A7740" s="323"/>
    </row>
    <row r="7741" spans="1:1" x14ac:dyDescent="0.25">
      <c r="A7741" s="323"/>
    </row>
    <row r="7742" spans="1:1" x14ac:dyDescent="0.25">
      <c r="A7742" s="323"/>
    </row>
    <row r="7743" spans="1:1" x14ac:dyDescent="0.25">
      <c r="A7743" s="323"/>
    </row>
    <row r="7744" spans="1:1" x14ac:dyDescent="0.25">
      <c r="A7744" s="323"/>
    </row>
    <row r="7745" spans="1:1" x14ac:dyDescent="0.25">
      <c r="A7745" s="323"/>
    </row>
    <row r="7746" spans="1:1" x14ac:dyDescent="0.25">
      <c r="A7746" s="323"/>
    </row>
    <row r="7747" spans="1:1" x14ac:dyDescent="0.25">
      <c r="A7747" s="323"/>
    </row>
    <row r="7748" spans="1:1" x14ac:dyDescent="0.25">
      <c r="A7748" s="323"/>
    </row>
    <row r="7749" spans="1:1" x14ac:dyDescent="0.25">
      <c r="A7749" s="323"/>
    </row>
    <row r="7750" spans="1:1" x14ac:dyDescent="0.25">
      <c r="A7750" s="323"/>
    </row>
    <row r="7751" spans="1:1" x14ac:dyDescent="0.25">
      <c r="A7751" s="323"/>
    </row>
    <row r="7752" spans="1:1" x14ac:dyDescent="0.25">
      <c r="A7752" s="323"/>
    </row>
    <row r="7753" spans="1:1" x14ac:dyDescent="0.25">
      <c r="A7753" s="323"/>
    </row>
    <row r="7754" spans="1:1" x14ac:dyDescent="0.25">
      <c r="A7754" s="323"/>
    </row>
    <row r="7755" spans="1:1" x14ac:dyDescent="0.25">
      <c r="A7755" s="323"/>
    </row>
    <row r="7756" spans="1:1" x14ac:dyDescent="0.25">
      <c r="A7756" s="323"/>
    </row>
    <row r="7757" spans="1:1" x14ac:dyDescent="0.25">
      <c r="A7757" s="323"/>
    </row>
    <row r="7758" spans="1:1" x14ac:dyDescent="0.25">
      <c r="A7758" s="323"/>
    </row>
    <row r="7759" spans="1:1" x14ac:dyDescent="0.25">
      <c r="A7759" s="323"/>
    </row>
    <row r="7760" spans="1:1" x14ac:dyDescent="0.25">
      <c r="A7760" s="323"/>
    </row>
    <row r="7761" spans="1:1" x14ac:dyDescent="0.25">
      <c r="A7761" s="323"/>
    </row>
    <row r="7762" spans="1:1" x14ac:dyDescent="0.25">
      <c r="A7762" s="323"/>
    </row>
    <row r="7763" spans="1:1" x14ac:dyDescent="0.25">
      <c r="A7763" s="323"/>
    </row>
    <row r="7764" spans="1:1" x14ac:dyDescent="0.25">
      <c r="A7764" s="323"/>
    </row>
    <row r="7765" spans="1:1" x14ac:dyDescent="0.25">
      <c r="A7765" s="323"/>
    </row>
    <row r="7766" spans="1:1" x14ac:dyDescent="0.25">
      <c r="A7766" s="323"/>
    </row>
    <row r="7767" spans="1:1" x14ac:dyDescent="0.25">
      <c r="A7767" s="323"/>
    </row>
    <row r="7768" spans="1:1" x14ac:dyDescent="0.25">
      <c r="A7768" s="323"/>
    </row>
    <row r="7769" spans="1:1" x14ac:dyDescent="0.25">
      <c r="A7769" s="323"/>
    </row>
    <row r="7770" spans="1:1" x14ac:dyDescent="0.25">
      <c r="A7770" s="323"/>
    </row>
    <row r="7771" spans="1:1" x14ac:dyDescent="0.25">
      <c r="A7771" s="323"/>
    </row>
    <row r="7772" spans="1:1" x14ac:dyDescent="0.25">
      <c r="A7772" s="323"/>
    </row>
    <row r="7773" spans="1:1" x14ac:dyDescent="0.25">
      <c r="A7773" s="323"/>
    </row>
    <row r="7774" spans="1:1" x14ac:dyDescent="0.25">
      <c r="A7774" s="323"/>
    </row>
    <row r="7775" spans="1:1" x14ac:dyDescent="0.25">
      <c r="A7775" s="323"/>
    </row>
    <row r="7776" spans="1:1" x14ac:dyDescent="0.25">
      <c r="A7776" s="323"/>
    </row>
    <row r="7777" spans="1:1" x14ac:dyDescent="0.25">
      <c r="A7777" s="323"/>
    </row>
    <row r="7778" spans="1:1" x14ac:dyDescent="0.25">
      <c r="A7778" s="323"/>
    </row>
    <row r="7779" spans="1:1" x14ac:dyDescent="0.25">
      <c r="A7779" s="323"/>
    </row>
    <row r="7780" spans="1:1" x14ac:dyDescent="0.25">
      <c r="A7780" s="323"/>
    </row>
    <row r="7781" spans="1:1" x14ac:dyDescent="0.25">
      <c r="A7781" s="323"/>
    </row>
    <row r="7782" spans="1:1" x14ac:dyDescent="0.25">
      <c r="A7782" s="323"/>
    </row>
    <row r="7783" spans="1:1" x14ac:dyDescent="0.25">
      <c r="A7783" s="323"/>
    </row>
    <row r="7784" spans="1:1" x14ac:dyDescent="0.25">
      <c r="A7784" s="323"/>
    </row>
    <row r="7785" spans="1:1" x14ac:dyDescent="0.25">
      <c r="A7785" s="323"/>
    </row>
    <row r="7786" spans="1:1" x14ac:dyDescent="0.25">
      <c r="A7786" s="323"/>
    </row>
    <row r="7787" spans="1:1" x14ac:dyDescent="0.25">
      <c r="A7787" s="323"/>
    </row>
    <row r="7788" spans="1:1" x14ac:dyDescent="0.25">
      <c r="A7788" s="323"/>
    </row>
    <row r="7789" spans="1:1" x14ac:dyDescent="0.25">
      <c r="A7789" s="323"/>
    </row>
    <row r="7790" spans="1:1" x14ac:dyDescent="0.25">
      <c r="A7790" s="323"/>
    </row>
    <row r="7791" spans="1:1" x14ac:dyDescent="0.25">
      <c r="A7791" s="323"/>
    </row>
    <row r="7792" spans="1:1" x14ac:dyDescent="0.25">
      <c r="A7792" s="323"/>
    </row>
    <row r="7793" spans="1:1" x14ac:dyDescent="0.25">
      <c r="A7793" s="323"/>
    </row>
    <row r="7794" spans="1:1" x14ac:dyDescent="0.25">
      <c r="A7794" s="323"/>
    </row>
    <row r="7795" spans="1:1" x14ac:dyDescent="0.25">
      <c r="A7795" s="323"/>
    </row>
    <row r="7796" spans="1:1" x14ac:dyDescent="0.25">
      <c r="A7796" s="323"/>
    </row>
    <row r="7797" spans="1:1" x14ac:dyDescent="0.25">
      <c r="A7797" s="323"/>
    </row>
    <row r="7798" spans="1:1" x14ac:dyDescent="0.25">
      <c r="A7798" s="323"/>
    </row>
    <row r="7799" spans="1:1" x14ac:dyDescent="0.25">
      <c r="A7799" s="323"/>
    </row>
    <row r="7800" spans="1:1" x14ac:dyDescent="0.25">
      <c r="A7800" s="323"/>
    </row>
    <row r="7801" spans="1:1" x14ac:dyDescent="0.25">
      <c r="A7801" s="323"/>
    </row>
    <row r="7802" spans="1:1" x14ac:dyDescent="0.25">
      <c r="A7802" s="323"/>
    </row>
    <row r="7803" spans="1:1" x14ac:dyDescent="0.25">
      <c r="A7803" s="323"/>
    </row>
    <row r="7804" spans="1:1" x14ac:dyDescent="0.25">
      <c r="A7804" s="323"/>
    </row>
    <row r="7805" spans="1:1" x14ac:dyDescent="0.25">
      <c r="A7805" s="323"/>
    </row>
    <row r="7806" spans="1:1" x14ac:dyDescent="0.25">
      <c r="A7806" s="323"/>
    </row>
    <row r="7807" spans="1:1" x14ac:dyDescent="0.25">
      <c r="A7807" s="323"/>
    </row>
    <row r="7808" spans="1:1" x14ac:dyDescent="0.25">
      <c r="A7808" s="323"/>
    </row>
    <row r="7809" spans="1:1" x14ac:dyDescent="0.25">
      <c r="A7809" s="323"/>
    </row>
    <row r="7810" spans="1:1" x14ac:dyDescent="0.25">
      <c r="A7810" s="323"/>
    </row>
    <row r="7811" spans="1:1" x14ac:dyDescent="0.25">
      <c r="A7811" s="323"/>
    </row>
    <row r="7812" spans="1:1" x14ac:dyDescent="0.25">
      <c r="A7812" s="323"/>
    </row>
    <row r="7813" spans="1:1" x14ac:dyDescent="0.25">
      <c r="A7813" s="323"/>
    </row>
    <row r="7814" spans="1:1" x14ac:dyDescent="0.25">
      <c r="A7814" s="323"/>
    </row>
    <row r="7815" spans="1:1" x14ac:dyDescent="0.25">
      <c r="A7815" s="323"/>
    </row>
    <row r="7816" spans="1:1" x14ac:dyDescent="0.25">
      <c r="A7816" s="323"/>
    </row>
    <row r="7817" spans="1:1" x14ac:dyDescent="0.25">
      <c r="A7817" s="323"/>
    </row>
    <row r="7818" spans="1:1" x14ac:dyDescent="0.25">
      <c r="A7818" s="323"/>
    </row>
    <row r="7819" spans="1:1" x14ac:dyDescent="0.25">
      <c r="A7819" s="323"/>
    </row>
    <row r="7820" spans="1:1" x14ac:dyDescent="0.25">
      <c r="A7820" s="323"/>
    </row>
    <row r="7821" spans="1:1" x14ac:dyDescent="0.25">
      <c r="A7821" s="323"/>
    </row>
    <row r="7822" spans="1:1" x14ac:dyDescent="0.25">
      <c r="A7822" s="323"/>
    </row>
    <row r="7823" spans="1:1" x14ac:dyDescent="0.25">
      <c r="A7823" s="323"/>
    </row>
    <row r="7824" spans="1:1" x14ac:dyDescent="0.25">
      <c r="A7824" s="323"/>
    </row>
    <row r="7825" spans="1:1" x14ac:dyDescent="0.25">
      <c r="A7825" s="323"/>
    </row>
    <row r="7826" spans="1:1" x14ac:dyDescent="0.25">
      <c r="A7826" s="323"/>
    </row>
    <row r="7827" spans="1:1" x14ac:dyDescent="0.25">
      <c r="A7827" s="323"/>
    </row>
    <row r="7828" spans="1:1" x14ac:dyDescent="0.25">
      <c r="A7828" s="323"/>
    </row>
    <row r="7829" spans="1:1" x14ac:dyDescent="0.25">
      <c r="A7829" s="323"/>
    </row>
    <row r="7830" spans="1:1" x14ac:dyDescent="0.25">
      <c r="A7830" s="323"/>
    </row>
    <row r="7831" spans="1:1" x14ac:dyDescent="0.25">
      <c r="A7831" s="323"/>
    </row>
    <row r="7832" spans="1:1" x14ac:dyDescent="0.25">
      <c r="A7832" s="323"/>
    </row>
    <row r="7833" spans="1:1" x14ac:dyDescent="0.25">
      <c r="A7833" s="323"/>
    </row>
    <row r="7834" spans="1:1" x14ac:dyDescent="0.25">
      <c r="A7834" s="323"/>
    </row>
    <row r="7835" spans="1:1" x14ac:dyDescent="0.25">
      <c r="A7835" s="323"/>
    </row>
    <row r="7836" spans="1:1" x14ac:dyDescent="0.25">
      <c r="A7836" s="323"/>
    </row>
    <row r="7837" spans="1:1" x14ac:dyDescent="0.25">
      <c r="A7837" s="323"/>
    </row>
    <row r="7838" spans="1:1" x14ac:dyDescent="0.25">
      <c r="A7838" s="323"/>
    </row>
    <row r="7839" spans="1:1" x14ac:dyDescent="0.25">
      <c r="A7839" s="323"/>
    </row>
    <row r="7840" spans="1:1" x14ac:dyDescent="0.25">
      <c r="A7840" s="323"/>
    </row>
    <row r="7841" spans="1:1" x14ac:dyDescent="0.25">
      <c r="A7841" s="323"/>
    </row>
    <row r="7842" spans="1:1" x14ac:dyDescent="0.25">
      <c r="A7842" s="323"/>
    </row>
    <row r="7843" spans="1:1" x14ac:dyDescent="0.25">
      <c r="A7843" s="323"/>
    </row>
    <row r="7844" spans="1:1" x14ac:dyDescent="0.25">
      <c r="A7844" s="323"/>
    </row>
    <row r="7845" spans="1:1" x14ac:dyDescent="0.25">
      <c r="A7845" s="323"/>
    </row>
    <row r="7846" spans="1:1" x14ac:dyDescent="0.25">
      <c r="A7846" s="323"/>
    </row>
    <row r="7847" spans="1:1" x14ac:dyDescent="0.25">
      <c r="A7847" s="323"/>
    </row>
    <row r="7848" spans="1:1" x14ac:dyDescent="0.25">
      <c r="A7848" s="323"/>
    </row>
    <row r="7849" spans="1:1" x14ac:dyDescent="0.25">
      <c r="A7849" s="323"/>
    </row>
    <row r="7850" spans="1:1" x14ac:dyDescent="0.25">
      <c r="A7850" s="323"/>
    </row>
    <row r="7851" spans="1:1" x14ac:dyDescent="0.25">
      <c r="A7851" s="323"/>
    </row>
    <row r="7852" spans="1:1" x14ac:dyDescent="0.25">
      <c r="A7852" s="323"/>
    </row>
    <row r="7853" spans="1:1" x14ac:dyDescent="0.25">
      <c r="A7853" s="323"/>
    </row>
    <row r="7854" spans="1:1" x14ac:dyDescent="0.25">
      <c r="A7854" s="323"/>
    </row>
    <row r="7855" spans="1:1" x14ac:dyDescent="0.25">
      <c r="A7855" s="323"/>
    </row>
    <row r="7856" spans="1:1" x14ac:dyDescent="0.25">
      <c r="A7856" s="323"/>
    </row>
    <row r="7857" spans="1:1" x14ac:dyDescent="0.25">
      <c r="A7857" s="323"/>
    </row>
    <row r="7858" spans="1:1" x14ac:dyDescent="0.25">
      <c r="A7858" s="323"/>
    </row>
    <row r="7859" spans="1:1" x14ac:dyDescent="0.25">
      <c r="A7859" s="323"/>
    </row>
    <row r="7860" spans="1:1" x14ac:dyDescent="0.25">
      <c r="A7860" s="323"/>
    </row>
    <row r="7861" spans="1:1" x14ac:dyDescent="0.25">
      <c r="A7861" s="323"/>
    </row>
    <row r="7862" spans="1:1" x14ac:dyDescent="0.25">
      <c r="A7862" s="323"/>
    </row>
    <row r="7863" spans="1:1" x14ac:dyDescent="0.25">
      <c r="A7863" s="323"/>
    </row>
    <row r="7864" spans="1:1" x14ac:dyDescent="0.25">
      <c r="A7864" s="323"/>
    </row>
    <row r="7865" spans="1:1" x14ac:dyDescent="0.25">
      <c r="A7865" s="323"/>
    </row>
    <row r="7866" spans="1:1" x14ac:dyDescent="0.25">
      <c r="A7866" s="323"/>
    </row>
    <row r="7867" spans="1:1" x14ac:dyDescent="0.25">
      <c r="A7867" s="323"/>
    </row>
    <row r="7868" spans="1:1" x14ac:dyDescent="0.25">
      <c r="A7868" s="323"/>
    </row>
    <row r="7869" spans="1:1" x14ac:dyDescent="0.25">
      <c r="A7869" s="323"/>
    </row>
    <row r="7870" spans="1:1" x14ac:dyDescent="0.25">
      <c r="A7870" s="323"/>
    </row>
    <row r="7871" spans="1:1" x14ac:dyDescent="0.25">
      <c r="A7871" s="323"/>
    </row>
    <row r="7872" spans="1:1" x14ac:dyDescent="0.25">
      <c r="A7872" s="323"/>
    </row>
    <row r="7873" spans="1:1" x14ac:dyDescent="0.25">
      <c r="A7873" s="323"/>
    </row>
    <row r="7874" spans="1:1" x14ac:dyDescent="0.25">
      <c r="A7874" s="323"/>
    </row>
    <row r="7875" spans="1:1" x14ac:dyDescent="0.25">
      <c r="A7875" s="323"/>
    </row>
    <row r="7876" spans="1:1" x14ac:dyDescent="0.25">
      <c r="A7876" s="323"/>
    </row>
    <row r="7877" spans="1:1" x14ac:dyDescent="0.25">
      <c r="A7877" s="323"/>
    </row>
    <row r="7878" spans="1:1" x14ac:dyDescent="0.25">
      <c r="A7878" s="323"/>
    </row>
    <row r="7879" spans="1:1" x14ac:dyDescent="0.25">
      <c r="A7879" s="323"/>
    </row>
    <row r="7880" spans="1:1" x14ac:dyDescent="0.25">
      <c r="A7880" s="323"/>
    </row>
    <row r="7881" spans="1:1" x14ac:dyDescent="0.25">
      <c r="A7881" s="323"/>
    </row>
    <row r="7882" spans="1:1" x14ac:dyDescent="0.25">
      <c r="A7882" s="323"/>
    </row>
    <row r="7883" spans="1:1" x14ac:dyDescent="0.25">
      <c r="A7883" s="323"/>
    </row>
    <row r="7884" spans="1:1" x14ac:dyDescent="0.25">
      <c r="A7884" s="323"/>
    </row>
    <row r="7885" spans="1:1" x14ac:dyDescent="0.25">
      <c r="A7885" s="323"/>
    </row>
    <row r="7886" spans="1:1" x14ac:dyDescent="0.25">
      <c r="A7886" s="323"/>
    </row>
    <row r="7887" spans="1:1" x14ac:dyDescent="0.25">
      <c r="A7887" s="323"/>
    </row>
    <row r="7888" spans="1:1" x14ac:dyDescent="0.25">
      <c r="A7888" s="323"/>
    </row>
    <row r="7889" spans="1:1" x14ac:dyDescent="0.25">
      <c r="A7889" s="323"/>
    </row>
    <row r="7890" spans="1:1" x14ac:dyDescent="0.25">
      <c r="A7890" s="323"/>
    </row>
    <row r="7891" spans="1:1" x14ac:dyDescent="0.25">
      <c r="A7891" s="323"/>
    </row>
    <row r="7892" spans="1:1" x14ac:dyDescent="0.25">
      <c r="A7892" s="323"/>
    </row>
    <row r="7893" spans="1:1" x14ac:dyDescent="0.25">
      <c r="A7893" s="323"/>
    </row>
    <row r="7894" spans="1:1" x14ac:dyDescent="0.25">
      <c r="A7894" s="323"/>
    </row>
    <row r="7895" spans="1:1" x14ac:dyDescent="0.25">
      <c r="A7895" s="323"/>
    </row>
    <row r="7896" spans="1:1" x14ac:dyDescent="0.25">
      <c r="A7896" s="323"/>
    </row>
    <row r="7897" spans="1:1" x14ac:dyDescent="0.25">
      <c r="A7897" s="323"/>
    </row>
    <row r="7898" spans="1:1" x14ac:dyDescent="0.25">
      <c r="A7898" s="323"/>
    </row>
    <row r="7899" spans="1:1" x14ac:dyDescent="0.25">
      <c r="A7899" s="323"/>
    </row>
    <row r="7900" spans="1:1" x14ac:dyDescent="0.25">
      <c r="A7900" s="323"/>
    </row>
    <row r="7901" spans="1:1" x14ac:dyDescent="0.25">
      <c r="A7901" s="323"/>
    </row>
    <row r="7902" spans="1:1" x14ac:dyDescent="0.25">
      <c r="A7902" s="323"/>
    </row>
    <row r="7903" spans="1:1" x14ac:dyDescent="0.25">
      <c r="A7903" s="323"/>
    </row>
    <row r="7904" spans="1:1" x14ac:dyDescent="0.25">
      <c r="A7904" s="323"/>
    </row>
    <row r="7905" spans="1:1" x14ac:dyDescent="0.25">
      <c r="A7905" s="323"/>
    </row>
    <row r="7906" spans="1:1" x14ac:dyDescent="0.25">
      <c r="A7906" s="323"/>
    </row>
    <row r="7907" spans="1:1" x14ac:dyDescent="0.25">
      <c r="A7907" s="323"/>
    </row>
    <row r="7908" spans="1:1" x14ac:dyDescent="0.25">
      <c r="A7908" s="323"/>
    </row>
    <row r="7909" spans="1:1" x14ac:dyDescent="0.25">
      <c r="A7909" s="323"/>
    </row>
    <row r="7910" spans="1:1" x14ac:dyDescent="0.25">
      <c r="A7910" s="323"/>
    </row>
    <row r="7911" spans="1:1" x14ac:dyDescent="0.25">
      <c r="A7911" s="323"/>
    </row>
    <row r="7912" spans="1:1" x14ac:dyDescent="0.25">
      <c r="A7912" s="323"/>
    </row>
    <row r="7913" spans="1:1" x14ac:dyDescent="0.25">
      <c r="A7913" s="323"/>
    </row>
    <row r="7914" spans="1:1" x14ac:dyDescent="0.25">
      <c r="A7914" s="323"/>
    </row>
    <row r="7915" spans="1:1" x14ac:dyDescent="0.25">
      <c r="A7915" s="323"/>
    </row>
    <row r="7916" spans="1:1" x14ac:dyDescent="0.25">
      <c r="A7916" s="323"/>
    </row>
    <row r="7917" spans="1:1" x14ac:dyDescent="0.25">
      <c r="A7917" s="323"/>
    </row>
    <row r="7918" spans="1:1" x14ac:dyDescent="0.25">
      <c r="A7918" s="323"/>
    </row>
    <row r="7919" spans="1:1" x14ac:dyDescent="0.25">
      <c r="A7919" s="323"/>
    </row>
    <row r="7920" spans="1:1" x14ac:dyDescent="0.25">
      <c r="A7920" s="323"/>
    </row>
    <row r="7921" spans="1:1" x14ac:dyDescent="0.25">
      <c r="A7921" s="323"/>
    </row>
    <row r="7922" spans="1:1" x14ac:dyDescent="0.25">
      <c r="A7922" s="323"/>
    </row>
    <row r="7923" spans="1:1" x14ac:dyDescent="0.25">
      <c r="A7923" s="323"/>
    </row>
    <row r="7924" spans="1:1" x14ac:dyDescent="0.25">
      <c r="A7924" s="323"/>
    </row>
    <row r="7925" spans="1:1" x14ac:dyDescent="0.25">
      <c r="A7925" s="323"/>
    </row>
    <row r="7926" spans="1:1" x14ac:dyDescent="0.25">
      <c r="A7926" s="323"/>
    </row>
    <row r="7927" spans="1:1" x14ac:dyDescent="0.25">
      <c r="A7927" s="323"/>
    </row>
    <row r="7928" spans="1:1" x14ac:dyDescent="0.25">
      <c r="A7928" s="323"/>
    </row>
    <row r="7929" spans="1:1" x14ac:dyDescent="0.25">
      <c r="A7929" s="323"/>
    </row>
    <row r="7930" spans="1:1" x14ac:dyDescent="0.25">
      <c r="A7930" s="323"/>
    </row>
    <row r="7931" spans="1:1" x14ac:dyDescent="0.25">
      <c r="A7931" s="323"/>
    </row>
    <row r="7932" spans="1:1" x14ac:dyDescent="0.25">
      <c r="A7932" s="323"/>
    </row>
    <row r="7933" spans="1:1" x14ac:dyDescent="0.25">
      <c r="A7933" s="323"/>
    </row>
    <row r="7934" spans="1:1" x14ac:dyDescent="0.25">
      <c r="A7934" s="323"/>
    </row>
    <row r="7935" spans="1:1" x14ac:dyDescent="0.25">
      <c r="A7935" s="323"/>
    </row>
    <row r="7936" spans="1:1" x14ac:dyDescent="0.25">
      <c r="A7936" s="323"/>
    </row>
    <row r="7937" spans="1:1" x14ac:dyDescent="0.25">
      <c r="A7937" s="323"/>
    </row>
    <row r="7938" spans="1:1" x14ac:dyDescent="0.25">
      <c r="A7938" s="323"/>
    </row>
    <row r="7939" spans="1:1" x14ac:dyDescent="0.25">
      <c r="A7939" s="323"/>
    </row>
    <row r="7940" spans="1:1" x14ac:dyDescent="0.25">
      <c r="A7940" s="323"/>
    </row>
    <row r="7941" spans="1:1" x14ac:dyDescent="0.25">
      <c r="A7941" s="323"/>
    </row>
    <row r="7942" spans="1:1" x14ac:dyDescent="0.25">
      <c r="A7942" s="323"/>
    </row>
    <row r="7943" spans="1:1" x14ac:dyDescent="0.25">
      <c r="A7943" s="323"/>
    </row>
    <row r="7944" spans="1:1" x14ac:dyDescent="0.25">
      <c r="A7944" s="323"/>
    </row>
    <row r="7945" spans="1:1" x14ac:dyDescent="0.25">
      <c r="A7945" s="323"/>
    </row>
    <row r="7946" spans="1:1" x14ac:dyDescent="0.25">
      <c r="A7946" s="323"/>
    </row>
    <row r="7947" spans="1:1" x14ac:dyDescent="0.25">
      <c r="A7947" s="323"/>
    </row>
    <row r="7948" spans="1:1" x14ac:dyDescent="0.25">
      <c r="A7948" s="323"/>
    </row>
    <row r="7949" spans="1:1" x14ac:dyDescent="0.25">
      <c r="A7949" s="323"/>
    </row>
    <row r="7950" spans="1:1" x14ac:dyDescent="0.25">
      <c r="A7950" s="323"/>
    </row>
    <row r="7951" spans="1:1" x14ac:dyDescent="0.25">
      <c r="A7951" s="323"/>
    </row>
    <row r="7952" spans="1:1" x14ac:dyDescent="0.25">
      <c r="A7952" s="323"/>
    </row>
    <row r="7953" spans="1:1" x14ac:dyDescent="0.25">
      <c r="A7953" s="323"/>
    </row>
    <row r="7954" spans="1:1" x14ac:dyDescent="0.25">
      <c r="A7954" s="323"/>
    </row>
    <row r="7955" spans="1:1" x14ac:dyDescent="0.25">
      <c r="A7955" s="323"/>
    </row>
    <row r="7956" spans="1:1" x14ac:dyDescent="0.25">
      <c r="A7956" s="323"/>
    </row>
    <row r="7957" spans="1:1" x14ac:dyDescent="0.25">
      <c r="A7957" s="323"/>
    </row>
    <row r="7958" spans="1:1" x14ac:dyDescent="0.25">
      <c r="A7958" s="323"/>
    </row>
    <row r="7959" spans="1:1" x14ac:dyDescent="0.25">
      <c r="A7959" s="323"/>
    </row>
    <row r="7960" spans="1:1" x14ac:dyDescent="0.25">
      <c r="A7960" s="323"/>
    </row>
    <row r="7961" spans="1:1" x14ac:dyDescent="0.25">
      <c r="A7961" s="323"/>
    </row>
    <row r="7962" spans="1:1" x14ac:dyDescent="0.25">
      <c r="A7962" s="323"/>
    </row>
    <row r="7963" spans="1:1" x14ac:dyDescent="0.25">
      <c r="A7963" s="323"/>
    </row>
    <row r="7964" spans="1:1" x14ac:dyDescent="0.25">
      <c r="A7964" s="323"/>
    </row>
    <row r="7965" spans="1:1" x14ac:dyDescent="0.25">
      <c r="A7965" s="323"/>
    </row>
    <row r="7966" spans="1:1" x14ac:dyDescent="0.25">
      <c r="A7966" s="323"/>
    </row>
    <row r="7967" spans="1:1" x14ac:dyDescent="0.25">
      <c r="A7967" s="323"/>
    </row>
    <row r="7968" spans="1:1" x14ac:dyDescent="0.25">
      <c r="A7968" s="323"/>
    </row>
    <row r="7969" spans="1:1" x14ac:dyDescent="0.25">
      <c r="A7969" s="323"/>
    </row>
    <row r="7970" spans="1:1" x14ac:dyDescent="0.25">
      <c r="A7970" s="323"/>
    </row>
    <row r="7971" spans="1:1" x14ac:dyDescent="0.25">
      <c r="A7971" s="323"/>
    </row>
    <row r="7972" spans="1:1" x14ac:dyDescent="0.25">
      <c r="A7972" s="323"/>
    </row>
    <row r="7973" spans="1:1" x14ac:dyDescent="0.25">
      <c r="A7973" s="323"/>
    </row>
    <row r="7974" spans="1:1" x14ac:dyDescent="0.25">
      <c r="A7974" s="323"/>
    </row>
    <row r="7975" spans="1:1" x14ac:dyDescent="0.25">
      <c r="A7975" s="323"/>
    </row>
    <row r="7976" spans="1:1" x14ac:dyDescent="0.25">
      <c r="A7976" s="323"/>
    </row>
    <row r="7977" spans="1:1" x14ac:dyDescent="0.25">
      <c r="A7977" s="323"/>
    </row>
    <row r="7978" spans="1:1" x14ac:dyDescent="0.25">
      <c r="A7978" s="323"/>
    </row>
    <row r="7979" spans="1:1" x14ac:dyDescent="0.25">
      <c r="A7979" s="323"/>
    </row>
    <row r="7980" spans="1:1" x14ac:dyDescent="0.25">
      <c r="A7980" s="323"/>
    </row>
    <row r="7981" spans="1:1" x14ac:dyDescent="0.25">
      <c r="A7981" s="323"/>
    </row>
    <row r="7982" spans="1:1" x14ac:dyDescent="0.25">
      <c r="A7982" s="323"/>
    </row>
    <row r="7983" spans="1:1" x14ac:dyDescent="0.25">
      <c r="A7983" s="323"/>
    </row>
    <row r="7984" spans="1:1" x14ac:dyDescent="0.25">
      <c r="A7984" s="323"/>
    </row>
    <row r="7985" spans="1:1" x14ac:dyDescent="0.25">
      <c r="A7985" s="323"/>
    </row>
    <row r="7986" spans="1:1" x14ac:dyDescent="0.25">
      <c r="A7986" s="323"/>
    </row>
    <row r="7987" spans="1:1" x14ac:dyDescent="0.25">
      <c r="A7987" s="323"/>
    </row>
    <row r="7988" spans="1:1" x14ac:dyDescent="0.25">
      <c r="A7988" s="323"/>
    </row>
    <row r="7989" spans="1:1" x14ac:dyDescent="0.25">
      <c r="A7989" s="323"/>
    </row>
    <row r="7990" spans="1:1" x14ac:dyDescent="0.25">
      <c r="A7990" s="323"/>
    </row>
    <row r="7991" spans="1:1" x14ac:dyDescent="0.25">
      <c r="A7991" s="323"/>
    </row>
    <row r="7992" spans="1:1" x14ac:dyDescent="0.25">
      <c r="A7992" s="323"/>
    </row>
    <row r="7993" spans="1:1" x14ac:dyDescent="0.25">
      <c r="A7993" s="323"/>
    </row>
    <row r="7994" spans="1:1" x14ac:dyDescent="0.25">
      <c r="A7994" s="323"/>
    </row>
    <row r="7995" spans="1:1" x14ac:dyDescent="0.25">
      <c r="A7995" s="323"/>
    </row>
    <row r="7996" spans="1:1" x14ac:dyDescent="0.25">
      <c r="A7996" s="323"/>
    </row>
    <row r="7997" spans="1:1" x14ac:dyDescent="0.25">
      <c r="A7997" s="323"/>
    </row>
    <row r="7998" spans="1:1" x14ac:dyDescent="0.25">
      <c r="A7998" s="323"/>
    </row>
    <row r="7999" spans="1:1" x14ac:dyDescent="0.25">
      <c r="A7999" s="323"/>
    </row>
    <row r="8000" spans="1:1" x14ac:dyDescent="0.25">
      <c r="A8000" s="323"/>
    </row>
    <row r="8001" spans="1:1" x14ac:dyDescent="0.25">
      <c r="A8001" s="323"/>
    </row>
    <row r="8002" spans="1:1" x14ac:dyDescent="0.25">
      <c r="A8002" s="323"/>
    </row>
    <row r="8003" spans="1:1" x14ac:dyDescent="0.25">
      <c r="A8003" s="323"/>
    </row>
    <row r="8004" spans="1:1" x14ac:dyDescent="0.25">
      <c r="A8004" s="323"/>
    </row>
    <row r="8005" spans="1:1" x14ac:dyDescent="0.25">
      <c r="A8005" s="323"/>
    </row>
    <row r="8006" spans="1:1" x14ac:dyDescent="0.25">
      <c r="A8006" s="323"/>
    </row>
    <row r="8007" spans="1:1" x14ac:dyDescent="0.25">
      <c r="A8007" s="323"/>
    </row>
    <row r="8008" spans="1:1" x14ac:dyDescent="0.25">
      <c r="A8008" s="323"/>
    </row>
    <row r="8009" spans="1:1" x14ac:dyDescent="0.25">
      <c r="A8009" s="323"/>
    </row>
    <row r="8010" spans="1:1" x14ac:dyDescent="0.25">
      <c r="A8010" s="323"/>
    </row>
    <row r="8011" spans="1:1" x14ac:dyDescent="0.25">
      <c r="A8011" s="323"/>
    </row>
    <row r="8012" spans="1:1" x14ac:dyDescent="0.25">
      <c r="A8012" s="323"/>
    </row>
    <row r="8013" spans="1:1" x14ac:dyDescent="0.25">
      <c r="A8013" s="323"/>
    </row>
    <row r="8014" spans="1:1" x14ac:dyDescent="0.25">
      <c r="A8014" s="323"/>
    </row>
    <row r="8015" spans="1:1" x14ac:dyDescent="0.25">
      <c r="A8015" s="323"/>
    </row>
    <row r="8016" spans="1:1" x14ac:dyDescent="0.25">
      <c r="A8016" s="323"/>
    </row>
    <row r="8017" spans="1:1" x14ac:dyDescent="0.25">
      <c r="A8017" s="323"/>
    </row>
    <row r="8018" spans="1:1" x14ac:dyDescent="0.25">
      <c r="A8018" s="323"/>
    </row>
    <row r="8019" spans="1:1" x14ac:dyDescent="0.25">
      <c r="A8019" s="323"/>
    </row>
    <row r="8020" spans="1:1" x14ac:dyDescent="0.25">
      <c r="A8020" s="323"/>
    </row>
    <row r="8021" spans="1:1" x14ac:dyDescent="0.25">
      <c r="A8021" s="323"/>
    </row>
    <row r="8022" spans="1:1" x14ac:dyDescent="0.25">
      <c r="A8022" s="323"/>
    </row>
    <row r="8023" spans="1:1" x14ac:dyDescent="0.25">
      <c r="A8023" s="323"/>
    </row>
    <row r="8024" spans="1:1" x14ac:dyDescent="0.25">
      <c r="A8024" s="323"/>
    </row>
    <row r="8025" spans="1:1" x14ac:dyDescent="0.25">
      <c r="A8025" s="323"/>
    </row>
    <row r="8026" spans="1:1" x14ac:dyDescent="0.25">
      <c r="A8026" s="323"/>
    </row>
    <row r="8027" spans="1:1" x14ac:dyDescent="0.25">
      <c r="A8027" s="323"/>
    </row>
    <row r="8028" spans="1:1" x14ac:dyDescent="0.25">
      <c r="A8028" s="323"/>
    </row>
    <row r="8029" spans="1:1" x14ac:dyDescent="0.25">
      <c r="A8029" s="323"/>
    </row>
    <row r="8030" spans="1:1" x14ac:dyDescent="0.25">
      <c r="A8030" s="323"/>
    </row>
    <row r="8031" spans="1:1" x14ac:dyDescent="0.25">
      <c r="A8031" s="323"/>
    </row>
    <row r="8032" spans="1:1" x14ac:dyDescent="0.25">
      <c r="A8032" s="323"/>
    </row>
    <row r="8033" spans="1:1" x14ac:dyDescent="0.25">
      <c r="A8033" s="323"/>
    </row>
    <row r="8034" spans="1:1" x14ac:dyDescent="0.25">
      <c r="A8034" s="323"/>
    </row>
    <row r="8035" spans="1:1" x14ac:dyDescent="0.25">
      <c r="A8035" s="323"/>
    </row>
    <row r="8036" spans="1:1" x14ac:dyDescent="0.25">
      <c r="A8036" s="323"/>
    </row>
    <row r="8037" spans="1:1" x14ac:dyDescent="0.25">
      <c r="A8037" s="323"/>
    </row>
    <row r="8038" spans="1:1" x14ac:dyDescent="0.25">
      <c r="A8038" s="323"/>
    </row>
    <row r="8039" spans="1:1" x14ac:dyDescent="0.25">
      <c r="A8039" s="323"/>
    </row>
    <row r="8040" spans="1:1" x14ac:dyDescent="0.25">
      <c r="A8040" s="323"/>
    </row>
    <row r="8041" spans="1:1" x14ac:dyDescent="0.25">
      <c r="A8041" s="323"/>
    </row>
    <row r="8042" spans="1:1" x14ac:dyDescent="0.25">
      <c r="A8042" s="323"/>
    </row>
    <row r="8043" spans="1:1" x14ac:dyDescent="0.25">
      <c r="A8043" s="323"/>
    </row>
    <row r="8044" spans="1:1" x14ac:dyDescent="0.25">
      <c r="A8044" s="323"/>
    </row>
    <row r="8045" spans="1:1" x14ac:dyDescent="0.25">
      <c r="A8045" s="323"/>
    </row>
    <row r="8046" spans="1:1" x14ac:dyDescent="0.25">
      <c r="A8046" s="323"/>
    </row>
    <row r="8047" spans="1:1" x14ac:dyDescent="0.25">
      <c r="A8047" s="323"/>
    </row>
    <row r="8048" spans="1:1" x14ac:dyDescent="0.25">
      <c r="A8048" s="323"/>
    </row>
    <row r="8049" spans="1:1" x14ac:dyDescent="0.25">
      <c r="A8049" s="323"/>
    </row>
    <row r="8050" spans="1:1" x14ac:dyDescent="0.25">
      <c r="A8050" s="323"/>
    </row>
    <row r="8051" spans="1:1" x14ac:dyDescent="0.25">
      <c r="A8051" s="323"/>
    </row>
    <row r="8052" spans="1:1" x14ac:dyDescent="0.25">
      <c r="A8052" s="323"/>
    </row>
    <row r="8053" spans="1:1" x14ac:dyDescent="0.25">
      <c r="A8053" s="323"/>
    </row>
    <row r="8054" spans="1:1" x14ac:dyDescent="0.25">
      <c r="A8054" s="323"/>
    </row>
    <row r="8055" spans="1:1" x14ac:dyDescent="0.25">
      <c r="A8055" s="323"/>
    </row>
    <row r="8056" spans="1:1" x14ac:dyDescent="0.25">
      <c r="A8056" s="323"/>
    </row>
    <row r="8057" spans="1:1" x14ac:dyDescent="0.25">
      <c r="A8057" s="323"/>
    </row>
    <row r="8058" spans="1:1" x14ac:dyDescent="0.25">
      <c r="A8058" s="323"/>
    </row>
    <row r="8059" spans="1:1" x14ac:dyDescent="0.25">
      <c r="A8059" s="323"/>
    </row>
    <row r="8060" spans="1:1" x14ac:dyDescent="0.25">
      <c r="A8060" s="323"/>
    </row>
    <row r="8061" spans="1:1" x14ac:dyDescent="0.25">
      <c r="A8061" s="323"/>
    </row>
    <row r="8062" spans="1:1" x14ac:dyDescent="0.25">
      <c r="A8062" s="323"/>
    </row>
    <row r="8063" spans="1:1" x14ac:dyDescent="0.25">
      <c r="A8063" s="323"/>
    </row>
    <row r="8064" spans="1:1" x14ac:dyDescent="0.25">
      <c r="A8064" s="323"/>
    </row>
    <row r="8065" spans="1:1" x14ac:dyDescent="0.25">
      <c r="A8065" s="323"/>
    </row>
    <row r="8066" spans="1:1" x14ac:dyDescent="0.25">
      <c r="A8066" s="323"/>
    </row>
    <row r="8067" spans="1:1" x14ac:dyDescent="0.25">
      <c r="A8067" s="323"/>
    </row>
    <row r="8068" spans="1:1" x14ac:dyDescent="0.25">
      <c r="A8068" s="323"/>
    </row>
    <row r="8069" spans="1:1" x14ac:dyDescent="0.25">
      <c r="A8069" s="323"/>
    </row>
    <row r="8070" spans="1:1" x14ac:dyDescent="0.25">
      <c r="A8070" s="323"/>
    </row>
    <row r="8071" spans="1:1" x14ac:dyDescent="0.25">
      <c r="A8071" s="323"/>
    </row>
    <row r="8072" spans="1:1" x14ac:dyDescent="0.25">
      <c r="A8072" s="323"/>
    </row>
    <row r="8073" spans="1:1" x14ac:dyDescent="0.25">
      <c r="A8073" s="323"/>
    </row>
    <row r="8074" spans="1:1" x14ac:dyDescent="0.25">
      <c r="A8074" s="323"/>
    </row>
    <row r="8075" spans="1:1" x14ac:dyDescent="0.25">
      <c r="A8075" s="323"/>
    </row>
    <row r="8076" spans="1:1" x14ac:dyDescent="0.25">
      <c r="A8076" s="323"/>
    </row>
    <row r="8077" spans="1:1" x14ac:dyDescent="0.25">
      <c r="A8077" s="323"/>
    </row>
    <row r="8078" spans="1:1" x14ac:dyDescent="0.25">
      <c r="A8078" s="323"/>
    </row>
    <row r="8079" spans="1:1" x14ac:dyDescent="0.25">
      <c r="A8079" s="323"/>
    </row>
    <row r="8080" spans="1:1" x14ac:dyDescent="0.25">
      <c r="A8080" s="323"/>
    </row>
    <row r="8081" spans="1:1" x14ac:dyDescent="0.25">
      <c r="A8081" s="323"/>
    </row>
    <row r="8082" spans="1:1" x14ac:dyDescent="0.25">
      <c r="A8082" s="323"/>
    </row>
    <row r="8083" spans="1:1" x14ac:dyDescent="0.25">
      <c r="A8083" s="323"/>
    </row>
    <row r="8084" spans="1:1" x14ac:dyDescent="0.25">
      <c r="A8084" s="323"/>
    </row>
    <row r="8085" spans="1:1" x14ac:dyDescent="0.25">
      <c r="A8085" s="323"/>
    </row>
    <row r="8086" spans="1:1" x14ac:dyDescent="0.25">
      <c r="A8086" s="323"/>
    </row>
    <row r="8087" spans="1:1" x14ac:dyDescent="0.25">
      <c r="A8087" s="323"/>
    </row>
    <row r="8088" spans="1:1" x14ac:dyDescent="0.25">
      <c r="A8088" s="323"/>
    </row>
    <row r="8089" spans="1:1" x14ac:dyDescent="0.25">
      <c r="A8089" s="323"/>
    </row>
    <row r="8090" spans="1:1" x14ac:dyDescent="0.25">
      <c r="A8090" s="323"/>
    </row>
    <row r="8091" spans="1:1" x14ac:dyDescent="0.25">
      <c r="A8091" s="323"/>
    </row>
    <row r="8092" spans="1:1" x14ac:dyDescent="0.25">
      <c r="A8092" s="323"/>
    </row>
    <row r="8093" spans="1:1" x14ac:dyDescent="0.25">
      <c r="A8093" s="323"/>
    </row>
    <row r="8094" spans="1:1" x14ac:dyDescent="0.25">
      <c r="A8094" s="323"/>
    </row>
    <row r="8095" spans="1:1" x14ac:dyDescent="0.25">
      <c r="A8095" s="323"/>
    </row>
    <row r="8096" spans="1:1" x14ac:dyDescent="0.25">
      <c r="A8096" s="323"/>
    </row>
    <row r="8097" spans="1:1" x14ac:dyDescent="0.25">
      <c r="A8097" s="323"/>
    </row>
    <row r="8098" spans="1:1" x14ac:dyDescent="0.25">
      <c r="A8098" s="323"/>
    </row>
    <row r="8099" spans="1:1" x14ac:dyDescent="0.25">
      <c r="A8099" s="323"/>
    </row>
    <row r="8100" spans="1:1" x14ac:dyDescent="0.25">
      <c r="A8100" s="323"/>
    </row>
    <row r="8101" spans="1:1" x14ac:dyDescent="0.25">
      <c r="A8101" s="323"/>
    </row>
    <row r="8102" spans="1:1" x14ac:dyDescent="0.25">
      <c r="A8102" s="323"/>
    </row>
    <row r="8103" spans="1:1" x14ac:dyDescent="0.25">
      <c r="A8103" s="323"/>
    </row>
    <row r="8104" spans="1:1" x14ac:dyDescent="0.25">
      <c r="A8104" s="323"/>
    </row>
    <row r="8105" spans="1:1" x14ac:dyDescent="0.25">
      <c r="A8105" s="323"/>
    </row>
    <row r="8106" spans="1:1" x14ac:dyDescent="0.25">
      <c r="A8106" s="323"/>
    </row>
    <row r="8107" spans="1:1" x14ac:dyDescent="0.25">
      <c r="A8107" s="323"/>
    </row>
    <row r="8108" spans="1:1" x14ac:dyDescent="0.25">
      <c r="A8108" s="323"/>
    </row>
    <row r="8109" spans="1:1" x14ac:dyDescent="0.25">
      <c r="A8109" s="323"/>
    </row>
    <row r="8110" spans="1:1" x14ac:dyDescent="0.25">
      <c r="A8110" s="323"/>
    </row>
    <row r="8111" spans="1:1" x14ac:dyDescent="0.25">
      <c r="A8111" s="323"/>
    </row>
    <row r="8112" spans="1:1" x14ac:dyDescent="0.25">
      <c r="A8112" s="323"/>
    </row>
    <row r="8113" spans="1:1" x14ac:dyDescent="0.25">
      <c r="A8113" s="323"/>
    </row>
    <row r="8114" spans="1:1" x14ac:dyDescent="0.25">
      <c r="A8114" s="323"/>
    </row>
    <row r="8115" spans="1:1" x14ac:dyDescent="0.25">
      <c r="A8115" s="323"/>
    </row>
    <row r="8116" spans="1:1" x14ac:dyDescent="0.25">
      <c r="A8116" s="323"/>
    </row>
    <row r="8117" spans="1:1" x14ac:dyDescent="0.25">
      <c r="A8117" s="323"/>
    </row>
    <row r="8118" spans="1:1" x14ac:dyDescent="0.25">
      <c r="A8118" s="323"/>
    </row>
    <row r="8119" spans="1:1" x14ac:dyDescent="0.25">
      <c r="A8119" s="323"/>
    </row>
    <row r="8120" spans="1:1" x14ac:dyDescent="0.25">
      <c r="A8120" s="323"/>
    </row>
    <row r="8121" spans="1:1" x14ac:dyDescent="0.25">
      <c r="A8121" s="323"/>
    </row>
    <row r="8122" spans="1:1" x14ac:dyDescent="0.25">
      <c r="A8122" s="323"/>
    </row>
    <row r="8123" spans="1:1" x14ac:dyDescent="0.25">
      <c r="A8123" s="323"/>
    </row>
    <row r="8124" spans="1:1" x14ac:dyDescent="0.25">
      <c r="A8124" s="323"/>
    </row>
    <row r="8125" spans="1:1" x14ac:dyDescent="0.25">
      <c r="A8125" s="323"/>
    </row>
    <row r="8126" spans="1:1" x14ac:dyDescent="0.25">
      <c r="A8126" s="323"/>
    </row>
    <row r="8127" spans="1:1" x14ac:dyDescent="0.25">
      <c r="A8127" s="323"/>
    </row>
    <row r="8128" spans="1:1" x14ac:dyDescent="0.25">
      <c r="A8128" s="323"/>
    </row>
    <row r="8129" spans="1:1" x14ac:dyDescent="0.25">
      <c r="A8129" s="323"/>
    </row>
    <row r="8130" spans="1:1" x14ac:dyDescent="0.25">
      <c r="A8130" s="323"/>
    </row>
    <row r="8131" spans="1:1" x14ac:dyDescent="0.25">
      <c r="A8131" s="323"/>
    </row>
    <row r="8132" spans="1:1" x14ac:dyDescent="0.25">
      <c r="A8132" s="323"/>
    </row>
    <row r="8133" spans="1:1" x14ac:dyDescent="0.25">
      <c r="A8133" s="323"/>
    </row>
    <row r="8134" spans="1:1" x14ac:dyDescent="0.25">
      <c r="A8134" s="323"/>
    </row>
    <row r="8135" spans="1:1" x14ac:dyDescent="0.25">
      <c r="A8135" s="323"/>
    </row>
    <row r="8136" spans="1:1" x14ac:dyDescent="0.25">
      <c r="A8136" s="323"/>
    </row>
    <row r="8137" spans="1:1" x14ac:dyDescent="0.25">
      <c r="A8137" s="323"/>
    </row>
    <row r="8138" spans="1:1" x14ac:dyDescent="0.25">
      <c r="A8138" s="323"/>
    </row>
    <row r="8139" spans="1:1" x14ac:dyDescent="0.25">
      <c r="A8139" s="323"/>
    </row>
    <row r="8140" spans="1:1" x14ac:dyDescent="0.25">
      <c r="A8140" s="323"/>
    </row>
    <row r="8141" spans="1:1" x14ac:dyDescent="0.25">
      <c r="A8141" s="323"/>
    </row>
    <row r="8142" spans="1:1" x14ac:dyDescent="0.25">
      <c r="A8142" s="323"/>
    </row>
    <row r="8143" spans="1:1" x14ac:dyDescent="0.25">
      <c r="A8143" s="323"/>
    </row>
    <row r="8144" spans="1:1" x14ac:dyDescent="0.25">
      <c r="A8144" s="323"/>
    </row>
    <row r="8145" spans="1:1" x14ac:dyDescent="0.25">
      <c r="A8145" s="323"/>
    </row>
    <row r="8146" spans="1:1" x14ac:dyDescent="0.25">
      <c r="A8146" s="323"/>
    </row>
    <row r="8147" spans="1:1" x14ac:dyDescent="0.25">
      <c r="A8147" s="323"/>
    </row>
    <row r="8148" spans="1:1" x14ac:dyDescent="0.25">
      <c r="A8148" s="323"/>
    </row>
    <row r="8149" spans="1:1" x14ac:dyDescent="0.25">
      <c r="A8149" s="323"/>
    </row>
    <row r="8150" spans="1:1" x14ac:dyDescent="0.25">
      <c r="A8150" s="323"/>
    </row>
    <row r="8151" spans="1:1" x14ac:dyDescent="0.25">
      <c r="A8151" s="323"/>
    </row>
    <row r="8152" spans="1:1" x14ac:dyDescent="0.25">
      <c r="A8152" s="323"/>
    </row>
    <row r="8153" spans="1:1" x14ac:dyDescent="0.25">
      <c r="A8153" s="323"/>
    </row>
    <row r="8154" spans="1:1" x14ac:dyDescent="0.25">
      <c r="A8154" s="323"/>
    </row>
    <row r="8155" spans="1:1" x14ac:dyDescent="0.25">
      <c r="A8155" s="323"/>
    </row>
    <row r="8156" spans="1:1" x14ac:dyDescent="0.25">
      <c r="A8156" s="323"/>
    </row>
    <row r="8157" spans="1:1" x14ac:dyDescent="0.25">
      <c r="A8157" s="323"/>
    </row>
    <row r="8158" spans="1:1" x14ac:dyDescent="0.25">
      <c r="A8158" s="323"/>
    </row>
    <row r="8159" spans="1:1" x14ac:dyDescent="0.25">
      <c r="A8159" s="323"/>
    </row>
    <row r="8160" spans="1:1" x14ac:dyDescent="0.25">
      <c r="A8160" s="323"/>
    </row>
    <row r="8161" spans="1:1" x14ac:dyDescent="0.25">
      <c r="A8161" s="323"/>
    </row>
    <row r="8162" spans="1:1" x14ac:dyDescent="0.25">
      <c r="A8162" s="323"/>
    </row>
    <row r="8163" spans="1:1" x14ac:dyDescent="0.25">
      <c r="A8163" s="323"/>
    </row>
    <row r="8164" spans="1:1" x14ac:dyDescent="0.25">
      <c r="A8164" s="323"/>
    </row>
    <row r="8165" spans="1:1" x14ac:dyDescent="0.25">
      <c r="A8165" s="323"/>
    </row>
    <row r="8166" spans="1:1" x14ac:dyDescent="0.25">
      <c r="A8166" s="323"/>
    </row>
    <row r="8167" spans="1:1" x14ac:dyDescent="0.25">
      <c r="A8167" s="323"/>
    </row>
    <row r="8168" spans="1:1" x14ac:dyDescent="0.25">
      <c r="A8168" s="323"/>
    </row>
    <row r="8169" spans="1:1" x14ac:dyDescent="0.25">
      <c r="A8169" s="323"/>
    </row>
    <row r="8170" spans="1:1" x14ac:dyDescent="0.25">
      <c r="A8170" s="323"/>
    </row>
    <row r="8171" spans="1:1" x14ac:dyDescent="0.25">
      <c r="A8171" s="323"/>
    </row>
    <row r="8172" spans="1:1" x14ac:dyDescent="0.25">
      <c r="A8172" s="323"/>
    </row>
    <row r="8173" spans="1:1" x14ac:dyDescent="0.25">
      <c r="A8173" s="323"/>
    </row>
    <row r="8174" spans="1:1" x14ac:dyDescent="0.25">
      <c r="A8174" s="323"/>
    </row>
    <row r="8175" spans="1:1" x14ac:dyDescent="0.25">
      <c r="A8175" s="323"/>
    </row>
    <row r="8176" spans="1:1" x14ac:dyDescent="0.25">
      <c r="A8176" s="323"/>
    </row>
    <row r="8177" spans="1:1" x14ac:dyDescent="0.25">
      <c r="A8177" s="323"/>
    </row>
    <row r="8178" spans="1:1" x14ac:dyDescent="0.25">
      <c r="A8178" s="323"/>
    </row>
    <row r="8179" spans="1:1" x14ac:dyDescent="0.25">
      <c r="A8179" s="323"/>
    </row>
    <row r="8180" spans="1:1" x14ac:dyDescent="0.25">
      <c r="A8180" s="323"/>
    </row>
    <row r="8181" spans="1:1" x14ac:dyDescent="0.25">
      <c r="A8181" s="323"/>
    </row>
    <row r="8182" spans="1:1" x14ac:dyDescent="0.25">
      <c r="A8182" s="323"/>
    </row>
    <row r="8183" spans="1:1" x14ac:dyDescent="0.25">
      <c r="A8183" s="323"/>
    </row>
    <row r="8184" spans="1:1" x14ac:dyDescent="0.25">
      <c r="A8184" s="323"/>
    </row>
    <row r="8185" spans="1:1" x14ac:dyDescent="0.25">
      <c r="A8185" s="323"/>
    </row>
    <row r="8186" spans="1:1" x14ac:dyDescent="0.25">
      <c r="A8186" s="323"/>
    </row>
    <row r="8187" spans="1:1" x14ac:dyDescent="0.25">
      <c r="A8187" s="323"/>
    </row>
    <row r="8188" spans="1:1" x14ac:dyDescent="0.25">
      <c r="A8188" s="323"/>
    </row>
    <row r="8189" spans="1:1" x14ac:dyDescent="0.25">
      <c r="A8189" s="323"/>
    </row>
    <row r="8190" spans="1:1" x14ac:dyDescent="0.25">
      <c r="A8190" s="323"/>
    </row>
    <row r="8191" spans="1:1" x14ac:dyDescent="0.25">
      <c r="A8191" s="323"/>
    </row>
    <row r="8192" spans="1:1" x14ac:dyDescent="0.25">
      <c r="A8192" s="323"/>
    </row>
    <row r="8193" spans="1:1" x14ac:dyDescent="0.25">
      <c r="A8193" s="323"/>
    </row>
    <row r="8194" spans="1:1" x14ac:dyDescent="0.25">
      <c r="A8194" s="323"/>
    </row>
    <row r="8195" spans="1:1" x14ac:dyDescent="0.25">
      <c r="A8195" s="323"/>
    </row>
    <row r="8196" spans="1:1" x14ac:dyDescent="0.25">
      <c r="A8196" s="323"/>
    </row>
    <row r="8197" spans="1:1" x14ac:dyDescent="0.25">
      <c r="A8197" s="323"/>
    </row>
    <row r="8198" spans="1:1" x14ac:dyDescent="0.25">
      <c r="A8198" s="323"/>
    </row>
    <row r="8199" spans="1:1" x14ac:dyDescent="0.25">
      <c r="A8199" s="323"/>
    </row>
    <row r="8200" spans="1:1" x14ac:dyDescent="0.25">
      <c r="A8200" s="323"/>
    </row>
    <row r="8201" spans="1:1" x14ac:dyDescent="0.25">
      <c r="A8201" s="323"/>
    </row>
    <row r="8202" spans="1:1" x14ac:dyDescent="0.25">
      <c r="A8202" s="323"/>
    </row>
    <row r="8203" spans="1:1" x14ac:dyDescent="0.25">
      <c r="A8203" s="323"/>
    </row>
    <row r="8204" spans="1:1" x14ac:dyDescent="0.25">
      <c r="A8204" s="323"/>
    </row>
    <row r="8205" spans="1:1" x14ac:dyDescent="0.25">
      <c r="A8205" s="323"/>
    </row>
    <row r="8206" spans="1:1" x14ac:dyDescent="0.25">
      <c r="A8206" s="323"/>
    </row>
    <row r="8207" spans="1:1" x14ac:dyDescent="0.25">
      <c r="A8207" s="323"/>
    </row>
    <row r="8208" spans="1:1" x14ac:dyDescent="0.25">
      <c r="A8208" s="323"/>
    </row>
    <row r="8209" spans="1:1" x14ac:dyDescent="0.25">
      <c r="A8209" s="323"/>
    </row>
    <row r="8210" spans="1:1" x14ac:dyDescent="0.25">
      <c r="A8210" s="323"/>
    </row>
    <row r="8211" spans="1:1" x14ac:dyDescent="0.25">
      <c r="A8211" s="323"/>
    </row>
    <row r="8212" spans="1:1" x14ac:dyDescent="0.25">
      <c r="A8212" s="323"/>
    </row>
    <row r="8213" spans="1:1" x14ac:dyDescent="0.25">
      <c r="A8213" s="323"/>
    </row>
    <row r="8214" spans="1:1" x14ac:dyDescent="0.25">
      <c r="A8214" s="323"/>
    </row>
    <row r="8215" spans="1:1" x14ac:dyDescent="0.25">
      <c r="A8215" s="323"/>
    </row>
    <row r="8216" spans="1:1" x14ac:dyDescent="0.25">
      <c r="A8216" s="323"/>
    </row>
    <row r="8217" spans="1:1" x14ac:dyDescent="0.25">
      <c r="A8217" s="323"/>
    </row>
    <row r="8218" spans="1:1" x14ac:dyDescent="0.25">
      <c r="A8218" s="323"/>
    </row>
    <row r="8219" spans="1:1" x14ac:dyDescent="0.25">
      <c r="A8219" s="323"/>
    </row>
    <row r="8220" spans="1:1" x14ac:dyDescent="0.25">
      <c r="A8220" s="323"/>
    </row>
    <row r="8221" spans="1:1" x14ac:dyDescent="0.25">
      <c r="A8221" s="323"/>
    </row>
    <row r="8222" spans="1:1" x14ac:dyDescent="0.25">
      <c r="A8222" s="323"/>
    </row>
    <row r="8223" spans="1:1" x14ac:dyDescent="0.25">
      <c r="A8223" s="323"/>
    </row>
    <row r="8224" spans="1:1" x14ac:dyDescent="0.25">
      <c r="A8224" s="323"/>
    </row>
    <row r="8225" spans="1:1" x14ac:dyDescent="0.25">
      <c r="A8225" s="323"/>
    </row>
    <row r="8226" spans="1:1" x14ac:dyDescent="0.25">
      <c r="A8226" s="323"/>
    </row>
    <row r="8227" spans="1:1" x14ac:dyDescent="0.25">
      <c r="A8227" s="323"/>
    </row>
    <row r="8228" spans="1:1" x14ac:dyDescent="0.25">
      <c r="A8228" s="323"/>
    </row>
    <row r="8229" spans="1:1" x14ac:dyDescent="0.25">
      <c r="A8229" s="323"/>
    </row>
    <row r="8230" spans="1:1" x14ac:dyDescent="0.25">
      <c r="A8230" s="323"/>
    </row>
    <row r="8231" spans="1:1" x14ac:dyDescent="0.25">
      <c r="A8231" s="323"/>
    </row>
    <row r="8232" spans="1:1" x14ac:dyDescent="0.25">
      <c r="A8232" s="323"/>
    </row>
    <row r="8233" spans="1:1" x14ac:dyDescent="0.25">
      <c r="A8233" s="323"/>
    </row>
    <row r="8234" spans="1:1" x14ac:dyDescent="0.25">
      <c r="A8234" s="323"/>
    </row>
    <row r="8235" spans="1:1" x14ac:dyDescent="0.25">
      <c r="A8235" s="323"/>
    </row>
    <row r="8236" spans="1:1" x14ac:dyDescent="0.25">
      <c r="A8236" s="323"/>
    </row>
    <row r="8237" spans="1:1" x14ac:dyDescent="0.25">
      <c r="A8237" s="323"/>
    </row>
    <row r="8238" spans="1:1" x14ac:dyDescent="0.25">
      <c r="A8238" s="323"/>
    </row>
    <row r="8239" spans="1:1" x14ac:dyDescent="0.25">
      <c r="A8239" s="323"/>
    </row>
    <row r="8240" spans="1:1" x14ac:dyDescent="0.25">
      <c r="A8240" s="323"/>
    </row>
    <row r="8241" spans="1:1" x14ac:dyDescent="0.25">
      <c r="A8241" s="323"/>
    </row>
    <row r="8242" spans="1:1" x14ac:dyDescent="0.25">
      <c r="A8242" s="323"/>
    </row>
    <row r="8243" spans="1:1" x14ac:dyDescent="0.25">
      <c r="A8243" s="323"/>
    </row>
    <row r="8244" spans="1:1" x14ac:dyDescent="0.25">
      <c r="A8244" s="323"/>
    </row>
    <row r="8245" spans="1:1" x14ac:dyDescent="0.25">
      <c r="A8245" s="323"/>
    </row>
    <row r="8246" spans="1:1" x14ac:dyDescent="0.25">
      <c r="A8246" s="323"/>
    </row>
    <row r="8247" spans="1:1" x14ac:dyDescent="0.25">
      <c r="A8247" s="323"/>
    </row>
    <row r="8248" spans="1:1" x14ac:dyDescent="0.25">
      <c r="A8248" s="323"/>
    </row>
    <row r="8249" spans="1:1" x14ac:dyDescent="0.25">
      <c r="A8249" s="323"/>
    </row>
    <row r="8250" spans="1:1" x14ac:dyDescent="0.25">
      <c r="A8250" s="323"/>
    </row>
    <row r="8251" spans="1:1" x14ac:dyDescent="0.25">
      <c r="A8251" s="323"/>
    </row>
    <row r="8252" spans="1:1" x14ac:dyDescent="0.25">
      <c r="A8252" s="323"/>
    </row>
    <row r="8253" spans="1:1" x14ac:dyDescent="0.25">
      <c r="A8253" s="323"/>
    </row>
    <row r="8254" spans="1:1" x14ac:dyDescent="0.25">
      <c r="A8254" s="323"/>
    </row>
    <row r="8255" spans="1:1" x14ac:dyDescent="0.25">
      <c r="A8255" s="323"/>
    </row>
    <row r="8256" spans="1:1" x14ac:dyDescent="0.25">
      <c r="A8256" s="323"/>
    </row>
    <row r="8257" spans="1:1" x14ac:dyDescent="0.25">
      <c r="A8257" s="323"/>
    </row>
    <row r="8258" spans="1:1" x14ac:dyDescent="0.25">
      <c r="A8258" s="323"/>
    </row>
    <row r="8259" spans="1:1" x14ac:dyDescent="0.25">
      <c r="A8259" s="323"/>
    </row>
    <row r="8260" spans="1:1" x14ac:dyDescent="0.25">
      <c r="A8260" s="323"/>
    </row>
    <row r="8261" spans="1:1" x14ac:dyDescent="0.25">
      <c r="A8261" s="323"/>
    </row>
    <row r="8262" spans="1:1" x14ac:dyDescent="0.25">
      <c r="A8262" s="323"/>
    </row>
    <row r="8263" spans="1:1" x14ac:dyDescent="0.25">
      <c r="A8263" s="323"/>
    </row>
    <row r="8264" spans="1:1" x14ac:dyDescent="0.25">
      <c r="A8264" s="323"/>
    </row>
    <row r="8265" spans="1:1" x14ac:dyDescent="0.25">
      <c r="A8265" s="323"/>
    </row>
    <row r="8266" spans="1:1" x14ac:dyDescent="0.25">
      <c r="A8266" s="323"/>
    </row>
    <row r="8267" spans="1:1" x14ac:dyDescent="0.25">
      <c r="A8267" s="323"/>
    </row>
    <row r="8268" spans="1:1" x14ac:dyDescent="0.25">
      <c r="A8268" s="323"/>
    </row>
    <row r="8269" spans="1:1" x14ac:dyDescent="0.25">
      <c r="A8269" s="323"/>
    </row>
    <row r="8270" spans="1:1" x14ac:dyDescent="0.25">
      <c r="A8270" s="323"/>
    </row>
    <row r="8271" spans="1:1" x14ac:dyDescent="0.25">
      <c r="A8271" s="323"/>
    </row>
    <row r="8272" spans="1:1" x14ac:dyDescent="0.25">
      <c r="A8272" s="323"/>
    </row>
    <row r="8273" spans="1:1" x14ac:dyDescent="0.25">
      <c r="A8273" s="323"/>
    </row>
    <row r="8274" spans="1:1" x14ac:dyDescent="0.25">
      <c r="A8274" s="323"/>
    </row>
    <row r="8275" spans="1:1" x14ac:dyDescent="0.25">
      <c r="A8275" s="323"/>
    </row>
    <row r="8276" spans="1:1" x14ac:dyDescent="0.25">
      <c r="A8276" s="323"/>
    </row>
    <row r="8277" spans="1:1" x14ac:dyDescent="0.25">
      <c r="A8277" s="323"/>
    </row>
    <row r="8278" spans="1:1" x14ac:dyDescent="0.25">
      <c r="A8278" s="323"/>
    </row>
    <row r="8279" spans="1:1" x14ac:dyDescent="0.25">
      <c r="A8279" s="323"/>
    </row>
    <row r="8280" spans="1:1" x14ac:dyDescent="0.25">
      <c r="A8280" s="323"/>
    </row>
    <row r="8281" spans="1:1" x14ac:dyDescent="0.25">
      <c r="A8281" s="323"/>
    </row>
    <row r="8282" spans="1:1" x14ac:dyDescent="0.25">
      <c r="A8282" s="323"/>
    </row>
    <row r="8283" spans="1:1" x14ac:dyDescent="0.25">
      <c r="A8283" s="323"/>
    </row>
    <row r="8284" spans="1:1" x14ac:dyDescent="0.25">
      <c r="A8284" s="323"/>
    </row>
    <row r="8285" spans="1:1" x14ac:dyDescent="0.25">
      <c r="A8285" s="323"/>
    </row>
    <row r="8286" spans="1:1" x14ac:dyDescent="0.25">
      <c r="A8286" s="323"/>
    </row>
    <row r="8287" spans="1:1" x14ac:dyDescent="0.25">
      <c r="A8287" s="323"/>
    </row>
    <row r="8288" spans="1:1" x14ac:dyDescent="0.25">
      <c r="A8288" s="323"/>
    </row>
    <row r="8289" spans="1:1" x14ac:dyDescent="0.25">
      <c r="A8289" s="323"/>
    </row>
    <row r="8290" spans="1:1" x14ac:dyDescent="0.25">
      <c r="A8290" s="323"/>
    </row>
    <row r="8291" spans="1:1" x14ac:dyDescent="0.25">
      <c r="A8291" s="323"/>
    </row>
    <row r="8292" spans="1:1" x14ac:dyDescent="0.25">
      <c r="A8292" s="323"/>
    </row>
    <row r="8293" spans="1:1" x14ac:dyDescent="0.25">
      <c r="A8293" s="323"/>
    </row>
    <row r="8294" spans="1:1" x14ac:dyDescent="0.25">
      <c r="A8294" s="323"/>
    </row>
    <row r="8295" spans="1:1" x14ac:dyDescent="0.25">
      <c r="A8295" s="323"/>
    </row>
    <row r="8296" spans="1:1" x14ac:dyDescent="0.25">
      <c r="A8296" s="323"/>
    </row>
    <row r="8297" spans="1:1" x14ac:dyDescent="0.25">
      <c r="A8297" s="323"/>
    </row>
    <row r="8298" spans="1:1" x14ac:dyDescent="0.25">
      <c r="A8298" s="323"/>
    </row>
    <row r="8299" spans="1:1" x14ac:dyDescent="0.25">
      <c r="A8299" s="323"/>
    </row>
    <row r="8300" spans="1:1" x14ac:dyDescent="0.25">
      <c r="A8300" s="323"/>
    </row>
    <row r="8301" spans="1:1" x14ac:dyDescent="0.25">
      <c r="A8301" s="323"/>
    </row>
    <row r="8302" spans="1:1" x14ac:dyDescent="0.25">
      <c r="A8302" s="323"/>
    </row>
    <row r="8303" spans="1:1" x14ac:dyDescent="0.25">
      <c r="A8303" s="323"/>
    </row>
    <row r="8304" spans="1:1" x14ac:dyDescent="0.25">
      <c r="A8304" s="323"/>
    </row>
    <row r="8305" spans="1:1" x14ac:dyDescent="0.25">
      <c r="A8305" s="323"/>
    </row>
    <row r="8306" spans="1:1" x14ac:dyDescent="0.25">
      <c r="A8306" s="323"/>
    </row>
    <row r="8307" spans="1:1" x14ac:dyDescent="0.25">
      <c r="A8307" s="323"/>
    </row>
    <row r="8308" spans="1:1" x14ac:dyDescent="0.25">
      <c r="A8308" s="323"/>
    </row>
    <row r="8309" spans="1:1" x14ac:dyDescent="0.25">
      <c r="A8309" s="323"/>
    </row>
    <row r="8310" spans="1:1" x14ac:dyDescent="0.25">
      <c r="A8310" s="323"/>
    </row>
    <row r="8311" spans="1:1" x14ac:dyDescent="0.25">
      <c r="A8311" s="323"/>
    </row>
    <row r="8312" spans="1:1" x14ac:dyDescent="0.25">
      <c r="A8312" s="323"/>
    </row>
    <row r="8313" spans="1:1" x14ac:dyDescent="0.25">
      <c r="A8313" s="323"/>
    </row>
    <row r="8314" spans="1:1" x14ac:dyDescent="0.25">
      <c r="A8314" s="323"/>
    </row>
    <row r="8315" spans="1:1" x14ac:dyDescent="0.25">
      <c r="A8315" s="323"/>
    </row>
    <row r="8316" spans="1:1" x14ac:dyDescent="0.25">
      <c r="A8316" s="323"/>
    </row>
    <row r="8317" spans="1:1" x14ac:dyDescent="0.25">
      <c r="A8317" s="323"/>
    </row>
    <row r="8318" spans="1:1" x14ac:dyDescent="0.25">
      <c r="A8318" s="323"/>
    </row>
    <row r="8319" spans="1:1" x14ac:dyDescent="0.25">
      <c r="A8319" s="323"/>
    </row>
    <row r="8320" spans="1:1" x14ac:dyDescent="0.25">
      <c r="A8320" s="323"/>
    </row>
    <row r="8321" spans="1:1" x14ac:dyDescent="0.25">
      <c r="A8321" s="323"/>
    </row>
    <row r="8322" spans="1:1" x14ac:dyDescent="0.25">
      <c r="A8322" s="323"/>
    </row>
    <row r="8323" spans="1:1" x14ac:dyDescent="0.25">
      <c r="A8323" s="323"/>
    </row>
    <row r="8324" spans="1:1" x14ac:dyDescent="0.25">
      <c r="A8324" s="323"/>
    </row>
    <row r="8325" spans="1:1" x14ac:dyDescent="0.25">
      <c r="A8325" s="323"/>
    </row>
    <row r="8326" spans="1:1" x14ac:dyDescent="0.25">
      <c r="A8326" s="323"/>
    </row>
    <row r="8327" spans="1:1" x14ac:dyDescent="0.25">
      <c r="A8327" s="323"/>
    </row>
    <row r="8328" spans="1:1" x14ac:dyDescent="0.25">
      <c r="A8328" s="323"/>
    </row>
    <row r="8329" spans="1:1" x14ac:dyDescent="0.25">
      <c r="A8329" s="323"/>
    </row>
    <row r="8330" spans="1:1" x14ac:dyDescent="0.25">
      <c r="A8330" s="323"/>
    </row>
    <row r="8331" spans="1:1" x14ac:dyDescent="0.25">
      <c r="A8331" s="323"/>
    </row>
    <row r="8332" spans="1:1" x14ac:dyDescent="0.25">
      <c r="A8332" s="323"/>
    </row>
    <row r="8333" spans="1:1" x14ac:dyDescent="0.25">
      <c r="A8333" s="323"/>
    </row>
    <row r="8334" spans="1:1" x14ac:dyDescent="0.25">
      <c r="A8334" s="323"/>
    </row>
    <row r="8335" spans="1:1" x14ac:dyDescent="0.25">
      <c r="A8335" s="323"/>
    </row>
    <row r="8336" spans="1:1" x14ac:dyDescent="0.25">
      <c r="A8336" s="323"/>
    </row>
    <row r="8337" spans="1:1" x14ac:dyDescent="0.25">
      <c r="A8337" s="323"/>
    </row>
    <row r="8338" spans="1:1" x14ac:dyDescent="0.25">
      <c r="A8338" s="323"/>
    </row>
    <row r="8339" spans="1:1" x14ac:dyDescent="0.25">
      <c r="A8339" s="323"/>
    </row>
    <row r="8340" spans="1:1" x14ac:dyDescent="0.25">
      <c r="A8340" s="323"/>
    </row>
    <row r="8341" spans="1:1" x14ac:dyDescent="0.25">
      <c r="A8341" s="323"/>
    </row>
    <row r="8342" spans="1:1" x14ac:dyDescent="0.25">
      <c r="A8342" s="323"/>
    </row>
    <row r="8343" spans="1:1" x14ac:dyDescent="0.25">
      <c r="A8343" s="323"/>
    </row>
    <row r="8344" spans="1:1" x14ac:dyDescent="0.25">
      <c r="A8344" s="323"/>
    </row>
    <row r="8345" spans="1:1" x14ac:dyDescent="0.25">
      <c r="A8345" s="323"/>
    </row>
    <row r="8346" spans="1:1" x14ac:dyDescent="0.25">
      <c r="A8346" s="323"/>
    </row>
    <row r="8347" spans="1:1" x14ac:dyDescent="0.25">
      <c r="A8347" s="323"/>
    </row>
    <row r="8348" spans="1:1" x14ac:dyDescent="0.25">
      <c r="A8348" s="323"/>
    </row>
    <row r="8349" spans="1:1" x14ac:dyDescent="0.25">
      <c r="A8349" s="323"/>
    </row>
    <row r="8350" spans="1:1" x14ac:dyDescent="0.25">
      <c r="A8350" s="323"/>
    </row>
    <row r="8351" spans="1:1" x14ac:dyDescent="0.25">
      <c r="A8351" s="323"/>
    </row>
    <row r="8352" spans="1:1" x14ac:dyDescent="0.25">
      <c r="A8352" s="323"/>
    </row>
    <row r="8353" spans="1:1" x14ac:dyDescent="0.25">
      <c r="A8353" s="323"/>
    </row>
    <row r="8354" spans="1:1" x14ac:dyDescent="0.25">
      <c r="A8354" s="323"/>
    </row>
    <row r="8355" spans="1:1" x14ac:dyDescent="0.25">
      <c r="A8355" s="323"/>
    </row>
    <row r="8356" spans="1:1" x14ac:dyDescent="0.25">
      <c r="A8356" s="323"/>
    </row>
    <row r="8357" spans="1:1" x14ac:dyDescent="0.25">
      <c r="A8357" s="323"/>
    </row>
    <row r="8358" spans="1:1" x14ac:dyDescent="0.25">
      <c r="A8358" s="323"/>
    </row>
    <row r="8359" spans="1:1" x14ac:dyDescent="0.25">
      <c r="A8359" s="323"/>
    </row>
    <row r="8360" spans="1:1" x14ac:dyDescent="0.25">
      <c r="A8360" s="323"/>
    </row>
    <row r="8361" spans="1:1" x14ac:dyDescent="0.25">
      <c r="A8361" s="323"/>
    </row>
    <row r="8362" spans="1:1" x14ac:dyDescent="0.25">
      <c r="A8362" s="323"/>
    </row>
    <row r="8363" spans="1:1" x14ac:dyDescent="0.25">
      <c r="A8363" s="323"/>
    </row>
    <row r="8364" spans="1:1" x14ac:dyDescent="0.25">
      <c r="A8364" s="323"/>
    </row>
    <row r="8365" spans="1:1" x14ac:dyDescent="0.25">
      <c r="A8365" s="323"/>
    </row>
    <row r="8366" spans="1:1" x14ac:dyDescent="0.25">
      <c r="A8366" s="323"/>
    </row>
    <row r="8367" spans="1:1" x14ac:dyDescent="0.25">
      <c r="A8367" s="323"/>
    </row>
    <row r="8368" spans="1:1" x14ac:dyDescent="0.25">
      <c r="A8368" s="323"/>
    </row>
    <row r="8369" spans="1:1" x14ac:dyDescent="0.25">
      <c r="A8369" s="323"/>
    </row>
    <row r="8370" spans="1:1" x14ac:dyDescent="0.25">
      <c r="A8370" s="323"/>
    </row>
    <row r="8371" spans="1:1" x14ac:dyDescent="0.25">
      <c r="A8371" s="323"/>
    </row>
    <row r="8372" spans="1:1" x14ac:dyDescent="0.25">
      <c r="A8372" s="323"/>
    </row>
    <row r="8373" spans="1:1" x14ac:dyDescent="0.25">
      <c r="A8373" s="323"/>
    </row>
    <row r="8374" spans="1:1" x14ac:dyDescent="0.25">
      <c r="A8374" s="323"/>
    </row>
    <row r="8375" spans="1:1" x14ac:dyDescent="0.25">
      <c r="A8375" s="323"/>
    </row>
    <row r="8376" spans="1:1" x14ac:dyDescent="0.25">
      <c r="A8376" s="323"/>
    </row>
    <row r="8377" spans="1:1" x14ac:dyDescent="0.25">
      <c r="A8377" s="323"/>
    </row>
    <row r="8378" spans="1:1" x14ac:dyDescent="0.25">
      <c r="A8378" s="323"/>
    </row>
    <row r="8379" spans="1:1" x14ac:dyDescent="0.25">
      <c r="A8379" s="323"/>
    </row>
    <row r="8380" spans="1:1" x14ac:dyDescent="0.25">
      <c r="A8380" s="323"/>
    </row>
    <row r="8381" spans="1:1" x14ac:dyDescent="0.25">
      <c r="A8381" s="323"/>
    </row>
    <row r="8382" spans="1:1" x14ac:dyDescent="0.25">
      <c r="A8382" s="323"/>
    </row>
    <row r="8383" spans="1:1" x14ac:dyDescent="0.25">
      <c r="A8383" s="323"/>
    </row>
    <row r="8384" spans="1:1" x14ac:dyDescent="0.25">
      <c r="A8384" s="323"/>
    </row>
    <row r="8385" spans="1:1" x14ac:dyDescent="0.25">
      <c r="A8385" s="323"/>
    </row>
    <row r="8386" spans="1:1" x14ac:dyDescent="0.25">
      <c r="A8386" s="323"/>
    </row>
    <row r="8387" spans="1:1" x14ac:dyDescent="0.25">
      <c r="A8387" s="323"/>
    </row>
    <row r="8388" spans="1:1" x14ac:dyDescent="0.25">
      <c r="A8388" s="323"/>
    </row>
    <row r="8389" spans="1:1" x14ac:dyDescent="0.25">
      <c r="A8389" s="323"/>
    </row>
    <row r="8390" spans="1:1" x14ac:dyDescent="0.25">
      <c r="A8390" s="323"/>
    </row>
    <row r="8391" spans="1:1" x14ac:dyDescent="0.25">
      <c r="A8391" s="323"/>
    </row>
    <row r="8392" spans="1:1" x14ac:dyDescent="0.25">
      <c r="A8392" s="323"/>
    </row>
    <row r="8393" spans="1:1" x14ac:dyDescent="0.25">
      <c r="A8393" s="323"/>
    </row>
    <row r="8394" spans="1:1" x14ac:dyDescent="0.25">
      <c r="A8394" s="323"/>
    </row>
    <row r="8395" spans="1:1" x14ac:dyDescent="0.25">
      <c r="A8395" s="323"/>
    </row>
    <row r="8396" spans="1:1" x14ac:dyDescent="0.25">
      <c r="A8396" s="323"/>
    </row>
    <row r="8397" spans="1:1" x14ac:dyDescent="0.25">
      <c r="A8397" s="323"/>
    </row>
    <row r="8398" spans="1:1" x14ac:dyDescent="0.25">
      <c r="A8398" s="323"/>
    </row>
    <row r="8399" spans="1:1" x14ac:dyDescent="0.25">
      <c r="A8399" s="323"/>
    </row>
    <row r="8400" spans="1:1" x14ac:dyDescent="0.25">
      <c r="A8400" s="323"/>
    </row>
    <row r="8401" spans="1:1" x14ac:dyDescent="0.25">
      <c r="A8401" s="323"/>
    </row>
    <row r="8402" spans="1:1" x14ac:dyDescent="0.25">
      <c r="A8402" s="323"/>
    </row>
    <row r="8403" spans="1:1" x14ac:dyDescent="0.25">
      <c r="A8403" s="323"/>
    </row>
    <row r="8404" spans="1:1" x14ac:dyDescent="0.25">
      <c r="A8404" s="323"/>
    </row>
    <row r="8405" spans="1:1" x14ac:dyDescent="0.25">
      <c r="A8405" s="323"/>
    </row>
    <row r="8406" spans="1:1" x14ac:dyDescent="0.25">
      <c r="A8406" s="323"/>
    </row>
    <row r="8407" spans="1:1" x14ac:dyDescent="0.25">
      <c r="A8407" s="323"/>
    </row>
    <row r="8408" spans="1:1" x14ac:dyDescent="0.25">
      <c r="A8408" s="323"/>
    </row>
    <row r="8409" spans="1:1" x14ac:dyDescent="0.25">
      <c r="A8409" s="323"/>
    </row>
    <row r="8410" spans="1:1" x14ac:dyDescent="0.25">
      <c r="A8410" s="323"/>
    </row>
    <row r="8411" spans="1:1" x14ac:dyDescent="0.25">
      <c r="A8411" s="323"/>
    </row>
    <row r="8412" spans="1:1" x14ac:dyDescent="0.25">
      <c r="A8412" s="323"/>
    </row>
    <row r="8413" spans="1:1" x14ac:dyDescent="0.25">
      <c r="A8413" s="323"/>
    </row>
    <row r="8414" spans="1:1" x14ac:dyDescent="0.25">
      <c r="A8414" s="323"/>
    </row>
    <row r="8415" spans="1:1" x14ac:dyDescent="0.25">
      <c r="A8415" s="323"/>
    </row>
    <row r="8416" spans="1:1" x14ac:dyDescent="0.25">
      <c r="A8416" s="323"/>
    </row>
    <row r="8417" spans="1:1" x14ac:dyDescent="0.25">
      <c r="A8417" s="323"/>
    </row>
    <row r="8418" spans="1:1" x14ac:dyDescent="0.25">
      <c r="A8418" s="323"/>
    </row>
    <row r="8419" spans="1:1" x14ac:dyDescent="0.25">
      <c r="A8419" s="323"/>
    </row>
    <row r="8420" spans="1:1" x14ac:dyDescent="0.25">
      <c r="A8420" s="323"/>
    </row>
    <row r="8421" spans="1:1" x14ac:dyDescent="0.25">
      <c r="A8421" s="323"/>
    </row>
    <row r="8422" spans="1:1" x14ac:dyDescent="0.25">
      <c r="A8422" s="323"/>
    </row>
    <row r="8423" spans="1:1" x14ac:dyDescent="0.25">
      <c r="A8423" s="323"/>
    </row>
    <row r="8424" spans="1:1" x14ac:dyDescent="0.25">
      <c r="A8424" s="323"/>
    </row>
    <row r="8425" spans="1:1" x14ac:dyDescent="0.25">
      <c r="A8425" s="323"/>
    </row>
    <row r="8426" spans="1:1" x14ac:dyDescent="0.25">
      <c r="A8426" s="323"/>
    </row>
    <row r="8427" spans="1:1" x14ac:dyDescent="0.25">
      <c r="A8427" s="323"/>
    </row>
    <row r="8428" spans="1:1" x14ac:dyDescent="0.25">
      <c r="A8428" s="323"/>
    </row>
    <row r="8429" spans="1:1" x14ac:dyDescent="0.25">
      <c r="A8429" s="323"/>
    </row>
    <row r="8430" spans="1:1" x14ac:dyDescent="0.25">
      <c r="A8430" s="323"/>
    </row>
    <row r="8431" spans="1:1" x14ac:dyDescent="0.25">
      <c r="A8431" s="323"/>
    </row>
    <row r="8432" spans="1:1" x14ac:dyDescent="0.25">
      <c r="A8432" s="323"/>
    </row>
    <row r="8433" spans="1:1" x14ac:dyDescent="0.25">
      <c r="A8433" s="323"/>
    </row>
    <row r="8434" spans="1:1" x14ac:dyDescent="0.25">
      <c r="A8434" s="323"/>
    </row>
    <row r="8435" spans="1:1" x14ac:dyDescent="0.25">
      <c r="A8435" s="323"/>
    </row>
    <row r="8436" spans="1:1" x14ac:dyDescent="0.25">
      <c r="A8436" s="323"/>
    </row>
    <row r="8437" spans="1:1" x14ac:dyDescent="0.25">
      <c r="A8437" s="323"/>
    </row>
    <row r="8438" spans="1:1" x14ac:dyDescent="0.25">
      <c r="A8438" s="323"/>
    </row>
    <row r="8439" spans="1:1" x14ac:dyDescent="0.25">
      <c r="A8439" s="323"/>
    </row>
    <row r="8440" spans="1:1" x14ac:dyDescent="0.25">
      <c r="A8440" s="323"/>
    </row>
    <row r="8441" spans="1:1" x14ac:dyDescent="0.25">
      <c r="A8441" s="323"/>
    </row>
    <row r="8442" spans="1:1" x14ac:dyDescent="0.25">
      <c r="A8442" s="323"/>
    </row>
    <row r="8443" spans="1:1" x14ac:dyDescent="0.25">
      <c r="A8443" s="323"/>
    </row>
    <row r="8444" spans="1:1" x14ac:dyDescent="0.25">
      <c r="A8444" s="323"/>
    </row>
    <row r="8445" spans="1:1" x14ac:dyDescent="0.25">
      <c r="A8445" s="323"/>
    </row>
    <row r="8446" spans="1:1" x14ac:dyDescent="0.25">
      <c r="A8446" s="323"/>
    </row>
    <row r="8447" spans="1:1" x14ac:dyDescent="0.25">
      <c r="A8447" s="323"/>
    </row>
    <row r="8448" spans="1:1" x14ac:dyDescent="0.25">
      <c r="A8448" s="323"/>
    </row>
    <row r="8449" spans="1:1" x14ac:dyDescent="0.25">
      <c r="A8449" s="323"/>
    </row>
    <row r="8450" spans="1:1" x14ac:dyDescent="0.25">
      <c r="A8450" s="323"/>
    </row>
    <row r="8451" spans="1:1" x14ac:dyDescent="0.25">
      <c r="A8451" s="323"/>
    </row>
    <row r="8452" spans="1:1" x14ac:dyDescent="0.25">
      <c r="A8452" s="323"/>
    </row>
    <row r="8453" spans="1:1" x14ac:dyDescent="0.25">
      <c r="A8453" s="323"/>
    </row>
    <row r="8454" spans="1:1" x14ac:dyDescent="0.25">
      <c r="A8454" s="323"/>
    </row>
    <row r="8455" spans="1:1" x14ac:dyDescent="0.25">
      <c r="A8455" s="323"/>
    </row>
    <row r="8456" spans="1:1" x14ac:dyDescent="0.25">
      <c r="A8456" s="323"/>
    </row>
    <row r="8457" spans="1:1" x14ac:dyDescent="0.25">
      <c r="A8457" s="323"/>
    </row>
    <row r="8458" spans="1:1" x14ac:dyDescent="0.25">
      <c r="A8458" s="323"/>
    </row>
    <row r="8459" spans="1:1" x14ac:dyDescent="0.25">
      <c r="A8459" s="323"/>
    </row>
    <row r="8460" spans="1:1" x14ac:dyDescent="0.25">
      <c r="A8460" s="323"/>
    </row>
    <row r="8461" spans="1:1" x14ac:dyDescent="0.25">
      <c r="A8461" s="323"/>
    </row>
    <row r="8462" spans="1:1" x14ac:dyDescent="0.25">
      <c r="A8462" s="323"/>
    </row>
    <row r="8463" spans="1:1" x14ac:dyDescent="0.25">
      <c r="A8463" s="323"/>
    </row>
    <row r="8464" spans="1:1" x14ac:dyDescent="0.25">
      <c r="A8464" s="323"/>
    </row>
    <row r="8465" spans="1:1" x14ac:dyDescent="0.25">
      <c r="A8465" s="323"/>
    </row>
    <row r="8466" spans="1:1" x14ac:dyDescent="0.25">
      <c r="A8466" s="323"/>
    </row>
    <row r="8467" spans="1:1" x14ac:dyDescent="0.25">
      <c r="A8467" s="323"/>
    </row>
    <row r="8468" spans="1:1" x14ac:dyDescent="0.25">
      <c r="A8468" s="323"/>
    </row>
    <row r="8469" spans="1:1" x14ac:dyDescent="0.25">
      <c r="A8469" s="323"/>
    </row>
    <row r="8470" spans="1:1" x14ac:dyDescent="0.25">
      <c r="A8470" s="323"/>
    </row>
    <row r="8471" spans="1:1" x14ac:dyDescent="0.25">
      <c r="A8471" s="323"/>
    </row>
    <row r="8472" spans="1:1" x14ac:dyDescent="0.25">
      <c r="A8472" s="323"/>
    </row>
    <row r="8473" spans="1:1" x14ac:dyDescent="0.25">
      <c r="A8473" s="323"/>
    </row>
    <row r="8474" spans="1:1" x14ac:dyDescent="0.25">
      <c r="A8474" s="323"/>
    </row>
    <row r="8475" spans="1:1" x14ac:dyDescent="0.25">
      <c r="A8475" s="323"/>
    </row>
    <row r="8476" spans="1:1" x14ac:dyDescent="0.25">
      <c r="A8476" s="323"/>
    </row>
    <row r="8477" spans="1:1" x14ac:dyDescent="0.25">
      <c r="A8477" s="323"/>
    </row>
    <row r="8478" spans="1:1" x14ac:dyDescent="0.25">
      <c r="A8478" s="323"/>
    </row>
    <row r="8479" spans="1:1" x14ac:dyDescent="0.25">
      <c r="A8479" s="323"/>
    </row>
    <row r="8480" spans="1:1" x14ac:dyDescent="0.25">
      <c r="A8480" s="323"/>
    </row>
    <row r="8481" spans="1:1" x14ac:dyDescent="0.25">
      <c r="A8481" s="323"/>
    </row>
    <row r="8482" spans="1:1" x14ac:dyDescent="0.25">
      <c r="A8482" s="323"/>
    </row>
    <row r="8483" spans="1:1" x14ac:dyDescent="0.25">
      <c r="A8483" s="323"/>
    </row>
    <row r="8484" spans="1:1" x14ac:dyDescent="0.25">
      <c r="A8484" s="323"/>
    </row>
    <row r="8485" spans="1:1" x14ac:dyDescent="0.25">
      <c r="A8485" s="323"/>
    </row>
    <row r="8486" spans="1:1" x14ac:dyDescent="0.25">
      <c r="A8486" s="323"/>
    </row>
    <row r="8487" spans="1:1" x14ac:dyDescent="0.25">
      <c r="A8487" s="323"/>
    </row>
    <row r="8488" spans="1:1" x14ac:dyDescent="0.25">
      <c r="A8488" s="323"/>
    </row>
    <row r="8489" spans="1:1" x14ac:dyDescent="0.25">
      <c r="A8489" s="323"/>
    </row>
    <row r="8490" spans="1:1" x14ac:dyDescent="0.25">
      <c r="A8490" s="323"/>
    </row>
    <row r="8491" spans="1:1" x14ac:dyDescent="0.25">
      <c r="A8491" s="323"/>
    </row>
    <row r="8492" spans="1:1" x14ac:dyDescent="0.25">
      <c r="A8492" s="323"/>
    </row>
    <row r="8493" spans="1:1" x14ac:dyDescent="0.25">
      <c r="A8493" s="323"/>
    </row>
    <row r="8494" spans="1:1" x14ac:dyDescent="0.25">
      <c r="A8494" s="323"/>
    </row>
    <row r="8495" spans="1:1" x14ac:dyDescent="0.25">
      <c r="A8495" s="323"/>
    </row>
    <row r="8496" spans="1:1" x14ac:dyDescent="0.25">
      <c r="A8496" s="323"/>
    </row>
    <row r="8497" spans="1:1" x14ac:dyDescent="0.25">
      <c r="A8497" s="323"/>
    </row>
    <row r="8498" spans="1:1" x14ac:dyDescent="0.25">
      <c r="A8498" s="323"/>
    </row>
    <row r="8499" spans="1:1" x14ac:dyDescent="0.25">
      <c r="A8499" s="323"/>
    </row>
    <row r="8500" spans="1:1" x14ac:dyDescent="0.25">
      <c r="A8500" s="323"/>
    </row>
    <row r="8501" spans="1:1" x14ac:dyDescent="0.25">
      <c r="A8501" s="323"/>
    </row>
    <row r="8502" spans="1:1" x14ac:dyDescent="0.25">
      <c r="A8502" s="323"/>
    </row>
    <row r="8503" spans="1:1" x14ac:dyDescent="0.25">
      <c r="A8503" s="323"/>
    </row>
    <row r="8504" spans="1:1" x14ac:dyDescent="0.25">
      <c r="A8504" s="323"/>
    </row>
    <row r="8505" spans="1:1" x14ac:dyDescent="0.25">
      <c r="A8505" s="323"/>
    </row>
    <row r="8506" spans="1:1" x14ac:dyDescent="0.25">
      <c r="A8506" s="323"/>
    </row>
    <row r="8507" spans="1:1" x14ac:dyDescent="0.25">
      <c r="A8507" s="323"/>
    </row>
    <row r="8508" spans="1:1" x14ac:dyDescent="0.25">
      <c r="A8508" s="323"/>
    </row>
    <row r="8509" spans="1:1" x14ac:dyDescent="0.25">
      <c r="A8509" s="323"/>
    </row>
    <row r="8510" spans="1:1" x14ac:dyDescent="0.25">
      <c r="A8510" s="323"/>
    </row>
    <row r="8511" spans="1:1" x14ac:dyDescent="0.25">
      <c r="A8511" s="323"/>
    </row>
    <row r="8512" spans="1:1" x14ac:dyDescent="0.25">
      <c r="A8512" s="323"/>
    </row>
    <row r="8513" spans="1:1" x14ac:dyDescent="0.25">
      <c r="A8513" s="323"/>
    </row>
    <row r="8514" spans="1:1" x14ac:dyDescent="0.25">
      <c r="A8514" s="323"/>
    </row>
    <row r="8515" spans="1:1" x14ac:dyDescent="0.25">
      <c r="A8515" s="323"/>
    </row>
    <row r="8516" spans="1:1" x14ac:dyDescent="0.25">
      <c r="A8516" s="323"/>
    </row>
    <row r="8517" spans="1:1" x14ac:dyDescent="0.25">
      <c r="A8517" s="323"/>
    </row>
    <row r="8518" spans="1:1" x14ac:dyDescent="0.25">
      <c r="A8518" s="323"/>
    </row>
    <row r="8519" spans="1:1" x14ac:dyDescent="0.25">
      <c r="A8519" s="323"/>
    </row>
    <row r="8520" spans="1:1" x14ac:dyDescent="0.25">
      <c r="A8520" s="323"/>
    </row>
    <row r="8521" spans="1:1" x14ac:dyDescent="0.25">
      <c r="A8521" s="323"/>
    </row>
    <row r="8522" spans="1:1" x14ac:dyDescent="0.25">
      <c r="A8522" s="323"/>
    </row>
    <row r="8523" spans="1:1" x14ac:dyDescent="0.25">
      <c r="A8523" s="323"/>
    </row>
    <row r="8524" spans="1:1" x14ac:dyDescent="0.25">
      <c r="A8524" s="323"/>
    </row>
    <row r="8525" spans="1:1" x14ac:dyDescent="0.25">
      <c r="A8525" s="323"/>
    </row>
    <row r="8526" spans="1:1" x14ac:dyDescent="0.25">
      <c r="A8526" s="323"/>
    </row>
    <row r="8527" spans="1:1" x14ac:dyDescent="0.25">
      <c r="A8527" s="323"/>
    </row>
    <row r="8528" spans="1:1" x14ac:dyDescent="0.25">
      <c r="A8528" s="323"/>
    </row>
    <row r="8529" spans="1:1" x14ac:dyDescent="0.25">
      <c r="A8529" s="323"/>
    </row>
    <row r="8530" spans="1:1" x14ac:dyDescent="0.25">
      <c r="A8530" s="323"/>
    </row>
    <row r="8531" spans="1:1" x14ac:dyDescent="0.25">
      <c r="A8531" s="323"/>
    </row>
    <row r="8532" spans="1:1" x14ac:dyDescent="0.25">
      <c r="A8532" s="323"/>
    </row>
    <row r="8533" spans="1:1" x14ac:dyDescent="0.25">
      <c r="A8533" s="323"/>
    </row>
    <row r="8534" spans="1:1" x14ac:dyDescent="0.25">
      <c r="A8534" s="323"/>
    </row>
    <row r="8535" spans="1:1" x14ac:dyDescent="0.25">
      <c r="A8535" s="323"/>
    </row>
    <row r="8536" spans="1:1" x14ac:dyDescent="0.25">
      <c r="A8536" s="323"/>
    </row>
    <row r="8537" spans="1:1" x14ac:dyDescent="0.25">
      <c r="A8537" s="323"/>
    </row>
    <row r="8538" spans="1:1" x14ac:dyDescent="0.25">
      <c r="A8538" s="323"/>
    </row>
    <row r="8539" spans="1:1" x14ac:dyDescent="0.25">
      <c r="A8539" s="323"/>
    </row>
    <row r="8540" spans="1:1" x14ac:dyDescent="0.25">
      <c r="A8540" s="323"/>
    </row>
    <row r="8541" spans="1:1" x14ac:dyDescent="0.25">
      <c r="A8541" s="323"/>
    </row>
    <row r="8542" spans="1:1" x14ac:dyDescent="0.25">
      <c r="A8542" s="323"/>
    </row>
    <row r="8543" spans="1:1" x14ac:dyDescent="0.25">
      <c r="A8543" s="323"/>
    </row>
    <row r="8544" spans="1:1" x14ac:dyDescent="0.25">
      <c r="A8544" s="323"/>
    </row>
    <row r="8545" spans="1:1" x14ac:dyDescent="0.25">
      <c r="A8545" s="323"/>
    </row>
    <row r="8546" spans="1:1" x14ac:dyDescent="0.25">
      <c r="A8546" s="323"/>
    </row>
    <row r="8547" spans="1:1" x14ac:dyDescent="0.25">
      <c r="A8547" s="323"/>
    </row>
    <row r="8548" spans="1:1" x14ac:dyDescent="0.25">
      <c r="A8548" s="323"/>
    </row>
    <row r="8549" spans="1:1" x14ac:dyDescent="0.25">
      <c r="A8549" s="323"/>
    </row>
    <row r="8550" spans="1:1" x14ac:dyDescent="0.25">
      <c r="A8550" s="323"/>
    </row>
    <row r="8551" spans="1:1" x14ac:dyDescent="0.25">
      <c r="A8551" s="323"/>
    </row>
    <row r="8552" spans="1:1" x14ac:dyDescent="0.25">
      <c r="A8552" s="323"/>
    </row>
    <row r="8553" spans="1:1" x14ac:dyDescent="0.25">
      <c r="A8553" s="323"/>
    </row>
    <row r="8554" spans="1:1" x14ac:dyDescent="0.25">
      <c r="A8554" s="323"/>
    </row>
    <row r="8555" spans="1:1" x14ac:dyDescent="0.25">
      <c r="A8555" s="323"/>
    </row>
    <row r="8556" spans="1:1" x14ac:dyDescent="0.25">
      <c r="A8556" s="323"/>
    </row>
    <row r="8557" spans="1:1" x14ac:dyDescent="0.25">
      <c r="A8557" s="323"/>
    </row>
    <row r="8558" spans="1:1" x14ac:dyDescent="0.25">
      <c r="A8558" s="323"/>
    </row>
    <row r="8559" spans="1:1" x14ac:dyDescent="0.25">
      <c r="A8559" s="323"/>
    </row>
    <row r="8560" spans="1:1" x14ac:dyDescent="0.25">
      <c r="A8560" s="323"/>
    </row>
    <row r="8561" spans="1:1" x14ac:dyDescent="0.25">
      <c r="A8561" s="323"/>
    </row>
    <row r="8562" spans="1:1" x14ac:dyDescent="0.25">
      <c r="A8562" s="323"/>
    </row>
    <row r="8563" spans="1:1" x14ac:dyDescent="0.25">
      <c r="A8563" s="323"/>
    </row>
    <row r="8564" spans="1:1" x14ac:dyDescent="0.25">
      <c r="A8564" s="323"/>
    </row>
    <row r="8565" spans="1:1" x14ac:dyDescent="0.25">
      <c r="A8565" s="323"/>
    </row>
    <row r="8566" spans="1:1" x14ac:dyDescent="0.25">
      <c r="A8566" s="323"/>
    </row>
    <row r="8567" spans="1:1" x14ac:dyDescent="0.25">
      <c r="A8567" s="323"/>
    </row>
    <row r="8568" spans="1:1" x14ac:dyDescent="0.25">
      <c r="A8568" s="323"/>
    </row>
    <row r="8569" spans="1:1" x14ac:dyDescent="0.25">
      <c r="A8569" s="323"/>
    </row>
    <row r="8570" spans="1:1" x14ac:dyDescent="0.25">
      <c r="A8570" s="323"/>
    </row>
    <row r="8571" spans="1:1" x14ac:dyDescent="0.25">
      <c r="A8571" s="323"/>
    </row>
    <row r="8572" spans="1:1" x14ac:dyDescent="0.25">
      <c r="A8572" s="323"/>
    </row>
    <row r="8573" spans="1:1" x14ac:dyDescent="0.25">
      <c r="A8573" s="323"/>
    </row>
    <row r="8574" spans="1:1" x14ac:dyDescent="0.25">
      <c r="A8574" s="323"/>
    </row>
    <row r="8575" spans="1:1" x14ac:dyDescent="0.25">
      <c r="A8575" s="323"/>
    </row>
    <row r="8576" spans="1:1" x14ac:dyDescent="0.25">
      <c r="A8576" s="323"/>
    </row>
    <row r="8577" spans="1:1" x14ac:dyDescent="0.25">
      <c r="A8577" s="323"/>
    </row>
    <row r="8578" spans="1:1" x14ac:dyDescent="0.25">
      <c r="A8578" s="323"/>
    </row>
    <row r="8579" spans="1:1" x14ac:dyDescent="0.25">
      <c r="A8579" s="323"/>
    </row>
    <row r="8580" spans="1:1" x14ac:dyDescent="0.25">
      <c r="A8580" s="323"/>
    </row>
    <row r="8581" spans="1:1" x14ac:dyDescent="0.25">
      <c r="A8581" s="323"/>
    </row>
    <row r="8582" spans="1:1" x14ac:dyDescent="0.25">
      <c r="A8582" s="323"/>
    </row>
    <row r="8583" spans="1:1" x14ac:dyDescent="0.25">
      <c r="A8583" s="323"/>
    </row>
    <row r="8584" spans="1:1" x14ac:dyDescent="0.25">
      <c r="A8584" s="323"/>
    </row>
    <row r="8585" spans="1:1" x14ac:dyDescent="0.25">
      <c r="A8585" s="323"/>
    </row>
    <row r="8586" spans="1:1" x14ac:dyDescent="0.25">
      <c r="A8586" s="323"/>
    </row>
    <row r="8587" spans="1:1" x14ac:dyDescent="0.25">
      <c r="A8587" s="323"/>
    </row>
    <row r="8588" spans="1:1" x14ac:dyDescent="0.25">
      <c r="A8588" s="323"/>
    </row>
    <row r="8589" spans="1:1" x14ac:dyDescent="0.25">
      <c r="A8589" s="323"/>
    </row>
    <row r="8590" spans="1:1" x14ac:dyDescent="0.25">
      <c r="A8590" s="323"/>
    </row>
    <row r="8591" spans="1:1" x14ac:dyDescent="0.25">
      <c r="A8591" s="323"/>
    </row>
    <row r="8592" spans="1:1" x14ac:dyDescent="0.25">
      <c r="A8592" s="323"/>
    </row>
    <row r="8593" spans="1:1" x14ac:dyDescent="0.25">
      <c r="A8593" s="323"/>
    </row>
    <row r="8594" spans="1:1" x14ac:dyDescent="0.25">
      <c r="A8594" s="323"/>
    </row>
    <row r="8595" spans="1:1" x14ac:dyDescent="0.25">
      <c r="A8595" s="323"/>
    </row>
    <row r="8596" spans="1:1" x14ac:dyDescent="0.25">
      <c r="A8596" s="323"/>
    </row>
    <row r="8597" spans="1:1" x14ac:dyDescent="0.25">
      <c r="A8597" s="323"/>
    </row>
    <row r="8598" spans="1:1" x14ac:dyDescent="0.25">
      <c r="A8598" s="323"/>
    </row>
    <row r="8599" spans="1:1" x14ac:dyDescent="0.25">
      <c r="A8599" s="323"/>
    </row>
    <row r="8600" spans="1:1" x14ac:dyDescent="0.25">
      <c r="A8600" s="323"/>
    </row>
    <row r="8601" spans="1:1" x14ac:dyDescent="0.25">
      <c r="A8601" s="323"/>
    </row>
    <row r="8602" spans="1:1" x14ac:dyDescent="0.25">
      <c r="A8602" s="323"/>
    </row>
    <row r="8603" spans="1:1" x14ac:dyDescent="0.25">
      <c r="A8603" s="323"/>
    </row>
    <row r="8604" spans="1:1" x14ac:dyDescent="0.25">
      <c r="A8604" s="323"/>
    </row>
    <row r="8605" spans="1:1" x14ac:dyDescent="0.25">
      <c r="A8605" s="323"/>
    </row>
    <row r="8606" spans="1:1" x14ac:dyDescent="0.25">
      <c r="A8606" s="323"/>
    </row>
    <row r="8607" spans="1:1" x14ac:dyDescent="0.25">
      <c r="A8607" s="323"/>
    </row>
    <row r="8608" spans="1:1" x14ac:dyDescent="0.25">
      <c r="A8608" s="323"/>
    </row>
    <row r="8609" spans="1:1" x14ac:dyDescent="0.25">
      <c r="A8609" s="323"/>
    </row>
    <row r="8610" spans="1:1" x14ac:dyDescent="0.25">
      <c r="A8610" s="323"/>
    </row>
    <row r="8611" spans="1:1" x14ac:dyDescent="0.25">
      <c r="A8611" s="323"/>
    </row>
    <row r="8612" spans="1:1" x14ac:dyDescent="0.25">
      <c r="A8612" s="323"/>
    </row>
    <row r="8613" spans="1:1" x14ac:dyDescent="0.25">
      <c r="A8613" s="323"/>
    </row>
    <row r="8614" spans="1:1" x14ac:dyDescent="0.25">
      <c r="A8614" s="323"/>
    </row>
    <row r="8615" spans="1:1" x14ac:dyDescent="0.25">
      <c r="A8615" s="323"/>
    </row>
    <row r="8616" spans="1:1" x14ac:dyDescent="0.25">
      <c r="A8616" s="323"/>
    </row>
    <row r="8617" spans="1:1" x14ac:dyDescent="0.25">
      <c r="A8617" s="323"/>
    </row>
    <row r="8618" spans="1:1" x14ac:dyDescent="0.25">
      <c r="A8618" s="323"/>
    </row>
    <row r="8619" spans="1:1" x14ac:dyDescent="0.25">
      <c r="A8619" s="323"/>
    </row>
    <row r="8620" spans="1:1" x14ac:dyDescent="0.25">
      <c r="A8620" s="323"/>
    </row>
    <row r="8621" spans="1:1" x14ac:dyDescent="0.25">
      <c r="A8621" s="323"/>
    </row>
    <row r="8622" spans="1:1" x14ac:dyDescent="0.25">
      <c r="A8622" s="323"/>
    </row>
    <row r="8623" spans="1:1" x14ac:dyDescent="0.25">
      <c r="A8623" s="323"/>
    </row>
    <row r="8624" spans="1:1" x14ac:dyDescent="0.25">
      <c r="A8624" s="323"/>
    </row>
    <row r="8625" spans="1:1" x14ac:dyDescent="0.25">
      <c r="A8625" s="323"/>
    </row>
    <row r="8626" spans="1:1" x14ac:dyDescent="0.25">
      <c r="A8626" s="323"/>
    </row>
    <row r="8627" spans="1:1" x14ac:dyDescent="0.25">
      <c r="A8627" s="323"/>
    </row>
    <row r="8628" spans="1:1" x14ac:dyDescent="0.25">
      <c r="A8628" s="323"/>
    </row>
    <row r="8629" spans="1:1" x14ac:dyDescent="0.25">
      <c r="A8629" s="323"/>
    </row>
    <row r="8630" spans="1:1" x14ac:dyDescent="0.25">
      <c r="A8630" s="323"/>
    </row>
    <row r="8631" spans="1:1" x14ac:dyDescent="0.25">
      <c r="A8631" s="323"/>
    </row>
    <row r="8632" spans="1:1" x14ac:dyDescent="0.25">
      <c r="A8632" s="323"/>
    </row>
    <row r="8633" spans="1:1" x14ac:dyDescent="0.25">
      <c r="A8633" s="323"/>
    </row>
    <row r="8634" spans="1:1" x14ac:dyDescent="0.25">
      <c r="A8634" s="323"/>
    </row>
    <row r="8635" spans="1:1" x14ac:dyDescent="0.25">
      <c r="A8635" s="323"/>
    </row>
    <row r="8636" spans="1:1" x14ac:dyDescent="0.25">
      <c r="A8636" s="323"/>
    </row>
    <row r="8637" spans="1:1" x14ac:dyDescent="0.25">
      <c r="A8637" s="323"/>
    </row>
    <row r="8638" spans="1:1" x14ac:dyDescent="0.25">
      <c r="A8638" s="323"/>
    </row>
    <row r="8639" spans="1:1" x14ac:dyDescent="0.25">
      <c r="A8639" s="323"/>
    </row>
    <row r="8640" spans="1:1" x14ac:dyDescent="0.25">
      <c r="A8640" s="323"/>
    </row>
    <row r="8641" spans="1:1" x14ac:dyDescent="0.25">
      <c r="A8641" s="323"/>
    </row>
    <row r="8642" spans="1:1" x14ac:dyDescent="0.25">
      <c r="A8642" s="323"/>
    </row>
    <row r="8643" spans="1:1" x14ac:dyDescent="0.25">
      <c r="A8643" s="323"/>
    </row>
    <row r="8644" spans="1:1" x14ac:dyDescent="0.25">
      <c r="A8644" s="323"/>
    </row>
    <row r="8645" spans="1:1" x14ac:dyDescent="0.25">
      <c r="A8645" s="323"/>
    </row>
    <row r="8646" spans="1:1" x14ac:dyDescent="0.25">
      <c r="A8646" s="323"/>
    </row>
    <row r="8647" spans="1:1" x14ac:dyDescent="0.25">
      <c r="A8647" s="323"/>
    </row>
    <row r="8648" spans="1:1" x14ac:dyDescent="0.25">
      <c r="A8648" s="323"/>
    </row>
    <row r="8649" spans="1:1" x14ac:dyDescent="0.25">
      <c r="A8649" s="323"/>
    </row>
    <row r="8650" spans="1:1" x14ac:dyDescent="0.25">
      <c r="A8650" s="323"/>
    </row>
    <row r="8651" spans="1:1" x14ac:dyDescent="0.25">
      <c r="A8651" s="323"/>
    </row>
    <row r="8652" spans="1:1" x14ac:dyDescent="0.25">
      <c r="A8652" s="323"/>
    </row>
    <row r="8653" spans="1:1" x14ac:dyDescent="0.25">
      <c r="A8653" s="323"/>
    </row>
    <row r="8654" spans="1:1" x14ac:dyDescent="0.25">
      <c r="A8654" s="323"/>
    </row>
    <row r="8655" spans="1:1" x14ac:dyDescent="0.25">
      <c r="A8655" s="323"/>
    </row>
    <row r="8656" spans="1:1" x14ac:dyDescent="0.25">
      <c r="A8656" s="323"/>
    </row>
    <row r="8657" spans="1:1" x14ac:dyDescent="0.25">
      <c r="A8657" s="323"/>
    </row>
    <row r="8658" spans="1:1" x14ac:dyDescent="0.25">
      <c r="A8658" s="323"/>
    </row>
    <row r="8659" spans="1:1" x14ac:dyDescent="0.25">
      <c r="A8659" s="323"/>
    </row>
    <row r="8660" spans="1:1" x14ac:dyDescent="0.25">
      <c r="A8660" s="323"/>
    </row>
    <row r="8661" spans="1:1" x14ac:dyDescent="0.25">
      <c r="A8661" s="323"/>
    </row>
    <row r="8662" spans="1:1" x14ac:dyDescent="0.25">
      <c r="A8662" s="323"/>
    </row>
    <row r="8663" spans="1:1" x14ac:dyDescent="0.25">
      <c r="A8663" s="323"/>
    </row>
    <row r="8664" spans="1:1" x14ac:dyDescent="0.25">
      <c r="A8664" s="323"/>
    </row>
    <row r="8665" spans="1:1" x14ac:dyDescent="0.25">
      <c r="A8665" s="323"/>
    </row>
    <row r="8666" spans="1:1" x14ac:dyDescent="0.25">
      <c r="A8666" s="323"/>
    </row>
    <row r="8667" spans="1:1" x14ac:dyDescent="0.25">
      <c r="A8667" s="323"/>
    </row>
    <row r="8668" spans="1:1" x14ac:dyDescent="0.25">
      <c r="A8668" s="323"/>
    </row>
    <row r="8669" spans="1:1" x14ac:dyDescent="0.25">
      <c r="A8669" s="323"/>
    </row>
    <row r="8670" spans="1:1" x14ac:dyDescent="0.25">
      <c r="A8670" s="323"/>
    </row>
    <row r="8671" spans="1:1" x14ac:dyDescent="0.25">
      <c r="A8671" s="323"/>
    </row>
    <row r="8672" spans="1:1" x14ac:dyDescent="0.25">
      <c r="A8672" s="323"/>
    </row>
    <row r="8673" spans="1:1" x14ac:dyDescent="0.25">
      <c r="A8673" s="323"/>
    </row>
    <row r="8674" spans="1:1" x14ac:dyDescent="0.25">
      <c r="A8674" s="323"/>
    </row>
    <row r="8675" spans="1:1" x14ac:dyDescent="0.25">
      <c r="A8675" s="323"/>
    </row>
    <row r="8676" spans="1:1" x14ac:dyDescent="0.25">
      <c r="A8676" s="323"/>
    </row>
    <row r="8677" spans="1:1" x14ac:dyDescent="0.25">
      <c r="A8677" s="323"/>
    </row>
    <row r="8678" spans="1:1" x14ac:dyDescent="0.25">
      <c r="A8678" s="323"/>
    </row>
    <row r="8679" spans="1:1" x14ac:dyDescent="0.25">
      <c r="A8679" s="323"/>
    </row>
    <row r="8680" spans="1:1" x14ac:dyDescent="0.25">
      <c r="A8680" s="323"/>
    </row>
    <row r="8681" spans="1:1" x14ac:dyDescent="0.25">
      <c r="A8681" s="323"/>
    </row>
    <row r="8682" spans="1:1" x14ac:dyDescent="0.25">
      <c r="A8682" s="323"/>
    </row>
    <row r="8683" spans="1:1" x14ac:dyDescent="0.25">
      <c r="A8683" s="323"/>
    </row>
    <row r="8684" spans="1:1" x14ac:dyDescent="0.25">
      <c r="A8684" s="323"/>
    </row>
    <row r="8685" spans="1:1" x14ac:dyDescent="0.25">
      <c r="A8685" s="323"/>
    </row>
    <row r="8686" spans="1:1" x14ac:dyDescent="0.25">
      <c r="A8686" s="323"/>
    </row>
    <row r="8687" spans="1:1" x14ac:dyDescent="0.25">
      <c r="A8687" s="323"/>
    </row>
    <row r="8688" spans="1:1" x14ac:dyDescent="0.25">
      <c r="A8688" s="323"/>
    </row>
    <row r="8689" spans="1:1" x14ac:dyDescent="0.25">
      <c r="A8689" s="323"/>
    </row>
    <row r="8690" spans="1:1" x14ac:dyDescent="0.25">
      <c r="A8690" s="323"/>
    </row>
    <row r="8691" spans="1:1" x14ac:dyDescent="0.25">
      <c r="A8691" s="323"/>
    </row>
    <row r="8692" spans="1:1" x14ac:dyDescent="0.25">
      <c r="A8692" s="323"/>
    </row>
    <row r="8693" spans="1:1" x14ac:dyDescent="0.25">
      <c r="A8693" s="323"/>
    </row>
    <row r="8694" spans="1:1" x14ac:dyDescent="0.25">
      <c r="A8694" s="323"/>
    </row>
    <row r="8695" spans="1:1" x14ac:dyDescent="0.25">
      <c r="A8695" s="323"/>
    </row>
    <row r="8696" spans="1:1" x14ac:dyDescent="0.25">
      <c r="A8696" s="323"/>
    </row>
    <row r="8697" spans="1:1" x14ac:dyDescent="0.25">
      <c r="A8697" s="323"/>
    </row>
    <row r="8698" spans="1:1" x14ac:dyDescent="0.25">
      <c r="A8698" s="323"/>
    </row>
    <row r="8699" spans="1:1" x14ac:dyDescent="0.25">
      <c r="A8699" s="323"/>
    </row>
    <row r="8700" spans="1:1" x14ac:dyDescent="0.25">
      <c r="A8700" s="323"/>
    </row>
    <row r="8701" spans="1:1" x14ac:dyDescent="0.25">
      <c r="A8701" s="323"/>
    </row>
    <row r="8702" spans="1:1" x14ac:dyDescent="0.25">
      <c r="A8702" s="323"/>
    </row>
    <row r="8703" spans="1:1" x14ac:dyDescent="0.25">
      <c r="A8703" s="323"/>
    </row>
    <row r="8704" spans="1:1" x14ac:dyDescent="0.25">
      <c r="A8704" s="323"/>
    </row>
    <row r="8705" spans="1:1" x14ac:dyDescent="0.25">
      <c r="A8705" s="323"/>
    </row>
    <row r="8706" spans="1:1" x14ac:dyDescent="0.25">
      <c r="A8706" s="323"/>
    </row>
    <row r="8707" spans="1:1" x14ac:dyDescent="0.25">
      <c r="A8707" s="323"/>
    </row>
    <row r="8708" spans="1:1" x14ac:dyDescent="0.25">
      <c r="A8708" s="323"/>
    </row>
    <row r="8709" spans="1:1" x14ac:dyDescent="0.25">
      <c r="A8709" s="323"/>
    </row>
    <row r="8710" spans="1:1" x14ac:dyDescent="0.25">
      <c r="A8710" s="323"/>
    </row>
    <row r="8711" spans="1:1" x14ac:dyDescent="0.25">
      <c r="A8711" s="323"/>
    </row>
    <row r="8712" spans="1:1" x14ac:dyDescent="0.25">
      <c r="A8712" s="323"/>
    </row>
    <row r="8713" spans="1:1" x14ac:dyDescent="0.25">
      <c r="A8713" s="323"/>
    </row>
    <row r="8714" spans="1:1" x14ac:dyDescent="0.25">
      <c r="A8714" s="323"/>
    </row>
    <row r="8715" spans="1:1" x14ac:dyDescent="0.25">
      <c r="A8715" s="323"/>
    </row>
    <row r="8716" spans="1:1" x14ac:dyDescent="0.25">
      <c r="A8716" s="323"/>
    </row>
    <row r="8717" spans="1:1" x14ac:dyDescent="0.25">
      <c r="A8717" s="323"/>
    </row>
    <row r="8718" spans="1:1" x14ac:dyDescent="0.25">
      <c r="A8718" s="323"/>
    </row>
    <row r="8719" spans="1:1" x14ac:dyDescent="0.25">
      <c r="A8719" s="323"/>
    </row>
    <row r="8720" spans="1:1" x14ac:dyDescent="0.25">
      <c r="A8720" s="323"/>
    </row>
    <row r="8721" spans="1:1" x14ac:dyDescent="0.25">
      <c r="A8721" s="323"/>
    </row>
    <row r="8722" spans="1:1" x14ac:dyDescent="0.25">
      <c r="A8722" s="323"/>
    </row>
    <row r="8723" spans="1:1" x14ac:dyDescent="0.25">
      <c r="A8723" s="323"/>
    </row>
    <row r="8724" spans="1:1" x14ac:dyDescent="0.25">
      <c r="A8724" s="323"/>
    </row>
    <row r="8725" spans="1:1" x14ac:dyDescent="0.25">
      <c r="A8725" s="323"/>
    </row>
    <row r="8726" spans="1:1" x14ac:dyDescent="0.25">
      <c r="A8726" s="323"/>
    </row>
    <row r="8727" spans="1:1" x14ac:dyDescent="0.25">
      <c r="A8727" s="323"/>
    </row>
    <row r="8728" spans="1:1" x14ac:dyDescent="0.25">
      <c r="A8728" s="323"/>
    </row>
    <row r="8729" spans="1:1" x14ac:dyDescent="0.25">
      <c r="A8729" s="323"/>
    </row>
    <row r="8730" spans="1:1" x14ac:dyDescent="0.25">
      <c r="A8730" s="323"/>
    </row>
    <row r="8731" spans="1:1" x14ac:dyDescent="0.25">
      <c r="A8731" s="323"/>
    </row>
    <row r="8732" spans="1:1" x14ac:dyDescent="0.25">
      <c r="A8732" s="323"/>
    </row>
    <row r="8733" spans="1:1" x14ac:dyDescent="0.25">
      <c r="A8733" s="323"/>
    </row>
    <row r="8734" spans="1:1" x14ac:dyDescent="0.25">
      <c r="A8734" s="323"/>
    </row>
    <row r="8735" spans="1:1" x14ac:dyDescent="0.25">
      <c r="A8735" s="323"/>
    </row>
    <row r="8736" spans="1:1" x14ac:dyDescent="0.25">
      <c r="A8736" s="323"/>
    </row>
    <row r="8737" spans="1:1" x14ac:dyDescent="0.25">
      <c r="A8737" s="323"/>
    </row>
    <row r="8738" spans="1:1" x14ac:dyDescent="0.25">
      <c r="A8738" s="323"/>
    </row>
    <row r="8739" spans="1:1" x14ac:dyDescent="0.25">
      <c r="A8739" s="323"/>
    </row>
    <row r="8740" spans="1:1" x14ac:dyDescent="0.25">
      <c r="A8740" s="323"/>
    </row>
    <row r="8741" spans="1:1" x14ac:dyDescent="0.25">
      <c r="A8741" s="323"/>
    </row>
    <row r="8742" spans="1:1" x14ac:dyDescent="0.25">
      <c r="A8742" s="323"/>
    </row>
    <row r="8743" spans="1:1" x14ac:dyDescent="0.25">
      <c r="A8743" s="323"/>
    </row>
    <row r="8744" spans="1:1" x14ac:dyDescent="0.25">
      <c r="A8744" s="323"/>
    </row>
    <row r="8745" spans="1:1" x14ac:dyDescent="0.25">
      <c r="A8745" s="323"/>
    </row>
    <row r="8746" spans="1:1" x14ac:dyDescent="0.25">
      <c r="A8746" s="323"/>
    </row>
    <row r="8747" spans="1:1" x14ac:dyDescent="0.25">
      <c r="A8747" s="323"/>
    </row>
    <row r="8748" spans="1:1" x14ac:dyDescent="0.25">
      <c r="A8748" s="323"/>
    </row>
    <row r="8749" spans="1:1" x14ac:dyDescent="0.25">
      <c r="A8749" s="323"/>
    </row>
    <row r="8750" spans="1:1" x14ac:dyDescent="0.25">
      <c r="A8750" s="323"/>
    </row>
    <row r="8751" spans="1:1" x14ac:dyDescent="0.25">
      <c r="A8751" s="323"/>
    </row>
    <row r="8752" spans="1:1" x14ac:dyDescent="0.25">
      <c r="A8752" s="323"/>
    </row>
    <row r="8753" spans="1:1" x14ac:dyDescent="0.25">
      <c r="A8753" s="323"/>
    </row>
    <row r="8754" spans="1:1" x14ac:dyDescent="0.25">
      <c r="A8754" s="323"/>
    </row>
    <row r="8755" spans="1:1" x14ac:dyDescent="0.25">
      <c r="A8755" s="323"/>
    </row>
    <row r="8756" spans="1:1" x14ac:dyDescent="0.25">
      <c r="A8756" s="323"/>
    </row>
    <row r="8757" spans="1:1" x14ac:dyDescent="0.25">
      <c r="A8757" s="323"/>
    </row>
    <row r="8758" spans="1:1" x14ac:dyDescent="0.25">
      <c r="A8758" s="323"/>
    </row>
    <row r="8759" spans="1:1" x14ac:dyDescent="0.25">
      <c r="A8759" s="323"/>
    </row>
    <row r="8760" spans="1:1" x14ac:dyDescent="0.25">
      <c r="A8760" s="323"/>
    </row>
    <row r="8761" spans="1:1" x14ac:dyDescent="0.25">
      <c r="A8761" s="323"/>
    </row>
    <row r="8762" spans="1:1" x14ac:dyDescent="0.25">
      <c r="A8762" s="323"/>
    </row>
    <row r="8763" spans="1:1" x14ac:dyDescent="0.25">
      <c r="A8763" s="323"/>
    </row>
    <row r="8764" spans="1:1" x14ac:dyDescent="0.25">
      <c r="A8764" s="323"/>
    </row>
    <row r="8765" spans="1:1" x14ac:dyDescent="0.25">
      <c r="A8765" s="323"/>
    </row>
    <row r="8766" spans="1:1" x14ac:dyDescent="0.25">
      <c r="A8766" s="323"/>
    </row>
    <row r="8767" spans="1:1" x14ac:dyDescent="0.25">
      <c r="A8767" s="323"/>
    </row>
    <row r="8768" spans="1:1" x14ac:dyDescent="0.25">
      <c r="A8768" s="323"/>
    </row>
    <row r="8769" spans="1:1" x14ac:dyDescent="0.25">
      <c r="A8769" s="323"/>
    </row>
    <row r="8770" spans="1:1" x14ac:dyDescent="0.25">
      <c r="A8770" s="323"/>
    </row>
    <row r="8771" spans="1:1" x14ac:dyDescent="0.25">
      <c r="A8771" s="323"/>
    </row>
    <row r="8772" spans="1:1" x14ac:dyDescent="0.25">
      <c r="A8772" s="323"/>
    </row>
    <row r="8773" spans="1:1" x14ac:dyDescent="0.25">
      <c r="A8773" s="323"/>
    </row>
    <row r="8774" spans="1:1" x14ac:dyDescent="0.25">
      <c r="A8774" s="323"/>
    </row>
    <row r="8775" spans="1:1" x14ac:dyDescent="0.25">
      <c r="A8775" s="323"/>
    </row>
    <row r="8776" spans="1:1" x14ac:dyDescent="0.25">
      <c r="A8776" s="323"/>
    </row>
    <row r="8777" spans="1:1" x14ac:dyDescent="0.25">
      <c r="A8777" s="323"/>
    </row>
    <row r="8778" spans="1:1" x14ac:dyDescent="0.25">
      <c r="A8778" s="323"/>
    </row>
    <row r="8779" spans="1:1" x14ac:dyDescent="0.25">
      <c r="A8779" s="323"/>
    </row>
    <row r="8780" spans="1:1" x14ac:dyDescent="0.25">
      <c r="A8780" s="323"/>
    </row>
    <row r="8781" spans="1:1" x14ac:dyDescent="0.25">
      <c r="A8781" s="323"/>
    </row>
    <row r="8782" spans="1:1" x14ac:dyDescent="0.25">
      <c r="A8782" s="323"/>
    </row>
    <row r="8783" spans="1:1" x14ac:dyDescent="0.25">
      <c r="A8783" s="323"/>
    </row>
    <row r="8784" spans="1:1" x14ac:dyDescent="0.25">
      <c r="A8784" s="323"/>
    </row>
    <row r="8785" spans="1:1" x14ac:dyDescent="0.25">
      <c r="A8785" s="323"/>
    </row>
    <row r="8786" spans="1:1" x14ac:dyDescent="0.25">
      <c r="A8786" s="323"/>
    </row>
    <row r="8787" spans="1:1" x14ac:dyDescent="0.25">
      <c r="A8787" s="323"/>
    </row>
    <row r="8788" spans="1:1" x14ac:dyDescent="0.25">
      <c r="A8788" s="323"/>
    </row>
    <row r="8789" spans="1:1" x14ac:dyDescent="0.25">
      <c r="A8789" s="323"/>
    </row>
    <row r="8790" spans="1:1" x14ac:dyDescent="0.25">
      <c r="A8790" s="323"/>
    </row>
    <row r="8791" spans="1:1" x14ac:dyDescent="0.25">
      <c r="A8791" s="323"/>
    </row>
    <row r="8792" spans="1:1" x14ac:dyDescent="0.25">
      <c r="A8792" s="323"/>
    </row>
    <row r="8793" spans="1:1" x14ac:dyDescent="0.25">
      <c r="A8793" s="323"/>
    </row>
    <row r="8794" spans="1:1" x14ac:dyDescent="0.25">
      <c r="A8794" s="323"/>
    </row>
    <row r="8795" spans="1:1" x14ac:dyDescent="0.25">
      <c r="A8795" s="323"/>
    </row>
    <row r="8796" spans="1:1" x14ac:dyDescent="0.25">
      <c r="A8796" s="323"/>
    </row>
    <row r="8797" spans="1:1" x14ac:dyDescent="0.25">
      <c r="A8797" s="323"/>
    </row>
    <row r="8798" spans="1:1" x14ac:dyDescent="0.25">
      <c r="A8798" s="323"/>
    </row>
    <row r="8799" spans="1:1" x14ac:dyDescent="0.25">
      <c r="A8799" s="323"/>
    </row>
    <row r="8800" spans="1:1" x14ac:dyDescent="0.25">
      <c r="A8800" s="323"/>
    </row>
    <row r="8801" spans="1:1" x14ac:dyDescent="0.25">
      <c r="A8801" s="323"/>
    </row>
    <row r="8802" spans="1:1" x14ac:dyDescent="0.25">
      <c r="A8802" s="323"/>
    </row>
    <row r="8803" spans="1:1" x14ac:dyDescent="0.25">
      <c r="A8803" s="323"/>
    </row>
    <row r="8804" spans="1:1" x14ac:dyDescent="0.25">
      <c r="A8804" s="323"/>
    </row>
    <row r="8805" spans="1:1" x14ac:dyDescent="0.25">
      <c r="A8805" s="323"/>
    </row>
    <row r="8806" spans="1:1" x14ac:dyDescent="0.25">
      <c r="A8806" s="323"/>
    </row>
    <row r="8807" spans="1:1" x14ac:dyDescent="0.25">
      <c r="A8807" s="323"/>
    </row>
    <row r="8808" spans="1:1" x14ac:dyDescent="0.25">
      <c r="A8808" s="323"/>
    </row>
    <row r="8809" spans="1:1" x14ac:dyDescent="0.25">
      <c r="A8809" s="323"/>
    </row>
    <row r="8810" spans="1:1" x14ac:dyDescent="0.25">
      <c r="A8810" s="323"/>
    </row>
    <row r="8811" spans="1:1" x14ac:dyDescent="0.25">
      <c r="A8811" s="323"/>
    </row>
    <row r="8812" spans="1:1" x14ac:dyDescent="0.25">
      <c r="A8812" s="323"/>
    </row>
    <row r="8813" spans="1:1" x14ac:dyDescent="0.25">
      <c r="A8813" s="323"/>
    </row>
    <row r="8814" spans="1:1" x14ac:dyDescent="0.25">
      <c r="A8814" s="323"/>
    </row>
    <row r="8815" spans="1:1" x14ac:dyDescent="0.25">
      <c r="A8815" s="323"/>
    </row>
    <row r="8816" spans="1:1" x14ac:dyDescent="0.25">
      <c r="A8816" s="323"/>
    </row>
    <row r="8817" spans="1:1" x14ac:dyDescent="0.25">
      <c r="A8817" s="323"/>
    </row>
    <row r="8818" spans="1:1" x14ac:dyDescent="0.25">
      <c r="A8818" s="323"/>
    </row>
    <row r="8819" spans="1:1" x14ac:dyDescent="0.25">
      <c r="A8819" s="323"/>
    </row>
    <row r="8820" spans="1:1" x14ac:dyDescent="0.25">
      <c r="A8820" s="323"/>
    </row>
    <row r="8821" spans="1:1" x14ac:dyDescent="0.25">
      <c r="A8821" s="323"/>
    </row>
    <row r="8822" spans="1:1" x14ac:dyDescent="0.25">
      <c r="A8822" s="323"/>
    </row>
    <row r="8823" spans="1:1" x14ac:dyDescent="0.25">
      <c r="A8823" s="323"/>
    </row>
    <row r="8824" spans="1:1" x14ac:dyDescent="0.25">
      <c r="A8824" s="323"/>
    </row>
    <row r="8825" spans="1:1" x14ac:dyDescent="0.25">
      <c r="A8825" s="323"/>
    </row>
    <row r="8826" spans="1:1" x14ac:dyDescent="0.25">
      <c r="A8826" s="323"/>
    </row>
    <row r="8827" spans="1:1" x14ac:dyDescent="0.25">
      <c r="A8827" s="323"/>
    </row>
    <row r="8828" spans="1:1" x14ac:dyDescent="0.25">
      <c r="A8828" s="323"/>
    </row>
    <row r="8829" spans="1:1" x14ac:dyDescent="0.25">
      <c r="A8829" s="323"/>
    </row>
    <row r="8830" spans="1:1" x14ac:dyDescent="0.25">
      <c r="A8830" s="323"/>
    </row>
    <row r="8831" spans="1:1" x14ac:dyDescent="0.25">
      <c r="A8831" s="323"/>
    </row>
    <row r="8832" spans="1:1" x14ac:dyDescent="0.25">
      <c r="A8832" s="323"/>
    </row>
    <row r="8833" spans="1:1" x14ac:dyDescent="0.25">
      <c r="A8833" s="323"/>
    </row>
    <row r="8834" spans="1:1" x14ac:dyDescent="0.25">
      <c r="A8834" s="323"/>
    </row>
    <row r="8835" spans="1:1" x14ac:dyDescent="0.25">
      <c r="A8835" s="323"/>
    </row>
    <row r="8836" spans="1:1" x14ac:dyDescent="0.25">
      <c r="A8836" s="323"/>
    </row>
    <row r="8837" spans="1:1" x14ac:dyDescent="0.25">
      <c r="A8837" s="323"/>
    </row>
    <row r="8838" spans="1:1" x14ac:dyDescent="0.25">
      <c r="A8838" s="323"/>
    </row>
    <row r="8839" spans="1:1" x14ac:dyDescent="0.25">
      <c r="A8839" s="323"/>
    </row>
    <row r="8840" spans="1:1" x14ac:dyDescent="0.25">
      <c r="A8840" s="323"/>
    </row>
    <row r="8841" spans="1:1" x14ac:dyDescent="0.25">
      <c r="A8841" s="323"/>
    </row>
    <row r="8842" spans="1:1" x14ac:dyDescent="0.25">
      <c r="A8842" s="323"/>
    </row>
    <row r="8843" spans="1:1" x14ac:dyDescent="0.25">
      <c r="A8843" s="323"/>
    </row>
    <row r="8844" spans="1:1" x14ac:dyDescent="0.25">
      <c r="A8844" s="323"/>
    </row>
    <row r="8845" spans="1:1" x14ac:dyDescent="0.25">
      <c r="A8845" s="323"/>
    </row>
    <row r="8846" spans="1:1" x14ac:dyDescent="0.25">
      <c r="A8846" s="323"/>
    </row>
    <row r="8847" spans="1:1" x14ac:dyDescent="0.25">
      <c r="A8847" s="323"/>
    </row>
    <row r="8848" spans="1:1" x14ac:dyDescent="0.25">
      <c r="A8848" s="323"/>
    </row>
    <row r="8849" spans="1:1" x14ac:dyDescent="0.25">
      <c r="A8849" s="323"/>
    </row>
    <row r="8850" spans="1:1" x14ac:dyDescent="0.25">
      <c r="A8850" s="323"/>
    </row>
    <row r="8851" spans="1:1" x14ac:dyDescent="0.25">
      <c r="A8851" s="323"/>
    </row>
    <row r="8852" spans="1:1" x14ac:dyDescent="0.25">
      <c r="A8852" s="323"/>
    </row>
    <row r="8853" spans="1:1" x14ac:dyDescent="0.25">
      <c r="A8853" s="323"/>
    </row>
    <row r="8854" spans="1:1" x14ac:dyDescent="0.25">
      <c r="A8854" s="323"/>
    </row>
    <row r="8855" spans="1:1" x14ac:dyDescent="0.25">
      <c r="A8855" s="323"/>
    </row>
    <row r="8856" spans="1:1" x14ac:dyDescent="0.25">
      <c r="A8856" s="323"/>
    </row>
    <row r="8857" spans="1:1" x14ac:dyDescent="0.25">
      <c r="A8857" s="323"/>
    </row>
    <row r="8858" spans="1:1" x14ac:dyDescent="0.25">
      <c r="A8858" s="323"/>
    </row>
    <row r="8859" spans="1:1" x14ac:dyDescent="0.25">
      <c r="A8859" s="323"/>
    </row>
    <row r="8860" spans="1:1" x14ac:dyDescent="0.25">
      <c r="A8860" s="323"/>
    </row>
    <row r="8861" spans="1:1" x14ac:dyDescent="0.25">
      <c r="A8861" s="323"/>
    </row>
    <row r="8862" spans="1:1" x14ac:dyDescent="0.25">
      <c r="A8862" s="323"/>
    </row>
    <row r="8863" spans="1:1" x14ac:dyDescent="0.25">
      <c r="A8863" s="323"/>
    </row>
    <row r="8864" spans="1:1" x14ac:dyDescent="0.25">
      <c r="A8864" s="323"/>
    </row>
    <row r="8865" spans="1:1" x14ac:dyDescent="0.25">
      <c r="A8865" s="323"/>
    </row>
    <row r="8866" spans="1:1" x14ac:dyDescent="0.25">
      <c r="A8866" s="323"/>
    </row>
    <row r="8867" spans="1:1" x14ac:dyDescent="0.25">
      <c r="A8867" s="323"/>
    </row>
    <row r="8868" spans="1:1" x14ac:dyDescent="0.25">
      <c r="A8868" s="323"/>
    </row>
    <row r="8869" spans="1:1" x14ac:dyDescent="0.25">
      <c r="A8869" s="323"/>
    </row>
    <row r="8870" spans="1:1" x14ac:dyDescent="0.25">
      <c r="A8870" s="323"/>
    </row>
    <row r="8871" spans="1:1" x14ac:dyDescent="0.25">
      <c r="A8871" s="323"/>
    </row>
    <row r="8872" spans="1:1" x14ac:dyDescent="0.25">
      <c r="A8872" s="323"/>
    </row>
    <row r="8873" spans="1:1" x14ac:dyDescent="0.25">
      <c r="A8873" s="323"/>
    </row>
    <row r="8874" spans="1:1" x14ac:dyDescent="0.25">
      <c r="A8874" s="323"/>
    </row>
    <row r="8875" spans="1:1" x14ac:dyDescent="0.25">
      <c r="A8875" s="323"/>
    </row>
    <row r="8876" spans="1:1" x14ac:dyDescent="0.25">
      <c r="A8876" s="323"/>
    </row>
    <row r="8877" spans="1:1" x14ac:dyDescent="0.25">
      <c r="A8877" s="323"/>
    </row>
    <row r="8878" spans="1:1" x14ac:dyDescent="0.25">
      <c r="A8878" s="323"/>
    </row>
    <row r="8879" spans="1:1" x14ac:dyDescent="0.25">
      <c r="A8879" s="323"/>
    </row>
    <row r="8880" spans="1:1" x14ac:dyDescent="0.25">
      <c r="A8880" s="323"/>
    </row>
    <row r="8881" spans="1:1" x14ac:dyDescent="0.25">
      <c r="A8881" s="323"/>
    </row>
    <row r="8882" spans="1:1" x14ac:dyDescent="0.25">
      <c r="A8882" s="323"/>
    </row>
    <row r="8883" spans="1:1" x14ac:dyDescent="0.25">
      <c r="A8883" s="323"/>
    </row>
    <row r="8884" spans="1:1" x14ac:dyDescent="0.25">
      <c r="A8884" s="323"/>
    </row>
    <row r="8885" spans="1:1" x14ac:dyDescent="0.25">
      <c r="A8885" s="323"/>
    </row>
    <row r="8886" spans="1:1" x14ac:dyDescent="0.25">
      <c r="A8886" s="323"/>
    </row>
    <row r="8887" spans="1:1" x14ac:dyDescent="0.25">
      <c r="A8887" s="323"/>
    </row>
    <row r="8888" spans="1:1" x14ac:dyDescent="0.25">
      <c r="A8888" s="323"/>
    </row>
    <row r="8889" spans="1:1" x14ac:dyDescent="0.25">
      <c r="A8889" s="323"/>
    </row>
    <row r="8890" spans="1:1" x14ac:dyDescent="0.25">
      <c r="A8890" s="323"/>
    </row>
    <row r="8891" spans="1:1" x14ac:dyDescent="0.25">
      <c r="A8891" s="323"/>
    </row>
    <row r="8892" spans="1:1" x14ac:dyDescent="0.25">
      <c r="A8892" s="323"/>
    </row>
    <row r="8893" spans="1:1" x14ac:dyDescent="0.25">
      <c r="A8893" s="323"/>
    </row>
    <row r="8894" spans="1:1" x14ac:dyDescent="0.25">
      <c r="A8894" s="323"/>
    </row>
    <row r="8895" spans="1:1" x14ac:dyDescent="0.25">
      <c r="A8895" s="323"/>
    </row>
    <row r="8896" spans="1:1" x14ac:dyDescent="0.25">
      <c r="A8896" s="323"/>
    </row>
    <row r="8897" spans="1:1" x14ac:dyDescent="0.25">
      <c r="A8897" s="323"/>
    </row>
    <row r="8898" spans="1:1" x14ac:dyDescent="0.25">
      <c r="A8898" s="323"/>
    </row>
    <row r="8899" spans="1:1" x14ac:dyDescent="0.25">
      <c r="A8899" s="323"/>
    </row>
    <row r="8900" spans="1:1" x14ac:dyDescent="0.25">
      <c r="A8900" s="323"/>
    </row>
    <row r="8901" spans="1:1" x14ac:dyDescent="0.25">
      <c r="A8901" s="323"/>
    </row>
    <row r="8902" spans="1:1" x14ac:dyDescent="0.25">
      <c r="A8902" s="323"/>
    </row>
    <row r="8903" spans="1:1" x14ac:dyDescent="0.25">
      <c r="A8903" s="323"/>
    </row>
    <row r="8904" spans="1:1" x14ac:dyDescent="0.25">
      <c r="A8904" s="323"/>
    </row>
    <row r="8905" spans="1:1" x14ac:dyDescent="0.25">
      <c r="A8905" s="323"/>
    </row>
    <row r="8906" spans="1:1" x14ac:dyDescent="0.25">
      <c r="A8906" s="323"/>
    </row>
    <row r="8907" spans="1:1" x14ac:dyDescent="0.25">
      <c r="A8907" s="323"/>
    </row>
    <row r="8908" spans="1:1" x14ac:dyDescent="0.25">
      <c r="A8908" s="323"/>
    </row>
    <row r="8909" spans="1:1" x14ac:dyDescent="0.25">
      <c r="A8909" s="323"/>
    </row>
    <row r="8910" spans="1:1" x14ac:dyDescent="0.25">
      <c r="A8910" s="323"/>
    </row>
    <row r="8911" spans="1:1" x14ac:dyDescent="0.25">
      <c r="A8911" s="323"/>
    </row>
    <row r="8912" spans="1:1" x14ac:dyDescent="0.25">
      <c r="A8912" s="323"/>
    </row>
    <row r="8913" spans="1:1" x14ac:dyDescent="0.25">
      <c r="A8913" s="323"/>
    </row>
    <row r="8914" spans="1:1" x14ac:dyDescent="0.25">
      <c r="A8914" s="323"/>
    </row>
    <row r="8915" spans="1:1" x14ac:dyDescent="0.25">
      <c r="A8915" s="323"/>
    </row>
    <row r="8916" spans="1:1" x14ac:dyDescent="0.25">
      <c r="A8916" s="323"/>
    </row>
    <row r="8917" spans="1:1" x14ac:dyDescent="0.25">
      <c r="A8917" s="323"/>
    </row>
    <row r="8918" spans="1:1" x14ac:dyDescent="0.25">
      <c r="A8918" s="323"/>
    </row>
    <row r="8919" spans="1:1" x14ac:dyDescent="0.25">
      <c r="A8919" s="323"/>
    </row>
    <row r="8920" spans="1:1" x14ac:dyDescent="0.25">
      <c r="A8920" s="323"/>
    </row>
    <row r="8921" spans="1:1" x14ac:dyDescent="0.25">
      <c r="A8921" s="323"/>
    </row>
    <row r="8922" spans="1:1" x14ac:dyDescent="0.25">
      <c r="A8922" s="323"/>
    </row>
    <row r="8923" spans="1:1" x14ac:dyDescent="0.25">
      <c r="A8923" s="323"/>
    </row>
    <row r="8924" spans="1:1" x14ac:dyDescent="0.25">
      <c r="A8924" s="323"/>
    </row>
    <row r="8925" spans="1:1" x14ac:dyDescent="0.25">
      <c r="A8925" s="323"/>
    </row>
    <row r="8926" spans="1:1" x14ac:dyDescent="0.25">
      <c r="A8926" s="323"/>
    </row>
    <row r="8927" spans="1:1" x14ac:dyDescent="0.25">
      <c r="A8927" s="323"/>
    </row>
    <row r="8928" spans="1:1" x14ac:dyDescent="0.25">
      <c r="A8928" s="323"/>
    </row>
    <row r="8929" spans="1:1" x14ac:dyDescent="0.25">
      <c r="A8929" s="323"/>
    </row>
    <row r="8930" spans="1:1" x14ac:dyDescent="0.25">
      <c r="A8930" s="323"/>
    </row>
    <row r="8931" spans="1:1" x14ac:dyDescent="0.25">
      <c r="A8931" s="323"/>
    </row>
    <row r="8932" spans="1:1" x14ac:dyDescent="0.25">
      <c r="A8932" s="323"/>
    </row>
    <row r="8933" spans="1:1" x14ac:dyDescent="0.25">
      <c r="A8933" s="323"/>
    </row>
    <row r="8934" spans="1:1" x14ac:dyDescent="0.25">
      <c r="A8934" s="323"/>
    </row>
    <row r="8935" spans="1:1" x14ac:dyDescent="0.25">
      <c r="A8935" s="323"/>
    </row>
    <row r="8936" spans="1:1" x14ac:dyDescent="0.25">
      <c r="A8936" s="323"/>
    </row>
    <row r="8937" spans="1:1" x14ac:dyDescent="0.25">
      <c r="A8937" s="323"/>
    </row>
    <row r="8938" spans="1:1" x14ac:dyDescent="0.25">
      <c r="A8938" s="323"/>
    </row>
    <row r="8939" spans="1:1" x14ac:dyDescent="0.25">
      <c r="A8939" s="323"/>
    </row>
    <row r="8940" spans="1:1" x14ac:dyDescent="0.25">
      <c r="A8940" s="323"/>
    </row>
    <row r="8941" spans="1:1" x14ac:dyDescent="0.25">
      <c r="A8941" s="323"/>
    </row>
    <row r="8942" spans="1:1" x14ac:dyDescent="0.25">
      <c r="A8942" s="323"/>
    </row>
    <row r="8943" spans="1:1" x14ac:dyDescent="0.25">
      <c r="A8943" s="323"/>
    </row>
    <row r="8944" spans="1:1" x14ac:dyDescent="0.25">
      <c r="A8944" s="323"/>
    </row>
    <row r="8945" spans="1:1" x14ac:dyDescent="0.25">
      <c r="A8945" s="323"/>
    </row>
    <row r="8946" spans="1:1" x14ac:dyDescent="0.25">
      <c r="A8946" s="323"/>
    </row>
    <row r="8947" spans="1:1" x14ac:dyDescent="0.25">
      <c r="A8947" s="323"/>
    </row>
    <row r="8948" spans="1:1" x14ac:dyDescent="0.25">
      <c r="A8948" s="323"/>
    </row>
    <row r="8949" spans="1:1" x14ac:dyDescent="0.25">
      <c r="A8949" s="323"/>
    </row>
    <row r="8950" spans="1:1" x14ac:dyDescent="0.25">
      <c r="A8950" s="323"/>
    </row>
    <row r="8951" spans="1:1" x14ac:dyDescent="0.25">
      <c r="A8951" s="323"/>
    </row>
    <row r="8952" spans="1:1" x14ac:dyDescent="0.25">
      <c r="A8952" s="323"/>
    </row>
    <row r="8953" spans="1:1" x14ac:dyDescent="0.25">
      <c r="A8953" s="323"/>
    </row>
    <row r="8954" spans="1:1" x14ac:dyDescent="0.25">
      <c r="A8954" s="323"/>
    </row>
    <row r="8955" spans="1:1" x14ac:dyDescent="0.25">
      <c r="A8955" s="323"/>
    </row>
    <row r="8956" spans="1:1" x14ac:dyDescent="0.25">
      <c r="A8956" s="323"/>
    </row>
    <row r="8957" spans="1:1" x14ac:dyDescent="0.25">
      <c r="A8957" s="323"/>
    </row>
    <row r="8958" spans="1:1" x14ac:dyDescent="0.25">
      <c r="A8958" s="323"/>
    </row>
    <row r="8959" spans="1:1" x14ac:dyDescent="0.25">
      <c r="A8959" s="323"/>
    </row>
    <row r="8960" spans="1:1" x14ac:dyDescent="0.25">
      <c r="A8960" s="323"/>
    </row>
    <row r="8961" spans="1:1" x14ac:dyDescent="0.25">
      <c r="A8961" s="323"/>
    </row>
    <row r="8962" spans="1:1" x14ac:dyDescent="0.25">
      <c r="A8962" s="323"/>
    </row>
    <row r="8963" spans="1:1" x14ac:dyDescent="0.25">
      <c r="A8963" s="323"/>
    </row>
    <row r="8964" spans="1:1" x14ac:dyDescent="0.25">
      <c r="A8964" s="323"/>
    </row>
    <row r="8965" spans="1:1" x14ac:dyDescent="0.25">
      <c r="A8965" s="323"/>
    </row>
    <row r="8966" spans="1:1" x14ac:dyDescent="0.25">
      <c r="A8966" s="323"/>
    </row>
    <row r="8967" spans="1:1" x14ac:dyDescent="0.25">
      <c r="A8967" s="323"/>
    </row>
    <row r="8968" spans="1:1" x14ac:dyDescent="0.25">
      <c r="A8968" s="323"/>
    </row>
    <row r="8969" spans="1:1" x14ac:dyDescent="0.25">
      <c r="A8969" s="323"/>
    </row>
    <row r="8970" spans="1:1" x14ac:dyDescent="0.25">
      <c r="A8970" s="323"/>
    </row>
    <row r="8971" spans="1:1" x14ac:dyDescent="0.25">
      <c r="A8971" s="323"/>
    </row>
    <row r="8972" spans="1:1" x14ac:dyDescent="0.25">
      <c r="A8972" s="323"/>
    </row>
    <row r="8973" spans="1:1" x14ac:dyDescent="0.25">
      <c r="A8973" s="323"/>
    </row>
    <row r="8974" spans="1:1" x14ac:dyDescent="0.25">
      <c r="A8974" s="323"/>
    </row>
    <row r="8975" spans="1:1" x14ac:dyDescent="0.25">
      <c r="A8975" s="323"/>
    </row>
    <row r="8976" spans="1:1" x14ac:dyDescent="0.25">
      <c r="A8976" s="323"/>
    </row>
    <row r="8977" spans="1:1" x14ac:dyDescent="0.25">
      <c r="A8977" s="323"/>
    </row>
    <row r="8978" spans="1:1" x14ac:dyDescent="0.25">
      <c r="A8978" s="323"/>
    </row>
    <row r="8979" spans="1:1" x14ac:dyDescent="0.25">
      <c r="A8979" s="323"/>
    </row>
    <row r="8980" spans="1:1" x14ac:dyDescent="0.25">
      <c r="A8980" s="323"/>
    </row>
    <row r="8981" spans="1:1" x14ac:dyDescent="0.25">
      <c r="A8981" s="323"/>
    </row>
    <row r="8982" spans="1:1" x14ac:dyDescent="0.25">
      <c r="A8982" s="323"/>
    </row>
    <row r="8983" spans="1:1" x14ac:dyDescent="0.25">
      <c r="A8983" s="323"/>
    </row>
    <row r="8984" spans="1:1" x14ac:dyDescent="0.25">
      <c r="A8984" s="323"/>
    </row>
    <row r="8985" spans="1:1" x14ac:dyDescent="0.25">
      <c r="A8985" s="323"/>
    </row>
    <row r="8986" spans="1:1" x14ac:dyDescent="0.25">
      <c r="A8986" s="323"/>
    </row>
    <row r="8987" spans="1:1" x14ac:dyDescent="0.25">
      <c r="A8987" s="323"/>
    </row>
    <row r="8988" spans="1:1" x14ac:dyDescent="0.25">
      <c r="A8988" s="323"/>
    </row>
    <row r="8989" spans="1:1" x14ac:dyDescent="0.25">
      <c r="A8989" s="323"/>
    </row>
    <row r="8990" spans="1:1" x14ac:dyDescent="0.25">
      <c r="A8990" s="323"/>
    </row>
    <row r="8991" spans="1:1" x14ac:dyDescent="0.25">
      <c r="A8991" s="323"/>
    </row>
    <row r="8992" spans="1:1" x14ac:dyDescent="0.25">
      <c r="A8992" s="323"/>
    </row>
    <row r="8993" spans="1:1" x14ac:dyDescent="0.25">
      <c r="A8993" s="323"/>
    </row>
    <row r="8994" spans="1:1" x14ac:dyDescent="0.25">
      <c r="A8994" s="323"/>
    </row>
    <row r="8995" spans="1:1" x14ac:dyDescent="0.25">
      <c r="A8995" s="323"/>
    </row>
    <row r="8996" spans="1:1" x14ac:dyDescent="0.25">
      <c r="A8996" s="323"/>
    </row>
    <row r="8997" spans="1:1" x14ac:dyDescent="0.25">
      <c r="A8997" s="323"/>
    </row>
    <row r="8998" spans="1:1" x14ac:dyDescent="0.25">
      <c r="A8998" s="323"/>
    </row>
    <row r="8999" spans="1:1" x14ac:dyDescent="0.25">
      <c r="A8999" s="323"/>
    </row>
    <row r="9000" spans="1:1" x14ac:dyDescent="0.25">
      <c r="A9000" s="323"/>
    </row>
    <row r="9001" spans="1:1" x14ac:dyDescent="0.25">
      <c r="A9001" s="323"/>
    </row>
    <row r="9002" spans="1:1" x14ac:dyDescent="0.25">
      <c r="A9002" s="323"/>
    </row>
    <row r="9003" spans="1:1" x14ac:dyDescent="0.25">
      <c r="A9003" s="323"/>
    </row>
    <row r="9004" spans="1:1" x14ac:dyDescent="0.25">
      <c r="A9004" s="323"/>
    </row>
    <row r="9005" spans="1:1" x14ac:dyDescent="0.25">
      <c r="A9005" s="323"/>
    </row>
    <row r="9006" spans="1:1" x14ac:dyDescent="0.25">
      <c r="A9006" s="323"/>
    </row>
    <row r="9007" spans="1:1" x14ac:dyDescent="0.25">
      <c r="A9007" s="323"/>
    </row>
    <row r="9008" spans="1:1" x14ac:dyDescent="0.25">
      <c r="A9008" s="323"/>
    </row>
    <row r="9009" spans="1:1" x14ac:dyDescent="0.25">
      <c r="A9009" s="323"/>
    </row>
    <row r="9010" spans="1:1" x14ac:dyDescent="0.25">
      <c r="A9010" s="323"/>
    </row>
    <row r="9011" spans="1:1" x14ac:dyDescent="0.25">
      <c r="A9011" s="323"/>
    </row>
    <row r="9012" spans="1:1" x14ac:dyDescent="0.25">
      <c r="A9012" s="323"/>
    </row>
    <row r="9013" spans="1:1" x14ac:dyDescent="0.25">
      <c r="A9013" s="323"/>
    </row>
    <row r="9014" spans="1:1" x14ac:dyDescent="0.25">
      <c r="A9014" s="323"/>
    </row>
    <row r="9015" spans="1:1" x14ac:dyDescent="0.25">
      <c r="A9015" s="323"/>
    </row>
    <row r="9016" spans="1:1" x14ac:dyDescent="0.25">
      <c r="A9016" s="323"/>
    </row>
    <row r="9017" spans="1:1" x14ac:dyDescent="0.25">
      <c r="A9017" s="323"/>
    </row>
    <row r="9018" spans="1:1" x14ac:dyDescent="0.25">
      <c r="A9018" s="323"/>
    </row>
    <row r="9019" spans="1:1" x14ac:dyDescent="0.25">
      <c r="A9019" s="323"/>
    </row>
    <row r="9020" spans="1:1" x14ac:dyDescent="0.25">
      <c r="A9020" s="323"/>
    </row>
    <row r="9021" spans="1:1" x14ac:dyDescent="0.25">
      <c r="A9021" s="323"/>
    </row>
    <row r="9022" spans="1:1" x14ac:dyDescent="0.25">
      <c r="A9022" s="323"/>
    </row>
    <row r="9023" spans="1:1" x14ac:dyDescent="0.25">
      <c r="A9023" s="323"/>
    </row>
    <row r="9024" spans="1:1" x14ac:dyDescent="0.25">
      <c r="A9024" s="323"/>
    </row>
    <row r="9025" spans="1:1" x14ac:dyDescent="0.25">
      <c r="A9025" s="323"/>
    </row>
    <row r="9026" spans="1:1" x14ac:dyDescent="0.25">
      <c r="A9026" s="323"/>
    </row>
    <row r="9027" spans="1:1" x14ac:dyDescent="0.25">
      <c r="A9027" s="323"/>
    </row>
    <row r="9028" spans="1:1" x14ac:dyDescent="0.25">
      <c r="A9028" s="323"/>
    </row>
    <row r="9029" spans="1:1" x14ac:dyDescent="0.25">
      <c r="A9029" s="323"/>
    </row>
    <row r="9030" spans="1:1" x14ac:dyDescent="0.25">
      <c r="A9030" s="323"/>
    </row>
    <row r="9031" spans="1:1" x14ac:dyDescent="0.25">
      <c r="A9031" s="323"/>
    </row>
    <row r="9032" spans="1:1" x14ac:dyDescent="0.25">
      <c r="A9032" s="323"/>
    </row>
    <row r="9033" spans="1:1" x14ac:dyDescent="0.25">
      <c r="A9033" s="323"/>
    </row>
    <row r="9034" spans="1:1" x14ac:dyDescent="0.25">
      <c r="A9034" s="323"/>
    </row>
    <row r="9035" spans="1:1" x14ac:dyDescent="0.25">
      <c r="A9035" s="323"/>
    </row>
    <row r="9036" spans="1:1" x14ac:dyDescent="0.25">
      <c r="A9036" s="323"/>
    </row>
    <row r="9037" spans="1:1" x14ac:dyDescent="0.25">
      <c r="A9037" s="323"/>
    </row>
    <row r="9038" spans="1:1" x14ac:dyDescent="0.25">
      <c r="A9038" s="323"/>
    </row>
    <row r="9039" spans="1:1" x14ac:dyDescent="0.25">
      <c r="A9039" s="323"/>
    </row>
    <row r="9040" spans="1:1" x14ac:dyDescent="0.25">
      <c r="A9040" s="323"/>
    </row>
    <row r="9041" spans="1:1" x14ac:dyDescent="0.25">
      <c r="A9041" s="323"/>
    </row>
    <row r="9042" spans="1:1" x14ac:dyDescent="0.25">
      <c r="A9042" s="323"/>
    </row>
    <row r="9043" spans="1:1" x14ac:dyDescent="0.25">
      <c r="A9043" s="323"/>
    </row>
    <row r="9044" spans="1:1" x14ac:dyDescent="0.25">
      <c r="A9044" s="323"/>
    </row>
    <row r="9045" spans="1:1" x14ac:dyDescent="0.25">
      <c r="A9045" s="323"/>
    </row>
    <row r="9046" spans="1:1" x14ac:dyDescent="0.25">
      <c r="A9046" s="323"/>
    </row>
    <row r="9047" spans="1:1" x14ac:dyDescent="0.25">
      <c r="A9047" s="323"/>
    </row>
    <row r="9048" spans="1:1" x14ac:dyDescent="0.25">
      <c r="A9048" s="323"/>
    </row>
    <row r="9049" spans="1:1" x14ac:dyDescent="0.25">
      <c r="A9049" s="323"/>
    </row>
    <row r="9050" spans="1:1" x14ac:dyDescent="0.25">
      <c r="A9050" s="323"/>
    </row>
    <row r="9051" spans="1:1" x14ac:dyDescent="0.25">
      <c r="A9051" s="323"/>
    </row>
    <row r="9052" spans="1:1" x14ac:dyDescent="0.25">
      <c r="A9052" s="323"/>
    </row>
    <row r="9053" spans="1:1" x14ac:dyDescent="0.25">
      <c r="A9053" s="323"/>
    </row>
    <row r="9054" spans="1:1" x14ac:dyDescent="0.25">
      <c r="A9054" s="323"/>
    </row>
    <row r="9055" spans="1:1" x14ac:dyDescent="0.25">
      <c r="A9055" s="323"/>
    </row>
    <row r="9056" spans="1:1" x14ac:dyDescent="0.25">
      <c r="A9056" s="323"/>
    </row>
    <row r="9057" spans="1:1" x14ac:dyDescent="0.25">
      <c r="A9057" s="323"/>
    </row>
    <row r="9058" spans="1:1" x14ac:dyDescent="0.25">
      <c r="A9058" s="323"/>
    </row>
    <row r="9059" spans="1:1" x14ac:dyDescent="0.25">
      <c r="A9059" s="323"/>
    </row>
    <row r="9060" spans="1:1" x14ac:dyDescent="0.25">
      <c r="A9060" s="323"/>
    </row>
    <row r="9061" spans="1:1" x14ac:dyDescent="0.25">
      <c r="A9061" s="323"/>
    </row>
    <row r="9062" spans="1:1" x14ac:dyDescent="0.25">
      <c r="A9062" s="323"/>
    </row>
    <row r="9063" spans="1:1" x14ac:dyDescent="0.25">
      <c r="A9063" s="323"/>
    </row>
    <row r="9064" spans="1:1" x14ac:dyDescent="0.25">
      <c r="A9064" s="323"/>
    </row>
    <row r="9065" spans="1:1" x14ac:dyDescent="0.25">
      <c r="A9065" s="323"/>
    </row>
    <row r="9066" spans="1:1" x14ac:dyDescent="0.25">
      <c r="A9066" s="323"/>
    </row>
    <row r="9067" spans="1:1" x14ac:dyDescent="0.25">
      <c r="A9067" s="323"/>
    </row>
    <row r="9068" spans="1:1" x14ac:dyDescent="0.25">
      <c r="A9068" s="323"/>
    </row>
    <row r="9069" spans="1:1" x14ac:dyDescent="0.25">
      <c r="A9069" s="323"/>
    </row>
    <row r="9070" spans="1:1" x14ac:dyDescent="0.25">
      <c r="A9070" s="323"/>
    </row>
    <row r="9071" spans="1:1" x14ac:dyDescent="0.25">
      <c r="A9071" s="323"/>
    </row>
    <row r="9072" spans="1:1" x14ac:dyDescent="0.25">
      <c r="A9072" s="323"/>
    </row>
    <row r="9073" spans="1:1" x14ac:dyDescent="0.25">
      <c r="A9073" s="323"/>
    </row>
    <row r="9074" spans="1:1" x14ac:dyDescent="0.25">
      <c r="A9074" s="323"/>
    </row>
    <row r="9075" spans="1:1" x14ac:dyDescent="0.25">
      <c r="A9075" s="323"/>
    </row>
    <row r="9076" spans="1:1" x14ac:dyDescent="0.25">
      <c r="A9076" s="323"/>
    </row>
    <row r="9077" spans="1:1" x14ac:dyDescent="0.25">
      <c r="A9077" s="323"/>
    </row>
    <row r="9078" spans="1:1" x14ac:dyDescent="0.25">
      <c r="A9078" s="323"/>
    </row>
    <row r="9079" spans="1:1" x14ac:dyDescent="0.25">
      <c r="A9079" s="323"/>
    </row>
    <row r="9080" spans="1:1" x14ac:dyDescent="0.25">
      <c r="A9080" s="323"/>
    </row>
    <row r="9081" spans="1:1" x14ac:dyDescent="0.25">
      <c r="A9081" s="323"/>
    </row>
    <row r="9082" spans="1:1" x14ac:dyDescent="0.25">
      <c r="A9082" s="323"/>
    </row>
    <row r="9083" spans="1:1" x14ac:dyDescent="0.25">
      <c r="A9083" s="323"/>
    </row>
    <row r="9084" spans="1:1" x14ac:dyDescent="0.25">
      <c r="A9084" s="323"/>
    </row>
    <row r="9085" spans="1:1" x14ac:dyDescent="0.25">
      <c r="A9085" s="323"/>
    </row>
    <row r="9086" spans="1:1" x14ac:dyDescent="0.25">
      <c r="A9086" s="323"/>
    </row>
    <row r="9087" spans="1:1" x14ac:dyDescent="0.25">
      <c r="A9087" s="323"/>
    </row>
    <row r="9088" spans="1:1" x14ac:dyDescent="0.25">
      <c r="A9088" s="323"/>
    </row>
    <row r="9089" spans="1:1" x14ac:dyDescent="0.25">
      <c r="A9089" s="323"/>
    </row>
    <row r="9090" spans="1:1" x14ac:dyDescent="0.25">
      <c r="A9090" s="323"/>
    </row>
    <row r="9091" spans="1:1" x14ac:dyDescent="0.25">
      <c r="A9091" s="323"/>
    </row>
    <row r="9092" spans="1:1" x14ac:dyDescent="0.25">
      <c r="A9092" s="323"/>
    </row>
    <row r="9093" spans="1:1" x14ac:dyDescent="0.25">
      <c r="A9093" s="323"/>
    </row>
    <row r="9094" spans="1:1" x14ac:dyDescent="0.25">
      <c r="A9094" s="323"/>
    </row>
    <row r="9095" spans="1:1" x14ac:dyDescent="0.25">
      <c r="A9095" s="323"/>
    </row>
    <row r="9096" spans="1:1" x14ac:dyDescent="0.25">
      <c r="A9096" s="323"/>
    </row>
    <row r="9097" spans="1:1" x14ac:dyDescent="0.25">
      <c r="A9097" s="323"/>
    </row>
    <row r="9098" spans="1:1" x14ac:dyDescent="0.25">
      <c r="A9098" s="323"/>
    </row>
    <row r="9099" spans="1:1" x14ac:dyDescent="0.25">
      <c r="A9099" s="323"/>
    </row>
    <row r="9100" spans="1:1" x14ac:dyDescent="0.25">
      <c r="A9100" s="323"/>
    </row>
    <row r="9101" spans="1:1" x14ac:dyDescent="0.25">
      <c r="A9101" s="323"/>
    </row>
    <row r="9102" spans="1:1" x14ac:dyDescent="0.25">
      <c r="A9102" s="323"/>
    </row>
    <row r="9103" spans="1:1" x14ac:dyDescent="0.25">
      <c r="A9103" s="323"/>
    </row>
    <row r="9104" spans="1:1" x14ac:dyDescent="0.25">
      <c r="A9104" s="323"/>
    </row>
    <row r="9105" spans="1:1" x14ac:dyDescent="0.25">
      <c r="A9105" s="323"/>
    </row>
    <row r="9106" spans="1:1" x14ac:dyDescent="0.25">
      <c r="A9106" s="323"/>
    </row>
    <row r="9107" spans="1:1" x14ac:dyDescent="0.25">
      <c r="A9107" s="323"/>
    </row>
    <row r="9108" spans="1:1" x14ac:dyDescent="0.25">
      <c r="A9108" s="323"/>
    </row>
    <row r="9109" spans="1:1" x14ac:dyDescent="0.25">
      <c r="A9109" s="323"/>
    </row>
    <row r="9110" spans="1:1" x14ac:dyDescent="0.25">
      <c r="A9110" s="323"/>
    </row>
    <row r="9111" spans="1:1" x14ac:dyDescent="0.25">
      <c r="A9111" s="323"/>
    </row>
    <row r="9112" spans="1:1" x14ac:dyDescent="0.25">
      <c r="A9112" s="323"/>
    </row>
    <row r="9113" spans="1:1" x14ac:dyDescent="0.25">
      <c r="A9113" s="323"/>
    </row>
    <row r="9114" spans="1:1" x14ac:dyDescent="0.25">
      <c r="A9114" s="323"/>
    </row>
    <row r="9115" spans="1:1" x14ac:dyDescent="0.25">
      <c r="A9115" s="323"/>
    </row>
    <row r="9116" spans="1:1" x14ac:dyDescent="0.25">
      <c r="A9116" s="323"/>
    </row>
    <row r="9117" spans="1:1" x14ac:dyDescent="0.25">
      <c r="A9117" s="323"/>
    </row>
    <row r="9118" spans="1:1" x14ac:dyDescent="0.25">
      <c r="A9118" s="323"/>
    </row>
    <row r="9119" spans="1:1" x14ac:dyDescent="0.25">
      <c r="A9119" s="323"/>
    </row>
    <row r="9120" spans="1:1" x14ac:dyDescent="0.25">
      <c r="A9120" s="323"/>
    </row>
    <row r="9121" spans="1:1" x14ac:dyDescent="0.25">
      <c r="A9121" s="323"/>
    </row>
    <row r="9122" spans="1:1" x14ac:dyDescent="0.25">
      <c r="A9122" s="323"/>
    </row>
    <row r="9123" spans="1:1" x14ac:dyDescent="0.25">
      <c r="A9123" s="323"/>
    </row>
    <row r="9124" spans="1:1" x14ac:dyDescent="0.25">
      <c r="A9124" s="323"/>
    </row>
    <row r="9125" spans="1:1" x14ac:dyDescent="0.25">
      <c r="A9125" s="323"/>
    </row>
    <row r="9126" spans="1:1" x14ac:dyDescent="0.25">
      <c r="A9126" s="323"/>
    </row>
    <row r="9127" spans="1:1" x14ac:dyDescent="0.25">
      <c r="A9127" s="323"/>
    </row>
    <row r="9128" spans="1:1" x14ac:dyDescent="0.25">
      <c r="A9128" s="323"/>
    </row>
    <row r="9129" spans="1:1" x14ac:dyDescent="0.25">
      <c r="A9129" s="323"/>
    </row>
    <row r="9130" spans="1:1" x14ac:dyDescent="0.25">
      <c r="A9130" s="323"/>
    </row>
    <row r="9131" spans="1:1" x14ac:dyDescent="0.25">
      <c r="A9131" s="323"/>
    </row>
    <row r="9132" spans="1:1" x14ac:dyDescent="0.25">
      <c r="A9132" s="323"/>
    </row>
    <row r="9133" spans="1:1" x14ac:dyDescent="0.25">
      <c r="A9133" s="323"/>
    </row>
    <row r="9134" spans="1:1" x14ac:dyDescent="0.25">
      <c r="A9134" s="323"/>
    </row>
    <row r="9135" spans="1:1" x14ac:dyDescent="0.25">
      <c r="A9135" s="323"/>
    </row>
    <row r="9136" spans="1:1" x14ac:dyDescent="0.25">
      <c r="A9136" s="323"/>
    </row>
    <row r="9137" spans="1:1" x14ac:dyDescent="0.25">
      <c r="A9137" s="323"/>
    </row>
    <row r="9138" spans="1:1" x14ac:dyDescent="0.25">
      <c r="A9138" s="323"/>
    </row>
    <row r="9139" spans="1:1" x14ac:dyDescent="0.25">
      <c r="A9139" s="323"/>
    </row>
    <row r="9140" spans="1:1" x14ac:dyDescent="0.25">
      <c r="A9140" s="323"/>
    </row>
    <row r="9141" spans="1:1" x14ac:dyDescent="0.25">
      <c r="A9141" s="323"/>
    </row>
    <row r="9142" spans="1:1" x14ac:dyDescent="0.25">
      <c r="A9142" s="323"/>
    </row>
    <row r="9143" spans="1:1" x14ac:dyDescent="0.25">
      <c r="A9143" s="323"/>
    </row>
    <row r="9144" spans="1:1" x14ac:dyDescent="0.25">
      <c r="A9144" s="323"/>
    </row>
    <row r="9145" spans="1:1" x14ac:dyDescent="0.25">
      <c r="A9145" s="323"/>
    </row>
    <row r="9146" spans="1:1" x14ac:dyDescent="0.25">
      <c r="A9146" s="323"/>
    </row>
    <row r="9147" spans="1:1" x14ac:dyDescent="0.25">
      <c r="A9147" s="323"/>
    </row>
    <row r="9148" spans="1:1" x14ac:dyDescent="0.25">
      <c r="A9148" s="323"/>
    </row>
    <row r="9149" spans="1:1" x14ac:dyDescent="0.25">
      <c r="A9149" s="323"/>
    </row>
    <row r="9150" spans="1:1" x14ac:dyDescent="0.25">
      <c r="A9150" s="323"/>
    </row>
    <row r="9151" spans="1:1" x14ac:dyDescent="0.25">
      <c r="A9151" s="323"/>
    </row>
    <row r="9152" spans="1:1" x14ac:dyDescent="0.25">
      <c r="A9152" s="323"/>
    </row>
    <row r="9153" spans="1:1" x14ac:dyDescent="0.25">
      <c r="A9153" s="323"/>
    </row>
    <row r="9154" spans="1:1" x14ac:dyDescent="0.25">
      <c r="A9154" s="323"/>
    </row>
    <row r="9155" spans="1:1" x14ac:dyDescent="0.25">
      <c r="A9155" s="323"/>
    </row>
    <row r="9156" spans="1:1" x14ac:dyDescent="0.25">
      <c r="A9156" s="323"/>
    </row>
    <row r="9157" spans="1:1" x14ac:dyDescent="0.25">
      <c r="A9157" s="323"/>
    </row>
    <row r="9158" spans="1:1" x14ac:dyDescent="0.25">
      <c r="A9158" s="323"/>
    </row>
    <row r="9159" spans="1:1" x14ac:dyDescent="0.25">
      <c r="A9159" s="323"/>
    </row>
    <row r="9160" spans="1:1" x14ac:dyDescent="0.25">
      <c r="A9160" s="323"/>
    </row>
    <row r="9161" spans="1:1" x14ac:dyDescent="0.25">
      <c r="A9161" s="323"/>
    </row>
    <row r="9162" spans="1:1" x14ac:dyDescent="0.25">
      <c r="A9162" s="323"/>
    </row>
    <row r="9163" spans="1:1" x14ac:dyDescent="0.25">
      <c r="A9163" s="323"/>
    </row>
    <row r="9164" spans="1:1" x14ac:dyDescent="0.25">
      <c r="A9164" s="323"/>
    </row>
    <row r="9165" spans="1:1" x14ac:dyDescent="0.25">
      <c r="A9165" s="323"/>
    </row>
    <row r="9166" spans="1:1" x14ac:dyDescent="0.25">
      <c r="A9166" s="323"/>
    </row>
    <row r="9167" spans="1:1" x14ac:dyDescent="0.25">
      <c r="A9167" s="323"/>
    </row>
    <row r="9168" spans="1:1" x14ac:dyDescent="0.25">
      <c r="A9168" s="323"/>
    </row>
    <row r="9169" spans="1:1" x14ac:dyDescent="0.25">
      <c r="A9169" s="323"/>
    </row>
    <row r="9170" spans="1:1" x14ac:dyDescent="0.25">
      <c r="A9170" s="323"/>
    </row>
    <row r="9171" spans="1:1" x14ac:dyDescent="0.25">
      <c r="A9171" s="323"/>
    </row>
    <row r="9172" spans="1:1" x14ac:dyDescent="0.25">
      <c r="A9172" s="323"/>
    </row>
    <row r="9173" spans="1:1" x14ac:dyDescent="0.25">
      <c r="A9173" s="323"/>
    </row>
    <row r="9174" spans="1:1" x14ac:dyDescent="0.25">
      <c r="A9174" s="323"/>
    </row>
    <row r="9175" spans="1:1" x14ac:dyDescent="0.25">
      <c r="A9175" s="323"/>
    </row>
    <row r="9176" spans="1:1" x14ac:dyDescent="0.25">
      <c r="A9176" s="323"/>
    </row>
    <row r="9177" spans="1:1" x14ac:dyDescent="0.25">
      <c r="A9177" s="323"/>
    </row>
    <row r="9178" spans="1:1" x14ac:dyDescent="0.25">
      <c r="A9178" s="323"/>
    </row>
    <row r="9179" spans="1:1" x14ac:dyDescent="0.25">
      <c r="A9179" s="323"/>
    </row>
    <row r="9180" spans="1:1" x14ac:dyDescent="0.25">
      <c r="A9180" s="323"/>
    </row>
    <row r="9181" spans="1:1" x14ac:dyDescent="0.25">
      <c r="A9181" s="323"/>
    </row>
    <row r="9182" spans="1:1" x14ac:dyDescent="0.25">
      <c r="A9182" s="323"/>
    </row>
    <row r="9183" spans="1:1" x14ac:dyDescent="0.25">
      <c r="A9183" s="323"/>
    </row>
    <row r="9184" spans="1:1" x14ac:dyDescent="0.25">
      <c r="A9184" s="323"/>
    </row>
    <row r="9185" spans="1:1" x14ac:dyDescent="0.25">
      <c r="A9185" s="323"/>
    </row>
    <row r="9186" spans="1:1" x14ac:dyDescent="0.25">
      <c r="A9186" s="323"/>
    </row>
    <row r="9187" spans="1:1" x14ac:dyDescent="0.25">
      <c r="A9187" s="323"/>
    </row>
    <row r="9188" spans="1:1" x14ac:dyDescent="0.25">
      <c r="A9188" s="323"/>
    </row>
    <row r="9189" spans="1:1" x14ac:dyDescent="0.25">
      <c r="A9189" s="323"/>
    </row>
    <row r="9190" spans="1:1" x14ac:dyDescent="0.25">
      <c r="A9190" s="323"/>
    </row>
    <row r="9191" spans="1:1" x14ac:dyDescent="0.25">
      <c r="A9191" s="323"/>
    </row>
    <row r="9192" spans="1:1" x14ac:dyDescent="0.25">
      <c r="A9192" s="323"/>
    </row>
    <row r="9193" spans="1:1" x14ac:dyDescent="0.25">
      <c r="A9193" s="323"/>
    </row>
    <row r="9194" spans="1:1" x14ac:dyDescent="0.25">
      <c r="A9194" s="323"/>
    </row>
    <row r="9195" spans="1:1" x14ac:dyDescent="0.25">
      <c r="A9195" s="323"/>
    </row>
    <row r="9196" spans="1:1" x14ac:dyDescent="0.25">
      <c r="A9196" s="323"/>
    </row>
    <row r="9197" spans="1:1" x14ac:dyDescent="0.25">
      <c r="A9197" s="323"/>
    </row>
    <row r="9198" spans="1:1" x14ac:dyDescent="0.25">
      <c r="A9198" s="323"/>
    </row>
    <row r="9199" spans="1:1" x14ac:dyDescent="0.25">
      <c r="A9199" s="323"/>
    </row>
    <row r="9200" spans="1:1" x14ac:dyDescent="0.25">
      <c r="A9200" s="323"/>
    </row>
    <row r="9201" spans="1:1" x14ac:dyDescent="0.25">
      <c r="A9201" s="323"/>
    </row>
    <row r="9202" spans="1:1" x14ac:dyDescent="0.25">
      <c r="A9202" s="323"/>
    </row>
    <row r="9203" spans="1:1" x14ac:dyDescent="0.25">
      <c r="A9203" s="323"/>
    </row>
    <row r="9204" spans="1:1" x14ac:dyDescent="0.25">
      <c r="A9204" s="323"/>
    </row>
    <row r="9205" spans="1:1" x14ac:dyDescent="0.25">
      <c r="A9205" s="323"/>
    </row>
    <row r="9206" spans="1:1" x14ac:dyDescent="0.25">
      <c r="A9206" s="323"/>
    </row>
    <row r="9207" spans="1:1" x14ac:dyDescent="0.25">
      <c r="A9207" s="323"/>
    </row>
    <row r="9208" spans="1:1" x14ac:dyDescent="0.25">
      <c r="A9208" s="323"/>
    </row>
    <row r="9209" spans="1:1" x14ac:dyDescent="0.25">
      <c r="A9209" s="323"/>
    </row>
    <row r="9210" spans="1:1" x14ac:dyDescent="0.25">
      <c r="A9210" s="323"/>
    </row>
    <row r="9211" spans="1:1" x14ac:dyDescent="0.25">
      <c r="A9211" s="323"/>
    </row>
    <row r="9212" spans="1:1" x14ac:dyDescent="0.25">
      <c r="A9212" s="323"/>
    </row>
    <row r="9213" spans="1:1" x14ac:dyDescent="0.25">
      <c r="A9213" s="323"/>
    </row>
    <row r="9214" spans="1:1" x14ac:dyDescent="0.25">
      <c r="A9214" s="323"/>
    </row>
    <row r="9215" spans="1:1" x14ac:dyDescent="0.25">
      <c r="A9215" s="323"/>
    </row>
    <row r="9216" spans="1:1" x14ac:dyDescent="0.25">
      <c r="A9216" s="323"/>
    </row>
    <row r="9217" spans="1:1" x14ac:dyDescent="0.25">
      <c r="A9217" s="323"/>
    </row>
    <row r="9218" spans="1:1" x14ac:dyDescent="0.25">
      <c r="A9218" s="323"/>
    </row>
    <row r="9219" spans="1:1" x14ac:dyDescent="0.25">
      <c r="A9219" s="323"/>
    </row>
    <row r="9220" spans="1:1" x14ac:dyDescent="0.25">
      <c r="A9220" s="323"/>
    </row>
    <row r="9221" spans="1:1" x14ac:dyDescent="0.25">
      <c r="A9221" s="323"/>
    </row>
    <row r="9222" spans="1:1" x14ac:dyDescent="0.25">
      <c r="A9222" s="323"/>
    </row>
    <row r="9223" spans="1:1" x14ac:dyDescent="0.25">
      <c r="A9223" s="323"/>
    </row>
    <row r="9224" spans="1:1" x14ac:dyDescent="0.25">
      <c r="A9224" s="323"/>
    </row>
    <row r="9225" spans="1:1" x14ac:dyDescent="0.25">
      <c r="A9225" s="323"/>
    </row>
    <row r="9226" spans="1:1" x14ac:dyDescent="0.25">
      <c r="A9226" s="323"/>
    </row>
    <row r="9227" spans="1:1" x14ac:dyDescent="0.25">
      <c r="A9227" s="323"/>
    </row>
    <row r="9228" spans="1:1" x14ac:dyDescent="0.25">
      <c r="A9228" s="323"/>
    </row>
    <row r="9229" spans="1:1" x14ac:dyDescent="0.25">
      <c r="A9229" s="323"/>
    </row>
    <row r="9230" spans="1:1" x14ac:dyDescent="0.25">
      <c r="A9230" s="323"/>
    </row>
    <row r="9231" spans="1:1" x14ac:dyDescent="0.25">
      <c r="A9231" s="323"/>
    </row>
    <row r="9232" spans="1:1" x14ac:dyDescent="0.25">
      <c r="A9232" s="323"/>
    </row>
    <row r="9233" spans="1:1" x14ac:dyDescent="0.25">
      <c r="A9233" s="323"/>
    </row>
    <row r="9234" spans="1:1" x14ac:dyDescent="0.25">
      <c r="A9234" s="323"/>
    </row>
    <row r="9235" spans="1:1" x14ac:dyDescent="0.25">
      <c r="A9235" s="323"/>
    </row>
    <row r="9236" spans="1:1" x14ac:dyDescent="0.25">
      <c r="A9236" s="323"/>
    </row>
    <row r="9237" spans="1:1" x14ac:dyDescent="0.25">
      <c r="A9237" s="323"/>
    </row>
    <row r="9238" spans="1:1" x14ac:dyDescent="0.25">
      <c r="A9238" s="323"/>
    </row>
    <row r="9239" spans="1:1" x14ac:dyDescent="0.25">
      <c r="A9239" s="323"/>
    </row>
    <row r="9240" spans="1:1" x14ac:dyDescent="0.25">
      <c r="A9240" s="323"/>
    </row>
    <row r="9241" spans="1:1" x14ac:dyDescent="0.25">
      <c r="A9241" s="323"/>
    </row>
    <row r="9242" spans="1:1" x14ac:dyDescent="0.25">
      <c r="A9242" s="323"/>
    </row>
    <row r="9243" spans="1:1" x14ac:dyDescent="0.25">
      <c r="A9243" s="323"/>
    </row>
    <row r="9244" spans="1:1" x14ac:dyDescent="0.25">
      <c r="A9244" s="323"/>
    </row>
    <row r="9245" spans="1:1" x14ac:dyDescent="0.25">
      <c r="A9245" s="323"/>
    </row>
    <row r="9246" spans="1:1" x14ac:dyDescent="0.25">
      <c r="A9246" s="323"/>
    </row>
    <row r="9247" spans="1:1" x14ac:dyDescent="0.25">
      <c r="A9247" s="323"/>
    </row>
    <row r="9248" spans="1:1" x14ac:dyDescent="0.25">
      <c r="A9248" s="323"/>
    </row>
    <row r="9249" spans="1:1" x14ac:dyDescent="0.25">
      <c r="A9249" s="323"/>
    </row>
    <row r="9250" spans="1:1" x14ac:dyDescent="0.25">
      <c r="A9250" s="323"/>
    </row>
    <row r="9251" spans="1:1" x14ac:dyDescent="0.25">
      <c r="A9251" s="323"/>
    </row>
    <row r="9252" spans="1:1" x14ac:dyDescent="0.25">
      <c r="A9252" s="323"/>
    </row>
    <row r="9253" spans="1:1" x14ac:dyDescent="0.25">
      <c r="A9253" s="323"/>
    </row>
    <row r="9254" spans="1:1" x14ac:dyDescent="0.25">
      <c r="A9254" s="323"/>
    </row>
    <row r="9255" spans="1:1" x14ac:dyDescent="0.25">
      <c r="A9255" s="323"/>
    </row>
    <row r="9256" spans="1:1" x14ac:dyDescent="0.25">
      <c r="A9256" s="323"/>
    </row>
    <row r="9257" spans="1:1" x14ac:dyDescent="0.25">
      <c r="A9257" s="323"/>
    </row>
    <row r="9258" spans="1:1" x14ac:dyDescent="0.25">
      <c r="A9258" s="323"/>
    </row>
    <row r="9259" spans="1:1" x14ac:dyDescent="0.25">
      <c r="A9259" s="323"/>
    </row>
    <row r="9260" spans="1:1" x14ac:dyDescent="0.25">
      <c r="A9260" s="323"/>
    </row>
    <row r="9261" spans="1:1" x14ac:dyDescent="0.25">
      <c r="A9261" s="323"/>
    </row>
    <row r="9262" spans="1:1" x14ac:dyDescent="0.25">
      <c r="A9262" s="323"/>
    </row>
    <row r="9263" spans="1:1" x14ac:dyDescent="0.25">
      <c r="A9263" s="323"/>
    </row>
    <row r="9264" spans="1:1" x14ac:dyDescent="0.25">
      <c r="A9264" s="323"/>
    </row>
    <row r="9265" spans="1:1" x14ac:dyDescent="0.25">
      <c r="A9265" s="323"/>
    </row>
    <row r="9266" spans="1:1" x14ac:dyDescent="0.25">
      <c r="A9266" s="323"/>
    </row>
    <row r="9267" spans="1:1" x14ac:dyDescent="0.25">
      <c r="A9267" s="323"/>
    </row>
    <row r="9268" spans="1:1" x14ac:dyDescent="0.25">
      <c r="A9268" s="323"/>
    </row>
    <row r="9269" spans="1:1" x14ac:dyDescent="0.25">
      <c r="A9269" s="323"/>
    </row>
    <row r="9270" spans="1:1" x14ac:dyDescent="0.25">
      <c r="A9270" s="323"/>
    </row>
    <row r="9271" spans="1:1" x14ac:dyDescent="0.25">
      <c r="A9271" s="323"/>
    </row>
    <row r="9272" spans="1:1" x14ac:dyDescent="0.25">
      <c r="A9272" s="323"/>
    </row>
    <row r="9273" spans="1:1" x14ac:dyDescent="0.25">
      <c r="A9273" s="323"/>
    </row>
    <row r="9274" spans="1:1" x14ac:dyDescent="0.25">
      <c r="A9274" s="323"/>
    </row>
    <row r="9275" spans="1:1" x14ac:dyDescent="0.25">
      <c r="A9275" s="323"/>
    </row>
    <row r="9276" spans="1:1" x14ac:dyDescent="0.25">
      <c r="A9276" s="323"/>
    </row>
    <row r="9277" spans="1:1" x14ac:dyDescent="0.25">
      <c r="A9277" s="323"/>
    </row>
    <row r="9278" spans="1:1" x14ac:dyDescent="0.25">
      <c r="A9278" s="323"/>
    </row>
    <row r="9279" spans="1:1" x14ac:dyDescent="0.25">
      <c r="A9279" s="323"/>
    </row>
    <row r="9280" spans="1:1" x14ac:dyDescent="0.25">
      <c r="A9280" s="323"/>
    </row>
    <row r="9281" spans="1:1" x14ac:dyDescent="0.25">
      <c r="A9281" s="323"/>
    </row>
    <row r="9282" spans="1:1" x14ac:dyDescent="0.25">
      <c r="A9282" s="323"/>
    </row>
    <row r="9283" spans="1:1" x14ac:dyDescent="0.25">
      <c r="A9283" s="323"/>
    </row>
    <row r="9284" spans="1:1" x14ac:dyDescent="0.25">
      <c r="A9284" s="323"/>
    </row>
    <row r="9285" spans="1:1" x14ac:dyDescent="0.25">
      <c r="A9285" s="323"/>
    </row>
    <row r="9286" spans="1:1" x14ac:dyDescent="0.25">
      <c r="A9286" s="323"/>
    </row>
    <row r="9287" spans="1:1" x14ac:dyDescent="0.25">
      <c r="A9287" s="323"/>
    </row>
    <row r="9288" spans="1:1" x14ac:dyDescent="0.25">
      <c r="A9288" s="323"/>
    </row>
    <row r="9289" spans="1:1" x14ac:dyDescent="0.25">
      <c r="A9289" s="323"/>
    </row>
    <row r="9290" spans="1:1" x14ac:dyDescent="0.25">
      <c r="A9290" s="323"/>
    </row>
    <row r="9291" spans="1:1" x14ac:dyDescent="0.25">
      <c r="A9291" s="323"/>
    </row>
    <row r="9292" spans="1:1" x14ac:dyDescent="0.25">
      <c r="A9292" s="323"/>
    </row>
    <row r="9293" spans="1:1" x14ac:dyDescent="0.25">
      <c r="A9293" s="323"/>
    </row>
    <row r="9294" spans="1:1" x14ac:dyDescent="0.25">
      <c r="A9294" s="323"/>
    </row>
    <row r="9295" spans="1:1" x14ac:dyDescent="0.25">
      <c r="A9295" s="323"/>
    </row>
    <row r="9296" spans="1:1" x14ac:dyDescent="0.25">
      <c r="A9296" s="323"/>
    </row>
    <row r="9297" spans="1:1" x14ac:dyDescent="0.25">
      <c r="A9297" s="323"/>
    </row>
    <row r="9298" spans="1:1" x14ac:dyDescent="0.25">
      <c r="A9298" s="323"/>
    </row>
    <row r="9299" spans="1:1" x14ac:dyDescent="0.25">
      <c r="A9299" s="323"/>
    </row>
    <row r="9300" spans="1:1" x14ac:dyDescent="0.25">
      <c r="A9300" s="323"/>
    </row>
    <row r="9301" spans="1:1" x14ac:dyDescent="0.25">
      <c r="A9301" s="323"/>
    </row>
    <row r="9302" spans="1:1" x14ac:dyDescent="0.25">
      <c r="A9302" s="323"/>
    </row>
    <row r="9303" spans="1:1" x14ac:dyDescent="0.25">
      <c r="A9303" s="323"/>
    </row>
    <row r="9304" spans="1:1" x14ac:dyDescent="0.25">
      <c r="A9304" s="323"/>
    </row>
    <row r="9305" spans="1:1" x14ac:dyDescent="0.25">
      <c r="A9305" s="323"/>
    </row>
    <row r="9306" spans="1:1" x14ac:dyDescent="0.25">
      <c r="A9306" s="323"/>
    </row>
    <row r="9307" spans="1:1" x14ac:dyDescent="0.25">
      <c r="A9307" s="323"/>
    </row>
    <row r="9308" spans="1:1" x14ac:dyDescent="0.25">
      <c r="A9308" s="323"/>
    </row>
    <row r="9309" spans="1:1" x14ac:dyDescent="0.25">
      <c r="A9309" s="323"/>
    </row>
    <row r="9310" spans="1:1" x14ac:dyDescent="0.25">
      <c r="A9310" s="323"/>
    </row>
    <row r="9311" spans="1:1" x14ac:dyDescent="0.25">
      <c r="A9311" s="323"/>
    </row>
    <row r="9312" spans="1:1" x14ac:dyDescent="0.25">
      <c r="A9312" s="323"/>
    </row>
    <row r="9313" spans="1:1" x14ac:dyDescent="0.25">
      <c r="A9313" s="323"/>
    </row>
    <row r="9314" spans="1:1" x14ac:dyDescent="0.25">
      <c r="A9314" s="323"/>
    </row>
    <row r="9315" spans="1:1" x14ac:dyDescent="0.25">
      <c r="A9315" s="323"/>
    </row>
    <row r="9316" spans="1:1" x14ac:dyDescent="0.25">
      <c r="A9316" s="323"/>
    </row>
    <row r="9317" spans="1:1" x14ac:dyDescent="0.25">
      <c r="A9317" s="323"/>
    </row>
    <row r="9318" spans="1:1" x14ac:dyDescent="0.25">
      <c r="A9318" s="323"/>
    </row>
    <row r="9319" spans="1:1" x14ac:dyDescent="0.25">
      <c r="A9319" s="323"/>
    </row>
    <row r="9320" spans="1:1" x14ac:dyDescent="0.25">
      <c r="A9320" s="323"/>
    </row>
    <row r="9321" spans="1:1" x14ac:dyDescent="0.25">
      <c r="A9321" s="323"/>
    </row>
    <row r="9322" spans="1:1" x14ac:dyDescent="0.25">
      <c r="A9322" s="323"/>
    </row>
    <row r="9323" spans="1:1" x14ac:dyDescent="0.25">
      <c r="A9323" s="323"/>
    </row>
    <row r="9324" spans="1:1" x14ac:dyDescent="0.25">
      <c r="A9324" s="323"/>
    </row>
    <row r="9325" spans="1:1" x14ac:dyDescent="0.25">
      <c r="A9325" s="323"/>
    </row>
    <row r="9326" spans="1:1" x14ac:dyDescent="0.25">
      <c r="A9326" s="323"/>
    </row>
    <row r="9327" spans="1:1" x14ac:dyDescent="0.25">
      <c r="A9327" s="323"/>
    </row>
    <row r="9328" spans="1:1" x14ac:dyDescent="0.25">
      <c r="A9328" s="323"/>
    </row>
    <row r="9329" spans="1:1" x14ac:dyDescent="0.25">
      <c r="A9329" s="323"/>
    </row>
    <row r="9330" spans="1:1" x14ac:dyDescent="0.25">
      <c r="A9330" s="323"/>
    </row>
    <row r="9331" spans="1:1" x14ac:dyDescent="0.25">
      <c r="A9331" s="323"/>
    </row>
    <row r="9332" spans="1:1" x14ac:dyDescent="0.25">
      <c r="A9332" s="323"/>
    </row>
    <row r="9333" spans="1:1" x14ac:dyDescent="0.25">
      <c r="A9333" s="323"/>
    </row>
    <row r="9334" spans="1:1" x14ac:dyDescent="0.25">
      <c r="A9334" s="323"/>
    </row>
    <row r="9335" spans="1:1" x14ac:dyDescent="0.25">
      <c r="A9335" s="323"/>
    </row>
    <row r="9336" spans="1:1" x14ac:dyDescent="0.25">
      <c r="A9336" s="323"/>
    </row>
    <row r="9337" spans="1:1" x14ac:dyDescent="0.25">
      <c r="A9337" s="323"/>
    </row>
    <row r="9338" spans="1:1" x14ac:dyDescent="0.25">
      <c r="A9338" s="323"/>
    </row>
    <row r="9339" spans="1:1" x14ac:dyDescent="0.25">
      <c r="A9339" s="323"/>
    </row>
    <row r="9340" spans="1:1" x14ac:dyDescent="0.25">
      <c r="A9340" s="323"/>
    </row>
    <row r="9341" spans="1:1" x14ac:dyDescent="0.25">
      <c r="A9341" s="323"/>
    </row>
    <row r="9342" spans="1:1" x14ac:dyDescent="0.25">
      <c r="A9342" s="323"/>
    </row>
    <row r="9343" spans="1:1" x14ac:dyDescent="0.25">
      <c r="A9343" s="323"/>
    </row>
    <row r="9344" spans="1:1" x14ac:dyDescent="0.25">
      <c r="A9344" s="323"/>
    </row>
    <row r="9345" spans="1:1" x14ac:dyDescent="0.25">
      <c r="A9345" s="323"/>
    </row>
    <row r="9346" spans="1:1" x14ac:dyDescent="0.25">
      <c r="A9346" s="323"/>
    </row>
    <row r="9347" spans="1:1" x14ac:dyDescent="0.25">
      <c r="A9347" s="323"/>
    </row>
    <row r="9348" spans="1:1" x14ac:dyDescent="0.25">
      <c r="A9348" s="323"/>
    </row>
    <row r="9349" spans="1:1" x14ac:dyDescent="0.25">
      <c r="A9349" s="323"/>
    </row>
    <row r="9350" spans="1:1" x14ac:dyDescent="0.25">
      <c r="A9350" s="323"/>
    </row>
    <row r="9351" spans="1:1" x14ac:dyDescent="0.25">
      <c r="A9351" s="323"/>
    </row>
    <row r="9352" spans="1:1" x14ac:dyDescent="0.25">
      <c r="A9352" s="323"/>
    </row>
    <row r="9353" spans="1:1" x14ac:dyDescent="0.25">
      <c r="A9353" s="323"/>
    </row>
    <row r="9354" spans="1:1" x14ac:dyDescent="0.25">
      <c r="A9354" s="323"/>
    </row>
    <row r="9355" spans="1:1" x14ac:dyDescent="0.25">
      <c r="A9355" s="323"/>
    </row>
    <row r="9356" spans="1:1" x14ac:dyDescent="0.25">
      <c r="A9356" s="323"/>
    </row>
    <row r="9357" spans="1:1" x14ac:dyDescent="0.25">
      <c r="A9357" s="323"/>
    </row>
    <row r="9358" spans="1:1" x14ac:dyDescent="0.25">
      <c r="A9358" s="323"/>
    </row>
    <row r="9359" spans="1:1" x14ac:dyDescent="0.25">
      <c r="A9359" s="323"/>
    </row>
    <row r="9360" spans="1:1" x14ac:dyDescent="0.25">
      <c r="A9360" s="323"/>
    </row>
    <row r="9361" spans="1:1" x14ac:dyDescent="0.25">
      <c r="A9361" s="323"/>
    </row>
    <row r="9362" spans="1:1" x14ac:dyDescent="0.25">
      <c r="A9362" s="323"/>
    </row>
    <row r="9363" spans="1:1" x14ac:dyDescent="0.25">
      <c r="A9363" s="323"/>
    </row>
    <row r="9364" spans="1:1" x14ac:dyDescent="0.25">
      <c r="A9364" s="323"/>
    </row>
    <row r="9365" spans="1:1" x14ac:dyDescent="0.25">
      <c r="A9365" s="323"/>
    </row>
    <row r="9366" spans="1:1" x14ac:dyDescent="0.25">
      <c r="A9366" s="323"/>
    </row>
    <row r="9367" spans="1:1" x14ac:dyDescent="0.25">
      <c r="A9367" s="323"/>
    </row>
    <row r="9368" spans="1:1" x14ac:dyDescent="0.25">
      <c r="A9368" s="323"/>
    </row>
    <row r="9369" spans="1:1" x14ac:dyDescent="0.25">
      <c r="A9369" s="323"/>
    </row>
    <row r="9370" spans="1:1" x14ac:dyDescent="0.25">
      <c r="A9370" s="323"/>
    </row>
    <row r="9371" spans="1:1" x14ac:dyDescent="0.25">
      <c r="A9371" s="323"/>
    </row>
    <row r="9372" spans="1:1" x14ac:dyDescent="0.25">
      <c r="A9372" s="323"/>
    </row>
    <row r="9373" spans="1:1" x14ac:dyDescent="0.25">
      <c r="A9373" s="323"/>
    </row>
    <row r="9374" spans="1:1" x14ac:dyDescent="0.25">
      <c r="A9374" s="323"/>
    </row>
    <row r="9375" spans="1:1" x14ac:dyDescent="0.25">
      <c r="A9375" s="323"/>
    </row>
    <row r="9376" spans="1:1" x14ac:dyDescent="0.25">
      <c r="A9376" s="323"/>
    </row>
    <row r="9377" spans="1:1" x14ac:dyDescent="0.25">
      <c r="A9377" s="323"/>
    </row>
    <row r="9378" spans="1:1" x14ac:dyDescent="0.25">
      <c r="A9378" s="323"/>
    </row>
    <row r="9379" spans="1:1" x14ac:dyDescent="0.25">
      <c r="A9379" s="323"/>
    </row>
    <row r="9380" spans="1:1" x14ac:dyDescent="0.25">
      <c r="A9380" s="323"/>
    </row>
    <row r="9381" spans="1:1" x14ac:dyDescent="0.25">
      <c r="A9381" s="323"/>
    </row>
    <row r="9382" spans="1:1" x14ac:dyDescent="0.25">
      <c r="A9382" s="323"/>
    </row>
    <row r="9383" spans="1:1" x14ac:dyDescent="0.25">
      <c r="A9383" s="323"/>
    </row>
    <row r="9384" spans="1:1" x14ac:dyDescent="0.25">
      <c r="A9384" s="323"/>
    </row>
    <row r="9385" spans="1:1" x14ac:dyDescent="0.25">
      <c r="A9385" s="323"/>
    </row>
    <row r="9386" spans="1:1" x14ac:dyDescent="0.25">
      <c r="A9386" s="323"/>
    </row>
    <row r="9387" spans="1:1" x14ac:dyDescent="0.25">
      <c r="A9387" s="323"/>
    </row>
    <row r="9388" spans="1:1" x14ac:dyDescent="0.25">
      <c r="A9388" s="323"/>
    </row>
    <row r="9389" spans="1:1" x14ac:dyDescent="0.25">
      <c r="A9389" s="323"/>
    </row>
    <row r="9390" spans="1:1" x14ac:dyDescent="0.25">
      <c r="A9390" s="323"/>
    </row>
    <row r="9391" spans="1:1" x14ac:dyDescent="0.25">
      <c r="A9391" s="323"/>
    </row>
    <row r="9392" spans="1:1" x14ac:dyDescent="0.25">
      <c r="A9392" s="323"/>
    </row>
    <row r="9393" spans="1:1" x14ac:dyDescent="0.25">
      <c r="A9393" s="323"/>
    </row>
    <row r="9394" spans="1:1" x14ac:dyDescent="0.25">
      <c r="A9394" s="323"/>
    </row>
    <row r="9395" spans="1:1" x14ac:dyDescent="0.25">
      <c r="A9395" s="323"/>
    </row>
    <row r="9396" spans="1:1" x14ac:dyDescent="0.25">
      <c r="A9396" s="323"/>
    </row>
    <row r="9397" spans="1:1" x14ac:dyDescent="0.25">
      <c r="A9397" s="323"/>
    </row>
    <row r="9398" spans="1:1" x14ac:dyDescent="0.25">
      <c r="A9398" s="323"/>
    </row>
    <row r="9399" spans="1:1" x14ac:dyDescent="0.25">
      <c r="A9399" s="323"/>
    </row>
    <row r="9400" spans="1:1" x14ac:dyDescent="0.25">
      <c r="A9400" s="323"/>
    </row>
    <row r="9401" spans="1:1" x14ac:dyDescent="0.25">
      <c r="A9401" s="323"/>
    </row>
    <row r="9402" spans="1:1" x14ac:dyDescent="0.25">
      <c r="A9402" s="323"/>
    </row>
    <row r="9403" spans="1:1" x14ac:dyDescent="0.25">
      <c r="A9403" s="323"/>
    </row>
    <row r="9404" spans="1:1" x14ac:dyDescent="0.25">
      <c r="A9404" s="323"/>
    </row>
    <row r="9405" spans="1:1" x14ac:dyDescent="0.25">
      <c r="A9405" s="323"/>
    </row>
    <row r="9406" spans="1:1" x14ac:dyDescent="0.25">
      <c r="A9406" s="323"/>
    </row>
    <row r="9407" spans="1:1" x14ac:dyDescent="0.25">
      <c r="A9407" s="323"/>
    </row>
    <row r="9408" spans="1:1" x14ac:dyDescent="0.25">
      <c r="A9408" s="323"/>
    </row>
    <row r="9409" spans="1:1" x14ac:dyDescent="0.25">
      <c r="A9409" s="323"/>
    </row>
    <row r="9410" spans="1:1" x14ac:dyDescent="0.25">
      <c r="A9410" s="323"/>
    </row>
    <row r="9411" spans="1:1" x14ac:dyDescent="0.25">
      <c r="A9411" s="323"/>
    </row>
    <row r="9412" spans="1:1" x14ac:dyDescent="0.25">
      <c r="A9412" s="323"/>
    </row>
    <row r="9413" spans="1:1" x14ac:dyDescent="0.25">
      <c r="A9413" s="323"/>
    </row>
    <row r="9414" spans="1:1" x14ac:dyDescent="0.25">
      <c r="A9414" s="323"/>
    </row>
    <row r="9415" spans="1:1" x14ac:dyDescent="0.25">
      <c r="A9415" s="323"/>
    </row>
    <row r="9416" spans="1:1" x14ac:dyDescent="0.25">
      <c r="A9416" s="323"/>
    </row>
    <row r="9417" spans="1:1" x14ac:dyDescent="0.25">
      <c r="A9417" s="323"/>
    </row>
    <row r="9418" spans="1:1" x14ac:dyDescent="0.25">
      <c r="A9418" s="323"/>
    </row>
    <row r="9419" spans="1:1" x14ac:dyDescent="0.25">
      <c r="A9419" s="323"/>
    </row>
    <row r="9420" spans="1:1" x14ac:dyDescent="0.25">
      <c r="A9420" s="323"/>
    </row>
    <row r="9421" spans="1:1" x14ac:dyDescent="0.25">
      <c r="A9421" s="323"/>
    </row>
    <row r="9422" spans="1:1" x14ac:dyDescent="0.25">
      <c r="A9422" s="323"/>
    </row>
    <row r="9423" spans="1:1" x14ac:dyDescent="0.25">
      <c r="A9423" s="323"/>
    </row>
    <row r="9424" spans="1:1" x14ac:dyDescent="0.25">
      <c r="A9424" s="323"/>
    </row>
    <row r="9425" spans="1:1" x14ac:dyDescent="0.25">
      <c r="A9425" s="323"/>
    </row>
    <row r="9426" spans="1:1" x14ac:dyDescent="0.25">
      <c r="A9426" s="323"/>
    </row>
    <row r="9427" spans="1:1" x14ac:dyDescent="0.25">
      <c r="A9427" s="323"/>
    </row>
    <row r="9428" spans="1:1" x14ac:dyDescent="0.25">
      <c r="A9428" s="323"/>
    </row>
    <row r="9429" spans="1:1" x14ac:dyDescent="0.25">
      <c r="A9429" s="323"/>
    </row>
    <row r="9430" spans="1:1" x14ac:dyDescent="0.25">
      <c r="A9430" s="323"/>
    </row>
    <row r="9431" spans="1:1" x14ac:dyDescent="0.25">
      <c r="A9431" s="323"/>
    </row>
    <row r="9432" spans="1:1" x14ac:dyDescent="0.25">
      <c r="A9432" s="323"/>
    </row>
    <row r="9433" spans="1:1" x14ac:dyDescent="0.25">
      <c r="A9433" s="323"/>
    </row>
    <row r="9434" spans="1:1" x14ac:dyDescent="0.25">
      <c r="A9434" s="323"/>
    </row>
    <row r="9435" spans="1:1" x14ac:dyDescent="0.25">
      <c r="A9435" s="323"/>
    </row>
    <row r="9436" spans="1:1" x14ac:dyDescent="0.25">
      <c r="A9436" s="323"/>
    </row>
    <row r="9437" spans="1:1" x14ac:dyDescent="0.25">
      <c r="A9437" s="323"/>
    </row>
    <row r="9438" spans="1:1" x14ac:dyDescent="0.25">
      <c r="A9438" s="323"/>
    </row>
    <row r="9439" spans="1:1" x14ac:dyDescent="0.25">
      <c r="A9439" s="323"/>
    </row>
    <row r="9440" spans="1:1" x14ac:dyDescent="0.25">
      <c r="A9440" s="323"/>
    </row>
    <row r="9441" spans="1:1" x14ac:dyDescent="0.25">
      <c r="A9441" s="323"/>
    </row>
    <row r="9442" spans="1:1" x14ac:dyDescent="0.25">
      <c r="A9442" s="323"/>
    </row>
    <row r="9443" spans="1:1" x14ac:dyDescent="0.25">
      <c r="A9443" s="323"/>
    </row>
    <row r="9444" spans="1:1" x14ac:dyDescent="0.25">
      <c r="A9444" s="323"/>
    </row>
    <row r="9445" spans="1:1" x14ac:dyDescent="0.25">
      <c r="A9445" s="323"/>
    </row>
    <row r="9446" spans="1:1" x14ac:dyDescent="0.25">
      <c r="A9446" s="323"/>
    </row>
    <row r="9447" spans="1:1" x14ac:dyDescent="0.25">
      <c r="A9447" s="323"/>
    </row>
    <row r="9448" spans="1:1" x14ac:dyDescent="0.25">
      <c r="A9448" s="323"/>
    </row>
    <row r="9449" spans="1:1" x14ac:dyDescent="0.25">
      <c r="A9449" s="323"/>
    </row>
    <row r="9450" spans="1:1" x14ac:dyDescent="0.25">
      <c r="A9450" s="323"/>
    </row>
    <row r="9451" spans="1:1" x14ac:dyDescent="0.25">
      <c r="A9451" s="323"/>
    </row>
    <row r="9452" spans="1:1" x14ac:dyDescent="0.25">
      <c r="A9452" s="323"/>
    </row>
    <row r="9453" spans="1:1" x14ac:dyDescent="0.25">
      <c r="A9453" s="323"/>
    </row>
    <row r="9454" spans="1:1" x14ac:dyDescent="0.25">
      <c r="A9454" s="323"/>
    </row>
    <row r="9455" spans="1:1" x14ac:dyDescent="0.25">
      <c r="A9455" s="323"/>
    </row>
    <row r="9456" spans="1:1" x14ac:dyDescent="0.25">
      <c r="A9456" s="323"/>
    </row>
    <row r="9457" spans="1:1" x14ac:dyDescent="0.25">
      <c r="A9457" s="323"/>
    </row>
    <row r="9458" spans="1:1" x14ac:dyDescent="0.25">
      <c r="A9458" s="323"/>
    </row>
    <row r="9459" spans="1:1" x14ac:dyDescent="0.25">
      <c r="A9459" s="323"/>
    </row>
    <row r="9460" spans="1:1" x14ac:dyDescent="0.25">
      <c r="A9460" s="323"/>
    </row>
    <row r="9461" spans="1:1" x14ac:dyDescent="0.25">
      <c r="A9461" s="323"/>
    </row>
    <row r="9462" spans="1:1" x14ac:dyDescent="0.25">
      <c r="A9462" s="323"/>
    </row>
    <row r="9463" spans="1:1" x14ac:dyDescent="0.25">
      <c r="A9463" s="323"/>
    </row>
    <row r="9464" spans="1:1" x14ac:dyDescent="0.25">
      <c r="A9464" s="323"/>
    </row>
    <row r="9465" spans="1:1" x14ac:dyDescent="0.25">
      <c r="A9465" s="323"/>
    </row>
    <row r="9466" spans="1:1" x14ac:dyDescent="0.25">
      <c r="A9466" s="323"/>
    </row>
    <row r="9467" spans="1:1" x14ac:dyDescent="0.25">
      <c r="A9467" s="323"/>
    </row>
    <row r="9468" spans="1:1" x14ac:dyDescent="0.25">
      <c r="A9468" s="323"/>
    </row>
    <row r="9469" spans="1:1" x14ac:dyDescent="0.25">
      <c r="A9469" s="323"/>
    </row>
    <row r="9470" spans="1:1" x14ac:dyDescent="0.25">
      <c r="A9470" s="323"/>
    </row>
    <row r="9471" spans="1:1" x14ac:dyDescent="0.25">
      <c r="A9471" s="323"/>
    </row>
    <row r="9472" spans="1:1" x14ac:dyDescent="0.25">
      <c r="A9472" s="323"/>
    </row>
    <row r="9473" spans="1:1" x14ac:dyDescent="0.25">
      <c r="A9473" s="323"/>
    </row>
    <row r="9474" spans="1:1" x14ac:dyDescent="0.25">
      <c r="A9474" s="323"/>
    </row>
    <row r="9475" spans="1:1" x14ac:dyDescent="0.25">
      <c r="A9475" s="323"/>
    </row>
    <row r="9476" spans="1:1" x14ac:dyDescent="0.25">
      <c r="A9476" s="323"/>
    </row>
    <row r="9477" spans="1:1" x14ac:dyDescent="0.25">
      <c r="A9477" s="323"/>
    </row>
    <row r="9478" spans="1:1" x14ac:dyDescent="0.25">
      <c r="A9478" s="323"/>
    </row>
    <row r="9479" spans="1:1" x14ac:dyDescent="0.25">
      <c r="A9479" s="323"/>
    </row>
    <row r="9480" spans="1:1" x14ac:dyDescent="0.25">
      <c r="A9480" s="323"/>
    </row>
    <row r="9481" spans="1:1" x14ac:dyDescent="0.25">
      <c r="A9481" s="323"/>
    </row>
    <row r="9482" spans="1:1" x14ac:dyDescent="0.25">
      <c r="A9482" s="323"/>
    </row>
    <row r="9483" spans="1:1" x14ac:dyDescent="0.25">
      <c r="A9483" s="323"/>
    </row>
    <row r="9484" spans="1:1" x14ac:dyDescent="0.25">
      <c r="A9484" s="323"/>
    </row>
    <row r="9485" spans="1:1" x14ac:dyDescent="0.25">
      <c r="A9485" s="323"/>
    </row>
    <row r="9486" spans="1:1" x14ac:dyDescent="0.25">
      <c r="A9486" s="323"/>
    </row>
    <row r="9487" spans="1:1" x14ac:dyDescent="0.25">
      <c r="A9487" s="323"/>
    </row>
    <row r="9488" spans="1:1" x14ac:dyDescent="0.25">
      <c r="A9488" s="323"/>
    </row>
    <row r="9489" spans="1:1" x14ac:dyDescent="0.25">
      <c r="A9489" s="323"/>
    </row>
    <row r="9490" spans="1:1" x14ac:dyDescent="0.25">
      <c r="A9490" s="323"/>
    </row>
    <row r="9491" spans="1:1" x14ac:dyDescent="0.25">
      <c r="A9491" s="323"/>
    </row>
    <row r="9492" spans="1:1" x14ac:dyDescent="0.25">
      <c r="A9492" s="323"/>
    </row>
    <row r="9493" spans="1:1" x14ac:dyDescent="0.25">
      <c r="A9493" s="323"/>
    </row>
    <row r="9494" spans="1:1" x14ac:dyDescent="0.25">
      <c r="A9494" s="323"/>
    </row>
    <row r="9495" spans="1:1" x14ac:dyDescent="0.25">
      <c r="A9495" s="323"/>
    </row>
    <row r="9496" spans="1:1" x14ac:dyDescent="0.25">
      <c r="A9496" s="323"/>
    </row>
    <row r="9497" spans="1:1" x14ac:dyDescent="0.25">
      <c r="A9497" s="323"/>
    </row>
    <row r="9498" spans="1:1" x14ac:dyDescent="0.25">
      <c r="A9498" s="323"/>
    </row>
    <row r="9499" spans="1:1" x14ac:dyDescent="0.25">
      <c r="A9499" s="323"/>
    </row>
    <row r="9500" spans="1:1" x14ac:dyDescent="0.25">
      <c r="A9500" s="323"/>
    </row>
    <row r="9501" spans="1:1" x14ac:dyDescent="0.25">
      <c r="A9501" s="323"/>
    </row>
    <row r="9502" spans="1:1" x14ac:dyDescent="0.25">
      <c r="A9502" s="323"/>
    </row>
    <row r="9503" spans="1:1" x14ac:dyDescent="0.25">
      <c r="A9503" s="323"/>
    </row>
    <row r="9504" spans="1:1" x14ac:dyDescent="0.25">
      <c r="A9504" s="323"/>
    </row>
    <row r="9505" spans="1:1" x14ac:dyDescent="0.25">
      <c r="A9505" s="323"/>
    </row>
    <row r="9506" spans="1:1" x14ac:dyDescent="0.25">
      <c r="A9506" s="323"/>
    </row>
    <row r="9507" spans="1:1" x14ac:dyDescent="0.25">
      <c r="A9507" s="323"/>
    </row>
    <row r="9508" spans="1:1" x14ac:dyDescent="0.25">
      <c r="A9508" s="323"/>
    </row>
    <row r="9509" spans="1:1" x14ac:dyDescent="0.25">
      <c r="A9509" s="323"/>
    </row>
    <row r="9510" spans="1:1" x14ac:dyDescent="0.25">
      <c r="A9510" s="323"/>
    </row>
    <row r="9511" spans="1:1" x14ac:dyDescent="0.25">
      <c r="A9511" s="323"/>
    </row>
    <row r="9512" spans="1:1" x14ac:dyDescent="0.25">
      <c r="A9512" s="323"/>
    </row>
    <row r="9513" spans="1:1" x14ac:dyDescent="0.25">
      <c r="A9513" s="323"/>
    </row>
    <row r="9514" spans="1:1" x14ac:dyDescent="0.25">
      <c r="A9514" s="323"/>
    </row>
    <row r="9515" spans="1:1" x14ac:dyDescent="0.25">
      <c r="A9515" s="323"/>
    </row>
    <row r="9516" spans="1:1" x14ac:dyDescent="0.25">
      <c r="A9516" s="323"/>
    </row>
    <row r="9517" spans="1:1" x14ac:dyDescent="0.25">
      <c r="A9517" s="323"/>
    </row>
    <row r="9518" spans="1:1" x14ac:dyDescent="0.25">
      <c r="A9518" s="323"/>
    </row>
    <row r="9519" spans="1:1" x14ac:dyDescent="0.25">
      <c r="A9519" s="323"/>
    </row>
    <row r="9520" spans="1:1" x14ac:dyDescent="0.25">
      <c r="A9520" s="323"/>
    </row>
    <row r="9521" spans="1:1" x14ac:dyDescent="0.25">
      <c r="A9521" s="323"/>
    </row>
    <row r="9522" spans="1:1" x14ac:dyDescent="0.25">
      <c r="A9522" s="323"/>
    </row>
    <row r="9523" spans="1:1" x14ac:dyDescent="0.25">
      <c r="A9523" s="323"/>
    </row>
    <row r="9524" spans="1:1" x14ac:dyDescent="0.25">
      <c r="A9524" s="323"/>
    </row>
    <row r="9525" spans="1:1" x14ac:dyDescent="0.25">
      <c r="A9525" s="323"/>
    </row>
    <row r="9526" spans="1:1" x14ac:dyDescent="0.25">
      <c r="A9526" s="323"/>
    </row>
    <row r="9527" spans="1:1" x14ac:dyDescent="0.25">
      <c r="A9527" s="323"/>
    </row>
    <row r="9528" spans="1:1" x14ac:dyDescent="0.25">
      <c r="A9528" s="323"/>
    </row>
    <row r="9529" spans="1:1" x14ac:dyDescent="0.25">
      <c r="A9529" s="323"/>
    </row>
    <row r="9530" spans="1:1" x14ac:dyDescent="0.25">
      <c r="A9530" s="323"/>
    </row>
    <row r="9531" spans="1:1" x14ac:dyDescent="0.25">
      <c r="A9531" s="323"/>
    </row>
    <row r="9532" spans="1:1" x14ac:dyDescent="0.25">
      <c r="A9532" s="323"/>
    </row>
    <row r="9533" spans="1:1" x14ac:dyDescent="0.25">
      <c r="A9533" s="323"/>
    </row>
    <row r="9534" spans="1:1" x14ac:dyDescent="0.25">
      <c r="A9534" s="323"/>
    </row>
    <row r="9535" spans="1:1" x14ac:dyDescent="0.25">
      <c r="A9535" s="323"/>
    </row>
    <row r="9536" spans="1:1" x14ac:dyDescent="0.25">
      <c r="A9536" s="323"/>
    </row>
    <row r="9537" spans="1:1" x14ac:dyDescent="0.25">
      <c r="A9537" s="323"/>
    </row>
    <row r="9538" spans="1:1" x14ac:dyDescent="0.25">
      <c r="A9538" s="323"/>
    </row>
    <row r="9539" spans="1:1" x14ac:dyDescent="0.25">
      <c r="A9539" s="323"/>
    </row>
    <row r="9540" spans="1:1" x14ac:dyDescent="0.25">
      <c r="A9540" s="323"/>
    </row>
    <row r="9541" spans="1:1" x14ac:dyDescent="0.25">
      <c r="A9541" s="323"/>
    </row>
    <row r="9542" spans="1:1" x14ac:dyDescent="0.25">
      <c r="A9542" s="323"/>
    </row>
    <row r="9543" spans="1:1" x14ac:dyDescent="0.25">
      <c r="A9543" s="323"/>
    </row>
    <row r="9544" spans="1:1" x14ac:dyDescent="0.25">
      <c r="A9544" s="323"/>
    </row>
    <row r="9545" spans="1:1" x14ac:dyDescent="0.25">
      <c r="A9545" s="323"/>
    </row>
    <row r="9546" spans="1:1" x14ac:dyDescent="0.25">
      <c r="A9546" s="323"/>
    </row>
    <row r="9547" spans="1:1" x14ac:dyDescent="0.25">
      <c r="A9547" s="323"/>
    </row>
    <row r="9548" spans="1:1" x14ac:dyDescent="0.25">
      <c r="A9548" s="323"/>
    </row>
    <row r="9549" spans="1:1" x14ac:dyDescent="0.25">
      <c r="A9549" s="323"/>
    </row>
    <row r="9550" spans="1:1" x14ac:dyDescent="0.25">
      <c r="A9550" s="323"/>
    </row>
    <row r="9551" spans="1:1" x14ac:dyDescent="0.25">
      <c r="A9551" s="323"/>
    </row>
    <row r="9552" spans="1:1" x14ac:dyDescent="0.25">
      <c r="A9552" s="323"/>
    </row>
    <row r="9553" spans="1:1" x14ac:dyDescent="0.25">
      <c r="A9553" s="323"/>
    </row>
    <row r="9554" spans="1:1" x14ac:dyDescent="0.25">
      <c r="A9554" s="323"/>
    </row>
    <row r="9555" spans="1:1" x14ac:dyDescent="0.25">
      <c r="A9555" s="323"/>
    </row>
    <row r="9556" spans="1:1" x14ac:dyDescent="0.25">
      <c r="A9556" s="323"/>
    </row>
    <row r="9557" spans="1:1" x14ac:dyDescent="0.25">
      <c r="A9557" s="323"/>
    </row>
    <row r="9558" spans="1:1" x14ac:dyDescent="0.25">
      <c r="A9558" s="323"/>
    </row>
    <row r="9559" spans="1:1" x14ac:dyDescent="0.25">
      <c r="A9559" s="323"/>
    </row>
    <row r="9560" spans="1:1" x14ac:dyDescent="0.25">
      <c r="A9560" s="323"/>
    </row>
    <row r="9561" spans="1:1" x14ac:dyDescent="0.25">
      <c r="A9561" s="323"/>
    </row>
    <row r="9562" spans="1:1" x14ac:dyDescent="0.25">
      <c r="A9562" s="323"/>
    </row>
    <row r="9563" spans="1:1" x14ac:dyDescent="0.25">
      <c r="A9563" s="323"/>
    </row>
    <row r="9564" spans="1:1" x14ac:dyDescent="0.25">
      <c r="A9564" s="323"/>
    </row>
    <row r="9565" spans="1:1" x14ac:dyDescent="0.25">
      <c r="A9565" s="323"/>
    </row>
    <row r="9566" spans="1:1" x14ac:dyDescent="0.25">
      <c r="A9566" s="323"/>
    </row>
    <row r="9567" spans="1:1" x14ac:dyDescent="0.25">
      <c r="A9567" s="323"/>
    </row>
    <row r="9568" spans="1:1" x14ac:dyDescent="0.25">
      <c r="A9568" s="323"/>
    </row>
    <row r="9569" spans="1:1" x14ac:dyDescent="0.25">
      <c r="A9569" s="323"/>
    </row>
    <row r="9570" spans="1:1" x14ac:dyDescent="0.25">
      <c r="A9570" s="323"/>
    </row>
    <row r="9571" spans="1:1" x14ac:dyDescent="0.25">
      <c r="A9571" s="323"/>
    </row>
    <row r="9572" spans="1:1" x14ac:dyDescent="0.25">
      <c r="A9572" s="323"/>
    </row>
    <row r="9573" spans="1:1" x14ac:dyDescent="0.25">
      <c r="A9573" s="323"/>
    </row>
    <row r="9574" spans="1:1" x14ac:dyDescent="0.25">
      <c r="A9574" s="323"/>
    </row>
    <row r="9575" spans="1:1" x14ac:dyDescent="0.25">
      <c r="A9575" s="323"/>
    </row>
    <row r="9576" spans="1:1" x14ac:dyDescent="0.25">
      <c r="A9576" s="323"/>
    </row>
    <row r="9577" spans="1:1" x14ac:dyDescent="0.25">
      <c r="A9577" s="323"/>
    </row>
    <row r="9578" spans="1:1" x14ac:dyDescent="0.25">
      <c r="A9578" s="323"/>
    </row>
    <row r="9579" spans="1:1" x14ac:dyDescent="0.25">
      <c r="A9579" s="323"/>
    </row>
    <row r="9580" spans="1:1" x14ac:dyDescent="0.25">
      <c r="A9580" s="323"/>
    </row>
    <row r="9581" spans="1:1" x14ac:dyDescent="0.25">
      <c r="A9581" s="323"/>
    </row>
    <row r="9582" spans="1:1" x14ac:dyDescent="0.25">
      <c r="A9582" s="323"/>
    </row>
    <row r="9583" spans="1:1" x14ac:dyDescent="0.25">
      <c r="A9583" s="323"/>
    </row>
    <row r="9584" spans="1:1" x14ac:dyDescent="0.25">
      <c r="A9584" s="323"/>
    </row>
    <row r="9585" spans="1:1" x14ac:dyDescent="0.25">
      <c r="A9585" s="323"/>
    </row>
    <row r="9586" spans="1:1" x14ac:dyDescent="0.25">
      <c r="A9586" s="323"/>
    </row>
    <row r="9587" spans="1:1" x14ac:dyDescent="0.25">
      <c r="A9587" s="323"/>
    </row>
    <row r="9588" spans="1:1" x14ac:dyDescent="0.25">
      <c r="A9588" s="323"/>
    </row>
    <row r="9589" spans="1:1" x14ac:dyDescent="0.25">
      <c r="A9589" s="323"/>
    </row>
    <row r="9590" spans="1:1" x14ac:dyDescent="0.25">
      <c r="A9590" s="323"/>
    </row>
    <row r="9591" spans="1:1" x14ac:dyDescent="0.25">
      <c r="A9591" s="323"/>
    </row>
    <row r="9592" spans="1:1" x14ac:dyDescent="0.25">
      <c r="A9592" s="323"/>
    </row>
    <row r="9593" spans="1:1" x14ac:dyDescent="0.25">
      <c r="A9593" s="323"/>
    </row>
    <row r="9594" spans="1:1" x14ac:dyDescent="0.25">
      <c r="A9594" s="323"/>
    </row>
    <row r="9595" spans="1:1" x14ac:dyDescent="0.25">
      <c r="A9595" s="323"/>
    </row>
    <row r="9596" spans="1:1" x14ac:dyDescent="0.25">
      <c r="A9596" s="323"/>
    </row>
    <row r="9597" spans="1:1" x14ac:dyDescent="0.25">
      <c r="A9597" s="323"/>
    </row>
    <row r="9598" spans="1:1" x14ac:dyDescent="0.25">
      <c r="A9598" s="323"/>
    </row>
    <row r="9599" spans="1:1" x14ac:dyDescent="0.25">
      <c r="A9599" s="323"/>
    </row>
    <row r="9600" spans="1:1" x14ac:dyDescent="0.25">
      <c r="A9600" s="323"/>
    </row>
    <row r="9601" spans="1:1" x14ac:dyDescent="0.25">
      <c r="A9601" s="323"/>
    </row>
    <row r="9602" spans="1:1" x14ac:dyDescent="0.25">
      <c r="A9602" s="323"/>
    </row>
    <row r="9603" spans="1:1" x14ac:dyDescent="0.25">
      <c r="A9603" s="323"/>
    </row>
    <row r="9604" spans="1:1" x14ac:dyDescent="0.25">
      <c r="A9604" s="323"/>
    </row>
    <row r="9605" spans="1:1" x14ac:dyDescent="0.25">
      <c r="A9605" s="323"/>
    </row>
    <row r="9606" spans="1:1" x14ac:dyDescent="0.25">
      <c r="A9606" s="323"/>
    </row>
    <row r="9607" spans="1:1" x14ac:dyDescent="0.25">
      <c r="A9607" s="323"/>
    </row>
    <row r="9608" spans="1:1" x14ac:dyDescent="0.25">
      <c r="A9608" s="323"/>
    </row>
    <row r="9609" spans="1:1" x14ac:dyDescent="0.25">
      <c r="A9609" s="323"/>
    </row>
    <row r="9610" spans="1:1" x14ac:dyDescent="0.25">
      <c r="A9610" s="323"/>
    </row>
    <row r="9611" spans="1:1" x14ac:dyDescent="0.25">
      <c r="A9611" s="323"/>
    </row>
    <row r="9612" spans="1:1" x14ac:dyDescent="0.25">
      <c r="A9612" s="323"/>
    </row>
    <row r="9613" spans="1:1" x14ac:dyDescent="0.25">
      <c r="A9613" s="323"/>
    </row>
    <row r="9614" spans="1:1" x14ac:dyDescent="0.25">
      <c r="A9614" s="323"/>
    </row>
    <row r="9615" spans="1:1" x14ac:dyDescent="0.25">
      <c r="A9615" s="323"/>
    </row>
    <row r="9616" spans="1:1" x14ac:dyDescent="0.25">
      <c r="A9616" s="323"/>
    </row>
    <row r="9617" spans="1:1" x14ac:dyDescent="0.25">
      <c r="A9617" s="323"/>
    </row>
    <row r="9618" spans="1:1" x14ac:dyDescent="0.25">
      <c r="A9618" s="323"/>
    </row>
    <row r="9619" spans="1:1" x14ac:dyDescent="0.25">
      <c r="A9619" s="323"/>
    </row>
    <row r="9620" spans="1:1" x14ac:dyDescent="0.25">
      <c r="A9620" s="323"/>
    </row>
    <row r="9621" spans="1:1" x14ac:dyDescent="0.25">
      <c r="A9621" s="323"/>
    </row>
    <row r="9622" spans="1:1" x14ac:dyDescent="0.25">
      <c r="A9622" s="323"/>
    </row>
    <row r="9623" spans="1:1" x14ac:dyDescent="0.25">
      <c r="A9623" s="323"/>
    </row>
    <row r="9624" spans="1:1" x14ac:dyDescent="0.25">
      <c r="A9624" s="323"/>
    </row>
    <row r="9625" spans="1:1" x14ac:dyDescent="0.25">
      <c r="A9625" s="323"/>
    </row>
    <row r="9626" spans="1:1" x14ac:dyDescent="0.25">
      <c r="A9626" s="323"/>
    </row>
    <row r="9627" spans="1:1" x14ac:dyDescent="0.25">
      <c r="A9627" s="323"/>
    </row>
    <row r="9628" spans="1:1" x14ac:dyDescent="0.25">
      <c r="A9628" s="323"/>
    </row>
    <row r="9629" spans="1:1" x14ac:dyDescent="0.25">
      <c r="A9629" s="323"/>
    </row>
    <row r="9630" spans="1:1" x14ac:dyDescent="0.25">
      <c r="A9630" s="323"/>
    </row>
    <row r="9631" spans="1:1" x14ac:dyDescent="0.25">
      <c r="A9631" s="323"/>
    </row>
    <row r="9632" spans="1:1" x14ac:dyDescent="0.25">
      <c r="A9632" s="323"/>
    </row>
    <row r="9633" spans="1:1" x14ac:dyDescent="0.25">
      <c r="A9633" s="323"/>
    </row>
    <row r="9634" spans="1:1" x14ac:dyDescent="0.25">
      <c r="A9634" s="323"/>
    </row>
    <row r="9635" spans="1:1" x14ac:dyDescent="0.25">
      <c r="A9635" s="323"/>
    </row>
    <row r="9636" spans="1:1" x14ac:dyDescent="0.25">
      <c r="A9636" s="323"/>
    </row>
    <row r="9637" spans="1:1" x14ac:dyDescent="0.25">
      <c r="A9637" s="323"/>
    </row>
    <row r="9638" spans="1:1" x14ac:dyDescent="0.25">
      <c r="A9638" s="323"/>
    </row>
    <row r="9639" spans="1:1" x14ac:dyDescent="0.25">
      <c r="A9639" s="323"/>
    </row>
    <row r="9640" spans="1:1" x14ac:dyDescent="0.25">
      <c r="A9640" s="323"/>
    </row>
    <row r="9641" spans="1:1" x14ac:dyDescent="0.25">
      <c r="A9641" s="323"/>
    </row>
    <row r="9642" spans="1:1" x14ac:dyDescent="0.25">
      <c r="A9642" s="323"/>
    </row>
    <row r="9643" spans="1:1" x14ac:dyDescent="0.25">
      <c r="A9643" s="323"/>
    </row>
    <row r="9644" spans="1:1" x14ac:dyDescent="0.25">
      <c r="A9644" s="323"/>
    </row>
    <row r="9645" spans="1:1" x14ac:dyDescent="0.25">
      <c r="A9645" s="323"/>
    </row>
    <row r="9646" spans="1:1" x14ac:dyDescent="0.25">
      <c r="A9646" s="323"/>
    </row>
    <row r="9647" spans="1:1" x14ac:dyDescent="0.25">
      <c r="A9647" s="323"/>
    </row>
    <row r="9648" spans="1:1" x14ac:dyDescent="0.25">
      <c r="A9648" s="323"/>
    </row>
    <row r="9649" spans="1:1" x14ac:dyDescent="0.25">
      <c r="A9649" s="323"/>
    </row>
    <row r="9650" spans="1:1" x14ac:dyDescent="0.25">
      <c r="A9650" s="323"/>
    </row>
    <row r="9651" spans="1:1" x14ac:dyDescent="0.25">
      <c r="A9651" s="323"/>
    </row>
    <row r="9652" spans="1:1" x14ac:dyDescent="0.25">
      <c r="A9652" s="323"/>
    </row>
    <row r="9653" spans="1:1" x14ac:dyDescent="0.25">
      <c r="A9653" s="323"/>
    </row>
    <row r="9654" spans="1:1" x14ac:dyDescent="0.25">
      <c r="A9654" s="323"/>
    </row>
    <row r="9655" spans="1:1" x14ac:dyDescent="0.25">
      <c r="A9655" s="323"/>
    </row>
    <row r="9656" spans="1:1" x14ac:dyDescent="0.25">
      <c r="A9656" s="323"/>
    </row>
    <row r="9657" spans="1:1" x14ac:dyDescent="0.25">
      <c r="A9657" s="323"/>
    </row>
    <row r="9658" spans="1:1" x14ac:dyDescent="0.25">
      <c r="A9658" s="323"/>
    </row>
    <row r="9659" spans="1:1" x14ac:dyDescent="0.25">
      <c r="A9659" s="323"/>
    </row>
    <row r="9660" spans="1:1" x14ac:dyDescent="0.25">
      <c r="A9660" s="323"/>
    </row>
    <row r="9661" spans="1:1" x14ac:dyDescent="0.25">
      <c r="A9661" s="323"/>
    </row>
    <row r="9662" spans="1:1" x14ac:dyDescent="0.25">
      <c r="A9662" s="323"/>
    </row>
    <row r="9663" spans="1:1" x14ac:dyDescent="0.25">
      <c r="A9663" s="323"/>
    </row>
    <row r="9664" spans="1:1" x14ac:dyDescent="0.25">
      <c r="A9664" s="323"/>
    </row>
    <row r="9665" spans="1:1" x14ac:dyDescent="0.25">
      <c r="A9665" s="323"/>
    </row>
    <row r="9666" spans="1:1" x14ac:dyDescent="0.25">
      <c r="A9666" s="323"/>
    </row>
    <row r="9667" spans="1:1" x14ac:dyDescent="0.25">
      <c r="A9667" s="323"/>
    </row>
    <row r="9668" spans="1:1" x14ac:dyDescent="0.25">
      <c r="A9668" s="323"/>
    </row>
    <row r="9669" spans="1:1" x14ac:dyDescent="0.25">
      <c r="A9669" s="323"/>
    </row>
    <row r="9670" spans="1:1" x14ac:dyDescent="0.25">
      <c r="A9670" s="323"/>
    </row>
    <row r="9671" spans="1:1" x14ac:dyDescent="0.25">
      <c r="A9671" s="323"/>
    </row>
    <row r="9672" spans="1:1" x14ac:dyDescent="0.25">
      <c r="A9672" s="323"/>
    </row>
    <row r="9673" spans="1:1" x14ac:dyDescent="0.25">
      <c r="A9673" s="323"/>
    </row>
    <row r="9674" spans="1:1" x14ac:dyDescent="0.25">
      <c r="A9674" s="323"/>
    </row>
    <row r="9675" spans="1:1" x14ac:dyDescent="0.25">
      <c r="A9675" s="323"/>
    </row>
    <row r="9676" spans="1:1" x14ac:dyDescent="0.25">
      <c r="A9676" s="323"/>
    </row>
    <row r="9677" spans="1:1" x14ac:dyDescent="0.25">
      <c r="A9677" s="323"/>
    </row>
    <row r="9678" spans="1:1" x14ac:dyDescent="0.25">
      <c r="A9678" s="323"/>
    </row>
    <row r="9679" spans="1:1" x14ac:dyDescent="0.25">
      <c r="A9679" s="323"/>
    </row>
    <row r="9680" spans="1:1" x14ac:dyDescent="0.25">
      <c r="A9680" s="323"/>
    </row>
    <row r="9681" spans="1:1" x14ac:dyDescent="0.25">
      <c r="A9681" s="323"/>
    </row>
    <row r="9682" spans="1:1" x14ac:dyDescent="0.25">
      <c r="A9682" s="323"/>
    </row>
    <row r="9683" spans="1:1" x14ac:dyDescent="0.25">
      <c r="A9683" s="323"/>
    </row>
    <row r="9684" spans="1:1" x14ac:dyDescent="0.25">
      <c r="A9684" s="323"/>
    </row>
    <row r="9685" spans="1:1" x14ac:dyDescent="0.25">
      <c r="A9685" s="323"/>
    </row>
    <row r="9686" spans="1:1" x14ac:dyDescent="0.25">
      <c r="A9686" s="323"/>
    </row>
    <row r="9687" spans="1:1" x14ac:dyDescent="0.25">
      <c r="A9687" s="323"/>
    </row>
    <row r="9688" spans="1:1" x14ac:dyDescent="0.25">
      <c r="A9688" s="323"/>
    </row>
    <row r="9689" spans="1:1" x14ac:dyDescent="0.25">
      <c r="A9689" s="323"/>
    </row>
    <row r="9690" spans="1:1" x14ac:dyDescent="0.25">
      <c r="A9690" s="323"/>
    </row>
    <row r="9691" spans="1:1" x14ac:dyDescent="0.25">
      <c r="A9691" s="323"/>
    </row>
    <row r="9692" spans="1:1" x14ac:dyDescent="0.25">
      <c r="A9692" s="323"/>
    </row>
    <row r="9693" spans="1:1" x14ac:dyDescent="0.25">
      <c r="A9693" s="323"/>
    </row>
    <row r="9694" spans="1:1" x14ac:dyDescent="0.25">
      <c r="A9694" s="323"/>
    </row>
    <row r="9695" spans="1:1" x14ac:dyDescent="0.25">
      <c r="A9695" s="323"/>
    </row>
    <row r="9696" spans="1:1" x14ac:dyDescent="0.25">
      <c r="A9696" s="323"/>
    </row>
    <row r="9697" spans="1:1" x14ac:dyDescent="0.25">
      <c r="A9697" s="323"/>
    </row>
    <row r="9698" spans="1:1" x14ac:dyDescent="0.25">
      <c r="A9698" s="323"/>
    </row>
    <row r="9699" spans="1:1" x14ac:dyDescent="0.25">
      <c r="A9699" s="323"/>
    </row>
    <row r="9700" spans="1:1" x14ac:dyDescent="0.25">
      <c r="A9700" s="323"/>
    </row>
    <row r="9701" spans="1:1" x14ac:dyDescent="0.25">
      <c r="A9701" s="323"/>
    </row>
    <row r="9702" spans="1:1" x14ac:dyDescent="0.25">
      <c r="A9702" s="323"/>
    </row>
    <row r="9703" spans="1:1" x14ac:dyDescent="0.25">
      <c r="A9703" s="323"/>
    </row>
    <row r="9704" spans="1:1" x14ac:dyDescent="0.25">
      <c r="A9704" s="323"/>
    </row>
    <row r="9705" spans="1:1" x14ac:dyDescent="0.25">
      <c r="A9705" s="323"/>
    </row>
    <row r="9706" spans="1:1" x14ac:dyDescent="0.25">
      <c r="A9706" s="323"/>
    </row>
    <row r="9707" spans="1:1" x14ac:dyDescent="0.25">
      <c r="A9707" s="323"/>
    </row>
    <row r="9708" spans="1:1" x14ac:dyDescent="0.25">
      <c r="A9708" s="323"/>
    </row>
    <row r="9709" spans="1:1" x14ac:dyDescent="0.25">
      <c r="A9709" s="323"/>
    </row>
    <row r="9710" spans="1:1" x14ac:dyDescent="0.25">
      <c r="A9710" s="323"/>
    </row>
    <row r="9711" spans="1:1" x14ac:dyDescent="0.25">
      <c r="A9711" s="323"/>
    </row>
    <row r="9712" spans="1:1" x14ac:dyDescent="0.25">
      <c r="A9712" s="323"/>
    </row>
    <row r="9713" spans="1:1" x14ac:dyDescent="0.25">
      <c r="A9713" s="323"/>
    </row>
    <row r="9714" spans="1:1" x14ac:dyDescent="0.25">
      <c r="A9714" s="323"/>
    </row>
    <row r="9715" spans="1:1" x14ac:dyDescent="0.25">
      <c r="A9715" s="323"/>
    </row>
    <row r="9716" spans="1:1" x14ac:dyDescent="0.25">
      <c r="A9716" s="323"/>
    </row>
    <row r="9717" spans="1:1" x14ac:dyDescent="0.25">
      <c r="A9717" s="323"/>
    </row>
    <row r="9718" spans="1:1" x14ac:dyDescent="0.25">
      <c r="A9718" s="323"/>
    </row>
    <row r="9719" spans="1:1" x14ac:dyDescent="0.25">
      <c r="A9719" s="323"/>
    </row>
    <row r="9720" spans="1:1" x14ac:dyDescent="0.25">
      <c r="A9720" s="323"/>
    </row>
    <row r="9721" spans="1:1" x14ac:dyDescent="0.25">
      <c r="A9721" s="323"/>
    </row>
    <row r="9722" spans="1:1" x14ac:dyDescent="0.25">
      <c r="A9722" s="323"/>
    </row>
    <row r="9723" spans="1:1" x14ac:dyDescent="0.25">
      <c r="A9723" s="323"/>
    </row>
    <row r="9724" spans="1:1" x14ac:dyDescent="0.25">
      <c r="A9724" s="323"/>
    </row>
    <row r="9725" spans="1:1" x14ac:dyDescent="0.25">
      <c r="A9725" s="323"/>
    </row>
    <row r="9726" spans="1:1" x14ac:dyDescent="0.25">
      <c r="A9726" s="323"/>
    </row>
    <row r="9727" spans="1:1" x14ac:dyDescent="0.25">
      <c r="A9727" s="323"/>
    </row>
    <row r="9728" spans="1:1" x14ac:dyDescent="0.25">
      <c r="A9728" s="323"/>
    </row>
    <row r="9729" spans="1:1" x14ac:dyDescent="0.25">
      <c r="A9729" s="323"/>
    </row>
    <row r="9730" spans="1:1" x14ac:dyDescent="0.25">
      <c r="A9730" s="323"/>
    </row>
    <row r="9731" spans="1:1" x14ac:dyDescent="0.25">
      <c r="A9731" s="323"/>
    </row>
    <row r="9732" spans="1:1" x14ac:dyDescent="0.25">
      <c r="A9732" s="323"/>
    </row>
    <row r="9733" spans="1:1" x14ac:dyDescent="0.25">
      <c r="A9733" s="323"/>
    </row>
    <row r="9734" spans="1:1" x14ac:dyDescent="0.25">
      <c r="A9734" s="323"/>
    </row>
    <row r="9735" spans="1:1" x14ac:dyDescent="0.25">
      <c r="A9735" s="323"/>
    </row>
    <row r="9736" spans="1:1" x14ac:dyDescent="0.25">
      <c r="A9736" s="323"/>
    </row>
    <row r="9737" spans="1:1" x14ac:dyDescent="0.25">
      <c r="A9737" s="323"/>
    </row>
    <row r="9738" spans="1:1" x14ac:dyDescent="0.25">
      <c r="A9738" s="323"/>
    </row>
    <row r="9739" spans="1:1" x14ac:dyDescent="0.25">
      <c r="A9739" s="323"/>
    </row>
    <row r="9740" spans="1:1" x14ac:dyDescent="0.25">
      <c r="A9740" s="323"/>
    </row>
    <row r="9741" spans="1:1" x14ac:dyDescent="0.25">
      <c r="A9741" s="323"/>
    </row>
    <row r="9742" spans="1:1" x14ac:dyDescent="0.25">
      <c r="A9742" s="323"/>
    </row>
    <row r="9743" spans="1:1" x14ac:dyDescent="0.25">
      <c r="A9743" s="323"/>
    </row>
    <row r="9744" spans="1:1" x14ac:dyDescent="0.25">
      <c r="A9744" s="323"/>
    </row>
    <row r="9745" spans="1:1" x14ac:dyDescent="0.25">
      <c r="A9745" s="323"/>
    </row>
    <row r="9746" spans="1:1" x14ac:dyDescent="0.25">
      <c r="A9746" s="323"/>
    </row>
    <row r="9747" spans="1:1" x14ac:dyDescent="0.25">
      <c r="A9747" s="323"/>
    </row>
    <row r="9748" spans="1:1" x14ac:dyDescent="0.25">
      <c r="A9748" s="323"/>
    </row>
    <row r="9749" spans="1:1" x14ac:dyDescent="0.25">
      <c r="A9749" s="323"/>
    </row>
    <row r="9750" spans="1:1" x14ac:dyDescent="0.25">
      <c r="A9750" s="323"/>
    </row>
    <row r="9751" spans="1:1" x14ac:dyDescent="0.25">
      <c r="A9751" s="323"/>
    </row>
    <row r="9752" spans="1:1" x14ac:dyDescent="0.25">
      <c r="A9752" s="323"/>
    </row>
    <row r="9753" spans="1:1" x14ac:dyDescent="0.25">
      <c r="A9753" s="323"/>
    </row>
    <row r="9754" spans="1:1" x14ac:dyDescent="0.25">
      <c r="A9754" s="323"/>
    </row>
    <row r="9755" spans="1:1" x14ac:dyDescent="0.25">
      <c r="A9755" s="323"/>
    </row>
    <row r="9756" spans="1:1" x14ac:dyDescent="0.25">
      <c r="A9756" s="323"/>
    </row>
    <row r="9757" spans="1:1" x14ac:dyDescent="0.25">
      <c r="A9757" s="323"/>
    </row>
    <row r="9758" spans="1:1" x14ac:dyDescent="0.25">
      <c r="A9758" s="323"/>
    </row>
    <row r="9759" spans="1:1" x14ac:dyDescent="0.25">
      <c r="A9759" s="323"/>
    </row>
    <row r="9760" spans="1:1" x14ac:dyDescent="0.25">
      <c r="A9760" s="323"/>
    </row>
    <row r="9761" spans="1:1" x14ac:dyDescent="0.25">
      <c r="A9761" s="323"/>
    </row>
    <row r="9762" spans="1:1" x14ac:dyDescent="0.25">
      <c r="A9762" s="323"/>
    </row>
    <row r="9763" spans="1:1" x14ac:dyDescent="0.25">
      <c r="A9763" s="323"/>
    </row>
    <row r="9764" spans="1:1" x14ac:dyDescent="0.25">
      <c r="A9764" s="323"/>
    </row>
    <row r="9765" spans="1:1" x14ac:dyDescent="0.25">
      <c r="A9765" s="323"/>
    </row>
    <row r="9766" spans="1:1" x14ac:dyDescent="0.25">
      <c r="A9766" s="323"/>
    </row>
    <row r="9767" spans="1:1" x14ac:dyDescent="0.25">
      <c r="A9767" s="323"/>
    </row>
    <row r="9768" spans="1:1" x14ac:dyDescent="0.25">
      <c r="A9768" s="323"/>
    </row>
    <row r="9769" spans="1:1" x14ac:dyDescent="0.25">
      <c r="A9769" s="323"/>
    </row>
    <row r="9770" spans="1:1" x14ac:dyDescent="0.25">
      <c r="A9770" s="323"/>
    </row>
    <row r="9771" spans="1:1" x14ac:dyDescent="0.25">
      <c r="A9771" s="323"/>
    </row>
    <row r="9772" spans="1:1" x14ac:dyDescent="0.25">
      <c r="A9772" s="323"/>
    </row>
    <row r="9773" spans="1:1" x14ac:dyDescent="0.25">
      <c r="A9773" s="323"/>
    </row>
    <row r="9774" spans="1:1" x14ac:dyDescent="0.25">
      <c r="A9774" s="323"/>
    </row>
    <row r="9775" spans="1:1" x14ac:dyDescent="0.25">
      <c r="A9775" s="323"/>
    </row>
    <row r="9776" spans="1:1" x14ac:dyDescent="0.25">
      <c r="A9776" s="323"/>
    </row>
    <row r="9777" spans="1:1" x14ac:dyDescent="0.25">
      <c r="A9777" s="323"/>
    </row>
    <row r="9778" spans="1:1" x14ac:dyDescent="0.25">
      <c r="A9778" s="323"/>
    </row>
    <row r="9779" spans="1:1" x14ac:dyDescent="0.25">
      <c r="A9779" s="323"/>
    </row>
    <row r="9780" spans="1:1" x14ac:dyDescent="0.25">
      <c r="A9780" s="323"/>
    </row>
    <row r="9781" spans="1:1" x14ac:dyDescent="0.25">
      <c r="A9781" s="323"/>
    </row>
    <row r="9782" spans="1:1" x14ac:dyDescent="0.25">
      <c r="A9782" s="323"/>
    </row>
    <row r="9783" spans="1:1" x14ac:dyDescent="0.25">
      <c r="A9783" s="323"/>
    </row>
    <row r="9784" spans="1:1" x14ac:dyDescent="0.25">
      <c r="A9784" s="323"/>
    </row>
    <row r="9785" spans="1:1" x14ac:dyDescent="0.25">
      <c r="A9785" s="323"/>
    </row>
    <row r="9786" spans="1:1" x14ac:dyDescent="0.25">
      <c r="A9786" s="323"/>
    </row>
    <row r="9787" spans="1:1" x14ac:dyDescent="0.25">
      <c r="A9787" s="323"/>
    </row>
    <row r="9788" spans="1:1" x14ac:dyDescent="0.25">
      <c r="A9788" s="323"/>
    </row>
    <row r="9789" spans="1:1" x14ac:dyDescent="0.25">
      <c r="A9789" s="323"/>
    </row>
    <row r="9790" spans="1:1" x14ac:dyDescent="0.25">
      <c r="A9790" s="323"/>
    </row>
    <row r="9791" spans="1:1" x14ac:dyDescent="0.25">
      <c r="A9791" s="323"/>
    </row>
    <row r="9792" spans="1:1" x14ac:dyDescent="0.25">
      <c r="A9792" s="323"/>
    </row>
    <row r="9793" spans="1:1" x14ac:dyDescent="0.25">
      <c r="A9793" s="323"/>
    </row>
    <row r="9794" spans="1:1" x14ac:dyDescent="0.25">
      <c r="A9794" s="323"/>
    </row>
    <row r="9795" spans="1:1" x14ac:dyDescent="0.25">
      <c r="A9795" s="323"/>
    </row>
    <row r="9796" spans="1:1" x14ac:dyDescent="0.25">
      <c r="A9796" s="323"/>
    </row>
    <row r="9797" spans="1:1" x14ac:dyDescent="0.25">
      <c r="A9797" s="323"/>
    </row>
    <row r="9798" spans="1:1" x14ac:dyDescent="0.25">
      <c r="A9798" s="323"/>
    </row>
    <row r="9799" spans="1:1" x14ac:dyDescent="0.25">
      <c r="A9799" s="323"/>
    </row>
    <row r="9800" spans="1:1" x14ac:dyDescent="0.25">
      <c r="A9800" s="323"/>
    </row>
    <row r="9801" spans="1:1" x14ac:dyDescent="0.25">
      <c r="A9801" s="323"/>
    </row>
    <row r="9802" spans="1:1" x14ac:dyDescent="0.25">
      <c r="A9802" s="323"/>
    </row>
    <row r="9803" spans="1:1" x14ac:dyDescent="0.25">
      <c r="A9803" s="323"/>
    </row>
    <row r="9804" spans="1:1" x14ac:dyDescent="0.25">
      <c r="A9804" s="323"/>
    </row>
    <row r="9805" spans="1:1" x14ac:dyDescent="0.25">
      <c r="A9805" s="323"/>
    </row>
    <row r="9806" spans="1:1" x14ac:dyDescent="0.25">
      <c r="A9806" s="323"/>
    </row>
    <row r="9807" spans="1:1" x14ac:dyDescent="0.25">
      <c r="A9807" s="323"/>
    </row>
    <row r="9808" spans="1:1" x14ac:dyDescent="0.25">
      <c r="A9808" s="323"/>
    </row>
    <row r="9809" spans="1:1" x14ac:dyDescent="0.25">
      <c r="A9809" s="323"/>
    </row>
    <row r="9810" spans="1:1" x14ac:dyDescent="0.25">
      <c r="A9810" s="323"/>
    </row>
    <row r="9811" spans="1:1" x14ac:dyDescent="0.25">
      <c r="A9811" s="323"/>
    </row>
    <row r="9812" spans="1:1" x14ac:dyDescent="0.25">
      <c r="A9812" s="323"/>
    </row>
    <row r="9813" spans="1:1" x14ac:dyDescent="0.25">
      <c r="A9813" s="323"/>
    </row>
    <row r="9814" spans="1:1" x14ac:dyDescent="0.25">
      <c r="A9814" s="323"/>
    </row>
    <row r="9815" spans="1:1" x14ac:dyDescent="0.25">
      <c r="A9815" s="323"/>
    </row>
    <row r="9816" spans="1:1" x14ac:dyDescent="0.25">
      <c r="A9816" s="323"/>
    </row>
    <row r="9817" spans="1:1" x14ac:dyDescent="0.25">
      <c r="A9817" s="323"/>
    </row>
    <row r="9818" spans="1:1" x14ac:dyDescent="0.25">
      <c r="A9818" s="323"/>
    </row>
    <row r="9819" spans="1:1" x14ac:dyDescent="0.25">
      <c r="A9819" s="323"/>
    </row>
    <row r="9820" spans="1:1" x14ac:dyDescent="0.25">
      <c r="A9820" s="323"/>
    </row>
    <row r="9821" spans="1:1" x14ac:dyDescent="0.25">
      <c r="A9821" s="323"/>
    </row>
    <row r="9822" spans="1:1" x14ac:dyDescent="0.25">
      <c r="A9822" s="323"/>
    </row>
    <row r="9823" spans="1:1" x14ac:dyDescent="0.25">
      <c r="A9823" s="323"/>
    </row>
    <row r="9824" spans="1:1" x14ac:dyDescent="0.25">
      <c r="A9824" s="323"/>
    </row>
    <row r="9825" spans="1:1" x14ac:dyDescent="0.25">
      <c r="A9825" s="323"/>
    </row>
    <row r="9826" spans="1:1" x14ac:dyDescent="0.25">
      <c r="A9826" s="323"/>
    </row>
    <row r="9827" spans="1:1" x14ac:dyDescent="0.25">
      <c r="A9827" s="323"/>
    </row>
    <row r="9828" spans="1:1" x14ac:dyDescent="0.25">
      <c r="A9828" s="323"/>
    </row>
    <row r="9829" spans="1:1" x14ac:dyDescent="0.25">
      <c r="A9829" s="323"/>
    </row>
    <row r="9830" spans="1:1" x14ac:dyDescent="0.25">
      <c r="A9830" s="323"/>
    </row>
    <row r="9831" spans="1:1" x14ac:dyDescent="0.25">
      <c r="A9831" s="323"/>
    </row>
    <row r="9832" spans="1:1" x14ac:dyDescent="0.25">
      <c r="A9832" s="323"/>
    </row>
    <row r="9833" spans="1:1" x14ac:dyDescent="0.25">
      <c r="A9833" s="323"/>
    </row>
    <row r="9834" spans="1:1" x14ac:dyDescent="0.25">
      <c r="A9834" s="323"/>
    </row>
    <row r="9835" spans="1:1" x14ac:dyDescent="0.25">
      <c r="A9835" s="323"/>
    </row>
    <row r="9836" spans="1:1" x14ac:dyDescent="0.25">
      <c r="A9836" s="323"/>
    </row>
    <row r="9837" spans="1:1" x14ac:dyDescent="0.25">
      <c r="A9837" s="323"/>
    </row>
    <row r="9838" spans="1:1" x14ac:dyDescent="0.25">
      <c r="A9838" s="323"/>
    </row>
    <row r="9839" spans="1:1" x14ac:dyDescent="0.25">
      <c r="A9839" s="323"/>
    </row>
    <row r="9840" spans="1:1" x14ac:dyDescent="0.25">
      <c r="A9840" s="323"/>
    </row>
    <row r="9841" spans="1:1" x14ac:dyDescent="0.25">
      <c r="A9841" s="323"/>
    </row>
    <row r="9842" spans="1:1" x14ac:dyDescent="0.25">
      <c r="A9842" s="323"/>
    </row>
    <row r="9843" spans="1:1" x14ac:dyDescent="0.25">
      <c r="A9843" s="323"/>
    </row>
    <row r="9844" spans="1:1" x14ac:dyDescent="0.25">
      <c r="A9844" s="323"/>
    </row>
    <row r="9845" spans="1:1" x14ac:dyDescent="0.25">
      <c r="A9845" s="323"/>
    </row>
    <row r="9846" spans="1:1" x14ac:dyDescent="0.25">
      <c r="A9846" s="323"/>
    </row>
    <row r="9847" spans="1:1" x14ac:dyDescent="0.25">
      <c r="A9847" s="323"/>
    </row>
    <row r="9848" spans="1:1" x14ac:dyDescent="0.25">
      <c r="A9848" s="323"/>
    </row>
    <row r="9849" spans="1:1" x14ac:dyDescent="0.25">
      <c r="A9849" s="323"/>
    </row>
    <row r="9850" spans="1:1" x14ac:dyDescent="0.25">
      <c r="A9850" s="323"/>
    </row>
    <row r="9851" spans="1:1" x14ac:dyDescent="0.25">
      <c r="A9851" s="323"/>
    </row>
    <row r="9852" spans="1:1" x14ac:dyDescent="0.25">
      <c r="A9852" s="323"/>
    </row>
    <row r="9853" spans="1:1" x14ac:dyDescent="0.25">
      <c r="A9853" s="323"/>
    </row>
    <row r="9854" spans="1:1" x14ac:dyDescent="0.25">
      <c r="A9854" s="323"/>
    </row>
    <row r="9855" spans="1:1" x14ac:dyDescent="0.25">
      <c r="A9855" s="323"/>
    </row>
    <row r="9856" spans="1:1" x14ac:dyDescent="0.25">
      <c r="A9856" s="323"/>
    </row>
    <row r="9857" spans="1:1" x14ac:dyDescent="0.25">
      <c r="A9857" s="323"/>
    </row>
    <row r="9858" spans="1:1" x14ac:dyDescent="0.25">
      <c r="A9858" s="323"/>
    </row>
    <row r="9859" spans="1:1" x14ac:dyDescent="0.25">
      <c r="A9859" s="323"/>
    </row>
    <row r="9860" spans="1:1" x14ac:dyDescent="0.25">
      <c r="A9860" s="323"/>
    </row>
    <row r="9861" spans="1:1" x14ac:dyDescent="0.25">
      <c r="A9861" s="323"/>
    </row>
    <row r="9862" spans="1:1" x14ac:dyDescent="0.25">
      <c r="A9862" s="323"/>
    </row>
    <row r="9863" spans="1:1" x14ac:dyDescent="0.25">
      <c r="A9863" s="323"/>
    </row>
    <row r="9864" spans="1:1" x14ac:dyDescent="0.25">
      <c r="A9864" s="323"/>
    </row>
    <row r="9865" spans="1:1" x14ac:dyDescent="0.25">
      <c r="A9865" s="323"/>
    </row>
    <row r="9866" spans="1:1" x14ac:dyDescent="0.25">
      <c r="A9866" s="323"/>
    </row>
    <row r="9867" spans="1:1" x14ac:dyDescent="0.25">
      <c r="A9867" s="323"/>
    </row>
    <row r="9868" spans="1:1" x14ac:dyDescent="0.25">
      <c r="A9868" s="323"/>
    </row>
    <row r="9869" spans="1:1" x14ac:dyDescent="0.25">
      <c r="A9869" s="323"/>
    </row>
    <row r="9870" spans="1:1" x14ac:dyDescent="0.25">
      <c r="A9870" s="323"/>
    </row>
    <row r="9871" spans="1:1" x14ac:dyDescent="0.25">
      <c r="A9871" s="323"/>
    </row>
    <row r="9872" spans="1:1" x14ac:dyDescent="0.25">
      <c r="A9872" s="323"/>
    </row>
    <row r="9873" spans="1:1" x14ac:dyDescent="0.25">
      <c r="A9873" s="323"/>
    </row>
    <row r="9874" spans="1:1" x14ac:dyDescent="0.25">
      <c r="A9874" s="323"/>
    </row>
    <row r="9875" spans="1:1" x14ac:dyDescent="0.25">
      <c r="A9875" s="323"/>
    </row>
    <row r="9876" spans="1:1" x14ac:dyDescent="0.25">
      <c r="A9876" s="323"/>
    </row>
    <row r="9877" spans="1:1" x14ac:dyDescent="0.25">
      <c r="A9877" s="323"/>
    </row>
    <row r="9878" spans="1:1" x14ac:dyDescent="0.25">
      <c r="A9878" s="323"/>
    </row>
    <row r="9879" spans="1:1" x14ac:dyDescent="0.25">
      <c r="A9879" s="323"/>
    </row>
    <row r="9880" spans="1:1" x14ac:dyDescent="0.25">
      <c r="A9880" s="323"/>
    </row>
    <row r="9881" spans="1:1" x14ac:dyDescent="0.25">
      <c r="A9881" s="323"/>
    </row>
    <row r="9882" spans="1:1" x14ac:dyDescent="0.25">
      <c r="A9882" s="323"/>
    </row>
    <row r="9883" spans="1:1" x14ac:dyDescent="0.25">
      <c r="A9883" s="323"/>
    </row>
    <row r="9884" spans="1:1" x14ac:dyDescent="0.25">
      <c r="A9884" s="323"/>
    </row>
    <row r="9885" spans="1:1" x14ac:dyDescent="0.25">
      <c r="A9885" s="323"/>
    </row>
    <row r="9886" spans="1:1" x14ac:dyDescent="0.25">
      <c r="A9886" s="323"/>
    </row>
    <row r="9887" spans="1:1" x14ac:dyDescent="0.25">
      <c r="A9887" s="323"/>
    </row>
    <row r="9888" spans="1:1" x14ac:dyDescent="0.25">
      <c r="A9888" s="323"/>
    </row>
    <row r="9889" spans="1:1" x14ac:dyDescent="0.25">
      <c r="A9889" s="323"/>
    </row>
    <row r="9890" spans="1:1" x14ac:dyDescent="0.25">
      <c r="A9890" s="323"/>
    </row>
    <row r="9891" spans="1:1" x14ac:dyDescent="0.25">
      <c r="A9891" s="323"/>
    </row>
    <row r="9892" spans="1:1" x14ac:dyDescent="0.25">
      <c r="A9892" s="323"/>
    </row>
    <row r="9893" spans="1:1" x14ac:dyDescent="0.25">
      <c r="A9893" s="323"/>
    </row>
    <row r="9894" spans="1:1" x14ac:dyDescent="0.25">
      <c r="A9894" s="323"/>
    </row>
    <row r="9895" spans="1:1" x14ac:dyDescent="0.25">
      <c r="A9895" s="323"/>
    </row>
    <row r="9896" spans="1:1" x14ac:dyDescent="0.25">
      <c r="A9896" s="323"/>
    </row>
    <row r="9897" spans="1:1" x14ac:dyDescent="0.25">
      <c r="A9897" s="323"/>
    </row>
    <row r="9898" spans="1:1" x14ac:dyDescent="0.25">
      <c r="A9898" s="323"/>
    </row>
    <row r="9899" spans="1:1" x14ac:dyDescent="0.25">
      <c r="A9899" s="323"/>
    </row>
    <row r="9900" spans="1:1" x14ac:dyDescent="0.25">
      <c r="A9900" s="323"/>
    </row>
    <row r="9901" spans="1:1" x14ac:dyDescent="0.25">
      <c r="A9901" s="323"/>
    </row>
    <row r="9902" spans="1:1" x14ac:dyDescent="0.25">
      <c r="A9902" s="323"/>
    </row>
    <row r="9903" spans="1:1" x14ac:dyDescent="0.25">
      <c r="A9903" s="323"/>
    </row>
    <row r="9904" spans="1:1" x14ac:dyDescent="0.25">
      <c r="A9904" s="323"/>
    </row>
    <row r="9905" spans="1:1" x14ac:dyDescent="0.25">
      <c r="A9905" s="323"/>
    </row>
    <row r="9906" spans="1:1" x14ac:dyDescent="0.25">
      <c r="A9906" s="323"/>
    </row>
    <row r="9907" spans="1:1" x14ac:dyDescent="0.25">
      <c r="A9907" s="323"/>
    </row>
    <row r="9908" spans="1:1" x14ac:dyDescent="0.25">
      <c r="A9908" s="323"/>
    </row>
    <row r="9909" spans="1:1" x14ac:dyDescent="0.25">
      <c r="A9909" s="323"/>
    </row>
    <row r="9910" spans="1:1" x14ac:dyDescent="0.25">
      <c r="A9910" s="323"/>
    </row>
    <row r="9911" spans="1:1" x14ac:dyDescent="0.25">
      <c r="A9911" s="323"/>
    </row>
    <row r="9912" spans="1:1" x14ac:dyDescent="0.25">
      <c r="A9912" s="323"/>
    </row>
    <row r="9913" spans="1:1" x14ac:dyDescent="0.25">
      <c r="A9913" s="323"/>
    </row>
    <row r="9914" spans="1:1" x14ac:dyDescent="0.25">
      <c r="A9914" s="323"/>
    </row>
    <row r="9915" spans="1:1" x14ac:dyDescent="0.25">
      <c r="A9915" s="323"/>
    </row>
    <row r="9916" spans="1:1" x14ac:dyDescent="0.25">
      <c r="A9916" s="323"/>
    </row>
    <row r="9917" spans="1:1" x14ac:dyDescent="0.25">
      <c r="A9917" s="323"/>
    </row>
    <row r="9918" spans="1:1" x14ac:dyDescent="0.25">
      <c r="A9918" s="323"/>
    </row>
    <row r="9919" spans="1:1" x14ac:dyDescent="0.25">
      <c r="A9919" s="323"/>
    </row>
    <row r="9920" spans="1:1" x14ac:dyDescent="0.25">
      <c r="A9920" s="323"/>
    </row>
    <row r="9921" spans="1:1" x14ac:dyDescent="0.25">
      <c r="A9921" s="323"/>
    </row>
    <row r="9922" spans="1:1" x14ac:dyDescent="0.25">
      <c r="A9922" s="323"/>
    </row>
    <row r="9923" spans="1:1" x14ac:dyDescent="0.25">
      <c r="A9923" s="323"/>
    </row>
    <row r="9924" spans="1:1" x14ac:dyDescent="0.25">
      <c r="A9924" s="323"/>
    </row>
    <row r="9925" spans="1:1" x14ac:dyDescent="0.25">
      <c r="A9925" s="323"/>
    </row>
    <row r="9926" spans="1:1" x14ac:dyDescent="0.25">
      <c r="A9926" s="323"/>
    </row>
    <row r="9927" spans="1:1" x14ac:dyDescent="0.25">
      <c r="A9927" s="323"/>
    </row>
    <row r="9928" spans="1:1" x14ac:dyDescent="0.25">
      <c r="A9928" s="323"/>
    </row>
    <row r="9929" spans="1:1" x14ac:dyDescent="0.25">
      <c r="A9929" s="323"/>
    </row>
    <row r="9930" spans="1:1" x14ac:dyDescent="0.25">
      <c r="A9930" s="323"/>
    </row>
    <row r="9931" spans="1:1" x14ac:dyDescent="0.25">
      <c r="A9931" s="323"/>
    </row>
    <row r="9932" spans="1:1" x14ac:dyDescent="0.25">
      <c r="A9932" s="323"/>
    </row>
    <row r="9933" spans="1:1" x14ac:dyDescent="0.25">
      <c r="A9933" s="323"/>
    </row>
    <row r="9934" spans="1:1" x14ac:dyDescent="0.25">
      <c r="A9934" s="323"/>
    </row>
    <row r="9935" spans="1:1" x14ac:dyDescent="0.25">
      <c r="A9935" s="323"/>
    </row>
    <row r="9936" spans="1:1" x14ac:dyDescent="0.25">
      <c r="A9936" s="323"/>
    </row>
    <row r="9937" spans="1:1" x14ac:dyDescent="0.25">
      <c r="A9937" s="323"/>
    </row>
    <row r="9938" spans="1:1" x14ac:dyDescent="0.25">
      <c r="A9938" s="323"/>
    </row>
    <row r="9939" spans="1:1" x14ac:dyDescent="0.25">
      <c r="A9939" s="323"/>
    </row>
    <row r="9940" spans="1:1" x14ac:dyDescent="0.25">
      <c r="A9940" s="323"/>
    </row>
    <row r="9941" spans="1:1" x14ac:dyDescent="0.25">
      <c r="A9941" s="323"/>
    </row>
    <row r="9942" spans="1:1" x14ac:dyDescent="0.25">
      <c r="A9942" s="323"/>
    </row>
    <row r="9943" spans="1:1" x14ac:dyDescent="0.25">
      <c r="A9943" s="323"/>
    </row>
    <row r="9944" spans="1:1" x14ac:dyDescent="0.25">
      <c r="A9944" s="323"/>
    </row>
    <row r="9945" spans="1:1" x14ac:dyDescent="0.25">
      <c r="A9945" s="323"/>
    </row>
    <row r="9946" spans="1:1" x14ac:dyDescent="0.25">
      <c r="A9946" s="323"/>
    </row>
    <row r="9947" spans="1:1" x14ac:dyDescent="0.25">
      <c r="A9947" s="323"/>
    </row>
    <row r="9948" spans="1:1" x14ac:dyDescent="0.25">
      <c r="A9948" s="323"/>
    </row>
    <row r="9949" spans="1:1" x14ac:dyDescent="0.25">
      <c r="A9949" s="323"/>
    </row>
    <row r="9950" spans="1:1" x14ac:dyDescent="0.25">
      <c r="A9950" s="323"/>
    </row>
    <row r="9951" spans="1:1" x14ac:dyDescent="0.25">
      <c r="A9951" s="323"/>
    </row>
    <row r="9952" spans="1:1" x14ac:dyDescent="0.25">
      <c r="A9952" s="323"/>
    </row>
    <row r="9953" spans="1:1" x14ac:dyDescent="0.25">
      <c r="A9953" s="323"/>
    </row>
    <row r="9954" spans="1:1" x14ac:dyDescent="0.25">
      <c r="A9954" s="323"/>
    </row>
    <row r="9955" spans="1:1" x14ac:dyDescent="0.25">
      <c r="A9955" s="323"/>
    </row>
    <row r="9956" spans="1:1" x14ac:dyDescent="0.25">
      <c r="A9956" s="323"/>
    </row>
    <row r="9957" spans="1:1" x14ac:dyDescent="0.25">
      <c r="A9957" s="323"/>
    </row>
    <row r="9958" spans="1:1" x14ac:dyDescent="0.25">
      <c r="A9958" s="323"/>
    </row>
    <row r="9959" spans="1:1" x14ac:dyDescent="0.25">
      <c r="A9959" s="323"/>
    </row>
    <row r="9960" spans="1:1" x14ac:dyDescent="0.25">
      <c r="A9960" s="323"/>
    </row>
    <row r="9961" spans="1:1" x14ac:dyDescent="0.25">
      <c r="A9961" s="323"/>
    </row>
    <row r="9962" spans="1:1" x14ac:dyDescent="0.25">
      <c r="A9962" s="323"/>
    </row>
    <row r="9963" spans="1:1" x14ac:dyDescent="0.25">
      <c r="A9963" s="323"/>
    </row>
    <row r="9964" spans="1:1" x14ac:dyDescent="0.25">
      <c r="A9964" s="323"/>
    </row>
    <row r="9965" spans="1:1" x14ac:dyDescent="0.25">
      <c r="A9965" s="323"/>
    </row>
    <row r="9966" spans="1:1" x14ac:dyDescent="0.25">
      <c r="A9966" s="323"/>
    </row>
    <row r="9967" spans="1:1" x14ac:dyDescent="0.25">
      <c r="A9967" s="323"/>
    </row>
    <row r="9968" spans="1:1" x14ac:dyDescent="0.25">
      <c r="A9968" s="323"/>
    </row>
    <row r="9969" spans="1:1" x14ac:dyDescent="0.25">
      <c r="A9969" s="323"/>
    </row>
    <row r="9970" spans="1:1" x14ac:dyDescent="0.25">
      <c r="A9970" s="323"/>
    </row>
    <row r="9971" spans="1:1" x14ac:dyDescent="0.25">
      <c r="A9971" s="323"/>
    </row>
    <row r="9972" spans="1:1" x14ac:dyDescent="0.25">
      <c r="A9972" s="323"/>
    </row>
    <row r="9973" spans="1:1" x14ac:dyDescent="0.25">
      <c r="A9973" s="323"/>
    </row>
    <row r="9974" spans="1:1" x14ac:dyDescent="0.25">
      <c r="A9974" s="323"/>
    </row>
    <row r="9975" spans="1:1" x14ac:dyDescent="0.25">
      <c r="A9975" s="323"/>
    </row>
    <row r="9976" spans="1:1" x14ac:dyDescent="0.25">
      <c r="A9976" s="323"/>
    </row>
    <row r="9977" spans="1:1" x14ac:dyDescent="0.25">
      <c r="A9977" s="323"/>
    </row>
    <row r="9978" spans="1:1" x14ac:dyDescent="0.25">
      <c r="A9978" s="323"/>
    </row>
    <row r="9979" spans="1:1" x14ac:dyDescent="0.25">
      <c r="A9979" s="323"/>
    </row>
    <row r="9980" spans="1:1" x14ac:dyDescent="0.25">
      <c r="A9980" s="323"/>
    </row>
    <row r="9981" spans="1:1" x14ac:dyDescent="0.25">
      <c r="A9981" s="323"/>
    </row>
    <row r="9982" spans="1:1" x14ac:dyDescent="0.25">
      <c r="A9982" s="323"/>
    </row>
    <row r="9983" spans="1:1" x14ac:dyDescent="0.25">
      <c r="A9983" s="323"/>
    </row>
    <row r="9984" spans="1:1" x14ac:dyDescent="0.25">
      <c r="A9984" s="323"/>
    </row>
    <row r="9985" spans="1:1" x14ac:dyDescent="0.25">
      <c r="A9985" s="323"/>
    </row>
    <row r="9986" spans="1:1" x14ac:dyDescent="0.25">
      <c r="A9986" s="323"/>
    </row>
    <row r="9987" spans="1:1" x14ac:dyDescent="0.25">
      <c r="A9987" s="323"/>
    </row>
    <row r="9988" spans="1:1" x14ac:dyDescent="0.25">
      <c r="A9988" s="323"/>
    </row>
    <row r="9989" spans="1:1" x14ac:dyDescent="0.25">
      <c r="A9989" s="323"/>
    </row>
    <row r="9990" spans="1:1" x14ac:dyDescent="0.25">
      <c r="A9990" s="323"/>
    </row>
    <row r="9991" spans="1:1" x14ac:dyDescent="0.25">
      <c r="A9991" s="323"/>
    </row>
    <row r="9992" spans="1:1" x14ac:dyDescent="0.25">
      <c r="A9992" s="323"/>
    </row>
    <row r="9993" spans="1:1" x14ac:dyDescent="0.25">
      <c r="A9993" s="323"/>
    </row>
    <row r="9994" spans="1:1" x14ac:dyDescent="0.25">
      <c r="A9994" s="323"/>
    </row>
    <row r="9995" spans="1:1" x14ac:dyDescent="0.25">
      <c r="A9995" s="323"/>
    </row>
    <row r="9996" spans="1:1" x14ac:dyDescent="0.25">
      <c r="A9996" s="323"/>
    </row>
    <row r="9997" spans="1:1" x14ac:dyDescent="0.25">
      <c r="A9997" s="323"/>
    </row>
    <row r="9998" spans="1:1" x14ac:dyDescent="0.25">
      <c r="A9998" s="323"/>
    </row>
    <row r="9999" spans="1:1" x14ac:dyDescent="0.25">
      <c r="A9999" s="323"/>
    </row>
    <row r="10000" spans="1:1" x14ac:dyDescent="0.25">
      <c r="A10000" s="323"/>
    </row>
    <row r="10001" spans="1:1" x14ac:dyDescent="0.25">
      <c r="A10001" s="323"/>
    </row>
    <row r="10002" spans="1:1" x14ac:dyDescent="0.25">
      <c r="A10002" s="323"/>
    </row>
    <row r="10003" spans="1:1" x14ac:dyDescent="0.25">
      <c r="A10003" s="323"/>
    </row>
    <row r="10004" spans="1:1" x14ac:dyDescent="0.25">
      <c r="A10004" s="323"/>
    </row>
    <row r="10005" spans="1:1" x14ac:dyDescent="0.25">
      <c r="A10005" s="323"/>
    </row>
    <row r="10006" spans="1:1" x14ac:dyDescent="0.25">
      <c r="A10006" s="323"/>
    </row>
    <row r="10007" spans="1:1" x14ac:dyDescent="0.25">
      <c r="A10007" s="323"/>
    </row>
    <row r="10008" spans="1:1" x14ac:dyDescent="0.25">
      <c r="A10008" s="323"/>
    </row>
    <row r="10009" spans="1:1" x14ac:dyDescent="0.25">
      <c r="A10009" s="323"/>
    </row>
    <row r="10010" spans="1:1" x14ac:dyDescent="0.25">
      <c r="A10010" s="323"/>
    </row>
    <row r="10011" spans="1:1" x14ac:dyDescent="0.25">
      <c r="A10011" s="323"/>
    </row>
    <row r="10012" spans="1:1" x14ac:dyDescent="0.25">
      <c r="A10012" s="323"/>
    </row>
    <row r="10013" spans="1:1" x14ac:dyDescent="0.25">
      <c r="A10013" s="323"/>
    </row>
    <row r="10014" spans="1:1" x14ac:dyDescent="0.25">
      <c r="A10014" s="323"/>
    </row>
    <row r="10015" spans="1:1" x14ac:dyDescent="0.25">
      <c r="A10015" s="323"/>
    </row>
    <row r="10016" spans="1:1" x14ac:dyDescent="0.25">
      <c r="A10016" s="323"/>
    </row>
    <row r="10017" spans="1:1" x14ac:dyDescent="0.25">
      <c r="A10017" s="323"/>
    </row>
    <row r="10018" spans="1:1" x14ac:dyDescent="0.25">
      <c r="A10018" s="323"/>
    </row>
    <row r="10019" spans="1:1" x14ac:dyDescent="0.25">
      <c r="A10019" s="323"/>
    </row>
    <row r="10020" spans="1:1" x14ac:dyDescent="0.25">
      <c r="A10020" s="323"/>
    </row>
    <row r="10021" spans="1:1" x14ac:dyDescent="0.25">
      <c r="A10021" s="323"/>
    </row>
    <row r="10022" spans="1:1" x14ac:dyDescent="0.25">
      <c r="A10022" s="323"/>
    </row>
    <row r="10023" spans="1:1" x14ac:dyDescent="0.25">
      <c r="A10023" s="323"/>
    </row>
    <row r="10024" spans="1:1" x14ac:dyDescent="0.25">
      <c r="A10024" s="323"/>
    </row>
    <row r="10025" spans="1:1" x14ac:dyDescent="0.25">
      <c r="A10025" s="323"/>
    </row>
    <row r="10026" spans="1:1" x14ac:dyDescent="0.25">
      <c r="A10026" s="323"/>
    </row>
    <row r="10027" spans="1:1" x14ac:dyDescent="0.25">
      <c r="A10027" s="323"/>
    </row>
    <row r="10028" spans="1:1" x14ac:dyDescent="0.25">
      <c r="A10028" s="323"/>
    </row>
    <row r="10029" spans="1:1" x14ac:dyDescent="0.25">
      <c r="A10029" s="323"/>
    </row>
    <row r="10030" spans="1:1" x14ac:dyDescent="0.25">
      <c r="A10030" s="323"/>
    </row>
    <row r="10031" spans="1:1" x14ac:dyDescent="0.25">
      <c r="A10031" s="323"/>
    </row>
    <row r="10032" spans="1:1" x14ac:dyDescent="0.25">
      <c r="A10032" s="323"/>
    </row>
    <row r="10033" spans="1:1" x14ac:dyDescent="0.25">
      <c r="A10033" s="323"/>
    </row>
    <row r="10034" spans="1:1" x14ac:dyDescent="0.25">
      <c r="A10034" s="323"/>
    </row>
    <row r="10035" spans="1:1" x14ac:dyDescent="0.25">
      <c r="A10035" s="323"/>
    </row>
    <row r="10036" spans="1:1" x14ac:dyDescent="0.25">
      <c r="A10036" s="323"/>
    </row>
    <row r="10037" spans="1:1" x14ac:dyDescent="0.25">
      <c r="A10037" s="323"/>
    </row>
    <row r="10038" spans="1:1" x14ac:dyDescent="0.25">
      <c r="A10038" s="323"/>
    </row>
    <row r="10039" spans="1:1" x14ac:dyDescent="0.25">
      <c r="A10039" s="323"/>
    </row>
    <row r="10040" spans="1:1" x14ac:dyDescent="0.25">
      <c r="A10040" s="323"/>
    </row>
    <row r="10041" spans="1:1" x14ac:dyDescent="0.25">
      <c r="A10041" s="323"/>
    </row>
    <row r="10042" spans="1:1" x14ac:dyDescent="0.25">
      <c r="A10042" s="323"/>
    </row>
    <row r="10043" spans="1:1" x14ac:dyDescent="0.25">
      <c r="A10043" s="323"/>
    </row>
    <row r="10044" spans="1:1" x14ac:dyDescent="0.25">
      <c r="A10044" s="323"/>
    </row>
    <row r="10045" spans="1:1" x14ac:dyDescent="0.25">
      <c r="A10045" s="323"/>
    </row>
    <row r="10046" spans="1:1" x14ac:dyDescent="0.25">
      <c r="A10046" s="323"/>
    </row>
    <row r="10047" spans="1:1" x14ac:dyDescent="0.25">
      <c r="A10047" s="323"/>
    </row>
    <row r="10048" spans="1:1" x14ac:dyDescent="0.25">
      <c r="A10048" s="323"/>
    </row>
    <row r="10049" spans="1:1" x14ac:dyDescent="0.25">
      <c r="A10049" s="323"/>
    </row>
    <row r="10050" spans="1:1" x14ac:dyDescent="0.25">
      <c r="A10050" s="323"/>
    </row>
    <row r="10051" spans="1:1" x14ac:dyDescent="0.25">
      <c r="A10051" s="323"/>
    </row>
    <row r="10052" spans="1:1" x14ac:dyDescent="0.25">
      <c r="A10052" s="323"/>
    </row>
    <row r="10053" spans="1:1" x14ac:dyDescent="0.25">
      <c r="A10053" s="323"/>
    </row>
    <row r="10054" spans="1:1" x14ac:dyDescent="0.25">
      <c r="A10054" s="323"/>
    </row>
    <row r="10055" spans="1:1" x14ac:dyDescent="0.25">
      <c r="A10055" s="323"/>
    </row>
    <row r="10056" spans="1:1" x14ac:dyDescent="0.25">
      <c r="A10056" s="323"/>
    </row>
    <row r="10057" spans="1:1" x14ac:dyDescent="0.25">
      <c r="A10057" s="323"/>
    </row>
    <row r="10058" spans="1:1" x14ac:dyDescent="0.25">
      <c r="A10058" s="323"/>
    </row>
    <row r="10059" spans="1:1" x14ac:dyDescent="0.25">
      <c r="A10059" s="323"/>
    </row>
    <row r="10060" spans="1:1" x14ac:dyDescent="0.25">
      <c r="A10060" s="323"/>
    </row>
    <row r="10061" spans="1:1" x14ac:dyDescent="0.25">
      <c r="A10061" s="323"/>
    </row>
    <row r="10062" spans="1:1" x14ac:dyDescent="0.25">
      <c r="A10062" s="323"/>
    </row>
    <row r="10063" spans="1:1" x14ac:dyDescent="0.25">
      <c r="A10063" s="323"/>
    </row>
    <row r="10064" spans="1:1" x14ac:dyDescent="0.25">
      <c r="A10064" s="323"/>
    </row>
    <row r="10065" spans="1:1" x14ac:dyDescent="0.25">
      <c r="A10065" s="323"/>
    </row>
    <row r="10066" spans="1:1" x14ac:dyDescent="0.25">
      <c r="A10066" s="323"/>
    </row>
    <row r="10067" spans="1:1" x14ac:dyDescent="0.25">
      <c r="A10067" s="323"/>
    </row>
    <row r="10068" spans="1:1" x14ac:dyDescent="0.25">
      <c r="A10068" s="323"/>
    </row>
    <row r="10069" spans="1:1" x14ac:dyDescent="0.25">
      <c r="A10069" s="323"/>
    </row>
    <row r="10070" spans="1:1" x14ac:dyDescent="0.25">
      <c r="A10070" s="323"/>
    </row>
    <row r="10071" spans="1:1" x14ac:dyDescent="0.25">
      <c r="A10071" s="323"/>
    </row>
    <row r="10072" spans="1:1" x14ac:dyDescent="0.25">
      <c r="A10072" s="323"/>
    </row>
    <row r="10073" spans="1:1" x14ac:dyDescent="0.25">
      <c r="A10073" s="323"/>
    </row>
    <row r="10074" spans="1:1" x14ac:dyDescent="0.25">
      <c r="A10074" s="323"/>
    </row>
    <row r="10075" spans="1:1" x14ac:dyDescent="0.25">
      <c r="A10075" s="323"/>
    </row>
    <row r="10076" spans="1:1" x14ac:dyDescent="0.25">
      <c r="A10076" s="323"/>
    </row>
    <row r="10077" spans="1:1" x14ac:dyDescent="0.25">
      <c r="A10077" s="323"/>
    </row>
    <row r="10078" spans="1:1" x14ac:dyDescent="0.25">
      <c r="A10078" s="323"/>
    </row>
    <row r="10079" spans="1:1" x14ac:dyDescent="0.25">
      <c r="A10079" s="323"/>
    </row>
    <row r="10080" spans="1:1" x14ac:dyDescent="0.25">
      <c r="A10080" s="323"/>
    </row>
    <row r="10081" spans="1:1" x14ac:dyDescent="0.25">
      <c r="A10081" s="323"/>
    </row>
    <row r="10082" spans="1:1" x14ac:dyDescent="0.25">
      <c r="A10082" s="323"/>
    </row>
    <row r="10083" spans="1:1" x14ac:dyDescent="0.25">
      <c r="A10083" s="323"/>
    </row>
    <row r="10084" spans="1:1" x14ac:dyDescent="0.25">
      <c r="A10084" s="323"/>
    </row>
    <row r="10085" spans="1:1" x14ac:dyDescent="0.25">
      <c r="A10085" s="323"/>
    </row>
    <row r="10086" spans="1:1" x14ac:dyDescent="0.25">
      <c r="A10086" s="323"/>
    </row>
    <row r="10087" spans="1:1" x14ac:dyDescent="0.25">
      <c r="A10087" s="323"/>
    </row>
    <row r="10088" spans="1:1" x14ac:dyDescent="0.25">
      <c r="A10088" s="323"/>
    </row>
    <row r="10089" spans="1:1" x14ac:dyDescent="0.25">
      <c r="A10089" s="323"/>
    </row>
    <row r="10090" spans="1:1" x14ac:dyDescent="0.25">
      <c r="A10090" s="323"/>
    </row>
    <row r="10091" spans="1:1" x14ac:dyDescent="0.25">
      <c r="A10091" s="323"/>
    </row>
    <row r="10092" spans="1:1" x14ac:dyDescent="0.25">
      <c r="A10092" s="323"/>
    </row>
    <row r="10093" spans="1:1" x14ac:dyDescent="0.25">
      <c r="A10093" s="323"/>
    </row>
    <row r="10094" spans="1:1" x14ac:dyDescent="0.25">
      <c r="A10094" s="323"/>
    </row>
    <row r="10095" spans="1:1" x14ac:dyDescent="0.25">
      <c r="A10095" s="323"/>
    </row>
    <row r="10096" spans="1:1" x14ac:dyDescent="0.25">
      <c r="A10096" s="323"/>
    </row>
    <row r="10097" spans="1:1" x14ac:dyDescent="0.25">
      <c r="A10097" s="323"/>
    </row>
    <row r="10098" spans="1:1" x14ac:dyDescent="0.25">
      <c r="A10098" s="323"/>
    </row>
    <row r="10099" spans="1:1" x14ac:dyDescent="0.25">
      <c r="A10099" s="323"/>
    </row>
    <row r="10100" spans="1:1" x14ac:dyDescent="0.25">
      <c r="A10100" s="323"/>
    </row>
    <row r="10101" spans="1:1" x14ac:dyDescent="0.25">
      <c r="A10101" s="323"/>
    </row>
    <row r="10102" spans="1:1" x14ac:dyDescent="0.25">
      <c r="A10102" s="323"/>
    </row>
    <row r="10103" spans="1:1" x14ac:dyDescent="0.25">
      <c r="A10103" s="323"/>
    </row>
    <row r="10104" spans="1:1" x14ac:dyDescent="0.25">
      <c r="A10104" s="323"/>
    </row>
    <row r="10105" spans="1:1" x14ac:dyDescent="0.25">
      <c r="A10105" s="323"/>
    </row>
    <row r="10106" spans="1:1" x14ac:dyDescent="0.25">
      <c r="A10106" s="323"/>
    </row>
    <row r="10107" spans="1:1" x14ac:dyDescent="0.25">
      <c r="A10107" s="323"/>
    </row>
    <row r="10108" spans="1:1" x14ac:dyDescent="0.25">
      <c r="A10108" s="323"/>
    </row>
    <row r="10109" spans="1:1" x14ac:dyDescent="0.25">
      <c r="A10109" s="323"/>
    </row>
    <row r="10110" spans="1:1" x14ac:dyDescent="0.25">
      <c r="A10110" s="323"/>
    </row>
    <row r="10111" spans="1:1" x14ac:dyDescent="0.25">
      <c r="A10111" s="323"/>
    </row>
    <row r="10112" spans="1:1" x14ac:dyDescent="0.25">
      <c r="A10112" s="323"/>
    </row>
    <row r="10113" spans="1:1" x14ac:dyDescent="0.25">
      <c r="A10113" s="323"/>
    </row>
    <row r="10114" spans="1:1" x14ac:dyDescent="0.25">
      <c r="A10114" s="323"/>
    </row>
    <row r="10115" spans="1:1" x14ac:dyDescent="0.25">
      <c r="A10115" s="323"/>
    </row>
    <row r="10116" spans="1:1" x14ac:dyDescent="0.25">
      <c r="A10116" s="323"/>
    </row>
    <row r="10117" spans="1:1" x14ac:dyDescent="0.25">
      <c r="A10117" s="323"/>
    </row>
    <row r="10118" spans="1:1" x14ac:dyDescent="0.25">
      <c r="A10118" s="323"/>
    </row>
    <row r="10119" spans="1:1" x14ac:dyDescent="0.25">
      <c r="A10119" s="323"/>
    </row>
    <row r="10120" spans="1:1" x14ac:dyDescent="0.25">
      <c r="A10120" s="323"/>
    </row>
    <row r="10121" spans="1:1" x14ac:dyDescent="0.25">
      <c r="A10121" s="323"/>
    </row>
    <row r="10122" spans="1:1" x14ac:dyDescent="0.25">
      <c r="A10122" s="323"/>
    </row>
    <row r="10123" spans="1:1" x14ac:dyDescent="0.25">
      <c r="A10123" s="323"/>
    </row>
    <row r="10124" spans="1:1" x14ac:dyDescent="0.25">
      <c r="A10124" s="323"/>
    </row>
    <row r="10125" spans="1:1" x14ac:dyDescent="0.25">
      <c r="A10125" s="323"/>
    </row>
    <row r="10126" spans="1:1" x14ac:dyDescent="0.25">
      <c r="A10126" s="323"/>
    </row>
    <row r="10127" spans="1:1" x14ac:dyDescent="0.25">
      <c r="A10127" s="323"/>
    </row>
    <row r="10128" spans="1:1" x14ac:dyDescent="0.25">
      <c r="A10128" s="323"/>
    </row>
    <row r="10129" spans="1:1" x14ac:dyDescent="0.25">
      <c r="A10129" s="323"/>
    </row>
    <row r="10130" spans="1:1" x14ac:dyDescent="0.25">
      <c r="A10130" s="323"/>
    </row>
    <row r="10131" spans="1:1" x14ac:dyDescent="0.25">
      <c r="A10131" s="323"/>
    </row>
    <row r="10132" spans="1:1" x14ac:dyDescent="0.25">
      <c r="A10132" s="323"/>
    </row>
    <row r="10133" spans="1:1" x14ac:dyDescent="0.25">
      <c r="A10133" s="323"/>
    </row>
    <row r="10134" spans="1:1" x14ac:dyDescent="0.25">
      <c r="A10134" s="323"/>
    </row>
    <row r="10135" spans="1:1" x14ac:dyDescent="0.25">
      <c r="A10135" s="323"/>
    </row>
    <row r="10136" spans="1:1" x14ac:dyDescent="0.25">
      <c r="A10136" s="323"/>
    </row>
    <row r="10137" spans="1:1" x14ac:dyDescent="0.25">
      <c r="A10137" s="323"/>
    </row>
    <row r="10138" spans="1:1" x14ac:dyDescent="0.25">
      <c r="A10138" s="323"/>
    </row>
    <row r="10139" spans="1:1" x14ac:dyDescent="0.25">
      <c r="A10139" s="323"/>
    </row>
    <row r="10140" spans="1:1" x14ac:dyDescent="0.25">
      <c r="A10140" s="323"/>
    </row>
    <row r="10141" spans="1:1" x14ac:dyDescent="0.25">
      <c r="A10141" s="323"/>
    </row>
    <row r="10142" spans="1:1" x14ac:dyDescent="0.25">
      <c r="A10142" s="323"/>
    </row>
    <row r="10143" spans="1:1" x14ac:dyDescent="0.25">
      <c r="A10143" s="323"/>
    </row>
    <row r="10144" spans="1:1" x14ac:dyDescent="0.25">
      <c r="A10144" s="323"/>
    </row>
    <row r="10145" spans="1:1" x14ac:dyDescent="0.25">
      <c r="A10145" s="323"/>
    </row>
    <row r="10146" spans="1:1" x14ac:dyDescent="0.25">
      <c r="A10146" s="323"/>
    </row>
    <row r="10147" spans="1:1" x14ac:dyDescent="0.25">
      <c r="A10147" s="323"/>
    </row>
    <row r="10148" spans="1:1" x14ac:dyDescent="0.25">
      <c r="A10148" s="323"/>
    </row>
    <row r="10149" spans="1:1" x14ac:dyDescent="0.25">
      <c r="A10149" s="323"/>
    </row>
    <row r="10150" spans="1:1" x14ac:dyDescent="0.25">
      <c r="A10150" s="323"/>
    </row>
    <row r="10151" spans="1:1" x14ac:dyDescent="0.25">
      <c r="A10151" s="323"/>
    </row>
    <row r="10152" spans="1:1" x14ac:dyDescent="0.25">
      <c r="A10152" s="323"/>
    </row>
    <row r="10153" spans="1:1" x14ac:dyDescent="0.25">
      <c r="A10153" s="323"/>
    </row>
    <row r="10154" spans="1:1" x14ac:dyDescent="0.25">
      <c r="A10154" s="323"/>
    </row>
    <row r="10155" spans="1:1" x14ac:dyDescent="0.25">
      <c r="A10155" s="323"/>
    </row>
    <row r="10156" spans="1:1" x14ac:dyDescent="0.25">
      <c r="A10156" s="323"/>
    </row>
    <row r="10157" spans="1:1" x14ac:dyDescent="0.25">
      <c r="A10157" s="323"/>
    </row>
    <row r="10158" spans="1:1" x14ac:dyDescent="0.25">
      <c r="A10158" s="323"/>
    </row>
    <row r="10159" spans="1:1" x14ac:dyDescent="0.25">
      <c r="A10159" s="323"/>
    </row>
    <row r="10160" spans="1:1" x14ac:dyDescent="0.25">
      <c r="A10160" s="323"/>
    </row>
    <row r="10161" spans="1:1" x14ac:dyDescent="0.25">
      <c r="A10161" s="323"/>
    </row>
    <row r="10162" spans="1:1" x14ac:dyDescent="0.25">
      <c r="A10162" s="323"/>
    </row>
    <row r="10163" spans="1:1" x14ac:dyDescent="0.25">
      <c r="A10163" s="323"/>
    </row>
    <row r="10164" spans="1:1" x14ac:dyDescent="0.25">
      <c r="A10164" s="323"/>
    </row>
    <row r="10165" spans="1:1" x14ac:dyDescent="0.25">
      <c r="A10165" s="323"/>
    </row>
    <row r="10166" spans="1:1" x14ac:dyDescent="0.25">
      <c r="A10166" s="323"/>
    </row>
    <row r="10167" spans="1:1" x14ac:dyDescent="0.25">
      <c r="A10167" s="323"/>
    </row>
    <row r="10168" spans="1:1" x14ac:dyDescent="0.25">
      <c r="A10168" s="323"/>
    </row>
    <row r="10169" spans="1:1" x14ac:dyDescent="0.25">
      <c r="A10169" s="323"/>
    </row>
    <row r="10170" spans="1:1" x14ac:dyDescent="0.25">
      <c r="A10170" s="323"/>
    </row>
    <row r="10171" spans="1:1" x14ac:dyDescent="0.25">
      <c r="A10171" s="323"/>
    </row>
    <row r="10172" spans="1:1" x14ac:dyDescent="0.25">
      <c r="A10172" s="323"/>
    </row>
    <row r="10173" spans="1:1" x14ac:dyDescent="0.25">
      <c r="A10173" s="323"/>
    </row>
    <row r="10174" spans="1:1" x14ac:dyDescent="0.25">
      <c r="A10174" s="323"/>
    </row>
    <row r="10175" spans="1:1" x14ac:dyDescent="0.25">
      <c r="A10175" s="323"/>
    </row>
    <row r="10176" spans="1:1" x14ac:dyDescent="0.25">
      <c r="A10176" s="323"/>
    </row>
    <row r="10177" spans="1:1" x14ac:dyDescent="0.25">
      <c r="A10177" s="323"/>
    </row>
    <row r="10178" spans="1:1" x14ac:dyDescent="0.25">
      <c r="A10178" s="323"/>
    </row>
    <row r="10179" spans="1:1" x14ac:dyDescent="0.25">
      <c r="A10179" s="323"/>
    </row>
    <row r="10180" spans="1:1" x14ac:dyDescent="0.25">
      <c r="A10180" s="323"/>
    </row>
    <row r="10181" spans="1:1" x14ac:dyDescent="0.25">
      <c r="A10181" s="323"/>
    </row>
    <row r="10182" spans="1:1" x14ac:dyDescent="0.25">
      <c r="A10182" s="323"/>
    </row>
    <row r="10183" spans="1:1" x14ac:dyDescent="0.25">
      <c r="A10183" s="323"/>
    </row>
    <row r="10184" spans="1:1" x14ac:dyDescent="0.25">
      <c r="A10184" s="323"/>
    </row>
    <row r="10185" spans="1:1" x14ac:dyDescent="0.25">
      <c r="A10185" s="323"/>
    </row>
    <row r="10186" spans="1:1" x14ac:dyDescent="0.25">
      <c r="A10186" s="323"/>
    </row>
    <row r="10187" spans="1:1" x14ac:dyDescent="0.25">
      <c r="A10187" s="323"/>
    </row>
    <row r="10188" spans="1:1" x14ac:dyDescent="0.25">
      <c r="A10188" s="323"/>
    </row>
    <row r="10189" spans="1:1" x14ac:dyDescent="0.25">
      <c r="A10189" s="323"/>
    </row>
    <row r="10190" spans="1:1" x14ac:dyDescent="0.25">
      <c r="A10190" s="323"/>
    </row>
    <row r="10191" spans="1:1" x14ac:dyDescent="0.25">
      <c r="A10191" s="323"/>
    </row>
    <row r="10192" spans="1:1" x14ac:dyDescent="0.25">
      <c r="A10192" s="323"/>
    </row>
    <row r="10193" spans="1:1" x14ac:dyDescent="0.25">
      <c r="A10193" s="323"/>
    </row>
    <row r="10194" spans="1:1" x14ac:dyDescent="0.25">
      <c r="A10194" s="323"/>
    </row>
    <row r="10195" spans="1:1" x14ac:dyDescent="0.25">
      <c r="A10195" s="323"/>
    </row>
    <row r="10196" spans="1:1" x14ac:dyDescent="0.25">
      <c r="A10196" s="323"/>
    </row>
    <row r="10197" spans="1:1" x14ac:dyDescent="0.25">
      <c r="A10197" s="323"/>
    </row>
    <row r="10198" spans="1:1" x14ac:dyDescent="0.25">
      <c r="A10198" s="323"/>
    </row>
    <row r="10199" spans="1:1" x14ac:dyDescent="0.25">
      <c r="A10199" s="323"/>
    </row>
    <row r="10200" spans="1:1" x14ac:dyDescent="0.25">
      <c r="A10200" s="323"/>
    </row>
    <row r="10201" spans="1:1" x14ac:dyDescent="0.25">
      <c r="A10201" s="323"/>
    </row>
    <row r="10202" spans="1:1" x14ac:dyDescent="0.25">
      <c r="A10202" s="323"/>
    </row>
    <row r="10203" spans="1:1" x14ac:dyDescent="0.25">
      <c r="A10203" s="323"/>
    </row>
    <row r="10204" spans="1:1" x14ac:dyDescent="0.25">
      <c r="A10204" s="323"/>
    </row>
    <row r="10205" spans="1:1" x14ac:dyDescent="0.25">
      <c r="A10205" s="323"/>
    </row>
    <row r="10206" spans="1:1" x14ac:dyDescent="0.25">
      <c r="A10206" s="323"/>
    </row>
    <row r="10207" spans="1:1" x14ac:dyDescent="0.25">
      <c r="A10207" s="323"/>
    </row>
    <row r="10208" spans="1:1" x14ac:dyDescent="0.25">
      <c r="A10208" s="323"/>
    </row>
    <row r="10209" spans="1:1" x14ac:dyDescent="0.25">
      <c r="A10209" s="323"/>
    </row>
    <row r="10210" spans="1:1" x14ac:dyDescent="0.25">
      <c r="A10210" s="323"/>
    </row>
    <row r="10211" spans="1:1" x14ac:dyDescent="0.25">
      <c r="A10211" s="323"/>
    </row>
    <row r="10212" spans="1:1" x14ac:dyDescent="0.25">
      <c r="A10212" s="323"/>
    </row>
    <row r="10213" spans="1:1" x14ac:dyDescent="0.25">
      <c r="A10213" s="323"/>
    </row>
    <row r="10214" spans="1:1" x14ac:dyDescent="0.25">
      <c r="A10214" s="323"/>
    </row>
    <row r="10215" spans="1:1" x14ac:dyDescent="0.25">
      <c r="A10215" s="323"/>
    </row>
    <row r="10216" spans="1:1" x14ac:dyDescent="0.25">
      <c r="A10216" s="323"/>
    </row>
    <row r="10217" spans="1:1" x14ac:dyDescent="0.25">
      <c r="A10217" s="323"/>
    </row>
    <row r="10218" spans="1:1" x14ac:dyDescent="0.25">
      <c r="A10218" s="323"/>
    </row>
    <row r="10219" spans="1:1" x14ac:dyDescent="0.25">
      <c r="A10219" s="323"/>
    </row>
    <row r="10220" spans="1:1" x14ac:dyDescent="0.25">
      <c r="A10220" s="323"/>
    </row>
    <row r="10221" spans="1:1" x14ac:dyDescent="0.25">
      <c r="A10221" s="323"/>
    </row>
    <row r="10222" spans="1:1" x14ac:dyDescent="0.25">
      <c r="A10222" s="323"/>
    </row>
    <row r="10223" spans="1:1" x14ac:dyDescent="0.25">
      <c r="A10223" s="323"/>
    </row>
    <row r="10224" spans="1:1" x14ac:dyDescent="0.25">
      <c r="A10224" s="323"/>
    </row>
    <row r="10225" spans="1:1" x14ac:dyDescent="0.25">
      <c r="A10225" s="323"/>
    </row>
    <row r="10226" spans="1:1" x14ac:dyDescent="0.25">
      <c r="A10226" s="323"/>
    </row>
    <row r="10227" spans="1:1" x14ac:dyDescent="0.25">
      <c r="A10227" s="323"/>
    </row>
    <row r="10228" spans="1:1" x14ac:dyDescent="0.25">
      <c r="A10228" s="323"/>
    </row>
    <row r="10229" spans="1:1" x14ac:dyDescent="0.25">
      <c r="A10229" s="323"/>
    </row>
    <row r="10230" spans="1:1" x14ac:dyDescent="0.25">
      <c r="A10230" s="323"/>
    </row>
    <row r="10231" spans="1:1" x14ac:dyDescent="0.25">
      <c r="A10231" s="323"/>
    </row>
    <row r="10232" spans="1:1" x14ac:dyDescent="0.25">
      <c r="A10232" s="323"/>
    </row>
    <row r="10233" spans="1:1" x14ac:dyDescent="0.25">
      <c r="A10233" s="323"/>
    </row>
    <row r="10234" spans="1:1" x14ac:dyDescent="0.25">
      <c r="A10234" s="323"/>
    </row>
    <row r="10235" spans="1:1" x14ac:dyDescent="0.25">
      <c r="A10235" s="323"/>
    </row>
    <row r="10236" spans="1:1" x14ac:dyDescent="0.25">
      <c r="A10236" s="323"/>
    </row>
    <row r="10237" spans="1:1" x14ac:dyDescent="0.25">
      <c r="A10237" s="323"/>
    </row>
    <row r="10238" spans="1:1" x14ac:dyDescent="0.25">
      <c r="A10238" s="323"/>
    </row>
    <row r="10239" spans="1:1" x14ac:dyDescent="0.25">
      <c r="A10239" s="323"/>
    </row>
    <row r="10240" spans="1:1" x14ac:dyDescent="0.25">
      <c r="A10240" s="323"/>
    </row>
    <row r="10241" spans="1:1" x14ac:dyDescent="0.25">
      <c r="A10241" s="323"/>
    </row>
    <row r="10242" spans="1:1" x14ac:dyDescent="0.25">
      <c r="A10242" s="323"/>
    </row>
    <row r="10243" spans="1:1" x14ac:dyDescent="0.25">
      <c r="A10243" s="323"/>
    </row>
    <row r="10244" spans="1:1" x14ac:dyDescent="0.25">
      <c r="A10244" s="323"/>
    </row>
    <row r="10245" spans="1:1" x14ac:dyDescent="0.25">
      <c r="A10245" s="323"/>
    </row>
    <row r="10246" spans="1:1" x14ac:dyDescent="0.25">
      <c r="A10246" s="323"/>
    </row>
    <row r="10247" spans="1:1" x14ac:dyDescent="0.25">
      <c r="A10247" s="323"/>
    </row>
    <row r="10248" spans="1:1" x14ac:dyDescent="0.25">
      <c r="A10248" s="323"/>
    </row>
    <row r="10249" spans="1:1" x14ac:dyDescent="0.25">
      <c r="A10249" s="323"/>
    </row>
    <row r="10250" spans="1:1" x14ac:dyDescent="0.25">
      <c r="A10250" s="323"/>
    </row>
    <row r="10251" spans="1:1" x14ac:dyDescent="0.25">
      <c r="A10251" s="323"/>
    </row>
    <row r="10252" spans="1:1" x14ac:dyDescent="0.25">
      <c r="A10252" s="323"/>
    </row>
    <row r="10253" spans="1:1" x14ac:dyDescent="0.25">
      <c r="A10253" s="323"/>
    </row>
    <row r="10254" spans="1:1" x14ac:dyDescent="0.25">
      <c r="A10254" s="323"/>
    </row>
    <row r="10255" spans="1:1" x14ac:dyDescent="0.25">
      <c r="A10255" s="323"/>
    </row>
    <row r="10256" spans="1:1" x14ac:dyDescent="0.25">
      <c r="A10256" s="323"/>
    </row>
    <row r="10257" spans="1:1" x14ac:dyDescent="0.25">
      <c r="A10257" s="323"/>
    </row>
    <row r="10258" spans="1:1" x14ac:dyDescent="0.25">
      <c r="A10258" s="323"/>
    </row>
    <row r="10259" spans="1:1" x14ac:dyDescent="0.25">
      <c r="A10259" s="323"/>
    </row>
    <row r="10260" spans="1:1" x14ac:dyDescent="0.25">
      <c r="A10260" s="323"/>
    </row>
    <row r="10261" spans="1:1" x14ac:dyDescent="0.25">
      <c r="A10261" s="323"/>
    </row>
    <row r="10262" spans="1:1" x14ac:dyDescent="0.25">
      <c r="A10262" s="323"/>
    </row>
    <row r="10263" spans="1:1" x14ac:dyDescent="0.25">
      <c r="A10263" s="323"/>
    </row>
    <row r="10264" spans="1:1" x14ac:dyDescent="0.25">
      <c r="A10264" s="323"/>
    </row>
    <row r="10265" spans="1:1" x14ac:dyDescent="0.25">
      <c r="A10265" s="323"/>
    </row>
    <row r="10266" spans="1:1" x14ac:dyDescent="0.25">
      <c r="A10266" s="323"/>
    </row>
    <row r="10267" spans="1:1" x14ac:dyDescent="0.25">
      <c r="A10267" s="323"/>
    </row>
    <row r="10268" spans="1:1" x14ac:dyDescent="0.25">
      <c r="A10268" s="323"/>
    </row>
    <row r="10269" spans="1:1" x14ac:dyDescent="0.25">
      <c r="A10269" s="323"/>
    </row>
    <row r="10270" spans="1:1" x14ac:dyDescent="0.25">
      <c r="A10270" s="323"/>
    </row>
    <row r="10271" spans="1:1" x14ac:dyDescent="0.25">
      <c r="A10271" s="323"/>
    </row>
    <row r="10272" spans="1:1" x14ac:dyDescent="0.25">
      <c r="A10272" s="323"/>
    </row>
    <row r="10273" spans="1:1" x14ac:dyDescent="0.25">
      <c r="A10273" s="323"/>
    </row>
    <row r="10274" spans="1:1" x14ac:dyDescent="0.25">
      <c r="A10274" s="323"/>
    </row>
    <row r="10275" spans="1:1" x14ac:dyDescent="0.25">
      <c r="A10275" s="323"/>
    </row>
    <row r="10276" spans="1:1" x14ac:dyDescent="0.25">
      <c r="A10276" s="323"/>
    </row>
    <row r="10277" spans="1:1" x14ac:dyDescent="0.25">
      <c r="A10277" s="323"/>
    </row>
    <row r="10278" spans="1:1" x14ac:dyDescent="0.25">
      <c r="A10278" s="323"/>
    </row>
    <row r="10279" spans="1:1" x14ac:dyDescent="0.25">
      <c r="A10279" s="323"/>
    </row>
    <row r="10280" spans="1:1" x14ac:dyDescent="0.25">
      <c r="A10280" s="323"/>
    </row>
    <row r="10281" spans="1:1" x14ac:dyDescent="0.25">
      <c r="A10281" s="323"/>
    </row>
    <row r="10282" spans="1:1" x14ac:dyDescent="0.25">
      <c r="A10282" s="323"/>
    </row>
    <row r="10283" spans="1:1" x14ac:dyDescent="0.25">
      <c r="A10283" s="323"/>
    </row>
    <row r="10284" spans="1:1" x14ac:dyDescent="0.25">
      <c r="A10284" s="323"/>
    </row>
    <row r="10285" spans="1:1" x14ac:dyDescent="0.25">
      <c r="A10285" s="323"/>
    </row>
    <row r="10286" spans="1:1" x14ac:dyDescent="0.25">
      <c r="A10286" s="323"/>
    </row>
    <row r="10287" spans="1:1" x14ac:dyDescent="0.25">
      <c r="A10287" s="323"/>
    </row>
    <row r="10288" spans="1:1" x14ac:dyDescent="0.25">
      <c r="A10288" s="323"/>
    </row>
    <row r="10289" spans="1:1" x14ac:dyDescent="0.25">
      <c r="A10289" s="323"/>
    </row>
    <row r="10290" spans="1:1" x14ac:dyDescent="0.25">
      <c r="A10290" s="323"/>
    </row>
    <row r="10291" spans="1:1" x14ac:dyDescent="0.25">
      <c r="A10291" s="323"/>
    </row>
    <row r="10292" spans="1:1" x14ac:dyDescent="0.25">
      <c r="A10292" s="323"/>
    </row>
    <row r="10293" spans="1:1" x14ac:dyDescent="0.25">
      <c r="A10293" s="323"/>
    </row>
    <row r="10294" spans="1:1" x14ac:dyDescent="0.25">
      <c r="A10294" s="323"/>
    </row>
    <row r="10295" spans="1:1" x14ac:dyDescent="0.25">
      <c r="A10295" s="323"/>
    </row>
    <row r="10296" spans="1:1" x14ac:dyDescent="0.25">
      <c r="A10296" s="323"/>
    </row>
    <row r="10297" spans="1:1" x14ac:dyDescent="0.25">
      <c r="A10297" s="323"/>
    </row>
    <row r="10298" spans="1:1" x14ac:dyDescent="0.25">
      <c r="A10298" s="323"/>
    </row>
    <row r="10299" spans="1:1" x14ac:dyDescent="0.25">
      <c r="A10299" s="323"/>
    </row>
    <row r="10300" spans="1:1" x14ac:dyDescent="0.25">
      <c r="A10300" s="323"/>
    </row>
    <row r="10301" spans="1:1" x14ac:dyDescent="0.25">
      <c r="A10301" s="323"/>
    </row>
    <row r="10302" spans="1:1" x14ac:dyDescent="0.25">
      <c r="A10302" s="323"/>
    </row>
    <row r="10303" spans="1:1" x14ac:dyDescent="0.25">
      <c r="A10303" s="323"/>
    </row>
    <row r="10304" spans="1:1" x14ac:dyDescent="0.25">
      <c r="A10304" s="323"/>
    </row>
    <row r="10305" spans="1:1" x14ac:dyDescent="0.25">
      <c r="A10305" s="323"/>
    </row>
    <row r="10306" spans="1:1" x14ac:dyDescent="0.25">
      <c r="A10306" s="323"/>
    </row>
    <row r="10307" spans="1:1" x14ac:dyDescent="0.25">
      <c r="A10307" s="323"/>
    </row>
    <row r="10308" spans="1:1" x14ac:dyDescent="0.25">
      <c r="A10308" s="323"/>
    </row>
    <row r="10309" spans="1:1" x14ac:dyDescent="0.25">
      <c r="A10309" s="323"/>
    </row>
    <row r="10310" spans="1:1" x14ac:dyDescent="0.25">
      <c r="A10310" s="323"/>
    </row>
    <row r="10311" spans="1:1" x14ac:dyDescent="0.25">
      <c r="A10311" s="323"/>
    </row>
    <row r="10312" spans="1:1" x14ac:dyDescent="0.25">
      <c r="A10312" s="323"/>
    </row>
    <row r="10313" spans="1:1" x14ac:dyDescent="0.25">
      <c r="A10313" s="323"/>
    </row>
    <row r="10314" spans="1:1" x14ac:dyDescent="0.25">
      <c r="A10314" s="323"/>
    </row>
    <row r="10315" spans="1:1" x14ac:dyDescent="0.25">
      <c r="A10315" s="323"/>
    </row>
    <row r="10316" spans="1:1" x14ac:dyDescent="0.25">
      <c r="A10316" s="323"/>
    </row>
    <row r="10317" spans="1:1" x14ac:dyDescent="0.25">
      <c r="A10317" s="323"/>
    </row>
    <row r="10318" spans="1:1" x14ac:dyDescent="0.25">
      <c r="A10318" s="323"/>
    </row>
    <row r="10319" spans="1:1" x14ac:dyDescent="0.25">
      <c r="A10319" s="323"/>
    </row>
    <row r="10320" spans="1:1" x14ac:dyDescent="0.25">
      <c r="A10320" s="323"/>
    </row>
    <row r="10321" spans="1:1" x14ac:dyDescent="0.25">
      <c r="A10321" s="323"/>
    </row>
    <row r="10322" spans="1:1" x14ac:dyDescent="0.25">
      <c r="A10322" s="323"/>
    </row>
    <row r="10323" spans="1:1" x14ac:dyDescent="0.25">
      <c r="A10323" s="323"/>
    </row>
    <row r="10324" spans="1:1" x14ac:dyDescent="0.25">
      <c r="A10324" s="323"/>
    </row>
    <row r="10325" spans="1:1" x14ac:dyDescent="0.25">
      <c r="A10325" s="323"/>
    </row>
    <row r="10326" spans="1:1" x14ac:dyDescent="0.25">
      <c r="A10326" s="323"/>
    </row>
    <row r="10327" spans="1:1" x14ac:dyDescent="0.25">
      <c r="A10327" s="323"/>
    </row>
    <row r="10328" spans="1:1" x14ac:dyDescent="0.25">
      <c r="A10328" s="323"/>
    </row>
    <row r="10329" spans="1:1" x14ac:dyDescent="0.25">
      <c r="A10329" s="323"/>
    </row>
    <row r="10330" spans="1:1" x14ac:dyDescent="0.25">
      <c r="A10330" s="323"/>
    </row>
    <row r="10331" spans="1:1" x14ac:dyDescent="0.25">
      <c r="A10331" s="323"/>
    </row>
    <row r="10332" spans="1:1" x14ac:dyDescent="0.25">
      <c r="A10332" s="323"/>
    </row>
    <row r="10333" spans="1:1" x14ac:dyDescent="0.25">
      <c r="A10333" s="323"/>
    </row>
    <row r="10334" spans="1:1" x14ac:dyDescent="0.25">
      <c r="A10334" s="323"/>
    </row>
    <row r="10335" spans="1:1" x14ac:dyDescent="0.25">
      <c r="A10335" s="323"/>
    </row>
    <row r="10336" spans="1:1" x14ac:dyDescent="0.25">
      <c r="A10336" s="323"/>
    </row>
    <row r="10337" spans="1:1" x14ac:dyDescent="0.25">
      <c r="A10337" s="323"/>
    </row>
    <row r="10338" spans="1:1" x14ac:dyDescent="0.25">
      <c r="A10338" s="323"/>
    </row>
    <row r="10339" spans="1:1" x14ac:dyDescent="0.25">
      <c r="A10339" s="323"/>
    </row>
    <row r="10340" spans="1:1" x14ac:dyDescent="0.25">
      <c r="A10340" s="323"/>
    </row>
    <row r="10341" spans="1:1" x14ac:dyDescent="0.25">
      <c r="A10341" s="323"/>
    </row>
    <row r="10342" spans="1:1" x14ac:dyDescent="0.25">
      <c r="A10342" s="323"/>
    </row>
    <row r="10343" spans="1:1" x14ac:dyDescent="0.25">
      <c r="A10343" s="323"/>
    </row>
    <row r="10344" spans="1:1" x14ac:dyDescent="0.25">
      <c r="A10344" s="323"/>
    </row>
    <row r="10345" spans="1:1" x14ac:dyDescent="0.25">
      <c r="A10345" s="323"/>
    </row>
    <row r="10346" spans="1:1" x14ac:dyDescent="0.25">
      <c r="A10346" s="323"/>
    </row>
    <row r="10347" spans="1:1" x14ac:dyDescent="0.25">
      <c r="A10347" s="323"/>
    </row>
    <row r="10348" spans="1:1" x14ac:dyDescent="0.25">
      <c r="A10348" s="323"/>
    </row>
    <row r="10349" spans="1:1" x14ac:dyDescent="0.25">
      <c r="A10349" s="323"/>
    </row>
    <row r="10350" spans="1:1" x14ac:dyDescent="0.25">
      <c r="A10350" s="323"/>
    </row>
    <row r="10351" spans="1:1" x14ac:dyDescent="0.25">
      <c r="A10351" s="323"/>
    </row>
    <row r="10352" spans="1:1" x14ac:dyDescent="0.25">
      <c r="A10352" s="323"/>
    </row>
    <row r="10353" spans="1:1" x14ac:dyDescent="0.25">
      <c r="A10353" s="323"/>
    </row>
    <row r="10354" spans="1:1" x14ac:dyDescent="0.25">
      <c r="A10354" s="323"/>
    </row>
    <row r="10355" spans="1:1" x14ac:dyDescent="0.25">
      <c r="A10355" s="323"/>
    </row>
    <row r="10356" spans="1:1" x14ac:dyDescent="0.25">
      <c r="A10356" s="323"/>
    </row>
    <row r="10357" spans="1:1" x14ac:dyDescent="0.25">
      <c r="A10357" s="323"/>
    </row>
    <row r="10358" spans="1:1" x14ac:dyDescent="0.25">
      <c r="A10358" s="323"/>
    </row>
    <row r="10359" spans="1:1" x14ac:dyDescent="0.25">
      <c r="A10359" s="323"/>
    </row>
    <row r="10360" spans="1:1" x14ac:dyDescent="0.25">
      <c r="A10360" s="323"/>
    </row>
    <row r="10361" spans="1:1" x14ac:dyDescent="0.25">
      <c r="A10361" s="323"/>
    </row>
    <row r="10362" spans="1:1" x14ac:dyDescent="0.25">
      <c r="A10362" s="323"/>
    </row>
    <row r="10363" spans="1:1" x14ac:dyDescent="0.25">
      <c r="A10363" s="323"/>
    </row>
    <row r="10364" spans="1:1" x14ac:dyDescent="0.25">
      <c r="A10364" s="323"/>
    </row>
    <row r="10365" spans="1:1" x14ac:dyDescent="0.25">
      <c r="A10365" s="323"/>
    </row>
    <row r="10366" spans="1:1" x14ac:dyDescent="0.25">
      <c r="A10366" s="323"/>
    </row>
    <row r="10367" spans="1:1" x14ac:dyDescent="0.25">
      <c r="A10367" s="323"/>
    </row>
    <row r="10368" spans="1:1" x14ac:dyDescent="0.25">
      <c r="A10368" s="323"/>
    </row>
    <row r="10369" spans="1:1" x14ac:dyDescent="0.25">
      <c r="A10369" s="323"/>
    </row>
    <row r="10370" spans="1:1" x14ac:dyDescent="0.25">
      <c r="A10370" s="323"/>
    </row>
    <row r="10371" spans="1:1" x14ac:dyDescent="0.25">
      <c r="A10371" s="323"/>
    </row>
    <row r="10372" spans="1:1" x14ac:dyDescent="0.25">
      <c r="A10372" s="323"/>
    </row>
    <row r="10373" spans="1:1" x14ac:dyDescent="0.25">
      <c r="A10373" s="323"/>
    </row>
    <row r="10374" spans="1:1" x14ac:dyDescent="0.25">
      <c r="A10374" s="323"/>
    </row>
    <row r="10375" spans="1:1" x14ac:dyDescent="0.25">
      <c r="A10375" s="323"/>
    </row>
    <row r="10376" spans="1:1" x14ac:dyDescent="0.25">
      <c r="A10376" s="323"/>
    </row>
    <row r="10377" spans="1:1" x14ac:dyDescent="0.25">
      <c r="A10377" s="323"/>
    </row>
    <row r="10378" spans="1:1" x14ac:dyDescent="0.25">
      <c r="A10378" s="323"/>
    </row>
    <row r="10379" spans="1:1" x14ac:dyDescent="0.25">
      <c r="A10379" s="323"/>
    </row>
    <row r="10380" spans="1:1" x14ac:dyDescent="0.25">
      <c r="A10380" s="323"/>
    </row>
    <row r="10381" spans="1:1" x14ac:dyDescent="0.25">
      <c r="A10381" s="323"/>
    </row>
    <row r="10382" spans="1:1" x14ac:dyDescent="0.25">
      <c r="A10382" s="323"/>
    </row>
    <row r="10383" spans="1:1" x14ac:dyDescent="0.25">
      <c r="A10383" s="323"/>
    </row>
    <row r="10384" spans="1:1" x14ac:dyDescent="0.25">
      <c r="A10384" s="323"/>
    </row>
    <row r="10385" spans="1:1" x14ac:dyDescent="0.25">
      <c r="A10385" s="323"/>
    </row>
    <row r="10386" spans="1:1" x14ac:dyDescent="0.25">
      <c r="A10386" s="323"/>
    </row>
    <row r="10387" spans="1:1" x14ac:dyDescent="0.25">
      <c r="A10387" s="323"/>
    </row>
    <row r="10388" spans="1:1" x14ac:dyDescent="0.25">
      <c r="A10388" s="323"/>
    </row>
    <row r="10389" spans="1:1" x14ac:dyDescent="0.25">
      <c r="A10389" s="323"/>
    </row>
    <row r="10390" spans="1:1" x14ac:dyDescent="0.25">
      <c r="A10390" s="323"/>
    </row>
    <row r="10391" spans="1:1" x14ac:dyDescent="0.25">
      <c r="A10391" s="323"/>
    </row>
    <row r="10392" spans="1:1" x14ac:dyDescent="0.25">
      <c r="A10392" s="323"/>
    </row>
    <row r="10393" spans="1:1" x14ac:dyDescent="0.25">
      <c r="A10393" s="323"/>
    </row>
    <row r="10394" spans="1:1" x14ac:dyDescent="0.25">
      <c r="A10394" s="323"/>
    </row>
    <row r="10395" spans="1:1" x14ac:dyDescent="0.25">
      <c r="A10395" s="323"/>
    </row>
    <row r="10396" spans="1:1" x14ac:dyDescent="0.25">
      <c r="A10396" s="323"/>
    </row>
    <row r="10397" spans="1:1" x14ac:dyDescent="0.25">
      <c r="A10397" s="323"/>
    </row>
    <row r="10398" spans="1:1" x14ac:dyDescent="0.25">
      <c r="A10398" s="323"/>
    </row>
    <row r="10399" spans="1:1" x14ac:dyDescent="0.25">
      <c r="A10399" s="323"/>
    </row>
    <row r="10400" spans="1:1" x14ac:dyDescent="0.25">
      <c r="A10400" s="323"/>
    </row>
    <row r="10401" spans="1:1" x14ac:dyDescent="0.25">
      <c r="A10401" s="323"/>
    </row>
    <row r="10402" spans="1:1" x14ac:dyDescent="0.25">
      <c r="A10402" s="323"/>
    </row>
    <row r="10403" spans="1:1" x14ac:dyDescent="0.25">
      <c r="A10403" s="323"/>
    </row>
    <row r="10404" spans="1:1" x14ac:dyDescent="0.25">
      <c r="A10404" s="323"/>
    </row>
    <row r="10405" spans="1:1" x14ac:dyDescent="0.25">
      <c r="A10405" s="323"/>
    </row>
    <row r="10406" spans="1:1" x14ac:dyDescent="0.25">
      <c r="A10406" s="323"/>
    </row>
    <row r="10407" spans="1:1" x14ac:dyDescent="0.25">
      <c r="A10407" s="323"/>
    </row>
    <row r="10408" spans="1:1" x14ac:dyDescent="0.25">
      <c r="A10408" s="323"/>
    </row>
    <row r="10409" spans="1:1" x14ac:dyDescent="0.25">
      <c r="A10409" s="323"/>
    </row>
    <row r="10410" spans="1:1" x14ac:dyDescent="0.25">
      <c r="A10410" s="323"/>
    </row>
    <row r="10411" spans="1:1" x14ac:dyDescent="0.25">
      <c r="A10411" s="323"/>
    </row>
    <row r="10412" spans="1:1" x14ac:dyDescent="0.25">
      <c r="A10412" s="323"/>
    </row>
    <row r="10413" spans="1:1" x14ac:dyDescent="0.25">
      <c r="A10413" s="323"/>
    </row>
    <row r="10414" spans="1:1" x14ac:dyDescent="0.25">
      <c r="A10414" s="323"/>
    </row>
    <row r="10415" spans="1:1" x14ac:dyDescent="0.25">
      <c r="A10415" s="323"/>
    </row>
    <row r="10416" spans="1:1" x14ac:dyDescent="0.25">
      <c r="A10416" s="323"/>
    </row>
    <row r="10417" spans="1:1" x14ac:dyDescent="0.25">
      <c r="A10417" s="323"/>
    </row>
    <row r="10418" spans="1:1" x14ac:dyDescent="0.25">
      <c r="A10418" s="323"/>
    </row>
    <row r="10419" spans="1:1" x14ac:dyDescent="0.25">
      <c r="A10419" s="323"/>
    </row>
    <row r="10420" spans="1:1" x14ac:dyDescent="0.25">
      <c r="A10420" s="323"/>
    </row>
    <row r="10421" spans="1:1" x14ac:dyDescent="0.25">
      <c r="A10421" s="323"/>
    </row>
    <row r="10422" spans="1:1" x14ac:dyDescent="0.25">
      <c r="A10422" s="323"/>
    </row>
    <row r="10423" spans="1:1" x14ac:dyDescent="0.25">
      <c r="A10423" s="323"/>
    </row>
    <row r="10424" spans="1:1" x14ac:dyDescent="0.25">
      <c r="A10424" s="323"/>
    </row>
    <row r="10425" spans="1:1" x14ac:dyDescent="0.25">
      <c r="A10425" s="323"/>
    </row>
    <row r="10426" spans="1:1" x14ac:dyDescent="0.25">
      <c r="A10426" s="323"/>
    </row>
    <row r="10427" spans="1:1" x14ac:dyDescent="0.25">
      <c r="A10427" s="323"/>
    </row>
    <row r="10428" spans="1:1" x14ac:dyDescent="0.25">
      <c r="A10428" s="323"/>
    </row>
    <row r="10429" spans="1:1" x14ac:dyDescent="0.25">
      <c r="A10429" s="323"/>
    </row>
    <row r="10430" spans="1:1" x14ac:dyDescent="0.25">
      <c r="A10430" s="323"/>
    </row>
    <row r="10431" spans="1:1" x14ac:dyDescent="0.25">
      <c r="A10431" s="323"/>
    </row>
    <row r="10432" spans="1:1" x14ac:dyDescent="0.25">
      <c r="A10432" s="323"/>
    </row>
    <row r="10433" spans="1:1" x14ac:dyDescent="0.25">
      <c r="A10433" s="323"/>
    </row>
    <row r="10434" spans="1:1" x14ac:dyDescent="0.25">
      <c r="A10434" s="323"/>
    </row>
    <row r="10435" spans="1:1" x14ac:dyDescent="0.25">
      <c r="A10435" s="323"/>
    </row>
    <row r="10436" spans="1:1" x14ac:dyDescent="0.25">
      <c r="A10436" s="323"/>
    </row>
    <row r="10437" spans="1:1" x14ac:dyDescent="0.25">
      <c r="A10437" s="323"/>
    </row>
    <row r="10438" spans="1:1" x14ac:dyDescent="0.25">
      <c r="A10438" s="323"/>
    </row>
    <row r="10439" spans="1:1" x14ac:dyDescent="0.25">
      <c r="A10439" s="323"/>
    </row>
    <row r="10440" spans="1:1" x14ac:dyDescent="0.25">
      <c r="A10440" s="323"/>
    </row>
    <row r="10441" spans="1:1" x14ac:dyDescent="0.25">
      <c r="A10441" s="323"/>
    </row>
    <row r="10442" spans="1:1" x14ac:dyDescent="0.25">
      <c r="A10442" s="323"/>
    </row>
    <row r="10443" spans="1:1" x14ac:dyDescent="0.25">
      <c r="A10443" s="323"/>
    </row>
    <row r="10444" spans="1:1" x14ac:dyDescent="0.25">
      <c r="A10444" s="323"/>
    </row>
    <row r="10445" spans="1:1" x14ac:dyDescent="0.25">
      <c r="A10445" s="323"/>
    </row>
    <row r="10446" spans="1:1" x14ac:dyDescent="0.25">
      <c r="A10446" s="323"/>
    </row>
    <row r="10447" spans="1:1" x14ac:dyDescent="0.25">
      <c r="A10447" s="323"/>
    </row>
    <row r="10448" spans="1:1" x14ac:dyDescent="0.25">
      <c r="A10448" s="323"/>
    </row>
    <row r="10449" spans="1:1" x14ac:dyDescent="0.25">
      <c r="A10449" s="323"/>
    </row>
    <row r="10450" spans="1:1" x14ac:dyDescent="0.25">
      <c r="A10450" s="323"/>
    </row>
    <row r="10451" spans="1:1" x14ac:dyDescent="0.25">
      <c r="A10451" s="323"/>
    </row>
    <row r="10452" spans="1:1" x14ac:dyDescent="0.25">
      <c r="A10452" s="323"/>
    </row>
    <row r="10453" spans="1:1" x14ac:dyDescent="0.25">
      <c r="A10453" s="323"/>
    </row>
    <row r="10454" spans="1:1" x14ac:dyDescent="0.25">
      <c r="A10454" s="323"/>
    </row>
    <row r="10455" spans="1:1" x14ac:dyDescent="0.25">
      <c r="A10455" s="323"/>
    </row>
    <row r="10456" spans="1:1" x14ac:dyDescent="0.25">
      <c r="A10456" s="323"/>
    </row>
    <row r="10457" spans="1:1" x14ac:dyDescent="0.25">
      <c r="A10457" s="323"/>
    </row>
    <row r="10458" spans="1:1" x14ac:dyDescent="0.25">
      <c r="A10458" s="323"/>
    </row>
    <row r="10459" spans="1:1" x14ac:dyDescent="0.25">
      <c r="A10459" s="323"/>
    </row>
    <row r="10460" spans="1:1" x14ac:dyDescent="0.25">
      <c r="A10460" s="323"/>
    </row>
    <row r="10461" spans="1:1" x14ac:dyDescent="0.25">
      <c r="A10461" s="323"/>
    </row>
    <row r="10462" spans="1:1" x14ac:dyDescent="0.25">
      <c r="A10462" s="323"/>
    </row>
    <row r="10463" spans="1:1" x14ac:dyDescent="0.25">
      <c r="A10463" s="323"/>
    </row>
    <row r="10464" spans="1:1" x14ac:dyDescent="0.25">
      <c r="A10464" s="323"/>
    </row>
    <row r="10465" spans="1:1" x14ac:dyDescent="0.25">
      <c r="A10465" s="323"/>
    </row>
    <row r="10466" spans="1:1" x14ac:dyDescent="0.25">
      <c r="A10466" s="323"/>
    </row>
    <row r="10467" spans="1:1" x14ac:dyDescent="0.25">
      <c r="A10467" s="323"/>
    </row>
    <row r="10468" spans="1:1" x14ac:dyDescent="0.25">
      <c r="A10468" s="323"/>
    </row>
    <row r="10469" spans="1:1" x14ac:dyDescent="0.25">
      <c r="A10469" s="323"/>
    </row>
    <row r="10470" spans="1:1" x14ac:dyDescent="0.25">
      <c r="A10470" s="323"/>
    </row>
    <row r="10471" spans="1:1" x14ac:dyDescent="0.25">
      <c r="A10471" s="323"/>
    </row>
    <row r="10472" spans="1:1" x14ac:dyDescent="0.25">
      <c r="A10472" s="323"/>
    </row>
    <row r="10473" spans="1:1" x14ac:dyDescent="0.25">
      <c r="A10473" s="323"/>
    </row>
    <row r="10474" spans="1:1" x14ac:dyDescent="0.25">
      <c r="A10474" s="323"/>
    </row>
    <row r="10475" spans="1:1" x14ac:dyDescent="0.25">
      <c r="A10475" s="323"/>
    </row>
    <row r="10476" spans="1:1" x14ac:dyDescent="0.25">
      <c r="A10476" s="323"/>
    </row>
    <row r="10477" spans="1:1" x14ac:dyDescent="0.25">
      <c r="A10477" s="323"/>
    </row>
    <row r="10478" spans="1:1" x14ac:dyDescent="0.25">
      <c r="A10478" s="323"/>
    </row>
    <row r="10479" spans="1:1" x14ac:dyDescent="0.25">
      <c r="A10479" s="323"/>
    </row>
    <row r="10480" spans="1:1" x14ac:dyDescent="0.25">
      <c r="A10480" s="323"/>
    </row>
    <row r="10481" spans="1:1" x14ac:dyDescent="0.25">
      <c r="A10481" s="323"/>
    </row>
    <row r="10482" spans="1:1" x14ac:dyDescent="0.25">
      <c r="A10482" s="323"/>
    </row>
    <row r="10483" spans="1:1" x14ac:dyDescent="0.25">
      <c r="A10483" s="323"/>
    </row>
    <row r="10484" spans="1:1" x14ac:dyDescent="0.25">
      <c r="A10484" s="323"/>
    </row>
    <row r="10485" spans="1:1" x14ac:dyDescent="0.25">
      <c r="A10485" s="323"/>
    </row>
    <row r="10486" spans="1:1" x14ac:dyDescent="0.25">
      <c r="A10486" s="323"/>
    </row>
    <row r="10487" spans="1:1" x14ac:dyDescent="0.25">
      <c r="A10487" s="323"/>
    </row>
    <row r="10488" spans="1:1" x14ac:dyDescent="0.25">
      <c r="A10488" s="323"/>
    </row>
    <row r="10489" spans="1:1" x14ac:dyDescent="0.25">
      <c r="A10489" s="323"/>
    </row>
    <row r="10490" spans="1:1" x14ac:dyDescent="0.25">
      <c r="A10490" s="323"/>
    </row>
    <row r="10491" spans="1:1" x14ac:dyDescent="0.25">
      <c r="A10491" s="323"/>
    </row>
    <row r="10492" spans="1:1" x14ac:dyDescent="0.25">
      <c r="A10492" s="323"/>
    </row>
    <row r="10493" spans="1:1" x14ac:dyDescent="0.25">
      <c r="A10493" s="323"/>
    </row>
    <row r="10494" spans="1:1" x14ac:dyDescent="0.25">
      <c r="A10494" s="323"/>
    </row>
    <row r="10495" spans="1:1" x14ac:dyDescent="0.25">
      <c r="A10495" s="323"/>
    </row>
    <row r="10496" spans="1:1" x14ac:dyDescent="0.25">
      <c r="A10496" s="323"/>
    </row>
    <row r="10497" spans="1:1" x14ac:dyDescent="0.25">
      <c r="A10497" s="323"/>
    </row>
    <row r="10498" spans="1:1" x14ac:dyDescent="0.25">
      <c r="A10498" s="323"/>
    </row>
    <row r="10499" spans="1:1" x14ac:dyDescent="0.25">
      <c r="A10499" s="323"/>
    </row>
    <row r="10500" spans="1:1" x14ac:dyDescent="0.25">
      <c r="A10500" s="323"/>
    </row>
    <row r="10501" spans="1:1" x14ac:dyDescent="0.25">
      <c r="A10501" s="323"/>
    </row>
    <row r="10502" spans="1:1" x14ac:dyDescent="0.25">
      <c r="A10502" s="323"/>
    </row>
    <row r="10503" spans="1:1" x14ac:dyDescent="0.25">
      <c r="A10503" s="323"/>
    </row>
    <row r="10504" spans="1:1" x14ac:dyDescent="0.25">
      <c r="A10504" s="323"/>
    </row>
    <row r="10505" spans="1:1" x14ac:dyDescent="0.25">
      <c r="A10505" s="323"/>
    </row>
    <row r="10506" spans="1:1" x14ac:dyDescent="0.25">
      <c r="A10506" s="323"/>
    </row>
    <row r="10507" spans="1:1" x14ac:dyDescent="0.25">
      <c r="A10507" s="323"/>
    </row>
    <row r="10508" spans="1:1" x14ac:dyDescent="0.25">
      <c r="A10508" s="323"/>
    </row>
    <row r="10509" spans="1:1" x14ac:dyDescent="0.25">
      <c r="A10509" s="323"/>
    </row>
    <row r="10510" spans="1:1" x14ac:dyDescent="0.25">
      <c r="A10510" s="323"/>
    </row>
    <row r="10511" spans="1:1" x14ac:dyDescent="0.25">
      <c r="A10511" s="323"/>
    </row>
    <row r="10512" spans="1:1" x14ac:dyDescent="0.25">
      <c r="A10512" s="323"/>
    </row>
    <row r="10513" spans="1:1" x14ac:dyDescent="0.25">
      <c r="A10513" s="323"/>
    </row>
    <row r="10514" spans="1:1" x14ac:dyDescent="0.25">
      <c r="A10514" s="323"/>
    </row>
    <row r="10515" spans="1:1" x14ac:dyDescent="0.25">
      <c r="A10515" s="323"/>
    </row>
    <row r="10516" spans="1:1" x14ac:dyDescent="0.25">
      <c r="A10516" s="323"/>
    </row>
    <row r="10517" spans="1:1" x14ac:dyDescent="0.25">
      <c r="A10517" s="323"/>
    </row>
    <row r="10518" spans="1:1" x14ac:dyDescent="0.25">
      <c r="A10518" s="323"/>
    </row>
    <row r="10519" spans="1:1" x14ac:dyDescent="0.25">
      <c r="A10519" s="323"/>
    </row>
    <row r="10520" spans="1:1" x14ac:dyDescent="0.25">
      <c r="A10520" s="323"/>
    </row>
    <row r="10521" spans="1:1" x14ac:dyDescent="0.25">
      <c r="A10521" s="323"/>
    </row>
    <row r="10522" spans="1:1" x14ac:dyDescent="0.25">
      <c r="A10522" s="323"/>
    </row>
    <row r="10523" spans="1:1" x14ac:dyDescent="0.25">
      <c r="A10523" s="323"/>
    </row>
    <row r="10524" spans="1:1" x14ac:dyDescent="0.25">
      <c r="A10524" s="323"/>
    </row>
    <row r="10525" spans="1:1" x14ac:dyDescent="0.25">
      <c r="A10525" s="323"/>
    </row>
    <row r="10526" spans="1:1" x14ac:dyDescent="0.25">
      <c r="A10526" s="323"/>
    </row>
    <row r="10527" spans="1:1" x14ac:dyDescent="0.25">
      <c r="A10527" s="323"/>
    </row>
    <row r="10528" spans="1:1" x14ac:dyDescent="0.25">
      <c r="A10528" s="323"/>
    </row>
    <row r="10529" spans="1:1" x14ac:dyDescent="0.25">
      <c r="A10529" s="323"/>
    </row>
    <row r="10530" spans="1:1" x14ac:dyDescent="0.25">
      <c r="A10530" s="323"/>
    </row>
    <row r="10531" spans="1:1" x14ac:dyDescent="0.25">
      <c r="A10531" s="323"/>
    </row>
    <row r="10532" spans="1:1" x14ac:dyDescent="0.25">
      <c r="A10532" s="323"/>
    </row>
    <row r="10533" spans="1:1" x14ac:dyDescent="0.25">
      <c r="A10533" s="323"/>
    </row>
    <row r="10534" spans="1:1" x14ac:dyDescent="0.25">
      <c r="A10534" s="323"/>
    </row>
    <row r="10535" spans="1:1" x14ac:dyDescent="0.25">
      <c r="A10535" s="323"/>
    </row>
    <row r="10536" spans="1:1" x14ac:dyDescent="0.25">
      <c r="A10536" s="323"/>
    </row>
    <row r="10537" spans="1:1" x14ac:dyDescent="0.25">
      <c r="A10537" s="323"/>
    </row>
    <row r="10538" spans="1:1" x14ac:dyDescent="0.25">
      <c r="A10538" s="323"/>
    </row>
    <row r="10539" spans="1:1" x14ac:dyDescent="0.25">
      <c r="A10539" s="323"/>
    </row>
    <row r="10540" spans="1:1" x14ac:dyDescent="0.25">
      <c r="A10540" s="323"/>
    </row>
    <row r="10541" spans="1:1" x14ac:dyDescent="0.25">
      <c r="A10541" s="323"/>
    </row>
    <row r="10542" spans="1:1" x14ac:dyDescent="0.25">
      <c r="A10542" s="323"/>
    </row>
    <row r="10543" spans="1:1" x14ac:dyDescent="0.25">
      <c r="A10543" s="323"/>
    </row>
    <row r="10544" spans="1:1" x14ac:dyDescent="0.25">
      <c r="A10544" s="323"/>
    </row>
    <row r="10545" spans="1:1" x14ac:dyDescent="0.25">
      <c r="A10545" s="323"/>
    </row>
    <row r="10546" spans="1:1" x14ac:dyDescent="0.25">
      <c r="A10546" s="323"/>
    </row>
    <row r="10547" spans="1:1" x14ac:dyDescent="0.25">
      <c r="A10547" s="323"/>
    </row>
    <row r="10548" spans="1:1" x14ac:dyDescent="0.25">
      <c r="A10548" s="323"/>
    </row>
    <row r="10549" spans="1:1" x14ac:dyDescent="0.25">
      <c r="A10549" s="323"/>
    </row>
    <row r="10550" spans="1:1" x14ac:dyDescent="0.25">
      <c r="A10550" s="323"/>
    </row>
    <row r="10551" spans="1:1" x14ac:dyDescent="0.25">
      <c r="A10551" s="323"/>
    </row>
    <row r="10552" spans="1:1" x14ac:dyDescent="0.25">
      <c r="A10552" s="323"/>
    </row>
    <row r="10553" spans="1:1" x14ac:dyDescent="0.25">
      <c r="A10553" s="323"/>
    </row>
    <row r="10554" spans="1:1" x14ac:dyDescent="0.25">
      <c r="A10554" s="323"/>
    </row>
    <row r="10555" spans="1:1" x14ac:dyDescent="0.25">
      <c r="A10555" s="323"/>
    </row>
    <row r="10556" spans="1:1" x14ac:dyDescent="0.25">
      <c r="A10556" s="323"/>
    </row>
    <row r="10557" spans="1:1" x14ac:dyDescent="0.25">
      <c r="A10557" s="323"/>
    </row>
    <row r="10558" spans="1:1" x14ac:dyDescent="0.25">
      <c r="A10558" s="323"/>
    </row>
    <row r="10559" spans="1:1" x14ac:dyDescent="0.25">
      <c r="A10559" s="323"/>
    </row>
    <row r="10560" spans="1:1" x14ac:dyDescent="0.25">
      <c r="A10560" s="323"/>
    </row>
    <row r="10561" spans="1:1" x14ac:dyDescent="0.25">
      <c r="A10561" s="323"/>
    </row>
    <row r="10562" spans="1:1" x14ac:dyDescent="0.25">
      <c r="A10562" s="323"/>
    </row>
    <row r="10563" spans="1:1" x14ac:dyDescent="0.25">
      <c r="A10563" s="323"/>
    </row>
    <row r="10564" spans="1:1" x14ac:dyDescent="0.25">
      <c r="A10564" s="323"/>
    </row>
    <row r="10565" spans="1:1" x14ac:dyDescent="0.25">
      <c r="A10565" s="323"/>
    </row>
    <row r="10566" spans="1:1" x14ac:dyDescent="0.25">
      <c r="A10566" s="323"/>
    </row>
    <row r="10567" spans="1:1" x14ac:dyDescent="0.25">
      <c r="A10567" s="323"/>
    </row>
    <row r="10568" spans="1:1" x14ac:dyDescent="0.25">
      <c r="A10568" s="323"/>
    </row>
    <row r="10569" spans="1:1" x14ac:dyDescent="0.25">
      <c r="A10569" s="323"/>
    </row>
    <row r="10570" spans="1:1" x14ac:dyDescent="0.25">
      <c r="A10570" s="323"/>
    </row>
    <row r="10571" spans="1:1" x14ac:dyDescent="0.25">
      <c r="A10571" s="323"/>
    </row>
    <row r="10572" spans="1:1" x14ac:dyDescent="0.25">
      <c r="A10572" s="323"/>
    </row>
    <row r="10573" spans="1:1" x14ac:dyDescent="0.25">
      <c r="A10573" s="323"/>
    </row>
    <row r="10574" spans="1:1" x14ac:dyDescent="0.25">
      <c r="A10574" s="323"/>
    </row>
    <row r="10575" spans="1:1" x14ac:dyDescent="0.25">
      <c r="A10575" s="323"/>
    </row>
    <row r="10576" spans="1:1" x14ac:dyDescent="0.25">
      <c r="A10576" s="323"/>
    </row>
    <row r="10577" spans="1:1" x14ac:dyDescent="0.25">
      <c r="A10577" s="323"/>
    </row>
    <row r="10578" spans="1:1" x14ac:dyDescent="0.25">
      <c r="A10578" s="323"/>
    </row>
    <row r="10579" spans="1:1" x14ac:dyDescent="0.25">
      <c r="A10579" s="323"/>
    </row>
    <row r="10580" spans="1:1" x14ac:dyDescent="0.25">
      <c r="A10580" s="323"/>
    </row>
    <row r="10581" spans="1:1" x14ac:dyDescent="0.25">
      <c r="A10581" s="323"/>
    </row>
    <row r="10582" spans="1:1" x14ac:dyDescent="0.25">
      <c r="A10582" s="323"/>
    </row>
    <row r="10583" spans="1:1" x14ac:dyDescent="0.25">
      <c r="A10583" s="323"/>
    </row>
    <row r="10584" spans="1:1" x14ac:dyDescent="0.25">
      <c r="A10584" s="323"/>
    </row>
    <row r="10585" spans="1:1" x14ac:dyDescent="0.25">
      <c r="A10585" s="323"/>
    </row>
    <row r="10586" spans="1:1" x14ac:dyDescent="0.25">
      <c r="A10586" s="323"/>
    </row>
    <row r="10587" spans="1:1" x14ac:dyDescent="0.25">
      <c r="A10587" s="323"/>
    </row>
    <row r="10588" spans="1:1" x14ac:dyDescent="0.25">
      <c r="A10588" s="323"/>
    </row>
    <row r="10589" spans="1:1" x14ac:dyDescent="0.25">
      <c r="A10589" s="323"/>
    </row>
    <row r="10590" spans="1:1" x14ac:dyDescent="0.25">
      <c r="A10590" s="323"/>
    </row>
    <row r="10591" spans="1:1" x14ac:dyDescent="0.25">
      <c r="A10591" s="323"/>
    </row>
    <row r="10592" spans="1:1" x14ac:dyDescent="0.25">
      <c r="A10592" s="323"/>
    </row>
    <row r="10593" spans="1:1" x14ac:dyDescent="0.25">
      <c r="A10593" s="323"/>
    </row>
    <row r="10594" spans="1:1" x14ac:dyDescent="0.25">
      <c r="A10594" s="323"/>
    </row>
    <row r="10595" spans="1:1" x14ac:dyDescent="0.25">
      <c r="A10595" s="323"/>
    </row>
    <row r="10596" spans="1:1" x14ac:dyDescent="0.25">
      <c r="A10596" s="323"/>
    </row>
    <row r="10597" spans="1:1" x14ac:dyDescent="0.25">
      <c r="A10597" s="323"/>
    </row>
    <row r="10598" spans="1:1" x14ac:dyDescent="0.25">
      <c r="A10598" s="323"/>
    </row>
    <row r="10599" spans="1:1" x14ac:dyDescent="0.25">
      <c r="A10599" s="323"/>
    </row>
    <row r="10600" spans="1:1" x14ac:dyDescent="0.25">
      <c r="A10600" s="323"/>
    </row>
    <row r="10601" spans="1:1" x14ac:dyDescent="0.25">
      <c r="A10601" s="323"/>
    </row>
    <row r="10602" spans="1:1" x14ac:dyDescent="0.25">
      <c r="A10602" s="323"/>
    </row>
    <row r="10603" spans="1:1" x14ac:dyDescent="0.25">
      <c r="A10603" s="323"/>
    </row>
    <row r="10604" spans="1:1" x14ac:dyDescent="0.25">
      <c r="A10604" s="323"/>
    </row>
    <row r="10605" spans="1:1" x14ac:dyDescent="0.25">
      <c r="A10605" s="323"/>
    </row>
    <row r="10606" spans="1:1" x14ac:dyDescent="0.25">
      <c r="A10606" s="323"/>
    </row>
    <row r="10607" spans="1:1" x14ac:dyDescent="0.25">
      <c r="A10607" s="323"/>
    </row>
    <row r="10608" spans="1:1" x14ac:dyDescent="0.25">
      <c r="A10608" s="323"/>
    </row>
    <row r="10609" spans="1:1" x14ac:dyDescent="0.25">
      <c r="A10609" s="323"/>
    </row>
    <row r="10610" spans="1:1" x14ac:dyDescent="0.25">
      <c r="A10610" s="323"/>
    </row>
    <row r="10611" spans="1:1" x14ac:dyDescent="0.25">
      <c r="A10611" s="323"/>
    </row>
    <row r="10612" spans="1:1" x14ac:dyDescent="0.25">
      <c r="A10612" s="323"/>
    </row>
    <row r="10613" spans="1:1" x14ac:dyDescent="0.25">
      <c r="A10613" s="323"/>
    </row>
    <row r="10614" spans="1:1" x14ac:dyDescent="0.25">
      <c r="A10614" s="323"/>
    </row>
    <row r="10615" spans="1:1" x14ac:dyDescent="0.25">
      <c r="A10615" s="323"/>
    </row>
    <row r="10616" spans="1:1" x14ac:dyDescent="0.25">
      <c r="A10616" s="323"/>
    </row>
    <row r="10617" spans="1:1" x14ac:dyDescent="0.25">
      <c r="A10617" s="323"/>
    </row>
    <row r="10618" spans="1:1" x14ac:dyDescent="0.25">
      <c r="A10618" s="323"/>
    </row>
    <row r="10619" spans="1:1" x14ac:dyDescent="0.25">
      <c r="A10619" s="323"/>
    </row>
    <row r="10620" spans="1:1" x14ac:dyDescent="0.25">
      <c r="A10620" s="323"/>
    </row>
    <row r="10621" spans="1:1" x14ac:dyDescent="0.25">
      <c r="A10621" s="323"/>
    </row>
    <row r="10622" spans="1:1" x14ac:dyDescent="0.25">
      <c r="A10622" s="323"/>
    </row>
    <row r="10623" spans="1:1" x14ac:dyDescent="0.25">
      <c r="A10623" s="323"/>
    </row>
    <row r="10624" spans="1:1" x14ac:dyDescent="0.25">
      <c r="A10624" s="323"/>
    </row>
    <row r="10625" spans="1:1" x14ac:dyDescent="0.25">
      <c r="A10625" s="323"/>
    </row>
    <row r="10626" spans="1:1" x14ac:dyDescent="0.25">
      <c r="A10626" s="323"/>
    </row>
    <row r="10627" spans="1:1" x14ac:dyDescent="0.25">
      <c r="A10627" s="323"/>
    </row>
    <row r="10628" spans="1:1" x14ac:dyDescent="0.25">
      <c r="A10628" s="323"/>
    </row>
    <row r="10629" spans="1:1" x14ac:dyDescent="0.25">
      <c r="A10629" s="323"/>
    </row>
    <row r="10630" spans="1:1" x14ac:dyDescent="0.25">
      <c r="A10630" s="323"/>
    </row>
    <row r="10631" spans="1:1" x14ac:dyDescent="0.25">
      <c r="A10631" s="323"/>
    </row>
    <row r="10632" spans="1:1" x14ac:dyDescent="0.25">
      <c r="A10632" s="323"/>
    </row>
    <row r="10633" spans="1:1" x14ac:dyDescent="0.25">
      <c r="A10633" s="323"/>
    </row>
    <row r="10634" spans="1:1" x14ac:dyDescent="0.25">
      <c r="A10634" s="323"/>
    </row>
    <row r="10635" spans="1:1" x14ac:dyDescent="0.25">
      <c r="A10635" s="323"/>
    </row>
    <row r="10636" spans="1:1" x14ac:dyDescent="0.25">
      <c r="A10636" s="323"/>
    </row>
    <row r="10637" spans="1:1" x14ac:dyDescent="0.25">
      <c r="A10637" s="323"/>
    </row>
    <row r="10638" spans="1:1" x14ac:dyDescent="0.25">
      <c r="A10638" s="323"/>
    </row>
    <row r="10639" spans="1:1" x14ac:dyDescent="0.25">
      <c r="A10639" s="323"/>
    </row>
    <row r="10640" spans="1:1" x14ac:dyDescent="0.25">
      <c r="A10640" s="323"/>
    </row>
    <row r="10641" spans="1:1" x14ac:dyDescent="0.25">
      <c r="A10641" s="323"/>
    </row>
    <row r="10642" spans="1:1" x14ac:dyDescent="0.25">
      <c r="A10642" s="323"/>
    </row>
    <row r="10643" spans="1:1" x14ac:dyDescent="0.25">
      <c r="A10643" s="323"/>
    </row>
    <row r="10644" spans="1:1" x14ac:dyDescent="0.25">
      <c r="A10644" s="323"/>
    </row>
    <row r="10645" spans="1:1" x14ac:dyDescent="0.25">
      <c r="A10645" s="323"/>
    </row>
    <row r="10646" spans="1:1" x14ac:dyDescent="0.25">
      <c r="A10646" s="323"/>
    </row>
    <row r="10647" spans="1:1" x14ac:dyDescent="0.25">
      <c r="A10647" s="323"/>
    </row>
    <row r="10648" spans="1:1" x14ac:dyDescent="0.25">
      <c r="A10648" s="323"/>
    </row>
    <row r="10649" spans="1:1" x14ac:dyDescent="0.25">
      <c r="A10649" s="323"/>
    </row>
    <row r="10650" spans="1:1" x14ac:dyDescent="0.25">
      <c r="A10650" s="323"/>
    </row>
    <row r="10651" spans="1:1" x14ac:dyDescent="0.25">
      <c r="A10651" s="323"/>
    </row>
    <row r="10652" spans="1:1" x14ac:dyDescent="0.25">
      <c r="A10652" s="323"/>
    </row>
    <row r="10653" spans="1:1" x14ac:dyDescent="0.25">
      <c r="A10653" s="323"/>
    </row>
    <row r="10654" spans="1:1" x14ac:dyDescent="0.25">
      <c r="A10654" s="323"/>
    </row>
    <row r="10655" spans="1:1" x14ac:dyDescent="0.25">
      <c r="A10655" s="323"/>
    </row>
    <row r="10656" spans="1:1" x14ac:dyDescent="0.25">
      <c r="A10656" s="323"/>
    </row>
    <row r="10657" spans="1:1" x14ac:dyDescent="0.25">
      <c r="A10657" s="323"/>
    </row>
    <row r="10658" spans="1:1" x14ac:dyDescent="0.25">
      <c r="A10658" s="323"/>
    </row>
    <row r="10659" spans="1:1" x14ac:dyDescent="0.25">
      <c r="A10659" s="323"/>
    </row>
    <row r="10660" spans="1:1" x14ac:dyDescent="0.25">
      <c r="A10660" s="323"/>
    </row>
    <row r="10661" spans="1:1" x14ac:dyDescent="0.25">
      <c r="A10661" s="323"/>
    </row>
    <row r="10662" spans="1:1" x14ac:dyDescent="0.25">
      <c r="A10662" s="323"/>
    </row>
    <row r="10663" spans="1:1" x14ac:dyDescent="0.25">
      <c r="A10663" s="323"/>
    </row>
    <row r="10664" spans="1:1" x14ac:dyDescent="0.25">
      <c r="A10664" s="323"/>
    </row>
    <row r="10665" spans="1:1" x14ac:dyDescent="0.25">
      <c r="A10665" s="323"/>
    </row>
    <row r="10666" spans="1:1" x14ac:dyDescent="0.25">
      <c r="A10666" s="323"/>
    </row>
    <row r="10667" spans="1:1" x14ac:dyDescent="0.25">
      <c r="A10667" s="323"/>
    </row>
    <row r="10668" spans="1:1" x14ac:dyDescent="0.25">
      <c r="A10668" s="323"/>
    </row>
    <row r="10669" spans="1:1" x14ac:dyDescent="0.25">
      <c r="A10669" s="323"/>
    </row>
    <row r="10670" spans="1:1" x14ac:dyDescent="0.25">
      <c r="A10670" s="323"/>
    </row>
    <row r="10671" spans="1:1" x14ac:dyDescent="0.25">
      <c r="A10671" s="323"/>
    </row>
    <row r="10672" spans="1:1" x14ac:dyDescent="0.25">
      <c r="A10672" s="323"/>
    </row>
    <row r="10673" spans="1:1" x14ac:dyDescent="0.25">
      <c r="A10673" s="323"/>
    </row>
    <row r="10674" spans="1:1" x14ac:dyDescent="0.25">
      <c r="A10674" s="323"/>
    </row>
    <row r="10675" spans="1:1" x14ac:dyDescent="0.25">
      <c r="A10675" s="323"/>
    </row>
    <row r="10676" spans="1:1" x14ac:dyDescent="0.25">
      <c r="A10676" s="323"/>
    </row>
    <row r="10677" spans="1:1" x14ac:dyDescent="0.25">
      <c r="A10677" s="323"/>
    </row>
    <row r="10678" spans="1:1" x14ac:dyDescent="0.25">
      <c r="A10678" s="323"/>
    </row>
    <row r="10679" spans="1:1" x14ac:dyDescent="0.25">
      <c r="A10679" s="323"/>
    </row>
    <row r="10680" spans="1:1" x14ac:dyDescent="0.25">
      <c r="A10680" s="323"/>
    </row>
    <row r="10681" spans="1:1" x14ac:dyDescent="0.25">
      <c r="A10681" s="323"/>
    </row>
    <row r="10682" spans="1:1" x14ac:dyDescent="0.25">
      <c r="A10682" s="323"/>
    </row>
    <row r="10683" spans="1:1" x14ac:dyDescent="0.25">
      <c r="A10683" s="323"/>
    </row>
    <row r="10684" spans="1:1" x14ac:dyDescent="0.25">
      <c r="A10684" s="323"/>
    </row>
    <row r="10685" spans="1:1" x14ac:dyDescent="0.25">
      <c r="A10685" s="323"/>
    </row>
    <row r="10686" spans="1:1" x14ac:dyDescent="0.25">
      <c r="A10686" s="323"/>
    </row>
    <row r="10687" spans="1:1" x14ac:dyDescent="0.25">
      <c r="A10687" s="323"/>
    </row>
    <row r="10688" spans="1:1" x14ac:dyDescent="0.25">
      <c r="A10688" s="323"/>
    </row>
    <row r="10689" spans="1:1" x14ac:dyDescent="0.25">
      <c r="A10689" s="323"/>
    </row>
    <row r="10690" spans="1:1" x14ac:dyDescent="0.25">
      <c r="A10690" s="323"/>
    </row>
    <row r="10691" spans="1:1" x14ac:dyDescent="0.25">
      <c r="A10691" s="323"/>
    </row>
    <row r="10692" spans="1:1" x14ac:dyDescent="0.25">
      <c r="A10692" s="323"/>
    </row>
    <row r="10693" spans="1:1" x14ac:dyDescent="0.25">
      <c r="A10693" s="323"/>
    </row>
    <row r="10694" spans="1:1" x14ac:dyDescent="0.25">
      <c r="A10694" s="323"/>
    </row>
    <row r="10695" spans="1:1" x14ac:dyDescent="0.25">
      <c r="A10695" s="323"/>
    </row>
    <row r="10696" spans="1:1" x14ac:dyDescent="0.25">
      <c r="A10696" s="323"/>
    </row>
    <row r="10697" spans="1:1" x14ac:dyDescent="0.25">
      <c r="A10697" s="323"/>
    </row>
    <row r="10698" spans="1:1" x14ac:dyDescent="0.25">
      <c r="A10698" s="323"/>
    </row>
    <row r="10699" spans="1:1" x14ac:dyDescent="0.25">
      <c r="A10699" s="323"/>
    </row>
    <row r="10700" spans="1:1" x14ac:dyDescent="0.25">
      <c r="A10700" s="323"/>
    </row>
    <row r="10701" spans="1:1" x14ac:dyDescent="0.25">
      <c r="A10701" s="323"/>
    </row>
    <row r="10702" spans="1:1" x14ac:dyDescent="0.25">
      <c r="A10702" s="323"/>
    </row>
    <row r="10703" spans="1:1" x14ac:dyDescent="0.25">
      <c r="A10703" s="323"/>
    </row>
    <row r="10704" spans="1:1" x14ac:dyDescent="0.25">
      <c r="A10704" s="323"/>
    </row>
    <row r="10705" spans="1:1" x14ac:dyDescent="0.25">
      <c r="A10705" s="323"/>
    </row>
    <row r="10706" spans="1:1" x14ac:dyDescent="0.25">
      <c r="A10706" s="323"/>
    </row>
    <row r="10707" spans="1:1" x14ac:dyDescent="0.25">
      <c r="A10707" s="323"/>
    </row>
    <row r="10708" spans="1:1" x14ac:dyDescent="0.25">
      <c r="A10708" s="323"/>
    </row>
    <row r="10709" spans="1:1" x14ac:dyDescent="0.25">
      <c r="A10709" s="323"/>
    </row>
    <row r="10710" spans="1:1" x14ac:dyDescent="0.25">
      <c r="A10710" s="323"/>
    </row>
    <row r="10711" spans="1:1" x14ac:dyDescent="0.25">
      <c r="A10711" s="323"/>
    </row>
    <row r="10712" spans="1:1" x14ac:dyDescent="0.25">
      <c r="A10712" s="323"/>
    </row>
    <row r="10713" spans="1:1" x14ac:dyDescent="0.25">
      <c r="A10713" s="323"/>
    </row>
    <row r="10714" spans="1:1" x14ac:dyDescent="0.25">
      <c r="A10714" s="323"/>
    </row>
    <row r="10715" spans="1:1" x14ac:dyDescent="0.25">
      <c r="A10715" s="323"/>
    </row>
    <row r="10716" spans="1:1" x14ac:dyDescent="0.25">
      <c r="A10716" s="323"/>
    </row>
    <row r="10717" spans="1:1" x14ac:dyDescent="0.25">
      <c r="A10717" s="323"/>
    </row>
    <row r="10718" spans="1:1" x14ac:dyDescent="0.25">
      <c r="A10718" s="323"/>
    </row>
    <row r="10719" spans="1:1" x14ac:dyDescent="0.25">
      <c r="A10719" s="323"/>
    </row>
    <row r="10720" spans="1:1" x14ac:dyDescent="0.25">
      <c r="A10720" s="323"/>
    </row>
    <row r="10721" spans="1:1" x14ac:dyDescent="0.25">
      <c r="A10721" s="323"/>
    </row>
    <row r="10722" spans="1:1" x14ac:dyDescent="0.25">
      <c r="A10722" s="323"/>
    </row>
    <row r="10723" spans="1:1" x14ac:dyDescent="0.25">
      <c r="A10723" s="323"/>
    </row>
    <row r="10724" spans="1:1" x14ac:dyDescent="0.25">
      <c r="A10724" s="323"/>
    </row>
    <row r="10725" spans="1:1" x14ac:dyDescent="0.25">
      <c r="A10725" s="323"/>
    </row>
    <row r="10726" spans="1:1" x14ac:dyDescent="0.25">
      <c r="A10726" s="323"/>
    </row>
    <row r="10727" spans="1:1" x14ac:dyDescent="0.25">
      <c r="A10727" s="323"/>
    </row>
    <row r="10728" spans="1:1" x14ac:dyDescent="0.25">
      <c r="A10728" s="323"/>
    </row>
    <row r="10729" spans="1:1" x14ac:dyDescent="0.25">
      <c r="A10729" s="323"/>
    </row>
    <row r="10730" spans="1:1" x14ac:dyDescent="0.25">
      <c r="A10730" s="323"/>
    </row>
    <row r="10731" spans="1:1" x14ac:dyDescent="0.25">
      <c r="A10731" s="323"/>
    </row>
    <row r="10732" spans="1:1" x14ac:dyDescent="0.25">
      <c r="A10732" s="323"/>
    </row>
    <row r="10733" spans="1:1" x14ac:dyDescent="0.25">
      <c r="A10733" s="323"/>
    </row>
    <row r="10734" spans="1:1" x14ac:dyDescent="0.25">
      <c r="A10734" s="323"/>
    </row>
    <row r="10735" spans="1:1" x14ac:dyDescent="0.25">
      <c r="A10735" s="323"/>
    </row>
    <row r="10736" spans="1:1" x14ac:dyDescent="0.25">
      <c r="A10736" s="323"/>
    </row>
    <row r="10737" spans="1:1" x14ac:dyDescent="0.25">
      <c r="A10737" s="323"/>
    </row>
    <row r="10738" spans="1:1" x14ac:dyDescent="0.25">
      <c r="A10738" s="323"/>
    </row>
    <row r="10739" spans="1:1" x14ac:dyDescent="0.25">
      <c r="A10739" s="323"/>
    </row>
    <row r="10740" spans="1:1" x14ac:dyDescent="0.25">
      <c r="A10740" s="323"/>
    </row>
    <row r="10741" spans="1:1" x14ac:dyDescent="0.25">
      <c r="A10741" s="323"/>
    </row>
    <row r="10742" spans="1:1" x14ac:dyDescent="0.25">
      <c r="A10742" s="323"/>
    </row>
    <row r="10743" spans="1:1" x14ac:dyDescent="0.25">
      <c r="A10743" s="323"/>
    </row>
    <row r="10744" spans="1:1" x14ac:dyDescent="0.25">
      <c r="A10744" s="323"/>
    </row>
    <row r="10745" spans="1:1" x14ac:dyDescent="0.25">
      <c r="A10745" s="323"/>
    </row>
    <row r="10746" spans="1:1" x14ac:dyDescent="0.25">
      <c r="A10746" s="323"/>
    </row>
    <row r="10747" spans="1:1" x14ac:dyDescent="0.25">
      <c r="A10747" s="323"/>
    </row>
    <row r="10748" spans="1:1" x14ac:dyDescent="0.25">
      <c r="A10748" s="323"/>
    </row>
    <row r="10749" spans="1:1" x14ac:dyDescent="0.25">
      <c r="A10749" s="323"/>
    </row>
    <row r="10750" spans="1:1" x14ac:dyDescent="0.25">
      <c r="A10750" s="323"/>
    </row>
    <row r="10751" spans="1:1" x14ac:dyDescent="0.25">
      <c r="A10751" s="323"/>
    </row>
    <row r="10752" spans="1:1" x14ac:dyDescent="0.25">
      <c r="A10752" s="323"/>
    </row>
    <row r="10753" spans="1:1" x14ac:dyDescent="0.25">
      <c r="A10753" s="323"/>
    </row>
    <row r="10754" spans="1:1" x14ac:dyDescent="0.25">
      <c r="A10754" s="323"/>
    </row>
    <row r="10755" spans="1:1" x14ac:dyDescent="0.25">
      <c r="A10755" s="323"/>
    </row>
    <row r="10756" spans="1:1" x14ac:dyDescent="0.25">
      <c r="A10756" s="323"/>
    </row>
    <row r="10757" spans="1:1" x14ac:dyDescent="0.25">
      <c r="A10757" s="323"/>
    </row>
    <row r="10758" spans="1:1" x14ac:dyDescent="0.25">
      <c r="A10758" s="323"/>
    </row>
    <row r="10759" spans="1:1" x14ac:dyDescent="0.25">
      <c r="A10759" s="323"/>
    </row>
    <row r="10760" spans="1:1" x14ac:dyDescent="0.25">
      <c r="A10760" s="323"/>
    </row>
    <row r="10761" spans="1:1" x14ac:dyDescent="0.25">
      <c r="A10761" s="323"/>
    </row>
    <row r="10762" spans="1:1" x14ac:dyDescent="0.25">
      <c r="A10762" s="323"/>
    </row>
    <row r="10763" spans="1:1" x14ac:dyDescent="0.25">
      <c r="A10763" s="323"/>
    </row>
    <row r="10764" spans="1:1" x14ac:dyDescent="0.25">
      <c r="A10764" s="323"/>
    </row>
    <row r="10765" spans="1:1" x14ac:dyDescent="0.25">
      <c r="A10765" s="323"/>
    </row>
    <row r="10766" spans="1:1" x14ac:dyDescent="0.25">
      <c r="A10766" s="323"/>
    </row>
    <row r="10767" spans="1:1" x14ac:dyDescent="0.25">
      <c r="A10767" s="323"/>
    </row>
    <row r="10768" spans="1:1" x14ac:dyDescent="0.25">
      <c r="A10768" s="323"/>
    </row>
    <row r="10769" spans="1:1" x14ac:dyDescent="0.25">
      <c r="A10769" s="323"/>
    </row>
    <row r="10770" spans="1:1" x14ac:dyDescent="0.25">
      <c r="A10770" s="323"/>
    </row>
    <row r="10771" spans="1:1" x14ac:dyDescent="0.25">
      <c r="A10771" s="323"/>
    </row>
    <row r="10772" spans="1:1" x14ac:dyDescent="0.25">
      <c r="A10772" s="323"/>
    </row>
    <row r="10773" spans="1:1" x14ac:dyDescent="0.25">
      <c r="A10773" s="323"/>
    </row>
    <row r="10774" spans="1:1" x14ac:dyDescent="0.25">
      <c r="A10774" s="323"/>
    </row>
    <row r="10775" spans="1:1" x14ac:dyDescent="0.25">
      <c r="A10775" s="323"/>
    </row>
    <row r="10776" spans="1:1" x14ac:dyDescent="0.25">
      <c r="A10776" s="323"/>
    </row>
    <row r="10777" spans="1:1" x14ac:dyDescent="0.25">
      <c r="A10777" s="323"/>
    </row>
    <row r="10778" spans="1:1" x14ac:dyDescent="0.25">
      <c r="A10778" s="323"/>
    </row>
    <row r="10779" spans="1:1" x14ac:dyDescent="0.25">
      <c r="A10779" s="323"/>
    </row>
    <row r="10780" spans="1:1" x14ac:dyDescent="0.25">
      <c r="A10780" s="323"/>
    </row>
    <row r="10781" spans="1:1" x14ac:dyDescent="0.25">
      <c r="A10781" s="323"/>
    </row>
    <row r="10782" spans="1:1" x14ac:dyDescent="0.25">
      <c r="A10782" s="323"/>
    </row>
    <row r="10783" spans="1:1" x14ac:dyDescent="0.25">
      <c r="A10783" s="323"/>
    </row>
    <row r="10784" spans="1:1" x14ac:dyDescent="0.25">
      <c r="A10784" s="323"/>
    </row>
    <row r="10785" spans="1:1" x14ac:dyDescent="0.25">
      <c r="A10785" s="323"/>
    </row>
    <row r="10786" spans="1:1" x14ac:dyDescent="0.25">
      <c r="A10786" s="323"/>
    </row>
    <row r="10787" spans="1:1" x14ac:dyDescent="0.25">
      <c r="A10787" s="323"/>
    </row>
    <row r="10788" spans="1:1" x14ac:dyDescent="0.25">
      <c r="A10788" s="323"/>
    </row>
    <row r="10789" spans="1:1" x14ac:dyDescent="0.25">
      <c r="A10789" s="323"/>
    </row>
    <row r="10790" spans="1:1" x14ac:dyDescent="0.25">
      <c r="A10790" s="323"/>
    </row>
    <row r="10791" spans="1:1" x14ac:dyDescent="0.25">
      <c r="A10791" s="323"/>
    </row>
    <row r="10792" spans="1:1" x14ac:dyDescent="0.25">
      <c r="A10792" s="323"/>
    </row>
    <row r="10793" spans="1:1" x14ac:dyDescent="0.25">
      <c r="A10793" s="323"/>
    </row>
    <row r="10794" spans="1:1" x14ac:dyDescent="0.25">
      <c r="A10794" s="323"/>
    </row>
    <row r="10795" spans="1:1" x14ac:dyDescent="0.25">
      <c r="A10795" s="323"/>
    </row>
    <row r="10796" spans="1:1" x14ac:dyDescent="0.25">
      <c r="A10796" s="323"/>
    </row>
    <row r="10797" spans="1:1" x14ac:dyDescent="0.25">
      <c r="A10797" s="323"/>
    </row>
    <row r="10798" spans="1:1" x14ac:dyDescent="0.25">
      <c r="A10798" s="323"/>
    </row>
    <row r="10799" spans="1:1" x14ac:dyDescent="0.25">
      <c r="A10799" s="323"/>
    </row>
    <row r="10800" spans="1:1" x14ac:dyDescent="0.25">
      <c r="A10800" s="323"/>
    </row>
    <row r="10801" spans="1:1" x14ac:dyDescent="0.25">
      <c r="A10801" s="323"/>
    </row>
    <row r="10802" spans="1:1" x14ac:dyDescent="0.25">
      <c r="A10802" s="323"/>
    </row>
    <row r="10803" spans="1:1" x14ac:dyDescent="0.25">
      <c r="A10803" s="323"/>
    </row>
    <row r="10804" spans="1:1" x14ac:dyDescent="0.25">
      <c r="A10804" s="323"/>
    </row>
    <row r="10805" spans="1:1" x14ac:dyDescent="0.25">
      <c r="A10805" s="323"/>
    </row>
    <row r="10806" spans="1:1" x14ac:dyDescent="0.25">
      <c r="A10806" s="323"/>
    </row>
    <row r="10807" spans="1:1" x14ac:dyDescent="0.25">
      <c r="A10807" s="323"/>
    </row>
    <row r="10808" spans="1:1" x14ac:dyDescent="0.25">
      <c r="A10808" s="323"/>
    </row>
    <row r="10809" spans="1:1" x14ac:dyDescent="0.25">
      <c r="A10809" s="323"/>
    </row>
    <row r="10810" spans="1:1" x14ac:dyDescent="0.25">
      <c r="A10810" s="323"/>
    </row>
    <row r="10811" spans="1:1" x14ac:dyDescent="0.25">
      <c r="A10811" s="323"/>
    </row>
    <row r="10812" spans="1:1" x14ac:dyDescent="0.25">
      <c r="A10812" s="323"/>
    </row>
    <row r="10813" spans="1:1" x14ac:dyDescent="0.25">
      <c r="A10813" s="323"/>
    </row>
    <row r="10814" spans="1:1" x14ac:dyDescent="0.25">
      <c r="A10814" s="323"/>
    </row>
    <row r="10815" spans="1:1" x14ac:dyDescent="0.25">
      <c r="A10815" s="323"/>
    </row>
    <row r="10816" spans="1:1" x14ac:dyDescent="0.25">
      <c r="A10816" s="323"/>
    </row>
    <row r="10817" spans="1:1" x14ac:dyDescent="0.25">
      <c r="A10817" s="323"/>
    </row>
    <row r="10818" spans="1:1" x14ac:dyDescent="0.25">
      <c r="A10818" s="323"/>
    </row>
    <row r="10819" spans="1:1" x14ac:dyDescent="0.25">
      <c r="A10819" s="323"/>
    </row>
    <row r="10820" spans="1:1" x14ac:dyDescent="0.25">
      <c r="A10820" s="323"/>
    </row>
    <row r="10821" spans="1:1" x14ac:dyDescent="0.25">
      <c r="A10821" s="323"/>
    </row>
    <row r="10822" spans="1:1" x14ac:dyDescent="0.25">
      <c r="A10822" s="323"/>
    </row>
    <row r="10823" spans="1:1" x14ac:dyDescent="0.25">
      <c r="A10823" s="323"/>
    </row>
    <row r="10824" spans="1:1" x14ac:dyDescent="0.25">
      <c r="A10824" s="323"/>
    </row>
    <row r="10825" spans="1:1" x14ac:dyDescent="0.25">
      <c r="A10825" s="323"/>
    </row>
    <row r="10826" spans="1:1" x14ac:dyDescent="0.25">
      <c r="A10826" s="323"/>
    </row>
    <row r="10827" spans="1:1" x14ac:dyDescent="0.25">
      <c r="A10827" s="323"/>
    </row>
    <row r="10828" spans="1:1" x14ac:dyDescent="0.25">
      <c r="A10828" s="323"/>
    </row>
    <row r="10829" spans="1:1" x14ac:dyDescent="0.25">
      <c r="A10829" s="323"/>
    </row>
    <row r="10830" spans="1:1" x14ac:dyDescent="0.25">
      <c r="A10830" s="323"/>
    </row>
    <row r="10831" spans="1:1" x14ac:dyDescent="0.25">
      <c r="A10831" s="323"/>
    </row>
    <row r="10832" spans="1:1" x14ac:dyDescent="0.25">
      <c r="A10832" s="323"/>
    </row>
    <row r="10833" spans="1:1" x14ac:dyDescent="0.25">
      <c r="A10833" s="323"/>
    </row>
    <row r="10834" spans="1:1" x14ac:dyDescent="0.25">
      <c r="A10834" s="323"/>
    </row>
    <row r="10835" spans="1:1" x14ac:dyDescent="0.25">
      <c r="A10835" s="323"/>
    </row>
    <row r="10836" spans="1:1" x14ac:dyDescent="0.25">
      <c r="A10836" s="323"/>
    </row>
    <row r="10837" spans="1:1" x14ac:dyDescent="0.25">
      <c r="A10837" s="323"/>
    </row>
    <row r="10838" spans="1:1" x14ac:dyDescent="0.25">
      <c r="A10838" s="323"/>
    </row>
    <row r="10839" spans="1:1" x14ac:dyDescent="0.25">
      <c r="A10839" s="323"/>
    </row>
    <row r="10840" spans="1:1" x14ac:dyDescent="0.25">
      <c r="A10840" s="323"/>
    </row>
    <row r="10841" spans="1:1" x14ac:dyDescent="0.25">
      <c r="A10841" s="323"/>
    </row>
    <row r="10842" spans="1:1" x14ac:dyDescent="0.25">
      <c r="A10842" s="323"/>
    </row>
    <row r="10843" spans="1:1" x14ac:dyDescent="0.25">
      <c r="A10843" s="323"/>
    </row>
    <row r="10844" spans="1:1" x14ac:dyDescent="0.25">
      <c r="A10844" s="323"/>
    </row>
    <row r="10845" spans="1:1" x14ac:dyDescent="0.25">
      <c r="A10845" s="323"/>
    </row>
    <row r="10846" spans="1:1" x14ac:dyDescent="0.25">
      <c r="A10846" s="323"/>
    </row>
    <row r="10847" spans="1:1" x14ac:dyDescent="0.25">
      <c r="A10847" s="323"/>
    </row>
    <row r="10848" spans="1:1" x14ac:dyDescent="0.25">
      <c r="A10848" s="323"/>
    </row>
    <row r="10849" spans="1:1" x14ac:dyDescent="0.25">
      <c r="A10849" s="323"/>
    </row>
    <row r="10850" spans="1:1" x14ac:dyDescent="0.25">
      <c r="A10850" s="323"/>
    </row>
    <row r="10851" spans="1:1" x14ac:dyDescent="0.25">
      <c r="A10851" s="323"/>
    </row>
    <row r="10852" spans="1:1" x14ac:dyDescent="0.25">
      <c r="A10852" s="323"/>
    </row>
    <row r="10853" spans="1:1" x14ac:dyDescent="0.25">
      <c r="A10853" s="323"/>
    </row>
    <row r="10854" spans="1:1" x14ac:dyDescent="0.25">
      <c r="A10854" s="323"/>
    </row>
    <row r="10855" spans="1:1" x14ac:dyDescent="0.25">
      <c r="A10855" s="323"/>
    </row>
    <row r="10856" spans="1:1" x14ac:dyDescent="0.25">
      <c r="A10856" s="323"/>
    </row>
    <row r="10857" spans="1:1" x14ac:dyDescent="0.25">
      <c r="A10857" s="323"/>
    </row>
    <row r="10858" spans="1:1" x14ac:dyDescent="0.25">
      <c r="A10858" s="323"/>
    </row>
    <row r="10859" spans="1:1" x14ac:dyDescent="0.25">
      <c r="A10859" s="323"/>
    </row>
    <row r="10860" spans="1:1" x14ac:dyDescent="0.25">
      <c r="A10860" s="323"/>
    </row>
    <row r="10861" spans="1:1" x14ac:dyDescent="0.25">
      <c r="A10861" s="323"/>
    </row>
    <row r="10862" spans="1:1" x14ac:dyDescent="0.25">
      <c r="A10862" s="323"/>
    </row>
    <row r="10863" spans="1:1" x14ac:dyDescent="0.25">
      <c r="A10863" s="323"/>
    </row>
    <row r="10864" spans="1:1" x14ac:dyDescent="0.25">
      <c r="A10864" s="323"/>
    </row>
    <row r="10865" spans="1:1" x14ac:dyDescent="0.25">
      <c r="A10865" s="323"/>
    </row>
    <row r="10866" spans="1:1" x14ac:dyDescent="0.25">
      <c r="A10866" s="323"/>
    </row>
    <row r="10867" spans="1:1" x14ac:dyDescent="0.25">
      <c r="A10867" s="323"/>
    </row>
    <row r="10868" spans="1:1" x14ac:dyDescent="0.25">
      <c r="A10868" s="323"/>
    </row>
    <row r="10869" spans="1:1" x14ac:dyDescent="0.25">
      <c r="A10869" s="323"/>
    </row>
    <row r="10870" spans="1:1" x14ac:dyDescent="0.25">
      <c r="A10870" s="323"/>
    </row>
    <row r="10871" spans="1:1" x14ac:dyDescent="0.25">
      <c r="A10871" s="323"/>
    </row>
    <row r="10872" spans="1:1" x14ac:dyDescent="0.25">
      <c r="A10872" s="323"/>
    </row>
    <row r="10873" spans="1:1" x14ac:dyDescent="0.25">
      <c r="A10873" s="323"/>
    </row>
    <row r="10874" spans="1:1" x14ac:dyDescent="0.25">
      <c r="A10874" s="323"/>
    </row>
    <row r="10875" spans="1:1" x14ac:dyDescent="0.25">
      <c r="A10875" s="323"/>
    </row>
    <row r="10876" spans="1:1" x14ac:dyDescent="0.25">
      <c r="A10876" s="323"/>
    </row>
    <row r="10877" spans="1:1" x14ac:dyDescent="0.25">
      <c r="A10877" s="323"/>
    </row>
    <row r="10878" spans="1:1" x14ac:dyDescent="0.25">
      <c r="A10878" s="323"/>
    </row>
    <row r="10879" spans="1:1" x14ac:dyDescent="0.25">
      <c r="A10879" s="323"/>
    </row>
    <row r="10880" spans="1:1" x14ac:dyDescent="0.25">
      <c r="A10880" s="323"/>
    </row>
    <row r="10881" spans="1:1" x14ac:dyDescent="0.25">
      <c r="A10881" s="323"/>
    </row>
    <row r="10882" spans="1:1" x14ac:dyDescent="0.25">
      <c r="A10882" s="323"/>
    </row>
    <row r="10883" spans="1:1" x14ac:dyDescent="0.25">
      <c r="A10883" s="323"/>
    </row>
    <row r="10884" spans="1:1" x14ac:dyDescent="0.25">
      <c r="A10884" s="323"/>
    </row>
    <row r="10885" spans="1:1" x14ac:dyDescent="0.25">
      <c r="A10885" s="323"/>
    </row>
    <row r="10886" spans="1:1" x14ac:dyDescent="0.25">
      <c r="A10886" s="323"/>
    </row>
    <row r="10887" spans="1:1" x14ac:dyDescent="0.25">
      <c r="A10887" s="323"/>
    </row>
    <row r="10888" spans="1:1" x14ac:dyDescent="0.25">
      <c r="A10888" s="323"/>
    </row>
    <row r="10889" spans="1:1" x14ac:dyDescent="0.25">
      <c r="A10889" s="323"/>
    </row>
    <row r="10890" spans="1:1" x14ac:dyDescent="0.25">
      <c r="A10890" s="323"/>
    </row>
    <row r="10891" spans="1:1" x14ac:dyDescent="0.25">
      <c r="A10891" s="323"/>
    </row>
    <row r="10892" spans="1:1" x14ac:dyDescent="0.25">
      <c r="A10892" s="323"/>
    </row>
    <row r="10893" spans="1:1" x14ac:dyDescent="0.25">
      <c r="A10893" s="323"/>
    </row>
    <row r="10894" spans="1:1" x14ac:dyDescent="0.25">
      <c r="A10894" s="323"/>
    </row>
    <row r="10895" spans="1:1" x14ac:dyDescent="0.25">
      <c r="A10895" s="323"/>
    </row>
    <row r="10896" spans="1:1" x14ac:dyDescent="0.25">
      <c r="A10896" s="323"/>
    </row>
    <row r="10897" spans="1:1" x14ac:dyDescent="0.25">
      <c r="A10897" s="323"/>
    </row>
    <row r="10898" spans="1:1" x14ac:dyDescent="0.25">
      <c r="A10898" s="323"/>
    </row>
    <row r="10899" spans="1:1" x14ac:dyDescent="0.25">
      <c r="A10899" s="323"/>
    </row>
    <row r="10900" spans="1:1" x14ac:dyDescent="0.25">
      <c r="A10900" s="323"/>
    </row>
    <row r="10901" spans="1:1" x14ac:dyDescent="0.25">
      <c r="A10901" s="323"/>
    </row>
    <row r="10902" spans="1:1" x14ac:dyDescent="0.25">
      <c r="A10902" s="323"/>
    </row>
    <row r="10903" spans="1:1" x14ac:dyDescent="0.25">
      <c r="A10903" s="323"/>
    </row>
    <row r="10904" spans="1:1" x14ac:dyDescent="0.25">
      <c r="A10904" s="323"/>
    </row>
    <row r="10905" spans="1:1" x14ac:dyDescent="0.25">
      <c r="A10905" s="323"/>
    </row>
    <row r="10906" spans="1:1" x14ac:dyDescent="0.25">
      <c r="A10906" s="323"/>
    </row>
    <row r="10907" spans="1:1" x14ac:dyDescent="0.25">
      <c r="A10907" s="323"/>
    </row>
    <row r="10908" spans="1:1" x14ac:dyDescent="0.25">
      <c r="A10908" s="323"/>
    </row>
    <row r="10909" spans="1:1" x14ac:dyDescent="0.25">
      <c r="A10909" s="323"/>
    </row>
    <row r="10910" spans="1:1" x14ac:dyDescent="0.25">
      <c r="A10910" s="323"/>
    </row>
    <row r="10911" spans="1:1" x14ac:dyDescent="0.25">
      <c r="A10911" s="323"/>
    </row>
    <row r="10912" spans="1:1" x14ac:dyDescent="0.25">
      <c r="A10912" s="323"/>
    </row>
    <row r="10913" spans="1:1" x14ac:dyDescent="0.25">
      <c r="A10913" s="323"/>
    </row>
    <row r="10914" spans="1:1" x14ac:dyDescent="0.25">
      <c r="A10914" s="323"/>
    </row>
    <row r="10915" spans="1:1" x14ac:dyDescent="0.25">
      <c r="A10915" s="323"/>
    </row>
    <row r="10916" spans="1:1" x14ac:dyDescent="0.25">
      <c r="A10916" s="323"/>
    </row>
    <row r="10917" spans="1:1" x14ac:dyDescent="0.25">
      <c r="A10917" s="323"/>
    </row>
    <row r="10918" spans="1:1" x14ac:dyDescent="0.25">
      <c r="A10918" s="323"/>
    </row>
    <row r="10919" spans="1:1" x14ac:dyDescent="0.25">
      <c r="A10919" s="323"/>
    </row>
    <row r="10920" spans="1:1" x14ac:dyDescent="0.25">
      <c r="A10920" s="323"/>
    </row>
    <row r="10921" spans="1:1" x14ac:dyDescent="0.25">
      <c r="A10921" s="323"/>
    </row>
    <row r="10922" spans="1:1" x14ac:dyDescent="0.25">
      <c r="A10922" s="323"/>
    </row>
    <row r="10923" spans="1:1" x14ac:dyDescent="0.25">
      <c r="A10923" s="323"/>
    </row>
    <row r="10924" spans="1:1" x14ac:dyDescent="0.25">
      <c r="A10924" s="323"/>
    </row>
    <row r="10925" spans="1:1" x14ac:dyDescent="0.25">
      <c r="A10925" s="323"/>
    </row>
    <row r="10926" spans="1:1" x14ac:dyDescent="0.25">
      <c r="A10926" s="323"/>
    </row>
    <row r="10927" spans="1:1" x14ac:dyDescent="0.25">
      <c r="A10927" s="323"/>
    </row>
    <row r="10928" spans="1:1" x14ac:dyDescent="0.25">
      <c r="A10928" s="323"/>
    </row>
    <row r="10929" spans="1:1" x14ac:dyDescent="0.25">
      <c r="A10929" s="323"/>
    </row>
    <row r="10930" spans="1:1" x14ac:dyDescent="0.25">
      <c r="A10930" s="323"/>
    </row>
    <row r="10931" spans="1:1" x14ac:dyDescent="0.25">
      <c r="A10931" s="323"/>
    </row>
    <row r="10932" spans="1:1" x14ac:dyDescent="0.25">
      <c r="A10932" s="323"/>
    </row>
    <row r="10933" spans="1:1" x14ac:dyDescent="0.25">
      <c r="A10933" s="323"/>
    </row>
    <row r="10934" spans="1:1" x14ac:dyDescent="0.25">
      <c r="A10934" s="323"/>
    </row>
    <row r="10935" spans="1:1" x14ac:dyDescent="0.25">
      <c r="A10935" s="323"/>
    </row>
    <row r="10936" spans="1:1" x14ac:dyDescent="0.25">
      <c r="A10936" s="323"/>
    </row>
    <row r="10937" spans="1:1" x14ac:dyDescent="0.25">
      <c r="A10937" s="323"/>
    </row>
    <row r="10938" spans="1:1" x14ac:dyDescent="0.25">
      <c r="A10938" s="323"/>
    </row>
    <row r="10939" spans="1:1" x14ac:dyDescent="0.25">
      <c r="A10939" s="323"/>
    </row>
    <row r="10940" spans="1:1" x14ac:dyDescent="0.25">
      <c r="A10940" s="323"/>
    </row>
    <row r="10941" spans="1:1" x14ac:dyDescent="0.25">
      <c r="A10941" s="323"/>
    </row>
    <row r="10942" spans="1:1" x14ac:dyDescent="0.25">
      <c r="A10942" s="323"/>
    </row>
    <row r="10943" spans="1:1" x14ac:dyDescent="0.25">
      <c r="A10943" s="323"/>
    </row>
    <row r="10944" spans="1:1" x14ac:dyDescent="0.25">
      <c r="A10944" s="323"/>
    </row>
    <row r="10945" spans="1:1" x14ac:dyDescent="0.25">
      <c r="A10945" s="323"/>
    </row>
    <row r="10946" spans="1:1" x14ac:dyDescent="0.25">
      <c r="A10946" s="323"/>
    </row>
    <row r="10947" spans="1:1" x14ac:dyDescent="0.25">
      <c r="A10947" s="323"/>
    </row>
    <row r="10948" spans="1:1" x14ac:dyDescent="0.25">
      <c r="A10948" s="323"/>
    </row>
    <row r="10949" spans="1:1" x14ac:dyDescent="0.25">
      <c r="A10949" s="323"/>
    </row>
    <row r="10950" spans="1:1" x14ac:dyDescent="0.25">
      <c r="A10950" s="323"/>
    </row>
    <row r="10951" spans="1:1" x14ac:dyDescent="0.25">
      <c r="A10951" s="323"/>
    </row>
    <row r="10952" spans="1:1" x14ac:dyDescent="0.25">
      <c r="A10952" s="323"/>
    </row>
    <row r="10953" spans="1:1" x14ac:dyDescent="0.25">
      <c r="A10953" s="323"/>
    </row>
    <row r="10954" spans="1:1" x14ac:dyDescent="0.25">
      <c r="A10954" s="323"/>
    </row>
    <row r="10955" spans="1:1" x14ac:dyDescent="0.25">
      <c r="A10955" s="323"/>
    </row>
    <row r="10956" spans="1:1" x14ac:dyDescent="0.25">
      <c r="A10956" s="323"/>
    </row>
    <row r="10957" spans="1:1" x14ac:dyDescent="0.25">
      <c r="A10957" s="323"/>
    </row>
    <row r="10958" spans="1:1" x14ac:dyDescent="0.25">
      <c r="A10958" s="323"/>
    </row>
    <row r="10959" spans="1:1" x14ac:dyDescent="0.25">
      <c r="A10959" s="323"/>
    </row>
    <row r="10960" spans="1:1" x14ac:dyDescent="0.25">
      <c r="A10960" s="323"/>
    </row>
    <row r="10961" spans="1:1" x14ac:dyDescent="0.25">
      <c r="A10961" s="323"/>
    </row>
    <row r="10962" spans="1:1" x14ac:dyDescent="0.25">
      <c r="A10962" s="323"/>
    </row>
    <row r="10963" spans="1:1" x14ac:dyDescent="0.25">
      <c r="A10963" s="323"/>
    </row>
    <row r="10964" spans="1:1" x14ac:dyDescent="0.25">
      <c r="A10964" s="323"/>
    </row>
    <row r="10965" spans="1:1" x14ac:dyDescent="0.25">
      <c r="A10965" s="323"/>
    </row>
    <row r="10966" spans="1:1" x14ac:dyDescent="0.25">
      <c r="A10966" s="323"/>
    </row>
    <row r="10967" spans="1:1" x14ac:dyDescent="0.25">
      <c r="A10967" s="323"/>
    </row>
    <row r="10968" spans="1:1" x14ac:dyDescent="0.25">
      <c r="A10968" s="323"/>
    </row>
    <row r="10969" spans="1:1" x14ac:dyDescent="0.25">
      <c r="A10969" s="323"/>
    </row>
    <row r="10970" spans="1:1" x14ac:dyDescent="0.25">
      <c r="A10970" s="323"/>
    </row>
    <row r="10971" spans="1:1" x14ac:dyDescent="0.25">
      <c r="A10971" s="323"/>
    </row>
    <row r="10972" spans="1:1" x14ac:dyDescent="0.25">
      <c r="A10972" s="323"/>
    </row>
    <row r="10973" spans="1:1" x14ac:dyDescent="0.25">
      <c r="A10973" s="323"/>
    </row>
    <row r="10974" spans="1:1" x14ac:dyDescent="0.25">
      <c r="A10974" s="323"/>
    </row>
    <row r="10975" spans="1:1" x14ac:dyDescent="0.25">
      <c r="A10975" s="323"/>
    </row>
    <row r="10976" spans="1:1" x14ac:dyDescent="0.25">
      <c r="A10976" s="323"/>
    </row>
    <row r="10977" spans="1:1" x14ac:dyDescent="0.25">
      <c r="A10977" s="323"/>
    </row>
    <row r="10978" spans="1:1" x14ac:dyDescent="0.25">
      <c r="A10978" s="323"/>
    </row>
    <row r="10979" spans="1:1" x14ac:dyDescent="0.25">
      <c r="A10979" s="323"/>
    </row>
    <row r="10980" spans="1:1" x14ac:dyDescent="0.25">
      <c r="A10980" s="323"/>
    </row>
    <row r="10981" spans="1:1" x14ac:dyDescent="0.25">
      <c r="A10981" s="323"/>
    </row>
    <row r="10982" spans="1:1" x14ac:dyDescent="0.25">
      <c r="A10982" s="323"/>
    </row>
    <row r="10983" spans="1:1" x14ac:dyDescent="0.25">
      <c r="A10983" s="323"/>
    </row>
    <row r="10984" spans="1:1" x14ac:dyDescent="0.25">
      <c r="A10984" s="323"/>
    </row>
    <row r="10985" spans="1:1" x14ac:dyDescent="0.25">
      <c r="A10985" s="323"/>
    </row>
    <row r="10986" spans="1:1" x14ac:dyDescent="0.25">
      <c r="A10986" s="323"/>
    </row>
    <row r="10987" spans="1:1" x14ac:dyDescent="0.25">
      <c r="A10987" s="323"/>
    </row>
    <row r="10988" spans="1:1" x14ac:dyDescent="0.25">
      <c r="A10988" s="323"/>
    </row>
    <row r="10989" spans="1:1" x14ac:dyDescent="0.25">
      <c r="A10989" s="323"/>
    </row>
    <row r="10990" spans="1:1" x14ac:dyDescent="0.25">
      <c r="A10990" s="323"/>
    </row>
    <row r="10991" spans="1:1" x14ac:dyDescent="0.25">
      <c r="A10991" s="323"/>
    </row>
    <row r="10992" spans="1:1" x14ac:dyDescent="0.25">
      <c r="A10992" s="323"/>
    </row>
    <row r="10993" spans="1:1" x14ac:dyDescent="0.25">
      <c r="A10993" s="323"/>
    </row>
    <row r="10994" spans="1:1" x14ac:dyDescent="0.25">
      <c r="A10994" s="323"/>
    </row>
    <row r="10995" spans="1:1" x14ac:dyDescent="0.25">
      <c r="A10995" s="323"/>
    </row>
    <row r="10996" spans="1:1" x14ac:dyDescent="0.25">
      <c r="A10996" s="323"/>
    </row>
    <row r="10997" spans="1:1" x14ac:dyDescent="0.25">
      <c r="A10997" s="323"/>
    </row>
    <row r="10998" spans="1:1" x14ac:dyDescent="0.25">
      <c r="A10998" s="323"/>
    </row>
    <row r="10999" spans="1:1" x14ac:dyDescent="0.25">
      <c r="A10999" s="323"/>
    </row>
    <row r="11000" spans="1:1" x14ac:dyDescent="0.25">
      <c r="A11000" s="323"/>
    </row>
    <row r="11001" spans="1:1" x14ac:dyDescent="0.25">
      <c r="A11001" s="323"/>
    </row>
    <row r="11002" spans="1:1" x14ac:dyDescent="0.25">
      <c r="A11002" s="323"/>
    </row>
    <row r="11003" spans="1:1" x14ac:dyDescent="0.25">
      <c r="A11003" s="323"/>
    </row>
    <row r="11004" spans="1:1" x14ac:dyDescent="0.25">
      <c r="A11004" s="323"/>
    </row>
    <row r="11005" spans="1:1" x14ac:dyDescent="0.25">
      <c r="A11005" s="323"/>
    </row>
    <row r="11006" spans="1:1" x14ac:dyDescent="0.25">
      <c r="A11006" s="323"/>
    </row>
    <row r="11007" spans="1:1" x14ac:dyDescent="0.25">
      <c r="A11007" s="323"/>
    </row>
    <row r="11008" spans="1:1" x14ac:dyDescent="0.25">
      <c r="A11008" s="323"/>
    </row>
    <row r="11009" spans="1:1" x14ac:dyDescent="0.25">
      <c r="A11009" s="323"/>
    </row>
    <row r="11010" spans="1:1" x14ac:dyDescent="0.25">
      <c r="A11010" s="323"/>
    </row>
    <row r="11011" spans="1:1" x14ac:dyDescent="0.25">
      <c r="A11011" s="323"/>
    </row>
    <row r="11012" spans="1:1" x14ac:dyDescent="0.25">
      <c r="A11012" s="323"/>
    </row>
    <row r="11013" spans="1:1" x14ac:dyDescent="0.25">
      <c r="A11013" s="323"/>
    </row>
    <row r="11014" spans="1:1" x14ac:dyDescent="0.25">
      <c r="A11014" s="323"/>
    </row>
    <row r="11015" spans="1:1" x14ac:dyDescent="0.25">
      <c r="A11015" s="323"/>
    </row>
    <row r="11016" spans="1:1" x14ac:dyDescent="0.25">
      <c r="A11016" s="323"/>
    </row>
    <row r="11017" spans="1:1" x14ac:dyDescent="0.25">
      <c r="A11017" s="323"/>
    </row>
    <row r="11018" spans="1:1" x14ac:dyDescent="0.25">
      <c r="A11018" s="323"/>
    </row>
    <row r="11019" spans="1:1" x14ac:dyDescent="0.25">
      <c r="A11019" s="323"/>
    </row>
    <row r="11020" spans="1:1" x14ac:dyDescent="0.25">
      <c r="A11020" s="323"/>
    </row>
    <row r="11021" spans="1:1" x14ac:dyDescent="0.25">
      <c r="A11021" s="323"/>
    </row>
    <row r="11022" spans="1:1" x14ac:dyDescent="0.25">
      <c r="A11022" s="323"/>
    </row>
    <row r="11023" spans="1:1" x14ac:dyDescent="0.25">
      <c r="A11023" s="323"/>
    </row>
    <row r="11024" spans="1:1" x14ac:dyDescent="0.25">
      <c r="A11024" s="323"/>
    </row>
    <row r="11025" spans="1:1" x14ac:dyDescent="0.25">
      <c r="A11025" s="323"/>
    </row>
    <row r="11026" spans="1:1" x14ac:dyDescent="0.25">
      <c r="A11026" s="323"/>
    </row>
    <row r="11027" spans="1:1" x14ac:dyDescent="0.25">
      <c r="A11027" s="323"/>
    </row>
    <row r="11028" spans="1:1" x14ac:dyDescent="0.25">
      <c r="A11028" s="323"/>
    </row>
    <row r="11029" spans="1:1" x14ac:dyDescent="0.25">
      <c r="A11029" s="323"/>
    </row>
    <row r="11030" spans="1:1" x14ac:dyDescent="0.25">
      <c r="A11030" s="323"/>
    </row>
    <row r="11031" spans="1:1" x14ac:dyDescent="0.25">
      <c r="A11031" s="323"/>
    </row>
    <row r="11032" spans="1:1" x14ac:dyDescent="0.25">
      <c r="A11032" s="323"/>
    </row>
    <row r="11033" spans="1:1" x14ac:dyDescent="0.25">
      <c r="A11033" s="323"/>
    </row>
    <row r="11034" spans="1:1" x14ac:dyDescent="0.25">
      <c r="A11034" s="323"/>
    </row>
    <row r="11035" spans="1:1" x14ac:dyDescent="0.25">
      <c r="A11035" s="323"/>
    </row>
    <row r="11036" spans="1:1" x14ac:dyDescent="0.25">
      <c r="A11036" s="323"/>
    </row>
    <row r="11037" spans="1:1" x14ac:dyDescent="0.25">
      <c r="A11037" s="323"/>
    </row>
    <row r="11038" spans="1:1" x14ac:dyDescent="0.25">
      <c r="A11038" s="323"/>
    </row>
    <row r="11039" spans="1:1" x14ac:dyDescent="0.25">
      <c r="A11039" s="323"/>
    </row>
    <row r="11040" spans="1:1" x14ac:dyDescent="0.25">
      <c r="A11040" s="323"/>
    </row>
    <row r="11041" spans="1:1" x14ac:dyDescent="0.25">
      <c r="A11041" s="323"/>
    </row>
    <row r="11042" spans="1:1" x14ac:dyDescent="0.25">
      <c r="A11042" s="323"/>
    </row>
    <row r="11043" spans="1:1" x14ac:dyDescent="0.25">
      <c r="A11043" s="323"/>
    </row>
    <row r="11044" spans="1:1" x14ac:dyDescent="0.25">
      <c r="A11044" s="323"/>
    </row>
    <row r="11045" spans="1:1" x14ac:dyDescent="0.25">
      <c r="A11045" s="323"/>
    </row>
    <row r="11046" spans="1:1" x14ac:dyDescent="0.25">
      <c r="A11046" s="323"/>
    </row>
    <row r="11047" spans="1:1" x14ac:dyDescent="0.25">
      <c r="A11047" s="323"/>
    </row>
    <row r="11048" spans="1:1" x14ac:dyDescent="0.25">
      <c r="A11048" s="323"/>
    </row>
    <row r="11049" spans="1:1" x14ac:dyDescent="0.25">
      <c r="A11049" s="323"/>
    </row>
    <row r="11050" spans="1:1" x14ac:dyDescent="0.25">
      <c r="A11050" s="323"/>
    </row>
    <row r="11051" spans="1:1" x14ac:dyDescent="0.25">
      <c r="A11051" s="323"/>
    </row>
    <row r="11052" spans="1:1" x14ac:dyDescent="0.25">
      <c r="A11052" s="323"/>
    </row>
    <row r="11053" spans="1:1" x14ac:dyDescent="0.25">
      <c r="A11053" s="323"/>
    </row>
    <row r="11054" spans="1:1" x14ac:dyDescent="0.25">
      <c r="A11054" s="323"/>
    </row>
    <row r="11055" spans="1:1" x14ac:dyDescent="0.25">
      <c r="A11055" s="323"/>
    </row>
    <row r="11056" spans="1:1" x14ac:dyDescent="0.25">
      <c r="A11056" s="323"/>
    </row>
    <row r="11057" spans="1:1" x14ac:dyDescent="0.25">
      <c r="A11057" s="323"/>
    </row>
    <row r="11058" spans="1:1" x14ac:dyDescent="0.25">
      <c r="A11058" s="323"/>
    </row>
    <row r="11059" spans="1:1" x14ac:dyDescent="0.25">
      <c r="A11059" s="323"/>
    </row>
    <row r="11060" spans="1:1" x14ac:dyDescent="0.25">
      <c r="A11060" s="323"/>
    </row>
    <row r="11061" spans="1:1" x14ac:dyDescent="0.25">
      <c r="A11061" s="323"/>
    </row>
    <row r="11062" spans="1:1" x14ac:dyDescent="0.25">
      <c r="A11062" s="323"/>
    </row>
    <row r="11063" spans="1:1" x14ac:dyDescent="0.25">
      <c r="A11063" s="323"/>
    </row>
    <row r="11064" spans="1:1" x14ac:dyDescent="0.25">
      <c r="A11064" s="323"/>
    </row>
    <row r="11065" spans="1:1" x14ac:dyDescent="0.25">
      <c r="A11065" s="323"/>
    </row>
    <row r="11066" spans="1:1" x14ac:dyDescent="0.25">
      <c r="A11066" s="323"/>
    </row>
    <row r="11067" spans="1:1" x14ac:dyDescent="0.25">
      <c r="A11067" s="323"/>
    </row>
    <row r="11068" spans="1:1" x14ac:dyDescent="0.25">
      <c r="A11068" s="323"/>
    </row>
    <row r="11069" spans="1:1" x14ac:dyDescent="0.25">
      <c r="A11069" s="323"/>
    </row>
    <row r="11070" spans="1:1" x14ac:dyDescent="0.25">
      <c r="A11070" s="323"/>
    </row>
    <row r="11071" spans="1:1" x14ac:dyDescent="0.25">
      <c r="A11071" s="323"/>
    </row>
    <row r="11072" spans="1:1" x14ac:dyDescent="0.25">
      <c r="A11072" s="323"/>
    </row>
    <row r="11073" spans="1:1" x14ac:dyDescent="0.25">
      <c r="A11073" s="323"/>
    </row>
    <row r="11074" spans="1:1" x14ac:dyDescent="0.25">
      <c r="A11074" s="323"/>
    </row>
    <row r="11075" spans="1:1" x14ac:dyDescent="0.25">
      <c r="A11075" s="323"/>
    </row>
    <row r="11076" spans="1:1" x14ac:dyDescent="0.25">
      <c r="A11076" s="323"/>
    </row>
    <row r="11077" spans="1:1" x14ac:dyDescent="0.25">
      <c r="A11077" s="323"/>
    </row>
    <row r="11078" spans="1:1" x14ac:dyDescent="0.25">
      <c r="A11078" s="323"/>
    </row>
    <row r="11079" spans="1:1" x14ac:dyDescent="0.25">
      <c r="A11079" s="323"/>
    </row>
    <row r="11080" spans="1:1" x14ac:dyDescent="0.25">
      <c r="A11080" s="323"/>
    </row>
    <row r="11081" spans="1:1" x14ac:dyDescent="0.25">
      <c r="A11081" s="323"/>
    </row>
    <row r="11082" spans="1:1" x14ac:dyDescent="0.25">
      <c r="A11082" s="323"/>
    </row>
    <row r="11083" spans="1:1" x14ac:dyDescent="0.25">
      <c r="A11083" s="323"/>
    </row>
    <row r="11084" spans="1:1" x14ac:dyDescent="0.25">
      <c r="A11084" s="323"/>
    </row>
    <row r="11085" spans="1:1" x14ac:dyDescent="0.25">
      <c r="A11085" s="323"/>
    </row>
    <row r="11086" spans="1:1" x14ac:dyDescent="0.25">
      <c r="A11086" s="323"/>
    </row>
    <row r="11087" spans="1:1" x14ac:dyDescent="0.25">
      <c r="A11087" s="323"/>
    </row>
    <row r="11088" spans="1:1" x14ac:dyDescent="0.25">
      <c r="A11088" s="323"/>
    </row>
    <row r="11089" spans="1:1" x14ac:dyDescent="0.25">
      <c r="A11089" s="323"/>
    </row>
    <row r="11090" spans="1:1" x14ac:dyDescent="0.25">
      <c r="A11090" s="323"/>
    </row>
    <row r="11091" spans="1:1" x14ac:dyDescent="0.25">
      <c r="A11091" s="323"/>
    </row>
    <row r="11092" spans="1:1" x14ac:dyDescent="0.25">
      <c r="A11092" s="323"/>
    </row>
    <row r="11093" spans="1:1" x14ac:dyDescent="0.25">
      <c r="A11093" s="323"/>
    </row>
    <row r="11094" spans="1:1" x14ac:dyDescent="0.25">
      <c r="A11094" s="323"/>
    </row>
    <row r="11095" spans="1:1" x14ac:dyDescent="0.25">
      <c r="A11095" s="323"/>
    </row>
    <row r="11096" spans="1:1" x14ac:dyDescent="0.25">
      <c r="A11096" s="323"/>
    </row>
    <row r="11097" spans="1:1" x14ac:dyDescent="0.25">
      <c r="A11097" s="323"/>
    </row>
    <row r="11098" spans="1:1" x14ac:dyDescent="0.25">
      <c r="A11098" s="323"/>
    </row>
    <row r="11099" spans="1:1" x14ac:dyDescent="0.25">
      <c r="A11099" s="323"/>
    </row>
    <row r="11100" spans="1:1" x14ac:dyDescent="0.25">
      <c r="A11100" s="323"/>
    </row>
    <row r="11101" spans="1:1" x14ac:dyDescent="0.25">
      <c r="A11101" s="323"/>
    </row>
    <row r="11102" spans="1:1" x14ac:dyDescent="0.25">
      <c r="A11102" s="323"/>
    </row>
    <row r="11103" spans="1:1" x14ac:dyDescent="0.25">
      <c r="A11103" s="323"/>
    </row>
    <row r="11104" spans="1:1" x14ac:dyDescent="0.25">
      <c r="A11104" s="323"/>
    </row>
    <row r="11105" spans="1:1" x14ac:dyDescent="0.25">
      <c r="A11105" s="323"/>
    </row>
    <row r="11106" spans="1:1" x14ac:dyDescent="0.25">
      <c r="A11106" s="323"/>
    </row>
    <row r="11107" spans="1:1" x14ac:dyDescent="0.25">
      <c r="A11107" s="323"/>
    </row>
    <row r="11108" spans="1:1" x14ac:dyDescent="0.25">
      <c r="A11108" s="323"/>
    </row>
    <row r="11109" spans="1:1" x14ac:dyDescent="0.25">
      <c r="A11109" s="323"/>
    </row>
    <row r="11110" spans="1:1" x14ac:dyDescent="0.25">
      <c r="A11110" s="323"/>
    </row>
    <row r="11111" spans="1:1" x14ac:dyDescent="0.25">
      <c r="A11111" s="323"/>
    </row>
    <row r="11112" spans="1:1" x14ac:dyDescent="0.25">
      <c r="A11112" s="323"/>
    </row>
    <row r="11113" spans="1:1" x14ac:dyDescent="0.25">
      <c r="A11113" s="323"/>
    </row>
    <row r="11114" spans="1:1" x14ac:dyDescent="0.25">
      <c r="A11114" s="323"/>
    </row>
    <row r="11115" spans="1:1" x14ac:dyDescent="0.25">
      <c r="A11115" s="323"/>
    </row>
    <row r="11116" spans="1:1" x14ac:dyDescent="0.25">
      <c r="A11116" s="323"/>
    </row>
    <row r="11117" spans="1:1" x14ac:dyDescent="0.25">
      <c r="A11117" s="323"/>
    </row>
    <row r="11118" spans="1:1" x14ac:dyDescent="0.25">
      <c r="A11118" s="323"/>
    </row>
    <row r="11119" spans="1:1" x14ac:dyDescent="0.25">
      <c r="A11119" s="323"/>
    </row>
    <row r="11120" spans="1:1" x14ac:dyDescent="0.25">
      <c r="A11120" s="323"/>
    </row>
    <row r="11121" spans="1:1" x14ac:dyDescent="0.25">
      <c r="A11121" s="323"/>
    </row>
    <row r="11122" spans="1:1" x14ac:dyDescent="0.25">
      <c r="A11122" s="323"/>
    </row>
    <row r="11123" spans="1:1" x14ac:dyDescent="0.25">
      <c r="A11123" s="323"/>
    </row>
    <row r="11124" spans="1:1" x14ac:dyDescent="0.25">
      <c r="A11124" s="323"/>
    </row>
    <row r="11125" spans="1:1" x14ac:dyDescent="0.25">
      <c r="A11125" s="323"/>
    </row>
    <row r="11126" spans="1:1" x14ac:dyDescent="0.25">
      <c r="A11126" s="323"/>
    </row>
    <row r="11127" spans="1:1" x14ac:dyDescent="0.25">
      <c r="A11127" s="323"/>
    </row>
    <row r="11128" spans="1:1" x14ac:dyDescent="0.25">
      <c r="A11128" s="323"/>
    </row>
    <row r="11129" spans="1:1" x14ac:dyDescent="0.25">
      <c r="A11129" s="323"/>
    </row>
    <row r="11130" spans="1:1" x14ac:dyDescent="0.25">
      <c r="A11130" s="323"/>
    </row>
    <row r="11131" spans="1:1" x14ac:dyDescent="0.25">
      <c r="A11131" s="323"/>
    </row>
    <row r="11132" spans="1:1" x14ac:dyDescent="0.25">
      <c r="A11132" s="323"/>
    </row>
    <row r="11133" spans="1:1" x14ac:dyDescent="0.25">
      <c r="A11133" s="323"/>
    </row>
    <row r="11134" spans="1:1" x14ac:dyDescent="0.25">
      <c r="A11134" s="323"/>
    </row>
    <row r="11135" spans="1:1" x14ac:dyDescent="0.25">
      <c r="A11135" s="323"/>
    </row>
    <row r="11136" spans="1:1" x14ac:dyDescent="0.25">
      <c r="A11136" s="323"/>
    </row>
    <row r="11137" spans="1:1" x14ac:dyDescent="0.25">
      <c r="A11137" s="323"/>
    </row>
    <row r="11138" spans="1:1" x14ac:dyDescent="0.25">
      <c r="A11138" s="323"/>
    </row>
    <row r="11139" spans="1:1" x14ac:dyDescent="0.25">
      <c r="A11139" s="323"/>
    </row>
    <row r="11140" spans="1:1" x14ac:dyDescent="0.25">
      <c r="A11140" s="323"/>
    </row>
    <row r="11141" spans="1:1" x14ac:dyDescent="0.25">
      <c r="A11141" s="323"/>
    </row>
    <row r="11142" spans="1:1" x14ac:dyDescent="0.25">
      <c r="A11142" s="323"/>
    </row>
    <row r="11143" spans="1:1" x14ac:dyDescent="0.25">
      <c r="A11143" s="323"/>
    </row>
    <row r="11144" spans="1:1" x14ac:dyDescent="0.25">
      <c r="A11144" s="323"/>
    </row>
    <row r="11145" spans="1:1" x14ac:dyDescent="0.25">
      <c r="A11145" s="323"/>
    </row>
    <row r="11146" spans="1:1" x14ac:dyDescent="0.25">
      <c r="A11146" s="323"/>
    </row>
    <row r="11147" spans="1:1" x14ac:dyDescent="0.25">
      <c r="A11147" s="323"/>
    </row>
    <row r="11148" spans="1:1" x14ac:dyDescent="0.25">
      <c r="A11148" s="323"/>
    </row>
    <row r="11149" spans="1:1" x14ac:dyDescent="0.25">
      <c r="A11149" s="323"/>
    </row>
    <row r="11150" spans="1:1" x14ac:dyDescent="0.25">
      <c r="A11150" s="323"/>
    </row>
    <row r="11151" spans="1:1" x14ac:dyDescent="0.25">
      <c r="A11151" s="323"/>
    </row>
    <row r="11152" spans="1:1" x14ac:dyDescent="0.25">
      <c r="A11152" s="323"/>
    </row>
    <row r="11153" spans="1:1" x14ac:dyDescent="0.25">
      <c r="A11153" s="323"/>
    </row>
    <row r="11154" spans="1:1" x14ac:dyDescent="0.25">
      <c r="A11154" s="323"/>
    </row>
    <row r="11155" spans="1:1" x14ac:dyDescent="0.25">
      <c r="A11155" s="323"/>
    </row>
    <row r="11156" spans="1:1" x14ac:dyDescent="0.25">
      <c r="A11156" s="323"/>
    </row>
    <row r="11157" spans="1:1" x14ac:dyDescent="0.25">
      <c r="A11157" s="323"/>
    </row>
    <row r="11158" spans="1:1" x14ac:dyDescent="0.25">
      <c r="A11158" s="323"/>
    </row>
    <row r="11159" spans="1:1" x14ac:dyDescent="0.25">
      <c r="A11159" s="323"/>
    </row>
    <row r="11160" spans="1:1" x14ac:dyDescent="0.25">
      <c r="A11160" s="323"/>
    </row>
    <row r="11161" spans="1:1" x14ac:dyDescent="0.25">
      <c r="A11161" s="323"/>
    </row>
    <row r="11162" spans="1:1" x14ac:dyDescent="0.25">
      <c r="A11162" s="323"/>
    </row>
    <row r="11163" spans="1:1" x14ac:dyDescent="0.25">
      <c r="A11163" s="323"/>
    </row>
    <row r="11164" spans="1:1" x14ac:dyDescent="0.25">
      <c r="A11164" s="323"/>
    </row>
    <row r="11165" spans="1:1" x14ac:dyDescent="0.25">
      <c r="A11165" s="323"/>
    </row>
    <row r="11166" spans="1:1" x14ac:dyDescent="0.25">
      <c r="A11166" s="323"/>
    </row>
    <row r="11167" spans="1:1" x14ac:dyDescent="0.25">
      <c r="A11167" s="323"/>
    </row>
    <row r="11168" spans="1:1" x14ac:dyDescent="0.25">
      <c r="A11168" s="323"/>
    </row>
    <row r="11169" spans="1:1" x14ac:dyDescent="0.25">
      <c r="A11169" s="323"/>
    </row>
    <row r="11170" spans="1:1" x14ac:dyDescent="0.25">
      <c r="A11170" s="323"/>
    </row>
    <row r="11171" spans="1:1" x14ac:dyDescent="0.25">
      <c r="A11171" s="323"/>
    </row>
    <row r="11172" spans="1:1" x14ac:dyDescent="0.25">
      <c r="A11172" s="323"/>
    </row>
    <row r="11173" spans="1:1" x14ac:dyDescent="0.25">
      <c r="A11173" s="323"/>
    </row>
    <row r="11174" spans="1:1" x14ac:dyDescent="0.25">
      <c r="A11174" s="323"/>
    </row>
    <row r="11175" spans="1:1" x14ac:dyDescent="0.25">
      <c r="A11175" s="323"/>
    </row>
    <row r="11176" spans="1:1" x14ac:dyDescent="0.25">
      <c r="A11176" s="323"/>
    </row>
    <row r="11177" spans="1:1" x14ac:dyDescent="0.25">
      <c r="A11177" s="323"/>
    </row>
    <row r="11178" spans="1:1" x14ac:dyDescent="0.25">
      <c r="A11178" s="323"/>
    </row>
    <row r="11179" spans="1:1" x14ac:dyDescent="0.25">
      <c r="A11179" s="323"/>
    </row>
    <row r="11180" spans="1:1" x14ac:dyDescent="0.25">
      <c r="A11180" s="323"/>
    </row>
    <row r="11181" spans="1:1" x14ac:dyDescent="0.25">
      <c r="A11181" s="323"/>
    </row>
    <row r="11182" spans="1:1" x14ac:dyDescent="0.25">
      <c r="A11182" s="323"/>
    </row>
    <row r="11183" spans="1:1" x14ac:dyDescent="0.25">
      <c r="A11183" s="323"/>
    </row>
    <row r="11184" spans="1:1" x14ac:dyDescent="0.25">
      <c r="A11184" s="323"/>
    </row>
    <row r="11185" spans="1:1" x14ac:dyDescent="0.25">
      <c r="A11185" s="323"/>
    </row>
    <row r="11186" spans="1:1" x14ac:dyDescent="0.25">
      <c r="A11186" s="323"/>
    </row>
    <row r="11187" spans="1:1" x14ac:dyDescent="0.25">
      <c r="A11187" s="323"/>
    </row>
    <row r="11188" spans="1:1" x14ac:dyDescent="0.25">
      <c r="A11188" s="323"/>
    </row>
    <row r="11189" spans="1:1" x14ac:dyDescent="0.25">
      <c r="A11189" s="323"/>
    </row>
    <row r="11190" spans="1:1" x14ac:dyDescent="0.25">
      <c r="A11190" s="323"/>
    </row>
    <row r="11191" spans="1:1" x14ac:dyDescent="0.25">
      <c r="A11191" s="323"/>
    </row>
    <row r="11192" spans="1:1" x14ac:dyDescent="0.25">
      <c r="A11192" s="323"/>
    </row>
    <row r="11193" spans="1:1" x14ac:dyDescent="0.25">
      <c r="A11193" s="323"/>
    </row>
    <row r="11194" spans="1:1" x14ac:dyDescent="0.25">
      <c r="A11194" s="323"/>
    </row>
    <row r="11195" spans="1:1" x14ac:dyDescent="0.25">
      <c r="A11195" s="323"/>
    </row>
    <row r="11196" spans="1:1" x14ac:dyDescent="0.25">
      <c r="A11196" s="323"/>
    </row>
    <row r="11197" spans="1:1" x14ac:dyDescent="0.25">
      <c r="A11197" s="323"/>
    </row>
    <row r="11198" spans="1:1" x14ac:dyDescent="0.25">
      <c r="A11198" s="323"/>
    </row>
    <row r="11199" spans="1:1" x14ac:dyDescent="0.25">
      <c r="A11199" s="323"/>
    </row>
    <row r="11200" spans="1:1" x14ac:dyDescent="0.25">
      <c r="A11200" s="323"/>
    </row>
    <row r="11201" spans="1:1" x14ac:dyDescent="0.25">
      <c r="A11201" s="323"/>
    </row>
    <row r="11202" spans="1:1" x14ac:dyDescent="0.25">
      <c r="A11202" s="323"/>
    </row>
    <row r="11203" spans="1:1" x14ac:dyDescent="0.25">
      <c r="A11203" s="323"/>
    </row>
    <row r="11204" spans="1:1" x14ac:dyDescent="0.25">
      <c r="A11204" s="323"/>
    </row>
    <row r="11205" spans="1:1" x14ac:dyDescent="0.25">
      <c r="A11205" s="323"/>
    </row>
    <row r="11206" spans="1:1" x14ac:dyDescent="0.25">
      <c r="A11206" s="323"/>
    </row>
    <row r="11207" spans="1:1" x14ac:dyDescent="0.25">
      <c r="A11207" s="323"/>
    </row>
    <row r="11208" spans="1:1" x14ac:dyDescent="0.25">
      <c r="A11208" s="323"/>
    </row>
    <row r="11209" spans="1:1" x14ac:dyDescent="0.25">
      <c r="A11209" s="323"/>
    </row>
    <row r="11210" spans="1:1" x14ac:dyDescent="0.25">
      <c r="A11210" s="323"/>
    </row>
    <row r="11211" spans="1:1" x14ac:dyDescent="0.25">
      <c r="A11211" s="323"/>
    </row>
    <row r="11212" spans="1:1" x14ac:dyDescent="0.25">
      <c r="A11212" s="323"/>
    </row>
    <row r="11213" spans="1:1" x14ac:dyDescent="0.25">
      <c r="A11213" s="323"/>
    </row>
    <row r="11214" spans="1:1" x14ac:dyDescent="0.25">
      <c r="A11214" s="323"/>
    </row>
    <row r="11215" spans="1:1" x14ac:dyDescent="0.25">
      <c r="A11215" s="323"/>
    </row>
    <row r="11216" spans="1:1" x14ac:dyDescent="0.25">
      <c r="A11216" s="323"/>
    </row>
    <row r="11217" spans="1:1" x14ac:dyDescent="0.25">
      <c r="A11217" s="323"/>
    </row>
    <row r="11218" spans="1:1" x14ac:dyDescent="0.25">
      <c r="A11218" s="323"/>
    </row>
    <row r="11219" spans="1:1" x14ac:dyDescent="0.25">
      <c r="A11219" s="323"/>
    </row>
    <row r="11220" spans="1:1" x14ac:dyDescent="0.25">
      <c r="A11220" s="323"/>
    </row>
    <row r="11221" spans="1:1" x14ac:dyDescent="0.25">
      <c r="A11221" s="323"/>
    </row>
    <row r="11222" spans="1:1" x14ac:dyDescent="0.25">
      <c r="A11222" s="323"/>
    </row>
    <row r="11223" spans="1:1" x14ac:dyDescent="0.25">
      <c r="A11223" s="323"/>
    </row>
    <row r="11224" spans="1:1" x14ac:dyDescent="0.25">
      <c r="A11224" s="323"/>
    </row>
    <row r="11225" spans="1:1" x14ac:dyDescent="0.25">
      <c r="A11225" s="323"/>
    </row>
    <row r="11226" spans="1:1" x14ac:dyDescent="0.25">
      <c r="A11226" s="323"/>
    </row>
    <row r="11227" spans="1:1" x14ac:dyDescent="0.25">
      <c r="A11227" s="323"/>
    </row>
    <row r="11228" spans="1:1" x14ac:dyDescent="0.25">
      <c r="A11228" s="323"/>
    </row>
    <row r="11229" spans="1:1" x14ac:dyDescent="0.25">
      <c r="A11229" s="323"/>
    </row>
    <row r="11230" spans="1:1" x14ac:dyDescent="0.25">
      <c r="A11230" s="323"/>
    </row>
    <row r="11231" spans="1:1" x14ac:dyDescent="0.25">
      <c r="A11231" s="323"/>
    </row>
    <row r="11232" spans="1:1" x14ac:dyDescent="0.25">
      <c r="A11232" s="323"/>
    </row>
    <row r="11233" spans="1:1" x14ac:dyDescent="0.25">
      <c r="A11233" s="323"/>
    </row>
    <row r="11234" spans="1:1" x14ac:dyDescent="0.25">
      <c r="A11234" s="323"/>
    </row>
    <row r="11235" spans="1:1" x14ac:dyDescent="0.25">
      <c r="A11235" s="323"/>
    </row>
    <row r="11236" spans="1:1" x14ac:dyDescent="0.25">
      <c r="A11236" s="323"/>
    </row>
    <row r="11237" spans="1:1" x14ac:dyDescent="0.25">
      <c r="A11237" s="323"/>
    </row>
    <row r="11238" spans="1:1" x14ac:dyDescent="0.25">
      <c r="A11238" s="323"/>
    </row>
    <row r="11239" spans="1:1" x14ac:dyDescent="0.25">
      <c r="A11239" s="323"/>
    </row>
    <row r="11240" spans="1:1" x14ac:dyDescent="0.25">
      <c r="A11240" s="323"/>
    </row>
    <row r="11241" spans="1:1" x14ac:dyDescent="0.25">
      <c r="A11241" s="323"/>
    </row>
    <row r="11242" spans="1:1" x14ac:dyDescent="0.25">
      <c r="A11242" s="323"/>
    </row>
    <row r="11243" spans="1:1" x14ac:dyDescent="0.25">
      <c r="A11243" s="323"/>
    </row>
    <row r="11244" spans="1:1" x14ac:dyDescent="0.25">
      <c r="A11244" s="323"/>
    </row>
    <row r="11245" spans="1:1" x14ac:dyDescent="0.25">
      <c r="A11245" s="323"/>
    </row>
    <row r="11246" spans="1:1" x14ac:dyDescent="0.25">
      <c r="A11246" s="323"/>
    </row>
    <row r="11247" spans="1:1" x14ac:dyDescent="0.25">
      <c r="A11247" s="323"/>
    </row>
    <row r="11248" spans="1:1" x14ac:dyDescent="0.25">
      <c r="A11248" s="323"/>
    </row>
    <row r="11249" spans="1:1" x14ac:dyDescent="0.25">
      <c r="A11249" s="323"/>
    </row>
    <row r="11250" spans="1:1" x14ac:dyDescent="0.25">
      <c r="A11250" s="323"/>
    </row>
    <row r="11251" spans="1:1" x14ac:dyDescent="0.25">
      <c r="A11251" s="323"/>
    </row>
    <row r="11252" spans="1:1" x14ac:dyDescent="0.25">
      <c r="A11252" s="323"/>
    </row>
    <row r="11253" spans="1:1" x14ac:dyDescent="0.25">
      <c r="A11253" s="323"/>
    </row>
    <row r="11254" spans="1:1" x14ac:dyDescent="0.25">
      <c r="A11254" s="323"/>
    </row>
    <row r="11255" spans="1:1" x14ac:dyDescent="0.25">
      <c r="A11255" s="323"/>
    </row>
    <row r="11256" spans="1:1" x14ac:dyDescent="0.25">
      <c r="A11256" s="323"/>
    </row>
    <row r="11257" spans="1:1" x14ac:dyDescent="0.25">
      <c r="A11257" s="323"/>
    </row>
    <row r="11258" spans="1:1" x14ac:dyDescent="0.25">
      <c r="A11258" s="323"/>
    </row>
    <row r="11259" spans="1:1" x14ac:dyDescent="0.25">
      <c r="A11259" s="323"/>
    </row>
    <row r="11260" spans="1:1" x14ac:dyDescent="0.25">
      <c r="A11260" s="323"/>
    </row>
    <row r="11261" spans="1:1" x14ac:dyDescent="0.25">
      <c r="A11261" s="323"/>
    </row>
    <row r="11262" spans="1:1" x14ac:dyDescent="0.25">
      <c r="A11262" s="323"/>
    </row>
    <row r="11263" spans="1:1" x14ac:dyDescent="0.25">
      <c r="A11263" s="323"/>
    </row>
    <row r="11264" spans="1:1" x14ac:dyDescent="0.25">
      <c r="A11264" s="323"/>
    </row>
    <row r="11265" spans="1:1" x14ac:dyDescent="0.25">
      <c r="A11265" s="323"/>
    </row>
    <row r="11266" spans="1:1" x14ac:dyDescent="0.25">
      <c r="A11266" s="323"/>
    </row>
    <row r="11267" spans="1:1" x14ac:dyDescent="0.25">
      <c r="A11267" s="323"/>
    </row>
    <row r="11268" spans="1:1" x14ac:dyDescent="0.25">
      <c r="A11268" s="323"/>
    </row>
    <row r="11269" spans="1:1" x14ac:dyDescent="0.25">
      <c r="A11269" s="323"/>
    </row>
    <row r="11270" spans="1:1" x14ac:dyDescent="0.25">
      <c r="A11270" s="323"/>
    </row>
    <row r="11271" spans="1:1" x14ac:dyDescent="0.25">
      <c r="A11271" s="323"/>
    </row>
    <row r="11272" spans="1:1" x14ac:dyDescent="0.25">
      <c r="A11272" s="323"/>
    </row>
    <row r="11273" spans="1:1" x14ac:dyDescent="0.25">
      <c r="A11273" s="323"/>
    </row>
    <row r="11274" spans="1:1" x14ac:dyDescent="0.25">
      <c r="A11274" s="323"/>
    </row>
    <row r="11275" spans="1:1" x14ac:dyDescent="0.25">
      <c r="A11275" s="323"/>
    </row>
    <row r="11276" spans="1:1" x14ac:dyDescent="0.25">
      <c r="A11276" s="323"/>
    </row>
    <row r="11277" spans="1:1" x14ac:dyDescent="0.25">
      <c r="A11277" s="323"/>
    </row>
    <row r="11278" spans="1:1" x14ac:dyDescent="0.25">
      <c r="A11278" s="323"/>
    </row>
    <row r="11279" spans="1:1" x14ac:dyDescent="0.25">
      <c r="A11279" s="323"/>
    </row>
    <row r="11280" spans="1:1" x14ac:dyDescent="0.25">
      <c r="A11280" s="323"/>
    </row>
    <row r="11281" spans="1:1" x14ac:dyDescent="0.25">
      <c r="A11281" s="323"/>
    </row>
    <row r="11282" spans="1:1" x14ac:dyDescent="0.25">
      <c r="A11282" s="323"/>
    </row>
    <row r="11283" spans="1:1" x14ac:dyDescent="0.25">
      <c r="A11283" s="323"/>
    </row>
    <row r="11284" spans="1:1" x14ac:dyDescent="0.25">
      <c r="A11284" s="323"/>
    </row>
    <row r="11285" spans="1:1" x14ac:dyDescent="0.25">
      <c r="A11285" s="323"/>
    </row>
    <row r="11286" spans="1:1" x14ac:dyDescent="0.25">
      <c r="A11286" s="323"/>
    </row>
    <row r="11287" spans="1:1" x14ac:dyDescent="0.25">
      <c r="A11287" s="323"/>
    </row>
    <row r="11288" spans="1:1" x14ac:dyDescent="0.25">
      <c r="A11288" s="323"/>
    </row>
    <row r="11289" spans="1:1" x14ac:dyDescent="0.25">
      <c r="A11289" s="323"/>
    </row>
    <row r="11290" spans="1:1" x14ac:dyDescent="0.25">
      <c r="A11290" s="323"/>
    </row>
    <row r="11291" spans="1:1" x14ac:dyDescent="0.25">
      <c r="A11291" s="323"/>
    </row>
    <row r="11292" spans="1:1" x14ac:dyDescent="0.25">
      <c r="A11292" s="323"/>
    </row>
    <row r="11293" spans="1:1" x14ac:dyDescent="0.25">
      <c r="A11293" s="323"/>
    </row>
    <row r="11294" spans="1:1" x14ac:dyDescent="0.25">
      <c r="A11294" s="323"/>
    </row>
    <row r="11295" spans="1:1" x14ac:dyDescent="0.25">
      <c r="A11295" s="323"/>
    </row>
    <row r="11296" spans="1:1" x14ac:dyDescent="0.25">
      <c r="A11296" s="323"/>
    </row>
    <row r="11297" spans="1:1" x14ac:dyDescent="0.25">
      <c r="A11297" s="323"/>
    </row>
    <row r="11298" spans="1:1" x14ac:dyDescent="0.25">
      <c r="A11298" s="323"/>
    </row>
    <row r="11299" spans="1:1" x14ac:dyDescent="0.25">
      <c r="A11299" s="323"/>
    </row>
    <row r="11300" spans="1:1" x14ac:dyDescent="0.25">
      <c r="A11300" s="323"/>
    </row>
    <row r="11301" spans="1:1" x14ac:dyDescent="0.25">
      <c r="A11301" s="323"/>
    </row>
    <row r="11302" spans="1:1" x14ac:dyDescent="0.25">
      <c r="A11302" s="323"/>
    </row>
    <row r="11303" spans="1:1" x14ac:dyDescent="0.25">
      <c r="A11303" s="323"/>
    </row>
    <row r="11304" spans="1:1" x14ac:dyDescent="0.25">
      <c r="A11304" s="323"/>
    </row>
    <row r="11305" spans="1:1" x14ac:dyDescent="0.25">
      <c r="A11305" s="323"/>
    </row>
    <row r="11306" spans="1:1" x14ac:dyDescent="0.25">
      <c r="A11306" s="323"/>
    </row>
    <row r="11307" spans="1:1" x14ac:dyDescent="0.25">
      <c r="A11307" s="323"/>
    </row>
    <row r="11308" spans="1:1" x14ac:dyDescent="0.25">
      <c r="A11308" s="323"/>
    </row>
    <row r="11309" spans="1:1" x14ac:dyDescent="0.25">
      <c r="A11309" s="323"/>
    </row>
    <row r="11310" spans="1:1" x14ac:dyDescent="0.25">
      <c r="A11310" s="323"/>
    </row>
    <row r="11311" spans="1:1" x14ac:dyDescent="0.25">
      <c r="A11311" s="323"/>
    </row>
    <row r="11312" spans="1:1" x14ac:dyDescent="0.25">
      <c r="A11312" s="323"/>
    </row>
    <row r="11313" spans="1:1" x14ac:dyDescent="0.25">
      <c r="A11313" s="323"/>
    </row>
    <row r="11314" spans="1:1" x14ac:dyDescent="0.25">
      <c r="A11314" s="323"/>
    </row>
    <row r="11315" spans="1:1" x14ac:dyDescent="0.25">
      <c r="A11315" s="323"/>
    </row>
    <row r="11316" spans="1:1" x14ac:dyDescent="0.25">
      <c r="A11316" s="323"/>
    </row>
    <row r="11317" spans="1:1" x14ac:dyDescent="0.25">
      <c r="A11317" s="323"/>
    </row>
    <row r="11318" spans="1:1" x14ac:dyDescent="0.25">
      <c r="A11318" s="323"/>
    </row>
    <row r="11319" spans="1:1" x14ac:dyDescent="0.25">
      <c r="A11319" s="323"/>
    </row>
    <row r="11320" spans="1:1" x14ac:dyDescent="0.25">
      <c r="A11320" s="323"/>
    </row>
    <row r="11321" spans="1:1" x14ac:dyDescent="0.25">
      <c r="A11321" s="323"/>
    </row>
    <row r="11322" spans="1:1" x14ac:dyDescent="0.25">
      <c r="A11322" s="323"/>
    </row>
    <row r="11323" spans="1:1" x14ac:dyDescent="0.25">
      <c r="A11323" s="323"/>
    </row>
    <row r="11324" spans="1:1" x14ac:dyDescent="0.25">
      <c r="A11324" s="323"/>
    </row>
    <row r="11325" spans="1:1" x14ac:dyDescent="0.25">
      <c r="A11325" s="323"/>
    </row>
    <row r="11326" spans="1:1" x14ac:dyDescent="0.25">
      <c r="A11326" s="323"/>
    </row>
    <row r="11327" spans="1:1" x14ac:dyDescent="0.25">
      <c r="A11327" s="323"/>
    </row>
    <row r="11328" spans="1:1" x14ac:dyDescent="0.25">
      <c r="A11328" s="323"/>
    </row>
    <row r="11329" spans="1:1" x14ac:dyDescent="0.25">
      <c r="A11329" s="323"/>
    </row>
    <row r="11330" spans="1:1" x14ac:dyDescent="0.25">
      <c r="A11330" s="323"/>
    </row>
    <row r="11331" spans="1:1" x14ac:dyDescent="0.25">
      <c r="A11331" s="323"/>
    </row>
    <row r="11332" spans="1:1" x14ac:dyDescent="0.25">
      <c r="A11332" s="323"/>
    </row>
    <row r="11333" spans="1:1" x14ac:dyDescent="0.25">
      <c r="A11333" s="323"/>
    </row>
    <row r="11334" spans="1:1" x14ac:dyDescent="0.25">
      <c r="A11334" s="323"/>
    </row>
    <row r="11335" spans="1:1" x14ac:dyDescent="0.25">
      <c r="A11335" s="323"/>
    </row>
    <row r="11336" spans="1:1" x14ac:dyDescent="0.25">
      <c r="A11336" s="323"/>
    </row>
    <row r="11337" spans="1:1" x14ac:dyDescent="0.25">
      <c r="A11337" s="323"/>
    </row>
    <row r="11338" spans="1:1" x14ac:dyDescent="0.25">
      <c r="A11338" s="323"/>
    </row>
    <row r="11339" spans="1:1" x14ac:dyDescent="0.25">
      <c r="A11339" s="323"/>
    </row>
    <row r="11340" spans="1:1" x14ac:dyDescent="0.25">
      <c r="A11340" s="323"/>
    </row>
    <row r="11341" spans="1:1" x14ac:dyDescent="0.25">
      <c r="A11341" s="323"/>
    </row>
    <row r="11342" spans="1:1" x14ac:dyDescent="0.25">
      <c r="A11342" s="323"/>
    </row>
    <row r="11343" spans="1:1" x14ac:dyDescent="0.25">
      <c r="A11343" s="323"/>
    </row>
    <row r="11344" spans="1:1" x14ac:dyDescent="0.25">
      <c r="A11344" s="323"/>
    </row>
    <row r="11345" spans="1:1" x14ac:dyDescent="0.25">
      <c r="A11345" s="323"/>
    </row>
    <row r="11346" spans="1:1" x14ac:dyDescent="0.25">
      <c r="A11346" s="323"/>
    </row>
    <row r="11347" spans="1:1" x14ac:dyDescent="0.25">
      <c r="A11347" s="323"/>
    </row>
    <row r="11348" spans="1:1" x14ac:dyDescent="0.25">
      <c r="A11348" s="323"/>
    </row>
    <row r="11349" spans="1:1" x14ac:dyDescent="0.25">
      <c r="A11349" s="323"/>
    </row>
    <row r="11350" spans="1:1" x14ac:dyDescent="0.25">
      <c r="A11350" s="323"/>
    </row>
    <row r="11351" spans="1:1" x14ac:dyDescent="0.25">
      <c r="A11351" s="323"/>
    </row>
    <row r="11352" spans="1:1" x14ac:dyDescent="0.25">
      <c r="A11352" s="323"/>
    </row>
    <row r="11353" spans="1:1" x14ac:dyDescent="0.25">
      <c r="A11353" s="323"/>
    </row>
    <row r="11354" spans="1:1" x14ac:dyDescent="0.25">
      <c r="A11354" s="323"/>
    </row>
    <row r="11355" spans="1:1" x14ac:dyDescent="0.25">
      <c r="A11355" s="323"/>
    </row>
    <row r="11356" spans="1:1" x14ac:dyDescent="0.25">
      <c r="A11356" s="323"/>
    </row>
    <row r="11357" spans="1:1" x14ac:dyDescent="0.25">
      <c r="A11357" s="323"/>
    </row>
    <row r="11358" spans="1:1" x14ac:dyDescent="0.25">
      <c r="A11358" s="323"/>
    </row>
    <row r="11359" spans="1:1" x14ac:dyDescent="0.25">
      <c r="A11359" s="323"/>
    </row>
    <row r="11360" spans="1:1" x14ac:dyDescent="0.25">
      <c r="A11360" s="323"/>
    </row>
    <row r="11361" spans="1:1" x14ac:dyDescent="0.25">
      <c r="A11361" s="323"/>
    </row>
    <row r="11362" spans="1:1" x14ac:dyDescent="0.25">
      <c r="A11362" s="323"/>
    </row>
    <row r="11363" spans="1:1" x14ac:dyDescent="0.25">
      <c r="A11363" s="323"/>
    </row>
    <row r="11364" spans="1:1" x14ac:dyDescent="0.25">
      <c r="A11364" s="323"/>
    </row>
    <row r="11365" spans="1:1" x14ac:dyDescent="0.25">
      <c r="A11365" s="323"/>
    </row>
    <row r="11366" spans="1:1" x14ac:dyDescent="0.25">
      <c r="A11366" s="323"/>
    </row>
    <row r="11367" spans="1:1" x14ac:dyDescent="0.25">
      <c r="A11367" s="323"/>
    </row>
    <row r="11368" spans="1:1" x14ac:dyDescent="0.25">
      <c r="A11368" s="323"/>
    </row>
    <row r="11369" spans="1:1" x14ac:dyDescent="0.25">
      <c r="A11369" s="323"/>
    </row>
    <row r="11370" spans="1:1" x14ac:dyDescent="0.25">
      <c r="A11370" s="323"/>
    </row>
    <row r="11371" spans="1:1" x14ac:dyDescent="0.25">
      <c r="A11371" s="323"/>
    </row>
    <row r="11372" spans="1:1" x14ac:dyDescent="0.25">
      <c r="A11372" s="323"/>
    </row>
    <row r="11373" spans="1:1" x14ac:dyDescent="0.25">
      <c r="A11373" s="323"/>
    </row>
    <row r="11374" spans="1:1" x14ac:dyDescent="0.25">
      <c r="A11374" s="323"/>
    </row>
    <row r="11375" spans="1:1" x14ac:dyDescent="0.25">
      <c r="A11375" s="323"/>
    </row>
    <row r="11376" spans="1:1" x14ac:dyDescent="0.25">
      <c r="A11376" s="323"/>
    </row>
    <row r="11377" spans="1:1" x14ac:dyDescent="0.25">
      <c r="A11377" s="323"/>
    </row>
    <row r="11378" spans="1:1" x14ac:dyDescent="0.25">
      <c r="A11378" s="323"/>
    </row>
    <row r="11379" spans="1:1" x14ac:dyDescent="0.25">
      <c r="A11379" s="323"/>
    </row>
    <row r="11380" spans="1:1" x14ac:dyDescent="0.25">
      <c r="A11380" s="323"/>
    </row>
    <row r="11381" spans="1:1" x14ac:dyDescent="0.25">
      <c r="A11381" s="323"/>
    </row>
    <row r="11382" spans="1:1" x14ac:dyDescent="0.25">
      <c r="A11382" s="323"/>
    </row>
    <row r="11383" spans="1:1" x14ac:dyDescent="0.25">
      <c r="A11383" s="323"/>
    </row>
    <row r="11384" spans="1:1" x14ac:dyDescent="0.25">
      <c r="A11384" s="323"/>
    </row>
    <row r="11385" spans="1:1" x14ac:dyDescent="0.25">
      <c r="A11385" s="323"/>
    </row>
    <row r="11386" spans="1:1" x14ac:dyDescent="0.25">
      <c r="A11386" s="323"/>
    </row>
    <row r="11387" spans="1:1" x14ac:dyDescent="0.25">
      <c r="A11387" s="323"/>
    </row>
    <row r="11388" spans="1:1" x14ac:dyDescent="0.25">
      <c r="A11388" s="323"/>
    </row>
    <row r="11389" spans="1:1" x14ac:dyDescent="0.25">
      <c r="A11389" s="323"/>
    </row>
    <row r="11390" spans="1:1" x14ac:dyDescent="0.25">
      <c r="A11390" s="323"/>
    </row>
    <row r="11391" spans="1:1" x14ac:dyDescent="0.25">
      <c r="A11391" s="323"/>
    </row>
    <row r="11392" spans="1:1" x14ac:dyDescent="0.25">
      <c r="A11392" s="323"/>
    </row>
    <row r="11393" spans="1:1" x14ac:dyDescent="0.25">
      <c r="A11393" s="323"/>
    </row>
    <row r="11394" spans="1:1" x14ac:dyDescent="0.25">
      <c r="A11394" s="323"/>
    </row>
    <row r="11395" spans="1:1" x14ac:dyDescent="0.25">
      <c r="A11395" s="323"/>
    </row>
    <row r="11396" spans="1:1" x14ac:dyDescent="0.25">
      <c r="A11396" s="323"/>
    </row>
    <row r="11397" spans="1:1" x14ac:dyDescent="0.25">
      <c r="A11397" s="323"/>
    </row>
    <row r="11398" spans="1:1" x14ac:dyDescent="0.25">
      <c r="A11398" s="323"/>
    </row>
    <row r="11399" spans="1:1" x14ac:dyDescent="0.25">
      <c r="A11399" s="323"/>
    </row>
    <row r="11400" spans="1:1" x14ac:dyDescent="0.25">
      <c r="A11400" s="323"/>
    </row>
    <row r="11401" spans="1:1" x14ac:dyDescent="0.25">
      <c r="A11401" s="323"/>
    </row>
    <row r="11402" spans="1:1" x14ac:dyDescent="0.25">
      <c r="A11402" s="323"/>
    </row>
    <row r="11403" spans="1:1" x14ac:dyDescent="0.25">
      <c r="A11403" s="323"/>
    </row>
    <row r="11404" spans="1:1" x14ac:dyDescent="0.25">
      <c r="A11404" s="323"/>
    </row>
    <row r="11405" spans="1:1" x14ac:dyDescent="0.25">
      <c r="A11405" s="323"/>
    </row>
    <row r="11406" spans="1:1" x14ac:dyDescent="0.25">
      <c r="A11406" s="323"/>
    </row>
    <row r="11407" spans="1:1" x14ac:dyDescent="0.25">
      <c r="A11407" s="323"/>
    </row>
    <row r="11408" spans="1:1" x14ac:dyDescent="0.25">
      <c r="A11408" s="323"/>
    </row>
    <row r="11409" spans="1:1" x14ac:dyDescent="0.25">
      <c r="A11409" s="323"/>
    </row>
    <row r="11410" spans="1:1" x14ac:dyDescent="0.25">
      <c r="A11410" s="323"/>
    </row>
    <row r="11411" spans="1:1" x14ac:dyDescent="0.25">
      <c r="A11411" s="323"/>
    </row>
    <row r="11412" spans="1:1" x14ac:dyDescent="0.25">
      <c r="A11412" s="323"/>
    </row>
    <row r="11413" spans="1:1" x14ac:dyDescent="0.25">
      <c r="A11413" s="323"/>
    </row>
    <row r="11414" spans="1:1" x14ac:dyDescent="0.25">
      <c r="A11414" s="323"/>
    </row>
    <row r="11415" spans="1:1" x14ac:dyDescent="0.25">
      <c r="A11415" s="323"/>
    </row>
    <row r="11416" spans="1:1" x14ac:dyDescent="0.25">
      <c r="A11416" s="323"/>
    </row>
    <row r="11417" spans="1:1" x14ac:dyDescent="0.25">
      <c r="A11417" s="323"/>
    </row>
    <row r="11418" spans="1:1" x14ac:dyDescent="0.25">
      <c r="A11418" s="323"/>
    </row>
    <row r="11419" spans="1:1" x14ac:dyDescent="0.25">
      <c r="A11419" s="323"/>
    </row>
    <row r="11420" spans="1:1" x14ac:dyDescent="0.25">
      <c r="A11420" s="323"/>
    </row>
    <row r="11421" spans="1:1" x14ac:dyDescent="0.25">
      <c r="A11421" s="323"/>
    </row>
    <row r="11422" spans="1:1" x14ac:dyDescent="0.25">
      <c r="A11422" s="323"/>
    </row>
    <row r="11423" spans="1:1" x14ac:dyDescent="0.25">
      <c r="A11423" s="323"/>
    </row>
    <row r="11424" spans="1:1" x14ac:dyDescent="0.25">
      <c r="A11424" s="323"/>
    </row>
    <row r="11425" spans="1:1" x14ac:dyDescent="0.25">
      <c r="A11425" s="323"/>
    </row>
    <row r="11426" spans="1:1" x14ac:dyDescent="0.25">
      <c r="A11426" s="323"/>
    </row>
    <row r="11427" spans="1:1" x14ac:dyDescent="0.25">
      <c r="A11427" s="323"/>
    </row>
    <row r="11428" spans="1:1" x14ac:dyDescent="0.25">
      <c r="A11428" s="323"/>
    </row>
    <row r="11429" spans="1:1" x14ac:dyDescent="0.25">
      <c r="A11429" s="323"/>
    </row>
    <row r="11430" spans="1:1" x14ac:dyDescent="0.25">
      <c r="A11430" s="323"/>
    </row>
    <row r="11431" spans="1:1" x14ac:dyDescent="0.25">
      <c r="A11431" s="323"/>
    </row>
    <row r="11432" spans="1:1" x14ac:dyDescent="0.25">
      <c r="A11432" s="323"/>
    </row>
    <row r="11433" spans="1:1" x14ac:dyDescent="0.25">
      <c r="A11433" s="323"/>
    </row>
    <row r="11434" spans="1:1" x14ac:dyDescent="0.25">
      <c r="A11434" s="323"/>
    </row>
    <row r="11435" spans="1:1" x14ac:dyDescent="0.25">
      <c r="A11435" s="323"/>
    </row>
    <row r="11436" spans="1:1" x14ac:dyDescent="0.25">
      <c r="A11436" s="323"/>
    </row>
    <row r="11437" spans="1:1" x14ac:dyDescent="0.25">
      <c r="A11437" s="323"/>
    </row>
    <row r="11438" spans="1:1" x14ac:dyDescent="0.25">
      <c r="A11438" s="323"/>
    </row>
    <row r="11439" spans="1:1" x14ac:dyDescent="0.25">
      <c r="A11439" s="323"/>
    </row>
    <row r="11440" spans="1:1" x14ac:dyDescent="0.25">
      <c r="A11440" s="323"/>
    </row>
    <row r="11441" spans="1:1" x14ac:dyDescent="0.25">
      <c r="A11441" s="323"/>
    </row>
    <row r="11442" spans="1:1" x14ac:dyDescent="0.25">
      <c r="A11442" s="323"/>
    </row>
    <row r="11443" spans="1:1" x14ac:dyDescent="0.25">
      <c r="A11443" s="323"/>
    </row>
    <row r="11444" spans="1:1" x14ac:dyDescent="0.25">
      <c r="A11444" s="323"/>
    </row>
    <row r="11445" spans="1:1" x14ac:dyDescent="0.25">
      <c r="A11445" s="323"/>
    </row>
    <row r="11446" spans="1:1" x14ac:dyDescent="0.25">
      <c r="A11446" s="323"/>
    </row>
    <row r="11447" spans="1:1" x14ac:dyDescent="0.25">
      <c r="A11447" s="323"/>
    </row>
    <row r="11448" spans="1:1" x14ac:dyDescent="0.25">
      <c r="A11448" s="323"/>
    </row>
    <row r="11449" spans="1:1" x14ac:dyDescent="0.25">
      <c r="A11449" s="323"/>
    </row>
    <row r="11450" spans="1:1" x14ac:dyDescent="0.25">
      <c r="A11450" s="323"/>
    </row>
    <row r="11451" spans="1:1" x14ac:dyDescent="0.25">
      <c r="A11451" s="323"/>
    </row>
    <row r="11452" spans="1:1" x14ac:dyDescent="0.25">
      <c r="A11452" s="323"/>
    </row>
    <row r="11453" spans="1:1" x14ac:dyDescent="0.25">
      <c r="A11453" s="323"/>
    </row>
    <row r="11454" spans="1:1" x14ac:dyDescent="0.25">
      <c r="A11454" s="323"/>
    </row>
    <row r="11455" spans="1:1" x14ac:dyDescent="0.25">
      <c r="A11455" s="323"/>
    </row>
    <row r="11456" spans="1:1" x14ac:dyDescent="0.25">
      <c r="A11456" s="323"/>
    </row>
    <row r="11457" spans="1:1" x14ac:dyDescent="0.25">
      <c r="A11457" s="323"/>
    </row>
    <row r="11458" spans="1:1" x14ac:dyDescent="0.25">
      <c r="A11458" s="323"/>
    </row>
    <row r="11459" spans="1:1" x14ac:dyDescent="0.25">
      <c r="A11459" s="323"/>
    </row>
    <row r="11460" spans="1:1" x14ac:dyDescent="0.25">
      <c r="A11460" s="323"/>
    </row>
    <row r="11461" spans="1:1" x14ac:dyDescent="0.25">
      <c r="A11461" s="323"/>
    </row>
    <row r="11462" spans="1:1" x14ac:dyDescent="0.25">
      <c r="A11462" s="323"/>
    </row>
    <row r="11463" spans="1:1" x14ac:dyDescent="0.25">
      <c r="A11463" s="323"/>
    </row>
    <row r="11464" spans="1:1" x14ac:dyDescent="0.25">
      <c r="A11464" s="323"/>
    </row>
    <row r="11465" spans="1:1" x14ac:dyDescent="0.25">
      <c r="A11465" s="323"/>
    </row>
    <row r="11466" spans="1:1" x14ac:dyDescent="0.25">
      <c r="A11466" s="323"/>
    </row>
    <row r="11467" spans="1:1" x14ac:dyDescent="0.25">
      <c r="A11467" s="323"/>
    </row>
    <row r="11468" spans="1:1" x14ac:dyDescent="0.25">
      <c r="A11468" s="323"/>
    </row>
    <row r="11469" spans="1:1" x14ac:dyDescent="0.25">
      <c r="A11469" s="323"/>
    </row>
    <row r="11470" spans="1:1" x14ac:dyDescent="0.25">
      <c r="A11470" s="323"/>
    </row>
    <row r="11471" spans="1:1" x14ac:dyDescent="0.25">
      <c r="A11471" s="323"/>
    </row>
    <row r="11472" spans="1:1" x14ac:dyDescent="0.25">
      <c r="A11472" s="323"/>
    </row>
    <row r="11473" spans="1:1" x14ac:dyDescent="0.25">
      <c r="A11473" s="323"/>
    </row>
    <row r="11474" spans="1:1" x14ac:dyDescent="0.25">
      <c r="A11474" s="323"/>
    </row>
    <row r="11475" spans="1:1" x14ac:dyDescent="0.25">
      <c r="A11475" s="323"/>
    </row>
    <row r="11476" spans="1:1" x14ac:dyDescent="0.25">
      <c r="A11476" s="323"/>
    </row>
    <row r="11477" spans="1:1" x14ac:dyDescent="0.25">
      <c r="A11477" s="323"/>
    </row>
    <row r="11478" spans="1:1" x14ac:dyDescent="0.25">
      <c r="A11478" s="323"/>
    </row>
    <row r="11479" spans="1:1" x14ac:dyDescent="0.25">
      <c r="A11479" s="323"/>
    </row>
    <row r="11480" spans="1:1" x14ac:dyDescent="0.25">
      <c r="A11480" s="323"/>
    </row>
    <row r="11481" spans="1:1" x14ac:dyDescent="0.25">
      <c r="A11481" s="323"/>
    </row>
    <row r="11482" spans="1:1" x14ac:dyDescent="0.25">
      <c r="A11482" s="323"/>
    </row>
    <row r="11483" spans="1:1" x14ac:dyDescent="0.25">
      <c r="A11483" s="323"/>
    </row>
    <row r="11484" spans="1:1" x14ac:dyDescent="0.25">
      <c r="A11484" s="323"/>
    </row>
    <row r="11485" spans="1:1" x14ac:dyDescent="0.25">
      <c r="A11485" s="323"/>
    </row>
    <row r="11486" spans="1:1" x14ac:dyDescent="0.25">
      <c r="A11486" s="323"/>
    </row>
    <row r="11487" spans="1:1" x14ac:dyDescent="0.25">
      <c r="A11487" s="323"/>
    </row>
    <row r="11488" spans="1:1" x14ac:dyDescent="0.25">
      <c r="A11488" s="323"/>
    </row>
    <row r="11489" spans="1:1" x14ac:dyDescent="0.25">
      <c r="A11489" s="323"/>
    </row>
    <row r="11490" spans="1:1" x14ac:dyDescent="0.25">
      <c r="A11490" s="323"/>
    </row>
    <row r="11491" spans="1:1" x14ac:dyDescent="0.25">
      <c r="A11491" s="323"/>
    </row>
    <row r="11492" spans="1:1" x14ac:dyDescent="0.25">
      <c r="A11492" s="323"/>
    </row>
    <row r="11493" spans="1:1" x14ac:dyDescent="0.25">
      <c r="A11493" s="323"/>
    </row>
    <row r="11494" spans="1:1" x14ac:dyDescent="0.25">
      <c r="A11494" s="323"/>
    </row>
    <row r="11495" spans="1:1" x14ac:dyDescent="0.25">
      <c r="A11495" s="323"/>
    </row>
    <row r="11496" spans="1:1" x14ac:dyDescent="0.25">
      <c r="A11496" s="323"/>
    </row>
    <row r="11497" spans="1:1" x14ac:dyDescent="0.25">
      <c r="A11497" s="323"/>
    </row>
    <row r="11498" spans="1:1" x14ac:dyDescent="0.25">
      <c r="A11498" s="323"/>
    </row>
    <row r="11499" spans="1:1" x14ac:dyDescent="0.25">
      <c r="A11499" s="323"/>
    </row>
    <row r="11500" spans="1:1" x14ac:dyDescent="0.25">
      <c r="A11500" s="323"/>
    </row>
    <row r="11501" spans="1:1" x14ac:dyDescent="0.25">
      <c r="A11501" s="323"/>
    </row>
    <row r="11502" spans="1:1" x14ac:dyDescent="0.25">
      <c r="A11502" s="323"/>
    </row>
    <row r="11503" spans="1:1" x14ac:dyDescent="0.25">
      <c r="A11503" s="323"/>
    </row>
    <row r="11504" spans="1:1" x14ac:dyDescent="0.25">
      <c r="A11504" s="323"/>
    </row>
    <row r="11505" spans="1:1" x14ac:dyDescent="0.25">
      <c r="A11505" s="323"/>
    </row>
    <row r="11506" spans="1:1" x14ac:dyDescent="0.25">
      <c r="A11506" s="323"/>
    </row>
    <row r="11507" spans="1:1" x14ac:dyDescent="0.25">
      <c r="A11507" s="323"/>
    </row>
    <row r="11508" spans="1:1" x14ac:dyDescent="0.25">
      <c r="A11508" s="323"/>
    </row>
    <row r="11509" spans="1:1" x14ac:dyDescent="0.25">
      <c r="A11509" s="323"/>
    </row>
    <row r="11510" spans="1:1" x14ac:dyDescent="0.25">
      <c r="A11510" s="323"/>
    </row>
    <row r="11511" spans="1:1" x14ac:dyDescent="0.25">
      <c r="A11511" s="323"/>
    </row>
    <row r="11512" spans="1:1" x14ac:dyDescent="0.25">
      <c r="A11512" s="323"/>
    </row>
    <row r="11513" spans="1:1" x14ac:dyDescent="0.25">
      <c r="A11513" s="323"/>
    </row>
    <row r="11514" spans="1:1" x14ac:dyDescent="0.25">
      <c r="A11514" s="323"/>
    </row>
    <row r="11515" spans="1:1" x14ac:dyDescent="0.25">
      <c r="A11515" s="323"/>
    </row>
    <row r="11516" spans="1:1" x14ac:dyDescent="0.25">
      <c r="A11516" s="323"/>
    </row>
    <row r="11517" spans="1:1" x14ac:dyDescent="0.25">
      <c r="A11517" s="323"/>
    </row>
    <row r="11518" spans="1:1" x14ac:dyDescent="0.25">
      <c r="A11518" s="323"/>
    </row>
    <row r="11519" spans="1:1" x14ac:dyDescent="0.25">
      <c r="A11519" s="323"/>
    </row>
    <row r="11520" spans="1:1" x14ac:dyDescent="0.25">
      <c r="A11520" s="323"/>
    </row>
    <row r="11521" spans="1:1" x14ac:dyDescent="0.25">
      <c r="A11521" s="323"/>
    </row>
    <row r="11522" spans="1:1" x14ac:dyDescent="0.25">
      <c r="A11522" s="323"/>
    </row>
    <row r="11523" spans="1:1" x14ac:dyDescent="0.25">
      <c r="A11523" s="323"/>
    </row>
    <row r="11524" spans="1:1" x14ac:dyDescent="0.25">
      <c r="A11524" s="323"/>
    </row>
    <row r="11525" spans="1:1" x14ac:dyDescent="0.25">
      <c r="A11525" s="323"/>
    </row>
    <row r="11526" spans="1:1" x14ac:dyDescent="0.25">
      <c r="A11526" s="323"/>
    </row>
    <row r="11527" spans="1:1" x14ac:dyDescent="0.25">
      <c r="A11527" s="323"/>
    </row>
    <row r="11528" spans="1:1" x14ac:dyDescent="0.25">
      <c r="A11528" s="323"/>
    </row>
    <row r="11529" spans="1:1" x14ac:dyDescent="0.25">
      <c r="A11529" s="323"/>
    </row>
    <row r="11530" spans="1:1" x14ac:dyDescent="0.25">
      <c r="A11530" s="323"/>
    </row>
    <row r="11531" spans="1:1" x14ac:dyDescent="0.25">
      <c r="A11531" s="323"/>
    </row>
    <row r="11532" spans="1:1" x14ac:dyDescent="0.25">
      <c r="A11532" s="323"/>
    </row>
    <row r="11533" spans="1:1" x14ac:dyDescent="0.25">
      <c r="A11533" s="323"/>
    </row>
    <row r="11534" spans="1:1" x14ac:dyDescent="0.25">
      <c r="A11534" s="323"/>
    </row>
    <row r="11535" spans="1:1" x14ac:dyDescent="0.25">
      <c r="A11535" s="323"/>
    </row>
    <row r="11536" spans="1:1" x14ac:dyDescent="0.25">
      <c r="A11536" s="323"/>
    </row>
    <row r="11537" spans="1:1" x14ac:dyDescent="0.25">
      <c r="A11537" s="323"/>
    </row>
    <row r="11538" spans="1:1" x14ac:dyDescent="0.25">
      <c r="A11538" s="323"/>
    </row>
    <row r="11539" spans="1:1" x14ac:dyDescent="0.25">
      <c r="A11539" s="323"/>
    </row>
    <row r="11540" spans="1:1" x14ac:dyDescent="0.25">
      <c r="A11540" s="323"/>
    </row>
    <row r="11541" spans="1:1" x14ac:dyDescent="0.25">
      <c r="A11541" s="323"/>
    </row>
    <row r="11542" spans="1:1" x14ac:dyDescent="0.25">
      <c r="A11542" s="323"/>
    </row>
    <row r="11543" spans="1:1" x14ac:dyDescent="0.25">
      <c r="A11543" s="323"/>
    </row>
    <row r="11544" spans="1:1" x14ac:dyDescent="0.25">
      <c r="A11544" s="323"/>
    </row>
    <row r="11545" spans="1:1" x14ac:dyDescent="0.25">
      <c r="A11545" s="323"/>
    </row>
    <row r="11546" spans="1:1" x14ac:dyDescent="0.25">
      <c r="A11546" s="323"/>
    </row>
    <row r="11547" spans="1:1" x14ac:dyDescent="0.25">
      <c r="A11547" s="323"/>
    </row>
    <row r="11548" spans="1:1" x14ac:dyDescent="0.25">
      <c r="A11548" s="323"/>
    </row>
    <row r="11549" spans="1:1" x14ac:dyDescent="0.25">
      <c r="A11549" s="323"/>
    </row>
    <row r="11550" spans="1:1" x14ac:dyDescent="0.25">
      <c r="A11550" s="323"/>
    </row>
    <row r="11551" spans="1:1" x14ac:dyDescent="0.25">
      <c r="A11551" s="323"/>
    </row>
    <row r="11552" spans="1:1" x14ac:dyDescent="0.25">
      <c r="A11552" s="323"/>
    </row>
    <row r="11553" spans="1:1" x14ac:dyDescent="0.25">
      <c r="A11553" s="323"/>
    </row>
    <row r="11554" spans="1:1" x14ac:dyDescent="0.25">
      <c r="A11554" s="323"/>
    </row>
    <row r="11555" spans="1:1" x14ac:dyDescent="0.25">
      <c r="A11555" s="323"/>
    </row>
    <row r="11556" spans="1:1" x14ac:dyDescent="0.25">
      <c r="A11556" s="323"/>
    </row>
    <row r="11557" spans="1:1" x14ac:dyDescent="0.25">
      <c r="A11557" s="323"/>
    </row>
    <row r="11558" spans="1:1" x14ac:dyDescent="0.25">
      <c r="A11558" s="323"/>
    </row>
    <row r="11559" spans="1:1" x14ac:dyDescent="0.25">
      <c r="A11559" s="323"/>
    </row>
    <row r="11560" spans="1:1" x14ac:dyDescent="0.25">
      <c r="A11560" s="323"/>
    </row>
    <row r="11561" spans="1:1" x14ac:dyDescent="0.25">
      <c r="A11561" s="323"/>
    </row>
    <row r="11562" spans="1:1" x14ac:dyDescent="0.25">
      <c r="A11562" s="323"/>
    </row>
    <row r="11563" spans="1:1" x14ac:dyDescent="0.25">
      <c r="A11563" s="323"/>
    </row>
    <row r="11564" spans="1:1" x14ac:dyDescent="0.25">
      <c r="A11564" s="323"/>
    </row>
    <row r="11565" spans="1:1" x14ac:dyDescent="0.25">
      <c r="A11565" s="323"/>
    </row>
    <row r="11566" spans="1:1" x14ac:dyDescent="0.25">
      <c r="A11566" s="323"/>
    </row>
    <row r="11567" spans="1:1" x14ac:dyDescent="0.25">
      <c r="A11567" s="323"/>
    </row>
    <row r="11568" spans="1:1" x14ac:dyDescent="0.25">
      <c r="A11568" s="323"/>
    </row>
    <row r="11569" spans="1:1" x14ac:dyDescent="0.25">
      <c r="A11569" s="323"/>
    </row>
    <row r="11570" spans="1:1" x14ac:dyDescent="0.25">
      <c r="A11570" s="323"/>
    </row>
    <row r="11571" spans="1:1" x14ac:dyDescent="0.25">
      <c r="A11571" s="323"/>
    </row>
    <row r="11572" spans="1:1" x14ac:dyDescent="0.25">
      <c r="A11572" s="323"/>
    </row>
    <row r="11573" spans="1:1" x14ac:dyDescent="0.25">
      <c r="A11573" s="323"/>
    </row>
    <row r="11574" spans="1:1" x14ac:dyDescent="0.25">
      <c r="A11574" s="323"/>
    </row>
    <row r="11575" spans="1:1" x14ac:dyDescent="0.25">
      <c r="A11575" s="323"/>
    </row>
    <row r="11576" spans="1:1" x14ac:dyDescent="0.25">
      <c r="A11576" s="323"/>
    </row>
    <row r="11577" spans="1:1" x14ac:dyDescent="0.25">
      <c r="A11577" s="323"/>
    </row>
    <row r="11578" spans="1:1" x14ac:dyDescent="0.25">
      <c r="A11578" s="323"/>
    </row>
    <row r="11579" spans="1:1" x14ac:dyDescent="0.25">
      <c r="A11579" s="323"/>
    </row>
    <row r="11580" spans="1:1" x14ac:dyDescent="0.25">
      <c r="A11580" s="323"/>
    </row>
    <row r="11581" spans="1:1" x14ac:dyDescent="0.25">
      <c r="A11581" s="323"/>
    </row>
    <row r="11582" spans="1:1" x14ac:dyDescent="0.25">
      <c r="A11582" s="323"/>
    </row>
    <row r="11583" spans="1:1" x14ac:dyDescent="0.25">
      <c r="A11583" s="323"/>
    </row>
    <row r="11584" spans="1:1" x14ac:dyDescent="0.25">
      <c r="A11584" s="323"/>
    </row>
    <row r="11585" spans="1:1" x14ac:dyDescent="0.25">
      <c r="A11585" s="323"/>
    </row>
    <row r="11586" spans="1:1" x14ac:dyDescent="0.25">
      <c r="A11586" s="323"/>
    </row>
    <row r="11587" spans="1:1" x14ac:dyDescent="0.25">
      <c r="A11587" s="323"/>
    </row>
    <row r="11588" spans="1:1" x14ac:dyDescent="0.25">
      <c r="A11588" s="323"/>
    </row>
    <row r="11589" spans="1:1" x14ac:dyDescent="0.25">
      <c r="A11589" s="323"/>
    </row>
    <row r="11590" spans="1:1" x14ac:dyDescent="0.25">
      <c r="A11590" s="323"/>
    </row>
    <row r="11591" spans="1:1" x14ac:dyDescent="0.25">
      <c r="A11591" s="323"/>
    </row>
    <row r="11592" spans="1:1" x14ac:dyDescent="0.25">
      <c r="A11592" s="323"/>
    </row>
    <row r="11593" spans="1:1" x14ac:dyDescent="0.25">
      <c r="A11593" s="323"/>
    </row>
    <row r="11594" spans="1:1" x14ac:dyDescent="0.25">
      <c r="A11594" s="323"/>
    </row>
    <row r="11595" spans="1:1" x14ac:dyDescent="0.25">
      <c r="A11595" s="323"/>
    </row>
    <row r="11596" spans="1:1" x14ac:dyDescent="0.25">
      <c r="A11596" s="323"/>
    </row>
    <row r="11597" spans="1:1" x14ac:dyDescent="0.25">
      <c r="A11597" s="323"/>
    </row>
    <row r="11598" spans="1:1" x14ac:dyDescent="0.25">
      <c r="A11598" s="323"/>
    </row>
    <row r="11599" spans="1:1" x14ac:dyDescent="0.25">
      <c r="A11599" s="323"/>
    </row>
    <row r="11600" spans="1:1" x14ac:dyDescent="0.25">
      <c r="A11600" s="323"/>
    </row>
    <row r="11601" spans="1:1" x14ac:dyDescent="0.25">
      <c r="A11601" s="323"/>
    </row>
    <row r="11602" spans="1:1" x14ac:dyDescent="0.25">
      <c r="A11602" s="323"/>
    </row>
    <row r="11603" spans="1:1" x14ac:dyDescent="0.25">
      <c r="A11603" s="323"/>
    </row>
    <row r="11604" spans="1:1" x14ac:dyDescent="0.25">
      <c r="A11604" s="323"/>
    </row>
    <row r="11605" spans="1:1" x14ac:dyDescent="0.25">
      <c r="A11605" s="323"/>
    </row>
    <row r="11606" spans="1:1" x14ac:dyDescent="0.25">
      <c r="A11606" s="323"/>
    </row>
    <row r="11607" spans="1:1" x14ac:dyDescent="0.25">
      <c r="A11607" s="323"/>
    </row>
    <row r="11608" spans="1:1" x14ac:dyDescent="0.25">
      <c r="A11608" s="323"/>
    </row>
    <row r="11609" spans="1:1" x14ac:dyDescent="0.25">
      <c r="A11609" s="323"/>
    </row>
    <row r="11610" spans="1:1" x14ac:dyDescent="0.25">
      <c r="A11610" s="323"/>
    </row>
    <row r="11611" spans="1:1" x14ac:dyDescent="0.25">
      <c r="A11611" s="323"/>
    </row>
    <row r="11612" spans="1:1" x14ac:dyDescent="0.25">
      <c r="A11612" s="323"/>
    </row>
    <row r="11613" spans="1:1" x14ac:dyDescent="0.25">
      <c r="A11613" s="323"/>
    </row>
    <row r="11614" spans="1:1" x14ac:dyDescent="0.25">
      <c r="A11614" s="323"/>
    </row>
    <row r="11615" spans="1:1" x14ac:dyDescent="0.25">
      <c r="A11615" s="323"/>
    </row>
    <row r="11616" spans="1:1" x14ac:dyDescent="0.25">
      <c r="A11616" s="323"/>
    </row>
    <row r="11617" spans="1:1" x14ac:dyDescent="0.25">
      <c r="A11617" s="323"/>
    </row>
    <row r="11618" spans="1:1" x14ac:dyDescent="0.25">
      <c r="A11618" s="323"/>
    </row>
    <row r="11619" spans="1:1" x14ac:dyDescent="0.25">
      <c r="A11619" s="323"/>
    </row>
    <row r="11620" spans="1:1" x14ac:dyDescent="0.25">
      <c r="A11620" s="323"/>
    </row>
    <row r="11621" spans="1:1" x14ac:dyDescent="0.25">
      <c r="A11621" s="323"/>
    </row>
    <row r="11622" spans="1:1" x14ac:dyDescent="0.25">
      <c r="A11622" s="323"/>
    </row>
    <row r="11623" spans="1:1" x14ac:dyDescent="0.25">
      <c r="A11623" s="323"/>
    </row>
    <row r="11624" spans="1:1" x14ac:dyDescent="0.25">
      <c r="A11624" s="323"/>
    </row>
    <row r="11625" spans="1:1" x14ac:dyDescent="0.25">
      <c r="A11625" s="323"/>
    </row>
    <row r="11626" spans="1:1" x14ac:dyDescent="0.25">
      <c r="A11626" s="323"/>
    </row>
    <row r="11627" spans="1:1" x14ac:dyDescent="0.25">
      <c r="A11627" s="323"/>
    </row>
    <row r="11628" spans="1:1" x14ac:dyDescent="0.25">
      <c r="A11628" s="323"/>
    </row>
    <row r="11629" spans="1:1" x14ac:dyDescent="0.25">
      <c r="A11629" s="323"/>
    </row>
    <row r="11630" spans="1:1" x14ac:dyDescent="0.25">
      <c r="A11630" s="323"/>
    </row>
    <row r="11631" spans="1:1" x14ac:dyDescent="0.25">
      <c r="A11631" s="323"/>
    </row>
    <row r="11632" spans="1:1" x14ac:dyDescent="0.25">
      <c r="A11632" s="323"/>
    </row>
    <row r="11633" spans="1:1" x14ac:dyDescent="0.25">
      <c r="A11633" s="323"/>
    </row>
    <row r="11634" spans="1:1" x14ac:dyDescent="0.25">
      <c r="A11634" s="323"/>
    </row>
    <row r="11635" spans="1:1" x14ac:dyDescent="0.25">
      <c r="A11635" s="323"/>
    </row>
    <row r="11636" spans="1:1" x14ac:dyDescent="0.25">
      <c r="A11636" s="323"/>
    </row>
    <row r="11637" spans="1:1" x14ac:dyDescent="0.25">
      <c r="A11637" s="323"/>
    </row>
    <row r="11638" spans="1:1" x14ac:dyDescent="0.25">
      <c r="A11638" s="323"/>
    </row>
    <row r="11639" spans="1:1" x14ac:dyDescent="0.25">
      <c r="A11639" s="323"/>
    </row>
    <row r="11640" spans="1:1" x14ac:dyDescent="0.25">
      <c r="A11640" s="323"/>
    </row>
    <row r="11641" spans="1:1" x14ac:dyDescent="0.25">
      <c r="A11641" s="323"/>
    </row>
    <row r="11642" spans="1:1" x14ac:dyDescent="0.25">
      <c r="A11642" s="323"/>
    </row>
    <row r="11643" spans="1:1" x14ac:dyDescent="0.25">
      <c r="A11643" s="323"/>
    </row>
    <row r="11644" spans="1:1" x14ac:dyDescent="0.25">
      <c r="A11644" s="323"/>
    </row>
    <row r="11645" spans="1:1" x14ac:dyDescent="0.25">
      <c r="A11645" s="323"/>
    </row>
    <row r="11646" spans="1:1" x14ac:dyDescent="0.25">
      <c r="A11646" s="323"/>
    </row>
    <row r="11647" spans="1:1" x14ac:dyDescent="0.25">
      <c r="A11647" s="323"/>
    </row>
    <row r="11648" spans="1:1" x14ac:dyDescent="0.25">
      <c r="A11648" s="323"/>
    </row>
    <row r="11649" spans="1:1" x14ac:dyDescent="0.25">
      <c r="A11649" s="323"/>
    </row>
    <row r="11650" spans="1:1" x14ac:dyDescent="0.25">
      <c r="A11650" s="323"/>
    </row>
    <row r="11651" spans="1:1" x14ac:dyDescent="0.25">
      <c r="A11651" s="323"/>
    </row>
    <row r="11652" spans="1:1" x14ac:dyDescent="0.25">
      <c r="A11652" s="323"/>
    </row>
    <row r="11653" spans="1:1" x14ac:dyDescent="0.25">
      <c r="A11653" s="323"/>
    </row>
    <row r="11654" spans="1:1" x14ac:dyDescent="0.25">
      <c r="A11654" s="323"/>
    </row>
    <row r="11655" spans="1:1" x14ac:dyDescent="0.25">
      <c r="A11655" s="323"/>
    </row>
    <row r="11656" spans="1:1" x14ac:dyDescent="0.25">
      <c r="A11656" s="323"/>
    </row>
    <row r="11657" spans="1:1" x14ac:dyDescent="0.25">
      <c r="A11657" s="323"/>
    </row>
    <row r="11658" spans="1:1" x14ac:dyDescent="0.25">
      <c r="A11658" s="323"/>
    </row>
    <row r="11659" spans="1:1" x14ac:dyDescent="0.25">
      <c r="A11659" s="323"/>
    </row>
    <row r="11660" spans="1:1" x14ac:dyDescent="0.25">
      <c r="A11660" s="323"/>
    </row>
    <row r="11661" spans="1:1" x14ac:dyDescent="0.25">
      <c r="A11661" s="323"/>
    </row>
    <row r="11662" spans="1:1" x14ac:dyDescent="0.25">
      <c r="A11662" s="323"/>
    </row>
    <row r="11663" spans="1:1" x14ac:dyDescent="0.25">
      <c r="A11663" s="323"/>
    </row>
    <row r="11664" spans="1:1" x14ac:dyDescent="0.25">
      <c r="A11664" s="323"/>
    </row>
    <row r="11665" spans="1:1" x14ac:dyDescent="0.25">
      <c r="A11665" s="323"/>
    </row>
    <row r="11666" spans="1:1" x14ac:dyDescent="0.25">
      <c r="A11666" s="323"/>
    </row>
    <row r="11667" spans="1:1" x14ac:dyDescent="0.25">
      <c r="A11667" s="323"/>
    </row>
    <row r="11668" spans="1:1" x14ac:dyDescent="0.25">
      <c r="A11668" s="323"/>
    </row>
    <row r="11669" spans="1:1" x14ac:dyDescent="0.25">
      <c r="A11669" s="323"/>
    </row>
    <row r="11670" spans="1:1" x14ac:dyDescent="0.25">
      <c r="A11670" s="323"/>
    </row>
    <row r="11671" spans="1:1" x14ac:dyDescent="0.25">
      <c r="A11671" s="323"/>
    </row>
    <row r="11672" spans="1:1" x14ac:dyDescent="0.25">
      <c r="A11672" s="323"/>
    </row>
    <row r="11673" spans="1:1" x14ac:dyDescent="0.25">
      <c r="A11673" s="323"/>
    </row>
    <row r="11674" spans="1:1" x14ac:dyDescent="0.25">
      <c r="A11674" s="323"/>
    </row>
    <row r="11675" spans="1:1" x14ac:dyDescent="0.25">
      <c r="A11675" s="323"/>
    </row>
    <row r="11676" spans="1:1" x14ac:dyDescent="0.25">
      <c r="A11676" s="323"/>
    </row>
    <row r="11677" spans="1:1" x14ac:dyDescent="0.25">
      <c r="A11677" s="323"/>
    </row>
    <row r="11678" spans="1:1" x14ac:dyDescent="0.25">
      <c r="A11678" s="323"/>
    </row>
    <row r="11679" spans="1:1" x14ac:dyDescent="0.25">
      <c r="A11679" s="323"/>
    </row>
    <row r="11680" spans="1:1" x14ac:dyDescent="0.25">
      <c r="A11680" s="323"/>
    </row>
    <row r="11681" spans="1:1" x14ac:dyDescent="0.25">
      <c r="A11681" s="323"/>
    </row>
    <row r="11682" spans="1:1" x14ac:dyDescent="0.25">
      <c r="A11682" s="323"/>
    </row>
    <row r="11683" spans="1:1" x14ac:dyDescent="0.25">
      <c r="A11683" s="323"/>
    </row>
    <row r="11684" spans="1:1" x14ac:dyDescent="0.25">
      <c r="A11684" s="323"/>
    </row>
    <row r="11685" spans="1:1" x14ac:dyDescent="0.25">
      <c r="A11685" s="323"/>
    </row>
    <row r="11686" spans="1:1" x14ac:dyDescent="0.25">
      <c r="A11686" s="323"/>
    </row>
    <row r="11687" spans="1:1" x14ac:dyDescent="0.25">
      <c r="A11687" s="323"/>
    </row>
    <row r="11688" spans="1:1" x14ac:dyDescent="0.25">
      <c r="A11688" s="323"/>
    </row>
    <row r="11689" spans="1:1" x14ac:dyDescent="0.25">
      <c r="A11689" s="323"/>
    </row>
    <row r="11690" spans="1:1" x14ac:dyDescent="0.25">
      <c r="A11690" s="323"/>
    </row>
    <row r="11691" spans="1:1" x14ac:dyDescent="0.25">
      <c r="A11691" s="323"/>
    </row>
    <row r="11692" spans="1:1" x14ac:dyDescent="0.25">
      <c r="A11692" s="323"/>
    </row>
    <row r="11693" spans="1:1" x14ac:dyDescent="0.25">
      <c r="A11693" s="323"/>
    </row>
    <row r="11694" spans="1:1" x14ac:dyDescent="0.25">
      <c r="A11694" s="323"/>
    </row>
    <row r="11695" spans="1:1" x14ac:dyDescent="0.25">
      <c r="A11695" s="323"/>
    </row>
    <row r="11696" spans="1:1" x14ac:dyDescent="0.25">
      <c r="A11696" s="323"/>
    </row>
    <row r="11697" spans="1:1" x14ac:dyDescent="0.25">
      <c r="A11697" s="323"/>
    </row>
    <row r="11698" spans="1:1" x14ac:dyDescent="0.25">
      <c r="A11698" s="323"/>
    </row>
    <row r="11699" spans="1:1" x14ac:dyDescent="0.25">
      <c r="A11699" s="323"/>
    </row>
    <row r="11700" spans="1:1" x14ac:dyDescent="0.25">
      <c r="A11700" s="323"/>
    </row>
    <row r="11701" spans="1:1" x14ac:dyDescent="0.25">
      <c r="A11701" s="323"/>
    </row>
    <row r="11702" spans="1:1" x14ac:dyDescent="0.25">
      <c r="A11702" s="323"/>
    </row>
    <row r="11703" spans="1:1" x14ac:dyDescent="0.25">
      <c r="A11703" s="323"/>
    </row>
    <row r="11704" spans="1:1" x14ac:dyDescent="0.25">
      <c r="A11704" s="323"/>
    </row>
    <row r="11705" spans="1:1" x14ac:dyDescent="0.25">
      <c r="A11705" s="323"/>
    </row>
    <row r="11706" spans="1:1" x14ac:dyDescent="0.25">
      <c r="A11706" s="323"/>
    </row>
    <row r="11707" spans="1:1" x14ac:dyDescent="0.25">
      <c r="A11707" s="323"/>
    </row>
    <row r="11708" spans="1:1" x14ac:dyDescent="0.25">
      <c r="A11708" s="323"/>
    </row>
    <row r="11709" spans="1:1" x14ac:dyDescent="0.25">
      <c r="A11709" s="323"/>
    </row>
    <row r="11710" spans="1:1" x14ac:dyDescent="0.25">
      <c r="A11710" s="323"/>
    </row>
    <row r="11711" spans="1:1" x14ac:dyDescent="0.25">
      <c r="A11711" s="323"/>
    </row>
    <row r="11712" spans="1:1" x14ac:dyDescent="0.25">
      <c r="A11712" s="323"/>
    </row>
    <row r="11713" spans="1:1" x14ac:dyDescent="0.25">
      <c r="A11713" s="323"/>
    </row>
    <row r="11714" spans="1:1" x14ac:dyDescent="0.25">
      <c r="A11714" s="323"/>
    </row>
    <row r="11715" spans="1:1" x14ac:dyDescent="0.25">
      <c r="A11715" s="323"/>
    </row>
    <row r="11716" spans="1:1" x14ac:dyDescent="0.25">
      <c r="A11716" s="323"/>
    </row>
    <row r="11717" spans="1:1" x14ac:dyDescent="0.25">
      <c r="A11717" s="323"/>
    </row>
    <row r="11718" spans="1:1" x14ac:dyDescent="0.25">
      <c r="A11718" s="323"/>
    </row>
    <row r="11719" spans="1:1" x14ac:dyDescent="0.25">
      <c r="A11719" s="323"/>
    </row>
    <row r="11720" spans="1:1" x14ac:dyDescent="0.25">
      <c r="A11720" s="323"/>
    </row>
    <row r="11721" spans="1:1" x14ac:dyDescent="0.25">
      <c r="A11721" s="323"/>
    </row>
    <row r="11722" spans="1:1" x14ac:dyDescent="0.25">
      <c r="A11722" s="323"/>
    </row>
    <row r="11723" spans="1:1" x14ac:dyDescent="0.25">
      <c r="A11723" s="323"/>
    </row>
    <row r="11724" spans="1:1" x14ac:dyDescent="0.25">
      <c r="A11724" s="323"/>
    </row>
    <row r="11725" spans="1:1" x14ac:dyDescent="0.25">
      <c r="A11725" s="323"/>
    </row>
    <row r="11726" spans="1:1" x14ac:dyDescent="0.25">
      <c r="A11726" s="323"/>
    </row>
    <row r="11727" spans="1:1" x14ac:dyDescent="0.25">
      <c r="A11727" s="323"/>
    </row>
    <row r="11728" spans="1:1" x14ac:dyDescent="0.25">
      <c r="A11728" s="323"/>
    </row>
    <row r="11729" spans="1:1" x14ac:dyDescent="0.25">
      <c r="A11729" s="323"/>
    </row>
    <row r="11730" spans="1:1" x14ac:dyDescent="0.25">
      <c r="A11730" s="323"/>
    </row>
    <row r="11731" spans="1:1" x14ac:dyDescent="0.25">
      <c r="A11731" s="323"/>
    </row>
    <row r="11732" spans="1:1" x14ac:dyDescent="0.25">
      <c r="A11732" s="323"/>
    </row>
    <row r="11733" spans="1:1" x14ac:dyDescent="0.25">
      <c r="A11733" s="323"/>
    </row>
    <row r="11734" spans="1:1" x14ac:dyDescent="0.25">
      <c r="A11734" s="323"/>
    </row>
    <row r="11735" spans="1:1" x14ac:dyDescent="0.25">
      <c r="A11735" s="323"/>
    </row>
    <row r="11736" spans="1:1" x14ac:dyDescent="0.25">
      <c r="A11736" s="323"/>
    </row>
    <row r="11737" spans="1:1" x14ac:dyDescent="0.25">
      <c r="A11737" s="323"/>
    </row>
    <row r="11738" spans="1:1" x14ac:dyDescent="0.25">
      <c r="A11738" s="323"/>
    </row>
    <row r="11739" spans="1:1" x14ac:dyDescent="0.25">
      <c r="A11739" s="323"/>
    </row>
    <row r="11740" spans="1:1" x14ac:dyDescent="0.25">
      <c r="A11740" s="323"/>
    </row>
    <row r="11741" spans="1:1" x14ac:dyDescent="0.25">
      <c r="A11741" s="323"/>
    </row>
    <row r="11742" spans="1:1" x14ac:dyDescent="0.25">
      <c r="A11742" s="323"/>
    </row>
    <row r="11743" spans="1:1" x14ac:dyDescent="0.25">
      <c r="A11743" s="323"/>
    </row>
    <row r="11744" spans="1:1" x14ac:dyDescent="0.25">
      <c r="A11744" s="323"/>
    </row>
    <row r="11745" spans="1:1" x14ac:dyDescent="0.25">
      <c r="A11745" s="323"/>
    </row>
    <row r="11746" spans="1:1" x14ac:dyDescent="0.25">
      <c r="A11746" s="323"/>
    </row>
    <row r="11747" spans="1:1" x14ac:dyDescent="0.25">
      <c r="A11747" s="323"/>
    </row>
    <row r="11748" spans="1:1" x14ac:dyDescent="0.25">
      <c r="A11748" s="323"/>
    </row>
    <row r="11749" spans="1:1" x14ac:dyDescent="0.25">
      <c r="A11749" s="323"/>
    </row>
    <row r="11750" spans="1:1" x14ac:dyDescent="0.25">
      <c r="A11750" s="323"/>
    </row>
    <row r="11751" spans="1:1" x14ac:dyDescent="0.25">
      <c r="A11751" s="323"/>
    </row>
    <row r="11752" spans="1:1" x14ac:dyDescent="0.25">
      <c r="A11752" s="323"/>
    </row>
    <row r="11753" spans="1:1" x14ac:dyDescent="0.25">
      <c r="A11753" s="323"/>
    </row>
    <row r="11754" spans="1:1" x14ac:dyDescent="0.25">
      <c r="A11754" s="323"/>
    </row>
    <row r="11755" spans="1:1" x14ac:dyDescent="0.25">
      <c r="A11755" s="323"/>
    </row>
    <row r="11756" spans="1:1" x14ac:dyDescent="0.25">
      <c r="A11756" s="323"/>
    </row>
    <row r="11757" spans="1:1" x14ac:dyDescent="0.25">
      <c r="A11757" s="323"/>
    </row>
    <row r="11758" spans="1:1" x14ac:dyDescent="0.25">
      <c r="A11758" s="323"/>
    </row>
    <row r="11759" spans="1:1" x14ac:dyDescent="0.25">
      <c r="A11759" s="323"/>
    </row>
    <row r="11760" spans="1:1" x14ac:dyDescent="0.25">
      <c r="A11760" s="323"/>
    </row>
    <row r="11761" spans="1:1" x14ac:dyDescent="0.25">
      <c r="A11761" s="323"/>
    </row>
    <row r="11762" spans="1:1" x14ac:dyDescent="0.25">
      <c r="A11762" s="323"/>
    </row>
    <row r="11763" spans="1:1" x14ac:dyDescent="0.25">
      <c r="A11763" s="323"/>
    </row>
    <row r="11764" spans="1:1" x14ac:dyDescent="0.25">
      <c r="A11764" s="323"/>
    </row>
    <row r="11765" spans="1:1" x14ac:dyDescent="0.25">
      <c r="A11765" s="323"/>
    </row>
    <row r="11766" spans="1:1" x14ac:dyDescent="0.25">
      <c r="A11766" s="323"/>
    </row>
    <row r="11767" spans="1:1" x14ac:dyDescent="0.25">
      <c r="A11767" s="323"/>
    </row>
    <row r="11768" spans="1:1" x14ac:dyDescent="0.25">
      <c r="A11768" s="323"/>
    </row>
    <row r="11769" spans="1:1" x14ac:dyDescent="0.25">
      <c r="A11769" s="323"/>
    </row>
    <row r="11770" spans="1:1" x14ac:dyDescent="0.25">
      <c r="A11770" s="323"/>
    </row>
    <row r="11771" spans="1:1" x14ac:dyDescent="0.25">
      <c r="A11771" s="323"/>
    </row>
    <row r="11772" spans="1:1" x14ac:dyDescent="0.25">
      <c r="A11772" s="323"/>
    </row>
    <row r="11773" spans="1:1" x14ac:dyDescent="0.25">
      <c r="A11773" s="323"/>
    </row>
    <row r="11774" spans="1:1" x14ac:dyDescent="0.25">
      <c r="A11774" s="323"/>
    </row>
    <row r="11775" spans="1:1" x14ac:dyDescent="0.25">
      <c r="A11775" s="323"/>
    </row>
    <row r="11776" spans="1:1" x14ac:dyDescent="0.25">
      <c r="A11776" s="323"/>
    </row>
    <row r="11777" spans="1:1" x14ac:dyDescent="0.25">
      <c r="A11777" s="323"/>
    </row>
    <row r="11778" spans="1:1" x14ac:dyDescent="0.25">
      <c r="A11778" s="323"/>
    </row>
    <row r="11779" spans="1:1" x14ac:dyDescent="0.25">
      <c r="A11779" s="323"/>
    </row>
    <row r="11780" spans="1:1" x14ac:dyDescent="0.25">
      <c r="A11780" s="323"/>
    </row>
    <row r="11781" spans="1:1" x14ac:dyDescent="0.25">
      <c r="A11781" s="323"/>
    </row>
    <row r="11782" spans="1:1" x14ac:dyDescent="0.25">
      <c r="A11782" s="323"/>
    </row>
    <row r="11783" spans="1:1" x14ac:dyDescent="0.25">
      <c r="A11783" s="323"/>
    </row>
    <row r="11784" spans="1:1" x14ac:dyDescent="0.25">
      <c r="A11784" s="323"/>
    </row>
    <row r="11785" spans="1:1" x14ac:dyDescent="0.25">
      <c r="A11785" s="323"/>
    </row>
    <row r="11786" spans="1:1" x14ac:dyDescent="0.25">
      <c r="A11786" s="323"/>
    </row>
    <row r="11787" spans="1:1" x14ac:dyDescent="0.25">
      <c r="A11787" s="323"/>
    </row>
    <row r="11788" spans="1:1" x14ac:dyDescent="0.25">
      <c r="A11788" s="323"/>
    </row>
    <row r="11789" spans="1:1" x14ac:dyDescent="0.25">
      <c r="A11789" s="323"/>
    </row>
    <row r="11790" spans="1:1" x14ac:dyDescent="0.25">
      <c r="A11790" s="323"/>
    </row>
    <row r="11791" spans="1:1" x14ac:dyDescent="0.25">
      <c r="A11791" s="323"/>
    </row>
    <row r="11792" spans="1:1" x14ac:dyDescent="0.25">
      <c r="A11792" s="323"/>
    </row>
    <row r="11793" spans="1:1" x14ac:dyDescent="0.25">
      <c r="A11793" s="323"/>
    </row>
    <row r="11794" spans="1:1" x14ac:dyDescent="0.25">
      <c r="A11794" s="323"/>
    </row>
    <row r="11795" spans="1:1" x14ac:dyDescent="0.25">
      <c r="A11795" s="323"/>
    </row>
    <row r="11796" spans="1:1" x14ac:dyDescent="0.25">
      <c r="A11796" s="323"/>
    </row>
    <row r="11797" spans="1:1" x14ac:dyDescent="0.25">
      <c r="A11797" s="323"/>
    </row>
    <row r="11798" spans="1:1" x14ac:dyDescent="0.25">
      <c r="A11798" s="323"/>
    </row>
    <row r="11799" spans="1:1" x14ac:dyDescent="0.25">
      <c r="A11799" s="323"/>
    </row>
    <row r="11800" spans="1:1" x14ac:dyDescent="0.25">
      <c r="A11800" s="323"/>
    </row>
    <row r="11801" spans="1:1" x14ac:dyDescent="0.25">
      <c r="A11801" s="323"/>
    </row>
    <row r="11802" spans="1:1" x14ac:dyDescent="0.25">
      <c r="A11802" s="323"/>
    </row>
    <row r="11803" spans="1:1" x14ac:dyDescent="0.25">
      <c r="A11803" s="323"/>
    </row>
    <row r="11804" spans="1:1" x14ac:dyDescent="0.25">
      <c r="A11804" s="323"/>
    </row>
    <row r="11805" spans="1:1" x14ac:dyDescent="0.25">
      <c r="A11805" s="323"/>
    </row>
    <row r="11806" spans="1:1" x14ac:dyDescent="0.25">
      <c r="A11806" s="323"/>
    </row>
    <row r="11807" spans="1:1" x14ac:dyDescent="0.25">
      <c r="A11807" s="323"/>
    </row>
    <row r="11808" spans="1:1" x14ac:dyDescent="0.25">
      <c r="A11808" s="323"/>
    </row>
    <row r="11809" spans="1:1" x14ac:dyDescent="0.25">
      <c r="A11809" s="323"/>
    </row>
    <row r="11810" spans="1:1" x14ac:dyDescent="0.25">
      <c r="A11810" s="323"/>
    </row>
    <row r="11811" spans="1:1" x14ac:dyDescent="0.25">
      <c r="A11811" s="323"/>
    </row>
    <row r="11812" spans="1:1" x14ac:dyDescent="0.25">
      <c r="A11812" s="323"/>
    </row>
    <row r="11813" spans="1:1" x14ac:dyDescent="0.25">
      <c r="A11813" s="323"/>
    </row>
    <row r="11814" spans="1:1" x14ac:dyDescent="0.25">
      <c r="A11814" s="323"/>
    </row>
    <row r="11815" spans="1:1" x14ac:dyDescent="0.25">
      <c r="A11815" s="323"/>
    </row>
    <row r="11816" spans="1:1" x14ac:dyDescent="0.25">
      <c r="A11816" s="323"/>
    </row>
    <row r="11817" spans="1:1" x14ac:dyDescent="0.25">
      <c r="A11817" s="323"/>
    </row>
    <row r="11818" spans="1:1" x14ac:dyDescent="0.25">
      <c r="A11818" s="323"/>
    </row>
    <row r="11819" spans="1:1" x14ac:dyDescent="0.25">
      <c r="A11819" s="323"/>
    </row>
    <row r="11820" spans="1:1" x14ac:dyDescent="0.25">
      <c r="A11820" s="323"/>
    </row>
    <row r="11821" spans="1:1" x14ac:dyDescent="0.25">
      <c r="A11821" s="323"/>
    </row>
    <row r="11822" spans="1:1" x14ac:dyDescent="0.25">
      <c r="A11822" s="323"/>
    </row>
    <row r="11823" spans="1:1" x14ac:dyDescent="0.25">
      <c r="A11823" s="323"/>
    </row>
    <row r="11824" spans="1:1" x14ac:dyDescent="0.25">
      <c r="A11824" s="323"/>
    </row>
    <row r="11825" spans="1:1" x14ac:dyDescent="0.25">
      <c r="A11825" s="323"/>
    </row>
    <row r="11826" spans="1:1" x14ac:dyDescent="0.25">
      <c r="A11826" s="323"/>
    </row>
    <row r="11827" spans="1:1" x14ac:dyDescent="0.25">
      <c r="A11827" s="323"/>
    </row>
    <row r="11828" spans="1:1" x14ac:dyDescent="0.25">
      <c r="A11828" s="323"/>
    </row>
    <row r="11829" spans="1:1" x14ac:dyDescent="0.25">
      <c r="A11829" s="323"/>
    </row>
    <row r="11830" spans="1:1" x14ac:dyDescent="0.25">
      <c r="A11830" s="323"/>
    </row>
    <row r="11831" spans="1:1" x14ac:dyDescent="0.25">
      <c r="A11831" s="323"/>
    </row>
    <row r="11832" spans="1:1" x14ac:dyDescent="0.25">
      <c r="A11832" s="323"/>
    </row>
    <row r="11833" spans="1:1" x14ac:dyDescent="0.25">
      <c r="A11833" s="323"/>
    </row>
    <row r="11834" spans="1:1" x14ac:dyDescent="0.25">
      <c r="A11834" s="323"/>
    </row>
    <row r="11835" spans="1:1" x14ac:dyDescent="0.25">
      <c r="A11835" s="323"/>
    </row>
    <row r="11836" spans="1:1" x14ac:dyDescent="0.25">
      <c r="A11836" s="323"/>
    </row>
    <row r="11837" spans="1:1" x14ac:dyDescent="0.25">
      <c r="A11837" s="323"/>
    </row>
    <row r="11838" spans="1:1" x14ac:dyDescent="0.25">
      <c r="A11838" s="323"/>
    </row>
    <row r="11839" spans="1:1" x14ac:dyDescent="0.25">
      <c r="A11839" s="323"/>
    </row>
    <row r="11840" spans="1:1" x14ac:dyDescent="0.25">
      <c r="A11840" s="323"/>
    </row>
    <row r="11841" spans="1:1" x14ac:dyDescent="0.25">
      <c r="A11841" s="323"/>
    </row>
    <row r="11842" spans="1:1" x14ac:dyDescent="0.25">
      <c r="A11842" s="323"/>
    </row>
    <row r="11843" spans="1:1" x14ac:dyDescent="0.25">
      <c r="A11843" s="323"/>
    </row>
    <row r="11844" spans="1:1" x14ac:dyDescent="0.25">
      <c r="A11844" s="323"/>
    </row>
    <row r="11845" spans="1:1" x14ac:dyDescent="0.25">
      <c r="A11845" s="323"/>
    </row>
    <row r="11846" spans="1:1" x14ac:dyDescent="0.25">
      <c r="A11846" s="323"/>
    </row>
    <row r="11847" spans="1:1" x14ac:dyDescent="0.25">
      <c r="A11847" s="323"/>
    </row>
    <row r="11848" spans="1:1" x14ac:dyDescent="0.25">
      <c r="A11848" s="323"/>
    </row>
    <row r="11849" spans="1:1" x14ac:dyDescent="0.25">
      <c r="A11849" s="323"/>
    </row>
    <row r="11850" spans="1:1" x14ac:dyDescent="0.25">
      <c r="A11850" s="323"/>
    </row>
    <row r="11851" spans="1:1" x14ac:dyDescent="0.25">
      <c r="A11851" s="323"/>
    </row>
    <row r="11852" spans="1:1" x14ac:dyDescent="0.25">
      <c r="A11852" s="323"/>
    </row>
    <row r="11853" spans="1:1" x14ac:dyDescent="0.25">
      <c r="A11853" s="323"/>
    </row>
    <row r="11854" spans="1:1" x14ac:dyDescent="0.25">
      <c r="A11854" s="323"/>
    </row>
    <row r="11855" spans="1:1" x14ac:dyDescent="0.25">
      <c r="A11855" s="323"/>
    </row>
    <row r="11856" spans="1:1" x14ac:dyDescent="0.25">
      <c r="A11856" s="323"/>
    </row>
    <row r="11857" spans="1:1" x14ac:dyDescent="0.25">
      <c r="A11857" s="323"/>
    </row>
    <row r="11858" spans="1:1" x14ac:dyDescent="0.25">
      <c r="A11858" s="323"/>
    </row>
    <row r="11859" spans="1:1" x14ac:dyDescent="0.25">
      <c r="A11859" s="323"/>
    </row>
    <row r="11860" spans="1:1" x14ac:dyDescent="0.25">
      <c r="A11860" s="323"/>
    </row>
    <row r="11861" spans="1:1" x14ac:dyDescent="0.25">
      <c r="A11861" s="323"/>
    </row>
    <row r="11862" spans="1:1" x14ac:dyDescent="0.25">
      <c r="A11862" s="323"/>
    </row>
    <row r="11863" spans="1:1" x14ac:dyDescent="0.25">
      <c r="A11863" s="323"/>
    </row>
    <row r="11864" spans="1:1" x14ac:dyDescent="0.25">
      <c r="A11864" s="323"/>
    </row>
    <row r="11865" spans="1:1" x14ac:dyDescent="0.25">
      <c r="A11865" s="323"/>
    </row>
    <row r="11866" spans="1:1" x14ac:dyDescent="0.25">
      <c r="A11866" s="323"/>
    </row>
    <row r="11867" spans="1:1" x14ac:dyDescent="0.25">
      <c r="A11867" s="323"/>
    </row>
    <row r="11868" spans="1:1" x14ac:dyDescent="0.25">
      <c r="A11868" s="323"/>
    </row>
    <row r="11869" spans="1:1" x14ac:dyDescent="0.25">
      <c r="A11869" s="323"/>
    </row>
    <row r="11870" spans="1:1" x14ac:dyDescent="0.25">
      <c r="A11870" s="323"/>
    </row>
    <row r="11871" spans="1:1" x14ac:dyDescent="0.25">
      <c r="A11871" s="323"/>
    </row>
    <row r="11872" spans="1:1" x14ac:dyDescent="0.25">
      <c r="A11872" s="323"/>
    </row>
    <row r="11873" spans="1:1" x14ac:dyDescent="0.25">
      <c r="A11873" s="323"/>
    </row>
    <row r="11874" spans="1:1" x14ac:dyDescent="0.25">
      <c r="A11874" s="323"/>
    </row>
    <row r="11875" spans="1:1" x14ac:dyDescent="0.25">
      <c r="A11875" s="323"/>
    </row>
    <row r="11876" spans="1:1" x14ac:dyDescent="0.25">
      <c r="A11876" s="323"/>
    </row>
    <row r="11877" spans="1:1" x14ac:dyDescent="0.25">
      <c r="A11877" s="323"/>
    </row>
    <row r="11878" spans="1:1" x14ac:dyDescent="0.25">
      <c r="A11878" s="323"/>
    </row>
    <row r="11879" spans="1:1" x14ac:dyDescent="0.25">
      <c r="A11879" s="323"/>
    </row>
    <row r="11880" spans="1:1" x14ac:dyDescent="0.25">
      <c r="A11880" s="323"/>
    </row>
    <row r="11881" spans="1:1" x14ac:dyDescent="0.25">
      <c r="A11881" s="323"/>
    </row>
    <row r="11882" spans="1:1" x14ac:dyDescent="0.25">
      <c r="A11882" s="323"/>
    </row>
    <row r="11883" spans="1:1" x14ac:dyDescent="0.25">
      <c r="A11883" s="323"/>
    </row>
    <row r="11884" spans="1:1" x14ac:dyDescent="0.25">
      <c r="A11884" s="323"/>
    </row>
    <row r="11885" spans="1:1" x14ac:dyDescent="0.25">
      <c r="A11885" s="323"/>
    </row>
    <row r="11886" spans="1:1" x14ac:dyDescent="0.25">
      <c r="A11886" s="323"/>
    </row>
    <row r="11887" spans="1:1" x14ac:dyDescent="0.25">
      <c r="A11887" s="323"/>
    </row>
    <row r="11888" spans="1:1" x14ac:dyDescent="0.25">
      <c r="A11888" s="323"/>
    </row>
    <row r="11889" spans="1:1" x14ac:dyDescent="0.25">
      <c r="A11889" s="323"/>
    </row>
    <row r="11890" spans="1:1" x14ac:dyDescent="0.25">
      <c r="A11890" s="323"/>
    </row>
    <row r="11891" spans="1:1" x14ac:dyDescent="0.25">
      <c r="A11891" s="323"/>
    </row>
    <row r="11892" spans="1:1" x14ac:dyDescent="0.25">
      <c r="A11892" s="323"/>
    </row>
    <row r="11893" spans="1:1" x14ac:dyDescent="0.25">
      <c r="A11893" s="323"/>
    </row>
    <row r="11894" spans="1:1" x14ac:dyDescent="0.25">
      <c r="A11894" s="323"/>
    </row>
    <row r="11895" spans="1:1" x14ac:dyDescent="0.25">
      <c r="A11895" s="323"/>
    </row>
    <row r="11896" spans="1:1" x14ac:dyDescent="0.25">
      <c r="A11896" s="323"/>
    </row>
    <row r="11897" spans="1:1" x14ac:dyDescent="0.25">
      <c r="A11897" s="323"/>
    </row>
    <row r="11898" spans="1:1" x14ac:dyDescent="0.25">
      <c r="A11898" s="323"/>
    </row>
    <row r="11899" spans="1:1" x14ac:dyDescent="0.25">
      <c r="A11899" s="323"/>
    </row>
    <row r="11900" spans="1:1" x14ac:dyDescent="0.25">
      <c r="A11900" s="323"/>
    </row>
    <row r="11901" spans="1:1" x14ac:dyDescent="0.25">
      <c r="A11901" s="323"/>
    </row>
    <row r="11902" spans="1:1" x14ac:dyDescent="0.25">
      <c r="A11902" s="323"/>
    </row>
    <row r="11903" spans="1:1" x14ac:dyDescent="0.25">
      <c r="A11903" s="323"/>
    </row>
    <row r="11904" spans="1:1" x14ac:dyDescent="0.25">
      <c r="A11904" s="323"/>
    </row>
    <row r="11905" spans="1:1" x14ac:dyDescent="0.25">
      <c r="A11905" s="323"/>
    </row>
    <row r="11906" spans="1:1" x14ac:dyDescent="0.25">
      <c r="A11906" s="323"/>
    </row>
    <row r="11907" spans="1:1" x14ac:dyDescent="0.25">
      <c r="A11907" s="323"/>
    </row>
    <row r="11908" spans="1:1" x14ac:dyDescent="0.25">
      <c r="A11908" s="323"/>
    </row>
    <row r="11909" spans="1:1" x14ac:dyDescent="0.25">
      <c r="A11909" s="323"/>
    </row>
    <row r="11910" spans="1:1" x14ac:dyDescent="0.25">
      <c r="A11910" s="323"/>
    </row>
    <row r="11911" spans="1:1" x14ac:dyDescent="0.25">
      <c r="A11911" s="323"/>
    </row>
    <row r="11912" spans="1:1" x14ac:dyDescent="0.25">
      <c r="A11912" s="323"/>
    </row>
    <row r="11913" spans="1:1" x14ac:dyDescent="0.25">
      <c r="A11913" s="323"/>
    </row>
    <row r="11914" spans="1:1" x14ac:dyDescent="0.25">
      <c r="A11914" s="323"/>
    </row>
    <row r="11915" spans="1:1" x14ac:dyDescent="0.25">
      <c r="A11915" s="323"/>
    </row>
    <row r="11916" spans="1:1" x14ac:dyDescent="0.25">
      <c r="A11916" s="323"/>
    </row>
    <row r="11917" spans="1:1" x14ac:dyDescent="0.25">
      <c r="A11917" s="323"/>
    </row>
    <row r="11918" spans="1:1" x14ac:dyDescent="0.25">
      <c r="A11918" s="323"/>
    </row>
    <row r="11919" spans="1:1" x14ac:dyDescent="0.25">
      <c r="A11919" s="323"/>
    </row>
    <row r="11920" spans="1:1" x14ac:dyDescent="0.25">
      <c r="A11920" s="323"/>
    </row>
    <row r="11921" spans="1:1" x14ac:dyDescent="0.25">
      <c r="A11921" s="323"/>
    </row>
    <row r="11922" spans="1:1" x14ac:dyDescent="0.25">
      <c r="A11922" s="323"/>
    </row>
    <row r="11923" spans="1:1" x14ac:dyDescent="0.25">
      <c r="A11923" s="323"/>
    </row>
    <row r="11924" spans="1:1" x14ac:dyDescent="0.25">
      <c r="A11924" s="323"/>
    </row>
    <row r="11925" spans="1:1" x14ac:dyDescent="0.25">
      <c r="A11925" s="323"/>
    </row>
    <row r="11926" spans="1:1" x14ac:dyDescent="0.25">
      <c r="A11926" s="323"/>
    </row>
    <row r="11927" spans="1:1" x14ac:dyDescent="0.25">
      <c r="A11927" s="323"/>
    </row>
    <row r="11928" spans="1:1" x14ac:dyDescent="0.25">
      <c r="A11928" s="323"/>
    </row>
    <row r="11929" spans="1:1" x14ac:dyDescent="0.25">
      <c r="A11929" s="323"/>
    </row>
    <row r="11930" spans="1:1" x14ac:dyDescent="0.25">
      <c r="A11930" s="323"/>
    </row>
    <row r="11931" spans="1:1" x14ac:dyDescent="0.25">
      <c r="A11931" s="323"/>
    </row>
    <row r="11932" spans="1:1" x14ac:dyDescent="0.25">
      <c r="A11932" s="323"/>
    </row>
    <row r="11933" spans="1:1" x14ac:dyDescent="0.25">
      <c r="A11933" s="323"/>
    </row>
    <row r="11934" spans="1:1" x14ac:dyDescent="0.25">
      <c r="A11934" s="323"/>
    </row>
    <row r="11935" spans="1:1" x14ac:dyDescent="0.25">
      <c r="A11935" s="323"/>
    </row>
    <row r="11936" spans="1:1" x14ac:dyDescent="0.25">
      <c r="A11936" s="323"/>
    </row>
    <row r="11937" spans="1:1" x14ac:dyDescent="0.25">
      <c r="A11937" s="323"/>
    </row>
    <row r="11938" spans="1:1" x14ac:dyDescent="0.25">
      <c r="A11938" s="323"/>
    </row>
    <row r="11939" spans="1:1" x14ac:dyDescent="0.25">
      <c r="A11939" s="323"/>
    </row>
    <row r="11940" spans="1:1" x14ac:dyDescent="0.25">
      <c r="A11940" s="323"/>
    </row>
    <row r="11941" spans="1:1" x14ac:dyDescent="0.25">
      <c r="A11941" s="323"/>
    </row>
    <row r="11942" spans="1:1" x14ac:dyDescent="0.25">
      <c r="A11942" s="323"/>
    </row>
    <row r="11943" spans="1:1" x14ac:dyDescent="0.25">
      <c r="A11943" s="323"/>
    </row>
    <row r="11944" spans="1:1" x14ac:dyDescent="0.25">
      <c r="A11944" s="323"/>
    </row>
    <row r="11945" spans="1:1" x14ac:dyDescent="0.25">
      <c r="A11945" s="323"/>
    </row>
    <row r="11946" spans="1:1" x14ac:dyDescent="0.25">
      <c r="A11946" s="323"/>
    </row>
    <row r="11947" spans="1:1" x14ac:dyDescent="0.25">
      <c r="A11947" s="323"/>
    </row>
    <row r="11948" spans="1:1" x14ac:dyDescent="0.25">
      <c r="A11948" s="323"/>
    </row>
    <row r="11949" spans="1:1" x14ac:dyDescent="0.25">
      <c r="A11949" s="323"/>
    </row>
    <row r="11950" spans="1:1" x14ac:dyDescent="0.25">
      <c r="A11950" s="323"/>
    </row>
    <row r="11951" spans="1:1" x14ac:dyDescent="0.25">
      <c r="A11951" s="323"/>
    </row>
    <row r="11952" spans="1:1" x14ac:dyDescent="0.25">
      <c r="A11952" s="323"/>
    </row>
    <row r="11953" spans="1:1" x14ac:dyDescent="0.25">
      <c r="A11953" s="323"/>
    </row>
    <row r="11954" spans="1:1" x14ac:dyDescent="0.25">
      <c r="A11954" s="323"/>
    </row>
    <row r="11955" spans="1:1" x14ac:dyDescent="0.25">
      <c r="A11955" s="323"/>
    </row>
    <row r="11956" spans="1:1" x14ac:dyDescent="0.25">
      <c r="A11956" s="323"/>
    </row>
    <row r="11957" spans="1:1" x14ac:dyDescent="0.25">
      <c r="A11957" s="323"/>
    </row>
    <row r="11958" spans="1:1" x14ac:dyDescent="0.25">
      <c r="A11958" s="323"/>
    </row>
    <row r="11959" spans="1:1" x14ac:dyDescent="0.25">
      <c r="A11959" s="323"/>
    </row>
    <row r="11960" spans="1:1" x14ac:dyDescent="0.25">
      <c r="A11960" s="323"/>
    </row>
    <row r="11961" spans="1:1" x14ac:dyDescent="0.25">
      <c r="A11961" s="323"/>
    </row>
    <row r="11962" spans="1:1" x14ac:dyDescent="0.25">
      <c r="A11962" s="323"/>
    </row>
    <row r="11963" spans="1:1" x14ac:dyDescent="0.25">
      <c r="A11963" s="323"/>
    </row>
    <row r="11964" spans="1:1" x14ac:dyDescent="0.25">
      <c r="A11964" s="323"/>
    </row>
    <row r="11965" spans="1:1" x14ac:dyDescent="0.25">
      <c r="A11965" s="323"/>
    </row>
    <row r="11966" spans="1:1" x14ac:dyDescent="0.25">
      <c r="A11966" s="323"/>
    </row>
    <row r="11967" spans="1:1" x14ac:dyDescent="0.25">
      <c r="A11967" s="323"/>
    </row>
    <row r="11968" spans="1:1" x14ac:dyDescent="0.25">
      <c r="A11968" s="323"/>
    </row>
    <row r="11969" spans="1:1" x14ac:dyDescent="0.25">
      <c r="A11969" s="323"/>
    </row>
    <row r="11970" spans="1:1" x14ac:dyDescent="0.25">
      <c r="A11970" s="323"/>
    </row>
    <row r="11971" spans="1:1" x14ac:dyDescent="0.25">
      <c r="A11971" s="323"/>
    </row>
    <row r="11972" spans="1:1" x14ac:dyDescent="0.25">
      <c r="A11972" s="323"/>
    </row>
    <row r="11973" spans="1:1" x14ac:dyDescent="0.25">
      <c r="A11973" s="323"/>
    </row>
    <row r="11974" spans="1:1" x14ac:dyDescent="0.25">
      <c r="A11974" s="323"/>
    </row>
    <row r="11975" spans="1:1" x14ac:dyDescent="0.25">
      <c r="A11975" s="323"/>
    </row>
    <row r="11976" spans="1:1" x14ac:dyDescent="0.25">
      <c r="A11976" s="323"/>
    </row>
    <row r="11977" spans="1:1" x14ac:dyDescent="0.25">
      <c r="A11977" s="323"/>
    </row>
    <row r="11978" spans="1:1" x14ac:dyDescent="0.25">
      <c r="A11978" s="323"/>
    </row>
    <row r="11979" spans="1:1" x14ac:dyDescent="0.25">
      <c r="A11979" s="323"/>
    </row>
    <row r="11980" spans="1:1" x14ac:dyDescent="0.25">
      <c r="A11980" s="323"/>
    </row>
    <row r="11981" spans="1:1" x14ac:dyDescent="0.25">
      <c r="A11981" s="323"/>
    </row>
    <row r="11982" spans="1:1" x14ac:dyDescent="0.25">
      <c r="A11982" s="323"/>
    </row>
    <row r="11983" spans="1:1" x14ac:dyDescent="0.25">
      <c r="A11983" s="323"/>
    </row>
    <row r="11984" spans="1:1" x14ac:dyDescent="0.25">
      <c r="A11984" s="323"/>
    </row>
    <row r="11985" spans="1:1" x14ac:dyDescent="0.25">
      <c r="A11985" s="323"/>
    </row>
    <row r="11986" spans="1:1" x14ac:dyDescent="0.25">
      <c r="A11986" s="323"/>
    </row>
    <row r="11987" spans="1:1" x14ac:dyDescent="0.25">
      <c r="A11987" s="323"/>
    </row>
    <row r="11988" spans="1:1" x14ac:dyDescent="0.25">
      <c r="A11988" s="323"/>
    </row>
    <row r="11989" spans="1:1" x14ac:dyDescent="0.25">
      <c r="A11989" s="323"/>
    </row>
    <row r="11990" spans="1:1" x14ac:dyDescent="0.25">
      <c r="A11990" s="323"/>
    </row>
    <row r="11991" spans="1:1" x14ac:dyDescent="0.25">
      <c r="A11991" s="323"/>
    </row>
    <row r="11992" spans="1:1" x14ac:dyDescent="0.25">
      <c r="A11992" s="323"/>
    </row>
    <row r="11993" spans="1:1" x14ac:dyDescent="0.25">
      <c r="A11993" s="323"/>
    </row>
    <row r="11994" spans="1:1" x14ac:dyDescent="0.25">
      <c r="A11994" s="323"/>
    </row>
    <row r="11995" spans="1:1" x14ac:dyDescent="0.25">
      <c r="A11995" s="323"/>
    </row>
    <row r="11996" spans="1:1" x14ac:dyDescent="0.25">
      <c r="A11996" s="323"/>
    </row>
    <row r="11997" spans="1:1" x14ac:dyDescent="0.25">
      <c r="A11997" s="323"/>
    </row>
    <row r="11998" spans="1:1" x14ac:dyDescent="0.25">
      <c r="A11998" s="323"/>
    </row>
    <row r="11999" spans="1:1" x14ac:dyDescent="0.25">
      <c r="A11999" s="323"/>
    </row>
    <row r="12000" spans="1:1" x14ac:dyDescent="0.25">
      <c r="A12000" s="323"/>
    </row>
    <row r="12001" spans="1:1" x14ac:dyDescent="0.25">
      <c r="A12001" s="323"/>
    </row>
    <row r="12002" spans="1:1" x14ac:dyDescent="0.25">
      <c r="A12002" s="323"/>
    </row>
    <row r="12003" spans="1:1" x14ac:dyDescent="0.25">
      <c r="A12003" s="323"/>
    </row>
    <row r="12004" spans="1:1" x14ac:dyDescent="0.25">
      <c r="A12004" s="323"/>
    </row>
    <row r="12005" spans="1:1" x14ac:dyDescent="0.25">
      <c r="A12005" s="323"/>
    </row>
    <row r="12006" spans="1:1" x14ac:dyDescent="0.25">
      <c r="A12006" s="323"/>
    </row>
    <row r="12007" spans="1:1" x14ac:dyDescent="0.25">
      <c r="A12007" s="323"/>
    </row>
    <row r="12008" spans="1:1" x14ac:dyDescent="0.25">
      <c r="A12008" s="323"/>
    </row>
    <row r="12009" spans="1:1" x14ac:dyDescent="0.25">
      <c r="A12009" s="323"/>
    </row>
    <row r="12010" spans="1:1" x14ac:dyDescent="0.25">
      <c r="A12010" s="323"/>
    </row>
    <row r="12011" spans="1:1" x14ac:dyDescent="0.25">
      <c r="A12011" s="323"/>
    </row>
    <row r="12012" spans="1:1" x14ac:dyDescent="0.25">
      <c r="A12012" s="323"/>
    </row>
    <row r="12013" spans="1:1" x14ac:dyDescent="0.25">
      <c r="A12013" s="323"/>
    </row>
    <row r="12014" spans="1:1" x14ac:dyDescent="0.25">
      <c r="A12014" s="323"/>
    </row>
    <row r="12015" spans="1:1" x14ac:dyDescent="0.25">
      <c r="A12015" s="323"/>
    </row>
    <row r="12016" spans="1:1" x14ac:dyDescent="0.25">
      <c r="A12016" s="323"/>
    </row>
    <row r="12017" spans="1:1" x14ac:dyDescent="0.25">
      <c r="A12017" s="323"/>
    </row>
    <row r="12018" spans="1:1" x14ac:dyDescent="0.25">
      <c r="A12018" s="323"/>
    </row>
    <row r="12019" spans="1:1" x14ac:dyDescent="0.25">
      <c r="A12019" s="323"/>
    </row>
    <row r="12020" spans="1:1" x14ac:dyDescent="0.25">
      <c r="A12020" s="323"/>
    </row>
    <row r="12021" spans="1:1" x14ac:dyDescent="0.25">
      <c r="A12021" s="323"/>
    </row>
    <row r="12022" spans="1:1" x14ac:dyDescent="0.25">
      <c r="A12022" s="323"/>
    </row>
    <row r="12023" spans="1:1" x14ac:dyDescent="0.25">
      <c r="A12023" s="323"/>
    </row>
    <row r="12024" spans="1:1" x14ac:dyDescent="0.25">
      <c r="A12024" s="323"/>
    </row>
    <row r="12025" spans="1:1" x14ac:dyDescent="0.25">
      <c r="A12025" s="323"/>
    </row>
    <row r="12026" spans="1:1" x14ac:dyDescent="0.25">
      <c r="A12026" s="323"/>
    </row>
    <row r="12027" spans="1:1" x14ac:dyDescent="0.25">
      <c r="A12027" s="323"/>
    </row>
    <row r="12028" spans="1:1" x14ac:dyDescent="0.25">
      <c r="A12028" s="323"/>
    </row>
    <row r="12029" spans="1:1" x14ac:dyDescent="0.25">
      <c r="A12029" s="323"/>
    </row>
    <row r="12030" spans="1:1" x14ac:dyDescent="0.25">
      <c r="A12030" s="323"/>
    </row>
    <row r="12031" spans="1:1" x14ac:dyDescent="0.25">
      <c r="A12031" s="323"/>
    </row>
    <row r="12032" spans="1:1" x14ac:dyDescent="0.25">
      <c r="A12032" s="323"/>
    </row>
    <row r="12033" spans="1:1" x14ac:dyDescent="0.25">
      <c r="A12033" s="323"/>
    </row>
    <row r="12034" spans="1:1" x14ac:dyDescent="0.25">
      <c r="A12034" s="323"/>
    </row>
    <row r="12035" spans="1:1" x14ac:dyDescent="0.25">
      <c r="A12035" s="323"/>
    </row>
    <row r="12036" spans="1:1" x14ac:dyDescent="0.25">
      <c r="A12036" s="323"/>
    </row>
    <row r="12037" spans="1:1" x14ac:dyDescent="0.25">
      <c r="A12037" s="323"/>
    </row>
    <row r="12038" spans="1:1" x14ac:dyDescent="0.25">
      <c r="A12038" s="323"/>
    </row>
    <row r="12039" spans="1:1" x14ac:dyDescent="0.25">
      <c r="A12039" s="323"/>
    </row>
    <row r="12040" spans="1:1" x14ac:dyDescent="0.25">
      <c r="A12040" s="323"/>
    </row>
    <row r="12041" spans="1:1" x14ac:dyDescent="0.25">
      <c r="A12041" s="323"/>
    </row>
    <row r="12042" spans="1:1" x14ac:dyDescent="0.25">
      <c r="A12042" s="323"/>
    </row>
    <row r="12043" spans="1:1" x14ac:dyDescent="0.25">
      <c r="A12043" s="323"/>
    </row>
    <row r="12044" spans="1:1" x14ac:dyDescent="0.25">
      <c r="A12044" s="323"/>
    </row>
    <row r="12045" spans="1:1" x14ac:dyDescent="0.25">
      <c r="A12045" s="323"/>
    </row>
    <row r="12046" spans="1:1" x14ac:dyDescent="0.25">
      <c r="A12046" s="323"/>
    </row>
    <row r="12047" spans="1:1" x14ac:dyDescent="0.25">
      <c r="A12047" s="323"/>
    </row>
    <row r="12048" spans="1:1" x14ac:dyDescent="0.25">
      <c r="A12048" s="323"/>
    </row>
    <row r="12049" spans="1:1" x14ac:dyDescent="0.25">
      <c r="A12049" s="323"/>
    </row>
    <row r="12050" spans="1:1" x14ac:dyDescent="0.25">
      <c r="A12050" s="323"/>
    </row>
    <row r="12051" spans="1:1" x14ac:dyDescent="0.25">
      <c r="A12051" s="323"/>
    </row>
    <row r="12052" spans="1:1" x14ac:dyDescent="0.25">
      <c r="A12052" s="323"/>
    </row>
    <row r="12053" spans="1:1" x14ac:dyDescent="0.25">
      <c r="A12053" s="323"/>
    </row>
    <row r="12054" spans="1:1" x14ac:dyDescent="0.25">
      <c r="A12054" s="323"/>
    </row>
    <row r="12055" spans="1:1" x14ac:dyDescent="0.25">
      <c r="A12055" s="323"/>
    </row>
    <row r="12056" spans="1:1" x14ac:dyDescent="0.25">
      <c r="A12056" s="323"/>
    </row>
    <row r="12057" spans="1:1" x14ac:dyDescent="0.25">
      <c r="A12057" s="323"/>
    </row>
    <row r="12058" spans="1:1" x14ac:dyDescent="0.25">
      <c r="A12058" s="323"/>
    </row>
    <row r="12059" spans="1:1" x14ac:dyDescent="0.25">
      <c r="A12059" s="323"/>
    </row>
    <row r="12060" spans="1:1" x14ac:dyDescent="0.25">
      <c r="A12060" s="323"/>
    </row>
    <row r="12061" spans="1:1" x14ac:dyDescent="0.25">
      <c r="A12061" s="323"/>
    </row>
    <row r="12062" spans="1:1" x14ac:dyDescent="0.25">
      <c r="A12062" s="323"/>
    </row>
    <row r="12063" spans="1:1" x14ac:dyDescent="0.25">
      <c r="A12063" s="323"/>
    </row>
    <row r="12064" spans="1:1" x14ac:dyDescent="0.25">
      <c r="A12064" s="323"/>
    </row>
    <row r="12065" spans="1:1" x14ac:dyDescent="0.25">
      <c r="A12065" s="323"/>
    </row>
    <row r="12066" spans="1:1" x14ac:dyDescent="0.25">
      <c r="A12066" s="323"/>
    </row>
    <row r="12067" spans="1:1" x14ac:dyDescent="0.25">
      <c r="A12067" s="323"/>
    </row>
    <row r="12068" spans="1:1" x14ac:dyDescent="0.25">
      <c r="A12068" s="323"/>
    </row>
    <row r="12069" spans="1:1" x14ac:dyDescent="0.25">
      <c r="A12069" s="323"/>
    </row>
    <row r="12070" spans="1:1" x14ac:dyDescent="0.25">
      <c r="A12070" s="323"/>
    </row>
    <row r="12071" spans="1:1" x14ac:dyDescent="0.25">
      <c r="A12071" s="323"/>
    </row>
    <row r="12072" spans="1:1" x14ac:dyDescent="0.25">
      <c r="A12072" s="323"/>
    </row>
    <row r="12073" spans="1:1" x14ac:dyDescent="0.25">
      <c r="A12073" s="323"/>
    </row>
    <row r="12074" spans="1:1" x14ac:dyDescent="0.25">
      <c r="A12074" s="323"/>
    </row>
    <row r="12075" spans="1:1" x14ac:dyDescent="0.25">
      <c r="A12075" s="323"/>
    </row>
    <row r="12076" spans="1:1" x14ac:dyDescent="0.25">
      <c r="A12076" s="323"/>
    </row>
    <row r="12077" spans="1:1" x14ac:dyDescent="0.25">
      <c r="A12077" s="323"/>
    </row>
    <row r="12078" spans="1:1" x14ac:dyDescent="0.25">
      <c r="A12078" s="323"/>
    </row>
    <row r="12079" spans="1:1" x14ac:dyDescent="0.25">
      <c r="A12079" s="323"/>
    </row>
    <row r="12080" spans="1:1" x14ac:dyDescent="0.25">
      <c r="A12080" s="323"/>
    </row>
    <row r="12081" spans="1:1" x14ac:dyDescent="0.25">
      <c r="A12081" s="323"/>
    </row>
    <row r="12082" spans="1:1" x14ac:dyDescent="0.25">
      <c r="A12082" s="323"/>
    </row>
    <row r="12083" spans="1:1" x14ac:dyDescent="0.25">
      <c r="A12083" s="323"/>
    </row>
    <row r="12084" spans="1:1" x14ac:dyDescent="0.25">
      <c r="A12084" s="323"/>
    </row>
    <row r="12085" spans="1:1" x14ac:dyDescent="0.25">
      <c r="A12085" s="323"/>
    </row>
    <row r="12086" spans="1:1" x14ac:dyDescent="0.25">
      <c r="A12086" s="323"/>
    </row>
    <row r="12087" spans="1:1" x14ac:dyDescent="0.25">
      <c r="A12087" s="323"/>
    </row>
    <row r="12088" spans="1:1" x14ac:dyDescent="0.25">
      <c r="A12088" s="323"/>
    </row>
    <row r="12089" spans="1:1" x14ac:dyDescent="0.25">
      <c r="A12089" s="323"/>
    </row>
    <row r="12090" spans="1:1" x14ac:dyDescent="0.25">
      <c r="A12090" s="323"/>
    </row>
    <row r="12091" spans="1:1" x14ac:dyDescent="0.25">
      <c r="A12091" s="323"/>
    </row>
    <row r="12092" spans="1:1" x14ac:dyDescent="0.25">
      <c r="A12092" s="323"/>
    </row>
    <row r="12093" spans="1:1" x14ac:dyDescent="0.25">
      <c r="A12093" s="323"/>
    </row>
    <row r="12094" spans="1:1" x14ac:dyDescent="0.25">
      <c r="A12094" s="323"/>
    </row>
    <row r="12095" spans="1:1" x14ac:dyDescent="0.25">
      <c r="A12095" s="323"/>
    </row>
    <row r="12096" spans="1:1" x14ac:dyDescent="0.25">
      <c r="A12096" s="323"/>
    </row>
    <row r="12097" spans="1:1" x14ac:dyDescent="0.25">
      <c r="A12097" s="323"/>
    </row>
    <row r="12098" spans="1:1" x14ac:dyDescent="0.25">
      <c r="A12098" s="323"/>
    </row>
    <row r="12099" spans="1:1" x14ac:dyDescent="0.25">
      <c r="A12099" s="323"/>
    </row>
    <row r="12100" spans="1:1" x14ac:dyDescent="0.25">
      <c r="A12100" s="323"/>
    </row>
    <row r="12101" spans="1:1" x14ac:dyDescent="0.25">
      <c r="A12101" s="323"/>
    </row>
    <row r="12102" spans="1:1" x14ac:dyDescent="0.25">
      <c r="A12102" s="323"/>
    </row>
    <row r="12103" spans="1:1" x14ac:dyDescent="0.25">
      <c r="A12103" s="323"/>
    </row>
    <row r="12104" spans="1:1" x14ac:dyDescent="0.25">
      <c r="A12104" s="323"/>
    </row>
    <row r="12105" spans="1:1" x14ac:dyDescent="0.25">
      <c r="A12105" s="323"/>
    </row>
    <row r="12106" spans="1:1" x14ac:dyDescent="0.25">
      <c r="A12106" s="323"/>
    </row>
    <row r="12107" spans="1:1" x14ac:dyDescent="0.25">
      <c r="A12107" s="323"/>
    </row>
    <row r="12108" spans="1:1" x14ac:dyDescent="0.25">
      <c r="A12108" s="323"/>
    </row>
    <row r="12109" spans="1:1" x14ac:dyDescent="0.25">
      <c r="A12109" s="323"/>
    </row>
    <row r="12110" spans="1:1" x14ac:dyDescent="0.25">
      <c r="A12110" s="323"/>
    </row>
    <row r="12111" spans="1:1" x14ac:dyDescent="0.25">
      <c r="A12111" s="323"/>
    </row>
    <row r="12112" spans="1:1" x14ac:dyDescent="0.25">
      <c r="A12112" s="323"/>
    </row>
    <row r="12113" spans="1:1" x14ac:dyDescent="0.25">
      <c r="A12113" s="323"/>
    </row>
    <row r="12114" spans="1:1" x14ac:dyDescent="0.25">
      <c r="A12114" s="323"/>
    </row>
    <row r="12115" spans="1:1" x14ac:dyDescent="0.25">
      <c r="A12115" s="323"/>
    </row>
    <row r="12116" spans="1:1" x14ac:dyDescent="0.25">
      <c r="A12116" s="323"/>
    </row>
    <row r="12117" spans="1:1" x14ac:dyDescent="0.25">
      <c r="A12117" s="323"/>
    </row>
    <row r="12118" spans="1:1" x14ac:dyDescent="0.25">
      <c r="A12118" s="323"/>
    </row>
    <row r="12119" spans="1:1" x14ac:dyDescent="0.25">
      <c r="A12119" s="323"/>
    </row>
    <row r="12120" spans="1:1" x14ac:dyDescent="0.25">
      <c r="A12120" s="323"/>
    </row>
    <row r="12121" spans="1:1" x14ac:dyDescent="0.25">
      <c r="A12121" s="323"/>
    </row>
    <row r="12122" spans="1:1" x14ac:dyDescent="0.25">
      <c r="A12122" s="323"/>
    </row>
    <row r="12123" spans="1:1" x14ac:dyDescent="0.25">
      <c r="A12123" s="323"/>
    </row>
    <row r="12124" spans="1:1" x14ac:dyDescent="0.25">
      <c r="A12124" s="323"/>
    </row>
    <row r="12125" spans="1:1" x14ac:dyDescent="0.25">
      <c r="A12125" s="323"/>
    </row>
    <row r="12126" spans="1:1" x14ac:dyDescent="0.25">
      <c r="A12126" s="323"/>
    </row>
    <row r="12127" spans="1:1" x14ac:dyDescent="0.25">
      <c r="A12127" s="323"/>
    </row>
    <row r="12128" spans="1:1" x14ac:dyDescent="0.25">
      <c r="A12128" s="323"/>
    </row>
    <row r="12129" spans="1:1" x14ac:dyDescent="0.25">
      <c r="A12129" s="323"/>
    </row>
    <row r="12130" spans="1:1" x14ac:dyDescent="0.25">
      <c r="A12130" s="323"/>
    </row>
    <row r="12131" spans="1:1" x14ac:dyDescent="0.25">
      <c r="A12131" s="323"/>
    </row>
    <row r="12132" spans="1:1" x14ac:dyDescent="0.25">
      <c r="A12132" s="323"/>
    </row>
    <row r="12133" spans="1:1" x14ac:dyDescent="0.25">
      <c r="A12133" s="323"/>
    </row>
    <row r="12134" spans="1:1" x14ac:dyDescent="0.25">
      <c r="A12134" s="323"/>
    </row>
    <row r="12135" spans="1:1" x14ac:dyDescent="0.25">
      <c r="A12135" s="323"/>
    </row>
    <row r="12136" spans="1:1" x14ac:dyDescent="0.25">
      <c r="A12136" s="323"/>
    </row>
    <row r="12137" spans="1:1" x14ac:dyDescent="0.25">
      <c r="A12137" s="323"/>
    </row>
    <row r="12138" spans="1:1" x14ac:dyDescent="0.25">
      <c r="A12138" s="323"/>
    </row>
    <row r="12139" spans="1:1" x14ac:dyDescent="0.25">
      <c r="A12139" s="323"/>
    </row>
    <row r="12140" spans="1:1" x14ac:dyDescent="0.25">
      <c r="A12140" s="323"/>
    </row>
    <row r="12141" spans="1:1" x14ac:dyDescent="0.25">
      <c r="A12141" s="323"/>
    </row>
    <row r="12142" spans="1:1" x14ac:dyDescent="0.25">
      <c r="A12142" s="323"/>
    </row>
    <row r="12143" spans="1:1" x14ac:dyDescent="0.25">
      <c r="A12143" s="323"/>
    </row>
    <row r="12144" spans="1:1" x14ac:dyDescent="0.25">
      <c r="A12144" s="323"/>
    </row>
    <row r="12145" spans="1:1" x14ac:dyDescent="0.25">
      <c r="A12145" s="323"/>
    </row>
    <row r="12146" spans="1:1" x14ac:dyDescent="0.25">
      <c r="A12146" s="323"/>
    </row>
    <row r="12147" spans="1:1" x14ac:dyDescent="0.25">
      <c r="A12147" s="323"/>
    </row>
    <row r="12148" spans="1:1" x14ac:dyDescent="0.25">
      <c r="A12148" s="323"/>
    </row>
    <row r="12149" spans="1:1" x14ac:dyDescent="0.25">
      <c r="A12149" s="323"/>
    </row>
    <row r="12150" spans="1:1" x14ac:dyDescent="0.25">
      <c r="A12150" s="323"/>
    </row>
    <row r="12151" spans="1:1" x14ac:dyDescent="0.25">
      <c r="A12151" s="323"/>
    </row>
    <row r="12152" spans="1:1" x14ac:dyDescent="0.25">
      <c r="A12152" s="323"/>
    </row>
    <row r="12153" spans="1:1" x14ac:dyDescent="0.25">
      <c r="A12153" s="323"/>
    </row>
    <row r="12154" spans="1:1" x14ac:dyDescent="0.25">
      <c r="A12154" s="323"/>
    </row>
    <row r="12155" spans="1:1" x14ac:dyDescent="0.25">
      <c r="A12155" s="323"/>
    </row>
    <row r="12156" spans="1:1" x14ac:dyDescent="0.25">
      <c r="A12156" s="323"/>
    </row>
    <row r="12157" spans="1:1" x14ac:dyDescent="0.25">
      <c r="A12157" s="323"/>
    </row>
    <row r="12158" spans="1:1" x14ac:dyDescent="0.25">
      <c r="A12158" s="323"/>
    </row>
    <row r="12159" spans="1:1" x14ac:dyDescent="0.25">
      <c r="A12159" s="323"/>
    </row>
    <row r="12160" spans="1:1" x14ac:dyDescent="0.25">
      <c r="A12160" s="323"/>
    </row>
    <row r="12161" spans="1:1" x14ac:dyDescent="0.25">
      <c r="A12161" s="323"/>
    </row>
    <row r="12162" spans="1:1" x14ac:dyDescent="0.25">
      <c r="A12162" s="323"/>
    </row>
    <row r="12163" spans="1:1" x14ac:dyDescent="0.25">
      <c r="A12163" s="323"/>
    </row>
    <row r="12164" spans="1:1" x14ac:dyDescent="0.25">
      <c r="A12164" s="323"/>
    </row>
    <row r="12165" spans="1:1" x14ac:dyDescent="0.25">
      <c r="A12165" s="323"/>
    </row>
    <row r="12166" spans="1:1" x14ac:dyDescent="0.25">
      <c r="A12166" s="323"/>
    </row>
    <row r="12167" spans="1:1" x14ac:dyDescent="0.25">
      <c r="A12167" s="323"/>
    </row>
    <row r="12168" spans="1:1" x14ac:dyDescent="0.25">
      <c r="A12168" s="323"/>
    </row>
    <row r="12169" spans="1:1" x14ac:dyDescent="0.25">
      <c r="A12169" s="323"/>
    </row>
    <row r="12170" spans="1:1" x14ac:dyDescent="0.25">
      <c r="A12170" s="323"/>
    </row>
    <row r="12171" spans="1:1" x14ac:dyDescent="0.25">
      <c r="A12171" s="323"/>
    </row>
    <row r="12172" spans="1:1" x14ac:dyDescent="0.25">
      <c r="A12172" s="323"/>
    </row>
    <row r="12173" spans="1:1" x14ac:dyDescent="0.25">
      <c r="A12173" s="323"/>
    </row>
    <row r="12174" spans="1:1" x14ac:dyDescent="0.25">
      <c r="A12174" s="323"/>
    </row>
    <row r="12175" spans="1:1" x14ac:dyDescent="0.25">
      <c r="A12175" s="323"/>
    </row>
    <row r="12176" spans="1:1" x14ac:dyDescent="0.25">
      <c r="A12176" s="323"/>
    </row>
    <row r="12177" spans="1:1" x14ac:dyDescent="0.25">
      <c r="A12177" s="323"/>
    </row>
    <row r="12178" spans="1:1" x14ac:dyDescent="0.25">
      <c r="A12178" s="323"/>
    </row>
    <row r="12179" spans="1:1" x14ac:dyDescent="0.25">
      <c r="A12179" s="323"/>
    </row>
    <row r="12180" spans="1:1" x14ac:dyDescent="0.25">
      <c r="A12180" s="323"/>
    </row>
    <row r="12181" spans="1:1" x14ac:dyDescent="0.25">
      <c r="A12181" s="323"/>
    </row>
    <row r="12182" spans="1:1" x14ac:dyDescent="0.25">
      <c r="A12182" s="323"/>
    </row>
    <row r="12183" spans="1:1" x14ac:dyDescent="0.25">
      <c r="A12183" s="323"/>
    </row>
    <row r="12184" spans="1:1" x14ac:dyDescent="0.25">
      <c r="A12184" s="323"/>
    </row>
    <row r="12185" spans="1:1" x14ac:dyDescent="0.25">
      <c r="A12185" s="323"/>
    </row>
    <row r="12186" spans="1:1" x14ac:dyDescent="0.25">
      <c r="A12186" s="323"/>
    </row>
    <row r="12187" spans="1:1" x14ac:dyDescent="0.25">
      <c r="A12187" s="323"/>
    </row>
    <row r="12188" spans="1:1" x14ac:dyDescent="0.25">
      <c r="A12188" s="323"/>
    </row>
    <row r="12189" spans="1:1" x14ac:dyDescent="0.25">
      <c r="A12189" s="323"/>
    </row>
    <row r="12190" spans="1:1" x14ac:dyDescent="0.25">
      <c r="A12190" s="323"/>
    </row>
    <row r="12191" spans="1:1" x14ac:dyDescent="0.25">
      <c r="A12191" s="323"/>
    </row>
    <row r="12192" spans="1:1" x14ac:dyDescent="0.25">
      <c r="A12192" s="323"/>
    </row>
    <row r="12193" spans="1:1" x14ac:dyDescent="0.25">
      <c r="A12193" s="323"/>
    </row>
    <row r="12194" spans="1:1" x14ac:dyDescent="0.25">
      <c r="A12194" s="323"/>
    </row>
    <row r="12195" spans="1:1" x14ac:dyDescent="0.25">
      <c r="A12195" s="323"/>
    </row>
    <row r="12196" spans="1:1" x14ac:dyDescent="0.25">
      <c r="A12196" s="323"/>
    </row>
    <row r="12197" spans="1:1" x14ac:dyDescent="0.25">
      <c r="A12197" s="323"/>
    </row>
    <row r="12198" spans="1:1" x14ac:dyDescent="0.25">
      <c r="A12198" s="323"/>
    </row>
    <row r="12199" spans="1:1" x14ac:dyDescent="0.25">
      <c r="A12199" s="323"/>
    </row>
    <row r="12200" spans="1:1" x14ac:dyDescent="0.25">
      <c r="A12200" s="323"/>
    </row>
    <row r="12201" spans="1:1" x14ac:dyDescent="0.25">
      <c r="A12201" s="323"/>
    </row>
    <row r="12202" spans="1:1" x14ac:dyDescent="0.25">
      <c r="A12202" s="323"/>
    </row>
    <row r="12203" spans="1:1" x14ac:dyDescent="0.25">
      <c r="A12203" s="323"/>
    </row>
    <row r="12204" spans="1:1" x14ac:dyDescent="0.25">
      <c r="A12204" s="323"/>
    </row>
    <row r="12205" spans="1:1" x14ac:dyDescent="0.25">
      <c r="A12205" s="323"/>
    </row>
    <row r="12206" spans="1:1" x14ac:dyDescent="0.25">
      <c r="A12206" s="323"/>
    </row>
    <row r="12207" spans="1:1" x14ac:dyDescent="0.25">
      <c r="A12207" s="323"/>
    </row>
    <row r="12208" spans="1:1" x14ac:dyDescent="0.25">
      <c r="A12208" s="323"/>
    </row>
    <row r="12209" spans="1:1" x14ac:dyDescent="0.25">
      <c r="A12209" s="323"/>
    </row>
    <row r="12210" spans="1:1" x14ac:dyDescent="0.25">
      <c r="A12210" s="323"/>
    </row>
    <row r="12211" spans="1:1" x14ac:dyDescent="0.25">
      <c r="A12211" s="323"/>
    </row>
    <row r="12212" spans="1:1" x14ac:dyDescent="0.25">
      <c r="A12212" s="323"/>
    </row>
    <row r="12213" spans="1:1" x14ac:dyDescent="0.25">
      <c r="A12213" s="323"/>
    </row>
    <row r="12214" spans="1:1" x14ac:dyDescent="0.25">
      <c r="A12214" s="323"/>
    </row>
    <row r="12215" spans="1:1" x14ac:dyDescent="0.25">
      <c r="A12215" s="323"/>
    </row>
    <row r="12216" spans="1:1" x14ac:dyDescent="0.25">
      <c r="A12216" s="323"/>
    </row>
    <row r="12217" spans="1:1" x14ac:dyDescent="0.25">
      <c r="A12217" s="323"/>
    </row>
    <row r="12218" spans="1:1" x14ac:dyDescent="0.25">
      <c r="A12218" s="323"/>
    </row>
    <row r="12219" spans="1:1" x14ac:dyDescent="0.25">
      <c r="A12219" s="323"/>
    </row>
    <row r="12220" spans="1:1" x14ac:dyDescent="0.25">
      <c r="A12220" s="323"/>
    </row>
    <row r="12221" spans="1:1" x14ac:dyDescent="0.25">
      <c r="A12221" s="323"/>
    </row>
    <row r="12222" spans="1:1" x14ac:dyDescent="0.25">
      <c r="A12222" s="323"/>
    </row>
    <row r="12223" spans="1:1" x14ac:dyDescent="0.25">
      <c r="A12223" s="323"/>
    </row>
    <row r="12224" spans="1:1" x14ac:dyDescent="0.25">
      <c r="A12224" s="323"/>
    </row>
    <row r="12225" spans="1:1" x14ac:dyDescent="0.25">
      <c r="A12225" s="323"/>
    </row>
    <row r="12226" spans="1:1" x14ac:dyDescent="0.25">
      <c r="A12226" s="323"/>
    </row>
    <row r="12227" spans="1:1" x14ac:dyDescent="0.25">
      <c r="A12227" s="323"/>
    </row>
    <row r="12228" spans="1:1" x14ac:dyDescent="0.25">
      <c r="A12228" s="323"/>
    </row>
    <row r="12229" spans="1:1" x14ac:dyDescent="0.25">
      <c r="A12229" s="323"/>
    </row>
    <row r="12230" spans="1:1" x14ac:dyDescent="0.25">
      <c r="A12230" s="323"/>
    </row>
    <row r="12231" spans="1:1" x14ac:dyDescent="0.25">
      <c r="A12231" s="323"/>
    </row>
    <row r="12232" spans="1:1" x14ac:dyDescent="0.25">
      <c r="A12232" s="323"/>
    </row>
    <row r="12233" spans="1:1" x14ac:dyDescent="0.25">
      <c r="A12233" s="323"/>
    </row>
    <row r="12234" spans="1:1" x14ac:dyDescent="0.25">
      <c r="A12234" s="323"/>
    </row>
    <row r="12235" spans="1:1" x14ac:dyDescent="0.25">
      <c r="A12235" s="323"/>
    </row>
    <row r="12236" spans="1:1" x14ac:dyDescent="0.25">
      <c r="A12236" s="323"/>
    </row>
    <row r="12237" spans="1:1" x14ac:dyDescent="0.25">
      <c r="A12237" s="323"/>
    </row>
    <row r="12238" spans="1:1" x14ac:dyDescent="0.25">
      <c r="A12238" s="323"/>
    </row>
    <row r="12239" spans="1:1" x14ac:dyDescent="0.25">
      <c r="A12239" s="323"/>
    </row>
    <row r="12240" spans="1:1" x14ac:dyDescent="0.25">
      <c r="A12240" s="323"/>
    </row>
    <row r="12241" spans="1:1" x14ac:dyDescent="0.25">
      <c r="A12241" s="323"/>
    </row>
    <row r="12242" spans="1:1" x14ac:dyDescent="0.25">
      <c r="A12242" s="323"/>
    </row>
    <row r="12243" spans="1:1" x14ac:dyDescent="0.25">
      <c r="A12243" s="323"/>
    </row>
    <row r="12244" spans="1:1" x14ac:dyDescent="0.25">
      <c r="A12244" s="323"/>
    </row>
    <row r="12245" spans="1:1" x14ac:dyDescent="0.25">
      <c r="A12245" s="323"/>
    </row>
    <row r="12246" spans="1:1" x14ac:dyDescent="0.25">
      <c r="A12246" s="323"/>
    </row>
    <row r="12247" spans="1:1" x14ac:dyDescent="0.25">
      <c r="A12247" s="323"/>
    </row>
    <row r="12248" spans="1:1" x14ac:dyDescent="0.25">
      <c r="A12248" s="323"/>
    </row>
    <row r="12249" spans="1:1" x14ac:dyDescent="0.25">
      <c r="A12249" s="323"/>
    </row>
    <row r="12250" spans="1:1" x14ac:dyDescent="0.25">
      <c r="A12250" s="323"/>
    </row>
    <row r="12251" spans="1:1" x14ac:dyDescent="0.25">
      <c r="A12251" s="323"/>
    </row>
    <row r="12252" spans="1:1" x14ac:dyDescent="0.25">
      <c r="A12252" s="323"/>
    </row>
    <row r="12253" spans="1:1" x14ac:dyDescent="0.25">
      <c r="A12253" s="323"/>
    </row>
    <row r="12254" spans="1:1" x14ac:dyDescent="0.25">
      <c r="A12254" s="323"/>
    </row>
    <row r="12255" spans="1:1" x14ac:dyDescent="0.25">
      <c r="A12255" s="323"/>
    </row>
    <row r="12256" spans="1:1" x14ac:dyDescent="0.25">
      <c r="A12256" s="323"/>
    </row>
    <row r="12257" spans="1:1" x14ac:dyDescent="0.25">
      <c r="A12257" s="323"/>
    </row>
    <row r="12258" spans="1:1" x14ac:dyDescent="0.25">
      <c r="A12258" s="323"/>
    </row>
    <row r="12259" spans="1:1" x14ac:dyDescent="0.25">
      <c r="A12259" s="323"/>
    </row>
    <row r="12260" spans="1:1" x14ac:dyDescent="0.25">
      <c r="A12260" s="323"/>
    </row>
    <row r="12261" spans="1:1" x14ac:dyDescent="0.25">
      <c r="A12261" s="323"/>
    </row>
    <row r="12262" spans="1:1" x14ac:dyDescent="0.25">
      <c r="A12262" s="323"/>
    </row>
    <row r="12263" spans="1:1" x14ac:dyDescent="0.25">
      <c r="A12263" s="323"/>
    </row>
    <row r="12264" spans="1:1" x14ac:dyDescent="0.25">
      <c r="A12264" s="323"/>
    </row>
    <row r="12265" spans="1:1" x14ac:dyDescent="0.25">
      <c r="A12265" s="323"/>
    </row>
    <row r="12266" spans="1:1" x14ac:dyDescent="0.25">
      <c r="A12266" s="323"/>
    </row>
    <row r="12267" spans="1:1" x14ac:dyDescent="0.25">
      <c r="A12267" s="323"/>
    </row>
    <row r="12268" spans="1:1" x14ac:dyDescent="0.25">
      <c r="A12268" s="323"/>
    </row>
    <row r="12269" spans="1:1" x14ac:dyDescent="0.25">
      <c r="A12269" s="323"/>
    </row>
    <row r="12270" spans="1:1" x14ac:dyDescent="0.25">
      <c r="A12270" s="323"/>
    </row>
    <row r="12271" spans="1:1" x14ac:dyDescent="0.25">
      <c r="A12271" s="323"/>
    </row>
    <row r="12272" spans="1:1" x14ac:dyDescent="0.25">
      <c r="A12272" s="323"/>
    </row>
    <row r="12273" spans="1:1" x14ac:dyDescent="0.25">
      <c r="A12273" s="323"/>
    </row>
    <row r="12274" spans="1:1" x14ac:dyDescent="0.25">
      <c r="A12274" s="323"/>
    </row>
    <row r="12275" spans="1:1" x14ac:dyDescent="0.25">
      <c r="A12275" s="323"/>
    </row>
    <row r="12276" spans="1:1" x14ac:dyDescent="0.25">
      <c r="A12276" s="323"/>
    </row>
    <row r="12277" spans="1:1" x14ac:dyDescent="0.25">
      <c r="A12277" s="323"/>
    </row>
    <row r="12278" spans="1:1" x14ac:dyDescent="0.25">
      <c r="A12278" s="323"/>
    </row>
    <row r="12279" spans="1:1" x14ac:dyDescent="0.25">
      <c r="A12279" s="323"/>
    </row>
    <row r="12280" spans="1:1" x14ac:dyDescent="0.25">
      <c r="A12280" s="323"/>
    </row>
    <row r="12281" spans="1:1" x14ac:dyDescent="0.25">
      <c r="A12281" s="323"/>
    </row>
    <row r="12282" spans="1:1" x14ac:dyDescent="0.25">
      <c r="A12282" s="323"/>
    </row>
    <row r="12283" spans="1:1" x14ac:dyDescent="0.25">
      <c r="A12283" s="323"/>
    </row>
    <row r="12284" spans="1:1" x14ac:dyDescent="0.25">
      <c r="A12284" s="323"/>
    </row>
    <row r="12285" spans="1:1" x14ac:dyDescent="0.25">
      <c r="A12285" s="323"/>
    </row>
    <row r="12286" spans="1:1" x14ac:dyDescent="0.25">
      <c r="A12286" s="323"/>
    </row>
    <row r="12287" spans="1:1" x14ac:dyDescent="0.25">
      <c r="A12287" s="323"/>
    </row>
    <row r="12288" spans="1:1" x14ac:dyDescent="0.25">
      <c r="A12288" s="323"/>
    </row>
    <row r="12289" spans="1:1" x14ac:dyDescent="0.25">
      <c r="A12289" s="323"/>
    </row>
    <row r="12290" spans="1:1" x14ac:dyDescent="0.25">
      <c r="A12290" s="323"/>
    </row>
    <row r="12291" spans="1:1" x14ac:dyDescent="0.25">
      <c r="A12291" s="323"/>
    </row>
    <row r="12292" spans="1:1" x14ac:dyDescent="0.25">
      <c r="A12292" s="323"/>
    </row>
    <row r="12293" spans="1:1" x14ac:dyDescent="0.25">
      <c r="A12293" s="323"/>
    </row>
    <row r="12294" spans="1:1" x14ac:dyDescent="0.25">
      <c r="A12294" s="323"/>
    </row>
    <row r="12295" spans="1:1" x14ac:dyDescent="0.25">
      <c r="A12295" s="323"/>
    </row>
    <row r="12296" spans="1:1" x14ac:dyDescent="0.25">
      <c r="A12296" s="323"/>
    </row>
    <row r="12297" spans="1:1" x14ac:dyDescent="0.25">
      <c r="A12297" s="323"/>
    </row>
    <row r="12298" spans="1:1" x14ac:dyDescent="0.25">
      <c r="A12298" s="323"/>
    </row>
    <row r="12299" spans="1:1" x14ac:dyDescent="0.25">
      <c r="A12299" s="323"/>
    </row>
    <row r="12300" spans="1:1" x14ac:dyDescent="0.25">
      <c r="A12300" s="323"/>
    </row>
    <row r="12301" spans="1:1" x14ac:dyDescent="0.25">
      <c r="A12301" s="323"/>
    </row>
    <row r="12302" spans="1:1" x14ac:dyDescent="0.25">
      <c r="A12302" s="323"/>
    </row>
    <row r="12303" spans="1:1" x14ac:dyDescent="0.25">
      <c r="A12303" s="323"/>
    </row>
    <row r="12304" spans="1:1" x14ac:dyDescent="0.25">
      <c r="A12304" s="323"/>
    </row>
    <row r="12305" spans="1:1" x14ac:dyDescent="0.25">
      <c r="A12305" s="323"/>
    </row>
    <row r="12306" spans="1:1" x14ac:dyDescent="0.25">
      <c r="A12306" s="323"/>
    </row>
    <row r="12307" spans="1:1" x14ac:dyDescent="0.25">
      <c r="A12307" s="323"/>
    </row>
    <row r="12308" spans="1:1" x14ac:dyDescent="0.25">
      <c r="A12308" s="323"/>
    </row>
    <row r="12309" spans="1:1" x14ac:dyDescent="0.25">
      <c r="A12309" s="323"/>
    </row>
    <row r="12310" spans="1:1" x14ac:dyDescent="0.25">
      <c r="A12310" s="323"/>
    </row>
    <row r="12311" spans="1:1" x14ac:dyDescent="0.25">
      <c r="A12311" s="323"/>
    </row>
    <row r="12312" spans="1:1" x14ac:dyDescent="0.25">
      <c r="A12312" s="323"/>
    </row>
    <row r="12313" spans="1:1" x14ac:dyDescent="0.25">
      <c r="A12313" s="323"/>
    </row>
    <row r="12314" spans="1:1" x14ac:dyDescent="0.25">
      <c r="A12314" s="323"/>
    </row>
    <row r="12315" spans="1:1" x14ac:dyDescent="0.25">
      <c r="A12315" s="323"/>
    </row>
    <row r="12316" spans="1:1" x14ac:dyDescent="0.25">
      <c r="A12316" s="323"/>
    </row>
    <row r="12317" spans="1:1" x14ac:dyDescent="0.25">
      <c r="A12317" s="323"/>
    </row>
    <row r="12318" spans="1:1" x14ac:dyDescent="0.25">
      <c r="A12318" s="323"/>
    </row>
    <row r="12319" spans="1:1" x14ac:dyDescent="0.25">
      <c r="A12319" s="323"/>
    </row>
    <row r="12320" spans="1:1" x14ac:dyDescent="0.25">
      <c r="A12320" s="323"/>
    </row>
    <row r="12321" spans="1:1" x14ac:dyDescent="0.25">
      <c r="A12321" s="323"/>
    </row>
    <row r="12322" spans="1:1" x14ac:dyDescent="0.25">
      <c r="A12322" s="323"/>
    </row>
    <row r="12323" spans="1:1" x14ac:dyDescent="0.25">
      <c r="A12323" s="323"/>
    </row>
    <row r="12324" spans="1:1" x14ac:dyDescent="0.25">
      <c r="A12324" s="323"/>
    </row>
    <row r="12325" spans="1:1" x14ac:dyDescent="0.25">
      <c r="A12325" s="323"/>
    </row>
    <row r="12326" spans="1:1" x14ac:dyDescent="0.25">
      <c r="A12326" s="323"/>
    </row>
    <row r="12327" spans="1:1" x14ac:dyDescent="0.25">
      <c r="A12327" s="323"/>
    </row>
    <row r="12328" spans="1:1" x14ac:dyDescent="0.25">
      <c r="A12328" s="323"/>
    </row>
    <row r="12329" spans="1:1" x14ac:dyDescent="0.25">
      <c r="A12329" s="323"/>
    </row>
    <row r="12330" spans="1:1" x14ac:dyDescent="0.25">
      <c r="A12330" s="323"/>
    </row>
    <row r="12331" spans="1:1" x14ac:dyDescent="0.25">
      <c r="A12331" s="323"/>
    </row>
    <row r="12332" spans="1:1" x14ac:dyDescent="0.25">
      <c r="A12332" s="323"/>
    </row>
    <row r="12333" spans="1:1" x14ac:dyDescent="0.25">
      <c r="A12333" s="323"/>
    </row>
    <row r="12334" spans="1:1" x14ac:dyDescent="0.25">
      <c r="A12334" s="323"/>
    </row>
    <row r="12335" spans="1:1" x14ac:dyDescent="0.25">
      <c r="A12335" s="323"/>
    </row>
    <row r="12336" spans="1:1" x14ac:dyDescent="0.25">
      <c r="A12336" s="323"/>
    </row>
    <row r="12337" spans="1:1" x14ac:dyDescent="0.25">
      <c r="A12337" s="323"/>
    </row>
    <row r="12338" spans="1:1" x14ac:dyDescent="0.25">
      <c r="A12338" s="323"/>
    </row>
    <row r="12339" spans="1:1" x14ac:dyDescent="0.25">
      <c r="A12339" s="323"/>
    </row>
    <row r="12340" spans="1:1" x14ac:dyDescent="0.25">
      <c r="A12340" s="323"/>
    </row>
    <row r="12341" spans="1:1" x14ac:dyDescent="0.25">
      <c r="A12341" s="323"/>
    </row>
    <row r="12342" spans="1:1" x14ac:dyDescent="0.25">
      <c r="A12342" s="323"/>
    </row>
    <row r="12343" spans="1:1" x14ac:dyDescent="0.25">
      <c r="A12343" s="323"/>
    </row>
    <row r="12344" spans="1:1" x14ac:dyDescent="0.25">
      <c r="A12344" s="323"/>
    </row>
    <row r="12345" spans="1:1" x14ac:dyDescent="0.25">
      <c r="A12345" s="323"/>
    </row>
    <row r="12346" spans="1:1" x14ac:dyDescent="0.25">
      <c r="A12346" s="323"/>
    </row>
    <row r="12347" spans="1:1" x14ac:dyDescent="0.25">
      <c r="A12347" s="323"/>
    </row>
    <row r="12348" spans="1:1" x14ac:dyDescent="0.25">
      <c r="A12348" s="323"/>
    </row>
    <row r="12349" spans="1:1" x14ac:dyDescent="0.25">
      <c r="A12349" s="323"/>
    </row>
    <row r="12350" spans="1:1" x14ac:dyDescent="0.25">
      <c r="A12350" s="323"/>
    </row>
    <row r="12351" spans="1:1" x14ac:dyDescent="0.25">
      <c r="A12351" s="323"/>
    </row>
    <row r="12352" spans="1:1" x14ac:dyDescent="0.25">
      <c r="A12352" s="323"/>
    </row>
    <row r="12353" spans="1:1" x14ac:dyDescent="0.25">
      <c r="A12353" s="323"/>
    </row>
    <row r="12354" spans="1:1" x14ac:dyDescent="0.25">
      <c r="A12354" s="323"/>
    </row>
    <row r="12355" spans="1:1" x14ac:dyDescent="0.25">
      <c r="A12355" s="323"/>
    </row>
    <row r="12356" spans="1:1" x14ac:dyDescent="0.25">
      <c r="A12356" s="323"/>
    </row>
    <row r="12357" spans="1:1" x14ac:dyDescent="0.25">
      <c r="A12357" s="323"/>
    </row>
    <row r="12358" spans="1:1" x14ac:dyDescent="0.25">
      <c r="A12358" s="323"/>
    </row>
    <row r="12359" spans="1:1" x14ac:dyDescent="0.25">
      <c r="A12359" s="323"/>
    </row>
    <row r="12360" spans="1:1" x14ac:dyDescent="0.25">
      <c r="A12360" s="323"/>
    </row>
    <row r="12361" spans="1:1" x14ac:dyDescent="0.25">
      <c r="A12361" s="323"/>
    </row>
    <row r="12362" spans="1:1" x14ac:dyDescent="0.25">
      <c r="A12362" s="323"/>
    </row>
    <row r="12363" spans="1:1" x14ac:dyDescent="0.25">
      <c r="A12363" s="323"/>
    </row>
    <row r="12364" spans="1:1" x14ac:dyDescent="0.25">
      <c r="A12364" s="323"/>
    </row>
    <row r="12365" spans="1:1" x14ac:dyDescent="0.25">
      <c r="A12365" s="323"/>
    </row>
    <row r="12366" spans="1:1" x14ac:dyDescent="0.25">
      <c r="A12366" s="323"/>
    </row>
    <row r="12367" spans="1:1" x14ac:dyDescent="0.25">
      <c r="A12367" s="323"/>
    </row>
    <row r="12368" spans="1:1" x14ac:dyDescent="0.25">
      <c r="A12368" s="323"/>
    </row>
    <row r="12369" spans="1:1" x14ac:dyDescent="0.25">
      <c r="A12369" s="323"/>
    </row>
    <row r="12370" spans="1:1" x14ac:dyDescent="0.25">
      <c r="A12370" s="323"/>
    </row>
    <row r="12371" spans="1:1" x14ac:dyDescent="0.25">
      <c r="A12371" s="323"/>
    </row>
    <row r="12372" spans="1:1" x14ac:dyDescent="0.25">
      <c r="A12372" s="323"/>
    </row>
    <row r="12373" spans="1:1" x14ac:dyDescent="0.25">
      <c r="A12373" s="323"/>
    </row>
    <row r="12374" spans="1:1" x14ac:dyDescent="0.25">
      <c r="A12374" s="323"/>
    </row>
    <row r="12375" spans="1:1" x14ac:dyDescent="0.25">
      <c r="A12375" s="323"/>
    </row>
    <row r="12376" spans="1:1" x14ac:dyDescent="0.25">
      <c r="A12376" s="323"/>
    </row>
    <row r="12377" spans="1:1" x14ac:dyDescent="0.25">
      <c r="A12377" s="323"/>
    </row>
    <row r="12378" spans="1:1" x14ac:dyDescent="0.25">
      <c r="A12378" s="323"/>
    </row>
    <row r="12379" spans="1:1" x14ac:dyDescent="0.25">
      <c r="A12379" s="323"/>
    </row>
    <row r="12380" spans="1:1" x14ac:dyDescent="0.25">
      <c r="A12380" s="323"/>
    </row>
    <row r="12381" spans="1:1" x14ac:dyDescent="0.25">
      <c r="A12381" s="323"/>
    </row>
    <row r="12382" spans="1:1" x14ac:dyDescent="0.25">
      <c r="A12382" s="323"/>
    </row>
    <row r="12383" spans="1:1" x14ac:dyDescent="0.25">
      <c r="A12383" s="323"/>
    </row>
    <row r="12384" spans="1:1" x14ac:dyDescent="0.25">
      <c r="A12384" s="323"/>
    </row>
    <row r="12385" spans="1:1" x14ac:dyDescent="0.25">
      <c r="A12385" s="323"/>
    </row>
    <row r="12386" spans="1:1" x14ac:dyDescent="0.25">
      <c r="A12386" s="323"/>
    </row>
    <row r="12387" spans="1:1" x14ac:dyDescent="0.25">
      <c r="A12387" s="323"/>
    </row>
    <row r="12388" spans="1:1" x14ac:dyDescent="0.25">
      <c r="A12388" s="323"/>
    </row>
    <row r="12389" spans="1:1" x14ac:dyDescent="0.25">
      <c r="A12389" s="323"/>
    </row>
    <row r="12390" spans="1:1" x14ac:dyDescent="0.25">
      <c r="A12390" s="323"/>
    </row>
    <row r="12391" spans="1:1" x14ac:dyDescent="0.25">
      <c r="A12391" s="323"/>
    </row>
    <row r="12392" spans="1:1" x14ac:dyDescent="0.25">
      <c r="A12392" s="323"/>
    </row>
    <row r="12393" spans="1:1" x14ac:dyDescent="0.25">
      <c r="A12393" s="323"/>
    </row>
    <row r="12394" spans="1:1" x14ac:dyDescent="0.25">
      <c r="A12394" s="323"/>
    </row>
    <row r="12395" spans="1:1" x14ac:dyDescent="0.25">
      <c r="A12395" s="323"/>
    </row>
    <row r="12396" spans="1:1" x14ac:dyDescent="0.25">
      <c r="A12396" s="323"/>
    </row>
    <row r="12397" spans="1:1" x14ac:dyDescent="0.25">
      <c r="A12397" s="323"/>
    </row>
    <row r="12398" spans="1:1" x14ac:dyDescent="0.25">
      <c r="A12398" s="323"/>
    </row>
    <row r="12399" spans="1:1" x14ac:dyDescent="0.25">
      <c r="A12399" s="323"/>
    </row>
    <row r="12400" spans="1:1" x14ac:dyDescent="0.25">
      <c r="A12400" s="323"/>
    </row>
    <row r="12401" spans="1:1" x14ac:dyDescent="0.25">
      <c r="A12401" s="323"/>
    </row>
    <row r="12402" spans="1:1" x14ac:dyDescent="0.25">
      <c r="A12402" s="323"/>
    </row>
    <row r="12403" spans="1:1" x14ac:dyDescent="0.25">
      <c r="A12403" s="323"/>
    </row>
    <row r="12404" spans="1:1" x14ac:dyDescent="0.25">
      <c r="A12404" s="323"/>
    </row>
    <row r="12405" spans="1:1" x14ac:dyDescent="0.25">
      <c r="A12405" s="323"/>
    </row>
    <row r="12406" spans="1:1" x14ac:dyDescent="0.25">
      <c r="A12406" s="323"/>
    </row>
    <row r="12407" spans="1:1" x14ac:dyDescent="0.25">
      <c r="A12407" s="323"/>
    </row>
    <row r="12408" spans="1:1" x14ac:dyDescent="0.25">
      <c r="A12408" s="323"/>
    </row>
    <row r="12409" spans="1:1" x14ac:dyDescent="0.25">
      <c r="A12409" s="323"/>
    </row>
    <row r="12410" spans="1:1" x14ac:dyDescent="0.25">
      <c r="A12410" s="323"/>
    </row>
    <row r="12411" spans="1:1" x14ac:dyDescent="0.25">
      <c r="A12411" s="323"/>
    </row>
    <row r="12412" spans="1:1" x14ac:dyDescent="0.25">
      <c r="A12412" s="323"/>
    </row>
    <row r="12413" spans="1:1" x14ac:dyDescent="0.25">
      <c r="A12413" s="323"/>
    </row>
    <row r="12414" spans="1:1" x14ac:dyDescent="0.25">
      <c r="A12414" s="323"/>
    </row>
    <row r="12415" spans="1:1" x14ac:dyDescent="0.25">
      <c r="A12415" s="323"/>
    </row>
    <row r="12416" spans="1:1" x14ac:dyDescent="0.25">
      <c r="A12416" s="323"/>
    </row>
    <row r="12417" spans="1:1" x14ac:dyDescent="0.25">
      <c r="A12417" s="323"/>
    </row>
    <row r="12418" spans="1:1" x14ac:dyDescent="0.25">
      <c r="A12418" s="323"/>
    </row>
    <row r="12419" spans="1:1" x14ac:dyDescent="0.25">
      <c r="A12419" s="323"/>
    </row>
    <row r="12420" spans="1:1" x14ac:dyDescent="0.25">
      <c r="A12420" s="323"/>
    </row>
    <row r="12421" spans="1:1" x14ac:dyDescent="0.25">
      <c r="A12421" s="323"/>
    </row>
    <row r="12422" spans="1:1" x14ac:dyDescent="0.25">
      <c r="A12422" s="323"/>
    </row>
    <row r="12423" spans="1:1" x14ac:dyDescent="0.25">
      <c r="A12423" s="323"/>
    </row>
    <row r="12424" spans="1:1" x14ac:dyDescent="0.25">
      <c r="A12424" s="323"/>
    </row>
    <row r="12425" spans="1:1" x14ac:dyDescent="0.25">
      <c r="A12425" s="323"/>
    </row>
    <row r="12426" spans="1:1" x14ac:dyDescent="0.25">
      <c r="A12426" s="323"/>
    </row>
    <row r="12427" spans="1:1" x14ac:dyDescent="0.25">
      <c r="A12427" s="323"/>
    </row>
    <row r="12428" spans="1:1" x14ac:dyDescent="0.25">
      <c r="A12428" s="323"/>
    </row>
    <row r="12429" spans="1:1" x14ac:dyDescent="0.25">
      <c r="A12429" s="323"/>
    </row>
    <row r="12430" spans="1:1" x14ac:dyDescent="0.25">
      <c r="A12430" s="323"/>
    </row>
    <row r="12431" spans="1:1" x14ac:dyDescent="0.25">
      <c r="A12431" s="323"/>
    </row>
    <row r="12432" spans="1:1" x14ac:dyDescent="0.25">
      <c r="A12432" s="323"/>
    </row>
    <row r="12433" spans="1:1" x14ac:dyDescent="0.25">
      <c r="A12433" s="323"/>
    </row>
    <row r="12434" spans="1:1" x14ac:dyDescent="0.25">
      <c r="A12434" s="323"/>
    </row>
    <row r="12435" spans="1:1" x14ac:dyDescent="0.25">
      <c r="A12435" s="323"/>
    </row>
    <row r="12436" spans="1:1" x14ac:dyDescent="0.25">
      <c r="A12436" s="323"/>
    </row>
    <row r="12437" spans="1:1" x14ac:dyDescent="0.25">
      <c r="A12437" s="323"/>
    </row>
    <row r="12438" spans="1:1" x14ac:dyDescent="0.25">
      <c r="A12438" s="323"/>
    </row>
    <row r="12439" spans="1:1" x14ac:dyDescent="0.25">
      <c r="A12439" s="323"/>
    </row>
    <row r="12440" spans="1:1" x14ac:dyDescent="0.25">
      <c r="A12440" s="323"/>
    </row>
    <row r="12441" spans="1:1" x14ac:dyDescent="0.25">
      <c r="A12441" s="323"/>
    </row>
    <row r="12442" spans="1:1" x14ac:dyDescent="0.25">
      <c r="A12442" s="323"/>
    </row>
    <row r="12443" spans="1:1" x14ac:dyDescent="0.25">
      <c r="A12443" s="323"/>
    </row>
    <row r="12444" spans="1:1" x14ac:dyDescent="0.25">
      <c r="A12444" s="323"/>
    </row>
    <row r="12445" spans="1:1" x14ac:dyDescent="0.25">
      <c r="A12445" s="323"/>
    </row>
    <row r="12446" spans="1:1" x14ac:dyDescent="0.25">
      <c r="A12446" s="323"/>
    </row>
    <row r="12447" spans="1:1" x14ac:dyDescent="0.25">
      <c r="A12447" s="323"/>
    </row>
    <row r="12448" spans="1:1" x14ac:dyDescent="0.25">
      <c r="A12448" s="323"/>
    </row>
    <row r="12449" spans="1:1" x14ac:dyDescent="0.25">
      <c r="A12449" s="323"/>
    </row>
    <row r="12450" spans="1:1" x14ac:dyDescent="0.25">
      <c r="A12450" s="323"/>
    </row>
    <row r="12451" spans="1:1" x14ac:dyDescent="0.25">
      <c r="A12451" s="323"/>
    </row>
    <row r="12452" spans="1:1" x14ac:dyDescent="0.25">
      <c r="A12452" s="323"/>
    </row>
    <row r="12453" spans="1:1" x14ac:dyDescent="0.25">
      <c r="A12453" s="323"/>
    </row>
    <row r="12454" spans="1:1" x14ac:dyDescent="0.25">
      <c r="A12454" s="323"/>
    </row>
    <row r="12455" spans="1:1" x14ac:dyDescent="0.25">
      <c r="A12455" s="323"/>
    </row>
    <row r="12456" spans="1:1" x14ac:dyDescent="0.25">
      <c r="A12456" s="323"/>
    </row>
    <row r="12457" spans="1:1" x14ac:dyDescent="0.25">
      <c r="A12457" s="323"/>
    </row>
    <row r="12458" spans="1:1" x14ac:dyDescent="0.25">
      <c r="A12458" s="323"/>
    </row>
    <row r="12459" spans="1:1" x14ac:dyDescent="0.25">
      <c r="A12459" s="323"/>
    </row>
    <row r="12460" spans="1:1" x14ac:dyDescent="0.25">
      <c r="A12460" s="323"/>
    </row>
    <row r="12461" spans="1:1" x14ac:dyDescent="0.25">
      <c r="A12461" s="323"/>
    </row>
    <row r="12462" spans="1:1" x14ac:dyDescent="0.25">
      <c r="A12462" s="323"/>
    </row>
    <row r="12463" spans="1:1" x14ac:dyDescent="0.25">
      <c r="A12463" s="323"/>
    </row>
    <row r="12464" spans="1:1" x14ac:dyDescent="0.25">
      <c r="A12464" s="323"/>
    </row>
    <row r="12465" spans="1:1" x14ac:dyDescent="0.25">
      <c r="A12465" s="323"/>
    </row>
    <row r="12466" spans="1:1" x14ac:dyDescent="0.25">
      <c r="A12466" s="323"/>
    </row>
    <row r="12467" spans="1:1" x14ac:dyDescent="0.25">
      <c r="A12467" s="323"/>
    </row>
    <row r="12468" spans="1:1" x14ac:dyDescent="0.25">
      <c r="A12468" s="323"/>
    </row>
    <row r="12469" spans="1:1" x14ac:dyDescent="0.25">
      <c r="A12469" s="323"/>
    </row>
    <row r="12470" spans="1:1" x14ac:dyDescent="0.25">
      <c r="A12470" s="323"/>
    </row>
    <row r="12471" spans="1:1" x14ac:dyDescent="0.25">
      <c r="A12471" s="323"/>
    </row>
    <row r="12472" spans="1:1" x14ac:dyDescent="0.25">
      <c r="A12472" s="323"/>
    </row>
    <row r="12473" spans="1:1" x14ac:dyDescent="0.25">
      <c r="A12473" s="323"/>
    </row>
    <row r="12474" spans="1:1" x14ac:dyDescent="0.25">
      <c r="A12474" s="323"/>
    </row>
    <row r="12475" spans="1:1" x14ac:dyDescent="0.25">
      <c r="A12475" s="323"/>
    </row>
    <row r="12476" spans="1:1" x14ac:dyDescent="0.25">
      <c r="A12476" s="323"/>
    </row>
    <row r="12477" spans="1:1" x14ac:dyDescent="0.25">
      <c r="A12477" s="323"/>
    </row>
    <row r="12478" spans="1:1" x14ac:dyDescent="0.25">
      <c r="A12478" s="323"/>
    </row>
    <row r="12479" spans="1:1" x14ac:dyDescent="0.25">
      <c r="A12479" s="323"/>
    </row>
    <row r="12480" spans="1:1" x14ac:dyDescent="0.25">
      <c r="A12480" s="323"/>
    </row>
    <row r="12481" spans="1:1" x14ac:dyDescent="0.25">
      <c r="A12481" s="323"/>
    </row>
    <row r="12482" spans="1:1" x14ac:dyDescent="0.25">
      <c r="A12482" s="323"/>
    </row>
    <row r="12483" spans="1:1" x14ac:dyDescent="0.25">
      <c r="A12483" s="323"/>
    </row>
    <row r="12484" spans="1:1" x14ac:dyDescent="0.25">
      <c r="A12484" s="323"/>
    </row>
    <row r="12485" spans="1:1" x14ac:dyDescent="0.25">
      <c r="A12485" s="323"/>
    </row>
    <row r="12486" spans="1:1" x14ac:dyDescent="0.25">
      <c r="A12486" s="323"/>
    </row>
    <row r="12487" spans="1:1" x14ac:dyDescent="0.25">
      <c r="A12487" s="323"/>
    </row>
    <row r="12488" spans="1:1" x14ac:dyDescent="0.25">
      <c r="A12488" s="323"/>
    </row>
    <row r="12489" spans="1:1" x14ac:dyDescent="0.25">
      <c r="A12489" s="323"/>
    </row>
    <row r="12490" spans="1:1" x14ac:dyDescent="0.25">
      <c r="A12490" s="323"/>
    </row>
    <row r="12491" spans="1:1" x14ac:dyDescent="0.25">
      <c r="A12491" s="323"/>
    </row>
    <row r="12492" spans="1:1" x14ac:dyDescent="0.25">
      <c r="A12492" s="323"/>
    </row>
    <row r="12493" spans="1:1" x14ac:dyDescent="0.25">
      <c r="A12493" s="323"/>
    </row>
    <row r="12494" spans="1:1" x14ac:dyDescent="0.25">
      <c r="A12494" s="323"/>
    </row>
    <row r="12495" spans="1:1" x14ac:dyDescent="0.25">
      <c r="A12495" s="323"/>
    </row>
    <row r="12496" spans="1:1" x14ac:dyDescent="0.25">
      <c r="A12496" s="323"/>
    </row>
    <row r="12497" spans="1:1" x14ac:dyDescent="0.25">
      <c r="A12497" s="323"/>
    </row>
    <row r="12498" spans="1:1" x14ac:dyDescent="0.25">
      <c r="A12498" s="323"/>
    </row>
    <row r="12499" spans="1:1" x14ac:dyDescent="0.25">
      <c r="A12499" s="323"/>
    </row>
    <row r="12500" spans="1:1" x14ac:dyDescent="0.25">
      <c r="A12500" s="323"/>
    </row>
    <row r="12501" spans="1:1" x14ac:dyDescent="0.25">
      <c r="A12501" s="323"/>
    </row>
    <row r="12502" spans="1:1" x14ac:dyDescent="0.25">
      <c r="A12502" s="323"/>
    </row>
    <row r="12503" spans="1:1" x14ac:dyDescent="0.25">
      <c r="A12503" s="323"/>
    </row>
    <row r="12504" spans="1:1" x14ac:dyDescent="0.25">
      <c r="A12504" s="323"/>
    </row>
    <row r="12505" spans="1:1" x14ac:dyDescent="0.25">
      <c r="A12505" s="323"/>
    </row>
    <row r="12506" spans="1:1" x14ac:dyDescent="0.25">
      <c r="A12506" s="323"/>
    </row>
    <row r="12507" spans="1:1" x14ac:dyDescent="0.25">
      <c r="A12507" s="323"/>
    </row>
    <row r="12508" spans="1:1" x14ac:dyDescent="0.25">
      <c r="A12508" s="323"/>
    </row>
    <row r="12509" spans="1:1" x14ac:dyDescent="0.25">
      <c r="A12509" s="323"/>
    </row>
    <row r="12510" spans="1:1" x14ac:dyDescent="0.25">
      <c r="A12510" s="323"/>
    </row>
    <row r="12511" spans="1:1" x14ac:dyDescent="0.25">
      <c r="A12511" s="323"/>
    </row>
    <row r="12512" spans="1:1" x14ac:dyDescent="0.25">
      <c r="A12512" s="323"/>
    </row>
    <row r="12513" spans="1:1" x14ac:dyDescent="0.25">
      <c r="A12513" s="323"/>
    </row>
    <row r="12514" spans="1:1" x14ac:dyDescent="0.25">
      <c r="A12514" s="323"/>
    </row>
    <row r="12515" spans="1:1" x14ac:dyDescent="0.25">
      <c r="A12515" s="323"/>
    </row>
    <row r="12516" spans="1:1" x14ac:dyDescent="0.25">
      <c r="A12516" s="323"/>
    </row>
    <row r="12517" spans="1:1" x14ac:dyDescent="0.25">
      <c r="A12517" s="323"/>
    </row>
    <row r="12518" spans="1:1" x14ac:dyDescent="0.25">
      <c r="A12518" s="323"/>
    </row>
    <row r="12519" spans="1:1" x14ac:dyDescent="0.25">
      <c r="A12519" s="323"/>
    </row>
    <row r="12520" spans="1:1" x14ac:dyDescent="0.25">
      <c r="A12520" s="323"/>
    </row>
    <row r="12521" spans="1:1" x14ac:dyDescent="0.25">
      <c r="A12521" s="323"/>
    </row>
    <row r="12522" spans="1:1" x14ac:dyDescent="0.25">
      <c r="A12522" s="323"/>
    </row>
    <row r="12523" spans="1:1" x14ac:dyDescent="0.25">
      <c r="A12523" s="323"/>
    </row>
    <row r="12524" spans="1:1" x14ac:dyDescent="0.25">
      <c r="A12524" s="323"/>
    </row>
    <row r="12525" spans="1:1" x14ac:dyDescent="0.25">
      <c r="A12525" s="323"/>
    </row>
    <row r="12526" spans="1:1" x14ac:dyDescent="0.25">
      <c r="A12526" s="323"/>
    </row>
    <row r="12527" spans="1:1" x14ac:dyDescent="0.25">
      <c r="A12527" s="323"/>
    </row>
    <row r="12528" spans="1:1" x14ac:dyDescent="0.25">
      <c r="A12528" s="323"/>
    </row>
    <row r="12529" spans="1:1" x14ac:dyDescent="0.25">
      <c r="A12529" s="323"/>
    </row>
    <row r="12530" spans="1:1" x14ac:dyDescent="0.25">
      <c r="A12530" s="323"/>
    </row>
    <row r="12531" spans="1:1" x14ac:dyDescent="0.25">
      <c r="A12531" s="323"/>
    </row>
    <row r="12532" spans="1:1" x14ac:dyDescent="0.25">
      <c r="A12532" s="323"/>
    </row>
    <row r="12533" spans="1:1" x14ac:dyDescent="0.25">
      <c r="A12533" s="323"/>
    </row>
    <row r="12534" spans="1:1" x14ac:dyDescent="0.25">
      <c r="A12534" s="323"/>
    </row>
    <row r="12535" spans="1:1" x14ac:dyDescent="0.25">
      <c r="A12535" s="323"/>
    </row>
    <row r="12536" spans="1:1" x14ac:dyDescent="0.25">
      <c r="A12536" s="323"/>
    </row>
    <row r="12537" spans="1:1" x14ac:dyDescent="0.25">
      <c r="A12537" s="323"/>
    </row>
    <row r="12538" spans="1:1" x14ac:dyDescent="0.25">
      <c r="A12538" s="323"/>
    </row>
    <row r="12539" spans="1:1" x14ac:dyDescent="0.25">
      <c r="A12539" s="323"/>
    </row>
    <row r="12540" spans="1:1" x14ac:dyDescent="0.25">
      <c r="A12540" s="323"/>
    </row>
    <row r="12541" spans="1:1" x14ac:dyDescent="0.25">
      <c r="A12541" s="323"/>
    </row>
    <row r="12542" spans="1:1" x14ac:dyDescent="0.25">
      <c r="A12542" s="323"/>
    </row>
    <row r="12543" spans="1:1" x14ac:dyDescent="0.25">
      <c r="A12543" s="323"/>
    </row>
    <row r="12544" spans="1:1" x14ac:dyDescent="0.25">
      <c r="A12544" s="323"/>
    </row>
    <row r="12545" spans="1:1" x14ac:dyDescent="0.25">
      <c r="A12545" s="323"/>
    </row>
    <row r="12546" spans="1:1" x14ac:dyDescent="0.25">
      <c r="A12546" s="323"/>
    </row>
    <row r="12547" spans="1:1" x14ac:dyDescent="0.25">
      <c r="A12547" s="323"/>
    </row>
    <row r="12548" spans="1:1" x14ac:dyDescent="0.25">
      <c r="A12548" s="323"/>
    </row>
    <row r="12549" spans="1:1" x14ac:dyDescent="0.25">
      <c r="A12549" s="323"/>
    </row>
    <row r="12550" spans="1:1" x14ac:dyDescent="0.25">
      <c r="A12550" s="323"/>
    </row>
    <row r="12551" spans="1:1" x14ac:dyDescent="0.25">
      <c r="A12551" s="323"/>
    </row>
    <row r="12552" spans="1:1" x14ac:dyDescent="0.25">
      <c r="A12552" s="323"/>
    </row>
    <row r="12553" spans="1:1" x14ac:dyDescent="0.25">
      <c r="A12553" s="323"/>
    </row>
    <row r="12554" spans="1:1" x14ac:dyDescent="0.25">
      <c r="A12554" s="323"/>
    </row>
    <row r="12555" spans="1:1" x14ac:dyDescent="0.25">
      <c r="A12555" s="323"/>
    </row>
    <row r="12556" spans="1:1" x14ac:dyDescent="0.25">
      <c r="A12556" s="323"/>
    </row>
    <row r="12557" spans="1:1" x14ac:dyDescent="0.25">
      <c r="A12557" s="323"/>
    </row>
    <row r="12558" spans="1:1" x14ac:dyDescent="0.25">
      <c r="A12558" s="323"/>
    </row>
    <row r="12559" spans="1:1" x14ac:dyDescent="0.25">
      <c r="A12559" s="323"/>
    </row>
    <row r="12560" spans="1:1" x14ac:dyDescent="0.25">
      <c r="A12560" s="323"/>
    </row>
    <row r="12561" spans="1:1" x14ac:dyDescent="0.25">
      <c r="A12561" s="323"/>
    </row>
    <row r="12562" spans="1:1" x14ac:dyDescent="0.25">
      <c r="A12562" s="323"/>
    </row>
    <row r="12563" spans="1:1" x14ac:dyDescent="0.25">
      <c r="A12563" s="323"/>
    </row>
    <row r="12564" spans="1:1" x14ac:dyDescent="0.25">
      <c r="A12564" s="323"/>
    </row>
    <row r="12565" spans="1:1" x14ac:dyDescent="0.25">
      <c r="A12565" s="323"/>
    </row>
    <row r="12566" spans="1:1" x14ac:dyDescent="0.25">
      <c r="A12566" s="323"/>
    </row>
    <row r="12567" spans="1:1" x14ac:dyDescent="0.25">
      <c r="A12567" s="323"/>
    </row>
    <row r="12568" spans="1:1" x14ac:dyDescent="0.25">
      <c r="A12568" s="323"/>
    </row>
    <row r="12569" spans="1:1" x14ac:dyDescent="0.25">
      <c r="A12569" s="323"/>
    </row>
    <row r="12570" spans="1:1" x14ac:dyDescent="0.25">
      <c r="A12570" s="323"/>
    </row>
    <row r="12571" spans="1:1" x14ac:dyDescent="0.25">
      <c r="A12571" s="323"/>
    </row>
    <row r="12572" spans="1:1" x14ac:dyDescent="0.25">
      <c r="A12572" s="323"/>
    </row>
    <row r="12573" spans="1:1" x14ac:dyDescent="0.25">
      <c r="A12573" s="323"/>
    </row>
    <row r="12574" spans="1:1" x14ac:dyDescent="0.25">
      <c r="A12574" s="323"/>
    </row>
    <row r="12575" spans="1:1" x14ac:dyDescent="0.25">
      <c r="A12575" s="323"/>
    </row>
    <row r="12576" spans="1:1" x14ac:dyDescent="0.25">
      <c r="A12576" s="323"/>
    </row>
    <row r="12577" spans="1:1" x14ac:dyDescent="0.25">
      <c r="A12577" s="323"/>
    </row>
    <row r="12578" spans="1:1" x14ac:dyDescent="0.25">
      <c r="A12578" s="323"/>
    </row>
    <row r="12579" spans="1:1" x14ac:dyDescent="0.25">
      <c r="A12579" s="323"/>
    </row>
    <row r="12580" spans="1:1" x14ac:dyDescent="0.25">
      <c r="A12580" s="323"/>
    </row>
    <row r="12581" spans="1:1" x14ac:dyDescent="0.25">
      <c r="A12581" s="323"/>
    </row>
    <row r="12582" spans="1:1" x14ac:dyDescent="0.25">
      <c r="A12582" s="323"/>
    </row>
    <row r="12583" spans="1:1" x14ac:dyDescent="0.25">
      <c r="A12583" s="323"/>
    </row>
    <row r="12584" spans="1:1" x14ac:dyDescent="0.25">
      <c r="A12584" s="323"/>
    </row>
    <row r="12585" spans="1:1" x14ac:dyDescent="0.25">
      <c r="A12585" s="323"/>
    </row>
    <row r="12586" spans="1:1" x14ac:dyDescent="0.25">
      <c r="A12586" s="323"/>
    </row>
    <row r="12587" spans="1:1" x14ac:dyDescent="0.25">
      <c r="A12587" s="323"/>
    </row>
    <row r="12588" spans="1:1" x14ac:dyDescent="0.25">
      <c r="A12588" s="323"/>
    </row>
    <row r="12589" spans="1:1" x14ac:dyDescent="0.25">
      <c r="A12589" s="323"/>
    </row>
    <row r="12590" spans="1:1" x14ac:dyDescent="0.25">
      <c r="A12590" s="323"/>
    </row>
    <row r="12591" spans="1:1" x14ac:dyDescent="0.25">
      <c r="A12591" s="323"/>
    </row>
    <row r="12592" spans="1:1" x14ac:dyDescent="0.25">
      <c r="A12592" s="323"/>
    </row>
    <row r="12593" spans="1:1" x14ac:dyDescent="0.25">
      <c r="A12593" s="323"/>
    </row>
    <row r="12594" spans="1:1" x14ac:dyDescent="0.25">
      <c r="A12594" s="323"/>
    </row>
    <row r="12595" spans="1:1" x14ac:dyDescent="0.25">
      <c r="A12595" s="323"/>
    </row>
    <row r="12596" spans="1:1" x14ac:dyDescent="0.25">
      <c r="A12596" s="323"/>
    </row>
    <row r="12597" spans="1:1" x14ac:dyDescent="0.25">
      <c r="A12597" s="323"/>
    </row>
    <row r="12598" spans="1:1" x14ac:dyDescent="0.25">
      <c r="A12598" s="323"/>
    </row>
    <row r="12599" spans="1:1" x14ac:dyDescent="0.25">
      <c r="A12599" s="323"/>
    </row>
    <row r="12600" spans="1:1" x14ac:dyDescent="0.25">
      <c r="A12600" s="323"/>
    </row>
    <row r="12601" spans="1:1" x14ac:dyDescent="0.25">
      <c r="A12601" s="323"/>
    </row>
    <row r="12602" spans="1:1" x14ac:dyDescent="0.25">
      <c r="A12602" s="323"/>
    </row>
    <row r="12603" spans="1:1" x14ac:dyDescent="0.25">
      <c r="A12603" s="323"/>
    </row>
    <row r="12604" spans="1:1" x14ac:dyDescent="0.25">
      <c r="A12604" s="323"/>
    </row>
    <row r="12605" spans="1:1" x14ac:dyDescent="0.25">
      <c r="A12605" s="323"/>
    </row>
    <row r="12606" spans="1:1" x14ac:dyDescent="0.25">
      <c r="A12606" s="323"/>
    </row>
    <row r="12607" spans="1:1" x14ac:dyDescent="0.25">
      <c r="A12607" s="323"/>
    </row>
    <row r="12608" spans="1:1" x14ac:dyDescent="0.25">
      <c r="A12608" s="323"/>
    </row>
    <row r="12609" spans="1:1" x14ac:dyDescent="0.25">
      <c r="A12609" s="323"/>
    </row>
    <row r="12610" spans="1:1" x14ac:dyDescent="0.25">
      <c r="A12610" s="323"/>
    </row>
    <row r="12611" spans="1:1" x14ac:dyDescent="0.25">
      <c r="A12611" s="323"/>
    </row>
    <row r="12612" spans="1:1" x14ac:dyDescent="0.25">
      <c r="A12612" s="323"/>
    </row>
    <row r="12613" spans="1:1" x14ac:dyDescent="0.25">
      <c r="A12613" s="323"/>
    </row>
    <row r="12614" spans="1:1" x14ac:dyDescent="0.25">
      <c r="A12614" s="323"/>
    </row>
    <row r="12615" spans="1:1" x14ac:dyDescent="0.25">
      <c r="A12615" s="323"/>
    </row>
    <row r="12616" spans="1:1" x14ac:dyDescent="0.25">
      <c r="A12616" s="323"/>
    </row>
    <row r="12617" spans="1:1" x14ac:dyDescent="0.25">
      <c r="A12617" s="323"/>
    </row>
    <row r="12618" spans="1:1" x14ac:dyDescent="0.25">
      <c r="A12618" s="323"/>
    </row>
    <row r="12619" spans="1:1" x14ac:dyDescent="0.25">
      <c r="A12619" s="323"/>
    </row>
    <row r="12620" spans="1:1" x14ac:dyDescent="0.25">
      <c r="A12620" s="323"/>
    </row>
    <row r="12621" spans="1:1" x14ac:dyDescent="0.25">
      <c r="A12621" s="323"/>
    </row>
    <row r="12622" spans="1:1" x14ac:dyDescent="0.25">
      <c r="A12622" s="323"/>
    </row>
    <row r="12623" spans="1:1" x14ac:dyDescent="0.25">
      <c r="A12623" s="323"/>
    </row>
    <row r="12624" spans="1:1" x14ac:dyDescent="0.25">
      <c r="A12624" s="323"/>
    </row>
    <row r="12625" spans="1:1" x14ac:dyDescent="0.25">
      <c r="A12625" s="323"/>
    </row>
    <row r="12626" spans="1:1" x14ac:dyDescent="0.25">
      <c r="A12626" s="323"/>
    </row>
    <row r="12627" spans="1:1" x14ac:dyDescent="0.25">
      <c r="A12627" s="323"/>
    </row>
    <row r="12628" spans="1:1" x14ac:dyDescent="0.25">
      <c r="A12628" s="323"/>
    </row>
    <row r="12629" spans="1:1" x14ac:dyDescent="0.25">
      <c r="A12629" s="323"/>
    </row>
    <row r="12630" spans="1:1" x14ac:dyDescent="0.25">
      <c r="A12630" s="323"/>
    </row>
    <row r="12631" spans="1:1" x14ac:dyDescent="0.25">
      <c r="A12631" s="323"/>
    </row>
    <row r="12632" spans="1:1" x14ac:dyDescent="0.25">
      <c r="A12632" s="323"/>
    </row>
    <row r="12633" spans="1:1" x14ac:dyDescent="0.25">
      <c r="A12633" s="323"/>
    </row>
    <row r="12634" spans="1:1" x14ac:dyDescent="0.25">
      <c r="A12634" s="323"/>
    </row>
    <row r="12635" spans="1:1" x14ac:dyDescent="0.25">
      <c r="A12635" s="323"/>
    </row>
    <row r="12636" spans="1:1" x14ac:dyDescent="0.25">
      <c r="A12636" s="323"/>
    </row>
    <row r="12637" spans="1:1" x14ac:dyDescent="0.25">
      <c r="A12637" s="323"/>
    </row>
    <row r="12638" spans="1:1" x14ac:dyDescent="0.25">
      <c r="A12638" s="323"/>
    </row>
    <row r="12639" spans="1:1" x14ac:dyDescent="0.25">
      <c r="A12639" s="323"/>
    </row>
    <row r="12640" spans="1:1" x14ac:dyDescent="0.25">
      <c r="A12640" s="323"/>
    </row>
    <row r="12641" spans="1:1" x14ac:dyDescent="0.25">
      <c r="A12641" s="323"/>
    </row>
    <row r="12642" spans="1:1" x14ac:dyDescent="0.25">
      <c r="A12642" s="323"/>
    </row>
    <row r="12643" spans="1:1" x14ac:dyDescent="0.25">
      <c r="A12643" s="323"/>
    </row>
    <row r="12644" spans="1:1" x14ac:dyDescent="0.25">
      <c r="A12644" s="323"/>
    </row>
    <row r="12645" spans="1:1" x14ac:dyDescent="0.25">
      <c r="A12645" s="323"/>
    </row>
    <row r="12646" spans="1:1" x14ac:dyDescent="0.25">
      <c r="A12646" s="323"/>
    </row>
    <row r="12647" spans="1:1" x14ac:dyDescent="0.25">
      <c r="A12647" s="323"/>
    </row>
    <row r="12648" spans="1:1" x14ac:dyDescent="0.25">
      <c r="A12648" s="323"/>
    </row>
    <row r="12649" spans="1:1" x14ac:dyDescent="0.25">
      <c r="A12649" s="323"/>
    </row>
    <row r="12650" spans="1:1" x14ac:dyDescent="0.25">
      <c r="A12650" s="323"/>
    </row>
    <row r="12651" spans="1:1" x14ac:dyDescent="0.25">
      <c r="A12651" s="323"/>
    </row>
    <row r="12652" spans="1:1" x14ac:dyDescent="0.25">
      <c r="A12652" s="323"/>
    </row>
    <row r="12653" spans="1:1" x14ac:dyDescent="0.25">
      <c r="A12653" s="323"/>
    </row>
    <row r="12654" spans="1:1" x14ac:dyDescent="0.25">
      <c r="A12654" s="323"/>
    </row>
    <row r="12655" spans="1:1" x14ac:dyDescent="0.25">
      <c r="A12655" s="323"/>
    </row>
    <row r="12656" spans="1:1" x14ac:dyDescent="0.25">
      <c r="A12656" s="323"/>
    </row>
    <row r="12657" spans="1:1" x14ac:dyDescent="0.25">
      <c r="A12657" s="323"/>
    </row>
    <row r="12658" spans="1:1" x14ac:dyDescent="0.25">
      <c r="A12658" s="323"/>
    </row>
    <row r="12659" spans="1:1" x14ac:dyDescent="0.25">
      <c r="A12659" s="323"/>
    </row>
    <row r="12660" spans="1:1" x14ac:dyDescent="0.25">
      <c r="A12660" s="323"/>
    </row>
    <row r="12661" spans="1:1" x14ac:dyDescent="0.25">
      <c r="A12661" s="323"/>
    </row>
    <row r="12662" spans="1:1" x14ac:dyDescent="0.25">
      <c r="A12662" s="323"/>
    </row>
    <row r="12663" spans="1:1" x14ac:dyDescent="0.25">
      <c r="A12663" s="323"/>
    </row>
    <row r="12664" spans="1:1" x14ac:dyDescent="0.25">
      <c r="A12664" s="323"/>
    </row>
    <row r="12665" spans="1:1" x14ac:dyDescent="0.25">
      <c r="A12665" s="323"/>
    </row>
    <row r="12666" spans="1:1" x14ac:dyDescent="0.25">
      <c r="A12666" s="323"/>
    </row>
    <row r="12667" spans="1:1" x14ac:dyDescent="0.25">
      <c r="A12667" s="323"/>
    </row>
    <row r="12668" spans="1:1" x14ac:dyDescent="0.25">
      <c r="A12668" s="323"/>
    </row>
    <row r="12669" spans="1:1" x14ac:dyDescent="0.25">
      <c r="A12669" s="323"/>
    </row>
    <row r="12670" spans="1:1" x14ac:dyDescent="0.25">
      <c r="A12670" s="323"/>
    </row>
    <row r="12671" spans="1:1" x14ac:dyDescent="0.25">
      <c r="A12671" s="323"/>
    </row>
    <row r="12672" spans="1:1" x14ac:dyDescent="0.25">
      <c r="A12672" s="323"/>
    </row>
    <row r="12673" spans="1:1" x14ac:dyDescent="0.25">
      <c r="A12673" s="323"/>
    </row>
    <row r="12674" spans="1:1" x14ac:dyDescent="0.25">
      <c r="A12674" s="323"/>
    </row>
    <row r="12675" spans="1:1" x14ac:dyDescent="0.25">
      <c r="A12675" s="323"/>
    </row>
    <row r="12676" spans="1:1" x14ac:dyDescent="0.25">
      <c r="A12676" s="323"/>
    </row>
    <row r="12677" spans="1:1" x14ac:dyDescent="0.25">
      <c r="A12677" s="323"/>
    </row>
    <row r="12678" spans="1:1" x14ac:dyDescent="0.25">
      <c r="A12678" s="323"/>
    </row>
    <row r="12679" spans="1:1" x14ac:dyDescent="0.25">
      <c r="A12679" s="323"/>
    </row>
    <row r="12680" spans="1:1" x14ac:dyDescent="0.25">
      <c r="A12680" s="323"/>
    </row>
    <row r="12681" spans="1:1" x14ac:dyDescent="0.25">
      <c r="A12681" s="323"/>
    </row>
    <row r="12682" spans="1:1" x14ac:dyDescent="0.25">
      <c r="A12682" s="323"/>
    </row>
    <row r="12683" spans="1:1" x14ac:dyDescent="0.25">
      <c r="A12683" s="323"/>
    </row>
    <row r="12684" spans="1:1" x14ac:dyDescent="0.25">
      <c r="A12684" s="323"/>
    </row>
    <row r="12685" spans="1:1" x14ac:dyDescent="0.25">
      <c r="A12685" s="323"/>
    </row>
    <row r="12686" spans="1:1" x14ac:dyDescent="0.25">
      <c r="A12686" s="323"/>
    </row>
    <row r="12687" spans="1:1" x14ac:dyDescent="0.25">
      <c r="A12687" s="323"/>
    </row>
    <row r="12688" spans="1:1" x14ac:dyDescent="0.25">
      <c r="A12688" s="323"/>
    </row>
    <row r="12689" spans="1:1" x14ac:dyDescent="0.25">
      <c r="A12689" s="323"/>
    </row>
    <row r="12690" spans="1:1" x14ac:dyDescent="0.25">
      <c r="A12690" s="323"/>
    </row>
    <row r="12691" spans="1:1" x14ac:dyDescent="0.25">
      <c r="A12691" s="323"/>
    </row>
    <row r="12692" spans="1:1" x14ac:dyDescent="0.25">
      <c r="A12692" s="323"/>
    </row>
    <row r="12693" spans="1:1" x14ac:dyDescent="0.25">
      <c r="A12693" s="323"/>
    </row>
    <row r="12694" spans="1:1" x14ac:dyDescent="0.25">
      <c r="A12694" s="323"/>
    </row>
    <row r="12695" spans="1:1" x14ac:dyDescent="0.25">
      <c r="A12695" s="323"/>
    </row>
    <row r="12696" spans="1:1" x14ac:dyDescent="0.25">
      <c r="A12696" s="323"/>
    </row>
    <row r="12697" spans="1:1" x14ac:dyDescent="0.25">
      <c r="A12697" s="323"/>
    </row>
    <row r="12698" spans="1:1" x14ac:dyDescent="0.25">
      <c r="A12698" s="323"/>
    </row>
    <row r="12699" spans="1:1" x14ac:dyDescent="0.25">
      <c r="A12699" s="323"/>
    </row>
    <row r="12700" spans="1:1" x14ac:dyDescent="0.25">
      <c r="A12700" s="323"/>
    </row>
    <row r="12701" spans="1:1" x14ac:dyDescent="0.25">
      <c r="A12701" s="323"/>
    </row>
    <row r="12702" spans="1:1" x14ac:dyDescent="0.25">
      <c r="A12702" s="323"/>
    </row>
    <row r="12703" spans="1:1" x14ac:dyDescent="0.25">
      <c r="A12703" s="323"/>
    </row>
    <row r="12704" spans="1:1" x14ac:dyDescent="0.25">
      <c r="A12704" s="323"/>
    </row>
    <row r="12705" spans="1:1" x14ac:dyDescent="0.25">
      <c r="A12705" s="323"/>
    </row>
    <row r="12706" spans="1:1" x14ac:dyDescent="0.25">
      <c r="A12706" s="323"/>
    </row>
    <row r="12707" spans="1:1" x14ac:dyDescent="0.25">
      <c r="A12707" s="323"/>
    </row>
    <row r="12708" spans="1:1" x14ac:dyDescent="0.25">
      <c r="A12708" s="323"/>
    </row>
    <row r="12709" spans="1:1" x14ac:dyDescent="0.25">
      <c r="A12709" s="323"/>
    </row>
    <row r="12710" spans="1:1" x14ac:dyDescent="0.25">
      <c r="A12710" s="323"/>
    </row>
    <row r="12711" spans="1:1" x14ac:dyDescent="0.25">
      <c r="A12711" s="323"/>
    </row>
    <row r="12712" spans="1:1" x14ac:dyDescent="0.25">
      <c r="A12712" s="323"/>
    </row>
    <row r="12713" spans="1:1" x14ac:dyDescent="0.25">
      <c r="A12713" s="323"/>
    </row>
    <row r="12714" spans="1:1" x14ac:dyDescent="0.25">
      <c r="A12714" s="323"/>
    </row>
    <row r="12715" spans="1:1" x14ac:dyDescent="0.25">
      <c r="A12715" s="323"/>
    </row>
    <row r="12716" spans="1:1" x14ac:dyDescent="0.25">
      <c r="A12716" s="323"/>
    </row>
    <row r="12717" spans="1:1" x14ac:dyDescent="0.25">
      <c r="A12717" s="323"/>
    </row>
    <row r="12718" spans="1:1" x14ac:dyDescent="0.25">
      <c r="A12718" s="323"/>
    </row>
    <row r="12719" spans="1:1" x14ac:dyDescent="0.25">
      <c r="A12719" s="323"/>
    </row>
    <row r="12720" spans="1:1" x14ac:dyDescent="0.25">
      <c r="A12720" s="323"/>
    </row>
    <row r="12721" spans="1:1" x14ac:dyDescent="0.25">
      <c r="A12721" s="323"/>
    </row>
    <row r="12722" spans="1:1" x14ac:dyDescent="0.25">
      <c r="A12722" s="323"/>
    </row>
    <row r="12723" spans="1:1" x14ac:dyDescent="0.25">
      <c r="A12723" s="323"/>
    </row>
    <row r="12724" spans="1:1" x14ac:dyDescent="0.25">
      <c r="A12724" s="323"/>
    </row>
    <row r="12725" spans="1:1" x14ac:dyDescent="0.25">
      <c r="A12725" s="323"/>
    </row>
    <row r="12726" spans="1:1" x14ac:dyDescent="0.25">
      <c r="A12726" s="323"/>
    </row>
    <row r="12727" spans="1:1" x14ac:dyDescent="0.25">
      <c r="A12727" s="323"/>
    </row>
    <row r="12728" spans="1:1" x14ac:dyDescent="0.25">
      <c r="A12728" s="323"/>
    </row>
    <row r="12729" spans="1:1" x14ac:dyDescent="0.25">
      <c r="A12729" s="323"/>
    </row>
    <row r="12730" spans="1:1" x14ac:dyDescent="0.25">
      <c r="A12730" s="323"/>
    </row>
    <row r="12731" spans="1:1" x14ac:dyDescent="0.25">
      <c r="A12731" s="323"/>
    </row>
    <row r="12732" spans="1:1" x14ac:dyDescent="0.25">
      <c r="A12732" s="323"/>
    </row>
    <row r="12733" spans="1:1" x14ac:dyDescent="0.25">
      <c r="A12733" s="323"/>
    </row>
    <row r="12734" spans="1:1" x14ac:dyDescent="0.25">
      <c r="A12734" s="323"/>
    </row>
    <row r="12735" spans="1:1" x14ac:dyDescent="0.25">
      <c r="A12735" s="323"/>
    </row>
    <row r="12736" spans="1:1" x14ac:dyDescent="0.25">
      <c r="A12736" s="323"/>
    </row>
    <row r="12737" spans="1:1" x14ac:dyDescent="0.25">
      <c r="A12737" s="323"/>
    </row>
    <row r="12738" spans="1:1" x14ac:dyDescent="0.25">
      <c r="A12738" s="323"/>
    </row>
    <row r="12739" spans="1:1" x14ac:dyDescent="0.25">
      <c r="A12739" s="323"/>
    </row>
    <row r="12740" spans="1:1" x14ac:dyDescent="0.25">
      <c r="A12740" s="323"/>
    </row>
    <row r="12741" spans="1:1" x14ac:dyDescent="0.25">
      <c r="A12741" s="323"/>
    </row>
    <row r="12742" spans="1:1" x14ac:dyDescent="0.25">
      <c r="A12742" s="323"/>
    </row>
    <row r="12743" spans="1:1" x14ac:dyDescent="0.25">
      <c r="A12743" s="323"/>
    </row>
    <row r="12744" spans="1:1" x14ac:dyDescent="0.25">
      <c r="A12744" s="323"/>
    </row>
    <row r="12745" spans="1:1" x14ac:dyDescent="0.25">
      <c r="A12745" s="323"/>
    </row>
    <row r="12746" spans="1:1" x14ac:dyDescent="0.25">
      <c r="A12746" s="323"/>
    </row>
    <row r="12747" spans="1:1" x14ac:dyDescent="0.25">
      <c r="A12747" s="323"/>
    </row>
    <row r="12748" spans="1:1" x14ac:dyDescent="0.25">
      <c r="A12748" s="323"/>
    </row>
    <row r="12749" spans="1:1" x14ac:dyDescent="0.25">
      <c r="A12749" s="323"/>
    </row>
    <row r="12750" spans="1:1" x14ac:dyDescent="0.25">
      <c r="A12750" s="323"/>
    </row>
    <row r="12751" spans="1:1" x14ac:dyDescent="0.25">
      <c r="A12751" s="323"/>
    </row>
    <row r="12752" spans="1:1" x14ac:dyDescent="0.25">
      <c r="A12752" s="323"/>
    </row>
    <row r="12753" spans="1:1" x14ac:dyDescent="0.25">
      <c r="A12753" s="323"/>
    </row>
    <row r="12754" spans="1:1" x14ac:dyDescent="0.25">
      <c r="A12754" s="323"/>
    </row>
    <row r="12755" spans="1:1" x14ac:dyDescent="0.25">
      <c r="A12755" s="323"/>
    </row>
    <row r="12756" spans="1:1" x14ac:dyDescent="0.25">
      <c r="A12756" s="323"/>
    </row>
    <row r="12757" spans="1:1" x14ac:dyDescent="0.25">
      <c r="A12757" s="323"/>
    </row>
    <row r="12758" spans="1:1" x14ac:dyDescent="0.25">
      <c r="A12758" s="323"/>
    </row>
    <row r="12759" spans="1:1" x14ac:dyDescent="0.25">
      <c r="A12759" s="323"/>
    </row>
    <row r="12760" spans="1:1" x14ac:dyDescent="0.25">
      <c r="A12760" s="323"/>
    </row>
    <row r="12761" spans="1:1" x14ac:dyDescent="0.25">
      <c r="A12761" s="323"/>
    </row>
    <row r="12762" spans="1:1" x14ac:dyDescent="0.25">
      <c r="A12762" s="323"/>
    </row>
    <row r="12763" spans="1:1" x14ac:dyDescent="0.25">
      <c r="A12763" s="323"/>
    </row>
    <row r="12764" spans="1:1" x14ac:dyDescent="0.25">
      <c r="A12764" s="323"/>
    </row>
    <row r="12765" spans="1:1" x14ac:dyDescent="0.25">
      <c r="A12765" s="323"/>
    </row>
    <row r="12766" spans="1:1" x14ac:dyDescent="0.25">
      <c r="A12766" s="323"/>
    </row>
    <row r="12767" spans="1:1" x14ac:dyDescent="0.25">
      <c r="A12767" s="323"/>
    </row>
    <row r="12768" spans="1:1" x14ac:dyDescent="0.25">
      <c r="A12768" s="323"/>
    </row>
    <row r="12769" spans="1:1" x14ac:dyDescent="0.25">
      <c r="A12769" s="323"/>
    </row>
    <row r="12770" spans="1:1" x14ac:dyDescent="0.25">
      <c r="A12770" s="323"/>
    </row>
    <row r="12771" spans="1:1" x14ac:dyDescent="0.25">
      <c r="A12771" s="323"/>
    </row>
    <row r="12772" spans="1:1" x14ac:dyDescent="0.25">
      <c r="A12772" s="323"/>
    </row>
    <row r="12773" spans="1:1" x14ac:dyDescent="0.25">
      <c r="A12773" s="323"/>
    </row>
    <row r="12774" spans="1:1" x14ac:dyDescent="0.25">
      <c r="A12774" s="323"/>
    </row>
    <row r="12775" spans="1:1" x14ac:dyDescent="0.25">
      <c r="A12775" s="323"/>
    </row>
    <row r="12776" spans="1:1" x14ac:dyDescent="0.25">
      <c r="A12776" s="323"/>
    </row>
    <row r="12777" spans="1:1" x14ac:dyDescent="0.25">
      <c r="A12777" s="323"/>
    </row>
    <row r="12778" spans="1:1" x14ac:dyDescent="0.25">
      <c r="A12778" s="323"/>
    </row>
    <row r="12779" spans="1:1" x14ac:dyDescent="0.25">
      <c r="A12779" s="323"/>
    </row>
    <row r="12780" spans="1:1" x14ac:dyDescent="0.25">
      <c r="A12780" s="323"/>
    </row>
    <row r="12781" spans="1:1" x14ac:dyDescent="0.25">
      <c r="A12781" s="323"/>
    </row>
    <row r="12782" spans="1:1" x14ac:dyDescent="0.25">
      <c r="A12782" s="323"/>
    </row>
    <row r="12783" spans="1:1" x14ac:dyDescent="0.25">
      <c r="A12783" s="323"/>
    </row>
    <row r="12784" spans="1:1" x14ac:dyDescent="0.25">
      <c r="A12784" s="323"/>
    </row>
    <row r="12785" spans="1:1" x14ac:dyDescent="0.25">
      <c r="A12785" s="323"/>
    </row>
    <row r="12786" spans="1:1" x14ac:dyDescent="0.25">
      <c r="A12786" s="323"/>
    </row>
    <row r="12787" spans="1:1" x14ac:dyDescent="0.25">
      <c r="A12787" s="323"/>
    </row>
    <row r="12788" spans="1:1" x14ac:dyDescent="0.25">
      <c r="A12788" s="323"/>
    </row>
    <row r="12789" spans="1:1" x14ac:dyDescent="0.25">
      <c r="A12789" s="323"/>
    </row>
    <row r="12790" spans="1:1" x14ac:dyDescent="0.25">
      <c r="A12790" s="323"/>
    </row>
    <row r="12791" spans="1:1" x14ac:dyDescent="0.25">
      <c r="A12791" s="323"/>
    </row>
    <row r="12792" spans="1:1" x14ac:dyDescent="0.25">
      <c r="A12792" s="323"/>
    </row>
    <row r="12793" spans="1:1" x14ac:dyDescent="0.25">
      <c r="A12793" s="323"/>
    </row>
    <row r="12794" spans="1:1" x14ac:dyDescent="0.25">
      <c r="A12794" s="323"/>
    </row>
    <row r="12795" spans="1:1" x14ac:dyDescent="0.25">
      <c r="A12795" s="323"/>
    </row>
    <row r="12796" spans="1:1" x14ac:dyDescent="0.25">
      <c r="A12796" s="323"/>
    </row>
    <row r="12797" spans="1:1" x14ac:dyDescent="0.25">
      <c r="A12797" s="323"/>
    </row>
    <row r="12798" spans="1:1" x14ac:dyDescent="0.25">
      <c r="A12798" s="323"/>
    </row>
    <row r="12799" spans="1:1" x14ac:dyDescent="0.25">
      <c r="A12799" s="323"/>
    </row>
    <row r="12800" spans="1:1" x14ac:dyDescent="0.25">
      <c r="A12800" s="323"/>
    </row>
    <row r="12801" spans="1:1" x14ac:dyDescent="0.25">
      <c r="A12801" s="323"/>
    </row>
    <row r="12802" spans="1:1" x14ac:dyDescent="0.25">
      <c r="A12802" s="323"/>
    </row>
    <row r="12803" spans="1:1" x14ac:dyDescent="0.25">
      <c r="A12803" s="323"/>
    </row>
    <row r="12804" spans="1:1" x14ac:dyDescent="0.25">
      <c r="A12804" s="323"/>
    </row>
    <row r="12805" spans="1:1" x14ac:dyDescent="0.25">
      <c r="A12805" s="323"/>
    </row>
    <row r="12806" spans="1:1" x14ac:dyDescent="0.25">
      <c r="A12806" s="323"/>
    </row>
    <row r="12807" spans="1:1" x14ac:dyDescent="0.25">
      <c r="A12807" s="323"/>
    </row>
    <row r="12808" spans="1:1" x14ac:dyDescent="0.25">
      <c r="A12808" s="323"/>
    </row>
    <row r="12809" spans="1:1" x14ac:dyDescent="0.25">
      <c r="A12809" s="323"/>
    </row>
    <row r="12810" spans="1:1" x14ac:dyDescent="0.25">
      <c r="A12810" s="323"/>
    </row>
    <row r="12811" spans="1:1" x14ac:dyDescent="0.25">
      <c r="A12811" s="323"/>
    </row>
    <row r="12812" spans="1:1" x14ac:dyDescent="0.25">
      <c r="A12812" s="323"/>
    </row>
    <row r="12813" spans="1:1" x14ac:dyDescent="0.25">
      <c r="A12813" s="323"/>
    </row>
    <row r="12814" spans="1:1" x14ac:dyDescent="0.25">
      <c r="A12814" s="323"/>
    </row>
    <row r="12815" spans="1:1" x14ac:dyDescent="0.25">
      <c r="A12815" s="323"/>
    </row>
    <row r="12816" spans="1:1" x14ac:dyDescent="0.25">
      <c r="A12816" s="323"/>
    </row>
    <row r="12817" spans="1:1" x14ac:dyDescent="0.25">
      <c r="A12817" s="323"/>
    </row>
    <row r="12818" spans="1:1" x14ac:dyDescent="0.25">
      <c r="A12818" s="323"/>
    </row>
    <row r="12819" spans="1:1" x14ac:dyDescent="0.25">
      <c r="A12819" s="323"/>
    </row>
    <row r="12820" spans="1:1" x14ac:dyDescent="0.25">
      <c r="A12820" s="323"/>
    </row>
    <row r="12821" spans="1:1" x14ac:dyDescent="0.25">
      <c r="A12821" s="323"/>
    </row>
    <row r="12822" spans="1:1" x14ac:dyDescent="0.25">
      <c r="A12822" s="323"/>
    </row>
    <row r="12823" spans="1:1" x14ac:dyDescent="0.25">
      <c r="A12823" s="323"/>
    </row>
    <row r="12824" spans="1:1" x14ac:dyDescent="0.25">
      <c r="A12824" s="323"/>
    </row>
    <row r="12825" spans="1:1" x14ac:dyDescent="0.25">
      <c r="A12825" s="323"/>
    </row>
    <row r="12826" spans="1:1" x14ac:dyDescent="0.25">
      <c r="A12826" s="323"/>
    </row>
    <row r="12827" spans="1:1" x14ac:dyDescent="0.25">
      <c r="A12827" s="323"/>
    </row>
    <row r="12828" spans="1:1" x14ac:dyDescent="0.25">
      <c r="A12828" s="323"/>
    </row>
    <row r="12829" spans="1:1" x14ac:dyDescent="0.25">
      <c r="A12829" s="323"/>
    </row>
    <row r="12830" spans="1:1" x14ac:dyDescent="0.25">
      <c r="A12830" s="323"/>
    </row>
    <row r="12831" spans="1:1" x14ac:dyDescent="0.25">
      <c r="A12831" s="323"/>
    </row>
    <row r="12832" spans="1:1" x14ac:dyDescent="0.25">
      <c r="A12832" s="323"/>
    </row>
    <row r="12833" spans="1:1" x14ac:dyDescent="0.25">
      <c r="A12833" s="323"/>
    </row>
    <row r="12834" spans="1:1" x14ac:dyDescent="0.25">
      <c r="A12834" s="323"/>
    </row>
    <row r="12835" spans="1:1" x14ac:dyDescent="0.25">
      <c r="A12835" s="323"/>
    </row>
    <row r="12836" spans="1:1" x14ac:dyDescent="0.25">
      <c r="A12836" s="323"/>
    </row>
    <row r="12837" spans="1:1" x14ac:dyDescent="0.25">
      <c r="A12837" s="323"/>
    </row>
    <row r="12838" spans="1:1" x14ac:dyDescent="0.25">
      <c r="A12838" s="323"/>
    </row>
    <row r="12839" spans="1:1" x14ac:dyDescent="0.25">
      <c r="A12839" s="323"/>
    </row>
    <row r="12840" spans="1:1" x14ac:dyDescent="0.25">
      <c r="A12840" s="323"/>
    </row>
    <row r="12841" spans="1:1" x14ac:dyDescent="0.25">
      <c r="A12841" s="323"/>
    </row>
    <row r="12842" spans="1:1" x14ac:dyDescent="0.25">
      <c r="A12842" s="323"/>
    </row>
    <row r="12843" spans="1:1" x14ac:dyDescent="0.25">
      <c r="A12843" s="323"/>
    </row>
    <row r="12844" spans="1:1" x14ac:dyDescent="0.25">
      <c r="A12844" s="323"/>
    </row>
    <row r="12845" spans="1:1" x14ac:dyDescent="0.25">
      <c r="A12845" s="323"/>
    </row>
    <row r="12846" spans="1:1" x14ac:dyDescent="0.25">
      <c r="A12846" s="323"/>
    </row>
    <row r="12847" spans="1:1" x14ac:dyDescent="0.25">
      <c r="A12847" s="323"/>
    </row>
    <row r="12848" spans="1:1" x14ac:dyDescent="0.25">
      <c r="A12848" s="323"/>
    </row>
    <row r="12849" spans="1:1" x14ac:dyDescent="0.25">
      <c r="A12849" s="323"/>
    </row>
    <row r="12850" spans="1:1" x14ac:dyDescent="0.25">
      <c r="A12850" s="323"/>
    </row>
    <row r="12851" spans="1:1" x14ac:dyDescent="0.25">
      <c r="A12851" s="323"/>
    </row>
    <row r="12852" spans="1:1" x14ac:dyDescent="0.25">
      <c r="A12852" s="323"/>
    </row>
    <row r="12853" spans="1:1" x14ac:dyDescent="0.25">
      <c r="A12853" s="323"/>
    </row>
    <row r="12854" spans="1:1" x14ac:dyDescent="0.25">
      <c r="A12854" s="323"/>
    </row>
    <row r="12855" spans="1:1" x14ac:dyDescent="0.25">
      <c r="A12855" s="323"/>
    </row>
    <row r="12856" spans="1:1" x14ac:dyDescent="0.25">
      <c r="A12856" s="323"/>
    </row>
    <row r="12857" spans="1:1" x14ac:dyDescent="0.25">
      <c r="A12857" s="323"/>
    </row>
    <row r="12858" spans="1:1" x14ac:dyDescent="0.25">
      <c r="A12858" s="323"/>
    </row>
    <row r="12859" spans="1:1" x14ac:dyDescent="0.25">
      <c r="A12859" s="323"/>
    </row>
    <row r="12860" spans="1:1" x14ac:dyDescent="0.25">
      <c r="A12860" s="323"/>
    </row>
    <row r="12861" spans="1:1" x14ac:dyDescent="0.25">
      <c r="A12861" s="323"/>
    </row>
    <row r="12862" spans="1:1" x14ac:dyDescent="0.25">
      <c r="A12862" s="323"/>
    </row>
    <row r="12863" spans="1:1" x14ac:dyDescent="0.25">
      <c r="A12863" s="323"/>
    </row>
    <row r="12864" spans="1:1" x14ac:dyDescent="0.25">
      <c r="A12864" s="323"/>
    </row>
    <row r="12865" spans="1:1" x14ac:dyDescent="0.25">
      <c r="A12865" s="323"/>
    </row>
    <row r="12866" spans="1:1" x14ac:dyDescent="0.25">
      <c r="A12866" s="323"/>
    </row>
    <row r="12867" spans="1:1" x14ac:dyDescent="0.25">
      <c r="A12867" s="323"/>
    </row>
    <row r="12868" spans="1:1" x14ac:dyDescent="0.25">
      <c r="A12868" s="323"/>
    </row>
    <row r="12869" spans="1:1" x14ac:dyDescent="0.25">
      <c r="A12869" s="323"/>
    </row>
    <row r="12870" spans="1:1" x14ac:dyDescent="0.25">
      <c r="A12870" s="323"/>
    </row>
    <row r="12871" spans="1:1" x14ac:dyDescent="0.25">
      <c r="A12871" s="323"/>
    </row>
    <row r="12872" spans="1:1" x14ac:dyDescent="0.25">
      <c r="A12872" s="323"/>
    </row>
    <row r="12873" spans="1:1" x14ac:dyDescent="0.25">
      <c r="A12873" s="323"/>
    </row>
    <row r="12874" spans="1:1" x14ac:dyDescent="0.25">
      <c r="A12874" s="323"/>
    </row>
    <row r="12875" spans="1:1" x14ac:dyDescent="0.25">
      <c r="A12875" s="323"/>
    </row>
    <row r="12876" spans="1:1" x14ac:dyDescent="0.25">
      <c r="A12876" s="323"/>
    </row>
    <row r="12877" spans="1:1" x14ac:dyDescent="0.25">
      <c r="A12877" s="323"/>
    </row>
    <row r="12878" spans="1:1" x14ac:dyDescent="0.25">
      <c r="A12878" s="323"/>
    </row>
    <row r="12879" spans="1:1" x14ac:dyDescent="0.25">
      <c r="A12879" s="323"/>
    </row>
    <row r="12880" spans="1:1" x14ac:dyDescent="0.25">
      <c r="A12880" s="323"/>
    </row>
    <row r="12881" spans="1:1" x14ac:dyDescent="0.25">
      <c r="A12881" s="323"/>
    </row>
    <row r="12882" spans="1:1" x14ac:dyDescent="0.25">
      <c r="A12882" s="323"/>
    </row>
    <row r="12883" spans="1:1" x14ac:dyDescent="0.25">
      <c r="A12883" s="323"/>
    </row>
    <row r="12884" spans="1:1" x14ac:dyDescent="0.25">
      <c r="A12884" s="323"/>
    </row>
    <row r="12885" spans="1:1" x14ac:dyDescent="0.25">
      <c r="A12885" s="323"/>
    </row>
    <row r="12886" spans="1:1" x14ac:dyDescent="0.25">
      <c r="A12886" s="323"/>
    </row>
    <row r="12887" spans="1:1" x14ac:dyDescent="0.25">
      <c r="A12887" s="323"/>
    </row>
    <row r="12888" spans="1:1" x14ac:dyDescent="0.25">
      <c r="A12888" s="323"/>
    </row>
    <row r="12889" spans="1:1" x14ac:dyDescent="0.25">
      <c r="A12889" s="323"/>
    </row>
    <row r="12890" spans="1:1" x14ac:dyDescent="0.25">
      <c r="A12890" s="323"/>
    </row>
    <row r="12891" spans="1:1" x14ac:dyDescent="0.25">
      <c r="A12891" s="323"/>
    </row>
    <row r="12892" spans="1:1" x14ac:dyDescent="0.25">
      <c r="A12892" s="323"/>
    </row>
    <row r="12893" spans="1:1" x14ac:dyDescent="0.25">
      <c r="A12893" s="323"/>
    </row>
    <row r="12894" spans="1:1" x14ac:dyDescent="0.25">
      <c r="A12894" s="323"/>
    </row>
    <row r="12895" spans="1:1" x14ac:dyDescent="0.25">
      <c r="A12895" s="323"/>
    </row>
    <row r="12896" spans="1:1" x14ac:dyDescent="0.25">
      <c r="A12896" s="323"/>
    </row>
    <row r="12897" spans="1:1" x14ac:dyDescent="0.25">
      <c r="A12897" s="323"/>
    </row>
    <row r="12898" spans="1:1" x14ac:dyDescent="0.25">
      <c r="A12898" s="323"/>
    </row>
    <row r="12899" spans="1:1" x14ac:dyDescent="0.25">
      <c r="A12899" s="323"/>
    </row>
    <row r="12900" spans="1:1" x14ac:dyDescent="0.25">
      <c r="A12900" s="323"/>
    </row>
    <row r="12901" spans="1:1" x14ac:dyDescent="0.25">
      <c r="A12901" s="323"/>
    </row>
    <row r="12902" spans="1:1" x14ac:dyDescent="0.25">
      <c r="A12902" s="323"/>
    </row>
    <row r="12903" spans="1:1" x14ac:dyDescent="0.25">
      <c r="A12903" s="323"/>
    </row>
    <row r="12904" spans="1:1" x14ac:dyDescent="0.25">
      <c r="A12904" s="323"/>
    </row>
    <row r="12905" spans="1:1" x14ac:dyDescent="0.25">
      <c r="A12905" s="323"/>
    </row>
    <row r="12906" spans="1:1" x14ac:dyDescent="0.25">
      <c r="A12906" s="323"/>
    </row>
    <row r="12907" spans="1:1" x14ac:dyDescent="0.25">
      <c r="A12907" s="323"/>
    </row>
    <row r="12908" spans="1:1" x14ac:dyDescent="0.25">
      <c r="A12908" s="323"/>
    </row>
    <row r="12909" spans="1:1" x14ac:dyDescent="0.25">
      <c r="A12909" s="323"/>
    </row>
    <row r="12910" spans="1:1" x14ac:dyDescent="0.25">
      <c r="A12910" s="323"/>
    </row>
    <row r="12911" spans="1:1" x14ac:dyDescent="0.25">
      <c r="A12911" s="323"/>
    </row>
    <row r="12912" spans="1:1" x14ac:dyDescent="0.25">
      <c r="A12912" s="323"/>
    </row>
    <row r="12913" spans="1:1" x14ac:dyDescent="0.25">
      <c r="A12913" s="323"/>
    </row>
    <row r="12914" spans="1:1" x14ac:dyDescent="0.25">
      <c r="A12914" s="323"/>
    </row>
    <row r="12915" spans="1:1" x14ac:dyDescent="0.25">
      <c r="A12915" s="323"/>
    </row>
    <row r="12916" spans="1:1" x14ac:dyDescent="0.25">
      <c r="A12916" s="323"/>
    </row>
    <row r="12917" spans="1:1" x14ac:dyDescent="0.25">
      <c r="A12917" s="323"/>
    </row>
    <row r="12918" spans="1:1" x14ac:dyDescent="0.25">
      <c r="A12918" s="323"/>
    </row>
    <row r="12919" spans="1:1" x14ac:dyDescent="0.25">
      <c r="A12919" s="323"/>
    </row>
    <row r="12920" spans="1:1" x14ac:dyDescent="0.25">
      <c r="A12920" s="323"/>
    </row>
    <row r="12921" spans="1:1" x14ac:dyDescent="0.25">
      <c r="A12921" s="323"/>
    </row>
    <row r="12922" spans="1:1" x14ac:dyDescent="0.25">
      <c r="A12922" s="323"/>
    </row>
    <row r="12923" spans="1:1" x14ac:dyDescent="0.25">
      <c r="A12923" s="323"/>
    </row>
    <row r="12924" spans="1:1" x14ac:dyDescent="0.25">
      <c r="A12924" s="323"/>
    </row>
    <row r="12925" spans="1:1" x14ac:dyDescent="0.25">
      <c r="A12925" s="323"/>
    </row>
    <row r="12926" spans="1:1" x14ac:dyDescent="0.25">
      <c r="A12926" s="323"/>
    </row>
    <row r="12927" spans="1:1" x14ac:dyDescent="0.25">
      <c r="A12927" s="323"/>
    </row>
    <row r="12928" spans="1:1" x14ac:dyDescent="0.25">
      <c r="A12928" s="323"/>
    </row>
    <row r="12929" spans="1:1" x14ac:dyDescent="0.25">
      <c r="A12929" s="323"/>
    </row>
    <row r="12930" spans="1:1" x14ac:dyDescent="0.25">
      <c r="A12930" s="323"/>
    </row>
    <row r="12931" spans="1:1" x14ac:dyDescent="0.25">
      <c r="A12931" s="323"/>
    </row>
    <row r="12932" spans="1:1" x14ac:dyDescent="0.25">
      <c r="A12932" s="323"/>
    </row>
    <row r="12933" spans="1:1" x14ac:dyDescent="0.25">
      <c r="A12933" s="323"/>
    </row>
    <row r="12934" spans="1:1" x14ac:dyDescent="0.25">
      <c r="A12934" s="323"/>
    </row>
    <row r="12935" spans="1:1" x14ac:dyDescent="0.25">
      <c r="A12935" s="323"/>
    </row>
    <row r="12936" spans="1:1" x14ac:dyDescent="0.25">
      <c r="A12936" s="323"/>
    </row>
    <row r="12937" spans="1:1" x14ac:dyDescent="0.25">
      <c r="A12937" s="323"/>
    </row>
    <row r="12938" spans="1:1" x14ac:dyDescent="0.25">
      <c r="A12938" s="323"/>
    </row>
    <row r="12939" spans="1:1" x14ac:dyDescent="0.25">
      <c r="A12939" s="323"/>
    </row>
    <row r="12940" spans="1:1" x14ac:dyDescent="0.25">
      <c r="A12940" s="323"/>
    </row>
    <row r="12941" spans="1:1" x14ac:dyDescent="0.25">
      <c r="A12941" s="323"/>
    </row>
    <row r="12942" spans="1:1" x14ac:dyDescent="0.25">
      <c r="A12942" s="323"/>
    </row>
    <row r="12943" spans="1:1" x14ac:dyDescent="0.25">
      <c r="A12943" s="323"/>
    </row>
    <row r="12944" spans="1:1" x14ac:dyDescent="0.25">
      <c r="A12944" s="323"/>
    </row>
    <row r="12945" spans="1:1" x14ac:dyDescent="0.25">
      <c r="A12945" s="323"/>
    </row>
    <row r="12946" spans="1:1" x14ac:dyDescent="0.25">
      <c r="A12946" s="323"/>
    </row>
    <row r="12947" spans="1:1" x14ac:dyDescent="0.25">
      <c r="A12947" s="323"/>
    </row>
    <row r="12948" spans="1:1" x14ac:dyDescent="0.25">
      <c r="A12948" s="323"/>
    </row>
    <row r="12949" spans="1:1" x14ac:dyDescent="0.25">
      <c r="A12949" s="323"/>
    </row>
    <row r="12950" spans="1:1" x14ac:dyDescent="0.25">
      <c r="A12950" s="323"/>
    </row>
    <row r="12951" spans="1:1" x14ac:dyDescent="0.25">
      <c r="A12951" s="323"/>
    </row>
    <row r="12952" spans="1:1" x14ac:dyDescent="0.25">
      <c r="A12952" s="323"/>
    </row>
    <row r="12953" spans="1:1" x14ac:dyDescent="0.25">
      <c r="A12953" s="323"/>
    </row>
    <row r="12954" spans="1:1" x14ac:dyDescent="0.25">
      <c r="A12954" s="323"/>
    </row>
    <row r="12955" spans="1:1" x14ac:dyDescent="0.25">
      <c r="A12955" s="323"/>
    </row>
    <row r="12956" spans="1:1" x14ac:dyDescent="0.25">
      <c r="A12956" s="323"/>
    </row>
    <row r="12957" spans="1:1" x14ac:dyDescent="0.25">
      <c r="A12957" s="323"/>
    </row>
    <row r="12958" spans="1:1" x14ac:dyDescent="0.25">
      <c r="A12958" s="323"/>
    </row>
    <row r="12959" spans="1:1" x14ac:dyDescent="0.25">
      <c r="A12959" s="323"/>
    </row>
    <row r="12960" spans="1:1" x14ac:dyDescent="0.25">
      <c r="A12960" s="323"/>
    </row>
    <row r="12961" spans="1:1" x14ac:dyDescent="0.25">
      <c r="A12961" s="323"/>
    </row>
    <row r="12962" spans="1:1" x14ac:dyDescent="0.25">
      <c r="A12962" s="323"/>
    </row>
    <row r="12963" spans="1:1" x14ac:dyDescent="0.25">
      <c r="A12963" s="323"/>
    </row>
    <row r="12964" spans="1:1" x14ac:dyDescent="0.25">
      <c r="A12964" s="323"/>
    </row>
    <row r="12965" spans="1:1" x14ac:dyDescent="0.25">
      <c r="A12965" s="323"/>
    </row>
    <row r="12966" spans="1:1" x14ac:dyDescent="0.25">
      <c r="A12966" s="323"/>
    </row>
    <row r="12967" spans="1:1" x14ac:dyDescent="0.25">
      <c r="A12967" s="323"/>
    </row>
    <row r="12968" spans="1:1" x14ac:dyDescent="0.25">
      <c r="A12968" s="323"/>
    </row>
    <row r="12969" spans="1:1" x14ac:dyDescent="0.25">
      <c r="A12969" s="323"/>
    </row>
    <row r="12970" spans="1:1" x14ac:dyDescent="0.25">
      <c r="A12970" s="323"/>
    </row>
    <row r="12971" spans="1:1" x14ac:dyDescent="0.25">
      <c r="A12971" s="323"/>
    </row>
    <row r="12972" spans="1:1" x14ac:dyDescent="0.25">
      <c r="A12972" s="323"/>
    </row>
    <row r="12973" spans="1:1" x14ac:dyDescent="0.25">
      <c r="A12973" s="323"/>
    </row>
    <row r="12974" spans="1:1" x14ac:dyDescent="0.25">
      <c r="A12974" s="323"/>
    </row>
    <row r="12975" spans="1:1" x14ac:dyDescent="0.25">
      <c r="A12975" s="323"/>
    </row>
    <row r="12976" spans="1:1" x14ac:dyDescent="0.25">
      <c r="A12976" s="323"/>
    </row>
    <row r="12977" spans="1:1" x14ac:dyDescent="0.25">
      <c r="A12977" s="323"/>
    </row>
    <row r="12978" spans="1:1" x14ac:dyDescent="0.25">
      <c r="A12978" s="323"/>
    </row>
    <row r="12979" spans="1:1" x14ac:dyDescent="0.25">
      <c r="A12979" s="323"/>
    </row>
    <row r="12980" spans="1:1" x14ac:dyDescent="0.25">
      <c r="A12980" s="323"/>
    </row>
    <row r="12981" spans="1:1" x14ac:dyDescent="0.25">
      <c r="A12981" s="323"/>
    </row>
    <row r="12982" spans="1:1" x14ac:dyDescent="0.25">
      <c r="A12982" s="323"/>
    </row>
    <row r="12983" spans="1:1" x14ac:dyDescent="0.25">
      <c r="A12983" s="323"/>
    </row>
    <row r="12984" spans="1:1" x14ac:dyDescent="0.25">
      <c r="A12984" s="323"/>
    </row>
    <row r="12985" spans="1:1" x14ac:dyDescent="0.25">
      <c r="A12985" s="323"/>
    </row>
    <row r="12986" spans="1:1" x14ac:dyDescent="0.25">
      <c r="A12986" s="323"/>
    </row>
    <row r="12987" spans="1:1" x14ac:dyDescent="0.25">
      <c r="A12987" s="323"/>
    </row>
    <row r="12988" spans="1:1" x14ac:dyDescent="0.25">
      <c r="A12988" s="323"/>
    </row>
    <row r="12989" spans="1:1" x14ac:dyDescent="0.25">
      <c r="A12989" s="323"/>
    </row>
    <row r="12990" spans="1:1" x14ac:dyDescent="0.25">
      <c r="A12990" s="323"/>
    </row>
    <row r="12991" spans="1:1" x14ac:dyDescent="0.25">
      <c r="A12991" s="323"/>
    </row>
    <row r="12992" spans="1:1" x14ac:dyDescent="0.25">
      <c r="A12992" s="323"/>
    </row>
    <row r="12993" spans="1:1" x14ac:dyDescent="0.25">
      <c r="A12993" s="323"/>
    </row>
    <row r="12994" spans="1:1" x14ac:dyDescent="0.25">
      <c r="A12994" s="323"/>
    </row>
    <row r="12995" spans="1:1" x14ac:dyDescent="0.25">
      <c r="A12995" s="323"/>
    </row>
    <row r="12996" spans="1:1" x14ac:dyDescent="0.25">
      <c r="A12996" s="323"/>
    </row>
    <row r="12997" spans="1:1" x14ac:dyDescent="0.25">
      <c r="A12997" s="323"/>
    </row>
    <row r="12998" spans="1:1" x14ac:dyDescent="0.25">
      <c r="A12998" s="323"/>
    </row>
    <row r="12999" spans="1:1" x14ac:dyDescent="0.25">
      <c r="A12999" s="323"/>
    </row>
    <row r="13000" spans="1:1" x14ac:dyDescent="0.25">
      <c r="A13000" s="323"/>
    </row>
    <row r="13001" spans="1:1" x14ac:dyDescent="0.25">
      <c r="A13001" s="323"/>
    </row>
    <row r="13002" spans="1:1" x14ac:dyDescent="0.25">
      <c r="A13002" s="323"/>
    </row>
    <row r="13003" spans="1:1" x14ac:dyDescent="0.25">
      <c r="A13003" s="323"/>
    </row>
    <row r="13004" spans="1:1" x14ac:dyDescent="0.25">
      <c r="A13004" s="323"/>
    </row>
    <row r="13005" spans="1:1" x14ac:dyDescent="0.25">
      <c r="A13005" s="323"/>
    </row>
    <row r="13006" spans="1:1" x14ac:dyDescent="0.25">
      <c r="A13006" s="323"/>
    </row>
    <row r="13007" spans="1:1" x14ac:dyDescent="0.25">
      <c r="A13007" s="323"/>
    </row>
    <row r="13008" spans="1:1" x14ac:dyDescent="0.25">
      <c r="A13008" s="323"/>
    </row>
    <row r="13009" spans="1:1" x14ac:dyDescent="0.25">
      <c r="A13009" s="323"/>
    </row>
    <row r="13010" spans="1:1" x14ac:dyDescent="0.25">
      <c r="A13010" s="323"/>
    </row>
    <row r="13011" spans="1:1" x14ac:dyDescent="0.25">
      <c r="A13011" s="323"/>
    </row>
    <row r="13012" spans="1:1" x14ac:dyDescent="0.25">
      <c r="A13012" s="323"/>
    </row>
    <row r="13013" spans="1:1" x14ac:dyDescent="0.25">
      <c r="A13013" s="323"/>
    </row>
    <row r="13014" spans="1:1" x14ac:dyDescent="0.25">
      <c r="A13014" s="323"/>
    </row>
    <row r="13015" spans="1:1" x14ac:dyDescent="0.25">
      <c r="A13015" s="323"/>
    </row>
    <row r="13016" spans="1:1" x14ac:dyDescent="0.25">
      <c r="A13016" s="323"/>
    </row>
    <row r="13017" spans="1:1" x14ac:dyDescent="0.25">
      <c r="A13017" s="323"/>
    </row>
    <row r="13018" spans="1:1" x14ac:dyDescent="0.25">
      <c r="A13018" s="323"/>
    </row>
    <row r="13019" spans="1:1" x14ac:dyDescent="0.25">
      <c r="A13019" s="323"/>
    </row>
    <row r="13020" spans="1:1" x14ac:dyDescent="0.25">
      <c r="A13020" s="323"/>
    </row>
    <row r="13021" spans="1:1" x14ac:dyDescent="0.25">
      <c r="A13021" s="323"/>
    </row>
    <row r="13022" spans="1:1" x14ac:dyDescent="0.25">
      <c r="A13022" s="323"/>
    </row>
    <row r="13023" spans="1:1" x14ac:dyDescent="0.25">
      <c r="A13023" s="323"/>
    </row>
    <row r="13024" spans="1:1" x14ac:dyDescent="0.25">
      <c r="A13024" s="323"/>
    </row>
    <row r="13025" spans="1:1" x14ac:dyDescent="0.25">
      <c r="A13025" s="323"/>
    </row>
    <row r="13026" spans="1:1" x14ac:dyDescent="0.25">
      <c r="A13026" s="323"/>
    </row>
    <row r="13027" spans="1:1" x14ac:dyDescent="0.25">
      <c r="A13027" s="323"/>
    </row>
    <row r="13028" spans="1:1" x14ac:dyDescent="0.25">
      <c r="A13028" s="323"/>
    </row>
    <row r="13029" spans="1:1" x14ac:dyDescent="0.25">
      <c r="A13029" s="323"/>
    </row>
    <row r="13030" spans="1:1" x14ac:dyDescent="0.25">
      <c r="A13030" s="323"/>
    </row>
    <row r="13031" spans="1:1" x14ac:dyDescent="0.25">
      <c r="A13031" s="323"/>
    </row>
    <row r="13032" spans="1:1" x14ac:dyDescent="0.25">
      <c r="A13032" s="323"/>
    </row>
    <row r="13033" spans="1:1" x14ac:dyDescent="0.25">
      <c r="A13033" s="323"/>
    </row>
    <row r="13034" spans="1:1" x14ac:dyDescent="0.25">
      <c r="A13034" s="323"/>
    </row>
    <row r="13035" spans="1:1" x14ac:dyDescent="0.25">
      <c r="A13035" s="323"/>
    </row>
    <row r="13036" spans="1:1" x14ac:dyDescent="0.25">
      <c r="A13036" s="323"/>
    </row>
    <row r="13037" spans="1:1" x14ac:dyDescent="0.25">
      <c r="A13037" s="323"/>
    </row>
    <row r="13038" spans="1:1" x14ac:dyDescent="0.25">
      <c r="A13038" s="323"/>
    </row>
    <row r="13039" spans="1:1" x14ac:dyDescent="0.25">
      <c r="A13039" s="323"/>
    </row>
    <row r="13040" spans="1:1" x14ac:dyDescent="0.25">
      <c r="A13040" s="323"/>
    </row>
    <row r="13041" spans="1:1" x14ac:dyDescent="0.25">
      <c r="A13041" s="323"/>
    </row>
    <row r="13042" spans="1:1" x14ac:dyDescent="0.25">
      <c r="A13042" s="323"/>
    </row>
    <row r="13043" spans="1:1" x14ac:dyDescent="0.25">
      <c r="A13043" s="323"/>
    </row>
    <row r="13044" spans="1:1" x14ac:dyDescent="0.25">
      <c r="A13044" s="323"/>
    </row>
    <row r="13045" spans="1:1" x14ac:dyDescent="0.25">
      <c r="A13045" s="323"/>
    </row>
    <row r="13046" spans="1:1" x14ac:dyDescent="0.25">
      <c r="A13046" s="323"/>
    </row>
    <row r="13047" spans="1:1" x14ac:dyDescent="0.25">
      <c r="A13047" s="323"/>
    </row>
    <row r="13048" spans="1:1" x14ac:dyDescent="0.25">
      <c r="A13048" s="323"/>
    </row>
    <row r="13049" spans="1:1" x14ac:dyDescent="0.25">
      <c r="A13049" s="323"/>
    </row>
    <row r="13050" spans="1:1" x14ac:dyDescent="0.25">
      <c r="A13050" s="323"/>
    </row>
    <row r="13051" spans="1:1" x14ac:dyDescent="0.25">
      <c r="A13051" s="323"/>
    </row>
    <row r="13052" spans="1:1" x14ac:dyDescent="0.25">
      <c r="A13052" s="323"/>
    </row>
    <row r="13053" spans="1:1" x14ac:dyDescent="0.25">
      <c r="A13053" s="323"/>
    </row>
    <row r="13054" spans="1:1" x14ac:dyDescent="0.25">
      <c r="A13054" s="323"/>
    </row>
    <row r="13055" spans="1:1" x14ac:dyDescent="0.25">
      <c r="A13055" s="323"/>
    </row>
    <row r="13056" spans="1:1" x14ac:dyDescent="0.25">
      <c r="A13056" s="323"/>
    </row>
    <row r="13057" spans="1:1" x14ac:dyDescent="0.25">
      <c r="A13057" s="323"/>
    </row>
    <row r="13058" spans="1:1" x14ac:dyDescent="0.25">
      <c r="A13058" s="323"/>
    </row>
    <row r="13059" spans="1:1" x14ac:dyDescent="0.25">
      <c r="A13059" s="323"/>
    </row>
    <row r="13060" spans="1:1" x14ac:dyDescent="0.25">
      <c r="A13060" s="323"/>
    </row>
    <row r="13061" spans="1:1" x14ac:dyDescent="0.25">
      <c r="A13061" s="323"/>
    </row>
    <row r="13062" spans="1:1" x14ac:dyDescent="0.25">
      <c r="A13062" s="323"/>
    </row>
    <row r="13063" spans="1:1" x14ac:dyDescent="0.25">
      <c r="A13063" s="323"/>
    </row>
    <row r="13064" spans="1:1" x14ac:dyDescent="0.25">
      <c r="A13064" s="323"/>
    </row>
    <row r="13065" spans="1:1" x14ac:dyDescent="0.25">
      <c r="A13065" s="323"/>
    </row>
    <row r="13066" spans="1:1" x14ac:dyDescent="0.25">
      <c r="A13066" s="323"/>
    </row>
    <row r="13067" spans="1:1" x14ac:dyDescent="0.25">
      <c r="A13067" s="323"/>
    </row>
    <row r="13068" spans="1:1" x14ac:dyDescent="0.25">
      <c r="A13068" s="323"/>
    </row>
    <row r="13069" spans="1:1" x14ac:dyDescent="0.25">
      <c r="A13069" s="323"/>
    </row>
    <row r="13070" spans="1:1" x14ac:dyDescent="0.25">
      <c r="A13070" s="323"/>
    </row>
    <row r="13071" spans="1:1" x14ac:dyDescent="0.25">
      <c r="A13071" s="323"/>
    </row>
    <row r="13072" spans="1:1" x14ac:dyDescent="0.25">
      <c r="A13072" s="323"/>
    </row>
    <row r="13073" spans="1:1" x14ac:dyDescent="0.25">
      <c r="A13073" s="323"/>
    </row>
    <row r="13074" spans="1:1" x14ac:dyDescent="0.25">
      <c r="A13074" s="323"/>
    </row>
    <row r="13075" spans="1:1" x14ac:dyDescent="0.25">
      <c r="A13075" s="323"/>
    </row>
    <row r="13076" spans="1:1" x14ac:dyDescent="0.25">
      <c r="A13076" s="323"/>
    </row>
    <row r="13077" spans="1:1" x14ac:dyDescent="0.25">
      <c r="A13077" s="323"/>
    </row>
    <row r="13078" spans="1:1" x14ac:dyDescent="0.25">
      <c r="A13078" s="323"/>
    </row>
    <row r="13079" spans="1:1" x14ac:dyDescent="0.25">
      <c r="A13079" s="323"/>
    </row>
    <row r="13080" spans="1:1" x14ac:dyDescent="0.25">
      <c r="A13080" s="323"/>
    </row>
    <row r="13081" spans="1:1" x14ac:dyDescent="0.25">
      <c r="A13081" s="323"/>
    </row>
    <row r="13082" spans="1:1" x14ac:dyDescent="0.25">
      <c r="A13082" s="323"/>
    </row>
    <row r="13083" spans="1:1" x14ac:dyDescent="0.25">
      <c r="A13083" s="323"/>
    </row>
    <row r="13084" spans="1:1" x14ac:dyDescent="0.25">
      <c r="A13084" s="323"/>
    </row>
    <row r="13085" spans="1:1" x14ac:dyDescent="0.25">
      <c r="A13085" s="323"/>
    </row>
    <row r="13086" spans="1:1" x14ac:dyDescent="0.25">
      <c r="A13086" s="323"/>
    </row>
    <row r="13087" spans="1:1" x14ac:dyDescent="0.25">
      <c r="A13087" s="323"/>
    </row>
    <row r="13088" spans="1:1" x14ac:dyDescent="0.25">
      <c r="A13088" s="323"/>
    </row>
    <row r="13089" spans="1:1" x14ac:dyDescent="0.25">
      <c r="A13089" s="323"/>
    </row>
    <row r="13090" spans="1:1" x14ac:dyDescent="0.25">
      <c r="A13090" s="323"/>
    </row>
    <row r="13091" spans="1:1" x14ac:dyDescent="0.25">
      <c r="A13091" s="323"/>
    </row>
    <row r="13092" spans="1:1" x14ac:dyDescent="0.25">
      <c r="A13092" s="323"/>
    </row>
    <row r="13093" spans="1:1" x14ac:dyDescent="0.25">
      <c r="A13093" s="323"/>
    </row>
    <row r="13094" spans="1:1" x14ac:dyDescent="0.25">
      <c r="A13094" s="323"/>
    </row>
    <row r="13095" spans="1:1" x14ac:dyDescent="0.25">
      <c r="A13095" s="323"/>
    </row>
    <row r="13096" spans="1:1" x14ac:dyDescent="0.25">
      <c r="A13096" s="323"/>
    </row>
    <row r="13097" spans="1:1" x14ac:dyDescent="0.25">
      <c r="A13097" s="323"/>
    </row>
    <row r="13098" spans="1:1" x14ac:dyDescent="0.25">
      <c r="A13098" s="323"/>
    </row>
    <row r="13099" spans="1:1" x14ac:dyDescent="0.25">
      <c r="A13099" s="323"/>
    </row>
    <row r="13100" spans="1:1" x14ac:dyDescent="0.25">
      <c r="A13100" s="323"/>
    </row>
    <row r="13101" spans="1:1" x14ac:dyDescent="0.25">
      <c r="A13101" s="323"/>
    </row>
    <row r="13102" spans="1:1" x14ac:dyDescent="0.25">
      <c r="A13102" s="323"/>
    </row>
    <row r="13103" spans="1:1" x14ac:dyDescent="0.25">
      <c r="A13103" s="323"/>
    </row>
    <row r="13104" spans="1:1" x14ac:dyDescent="0.25">
      <c r="A13104" s="323"/>
    </row>
    <row r="13105" spans="1:1" x14ac:dyDescent="0.25">
      <c r="A13105" s="323"/>
    </row>
    <row r="13106" spans="1:1" x14ac:dyDescent="0.25">
      <c r="A13106" s="323"/>
    </row>
    <row r="13107" spans="1:1" x14ac:dyDescent="0.25">
      <c r="A13107" s="323"/>
    </row>
    <row r="13108" spans="1:1" x14ac:dyDescent="0.25">
      <c r="A13108" s="323"/>
    </row>
    <row r="13109" spans="1:1" x14ac:dyDescent="0.25">
      <c r="A13109" s="323"/>
    </row>
    <row r="13110" spans="1:1" x14ac:dyDescent="0.25">
      <c r="A13110" s="323"/>
    </row>
    <row r="13111" spans="1:1" x14ac:dyDescent="0.25">
      <c r="A13111" s="323"/>
    </row>
    <row r="13112" spans="1:1" x14ac:dyDescent="0.25">
      <c r="A13112" s="323"/>
    </row>
    <row r="13113" spans="1:1" x14ac:dyDescent="0.25">
      <c r="A13113" s="323"/>
    </row>
    <row r="13114" spans="1:1" x14ac:dyDescent="0.25">
      <c r="A13114" s="323"/>
    </row>
    <row r="13115" spans="1:1" x14ac:dyDescent="0.25">
      <c r="A13115" s="323"/>
    </row>
    <row r="13116" spans="1:1" x14ac:dyDescent="0.25">
      <c r="A13116" s="323"/>
    </row>
    <row r="13117" spans="1:1" x14ac:dyDescent="0.25">
      <c r="A13117" s="323"/>
    </row>
    <row r="13118" spans="1:1" x14ac:dyDescent="0.25">
      <c r="A13118" s="323"/>
    </row>
    <row r="13119" spans="1:1" x14ac:dyDescent="0.25">
      <c r="A13119" s="323"/>
    </row>
    <row r="13120" spans="1:1" x14ac:dyDescent="0.25">
      <c r="A13120" s="323"/>
    </row>
    <row r="13121" spans="1:1" x14ac:dyDescent="0.25">
      <c r="A13121" s="323"/>
    </row>
    <row r="13122" spans="1:1" x14ac:dyDescent="0.25">
      <c r="A13122" s="323"/>
    </row>
    <row r="13123" spans="1:1" x14ac:dyDescent="0.25">
      <c r="A13123" s="323"/>
    </row>
    <row r="13124" spans="1:1" x14ac:dyDescent="0.25">
      <c r="A13124" s="323"/>
    </row>
    <row r="13125" spans="1:1" x14ac:dyDescent="0.25">
      <c r="A13125" s="323"/>
    </row>
    <row r="13126" spans="1:1" x14ac:dyDescent="0.25">
      <c r="A13126" s="323"/>
    </row>
    <row r="13127" spans="1:1" x14ac:dyDescent="0.25">
      <c r="A13127" s="323"/>
    </row>
    <row r="13128" spans="1:1" x14ac:dyDescent="0.25">
      <c r="A13128" s="323"/>
    </row>
    <row r="13129" spans="1:1" x14ac:dyDescent="0.25">
      <c r="A13129" s="323"/>
    </row>
    <row r="13130" spans="1:1" x14ac:dyDescent="0.25">
      <c r="A13130" s="323"/>
    </row>
    <row r="13131" spans="1:1" x14ac:dyDescent="0.25">
      <c r="A13131" s="323"/>
    </row>
    <row r="13132" spans="1:1" x14ac:dyDescent="0.25">
      <c r="A13132" s="323"/>
    </row>
    <row r="13133" spans="1:1" x14ac:dyDescent="0.25">
      <c r="A13133" s="323"/>
    </row>
    <row r="13134" spans="1:1" x14ac:dyDescent="0.25">
      <c r="A13134" s="323"/>
    </row>
    <row r="13135" spans="1:1" x14ac:dyDescent="0.25">
      <c r="A13135" s="323"/>
    </row>
    <row r="13136" spans="1:1" x14ac:dyDescent="0.25">
      <c r="A13136" s="323"/>
    </row>
    <row r="13137" spans="1:1" x14ac:dyDescent="0.25">
      <c r="A13137" s="323"/>
    </row>
    <row r="13138" spans="1:1" x14ac:dyDescent="0.25">
      <c r="A13138" s="323"/>
    </row>
    <row r="13139" spans="1:1" x14ac:dyDescent="0.25">
      <c r="A13139" s="323"/>
    </row>
    <row r="13140" spans="1:1" x14ac:dyDescent="0.25">
      <c r="A13140" s="323"/>
    </row>
    <row r="13141" spans="1:1" x14ac:dyDescent="0.25">
      <c r="A13141" s="323"/>
    </row>
    <row r="13142" spans="1:1" x14ac:dyDescent="0.25">
      <c r="A13142" s="323"/>
    </row>
    <row r="13143" spans="1:1" x14ac:dyDescent="0.25">
      <c r="A13143" s="323"/>
    </row>
    <row r="13144" spans="1:1" x14ac:dyDescent="0.25">
      <c r="A13144" s="323"/>
    </row>
    <row r="13145" spans="1:1" x14ac:dyDescent="0.25">
      <c r="A13145" s="323"/>
    </row>
    <row r="13146" spans="1:1" x14ac:dyDescent="0.25">
      <c r="A13146" s="323"/>
    </row>
    <row r="13147" spans="1:1" x14ac:dyDescent="0.25">
      <c r="A13147" s="323"/>
    </row>
    <row r="13148" spans="1:1" x14ac:dyDescent="0.25">
      <c r="A13148" s="323"/>
    </row>
    <row r="13149" spans="1:1" x14ac:dyDescent="0.25">
      <c r="A13149" s="323"/>
    </row>
    <row r="13150" spans="1:1" x14ac:dyDescent="0.25">
      <c r="A13150" s="323"/>
    </row>
    <row r="13151" spans="1:1" x14ac:dyDescent="0.25">
      <c r="A13151" s="323"/>
    </row>
    <row r="13152" spans="1:1" x14ac:dyDescent="0.25">
      <c r="A13152" s="323"/>
    </row>
    <row r="13153" spans="1:1" x14ac:dyDescent="0.25">
      <c r="A13153" s="323"/>
    </row>
    <row r="13154" spans="1:1" x14ac:dyDescent="0.25">
      <c r="A13154" s="323"/>
    </row>
    <row r="13155" spans="1:1" x14ac:dyDescent="0.25">
      <c r="A13155" s="323"/>
    </row>
    <row r="13156" spans="1:1" x14ac:dyDescent="0.25">
      <c r="A13156" s="323"/>
    </row>
    <row r="13157" spans="1:1" x14ac:dyDescent="0.25">
      <c r="A13157" s="323"/>
    </row>
    <row r="13158" spans="1:1" x14ac:dyDescent="0.25">
      <c r="A13158" s="323"/>
    </row>
    <row r="13159" spans="1:1" x14ac:dyDescent="0.25">
      <c r="A13159" s="323"/>
    </row>
    <row r="13160" spans="1:1" x14ac:dyDescent="0.25">
      <c r="A13160" s="323"/>
    </row>
    <row r="13161" spans="1:1" x14ac:dyDescent="0.25">
      <c r="A13161" s="323"/>
    </row>
    <row r="13162" spans="1:1" x14ac:dyDescent="0.25">
      <c r="A13162" s="323"/>
    </row>
    <row r="13163" spans="1:1" x14ac:dyDescent="0.25">
      <c r="A13163" s="323"/>
    </row>
    <row r="13164" spans="1:1" x14ac:dyDescent="0.25">
      <c r="A13164" s="323"/>
    </row>
    <row r="13165" spans="1:1" x14ac:dyDescent="0.25">
      <c r="A13165" s="323"/>
    </row>
    <row r="13166" spans="1:1" x14ac:dyDescent="0.25">
      <c r="A13166" s="323"/>
    </row>
    <row r="13167" spans="1:1" x14ac:dyDescent="0.25">
      <c r="A13167" s="323"/>
    </row>
    <row r="13168" spans="1:1" x14ac:dyDescent="0.25">
      <c r="A13168" s="323"/>
    </row>
    <row r="13169" spans="1:1" x14ac:dyDescent="0.25">
      <c r="A13169" s="323"/>
    </row>
    <row r="13170" spans="1:1" x14ac:dyDescent="0.25">
      <c r="A13170" s="323"/>
    </row>
    <row r="13171" spans="1:1" x14ac:dyDescent="0.25">
      <c r="A13171" s="323"/>
    </row>
    <row r="13172" spans="1:1" x14ac:dyDescent="0.25">
      <c r="A13172" s="323"/>
    </row>
    <row r="13173" spans="1:1" x14ac:dyDescent="0.25">
      <c r="A13173" s="323"/>
    </row>
    <row r="13174" spans="1:1" x14ac:dyDescent="0.25">
      <c r="A13174" s="323"/>
    </row>
    <row r="13175" spans="1:1" x14ac:dyDescent="0.25">
      <c r="A13175" s="323"/>
    </row>
    <row r="13176" spans="1:1" x14ac:dyDescent="0.25">
      <c r="A13176" s="323"/>
    </row>
    <row r="13177" spans="1:1" x14ac:dyDescent="0.25">
      <c r="A13177" s="323"/>
    </row>
    <row r="13178" spans="1:1" x14ac:dyDescent="0.25">
      <c r="A13178" s="323"/>
    </row>
    <row r="13179" spans="1:1" x14ac:dyDescent="0.25">
      <c r="A13179" s="323"/>
    </row>
    <row r="13180" spans="1:1" x14ac:dyDescent="0.25">
      <c r="A13180" s="323"/>
    </row>
    <row r="13181" spans="1:1" x14ac:dyDescent="0.25">
      <c r="A13181" s="323"/>
    </row>
    <row r="13182" spans="1:1" x14ac:dyDescent="0.25">
      <c r="A13182" s="323"/>
    </row>
    <row r="13183" spans="1:1" x14ac:dyDescent="0.25">
      <c r="A13183" s="323"/>
    </row>
    <row r="13184" spans="1:1" x14ac:dyDescent="0.25">
      <c r="A13184" s="323"/>
    </row>
    <row r="13185" spans="1:1" x14ac:dyDescent="0.25">
      <c r="A13185" s="323"/>
    </row>
    <row r="13186" spans="1:1" x14ac:dyDescent="0.25">
      <c r="A13186" s="323"/>
    </row>
    <row r="13187" spans="1:1" x14ac:dyDescent="0.25">
      <c r="A13187" s="323"/>
    </row>
    <row r="13188" spans="1:1" x14ac:dyDescent="0.25">
      <c r="A13188" s="323"/>
    </row>
    <row r="13189" spans="1:1" x14ac:dyDescent="0.25">
      <c r="A13189" s="323"/>
    </row>
    <row r="13190" spans="1:1" x14ac:dyDescent="0.25">
      <c r="A13190" s="323"/>
    </row>
    <row r="13191" spans="1:1" x14ac:dyDescent="0.25">
      <c r="A13191" s="323"/>
    </row>
    <row r="13192" spans="1:1" x14ac:dyDescent="0.25">
      <c r="A13192" s="323"/>
    </row>
    <row r="13193" spans="1:1" x14ac:dyDescent="0.25">
      <c r="A13193" s="323"/>
    </row>
    <row r="13194" spans="1:1" x14ac:dyDescent="0.25">
      <c r="A13194" s="323"/>
    </row>
    <row r="13195" spans="1:1" x14ac:dyDescent="0.25">
      <c r="A13195" s="323"/>
    </row>
    <row r="13196" spans="1:1" x14ac:dyDescent="0.25">
      <c r="A13196" s="323"/>
    </row>
    <row r="13197" spans="1:1" x14ac:dyDescent="0.25">
      <c r="A13197" s="323"/>
    </row>
    <row r="13198" spans="1:1" x14ac:dyDescent="0.25">
      <c r="A13198" s="323"/>
    </row>
    <row r="13199" spans="1:1" x14ac:dyDescent="0.25">
      <c r="A13199" s="323"/>
    </row>
    <row r="13200" spans="1:1" x14ac:dyDescent="0.25">
      <c r="A13200" s="323"/>
    </row>
    <row r="13201" spans="1:1" x14ac:dyDescent="0.25">
      <c r="A13201" s="323"/>
    </row>
    <row r="13202" spans="1:1" x14ac:dyDescent="0.25">
      <c r="A13202" s="323"/>
    </row>
    <row r="13203" spans="1:1" x14ac:dyDescent="0.25">
      <c r="A13203" s="323"/>
    </row>
    <row r="13204" spans="1:1" x14ac:dyDescent="0.25">
      <c r="A13204" s="323"/>
    </row>
    <row r="13205" spans="1:1" x14ac:dyDescent="0.25">
      <c r="A13205" s="323"/>
    </row>
    <row r="13206" spans="1:1" x14ac:dyDescent="0.25">
      <c r="A13206" s="323"/>
    </row>
    <row r="13207" spans="1:1" x14ac:dyDescent="0.25">
      <c r="A13207" s="323"/>
    </row>
    <row r="13208" spans="1:1" x14ac:dyDescent="0.25">
      <c r="A13208" s="323"/>
    </row>
    <row r="13209" spans="1:1" x14ac:dyDescent="0.25">
      <c r="A13209" s="323"/>
    </row>
    <row r="13210" spans="1:1" x14ac:dyDescent="0.25">
      <c r="A13210" s="323"/>
    </row>
    <row r="13211" spans="1:1" x14ac:dyDescent="0.25">
      <c r="A13211" s="323"/>
    </row>
    <row r="13212" spans="1:1" x14ac:dyDescent="0.25">
      <c r="A13212" s="323"/>
    </row>
    <row r="13213" spans="1:1" x14ac:dyDescent="0.25">
      <c r="A13213" s="323"/>
    </row>
    <row r="13214" spans="1:1" x14ac:dyDescent="0.25">
      <c r="A13214" s="323"/>
    </row>
    <row r="13215" spans="1:1" x14ac:dyDescent="0.25">
      <c r="A13215" s="323"/>
    </row>
    <row r="13216" spans="1:1" x14ac:dyDescent="0.25">
      <c r="A13216" s="323"/>
    </row>
    <row r="13217" spans="1:1" x14ac:dyDescent="0.25">
      <c r="A13217" s="323"/>
    </row>
    <row r="13218" spans="1:1" x14ac:dyDescent="0.25">
      <c r="A13218" s="323"/>
    </row>
    <row r="13219" spans="1:1" x14ac:dyDescent="0.25">
      <c r="A13219" s="323"/>
    </row>
    <row r="13220" spans="1:1" x14ac:dyDescent="0.25">
      <c r="A13220" s="323"/>
    </row>
    <row r="13221" spans="1:1" x14ac:dyDescent="0.25">
      <c r="A13221" s="323"/>
    </row>
    <row r="13222" spans="1:1" x14ac:dyDescent="0.25">
      <c r="A13222" s="323"/>
    </row>
    <row r="13223" spans="1:1" x14ac:dyDescent="0.25">
      <c r="A13223" s="323"/>
    </row>
    <row r="13224" spans="1:1" x14ac:dyDescent="0.25">
      <c r="A13224" s="323"/>
    </row>
    <row r="13225" spans="1:1" x14ac:dyDescent="0.25">
      <c r="A13225" s="323"/>
    </row>
    <row r="13226" spans="1:1" x14ac:dyDescent="0.25">
      <c r="A13226" s="323"/>
    </row>
    <row r="13227" spans="1:1" x14ac:dyDescent="0.25">
      <c r="A13227" s="323"/>
    </row>
    <row r="13228" spans="1:1" x14ac:dyDescent="0.25">
      <c r="A13228" s="323"/>
    </row>
    <row r="13229" spans="1:1" x14ac:dyDescent="0.25">
      <c r="A13229" s="323"/>
    </row>
    <row r="13230" spans="1:1" x14ac:dyDescent="0.25">
      <c r="A13230" s="323"/>
    </row>
    <row r="13231" spans="1:1" x14ac:dyDescent="0.25">
      <c r="A13231" s="323"/>
    </row>
    <row r="13232" spans="1:1" x14ac:dyDescent="0.25">
      <c r="A13232" s="323"/>
    </row>
    <row r="13233" spans="1:1" x14ac:dyDescent="0.25">
      <c r="A13233" s="323"/>
    </row>
    <row r="13234" spans="1:1" x14ac:dyDescent="0.25">
      <c r="A13234" s="323"/>
    </row>
    <row r="13235" spans="1:1" x14ac:dyDescent="0.25">
      <c r="A13235" s="323"/>
    </row>
    <row r="13236" spans="1:1" x14ac:dyDescent="0.25">
      <c r="A13236" s="323"/>
    </row>
    <row r="13237" spans="1:1" x14ac:dyDescent="0.25">
      <c r="A13237" s="323"/>
    </row>
    <row r="13238" spans="1:1" x14ac:dyDescent="0.25">
      <c r="A13238" s="323"/>
    </row>
    <row r="13239" spans="1:1" x14ac:dyDescent="0.25">
      <c r="A13239" s="323"/>
    </row>
    <row r="13240" spans="1:1" x14ac:dyDescent="0.25">
      <c r="A13240" s="323"/>
    </row>
    <row r="13241" spans="1:1" x14ac:dyDescent="0.25">
      <c r="A13241" s="323"/>
    </row>
    <row r="13242" spans="1:1" x14ac:dyDescent="0.25">
      <c r="A13242" s="323"/>
    </row>
    <row r="13243" spans="1:1" x14ac:dyDescent="0.25">
      <c r="A13243" s="323"/>
    </row>
    <row r="13244" spans="1:1" x14ac:dyDescent="0.25">
      <c r="A13244" s="323"/>
    </row>
    <row r="13245" spans="1:1" x14ac:dyDescent="0.25">
      <c r="A13245" s="323"/>
    </row>
    <row r="13246" spans="1:1" x14ac:dyDescent="0.25">
      <c r="A13246" s="323"/>
    </row>
    <row r="13247" spans="1:1" x14ac:dyDescent="0.25">
      <c r="A13247" s="323"/>
    </row>
    <row r="13248" spans="1:1" x14ac:dyDescent="0.25">
      <c r="A13248" s="323"/>
    </row>
    <row r="13249" spans="1:1" x14ac:dyDescent="0.25">
      <c r="A13249" s="323"/>
    </row>
    <row r="13250" spans="1:1" x14ac:dyDescent="0.25">
      <c r="A13250" s="323"/>
    </row>
    <row r="13251" spans="1:1" x14ac:dyDescent="0.25">
      <c r="A13251" s="323"/>
    </row>
    <row r="13252" spans="1:1" x14ac:dyDescent="0.25">
      <c r="A13252" s="323"/>
    </row>
    <row r="13253" spans="1:1" x14ac:dyDescent="0.25">
      <c r="A13253" s="323"/>
    </row>
    <row r="13254" spans="1:1" x14ac:dyDescent="0.25">
      <c r="A13254" s="323"/>
    </row>
    <row r="13255" spans="1:1" x14ac:dyDescent="0.25">
      <c r="A13255" s="323"/>
    </row>
    <row r="13256" spans="1:1" x14ac:dyDescent="0.25">
      <c r="A13256" s="323"/>
    </row>
    <row r="13257" spans="1:1" x14ac:dyDescent="0.25">
      <c r="A13257" s="323"/>
    </row>
    <row r="13258" spans="1:1" x14ac:dyDescent="0.25">
      <c r="A13258" s="323"/>
    </row>
    <row r="13259" spans="1:1" x14ac:dyDescent="0.25">
      <c r="A13259" s="323"/>
    </row>
    <row r="13260" spans="1:1" x14ac:dyDescent="0.25">
      <c r="A13260" s="323"/>
    </row>
    <row r="13261" spans="1:1" x14ac:dyDescent="0.25">
      <c r="A13261" s="323"/>
    </row>
    <row r="13262" spans="1:1" x14ac:dyDescent="0.25">
      <c r="A13262" s="323"/>
    </row>
    <row r="13263" spans="1:1" x14ac:dyDescent="0.25">
      <c r="A13263" s="323"/>
    </row>
    <row r="13264" spans="1:1" x14ac:dyDescent="0.25">
      <c r="A13264" s="323"/>
    </row>
    <row r="13265" spans="1:1" x14ac:dyDescent="0.25">
      <c r="A13265" s="323"/>
    </row>
    <row r="13266" spans="1:1" x14ac:dyDescent="0.25">
      <c r="A13266" s="323"/>
    </row>
    <row r="13267" spans="1:1" x14ac:dyDescent="0.25">
      <c r="A13267" s="323"/>
    </row>
    <row r="13268" spans="1:1" x14ac:dyDescent="0.25">
      <c r="A13268" s="323"/>
    </row>
    <row r="13269" spans="1:1" x14ac:dyDescent="0.25">
      <c r="A13269" s="323"/>
    </row>
    <row r="13270" spans="1:1" x14ac:dyDescent="0.25">
      <c r="A13270" s="323"/>
    </row>
    <row r="13271" spans="1:1" x14ac:dyDescent="0.25">
      <c r="A13271" s="323"/>
    </row>
    <row r="13272" spans="1:1" x14ac:dyDescent="0.25">
      <c r="A13272" s="323"/>
    </row>
    <row r="13273" spans="1:1" x14ac:dyDescent="0.25">
      <c r="A13273" s="323"/>
    </row>
    <row r="13274" spans="1:1" x14ac:dyDescent="0.25">
      <c r="A13274" s="323"/>
    </row>
    <row r="13275" spans="1:1" x14ac:dyDescent="0.25">
      <c r="A13275" s="323"/>
    </row>
    <row r="13276" spans="1:1" x14ac:dyDescent="0.25">
      <c r="A13276" s="323"/>
    </row>
    <row r="13277" spans="1:1" x14ac:dyDescent="0.25">
      <c r="A13277" s="323"/>
    </row>
    <row r="13278" spans="1:1" x14ac:dyDescent="0.25">
      <c r="A13278" s="323"/>
    </row>
    <row r="13279" spans="1:1" x14ac:dyDescent="0.25">
      <c r="A13279" s="323"/>
    </row>
    <row r="13280" spans="1:1" x14ac:dyDescent="0.25">
      <c r="A13280" s="323"/>
    </row>
    <row r="13281" spans="1:1" x14ac:dyDescent="0.25">
      <c r="A13281" s="323"/>
    </row>
    <row r="13282" spans="1:1" x14ac:dyDescent="0.25">
      <c r="A13282" s="323"/>
    </row>
    <row r="13283" spans="1:1" x14ac:dyDescent="0.25">
      <c r="A13283" s="323"/>
    </row>
    <row r="13284" spans="1:1" x14ac:dyDescent="0.25">
      <c r="A13284" s="323"/>
    </row>
    <row r="13285" spans="1:1" x14ac:dyDescent="0.25">
      <c r="A13285" s="323"/>
    </row>
    <row r="13286" spans="1:1" x14ac:dyDescent="0.25">
      <c r="A13286" s="323"/>
    </row>
    <row r="13287" spans="1:1" x14ac:dyDescent="0.25">
      <c r="A13287" s="323"/>
    </row>
    <row r="13288" spans="1:1" x14ac:dyDescent="0.25">
      <c r="A13288" s="323"/>
    </row>
    <row r="13289" spans="1:1" x14ac:dyDescent="0.25">
      <c r="A13289" s="323"/>
    </row>
    <row r="13290" spans="1:1" x14ac:dyDescent="0.25">
      <c r="A13290" s="323"/>
    </row>
    <row r="13291" spans="1:1" x14ac:dyDescent="0.25">
      <c r="A13291" s="323"/>
    </row>
    <row r="13292" spans="1:1" x14ac:dyDescent="0.25">
      <c r="A13292" s="323"/>
    </row>
    <row r="13293" spans="1:1" x14ac:dyDescent="0.25">
      <c r="A13293" s="323"/>
    </row>
    <row r="13294" spans="1:1" x14ac:dyDescent="0.25">
      <c r="A13294" s="323"/>
    </row>
    <row r="13295" spans="1:1" x14ac:dyDescent="0.25">
      <c r="A13295" s="323"/>
    </row>
    <row r="13296" spans="1:1" x14ac:dyDescent="0.25">
      <c r="A13296" s="323"/>
    </row>
    <row r="13297" spans="1:1" x14ac:dyDescent="0.25">
      <c r="A13297" s="323"/>
    </row>
    <row r="13298" spans="1:1" x14ac:dyDescent="0.25">
      <c r="A13298" s="323"/>
    </row>
    <row r="13299" spans="1:1" x14ac:dyDescent="0.25">
      <c r="A13299" s="323"/>
    </row>
    <row r="13300" spans="1:1" x14ac:dyDescent="0.25">
      <c r="A13300" s="323"/>
    </row>
    <row r="13301" spans="1:1" x14ac:dyDescent="0.25">
      <c r="A13301" s="323"/>
    </row>
    <row r="13302" spans="1:1" x14ac:dyDescent="0.25">
      <c r="A13302" s="323"/>
    </row>
    <row r="13303" spans="1:1" x14ac:dyDescent="0.25">
      <c r="A13303" s="323"/>
    </row>
    <row r="13304" spans="1:1" x14ac:dyDescent="0.25">
      <c r="A13304" s="323"/>
    </row>
    <row r="13305" spans="1:1" x14ac:dyDescent="0.25">
      <c r="A13305" s="323"/>
    </row>
    <row r="13306" spans="1:1" x14ac:dyDescent="0.25">
      <c r="A13306" s="323"/>
    </row>
    <row r="13307" spans="1:1" x14ac:dyDescent="0.25">
      <c r="A13307" s="323"/>
    </row>
    <row r="13308" spans="1:1" x14ac:dyDescent="0.25">
      <c r="A13308" s="323"/>
    </row>
    <row r="13309" spans="1:1" x14ac:dyDescent="0.25">
      <c r="A13309" s="323"/>
    </row>
    <row r="13310" spans="1:1" x14ac:dyDescent="0.25">
      <c r="A13310" s="323"/>
    </row>
    <row r="13311" spans="1:1" x14ac:dyDescent="0.25">
      <c r="A13311" s="323"/>
    </row>
    <row r="13312" spans="1:1" x14ac:dyDescent="0.25">
      <c r="A13312" s="323"/>
    </row>
    <row r="13313" spans="1:1" x14ac:dyDescent="0.25">
      <c r="A13313" s="323"/>
    </row>
    <row r="13314" spans="1:1" x14ac:dyDescent="0.25">
      <c r="A13314" s="323"/>
    </row>
    <row r="13315" spans="1:1" x14ac:dyDescent="0.25">
      <c r="A13315" s="323"/>
    </row>
    <row r="13316" spans="1:1" x14ac:dyDescent="0.25">
      <c r="A13316" s="323"/>
    </row>
    <row r="13317" spans="1:1" x14ac:dyDescent="0.25">
      <c r="A13317" s="323"/>
    </row>
    <row r="13318" spans="1:1" x14ac:dyDescent="0.25">
      <c r="A13318" s="323"/>
    </row>
    <row r="13319" spans="1:1" x14ac:dyDescent="0.25">
      <c r="A13319" s="323"/>
    </row>
    <row r="13320" spans="1:1" x14ac:dyDescent="0.25">
      <c r="A13320" s="323"/>
    </row>
    <row r="13321" spans="1:1" x14ac:dyDescent="0.25">
      <c r="A13321" s="323"/>
    </row>
    <row r="13322" spans="1:1" x14ac:dyDescent="0.25">
      <c r="A13322" s="323"/>
    </row>
    <row r="13323" spans="1:1" x14ac:dyDescent="0.25">
      <c r="A13323" s="323"/>
    </row>
    <row r="13324" spans="1:1" x14ac:dyDescent="0.25">
      <c r="A13324" s="323"/>
    </row>
    <row r="13325" spans="1:1" x14ac:dyDescent="0.25">
      <c r="A13325" s="323"/>
    </row>
    <row r="13326" spans="1:1" x14ac:dyDescent="0.25">
      <c r="A13326" s="323"/>
    </row>
    <row r="13327" spans="1:1" x14ac:dyDescent="0.25">
      <c r="A13327" s="323"/>
    </row>
    <row r="13328" spans="1:1" x14ac:dyDescent="0.25">
      <c r="A13328" s="323"/>
    </row>
    <row r="13329" spans="1:1" x14ac:dyDescent="0.25">
      <c r="A13329" s="323"/>
    </row>
    <row r="13330" spans="1:1" x14ac:dyDescent="0.25">
      <c r="A13330" s="323"/>
    </row>
    <row r="13331" spans="1:1" x14ac:dyDescent="0.25">
      <c r="A13331" s="323"/>
    </row>
    <row r="13332" spans="1:1" x14ac:dyDescent="0.25">
      <c r="A13332" s="323"/>
    </row>
    <row r="13333" spans="1:1" x14ac:dyDescent="0.25">
      <c r="A13333" s="323"/>
    </row>
    <row r="13334" spans="1:1" x14ac:dyDescent="0.25">
      <c r="A13334" s="323"/>
    </row>
    <row r="13335" spans="1:1" x14ac:dyDescent="0.25">
      <c r="A13335" s="323"/>
    </row>
    <row r="13336" spans="1:1" x14ac:dyDescent="0.25">
      <c r="A13336" s="323"/>
    </row>
    <row r="13337" spans="1:1" x14ac:dyDescent="0.25">
      <c r="A13337" s="323"/>
    </row>
    <row r="13338" spans="1:1" x14ac:dyDescent="0.25">
      <c r="A13338" s="323"/>
    </row>
    <row r="13339" spans="1:1" x14ac:dyDescent="0.25">
      <c r="A13339" s="323"/>
    </row>
    <row r="13340" spans="1:1" x14ac:dyDescent="0.25">
      <c r="A13340" s="323"/>
    </row>
    <row r="13341" spans="1:1" x14ac:dyDescent="0.25">
      <c r="A13341" s="323"/>
    </row>
    <row r="13342" spans="1:1" x14ac:dyDescent="0.25">
      <c r="A13342" s="323"/>
    </row>
    <row r="13343" spans="1:1" x14ac:dyDescent="0.25">
      <c r="A13343" s="323"/>
    </row>
    <row r="13344" spans="1:1" x14ac:dyDescent="0.25">
      <c r="A13344" s="323"/>
    </row>
    <row r="13345" spans="1:1" x14ac:dyDescent="0.25">
      <c r="A13345" s="323"/>
    </row>
    <row r="13346" spans="1:1" x14ac:dyDescent="0.25">
      <c r="A13346" s="323"/>
    </row>
    <row r="13347" spans="1:1" x14ac:dyDescent="0.25">
      <c r="A13347" s="323"/>
    </row>
    <row r="13348" spans="1:1" x14ac:dyDescent="0.25">
      <c r="A13348" s="323"/>
    </row>
    <row r="13349" spans="1:1" x14ac:dyDescent="0.25">
      <c r="A13349" s="323"/>
    </row>
    <row r="13350" spans="1:1" x14ac:dyDescent="0.25">
      <c r="A13350" s="323"/>
    </row>
    <row r="13351" spans="1:1" x14ac:dyDescent="0.25">
      <c r="A13351" s="323"/>
    </row>
    <row r="13352" spans="1:1" x14ac:dyDescent="0.25">
      <c r="A13352" s="323"/>
    </row>
    <row r="13353" spans="1:1" x14ac:dyDescent="0.25">
      <c r="A13353" s="323"/>
    </row>
    <row r="13354" spans="1:1" x14ac:dyDescent="0.25">
      <c r="A13354" s="323"/>
    </row>
    <row r="13355" spans="1:1" x14ac:dyDescent="0.25">
      <c r="A13355" s="323"/>
    </row>
    <row r="13356" spans="1:1" x14ac:dyDescent="0.25">
      <c r="A13356" s="323"/>
    </row>
    <row r="13357" spans="1:1" x14ac:dyDescent="0.25">
      <c r="A13357" s="323"/>
    </row>
    <row r="13358" spans="1:1" x14ac:dyDescent="0.25">
      <c r="A13358" s="323"/>
    </row>
    <row r="13359" spans="1:1" x14ac:dyDescent="0.25">
      <c r="A13359" s="323"/>
    </row>
    <row r="13360" spans="1:1" x14ac:dyDescent="0.25">
      <c r="A13360" s="323"/>
    </row>
    <row r="13361" spans="1:1" x14ac:dyDescent="0.25">
      <c r="A13361" s="323"/>
    </row>
    <row r="13362" spans="1:1" x14ac:dyDescent="0.25">
      <c r="A13362" s="323"/>
    </row>
    <row r="13363" spans="1:1" x14ac:dyDescent="0.25">
      <c r="A13363" s="323"/>
    </row>
    <row r="13364" spans="1:1" x14ac:dyDescent="0.25">
      <c r="A13364" s="323"/>
    </row>
    <row r="13365" spans="1:1" x14ac:dyDescent="0.25">
      <c r="A13365" s="323"/>
    </row>
    <row r="13366" spans="1:1" x14ac:dyDescent="0.25">
      <c r="A13366" s="323"/>
    </row>
    <row r="13367" spans="1:1" x14ac:dyDescent="0.25">
      <c r="A13367" s="323"/>
    </row>
    <row r="13368" spans="1:1" x14ac:dyDescent="0.25">
      <c r="A13368" s="323"/>
    </row>
    <row r="13369" spans="1:1" x14ac:dyDescent="0.25">
      <c r="A13369" s="323"/>
    </row>
    <row r="13370" spans="1:1" x14ac:dyDescent="0.25">
      <c r="A13370" s="323"/>
    </row>
    <row r="13371" spans="1:1" x14ac:dyDescent="0.25">
      <c r="A13371" s="323"/>
    </row>
    <row r="13372" spans="1:1" x14ac:dyDescent="0.25">
      <c r="A13372" s="323"/>
    </row>
    <row r="13373" spans="1:1" x14ac:dyDescent="0.25">
      <c r="A13373" s="323"/>
    </row>
    <row r="13374" spans="1:1" x14ac:dyDescent="0.25">
      <c r="A13374" s="323"/>
    </row>
    <row r="13375" spans="1:1" x14ac:dyDescent="0.25">
      <c r="A13375" s="323"/>
    </row>
    <row r="13376" spans="1:1" x14ac:dyDescent="0.25">
      <c r="A13376" s="323"/>
    </row>
    <row r="13377" spans="1:1" x14ac:dyDescent="0.25">
      <c r="A13377" s="323"/>
    </row>
    <row r="13378" spans="1:1" x14ac:dyDescent="0.25">
      <c r="A13378" s="323"/>
    </row>
    <row r="13379" spans="1:1" x14ac:dyDescent="0.25">
      <c r="A13379" s="323"/>
    </row>
    <row r="13380" spans="1:1" x14ac:dyDescent="0.25">
      <c r="A13380" s="323"/>
    </row>
    <row r="13381" spans="1:1" x14ac:dyDescent="0.25">
      <c r="A13381" s="323"/>
    </row>
    <row r="13382" spans="1:1" x14ac:dyDescent="0.25">
      <c r="A13382" s="323"/>
    </row>
    <row r="13383" spans="1:1" x14ac:dyDescent="0.25">
      <c r="A13383" s="323"/>
    </row>
    <row r="13384" spans="1:1" x14ac:dyDescent="0.25">
      <c r="A13384" s="323"/>
    </row>
    <row r="13385" spans="1:1" x14ac:dyDescent="0.25">
      <c r="A13385" s="323"/>
    </row>
    <row r="13386" spans="1:1" x14ac:dyDescent="0.25">
      <c r="A13386" s="323"/>
    </row>
    <row r="13387" spans="1:1" x14ac:dyDescent="0.25">
      <c r="A13387" s="323"/>
    </row>
    <row r="13388" spans="1:1" x14ac:dyDescent="0.25">
      <c r="A13388" s="323"/>
    </row>
    <row r="13389" spans="1:1" x14ac:dyDescent="0.25">
      <c r="A13389" s="323"/>
    </row>
    <row r="13390" spans="1:1" x14ac:dyDescent="0.25">
      <c r="A13390" s="323"/>
    </row>
    <row r="13391" spans="1:1" x14ac:dyDescent="0.25">
      <c r="A13391" s="323"/>
    </row>
    <row r="13392" spans="1:1" x14ac:dyDescent="0.25">
      <c r="A13392" s="323"/>
    </row>
    <row r="13393" spans="1:1" x14ac:dyDescent="0.25">
      <c r="A13393" s="323"/>
    </row>
    <row r="13394" spans="1:1" x14ac:dyDescent="0.25">
      <c r="A13394" s="323"/>
    </row>
    <row r="13395" spans="1:1" x14ac:dyDescent="0.25">
      <c r="A13395" s="323"/>
    </row>
    <row r="13396" spans="1:1" x14ac:dyDescent="0.25">
      <c r="A13396" s="323"/>
    </row>
    <row r="13397" spans="1:1" x14ac:dyDescent="0.25">
      <c r="A13397" s="323"/>
    </row>
    <row r="13398" spans="1:1" x14ac:dyDescent="0.25">
      <c r="A13398" s="323"/>
    </row>
    <row r="13399" spans="1:1" x14ac:dyDescent="0.25">
      <c r="A13399" s="323"/>
    </row>
    <row r="13400" spans="1:1" x14ac:dyDescent="0.25">
      <c r="A13400" s="323"/>
    </row>
    <row r="13401" spans="1:1" x14ac:dyDescent="0.25">
      <c r="A13401" s="323"/>
    </row>
    <row r="13402" spans="1:1" x14ac:dyDescent="0.25">
      <c r="A13402" s="323"/>
    </row>
    <row r="13403" spans="1:1" x14ac:dyDescent="0.25">
      <c r="A13403" s="323"/>
    </row>
    <row r="13404" spans="1:1" x14ac:dyDescent="0.25">
      <c r="A13404" s="323"/>
    </row>
    <row r="13405" spans="1:1" x14ac:dyDescent="0.25">
      <c r="A13405" s="323"/>
    </row>
    <row r="13406" spans="1:1" x14ac:dyDescent="0.25">
      <c r="A13406" s="323"/>
    </row>
    <row r="13407" spans="1:1" x14ac:dyDescent="0.25">
      <c r="A13407" s="323"/>
    </row>
    <row r="13408" spans="1:1" x14ac:dyDescent="0.25">
      <c r="A13408" s="323"/>
    </row>
    <row r="13409" spans="1:1" x14ac:dyDescent="0.25">
      <c r="A13409" s="323"/>
    </row>
    <row r="13410" spans="1:1" x14ac:dyDescent="0.25">
      <c r="A13410" s="323"/>
    </row>
    <row r="13411" spans="1:1" x14ac:dyDescent="0.25">
      <c r="A13411" s="323"/>
    </row>
    <row r="13412" spans="1:1" x14ac:dyDescent="0.25">
      <c r="A13412" s="323"/>
    </row>
    <row r="13413" spans="1:1" x14ac:dyDescent="0.25">
      <c r="A13413" s="323"/>
    </row>
    <row r="13414" spans="1:1" x14ac:dyDescent="0.25">
      <c r="A13414" s="323"/>
    </row>
    <row r="13415" spans="1:1" x14ac:dyDescent="0.25">
      <c r="A13415" s="323"/>
    </row>
    <row r="13416" spans="1:1" x14ac:dyDescent="0.25">
      <c r="A13416" s="323"/>
    </row>
    <row r="13417" spans="1:1" x14ac:dyDescent="0.25">
      <c r="A13417" s="323"/>
    </row>
    <row r="13418" spans="1:1" x14ac:dyDescent="0.25">
      <c r="A13418" s="323"/>
    </row>
    <row r="13419" spans="1:1" x14ac:dyDescent="0.25">
      <c r="A13419" s="323"/>
    </row>
    <row r="13420" spans="1:1" x14ac:dyDescent="0.25">
      <c r="A13420" s="323"/>
    </row>
    <row r="13421" spans="1:1" x14ac:dyDescent="0.25">
      <c r="A13421" s="323"/>
    </row>
    <row r="13422" spans="1:1" x14ac:dyDescent="0.25">
      <c r="A13422" s="323"/>
    </row>
    <row r="13423" spans="1:1" x14ac:dyDescent="0.25">
      <c r="A13423" s="323"/>
    </row>
    <row r="13424" spans="1:1" x14ac:dyDescent="0.25">
      <c r="A13424" s="323"/>
    </row>
    <row r="13425" spans="1:1" x14ac:dyDescent="0.25">
      <c r="A13425" s="323"/>
    </row>
    <row r="13426" spans="1:1" x14ac:dyDescent="0.25">
      <c r="A13426" s="323"/>
    </row>
    <row r="13427" spans="1:1" x14ac:dyDescent="0.25">
      <c r="A13427" s="323"/>
    </row>
    <row r="13428" spans="1:1" x14ac:dyDescent="0.25">
      <c r="A13428" s="323"/>
    </row>
    <row r="13429" spans="1:1" x14ac:dyDescent="0.25">
      <c r="A13429" s="323"/>
    </row>
    <row r="13430" spans="1:1" x14ac:dyDescent="0.25">
      <c r="A13430" s="323"/>
    </row>
    <row r="13431" spans="1:1" x14ac:dyDescent="0.25">
      <c r="A13431" s="323"/>
    </row>
    <row r="13432" spans="1:1" x14ac:dyDescent="0.25">
      <c r="A13432" s="323"/>
    </row>
    <row r="13433" spans="1:1" x14ac:dyDescent="0.25">
      <c r="A13433" s="323"/>
    </row>
    <row r="13434" spans="1:1" x14ac:dyDescent="0.25">
      <c r="A13434" s="323"/>
    </row>
    <row r="13435" spans="1:1" x14ac:dyDescent="0.25">
      <c r="A13435" s="323"/>
    </row>
    <row r="13436" spans="1:1" x14ac:dyDescent="0.25">
      <c r="A13436" s="323"/>
    </row>
    <row r="13437" spans="1:1" x14ac:dyDescent="0.25">
      <c r="A13437" s="323"/>
    </row>
    <row r="13438" spans="1:1" x14ac:dyDescent="0.25">
      <c r="A13438" s="323"/>
    </row>
    <row r="13439" spans="1:1" x14ac:dyDescent="0.25">
      <c r="A13439" s="323"/>
    </row>
    <row r="13440" spans="1:1" x14ac:dyDescent="0.25">
      <c r="A13440" s="323"/>
    </row>
    <row r="13441" spans="1:1" x14ac:dyDescent="0.25">
      <c r="A13441" s="323"/>
    </row>
    <row r="13442" spans="1:1" x14ac:dyDescent="0.25">
      <c r="A13442" s="323"/>
    </row>
    <row r="13443" spans="1:1" x14ac:dyDescent="0.25">
      <c r="A13443" s="323"/>
    </row>
    <row r="13444" spans="1:1" x14ac:dyDescent="0.25">
      <c r="A13444" s="323"/>
    </row>
    <row r="13445" spans="1:1" x14ac:dyDescent="0.25">
      <c r="A13445" s="323"/>
    </row>
    <row r="13446" spans="1:1" x14ac:dyDescent="0.25">
      <c r="A13446" s="323"/>
    </row>
    <row r="13447" spans="1:1" x14ac:dyDescent="0.25">
      <c r="A13447" s="323"/>
    </row>
    <row r="13448" spans="1:1" x14ac:dyDescent="0.25">
      <c r="A13448" s="323"/>
    </row>
    <row r="13449" spans="1:1" x14ac:dyDescent="0.25">
      <c r="A13449" s="323"/>
    </row>
    <row r="13450" spans="1:1" x14ac:dyDescent="0.25">
      <c r="A13450" s="323"/>
    </row>
    <row r="13451" spans="1:1" x14ac:dyDescent="0.25">
      <c r="A13451" s="323"/>
    </row>
    <row r="13452" spans="1:1" x14ac:dyDescent="0.25">
      <c r="A13452" s="323"/>
    </row>
    <row r="13453" spans="1:1" x14ac:dyDescent="0.25">
      <c r="A13453" s="323"/>
    </row>
    <row r="13454" spans="1:1" x14ac:dyDescent="0.25">
      <c r="A13454" s="323"/>
    </row>
    <row r="13455" spans="1:1" x14ac:dyDescent="0.25">
      <c r="A13455" s="323"/>
    </row>
    <row r="13456" spans="1:1" x14ac:dyDescent="0.25">
      <c r="A13456" s="323"/>
    </row>
    <row r="13457" spans="1:1" x14ac:dyDescent="0.25">
      <c r="A13457" s="323"/>
    </row>
    <row r="13458" spans="1:1" x14ac:dyDescent="0.25">
      <c r="A13458" s="323"/>
    </row>
    <row r="13459" spans="1:1" x14ac:dyDescent="0.25">
      <c r="A13459" s="323"/>
    </row>
    <row r="13460" spans="1:1" x14ac:dyDescent="0.25">
      <c r="A13460" s="323"/>
    </row>
    <row r="13461" spans="1:1" x14ac:dyDescent="0.25">
      <c r="A13461" s="323"/>
    </row>
    <row r="13462" spans="1:1" x14ac:dyDescent="0.25">
      <c r="A13462" s="323"/>
    </row>
    <row r="13463" spans="1:1" x14ac:dyDescent="0.25">
      <c r="A13463" s="323"/>
    </row>
    <row r="13464" spans="1:1" x14ac:dyDescent="0.25">
      <c r="A13464" s="323"/>
    </row>
    <row r="13465" spans="1:1" x14ac:dyDescent="0.25">
      <c r="A13465" s="323"/>
    </row>
    <row r="13466" spans="1:1" x14ac:dyDescent="0.25">
      <c r="A13466" s="323"/>
    </row>
    <row r="13467" spans="1:1" x14ac:dyDescent="0.25">
      <c r="A13467" s="323"/>
    </row>
    <row r="13468" spans="1:1" x14ac:dyDescent="0.25">
      <c r="A13468" s="323"/>
    </row>
    <row r="13469" spans="1:1" x14ac:dyDescent="0.25">
      <c r="A13469" s="323"/>
    </row>
    <row r="13470" spans="1:1" x14ac:dyDescent="0.25">
      <c r="A13470" s="323"/>
    </row>
    <row r="13471" spans="1:1" x14ac:dyDescent="0.25">
      <c r="A13471" s="323"/>
    </row>
    <row r="13472" spans="1:1" x14ac:dyDescent="0.25">
      <c r="A13472" s="323"/>
    </row>
    <row r="13473" spans="1:1" x14ac:dyDescent="0.25">
      <c r="A13473" s="323"/>
    </row>
    <row r="13474" spans="1:1" x14ac:dyDescent="0.25">
      <c r="A13474" s="323"/>
    </row>
    <row r="13475" spans="1:1" x14ac:dyDescent="0.25">
      <c r="A13475" s="323"/>
    </row>
    <row r="13476" spans="1:1" x14ac:dyDescent="0.25">
      <c r="A13476" s="323"/>
    </row>
    <row r="13477" spans="1:1" x14ac:dyDescent="0.25">
      <c r="A13477" s="323"/>
    </row>
    <row r="13478" spans="1:1" x14ac:dyDescent="0.25">
      <c r="A13478" s="323"/>
    </row>
    <row r="13479" spans="1:1" x14ac:dyDescent="0.25">
      <c r="A13479" s="323"/>
    </row>
    <row r="13480" spans="1:1" x14ac:dyDescent="0.25">
      <c r="A13480" s="323"/>
    </row>
    <row r="13481" spans="1:1" x14ac:dyDescent="0.25">
      <c r="A13481" s="323"/>
    </row>
    <row r="13482" spans="1:1" x14ac:dyDescent="0.25">
      <c r="A13482" s="323"/>
    </row>
    <row r="13483" spans="1:1" x14ac:dyDescent="0.25">
      <c r="A13483" s="323"/>
    </row>
    <row r="13484" spans="1:1" x14ac:dyDescent="0.25">
      <c r="A13484" s="323"/>
    </row>
    <row r="13485" spans="1:1" x14ac:dyDescent="0.25">
      <c r="A13485" s="323"/>
    </row>
    <row r="13486" spans="1:1" x14ac:dyDescent="0.25">
      <c r="A13486" s="323"/>
    </row>
    <row r="13487" spans="1:1" x14ac:dyDescent="0.25">
      <c r="A13487" s="323"/>
    </row>
    <row r="13488" spans="1:1" x14ac:dyDescent="0.25">
      <c r="A13488" s="323"/>
    </row>
    <row r="13489" spans="1:1" x14ac:dyDescent="0.25">
      <c r="A13489" s="323"/>
    </row>
    <row r="13490" spans="1:1" x14ac:dyDescent="0.25">
      <c r="A13490" s="323"/>
    </row>
    <row r="13491" spans="1:1" x14ac:dyDescent="0.25">
      <c r="A13491" s="323"/>
    </row>
    <row r="13492" spans="1:1" x14ac:dyDescent="0.25">
      <c r="A13492" s="323"/>
    </row>
    <row r="13493" spans="1:1" x14ac:dyDescent="0.25">
      <c r="A13493" s="323"/>
    </row>
    <row r="13494" spans="1:1" x14ac:dyDescent="0.25">
      <c r="A13494" s="323"/>
    </row>
    <row r="13495" spans="1:1" x14ac:dyDescent="0.25">
      <c r="A13495" s="323"/>
    </row>
    <row r="13496" spans="1:1" x14ac:dyDescent="0.25">
      <c r="A13496" s="323"/>
    </row>
    <row r="13497" spans="1:1" x14ac:dyDescent="0.25">
      <c r="A13497" s="323"/>
    </row>
    <row r="13498" spans="1:1" x14ac:dyDescent="0.25">
      <c r="A13498" s="323"/>
    </row>
    <row r="13499" spans="1:1" x14ac:dyDescent="0.25">
      <c r="A13499" s="323"/>
    </row>
    <row r="13500" spans="1:1" x14ac:dyDescent="0.25">
      <c r="A13500" s="323"/>
    </row>
    <row r="13501" spans="1:1" x14ac:dyDescent="0.25">
      <c r="A13501" s="323"/>
    </row>
    <row r="13502" spans="1:1" x14ac:dyDescent="0.25">
      <c r="A13502" s="323"/>
    </row>
    <row r="13503" spans="1:1" x14ac:dyDescent="0.25">
      <c r="A13503" s="323"/>
    </row>
    <row r="13504" spans="1:1" x14ac:dyDescent="0.25">
      <c r="A13504" s="323"/>
    </row>
    <row r="13505" spans="1:1" x14ac:dyDescent="0.25">
      <c r="A13505" s="323"/>
    </row>
    <row r="13506" spans="1:1" x14ac:dyDescent="0.25">
      <c r="A13506" s="323"/>
    </row>
    <row r="13507" spans="1:1" x14ac:dyDescent="0.25">
      <c r="A13507" s="323"/>
    </row>
    <row r="13508" spans="1:1" x14ac:dyDescent="0.25">
      <c r="A13508" s="323"/>
    </row>
    <row r="13509" spans="1:1" x14ac:dyDescent="0.25">
      <c r="A13509" s="323"/>
    </row>
    <row r="13510" spans="1:1" x14ac:dyDescent="0.25">
      <c r="A13510" s="323"/>
    </row>
    <row r="13511" spans="1:1" x14ac:dyDescent="0.25">
      <c r="A13511" s="323"/>
    </row>
    <row r="13512" spans="1:1" x14ac:dyDescent="0.25">
      <c r="A13512" s="323"/>
    </row>
    <row r="13513" spans="1:1" x14ac:dyDescent="0.25">
      <c r="A13513" s="323"/>
    </row>
    <row r="13514" spans="1:1" x14ac:dyDescent="0.25">
      <c r="A13514" s="323"/>
    </row>
    <row r="13515" spans="1:1" x14ac:dyDescent="0.25">
      <c r="A13515" s="323"/>
    </row>
    <row r="13516" spans="1:1" x14ac:dyDescent="0.25">
      <c r="A13516" s="323"/>
    </row>
    <row r="13517" spans="1:1" x14ac:dyDescent="0.25">
      <c r="A13517" s="323"/>
    </row>
    <row r="13518" spans="1:1" x14ac:dyDescent="0.25">
      <c r="A13518" s="323"/>
    </row>
    <row r="13519" spans="1:1" x14ac:dyDescent="0.25">
      <c r="A13519" s="323"/>
    </row>
    <row r="13520" spans="1:1" x14ac:dyDescent="0.25">
      <c r="A13520" s="323"/>
    </row>
    <row r="13521" spans="1:1" x14ac:dyDescent="0.25">
      <c r="A13521" s="323"/>
    </row>
    <row r="13522" spans="1:1" x14ac:dyDescent="0.25">
      <c r="A13522" s="323"/>
    </row>
    <row r="13523" spans="1:1" x14ac:dyDescent="0.25">
      <c r="A13523" s="323"/>
    </row>
    <row r="13524" spans="1:1" x14ac:dyDescent="0.25">
      <c r="A13524" s="323"/>
    </row>
    <row r="13525" spans="1:1" x14ac:dyDescent="0.25">
      <c r="A13525" s="323"/>
    </row>
    <row r="13526" spans="1:1" x14ac:dyDescent="0.25">
      <c r="A13526" s="323"/>
    </row>
    <row r="13527" spans="1:1" x14ac:dyDescent="0.25">
      <c r="A13527" s="323"/>
    </row>
    <row r="13528" spans="1:1" x14ac:dyDescent="0.25">
      <c r="A13528" s="323"/>
    </row>
    <row r="13529" spans="1:1" x14ac:dyDescent="0.25">
      <c r="A13529" s="323"/>
    </row>
    <row r="13530" spans="1:1" x14ac:dyDescent="0.25">
      <c r="A13530" s="323"/>
    </row>
    <row r="13531" spans="1:1" x14ac:dyDescent="0.25">
      <c r="A13531" s="323"/>
    </row>
    <row r="13532" spans="1:1" x14ac:dyDescent="0.25">
      <c r="A13532" s="323"/>
    </row>
    <row r="13533" spans="1:1" x14ac:dyDescent="0.25">
      <c r="A13533" s="323"/>
    </row>
    <row r="13534" spans="1:1" x14ac:dyDescent="0.25">
      <c r="A13534" s="323"/>
    </row>
    <row r="13535" spans="1:1" x14ac:dyDescent="0.25">
      <c r="A13535" s="323"/>
    </row>
    <row r="13536" spans="1:1" x14ac:dyDescent="0.25">
      <c r="A13536" s="323"/>
    </row>
    <row r="13537" spans="1:1" x14ac:dyDescent="0.25">
      <c r="A13537" s="323"/>
    </row>
    <row r="13538" spans="1:1" x14ac:dyDescent="0.25">
      <c r="A13538" s="323"/>
    </row>
    <row r="13539" spans="1:1" x14ac:dyDescent="0.25">
      <c r="A13539" s="323"/>
    </row>
    <row r="13540" spans="1:1" x14ac:dyDescent="0.25">
      <c r="A13540" s="323"/>
    </row>
    <row r="13541" spans="1:1" x14ac:dyDescent="0.25">
      <c r="A13541" s="323"/>
    </row>
    <row r="13542" spans="1:1" x14ac:dyDescent="0.25">
      <c r="A13542" s="323"/>
    </row>
    <row r="13543" spans="1:1" x14ac:dyDescent="0.25">
      <c r="A13543" s="323"/>
    </row>
    <row r="13544" spans="1:1" x14ac:dyDescent="0.25">
      <c r="A13544" s="323"/>
    </row>
    <row r="13545" spans="1:1" x14ac:dyDescent="0.25">
      <c r="A13545" s="323"/>
    </row>
    <row r="13546" spans="1:1" x14ac:dyDescent="0.25">
      <c r="A13546" s="323"/>
    </row>
    <row r="13547" spans="1:1" x14ac:dyDescent="0.25">
      <c r="A13547" s="323"/>
    </row>
    <row r="13548" spans="1:1" x14ac:dyDescent="0.25">
      <c r="A13548" s="323"/>
    </row>
    <row r="13549" spans="1:1" x14ac:dyDescent="0.25">
      <c r="A13549" s="323"/>
    </row>
    <row r="13550" spans="1:1" x14ac:dyDescent="0.25">
      <c r="A13550" s="323"/>
    </row>
    <row r="13551" spans="1:1" x14ac:dyDescent="0.25">
      <c r="A13551" s="323"/>
    </row>
    <row r="13552" spans="1:1" x14ac:dyDescent="0.25">
      <c r="A13552" s="323"/>
    </row>
    <row r="13553" spans="1:1" x14ac:dyDescent="0.25">
      <c r="A13553" s="323"/>
    </row>
    <row r="13554" spans="1:1" x14ac:dyDescent="0.25">
      <c r="A13554" s="323"/>
    </row>
    <row r="13555" spans="1:1" x14ac:dyDescent="0.25">
      <c r="A13555" s="323"/>
    </row>
    <row r="13556" spans="1:1" x14ac:dyDescent="0.25">
      <c r="A13556" s="323"/>
    </row>
    <row r="13557" spans="1:1" x14ac:dyDescent="0.25">
      <c r="A13557" s="323"/>
    </row>
    <row r="13558" spans="1:1" x14ac:dyDescent="0.25">
      <c r="A13558" s="323"/>
    </row>
    <row r="13559" spans="1:1" x14ac:dyDescent="0.25">
      <c r="A13559" s="323"/>
    </row>
    <row r="13560" spans="1:1" x14ac:dyDescent="0.25">
      <c r="A13560" s="323"/>
    </row>
    <row r="13561" spans="1:1" x14ac:dyDescent="0.25">
      <c r="A13561" s="323"/>
    </row>
    <row r="13562" spans="1:1" x14ac:dyDescent="0.25">
      <c r="A13562" s="323"/>
    </row>
    <row r="13563" spans="1:1" x14ac:dyDescent="0.25">
      <c r="A13563" s="323"/>
    </row>
    <row r="13564" spans="1:1" x14ac:dyDescent="0.25">
      <c r="A13564" s="323"/>
    </row>
    <row r="13565" spans="1:1" x14ac:dyDescent="0.25">
      <c r="A13565" s="323"/>
    </row>
    <row r="13566" spans="1:1" x14ac:dyDescent="0.25">
      <c r="A13566" s="323"/>
    </row>
    <row r="13567" spans="1:1" x14ac:dyDescent="0.25">
      <c r="A13567" s="323"/>
    </row>
    <row r="13568" spans="1:1" x14ac:dyDescent="0.25">
      <c r="A13568" s="323"/>
    </row>
    <row r="13569" spans="1:1" x14ac:dyDescent="0.25">
      <c r="A13569" s="323"/>
    </row>
    <row r="13570" spans="1:1" x14ac:dyDescent="0.25">
      <c r="A13570" s="323"/>
    </row>
    <row r="13571" spans="1:1" x14ac:dyDescent="0.25">
      <c r="A13571" s="323"/>
    </row>
    <row r="13572" spans="1:1" x14ac:dyDescent="0.25">
      <c r="A13572" s="323"/>
    </row>
    <row r="13573" spans="1:1" x14ac:dyDescent="0.25">
      <c r="A13573" s="323"/>
    </row>
    <row r="13574" spans="1:1" x14ac:dyDescent="0.25">
      <c r="A13574" s="323"/>
    </row>
    <row r="13575" spans="1:1" x14ac:dyDescent="0.25">
      <c r="A13575" s="323"/>
    </row>
    <row r="13576" spans="1:1" x14ac:dyDescent="0.25">
      <c r="A13576" s="323"/>
    </row>
    <row r="13577" spans="1:1" x14ac:dyDescent="0.25">
      <c r="A13577" s="323"/>
    </row>
    <row r="13578" spans="1:1" x14ac:dyDescent="0.25">
      <c r="A13578" s="323"/>
    </row>
    <row r="13579" spans="1:1" x14ac:dyDescent="0.25">
      <c r="A13579" s="323"/>
    </row>
    <row r="13580" spans="1:1" x14ac:dyDescent="0.25">
      <c r="A13580" s="323"/>
    </row>
    <row r="13581" spans="1:1" x14ac:dyDescent="0.25">
      <c r="A13581" s="323"/>
    </row>
    <row r="13582" spans="1:1" x14ac:dyDescent="0.25">
      <c r="A13582" s="323"/>
    </row>
    <row r="13583" spans="1:1" x14ac:dyDescent="0.25">
      <c r="A13583" s="323"/>
    </row>
    <row r="13584" spans="1:1" x14ac:dyDescent="0.25">
      <c r="A13584" s="323"/>
    </row>
    <row r="13585" spans="1:1" x14ac:dyDescent="0.25">
      <c r="A13585" s="323"/>
    </row>
    <row r="13586" spans="1:1" x14ac:dyDescent="0.25">
      <c r="A13586" s="323"/>
    </row>
    <row r="13587" spans="1:1" x14ac:dyDescent="0.25">
      <c r="A13587" s="323"/>
    </row>
    <row r="13588" spans="1:1" x14ac:dyDescent="0.25">
      <c r="A13588" s="323"/>
    </row>
    <row r="13589" spans="1:1" x14ac:dyDescent="0.25">
      <c r="A13589" s="323"/>
    </row>
    <row r="13590" spans="1:1" x14ac:dyDescent="0.25">
      <c r="A13590" s="323"/>
    </row>
    <row r="13591" spans="1:1" x14ac:dyDescent="0.25">
      <c r="A13591" s="323"/>
    </row>
    <row r="13592" spans="1:1" x14ac:dyDescent="0.25">
      <c r="A13592" s="323"/>
    </row>
    <row r="13593" spans="1:1" x14ac:dyDescent="0.25">
      <c r="A13593" s="323"/>
    </row>
    <row r="13594" spans="1:1" x14ac:dyDescent="0.25">
      <c r="A13594" s="323"/>
    </row>
    <row r="13595" spans="1:1" x14ac:dyDescent="0.25">
      <c r="A13595" s="323"/>
    </row>
    <row r="13596" spans="1:1" x14ac:dyDescent="0.25">
      <c r="A13596" s="323"/>
    </row>
    <row r="13597" spans="1:1" x14ac:dyDescent="0.25">
      <c r="A13597" s="323"/>
    </row>
    <row r="13598" spans="1:1" x14ac:dyDescent="0.25">
      <c r="A13598" s="323"/>
    </row>
    <row r="13599" spans="1:1" x14ac:dyDescent="0.25">
      <c r="A13599" s="323"/>
    </row>
    <row r="13600" spans="1:1" x14ac:dyDescent="0.25">
      <c r="A13600" s="323"/>
    </row>
    <row r="13601" spans="1:1" x14ac:dyDescent="0.25">
      <c r="A13601" s="323"/>
    </row>
    <row r="13602" spans="1:1" x14ac:dyDescent="0.25">
      <c r="A13602" s="323"/>
    </row>
    <row r="13603" spans="1:1" x14ac:dyDescent="0.25">
      <c r="A13603" s="323"/>
    </row>
    <row r="13604" spans="1:1" x14ac:dyDescent="0.25">
      <c r="A13604" s="323"/>
    </row>
    <row r="13605" spans="1:1" x14ac:dyDescent="0.25">
      <c r="A13605" s="323"/>
    </row>
    <row r="13606" spans="1:1" x14ac:dyDescent="0.25">
      <c r="A13606" s="323"/>
    </row>
    <row r="13607" spans="1:1" x14ac:dyDescent="0.25">
      <c r="A13607" s="323"/>
    </row>
    <row r="13608" spans="1:1" x14ac:dyDescent="0.25">
      <c r="A13608" s="323"/>
    </row>
    <row r="13609" spans="1:1" x14ac:dyDescent="0.25">
      <c r="A13609" s="323"/>
    </row>
    <row r="13610" spans="1:1" x14ac:dyDescent="0.25">
      <c r="A13610" s="323"/>
    </row>
    <row r="13611" spans="1:1" x14ac:dyDescent="0.25">
      <c r="A13611" s="323"/>
    </row>
    <row r="13612" spans="1:1" x14ac:dyDescent="0.25">
      <c r="A13612" s="323"/>
    </row>
    <row r="13613" spans="1:1" x14ac:dyDescent="0.25">
      <c r="A13613" s="323"/>
    </row>
    <row r="13614" spans="1:1" x14ac:dyDescent="0.25">
      <c r="A13614" s="323"/>
    </row>
    <row r="13615" spans="1:1" x14ac:dyDescent="0.25">
      <c r="A13615" s="323"/>
    </row>
    <row r="13616" spans="1:1" x14ac:dyDescent="0.25">
      <c r="A13616" s="323"/>
    </row>
    <row r="13617" spans="1:1" x14ac:dyDescent="0.25">
      <c r="A13617" s="323"/>
    </row>
    <row r="13618" spans="1:1" x14ac:dyDescent="0.25">
      <c r="A13618" s="323"/>
    </row>
    <row r="13619" spans="1:1" x14ac:dyDescent="0.25">
      <c r="A13619" s="323"/>
    </row>
    <row r="13620" spans="1:1" x14ac:dyDescent="0.25">
      <c r="A13620" s="323"/>
    </row>
    <row r="13621" spans="1:1" x14ac:dyDescent="0.25">
      <c r="A13621" s="323"/>
    </row>
    <row r="13622" spans="1:1" x14ac:dyDescent="0.25">
      <c r="A13622" s="323"/>
    </row>
    <row r="13623" spans="1:1" x14ac:dyDescent="0.25">
      <c r="A13623" s="323"/>
    </row>
    <row r="13624" spans="1:1" x14ac:dyDescent="0.25">
      <c r="A13624" s="323"/>
    </row>
    <row r="13625" spans="1:1" x14ac:dyDescent="0.25">
      <c r="A13625" s="323"/>
    </row>
    <row r="13626" spans="1:1" x14ac:dyDescent="0.25">
      <c r="A13626" s="323"/>
    </row>
    <row r="13627" spans="1:1" x14ac:dyDescent="0.25">
      <c r="A13627" s="323"/>
    </row>
    <row r="13628" spans="1:1" x14ac:dyDescent="0.25">
      <c r="A13628" s="323"/>
    </row>
    <row r="13629" spans="1:1" x14ac:dyDescent="0.25">
      <c r="A13629" s="323"/>
    </row>
    <row r="13630" spans="1:1" x14ac:dyDescent="0.25">
      <c r="A13630" s="323"/>
    </row>
    <row r="13631" spans="1:1" x14ac:dyDescent="0.25">
      <c r="A13631" s="323"/>
    </row>
    <row r="13632" spans="1:1" x14ac:dyDescent="0.25">
      <c r="A13632" s="323"/>
    </row>
    <row r="13633" spans="1:1" x14ac:dyDescent="0.25">
      <c r="A13633" s="323"/>
    </row>
    <row r="13634" spans="1:1" x14ac:dyDescent="0.25">
      <c r="A13634" s="323"/>
    </row>
    <row r="13635" spans="1:1" x14ac:dyDescent="0.25">
      <c r="A13635" s="323"/>
    </row>
    <row r="13636" spans="1:1" x14ac:dyDescent="0.25">
      <c r="A13636" s="323"/>
    </row>
    <row r="13637" spans="1:1" x14ac:dyDescent="0.25">
      <c r="A13637" s="323"/>
    </row>
    <row r="13638" spans="1:1" x14ac:dyDescent="0.25">
      <c r="A13638" s="323"/>
    </row>
    <row r="13639" spans="1:1" x14ac:dyDescent="0.25">
      <c r="A13639" s="323"/>
    </row>
    <row r="13640" spans="1:1" x14ac:dyDescent="0.25">
      <c r="A13640" s="323"/>
    </row>
    <row r="13641" spans="1:1" x14ac:dyDescent="0.25">
      <c r="A13641" s="323"/>
    </row>
    <row r="13642" spans="1:1" x14ac:dyDescent="0.25">
      <c r="A13642" s="323"/>
    </row>
    <row r="13643" spans="1:1" x14ac:dyDescent="0.25">
      <c r="A13643" s="323"/>
    </row>
    <row r="13644" spans="1:1" x14ac:dyDescent="0.25">
      <c r="A13644" s="323"/>
    </row>
    <row r="13645" spans="1:1" x14ac:dyDescent="0.25">
      <c r="A13645" s="323"/>
    </row>
    <row r="13646" spans="1:1" x14ac:dyDescent="0.25">
      <c r="A13646" s="323"/>
    </row>
    <row r="13647" spans="1:1" x14ac:dyDescent="0.25">
      <c r="A13647" s="323"/>
    </row>
    <row r="13648" spans="1:1" x14ac:dyDescent="0.25">
      <c r="A13648" s="323"/>
    </row>
    <row r="13649" spans="1:1" x14ac:dyDescent="0.25">
      <c r="A13649" s="323"/>
    </row>
    <row r="13650" spans="1:1" x14ac:dyDescent="0.25">
      <c r="A13650" s="323"/>
    </row>
    <row r="13651" spans="1:1" x14ac:dyDescent="0.25">
      <c r="A13651" s="323"/>
    </row>
    <row r="13652" spans="1:1" x14ac:dyDescent="0.25">
      <c r="A13652" s="323"/>
    </row>
    <row r="13653" spans="1:1" x14ac:dyDescent="0.25">
      <c r="A13653" s="323"/>
    </row>
    <row r="13654" spans="1:1" x14ac:dyDescent="0.25">
      <c r="A13654" s="323"/>
    </row>
    <row r="13655" spans="1:1" x14ac:dyDescent="0.25">
      <c r="A13655" s="323"/>
    </row>
    <row r="13656" spans="1:1" x14ac:dyDescent="0.25">
      <c r="A13656" s="323"/>
    </row>
    <row r="13657" spans="1:1" x14ac:dyDescent="0.25">
      <c r="A13657" s="323"/>
    </row>
    <row r="13658" spans="1:1" x14ac:dyDescent="0.25">
      <c r="A13658" s="323"/>
    </row>
    <row r="13659" spans="1:1" x14ac:dyDescent="0.25">
      <c r="A13659" s="323"/>
    </row>
    <row r="13660" spans="1:1" x14ac:dyDescent="0.25">
      <c r="A13660" s="323"/>
    </row>
    <row r="13661" spans="1:1" x14ac:dyDescent="0.25">
      <c r="A13661" s="323"/>
    </row>
    <row r="13662" spans="1:1" x14ac:dyDescent="0.25">
      <c r="A13662" s="323"/>
    </row>
    <row r="13663" spans="1:1" x14ac:dyDescent="0.25">
      <c r="A13663" s="323"/>
    </row>
    <row r="13664" spans="1:1" x14ac:dyDescent="0.25">
      <c r="A13664" s="323"/>
    </row>
    <row r="13665" spans="1:1" x14ac:dyDescent="0.25">
      <c r="A13665" s="323"/>
    </row>
    <row r="13666" spans="1:1" x14ac:dyDescent="0.25">
      <c r="A13666" s="323"/>
    </row>
    <row r="13667" spans="1:1" x14ac:dyDescent="0.25">
      <c r="A13667" s="323"/>
    </row>
    <row r="13668" spans="1:1" x14ac:dyDescent="0.25">
      <c r="A13668" s="323"/>
    </row>
    <row r="13669" spans="1:1" x14ac:dyDescent="0.25">
      <c r="A13669" s="323"/>
    </row>
    <row r="13670" spans="1:1" x14ac:dyDescent="0.25">
      <c r="A13670" s="323"/>
    </row>
    <row r="13671" spans="1:1" x14ac:dyDescent="0.25">
      <c r="A13671" s="323"/>
    </row>
    <row r="13672" spans="1:1" x14ac:dyDescent="0.25">
      <c r="A13672" s="323"/>
    </row>
    <row r="13673" spans="1:1" x14ac:dyDescent="0.25">
      <c r="A13673" s="323"/>
    </row>
    <row r="13674" spans="1:1" x14ac:dyDescent="0.25">
      <c r="A13674" s="323"/>
    </row>
    <row r="13675" spans="1:1" x14ac:dyDescent="0.25">
      <c r="A13675" s="323"/>
    </row>
    <row r="13676" spans="1:1" x14ac:dyDescent="0.25">
      <c r="A13676" s="323"/>
    </row>
    <row r="13677" spans="1:1" x14ac:dyDescent="0.25">
      <c r="A13677" s="323"/>
    </row>
    <row r="13678" spans="1:1" x14ac:dyDescent="0.25">
      <c r="A13678" s="323"/>
    </row>
    <row r="13679" spans="1:1" x14ac:dyDescent="0.25">
      <c r="A13679" s="323"/>
    </row>
    <row r="13680" spans="1:1" x14ac:dyDescent="0.25">
      <c r="A13680" s="323"/>
    </row>
    <row r="13681" spans="1:1" x14ac:dyDescent="0.25">
      <c r="A13681" s="323"/>
    </row>
    <row r="13682" spans="1:1" x14ac:dyDescent="0.25">
      <c r="A13682" s="323"/>
    </row>
    <row r="13683" spans="1:1" x14ac:dyDescent="0.25">
      <c r="A13683" s="323"/>
    </row>
    <row r="13684" spans="1:1" x14ac:dyDescent="0.25">
      <c r="A13684" s="323"/>
    </row>
    <row r="13685" spans="1:1" x14ac:dyDescent="0.25">
      <c r="A13685" s="323"/>
    </row>
    <row r="13686" spans="1:1" x14ac:dyDescent="0.25">
      <c r="A13686" s="323"/>
    </row>
    <row r="13687" spans="1:1" x14ac:dyDescent="0.25">
      <c r="A13687" s="323"/>
    </row>
    <row r="13688" spans="1:1" x14ac:dyDescent="0.25">
      <c r="A13688" s="323"/>
    </row>
    <row r="13689" spans="1:1" x14ac:dyDescent="0.25">
      <c r="A13689" s="323"/>
    </row>
    <row r="13690" spans="1:1" x14ac:dyDescent="0.25">
      <c r="A13690" s="323"/>
    </row>
    <row r="13691" spans="1:1" x14ac:dyDescent="0.25">
      <c r="A13691" s="323"/>
    </row>
    <row r="13692" spans="1:1" x14ac:dyDescent="0.25">
      <c r="A13692" s="323"/>
    </row>
    <row r="13693" spans="1:1" x14ac:dyDescent="0.25">
      <c r="A13693" s="323"/>
    </row>
    <row r="13694" spans="1:1" x14ac:dyDescent="0.25">
      <c r="A13694" s="323"/>
    </row>
    <row r="13695" spans="1:1" x14ac:dyDescent="0.25">
      <c r="A13695" s="323"/>
    </row>
    <row r="13696" spans="1:1" x14ac:dyDescent="0.25">
      <c r="A13696" s="323"/>
    </row>
    <row r="13697" spans="1:1" x14ac:dyDescent="0.25">
      <c r="A13697" s="323"/>
    </row>
    <row r="13698" spans="1:1" x14ac:dyDescent="0.25">
      <c r="A13698" s="323"/>
    </row>
    <row r="13699" spans="1:1" x14ac:dyDescent="0.25">
      <c r="A13699" s="323"/>
    </row>
    <row r="13700" spans="1:1" x14ac:dyDescent="0.25">
      <c r="A13700" s="323"/>
    </row>
    <row r="13701" spans="1:1" x14ac:dyDescent="0.25">
      <c r="A13701" s="323"/>
    </row>
    <row r="13702" spans="1:1" x14ac:dyDescent="0.25">
      <c r="A13702" s="323"/>
    </row>
    <row r="13703" spans="1:1" x14ac:dyDescent="0.25">
      <c r="A13703" s="323"/>
    </row>
    <row r="13704" spans="1:1" x14ac:dyDescent="0.25">
      <c r="A13704" s="323"/>
    </row>
    <row r="13705" spans="1:1" x14ac:dyDescent="0.25">
      <c r="A13705" s="323"/>
    </row>
    <row r="13706" spans="1:1" x14ac:dyDescent="0.25">
      <c r="A13706" s="323"/>
    </row>
    <row r="13707" spans="1:1" x14ac:dyDescent="0.25">
      <c r="A13707" s="323"/>
    </row>
    <row r="13708" spans="1:1" x14ac:dyDescent="0.25">
      <c r="A13708" s="323"/>
    </row>
    <row r="13709" spans="1:1" x14ac:dyDescent="0.25">
      <c r="A13709" s="323"/>
    </row>
    <row r="13710" spans="1:1" x14ac:dyDescent="0.25">
      <c r="A13710" s="323"/>
    </row>
    <row r="13711" spans="1:1" x14ac:dyDescent="0.25">
      <c r="A13711" s="323"/>
    </row>
    <row r="13712" spans="1:1" x14ac:dyDescent="0.25">
      <c r="A13712" s="323"/>
    </row>
    <row r="13713" spans="1:1" x14ac:dyDescent="0.25">
      <c r="A13713" s="323"/>
    </row>
    <row r="13714" spans="1:1" x14ac:dyDescent="0.25">
      <c r="A13714" s="323"/>
    </row>
    <row r="13715" spans="1:1" x14ac:dyDescent="0.25">
      <c r="A13715" s="323"/>
    </row>
    <row r="13716" spans="1:1" x14ac:dyDescent="0.25">
      <c r="A13716" s="323"/>
    </row>
    <row r="13717" spans="1:1" x14ac:dyDescent="0.25">
      <c r="A13717" s="323"/>
    </row>
    <row r="13718" spans="1:1" x14ac:dyDescent="0.25">
      <c r="A13718" s="323"/>
    </row>
    <row r="13719" spans="1:1" x14ac:dyDescent="0.25">
      <c r="A13719" s="323"/>
    </row>
    <row r="13720" spans="1:1" x14ac:dyDescent="0.25">
      <c r="A13720" s="323"/>
    </row>
    <row r="13721" spans="1:1" x14ac:dyDescent="0.25">
      <c r="A13721" s="323"/>
    </row>
    <row r="13722" spans="1:1" x14ac:dyDescent="0.25">
      <c r="A13722" s="323"/>
    </row>
    <row r="13723" spans="1:1" x14ac:dyDescent="0.25">
      <c r="A13723" s="323"/>
    </row>
    <row r="13724" spans="1:1" x14ac:dyDescent="0.25">
      <c r="A13724" s="323"/>
    </row>
    <row r="13725" spans="1:1" x14ac:dyDescent="0.25">
      <c r="A13725" s="323"/>
    </row>
    <row r="13726" spans="1:1" x14ac:dyDescent="0.25">
      <c r="A13726" s="323"/>
    </row>
    <row r="13727" spans="1:1" x14ac:dyDescent="0.25">
      <c r="A13727" s="323"/>
    </row>
    <row r="13728" spans="1:1" x14ac:dyDescent="0.25">
      <c r="A13728" s="323"/>
    </row>
    <row r="13729" spans="1:1" x14ac:dyDescent="0.25">
      <c r="A13729" s="323"/>
    </row>
    <row r="13730" spans="1:1" x14ac:dyDescent="0.25">
      <c r="A13730" s="323"/>
    </row>
    <row r="13731" spans="1:1" x14ac:dyDescent="0.25">
      <c r="A13731" s="323"/>
    </row>
    <row r="13732" spans="1:1" x14ac:dyDescent="0.25">
      <c r="A13732" s="323"/>
    </row>
    <row r="13733" spans="1:1" x14ac:dyDescent="0.25">
      <c r="A13733" s="323"/>
    </row>
    <row r="13734" spans="1:1" x14ac:dyDescent="0.25">
      <c r="A13734" s="323"/>
    </row>
    <row r="13735" spans="1:1" x14ac:dyDescent="0.25">
      <c r="A13735" s="323"/>
    </row>
    <row r="13736" spans="1:1" x14ac:dyDescent="0.25">
      <c r="A13736" s="323"/>
    </row>
    <row r="13737" spans="1:1" x14ac:dyDescent="0.25">
      <c r="A13737" s="323"/>
    </row>
    <row r="13738" spans="1:1" x14ac:dyDescent="0.25">
      <c r="A13738" s="323"/>
    </row>
    <row r="13739" spans="1:1" x14ac:dyDescent="0.25">
      <c r="A13739" s="323"/>
    </row>
    <row r="13740" spans="1:1" x14ac:dyDescent="0.25">
      <c r="A13740" s="323"/>
    </row>
    <row r="13741" spans="1:1" x14ac:dyDescent="0.25">
      <c r="A13741" s="323"/>
    </row>
    <row r="13742" spans="1:1" x14ac:dyDescent="0.25">
      <c r="A13742" s="323"/>
    </row>
    <row r="13743" spans="1:1" x14ac:dyDescent="0.25">
      <c r="A13743" s="323"/>
    </row>
    <row r="13744" spans="1:1" x14ac:dyDescent="0.25">
      <c r="A13744" s="323"/>
    </row>
    <row r="13745" spans="1:1" x14ac:dyDescent="0.25">
      <c r="A13745" s="323"/>
    </row>
    <row r="13746" spans="1:1" x14ac:dyDescent="0.25">
      <c r="A13746" s="323"/>
    </row>
    <row r="13747" spans="1:1" x14ac:dyDescent="0.25">
      <c r="A13747" s="323"/>
    </row>
    <row r="13748" spans="1:1" x14ac:dyDescent="0.25">
      <c r="A13748" s="323"/>
    </row>
    <row r="13749" spans="1:1" x14ac:dyDescent="0.25">
      <c r="A13749" s="323"/>
    </row>
    <row r="13750" spans="1:1" x14ac:dyDescent="0.25">
      <c r="A13750" s="323"/>
    </row>
    <row r="13751" spans="1:1" x14ac:dyDescent="0.25">
      <c r="A13751" s="323"/>
    </row>
    <row r="13752" spans="1:1" x14ac:dyDescent="0.25">
      <c r="A13752" s="323"/>
    </row>
    <row r="13753" spans="1:1" x14ac:dyDescent="0.25">
      <c r="A13753" s="323"/>
    </row>
    <row r="13754" spans="1:1" x14ac:dyDescent="0.25">
      <c r="A13754" s="323"/>
    </row>
    <row r="13755" spans="1:1" x14ac:dyDescent="0.25">
      <c r="A13755" s="323"/>
    </row>
    <row r="13756" spans="1:1" x14ac:dyDescent="0.25">
      <c r="A13756" s="323"/>
    </row>
    <row r="13757" spans="1:1" x14ac:dyDescent="0.25">
      <c r="A13757" s="323"/>
    </row>
    <row r="13758" spans="1:1" x14ac:dyDescent="0.25">
      <c r="A13758" s="323"/>
    </row>
    <row r="13759" spans="1:1" x14ac:dyDescent="0.25">
      <c r="A13759" s="323"/>
    </row>
    <row r="13760" spans="1:1" x14ac:dyDescent="0.25">
      <c r="A13760" s="323"/>
    </row>
    <row r="13761" spans="1:1" x14ac:dyDescent="0.25">
      <c r="A13761" s="323"/>
    </row>
    <row r="13762" spans="1:1" x14ac:dyDescent="0.25">
      <c r="A13762" s="323"/>
    </row>
    <row r="13763" spans="1:1" x14ac:dyDescent="0.25">
      <c r="A13763" s="323"/>
    </row>
    <row r="13764" spans="1:1" x14ac:dyDescent="0.25">
      <c r="A13764" s="323"/>
    </row>
    <row r="13765" spans="1:1" x14ac:dyDescent="0.25">
      <c r="A13765" s="323"/>
    </row>
    <row r="13766" spans="1:1" x14ac:dyDescent="0.25">
      <c r="A13766" s="323"/>
    </row>
    <row r="13767" spans="1:1" x14ac:dyDescent="0.25">
      <c r="A13767" s="323"/>
    </row>
    <row r="13768" spans="1:1" x14ac:dyDescent="0.25">
      <c r="A13768" s="323"/>
    </row>
    <row r="13769" spans="1:1" x14ac:dyDescent="0.25">
      <c r="A13769" s="323"/>
    </row>
    <row r="13770" spans="1:1" x14ac:dyDescent="0.25">
      <c r="A13770" s="323"/>
    </row>
    <row r="13771" spans="1:1" x14ac:dyDescent="0.25">
      <c r="A13771" s="323"/>
    </row>
    <row r="13772" spans="1:1" x14ac:dyDescent="0.25">
      <c r="A13772" s="323"/>
    </row>
    <row r="13773" spans="1:1" x14ac:dyDescent="0.25">
      <c r="A13773" s="323"/>
    </row>
    <row r="13774" spans="1:1" x14ac:dyDescent="0.25">
      <c r="A13774" s="323"/>
    </row>
    <row r="13775" spans="1:1" x14ac:dyDescent="0.25">
      <c r="A13775" s="323"/>
    </row>
    <row r="13776" spans="1:1" x14ac:dyDescent="0.25">
      <c r="A13776" s="323"/>
    </row>
    <row r="13777" spans="1:1" x14ac:dyDescent="0.25">
      <c r="A13777" s="323"/>
    </row>
    <row r="13778" spans="1:1" x14ac:dyDescent="0.25">
      <c r="A13778" s="323"/>
    </row>
    <row r="13779" spans="1:1" x14ac:dyDescent="0.25">
      <c r="A13779" s="323"/>
    </row>
    <row r="13780" spans="1:1" x14ac:dyDescent="0.25">
      <c r="A13780" s="323"/>
    </row>
    <row r="13781" spans="1:1" x14ac:dyDescent="0.25">
      <c r="A13781" s="323"/>
    </row>
    <row r="13782" spans="1:1" x14ac:dyDescent="0.25">
      <c r="A13782" s="323"/>
    </row>
    <row r="13783" spans="1:1" x14ac:dyDescent="0.25">
      <c r="A13783" s="323"/>
    </row>
    <row r="13784" spans="1:1" x14ac:dyDescent="0.25">
      <c r="A13784" s="323"/>
    </row>
    <row r="13785" spans="1:1" x14ac:dyDescent="0.25">
      <c r="A13785" s="323"/>
    </row>
    <row r="13786" spans="1:1" x14ac:dyDescent="0.25">
      <c r="A13786" s="323"/>
    </row>
    <row r="13787" spans="1:1" x14ac:dyDescent="0.25">
      <c r="A13787" s="323"/>
    </row>
    <row r="13788" spans="1:1" x14ac:dyDescent="0.25">
      <c r="A13788" s="323"/>
    </row>
    <row r="13789" spans="1:1" x14ac:dyDescent="0.25">
      <c r="A13789" s="323"/>
    </row>
    <row r="13790" spans="1:1" x14ac:dyDescent="0.25">
      <c r="A13790" s="323"/>
    </row>
    <row r="13791" spans="1:1" x14ac:dyDescent="0.25">
      <c r="A13791" s="323"/>
    </row>
    <row r="13792" spans="1:1" x14ac:dyDescent="0.25">
      <c r="A13792" s="323"/>
    </row>
    <row r="13793" spans="1:1" x14ac:dyDescent="0.25">
      <c r="A13793" s="323"/>
    </row>
    <row r="13794" spans="1:1" x14ac:dyDescent="0.25">
      <c r="A13794" s="323"/>
    </row>
    <row r="13795" spans="1:1" x14ac:dyDescent="0.25">
      <c r="A13795" s="323"/>
    </row>
    <row r="13796" spans="1:1" x14ac:dyDescent="0.25">
      <c r="A13796" s="323"/>
    </row>
    <row r="13797" spans="1:1" x14ac:dyDescent="0.25">
      <c r="A13797" s="323"/>
    </row>
    <row r="13798" spans="1:1" x14ac:dyDescent="0.25">
      <c r="A13798" s="323"/>
    </row>
    <row r="13799" spans="1:1" x14ac:dyDescent="0.25">
      <c r="A13799" s="323"/>
    </row>
    <row r="13800" spans="1:1" x14ac:dyDescent="0.25">
      <c r="A13800" s="323"/>
    </row>
    <row r="13801" spans="1:1" x14ac:dyDescent="0.25">
      <c r="A13801" s="323"/>
    </row>
    <row r="13802" spans="1:1" x14ac:dyDescent="0.25">
      <c r="A13802" s="323"/>
    </row>
    <row r="13803" spans="1:1" x14ac:dyDescent="0.25">
      <c r="A13803" s="323"/>
    </row>
    <row r="13804" spans="1:1" x14ac:dyDescent="0.25">
      <c r="A13804" s="323"/>
    </row>
    <row r="13805" spans="1:1" x14ac:dyDescent="0.25">
      <c r="A13805" s="323"/>
    </row>
    <row r="13806" spans="1:1" x14ac:dyDescent="0.25">
      <c r="A13806" s="323"/>
    </row>
    <row r="13807" spans="1:1" x14ac:dyDescent="0.25">
      <c r="A13807" s="323"/>
    </row>
    <row r="13808" spans="1:1" x14ac:dyDescent="0.25">
      <c r="A13808" s="323"/>
    </row>
    <row r="13809" spans="1:1" x14ac:dyDescent="0.25">
      <c r="A13809" s="323"/>
    </row>
    <row r="13810" spans="1:1" x14ac:dyDescent="0.25">
      <c r="A13810" s="323"/>
    </row>
    <row r="13811" spans="1:1" x14ac:dyDescent="0.25">
      <c r="A13811" s="323"/>
    </row>
    <row r="13812" spans="1:1" x14ac:dyDescent="0.25">
      <c r="A13812" s="323"/>
    </row>
    <row r="13813" spans="1:1" x14ac:dyDescent="0.25">
      <c r="A13813" s="323"/>
    </row>
    <row r="13814" spans="1:1" x14ac:dyDescent="0.25">
      <c r="A13814" s="323"/>
    </row>
    <row r="13815" spans="1:1" x14ac:dyDescent="0.25">
      <c r="A13815" s="323"/>
    </row>
    <row r="13816" spans="1:1" x14ac:dyDescent="0.25">
      <c r="A13816" s="323"/>
    </row>
    <row r="13817" spans="1:1" x14ac:dyDescent="0.25">
      <c r="A13817" s="323"/>
    </row>
    <row r="13818" spans="1:1" x14ac:dyDescent="0.25">
      <c r="A13818" s="323"/>
    </row>
    <row r="13819" spans="1:1" x14ac:dyDescent="0.25">
      <c r="A13819" s="323"/>
    </row>
    <row r="13820" spans="1:1" x14ac:dyDescent="0.25">
      <c r="A13820" s="323"/>
    </row>
    <row r="13821" spans="1:1" x14ac:dyDescent="0.25">
      <c r="A13821" s="323"/>
    </row>
    <row r="13822" spans="1:1" x14ac:dyDescent="0.25">
      <c r="A13822" s="323"/>
    </row>
    <row r="13823" spans="1:1" x14ac:dyDescent="0.25">
      <c r="A13823" s="323"/>
    </row>
    <row r="13824" spans="1:1" x14ac:dyDescent="0.25">
      <c r="A13824" s="323"/>
    </row>
    <row r="13825" spans="1:1" x14ac:dyDescent="0.25">
      <c r="A13825" s="323"/>
    </row>
    <row r="13826" spans="1:1" x14ac:dyDescent="0.25">
      <c r="A13826" s="323"/>
    </row>
    <row r="13827" spans="1:1" x14ac:dyDescent="0.25">
      <c r="A13827" s="323"/>
    </row>
    <row r="13828" spans="1:1" x14ac:dyDescent="0.25">
      <c r="A13828" s="323"/>
    </row>
    <row r="13829" spans="1:1" x14ac:dyDescent="0.25">
      <c r="A13829" s="323"/>
    </row>
    <row r="13830" spans="1:1" x14ac:dyDescent="0.25">
      <c r="A13830" s="323"/>
    </row>
    <row r="13831" spans="1:1" x14ac:dyDescent="0.25">
      <c r="A13831" s="323"/>
    </row>
    <row r="13832" spans="1:1" x14ac:dyDescent="0.25">
      <c r="A13832" s="323"/>
    </row>
    <row r="13833" spans="1:1" x14ac:dyDescent="0.25">
      <c r="A13833" s="323"/>
    </row>
    <row r="13834" spans="1:1" x14ac:dyDescent="0.25">
      <c r="A13834" s="323"/>
    </row>
    <row r="13835" spans="1:1" x14ac:dyDescent="0.25">
      <c r="A13835" s="323"/>
    </row>
    <row r="13836" spans="1:1" x14ac:dyDescent="0.25">
      <c r="A13836" s="323"/>
    </row>
    <row r="13837" spans="1:1" x14ac:dyDescent="0.25">
      <c r="A13837" s="323"/>
    </row>
    <row r="13838" spans="1:1" x14ac:dyDescent="0.25">
      <c r="A13838" s="323"/>
    </row>
    <row r="13839" spans="1:1" x14ac:dyDescent="0.25">
      <c r="A13839" s="323"/>
    </row>
    <row r="13840" spans="1:1" x14ac:dyDescent="0.25">
      <c r="A13840" s="323"/>
    </row>
    <row r="13841" spans="1:1" x14ac:dyDescent="0.25">
      <c r="A13841" s="323"/>
    </row>
    <row r="13842" spans="1:1" x14ac:dyDescent="0.25">
      <c r="A13842" s="323"/>
    </row>
    <row r="13843" spans="1:1" x14ac:dyDescent="0.25">
      <c r="A13843" s="323"/>
    </row>
    <row r="13844" spans="1:1" x14ac:dyDescent="0.25">
      <c r="A13844" s="323"/>
    </row>
    <row r="13845" spans="1:1" x14ac:dyDescent="0.25">
      <c r="A13845" s="323"/>
    </row>
    <row r="13846" spans="1:1" x14ac:dyDescent="0.25">
      <c r="A13846" s="323"/>
    </row>
    <row r="13847" spans="1:1" x14ac:dyDescent="0.25">
      <c r="A13847" s="323"/>
    </row>
    <row r="13848" spans="1:1" x14ac:dyDescent="0.25">
      <c r="A13848" s="323"/>
    </row>
    <row r="13849" spans="1:1" x14ac:dyDescent="0.25">
      <c r="A13849" s="323"/>
    </row>
    <row r="13850" spans="1:1" x14ac:dyDescent="0.25">
      <c r="A13850" s="323"/>
    </row>
    <row r="13851" spans="1:1" x14ac:dyDescent="0.25">
      <c r="A13851" s="323"/>
    </row>
    <row r="13852" spans="1:1" x14ac:dyDescent="0.25">
      <c r="A13852" s="323"/>
    </row>
    <row r="13853" spans="1:1" x14ac:dyDescent="0.25">
      <c r="A13853" s="323"/>
    </row>
    <row r="13854" spans="1:1" x14ac:dyDescent="0.25">
      <c r="A13854" s="323"/>
    </row>
    <row r="13855" spans="1:1" x14ac:dyDescent="0.25">
      <c r="A13855" s="323"/>
    </row>
    <row r="13856" spans="1:1" x14ac:dyDescent="0.25">
      <c r="A13856" s="323"/>
    </row>
    <row r="13857" spans="1:1" x14ac:dyDescent="0.25">
      <c r="A13857" s="323"/>
    </row>
    <row r="13858" spans="1:1" x14ac:dyDescent="0.25">
      <c r="A13858" s="323"/>
    </row>
    <row r="13859" spans="1:1" x14ac:dyDescent="0.25">
      <c r="A13859" s="323"/>
    </row>
    <row r="13860" spans="1:1" x14ac:dyDescent="0.25">
      <c r="A13860" s="323"/>
    </row>
    <row r="13861" spans="1:1" x14ac:dyDescent="0.25">
      <c r="A13861" s="323"/>
    </row>
    <row r="13862" spans="1:1" x14ac:dyDescent="0.25">
      <c r="A13862" s="323"/>
    </row>
    <row r="13863" spans="1:1" x14ac:dyDescent="0.25">
      <c r="A13863" s="323"/>
    </row>
    <row r="13864" spans="1:1" x14ac:dyDescent="0.25">
      <c r="A13864" s="323"/>
    </row>
    <row r="13865" spans="1:1" x14ac:dyDescent="0.25">
      <c r="A13865" s="323"/>
    </row>
    <row r="13866" spans="1:1" x14ac:dyDescent="0.25">
      <c r="A13866" s="323"/>
    </row>
    <row r="13867" spans="1:1" x14ac:dyDescent="0.25">
      <c r="A13867" s="323"/>
    </row>
    <row r="13868" spans="1:1" x14ac:dyDescent="0.25">
      <c r="A13868" s="323"/>
    </row>
    <row r="13869" spans="1:1" x14ac:dyDescent="0.25">
      <c r="A13869" s="323"/>
    </row>
    <row r="13870" spans="1:1" x14ac:dyDescent="0.25">
      <c r="A13870" s="323"/>
    </row>
    <row r="13871" spans="1:1" x14ac:dyDescent="0.25">
      <c r="A13871" s="323"/>
    </row>
    <row r="13872" spans="1:1" x14ac:dyDescent="0.25">
      <c r="A13872" s="323"/>
    </row>
    <row r="13873" spans="1:1" x14ac:dyDescent="0.25">
      <c r="A13873" s="323"/>
    </row>
    <row r="13874" spans="1:1" x14ac:dyDescent="0.25">
      <c r="A13874" s="323"/>
    </row>
    <row r="13875" spans="1:1" x14ac:dyDescent="0.25">
      <c r="A13875" s="323"/>
    </row>
    <row r="13876" spans="1:1" x14ac:dyDescent="0.25">
      <c r="A13876" s="323"/>
    </row>
    <row r="13877" spans="1:1" x14ac:dyDescent="0.25">
      <c r="A13877" s="323"/>
    </row>
    <row r="13878" spans="1:1" x14ac:dyDescent="0.25">
      <c r="A13878" s="323"/>
    </row>
    <row r="13879" spans="1:1" x14ac:dyDescent="0.25">
      <c r="A13879" s="323"/>
    </row>
    <row r="13880" spans="1:1" x14ac:dyDescent="0.25">
      <c r="A13880" s="323"/>
    </row>
    <row r="13881" spans="1:1" x14ac:dyDescent="0.25">
      <c r="A13881" s="323"/>
    </row>
    <row r="13882" spans="1:1" x14ac:dyDescent="0.25">
      <c r="A13882" s="323"/>
    </row>
    <row r="13883" spans="1:1" x14ac:dyDescent="0.25">
      <c r="A13883" s="323"/>
    </row>
    <row r="13884" spans="1:1" x14ac:dyDescent="0.25">
      <c r="A13884" s="323"/>
    </row>
    <row r="13885" spans="1:1" x14ac:dyDescent="0.25">
      <c r="A13885" s="323"/>
    </row>
    <row r="13886" spans="1:1" x14ac:dyDescent="0.25">
      <c r="A13886" s="323"/>
    </row>
    <row r="13887" spans="1:1" x14ac:dyDescent="0.25">
      <c r="A13887" s="323"/>
    </row>
    <row r="13888" spans="1:1" x14ac:dyDescent="0.25">
      <c r="A13888" s="323"/>
    </row>
    <row r="13889" spans="1:1" x14ac:dyDescent="0.25">
      <c r="A13889" s="323"/>
    </row>
    <row r="13890" spans="1:1" x14ac:dyDescent="0.25">
      <c r="A13890" s="323"/>
    </row>
    <row r="13891" spans="1:1" x14ac:dyDescent="0.25">
      <c r="A13891" s="323"/>
    </row>
    <row r="13892" spans="1:1" x14ac:dyDescent="0.25">
      <c r="A13892" s="323"/>
    </row>
    <row r="13893" spans="1:1" x14ac:dyDescent="0.25">
      <c r="A13893" s="323"/>
    </row>
    <row r="13894" spans="1:1" x14ac:dyDescent="0.25">
      <c r="A13894" s="323"/>
    </row>
    <row r="13895" spans="1:1" x14ac:dyDescent="0.25">
      <c r="A13895" s="323"/>
    </row>
    <row r="13896" spans="1:1" x14ac:dyDescent="0.25">
      <c r="A13896" s="323"/>
    </row>
    <row r="13897" spans="1:1" x14ac:dyDescent="0.25">
      <c r="A13897" s="323"/>
    </row>
    <row r="13898" spans="1:1" x14ac:dyDescent="0.25">
      <c r="A13898" s="323"/>
    </row>
    <row r="13899" spans="1:1" x14ac:dyDescent="0.25">
      <c r="A13899" s="323"/>
    </row>
    <row r="13900" spans="1:1" x14ac:dyDescent="0.25">
      <c r="A13900" s="323"/>
    </row>
    <row r="13901" spans="1:1" x14ac:dyDescent="0.25">
      <c r="A13901" s="323"/>
    </row>
    <row r="13902" spans="1:1" x14ac:dyDescent="0.25">
      <c r="A13902" s="323"/>
    </row>
    <row r="13903" spans="1:1" x14ac:dyDescent="0.25">
      <c r="A13903" s="323"/>
    </row>
    <row r="13904" spans="1:1" x14ac:dyDescent="0.25">
      <c r="A13904" s="323"/>
    </row>
    <row r="13905" spans="1:1" x14ac:dyDescent="0.25">
      <c r="A13905" s="323"/>
    </row>
    <row r="13906" spans="1:1" x14ac:dyDescent="0.25">
      <c r="A13906" s="323"/>
    </row>
    <row r="13907" spans="1:1" x14ac:dyDescent="0.25">
      <c r="A13907" s="323"/>
    </row>
    <row r="13908" spans="1:1" x14ac:dyDescent="0.25">
      <c r="A13908" s="323"/>
    </row>
    <row r="13909" spans="1:1" x14ac:dyDescent="0.25">
      <c r="A13909" s="323"/>
    </row>
    <row r="13910" spans="1:1" x14ac:dyDescent="0.25">
      <c r="A13910" s="323"/>
    </row>
    <row r="13911" spans="1:1" x14ac:dyDescent="0.25">
      <c r="A13911" s="323"/>
    </row>
    <row r="13912" spans="1:1" x14ac:dyDescent="0.25">
      <c r="A13912" s="323"/>
    </row>
    <row r="13913" spans="1:1" x14ac:dyDescent="0.25">
      <c r="A13913" s="323"/>
    </row>
    <row r="13914" spans="1:1" x14ac:dyDescent="0.25">
      <c r="A13914" s="323"/>
    </row>
    <row r="13915" spans="1:1" x14ac:dyDescent="0.25">
      <c r="A13915" s="323"/>
    </row>
    <row r="13916" spans="1:1" x14ac:dyDescent="0.25">
      <c r="A13916" s="323"/>
    </row>
    <row r="13917" spans="1:1" x14ac:dyDescent="0.25">
      <c r="A13917" s="323"/>
    </row>
    <row r="13918" spans="1:1" x14ac:dyDescent="0.25">
      <c r="A13918" s="323"/>
    </row>
    <row r="13919" spans="1:1" x14ac:dyDescent="0.25">
      <c r="A13919" s="323"/>
    </row>
    <row r="13920" spans="1:1" x14ac:dyDescent="0.25">
      <c r="A13920" s="323"/>
    </row>
    <row r="13921" spans="1:1" x14ac:dyDescent="0.25">
      <c r="A13921" s="323"/>
    </row>
    <row r="13922" spans="1:1" x14ac:dyDescent="0.25">
      <c r="A13922" s="323"/>
    </row>
    <row r="13923" spans="1:1" x14ac:dyDescent="0.25">
      <c r="A13923" s="323"/>
    </row>
    <row r="13924" spans="1:1" x14ac:dyDescent="0.25">
      <c r="A13924" s="323"/>
    </row>
    <row r="13925" spans="1:1" x14ac:dyDescent="0.25">
      <c r="A13925" s="323"/>
    </row>
    <row r="13926" spans="1:1" x14ac:dyDescent="0.25">
      <c r="A13926" s="323"/>
    </row>
    <row r="13927" spans="1:1" x14ac:dyDescent="0.25">
      <c r="A13927" s="323"/>
    </row>
    <row r="13928" spans="1:1" x14ac:dyDescent="0.25">
      <c r="A13928" s="323"/>
    </row>
    <row r="13929" spans="1:1" x14ac:dyDescent="0.25">
      <c r="A13929" s="323"/>
    </row>
    <row r="13930" spans="1:1" x14ac:dyDescent="0.25">
      <c r="A13930" s="323"/>
    </row>
    <row r="13931" spans="1:1" x14ac:dyDescent="0.25">
      <c r="A13931" s="323"/>
    </row>
    <row r="13932" spans="1:1" x14ac:dyDescent="0.25">
      <c r="A13932" s="323"/>
    </row>
    <row r="13933" spans="1:1" x14ac:dyDescent="0.25">
      <c r="A13933" s="323"/>
    </row>
    <row r="13934" spans="1:1" x14ac:dyDescent="0.25">
      <c r="A13934" s="323"/>
    </row>
    <row r="13935" spans="1:1" x14ac:dyDescent="0.25">
      <c r="A13935" s="323"/>
    </row>
    <row r="13936" spans="1:1" x14ac:dyDescent="0.25">
      <c r="A13936" s="323"/>
    </row>
    <row r="13937" spans="1:1" x14ac:dyDescent="0.25">
      <c r="A13937" s="323"/>
    </row>
    <row r="13938" spans="1:1" x14ac:dyDescent="0.25">
      <c r="A13938" s="323"/>
    </row>
    <row r="13939" spans="1:1" x14ac:dyDescent="0.25">
      <c r="A13939" s="323"/>
    </row>
    <row r="13940" spans="1:1" x14ac:dyDescent="0.25">
      <c r="A13940" s="323"/>
    </row>
    <row r="13941" spans="1:1" x14ac:dyDescent="0.25">
      <c r="A13941" s="323"/>
    </row>
    <row r="13942" spans="1:1" x14ac:dyDescent="0.25">
      <c r="A13942" s="323"/>
    </row>
    <row r="13943" spans="1:1" x14ac:dyDescent="0.25">
      <c r="A13943" s="323"/>
    </row>
    <row r="13944" spans="1:1" x14ac:dyDescent="0.25">
      <c r="A13944" s="323"/>
    </row>
    <row r="13945" spans="1:1" x14ac:dyDescent="0.25">
      <c r="A13945" s="323"/>
    </row>
    <row r="13946" spans="1:1" x14ac:dyDescent="0.25">
      <c r="A13946" s="323"/>
    </row>
    <row r="13947" spans="1:1" x14ac:dyDescent="0.25">
      <c r="A13947" s="323"/>
    </row>
    <row r="13948" spans="1:1" x14ac:dyDescent="0.25">
      <c r="A13948" s="323"/>
    </row>
    <row r="13949" spans="1:1" x14ac:dyDescent="0.25">
      <c r="A13949" s="323"/>
    </row>
    <row r="13950" spans="1:1" x14ac:dyDescent="0.25">
      <c r="A13950" s="323"/>
    </row>
    <row r="13951" spans="1:1" x14ac:dyDescent="0.25">
      <c r="A13951" s="323"/>
    </row>
    <row r="13952" spans="1:1" x14ac:dyDescent="0.25">
      <c r="A13952" s="323"/>
    </row>
    <row r="13953" spans="1:1" x14ac:dyDescent="0.25">
      <c r="A13953" s="323"/>
    </row>
    <row r="13954" spans="1:1" x14ac:dyDescent="0.25">
      <c r="A13954" s="323"/>
    </row>
    <row r="13955" spans="1:1" x14ac:dyDescent="0.25">
      <c r="A13955" s="323"/>
    </row>
    <row r="13956" spans="1:1" x14ac:dyDescent="0.25">
      <c r="A13956" s="323"/>
    </row>
    <row r="13957" spans="1:1" x14ac:dyDescent="0.25">
      <c r="A13957" s="323"/>
    </row>
    <row r="13958" spans="1:1" x14ac:dyDescent="0.25">
      <c r="A13958" s="323"/>
    </row>
    <row r="13959" spans="1:1" x14ac:dyDescent="0.25">
      <c r="A13959" s="323"/>
    </row>
    <row r="13960" spans="1:1" x14ac:dyDescent="0.25">
      <c r="A13960" s="323"/>
    </row>
    <row r="13961" spans="1:1" x14ac:dyDescent="0.25">
      <c r="A13961" s="323"/>
    </row>
    <row r="13962" spans="1:1" x14ac:dyDescent="0.25">
      <c r="A13962" s="323"/>
    </row>
    <row r="13963" spans="1:1" x14ac:dyDescent="0.25">
      <c r="A13963" s="323"/>
    </row>
    <row r="13964" spans="1:1" x14ac:dyDescent="0.25">
      <c r="A13964" s="323"/>
    </row>
    <row r="13965" spans="1:1" x14ac:dyDescent="0.25">
      <c r="A13965" s="323"/>
    </row>
    <row r="13966" spans="1:1" x14ac:dyDescent="0.25">
      <c r="A13966" s="323"/>
    </row>
    <row r="13967" spans="1:1" x14ac:dyDescent="0.25">
      <c r="A13967" s="323"/>
    </row>
    <row r="13968" spans="1:1" x14ac:dyDescent="0.25">
      <c r="A13968" s="323"/>
    </row>
    <row r="13969" spans="1:1" x14ac:dyDescent="0.25">
      <c r="A13969" s="323"/>
    </row>
    <row r="13970" spans="1:1" x14ac:dyDescent="0.25">
      <c r="A13970" s="323"/>
    </row>
    <row r="13971" spans="1:1" x14ac:dyDescent="0.25">
      <c r="A13971" s="323"/>
    </row>
    <row r="13972" spans="1:1" x14ac:dyDescent="0.25">
      <c r="A13972" s="323"/>
    </row>
    <row r="13973" spans="1:1" x14ac:dyDescent="0.25">
      <c r="A13973" s="323"/>
    </row>
    <row r="13974" spans="1:1" x14ac:dyDescent="0.25">
      <c r="A13974" s="323"/>
    </row>
    <row r="13975" spans="1:1" x14ac:dyDescent="0.25">
      <c r="A13975" s="323"/>
    </row>
    <row r="13976" spans="1:1" x14ac:dyDescent="0.25">
      <c r="A13976" s="323"/>
    </row>
    <row r="13977" spans="1:1" x14ac:dyDescent="0.25">
      <c r="A13977" s="323"/>
    </row>
    <row r="13978" spans="1:1" x14ac:dyDescent="0.25">
      <c r="A13978" s="323"/>
    </row>
    <row r="13979" spans="1:1" x14ac:dyDescent="0.25">
      <c r="A13979" s="323"/>
    </row>
    <row r="13980" spans="1:1" x14ac:dyDescent="0.25">
      <c r="A13980" s="323"/>
    </row>
    <row r="13981" spans="1:1" x14ac:dyDescent="0.25">
      <c r="A13981" s="323"/>
    </row>
    <row r="13982" spans="1:1" x14ac:dyDescent="0.25">
      <c r="A13982" s="323"/>
    </row>
    <row r="13983" spans="1:1" x14ac:dyDescent="0.25">
      <c r="A13983" s="323"/>
    </row>
    <row r="13984" spans="1:1" x14ac:dyDescent="0.25">
      <c r="A13984" s="323"/>
    </row>
    <row r="13985" spans="1:1" x14ac:dyDescent="0.25">
      <c r="A13985" s="323"/>
    </row>
    <row r="13986" spans="1:1" x14ac:dyDescent="0.25">
      <c r="A13986" s="323"/>
    </row>
    <row r="13987" spans="1:1" x14ac:dyDescent="0.25">
      <c r="A13987" s="323"/>
    </row>
    <row r="13988" spans="1:1" x14ac:dyDescent="0.25">
      <c r="A13988" s="323"/>
    </row>
    <row r="13989" spans="1:1" x14ac:dyDescent="0.25">
      <c r="A13989" s="323"/>
    </row>
    <row r="13990" spans="1:1" x14ac:dyDescent="0.25">
      <c r="A13990" s="323"/>
    </row>
    <row r="13991" spans="1:1" x14ac:dyDescent="0.25">
      <c r="A13991" s="323"/>
    </row>
    <row r="13992" spans="1:1" x14ac:dyDescent="0.25">
      <c r="A13992" s="323"/>
    </row>
    <row r="13993" spans="1:1" x14ac:dyDescent="0.25">
      <c r="A13993" s="323"/>
    </row>
    <row r="13994" spans="1:1" x14ac:dyDescent="0.25">
      <c r="A13994" s="323"/>
    </row>
    <row r="13995" spans="1:1" x14ac:dyDescent="0.25">
      <c r="A13995" s="323"/>
    </row>
    <row r="13996" spans="1:1" x14ac:dyDescent="0.25">
      <c r="A13996" s="323"/>
    </row>
    <row r="13997" spans="1:1" x14ac:dyDescent="0.25">
      <c r="A13997" s="323"/>
    </row>
    <row r="13998" spans="1:1" x14ac:dyDescent="0.25">
      <c r="A13998" s="323"/>
    </row>
    <row r="13999" spans="1:1" x14ac:dyDescent="0.25">
      <c r="A13999" s="323"/>
    </row>
    <row r="14000" spans="1:1" x14ac:dyDescent="0.25">
      <c r="A14000" s="323"/>
    </row>
    <row r="14001" spans="1:1" x14ac:dyDescent="0.25">
      <c r="A14001" s="323"/>
    </row>
    <row r="14002" spans="1:1" x14ac:dyDescent="0.25">
      <c r="A14002" s="323"/>
    </row>
    <row r="14003" spans="1:1" x14ac:dyDescent="0.25">
      <c r="A14003" s="323"/>
    </row>
    <row r="14004" spans="1:1" x14ac:dyDescent="0.25">
      <c r="A14004" s="323"/>
    </row>
    <row r="14005" spans="1:1" x14ac:dyDescent="0.25">
      <c r="A14005" s="323"/>
    </row>
    <row r="14006" spans="1:1" x14ac:dyDescent="0.25">
      <c r="A14006" s="323"/>
    </row>
    <row r="14007" spans="1:1" x14ac:dyDescent="0.25">
      <c r="A14007" s="323"/>
    </row>
    <row r="14008" spans="1:1" x14ac:dyDescent="0.25">
      <c r="A14008" s="323"/>
    </row>
    <row r="14009" spans="1:1" x14ac:dyDescent="0.25">
      <c r="A14009" s="323"/>
    </row>
    <row r="14010" spans="1:1" x14ac:dyDescent="0.25">
      <c r="A14010" s="323"/>
    </row>
    <row r="14011" spans="1:1" x14ac:dyDescent="0.25">
      <c r="A14011" s="323"/>
    </row>
    <row r="14012" spans="1:1" x14ac:dyDescent="0.25">
      <c r="A14012" s="323"/>
    </row>
    <row r="14013" spans="1:1" x14ac:dyDescent="0.25">
      <c r="A14013" s="323"/>
    </row>
    <row r="14014" spans="1:1" x14ac:dyDescent="0.25">
      <c r="A14014" s="323"/>
    </row>
    <row r="14015" spans="1:1" x14ac:dyDescent="0.25">
      <c r="A14015" s="323"/>
    </row>
    <row r="14016" spans="1:1" x14ac:dyDescent="0.25">
      <c r="A14016" s="323"/>
    </row>
    <row r="14017" spans="1:1" x14ac:dyDescent="0.25">
      <c r="A14017" s="323"/>
    </row>
    <row r="14018" spans="1:1" x14ac:dyDescent="0.25">
      <c r="A14018" s="323"/>
    </row>
    <row r="14019" spans="1:1" x14ac:dyDescent="0.25">
      <c r="A14019" s="323"/>
    </row>
    <row r="14020" spans="1:1" x14ac:dyDescent="0.25">
      <c r="A14020" s="323"/>
    </row>
    <row r="14021" spans="1:1" x14ac:dyDescent="0.25">
      <c r="A14021" s="323"/>
    </row>
    <row r="14022" spans="1:1" x14ac:dyDescent="0.25">
      <c r="A14022" s="323"/>
    </row>
    <row r="14023" spans="1:1" x14ac:dyDescent="0.25">
      <c r="A14023" s="323"/>
    </row>
    <row r="14024" spans="1:1" x14ac:dyDescent="0.25">
      <c r="A14024" s="323"/>
    </row>
    <row r="14025" spans="1:1" x14ac:dyDescent="0.25">
      <c r="A14025" s="323"/>
    </row>
    <row r="14026" spans="1:1" x14ac:dyDescent="0.25">
      <c r="A14026" s="323"/>
    </row>
    <row r="14027" spans="1:1" x14ac:dyDescent="0.25">
      <c r="A14027" s="323"/>
    </row>
    <row r="14028" spans="1:1" x14ac:dyDescent="0.25">
      <c r="A14028" s="323"/>
    </row>
    <row r="14029" spans="1:1" x14ac:dyDescent="0.25">
      <c r="A14029" s="323"/>
    </row>
    <row r="14030" spans="1:1" x14ac:dyDescent="0.25">
      <c r="A14030" s="323"/>
    </row>
    <row r="14031" spans="1:1" x14ac:dyDescent="0.25">
      <c r="A14031" s="323"/>
    </row>
    <row r="14032" spans="1:1" x14ac:dyDescent="0.25">
      <c r="A14032" s="323"/>
    </row>
    <row r="14033" spans="1:1" x14ac:dyDescent="0.25">
      <c r="A14033" s="323"/>
    </row>
    <row r="14034" spans="1:1" x14ac:dyDescent="0.25">
      <c r="A14034" s="323"/>
    </row>
    <row r="14035" spans="1:1" x14ac:dyDescent="0.25">
      <c r="A14035" s="323"/>
    </row>
    <row r="14036" spans="1:1" x14ac:dyDescent="0.25">
      <c r="A14036" s="323"/>
    </row>
    <row r="14037" spans="1:1" x14ac:dyDescent="0.25">
      <c r="A14037" s="323"/>
    </row>
    <row r="14038" spans="1:1" x14ac:dyDescent="0.25">
      <c r="A14038" s="323"/>
    </row>
    <row r="14039" spans="1:1" x14ac:dyDescent="0.25">
      <c r="A14039" s="323"/>
    </row>
    <row r="14040" spans="1:1" x14ac:dyDescent="0.25">
      <c r="A14040" s="323"/>
    </row>
    <row r="14041" spans="1:1" x14ac:dyDescent="0.25">
      <c r="A14041" s="323"/>
    </row>
    <row r="14042" spans="1:1" x14ac:dyDescent="0.25">
      <c r="A14042" s="323"/>
    </row>
    <row r="14043" spans="1:1" x14ac:dyDescent="0.25">
      <c r="A14043" s="323"/>
    </row>
    <row r="14044" spans="1:1" x14ac:dyDescent="0.25">
      <c r="A14044" s="323"/>
    </row>
    <row r="14045" spans="1:1" x14ac:dyDescent="0.25">
      <c r="A14045" s="323"/>
    </row>
    <row r="14046" spans="1:1" x14ac:dyDescent="0.25">
      <c r="A14046" s="323"/>
    </row>
    <row r="14047" spans="1:1" x14ac:dyDescent="0.25">
      <c r="A14047" s="323"/>
    </row>
    <row r="14048" spans="1:1" x14ac:dyDescent="0.25">
      <c r="A14048" s="323"/>
    </row>
    <row r="14049" spans="1:1" x14ac:dyDescent="0.25">
      <c r="A14049" s="323"/>
    </row>
    <row r="14050" spans="1:1" x14ac:dyDescent="0.25">
      <c r="A14050" s="323"/>
    </row>
    <row r="14051" spans="1:1" x14ac:dyDescent="0.25">
      <c r="A14051" s="323"/>
    </row>
    <row r="14052" spans="1:1" x14ac:dyDescent="0.25">
      <c r="A14052" s="323"/>
    </row>
    <row r="14053" spans="1:1" x14ac:dyDescent="0.25">
      <c r="A14053" s="323"/>
    </row>
    <row r="14054" spans="1:1" x14ac:dyDescent="0.25">
      <c r="A14054" s="323"/>
    </row>
    <row r="14055" spans="1:1" x14ac:dyDescent="0.25">
      <c r="A14055" s="323"/>
    </row>
    <row r="14056" spans="1:1" x14ac:dyDescent="0.25">
      <c r="A14056" s="323"/>
    </row>
    <row r="14057" spans="1:1" x14ac:dyDescent="0.25">
      <c r="A14057" s="323"/>
    </row>
    <row r="14058" spans="1:1" x14ac:dyDescent="0.25">
      <c r="A14058" s="323"/>
    </row>
    <row r="14059" spans="1:1" x14ac:dyDescent="0.25">
      <c r="A14059" s="323"/>
    </row>
    <row r="14060" spans="1:1" x14ac:dyDescent="0.25">
      <c r="A14060" s="323"/>
    </row>
    <row r="14061" spans="1:1" x14ac:dyDescent="0.25">
      <c r="A14061" s="323"/>
    </row>
    <row r="14062" spans="1:1" x14ac:dyDescent="0.25">
      <c r="A14062" s="323"/>
    </row>
    <row r="14063" spans="1:1" x14ac:dyDescent="0.25">
      <c r="A14063" s="323"/>
    </row>
    <row r="14064" spans="1:1" x14ac:dyDescent="0.25">
      <c r="A14064" s="323"/>
    </row>
    <row r="14065" spans="1:1" x14ac:dyDescent="0.25">
      <c r="A14065" s="323"/>
    </row>
    <row r="14066" spans="1:1" x14ac:dyDescent="0.25">
      <c r="A14066" s="323"/>
    </row>
    <row r="14067" spans="1:1" x14ac:dyDescent="0.25">
      <c r="A14067" s="323"/>
    </row>
    <row r="14068" spans="1:1" x14ac:dyDescent="0.25">
      <c r="A14068" s="323"/>
    </row>
    <row r="14069" spans="1:1" x14ac:dyDescent="0.25">
      <c r="A14069" s="323"/>
    </row>
    <row r="14070" spans="1:1" x14ac:dyDescent="0.25">
      <c r="A14070" s="323"/>
    </row>
    <row r="14071" spans="1:1" x14ac:dyDescent="0.25">
      <c r="A14071" s="323"/>
    </row>
    <row r="14072" spans="1:1" x14ac:dyDescent="0.25">
      <c r="A14072" s="323"/>
    </row>
    <row r="14073" spans="1:1" x14ac:dyDescent="0.25">
      <c r="A14073" s="323"/>
    </row>
    <row r="14074" spans="1:1" x14ac:dyDescent="0.25">
      <c r="A14074" s="323"/>
    </row>
    <row r="14075" spans="1:1" x14ac:dyDescent="0.25">
      <c r="A14075" s="323"/>
    </row>
    <row r="14076" spans="1:1" x14ac:dyDescent="0.25">
      <c r="A14076" s="323"/>
    </row>
    <row r="14077" spans="1:1" x14ac:dyDescent="0.25">
      <c r="A14077" s="323"/>
    </row>
    <row r="14078" spans="1:1" x14ac:dyDescent="0.25">
      <c r="A14078" s="323"/>
    </row>
    <row r="14079" spans="1:1" x14ac:dyDescent="0.25">
      <c r="A14079" s="323"/>
    </row>
    <row r="14080" spans="1:1" x14ac:dyDescent="0.25">
      <c r="A14080" s="323"/>
    </row>
    <row r="14081" spans="1:1" x14ac:dyDescent="0.25">
      <c r="A14081" s="323"/>
    </row>
    <row r="14082" spans="1:1" x14ac:dyDescent="0.25">
      <c r="A14082" s="323"/>
    </row>
    <row r="14083" spans="1:1" x14ac:dyDescent="0.25">
      <c r="A14083" s="323"/>
    </row>
    <row r="14084" spans="1:1" x14ac:dyDescent="0.25">
      <c r="A14084" s="323"/>
    </row>
    <row r="14085" spans="1:1" x14ac:dyDescent="0.25">
      <c r="A14085" s="323"/>
    </row>
    <row r="14086" spans="1:1" x14ac:dyDescent="0.25">
      <c r="A14086" s="323"/>
    </row>
    <row r="14087" spans="1:1" x14ac:dyDescent="0.25">
      <c r="A14087" s="323"/>
    </row>
    <row r="14088" spans="1:1" x14ac:dyDescent="0.25">
      <c r="A14088" s="323"/>
    </row>
    <row r="14089" spans="1:1" x14ac:dyDescent="0.25">
      <c r="A14089" s="323"/>
    </row>
    <row r="14090" spans="1:1" x14ac:dyDescent="0.25">
      <c r="A14090" s="323"/>
    </row>
    <row r="14091" spans="1:1" x14ac:dyDescent="0.25">
      <c r="A14091" s="323"/>
    </row>
    <row r="14092" spans="1:1" x14ac:dyDescent="0.25">
      <c r="A14092" s="323"/>
    </row>
    <row r="14093" spans="1:1" x14ac:dyDescent="0.25">
      <c r="A14093" s="323"/>
    </row>
    <row r="14094" spans="1:1" x14ac:dyDescent="0.25">
      <c r="A14094" s="323"/>
    </row>
    <row r="14095" spans="1:1" x14ac:dyDescent="0.25">
      <c r="A14095" s="323"/>
    </row>
    <row r="14096" spans="1:1" x14ac:dyDescent="0.25">
      <c r="A14096" s="323"/>
    </row>
    <row r="14097" spans="1:1" x14ac:dyDescent="0.25">
      <c r="A14097" s="323"/>
    </row>
    <row r="14098" spans="1:1" x14ac:dyDescent="0.25">
      <c r="A14098" s="323"/>
    </row>
    <row r="14099" spans="1:1" x14ac:dyDescent="0.25">
      <c r="A14099" s="323"/>
    </row>
    <row r="14100" spans="1:1" x14ac:dyDescent="0.25">
      <c r="A14100" s="323"/>
    </row>
    <row r="14101" spans="1:1" x14ac:dyDescent="0.25">
      <c r="A14101" s="323"/>
    </row>
    <row r="14102" spans="1:1" x14ac:dyDescent="0.25">
      <c r="A14102" s="323"/>
    </row>
    <row r="14103" spans="1:1" x14ac:dyDescent="0.25">
      <c r="A14103" s="323"/>
    </row>
    <row r="14104" spans="1:1" x14ac:dyDescent="0.25">
      <c r="A14104" s="323"/>
    </row>
    <row r="14105" spans="1:1" x14ac:dyDescent="0.25">
      <c r="A14105" s="323"/>
    </row>
    <row r="14106" spans="1:1" x14ac:dyDescent="0.25">
      <c r="A14106" s="323"/>
    </row>
    <row r="14107" spans="1:1" x14ac:dyDescent="0.25">
      <c r="A14107" s="323"/>
    </row>
    <row r="14108" spans="1:1" x14ac:dyDescent="0.25">
      <c r="A14108" s="323"/>
    </row>
    <row r="14109" spans="1:1" x14ac:dyDescent="0.25">
      <c r="A14109" s="323"/>
    </row>
    <row r="14110" spans="1:1" x14ac:dyDescent="0.25">
      <c r="A14110" s="323"/>
    </row>
    <row r="14111" spans="1:1" x14ac:dyDescent="0.25">
      <c r="A14111" s="323"/>
    </row>
    <row r="14112" spans="1:1" x14ac:dyDescent="0.25">
      <c r="A14112" s="323"/>
    </row>
    <row r="14113" spans="1:1" x14ac:dyDescent="0.25">
      <c r="A14113" s="323"/>
    </row>
    <row r="14114" spans="1:1" x14ac:dyDescent="0.25">
      <c r="A14114" s="323"/>
    </row>
    <row r="14115" spans="1:1" x14ac:dyDescent="0.25">
      <c r="A14115" s="323"/>
    </row>
    <row r="14116" spans="1:1" x14ac:dyDescent="0.25">
      <c r="A14116" s="323"/>
    </row>
    <row r="14117" spans="1:1" x14ac:dyDescent="0.25">
      <c r="A14117" s="323"/>
    </row>
    <row r="14118" spans="1:1" x14ac:dyDescent="0.25">
      <c r="A14118" s="323"/>
    </row>
    <row r="14119" spans="1:1" x14ac:dyDescent="0.25">
      <c r="A14119" s="323"/>
    </row>
    <row r="14120" spans="1:1" x14ac:dyDescent="0.25">
      <c r="A14120" s="323"/>
    </row>
    <row r="14121" spans="1:1" x14ac:dyDescent="0.25">
      <c r="A14121" s="323"/>
    </row>
    <row r="14122" spans="1:1" x14ac:dyDescent="0.25">
      <c r="A14122" s="323"/>
    </row>
    <row r="14123" spans="1:1" x14ac:dyDescent="0.25">
      <c r="A14123" s="323"/>
    </row>
    <row r="14124" spans="1:1" x14ac:dyDescent="0.25">
      <c r="A14124" s="323"/>
    </row>
    <row r="14125" spans="1:1" x14ac:dyDescent="0.25">
      <c r="A14125" s="323"/>
    </row>
    <row r="14126" spans="1:1" x14ac:dyDescent="0.25">
      <c r="A14126" s="323"/>
    </row>
    <row r="14127" spans="1:1" x14ac:dyDescent="0.25">
      <c r="A14127" s="323"/>
    </row>
    <row r="14128" spans="1:1" x14ac:dyDescent="0.25">
      <c r="A14128" s="323"/>
    </row>
    <row r="14129" spans="1:1" x14ac:dyDescent="0.25">
      <c r="A14129" s="323"/>
    </row>
    <row r="14130" spans="1:1" x14ac:dyDescent="0.25">
      <c r="A14130" s="323"/>
    </row>
    <row r="14131" spans="1:1" x14ac:dyDescent="0.25">
      <c r="A14131" s="323"/>
    </row>
    <row r="14132" spans="1:1" x14ac:dyDescent="0.25">
      <c r="A14132" s="323"/>
    </row>
    <row r="14133" spans="1:1" x14ac:dyDescent="0.25">
      <c r="A14133" s="323"/>
    </row>
    <row r="14134" spans="1:1" x14ac:dyDescent="0.25">
      <c r="A14134" s="323"/>
    </row>
    <row r="14135" spans="1:1" x14ac:dyDescent="0.25">
      <c r="A14135" s="323"/>
    </row>
    <row r="14136" spans="1:1" x14ac:dyDescent="0.25">
      <c r="A14136" s="323"/>
    </row>
    <row r="14137" spans="1:1" x14ac:dyDescent="0.25">
      <c r="A14137" s="323"/>
    </row>
    <row r="14138" spans="1:1" x14ac:dyDescent="0.25">
      <c r="A14138" s="323"/>
    </row>
    <row r="14139" spans="1:1" x14ac:dyDescent="0.25">
      <c r="A14139" s="323"/>
    </row>
    <row r="14140" spans="1:1" x14ac:dyDescent="0.25">
      <c r="A14140" s="323"/>
    </row>
    <row r="14141" spans="1:1" x14ac:dyDescent="0.25">
      <c r="A14141" s="323"/>
    </row>
    <row r="14142" spans="1:1" x14ac:dyDescent="0.25">
      <c r="A14142" s="323"/>
    </row>
    <row r="14143" spans="1:1" x14ac:dyDescent="0.25">
      <c r="A14143" s="323"/>
    </row>
    <row r="14144" spans="1:1" x14ac:dyDescent="0.25">
      <c r="A14144" s="323"/>
    </row>
    <row r="14145" spans="1:1" x14ac:dyDescent="0.25">
      <c r="A14145" s="323"/>
    </row>
    <row r="14146" spans="1:1" x14ac:dyDescent="0.25">
      <c r="A14146" s="323"/>
    </row>
    <row r="14147" spans="1:1" x14ac:dyDescent="0.25">
      <c r="A14147" s="323"/>
    </row>
    <row r="14148" spans="1:1" x14ac:dyDescent="0.25">
      <c r="A14148" s="323"/>
    </row>
    <row r="14149" spans="1:1" x14ac:dyDescent="0.25">
      <c r="A14149" s="323"/>
    </row>
    <row r="14150" spans="1:1" x14ac:dyDescent="0.25">
      <c r="A14150" s="323"/>
    </row>
    <row r="14151" spans="1:1" x14ac:dyDescent="0.25">
      <c r="A14151" s="323"/>
    </row>
    <row r="14152" spans="1:1" x14ac:dyDescent="0.25">
      <c r="A14152" s="323"/>
    </row>
    <row r="14153" spans="1:1" x14ac:dyDescent="0.25">
      <c r="A14153" s="323"/>
    </row>
    <row r="14154" spans="1:1" x14ac:dyDescent="0.25">
      <c r="A14154" s="323"/>
    </row>
    <row r="14155" spans="1:1" x14ac:dyDescent="0.25">
      <c r="A14155" s="323"/>
    </row>
    <row r="14156" spans="1:1" x14ac:dyDescent="0.25">
      <c r="A14156" s="323"/>
    </row>
    <row r="14157" spans="1:1" x14ac:dyDescent="0.25">
      <c r="A14157" s="323"/>
    </row>
    <row r="14158" spans="1:1" x14ac:dyDescent="0.25">
      <c r="A14158" s="323"/>
    </row>
    <row r="14159" spans="1:1" x14ac:dyDescent="0.25">
      <c r="A14159" s="323"/>
    </row>
    <row r="14160" spans="1:1" x14ac:dyDescent="0.25">
      <c r="A14160" s="323"/>
    </row>
    <row r="14161" spans="1:1" x14ac:dyDescent="0.25">
      <c r="A14161" s="323"/>
    </row>
    <row r="14162" spans="1:1" x14ac:dyDescent="0.25">
      <c r="A14162" s="323"/>
    </row>
    <row r="14163" spans="1:1" x14ac:dyDescent="0.25">
      <c r="A14163" s="323"/>
    </row>
    <row r="14164" spans="1:1" x14ac:dyDescent="0.25">
      <c r="A14164" s="323"/>
    </row>
    <row r="14165" spans="1:1" x14ac:dyDescent="0.25">
      <c r="A14165" s="323"/>
    </row>
    <row r="14166" spans="1:1" x14ac:dyDescent="0.25">
      <c r="A14166" s="323"/>
    </row>
    <row r="14167" spans="1:1" x14ac:dyDescent="0.25">
      <c r="A14167" s="323"/>
    </row>
    <row r="14168" spans="1:1" x14ac:dyDescent="0.25">
      <c r="A14168" s="323"/>
    </row>
    <row r="14169" spans="1:1" x14ac:dyDescent="0.25">
      <c r="A14169" s="323"/>
    </row>
    <row r="14170" spans="1:1" x14ac:dyDescent="0.25">
      <c r="A14170" s="323"/>
    </row>
    <row r="14171" spans="1:1" x14ac:dyDescent="0.25">
      <c r="A14171" s="323"/>
    </row>
    <row r="14172" spans="1:1" x14ac:dyDescent="0.25">
      <c r="A14172" s="323"/>
    </row>
    <row r="14173" spans="1:1" x14ac:dyDescent="0.25">
      <c r="A14173" s="323"/>
    </row>
    <row r="14174" spans="1:1" x14ac:dyDescent="0.25">
      <c r="A14174" s="323"/>
    </row>
    <row r="14175" spans="1:1" x14ac:dyDescent="0.25">
      <c r="A14175" s="323"/>
    </row>
    <row r="14176" spans="1:1" x14ac:dyDescent="0.25">
      <c r="A14176" s="323"/>
    </row>
    <row r="14177" spans="1:1" x14ac:dyDescent="0.25">
      <c r="A14177" s="323"/>
    </row>
    <row r="14178" spans="1:1" x14ac:dyDescent="0.25">
      <c r="A14178" s="323"/>
    </row>
    <row r="14179" spans="1:1" x14ac:dyDescent="0.25">
      <c r="A14179" s="323"/>
    </row>
    <row r="14180" spans="1:1" x14ac:dyDescent="0.25">
      <c r="A14180" s="323"/>
    </row>
    <row r="14181" spans="1:1" x14ac:dyDescent="0.25">
      <c r="A14181" s="323"/>
    </row>
    <row r="14182" spans="1:1" x14ac:dyDescent="0.25">
      <c r="A14182" s="323"/>
    </row>
    <row r="14183" spans="1:1" x14ac:dyDescent="0.25">
      <c r="A14183" s="323"/>
    </row>
    <row r="14184" spans="1:1" x14ac:dyDescent="0.25">
      <c r="A14184" s="323"/>
    </row>
    <row r="14185" spans="1:1" x14ac:dyDescent="0.25">
      <c r="A14185" s="323"/>
    </row>
    <row r="14186" spans="1:1" x14ac:dyDescent="0.25">
      <c r="A14186" s="323"/>
    </row>
    <row r="14187" spans="1:1" x14ac:dyDescent="0.25">
      <c r="A14187" s="323"/>
    </row>
    <row r="14188" spans="1:1" x14ac:dyDescent="0.25">
      <c r="A14188" s="323"/>
    </row>
    <row r="14189" spans="1:1" x14ac:dyDescent="0.25">
      <c r="A14189" s="323"/>
    </row>
    <row r="14190" spans="1:1" x14ac:dyDescent="0.25">
      <c r="A14190" s="323"/>
    </row>
    <row r="14191" spans="1:1" x14ac:dyDescent="0.25">
      <c r="A14191" s="323"/>
    </row>
    <row r="14192" spans="1:1" x14ac:dyDescent="0.25">
      <c r="A14192" s="323"/>
    </row>
    <row r="14193" spans="1:1" x14ac:dyDescent="0.25">
      <c r="A14193" s="323"/>
    </row>
    <row r="14194" spans="1:1" x14ac:dyDescent="0.25">
      <c r="A14194" s="323"/>
    </row>
    <row r="14195" spans="1:1" x14ac:dyDescent="0.25">
      <c r="A14195" s="323"/>
    </row>
    <row r="14196" spans="1:1" x14ac:dyDescent="0.25">
      <c r="A14196" s="323"/>
    </row>
    <row r="14197" spans="1:1" x14ac:dyDescent="0.25">
      <c r="A14197" s="323"/>
    </row>
    <row r="14198" spans="1:1" x14ac:dyDescent="0.25">
      <c r="A14198" s="323"/>
    </row>
    <row r="14199" spans="1:1" x14ac:dyDescent="0.25">
      <c r="A14199" s="323"/>
    </row>
    <row r="14200" spans="1:1" x14ac:dyDescent="0.25">
      <c r="A14200" s="323"/>
    </row>
    <row r="14201" spans="1:1" x14ac:dyDescent="0.25">
      <c r="A14201" s="323"/>
    </row>
    <row r="14202" spans="1:1" x14ac:dyDescent="0.25">
      <c r="A14202" s="323"/>
    </row>
    <row r="14203" spans="1:1" x14ac:dyDescent="0.25">
      <c r="A14203" s="323"/>
    </row>
    <row r="14204" spans="1:1" x14ac:dyDescent="0.25">
      <c r="A14204" s="323"/>
    </row>
    <row r="14205" spans="1:1" x14ac:dyDescent="0.25">
      <c r="A14205" s="323"/>
    </row>
    <row r="14206" spans="1:1" x14ac:dyDescent="0.25">
      <c r="A14206" s="323"/>
    </row>
    <row r="14207" spans="1:1" x14ac:dyDescent="0.25">
      <c r="A14207" s="323"/>
    </row>
    <row r="14208" spans="1:1" x14ac:dyDescent="0.25">
      <c r="A14208" s="323"/>
    </row>
    <row r="14209" spans="1:1" x14ac:dyDescent="0.25">
      <c r="A14209" s="323"/>
    </row>
    <row r="14210" spans="1:1" x14ac:dyDescent="0.25">
      <c r="A14210" s="323"/>
    </row>
    <row r="14211" spans="1:1" x14ac:dyDescent="0.25">
      <c r="A14211" s="323"/>
    </row>
    <row r="14212" spans="1:1" x14ac:dyDescent="0.25">
      <c r="A14212" s="323"/>
    </row>
    <row r="14213" spans="1:1" x14ac:dyDescent="0.25">
      <c r="A14213" s="323"/>
    </row>
    <row r="14214" spans="1:1" x14ac:dyDescent="0.25">
      <c r="A14214" s="323"/>
    </row>
    <row r="14215" spans="1:1" x14ac:dyDescent="0.25">
      <c r="A14215" s="323"/>
    </row>
    <row r="14216" spans="1:1" x14ac:dyDescent="0.25">
      <c r="A14216" s="323"/>
    </row>
    <row r="14217" spans="1:1" x14ac:dyDescent="0.25">
      <c r="A14217" s="323"/>
    </row>
    <row r="14218" spans="1:1" x14ac:dyDescent="0.25">
      <c r="A14218" s="323"/>
    </row>
    <row r="14219" spans="1:1" x14ac:dyDescent="0.25">
      <c r="A14219" s="323"/>
    </row>
    <row r="14220" spans="1:1" x14ac:dyDescent="0.25">
      <c r="A14220" s="323"/>
    </row>
    <row r="14221" spans="1:1" x14ac:dyDescent="0.25">
      <c r="A14221" s="323"/>
    </row>
    <row r="14222" spans="1:1" x14ac:dyDescent="0.25">
      <c r="A14222" s="323"/>
    </row>
    <row r="14223" spans="1:1" x14ac:dyDescent="0.25">
      <c r="A14223" s="323"/>
    </row>
    <row r="14224" spans="1:1" x14ac:dyDescent="0.25">
      <c r="A14224" s="323"/>
    </row>
    <row r="14225" spans="1:1" x14ac:dyDescent="0.25">
      <c r="A14225" s="323"/>
    </row>
    <row r="14226" spans="1:1" x14ac:dyDescent="0.25">
      <c r="A14226" s="323"/>
    </row>
    <row r="14227" spans="1:1" x14ac:dyDescent="0.25">
      <c r="A14227" s="323"/>
    </row>
    <row r="14228" spans="1:1" x14ac:dyDescent="0.25">
      <c r="A14228" s="323"/>
    </row>
    <row r="14229" spans="1:1" x14ac:dyDescent="0.25">
      <c r="A14229" s="323"/>
    </row>
    <row r="14230" spans="1:1" x14ac:dyDescent="0.25">
      <c r="A14230" s="323"/>
    </row>
    <row r="14231" spans="1:1" x14ac:dyDescent="0.25">
      <c r="A14231" s="323"/>
    </row>
    <row r="14232" spans="1:1" x14ac:dyDescent="0.25">
      <c r="A14232" s="323"/>
    </row>
    <row r="14233" spans="1:1" x14ac:dyDescent="0.25">
      <c r="A14233" s="323"/>
    </row>
    <row r="14234" spans="1:1" x14ac:dyDescent="0.25">
      <c r="A14234" s="323"/>
    </row>
    <row r="14235" spans="1:1" x14ac:dyDescent="0.25">
      <c r="A14235" s="323"/>
    </row>
    <row r="14236" spans="1:1" x14ac:dyDescent="0.25">
      <c r="A14236" s="323"/>
    </row>
    <row r="14237" spans="1:1" x14ac:dyDescent="0.25">
      <c r="A14237" s="323"/>
    </row>
    <row r="14238" spans="1:1" x14ac:dyDescent="0.25">
      <c r="A14238" s="323"/>
    </row>
    <row r="14239" spans="1:1" x14ac:dyDescent="0.25">
      <c r="A14239" s="323"/>
    </row>
    <row r="14240" spans="1:1" x14ac:dyDescent="0.25">
      <c r="A14240" s="323"/>
    </row>
    <row r="14241" spans="1:1" x14ac:dyDescent="0.25">
      <c r="A14241" s="323"/>
    </row>
    <row r="14242" spans="1:1" x14ac:dyDescent="0.25">
      <c r="A14242" s="323"/>
    </row>
    <row r="14243" spans="1:1" x14ac:dyDescent="0.25">
      <c r="A14243" s="323"/>
    </row>
    <row r="14244" spans="1:1" x14ac:dyDescent="0.25">
      <c r="A14244" s="323"/>
    </row>
    <row r="14245" spans="1:1" x14ac:dyDescent="0.25">
      <c r="A14245" s="323"/>
    </row>
    <row r="14246" spans="1:1" x14ac:dyDescent="0.25">
      <c r="A14246" s="323"/>
    </row>
    <row r="14247" spans="1:1" x14ac:dyDescent="0.25">
      <c r="A14247" s="323"/>
    </row>
    <row r="14248" spans="1:1" x14ac:dyDescent="0.25">
      <c r="A14248" s="323"/>
    </row>
    <row r="14249" spans="1:1" x14ac:dyDescent="0.25">
      <c r="A14249" s="323"/>
    </row>
    <row r="14250" spans="1:1" x14ac:dyDescent="0.25">
      <c r="A14250" s="323"/>
    </row>
    <row r="14251" spans="1:1" x14ac:dyDescent="0.25">
      <c r="A14251" s="323"/>
    </row>
    <row r="14252" spans="1:1" x14ac:dyDescent="0.25">
      <c r="A14252" s="323"/>
    </row>
    <row r="14253" spans="1:1" x14ac:dyDescent="0.25">
      <c r="A14253" s="323"/>
    </row>
    <row r="14254" spans="1:1" x14ac:dyDescent="0.25">
      <c r="A14254" s="323"/>
    </row>
    <row r="14255" spans="1:1" x14ac:dyDescent="0.25">
      <c r="A14255" s="323"/>
    </row>
    <row r="14256" spans="1:1" x14ac:dyDescent="0.25">
      <c r="A14256" s="323"/>
    </row>
    <row r="14257" spans="1:1" x14ac:dyDescent="0.25">
      <c r="A14257" s="323"/>
    </row>
    <row r="14258" spans="1:1" x14ac:dyDescent="0.25">
      <c r="A14258" s="323"/>
    </row>
    <row r="14259" spans="1:1" x14ac:dyDescent="0.25">
      <c r="A14259" s="323"/>
    </row>
    <row r="14260" spans="1:1" x14ac:dyDescent="0.25">
      <c r="A14260" s="323"/>
    </row>
    <row r="14261" spans="1:1" x14ac:dyDescent="0.25">
      <c r="A14261" s="323"/>
    </row>
    <row r="14262" spans="1:1" x14ac:dyDescent="0.25">
      <c r="A14262" s="323"/>
    </row>
    <row r="14263" spans="1:1" x14ac:dyDescent="0.25">
      <c r="A14263" s="323"/>
    </row>
    <row r="14264" spans="1:1" x14ac:dyDescent="0.25">
      <c r="A14264" s="323"/>
    </row>
    <row r="14265" spans="1:1" x14ac:dyDescent="0.25">
      <c r="A14265" s="323"/>
    </row>
    <row r="14266" spans="1:1" x14ac:dyDescent="0.25">
      <c r="A14266" s="323"/>
    </row>
    <row r="14267" spans="1:1" x14ac:dyDescent="0.25">
      <c r="A14267" s="323"/>
    </row>
    <row r="14268" spans="1:1" x14ac:dyDescent="0.25">
      <c r="A14268" s="323"/>
    </row>
    <row r="14269" spans="1:1" x14ac:dyDescent="0.25">
      <c r="A14269" s="323"/>
    </row>
    <row r="14270" spans="1:1" x14ac:dyDescent="0.25">
      <c r="A14270" s="323"/>
    </row>
    <row r="14271" spans="1:1" x14ac:dyDescent="0.25">
      <c r="A14271" s="323"/>
    </row>
    <row r="14272" spans="1:1" x14ac:dyDescent="0.25">
      <c r="A14272" s="323"/>
    </row>
    <row r="14273" spans="1:1" x14ac:dyDescent="0.25">
      <c r="A14273" s="323"/>
    </row>
    <row r="14274" spans="1:1" x14ac:dyDescent="0.25">
      <c r="A14274" s="323"/>
    </row>
    <row r="14275" spans="1:1" x14ac:dyDescent="0.25">
      <c r="A14275" s="323"/>
    </row>
    <row r="14276" spans="1:1" x14ac:dyDescent="0.25">
      <c r="A14276" s="323"/>
    </row>
    <row r="14277" spans="1:1" x14ac:dyDescent="0.25">
      <c r="A14277" s="323"/>
    </row>
    <row r="14278" spans="1:1" x14ac:dyDescent="0.25">
      <c r="A14278" s="323"/>
    </row>
    <row r="14279" spans="1:1" x14ac:dyDescent="0.25">
      <c r="A14279" s="323"/>
    </row>
    <row r="14280" spans="1:1" x14ac:dyDescent="0.25">
      <c r="A14280" s="323"/>
    </row>
    <row r="14281" spans="1:1" x14ac:dyDescent="0.25">
      <c r="A14281" s="323"/>
    </row>
    <row r="14282" spans="1:1" x14ac:dyDescent="0.25">
      <c r="A14282" s="323"/>
    </row>
    <row r="14283" spans="1:1" x14ac:dyDescent="0.25">
      <c r="A14283" s="323"/>
    </row>
    <row r="14284" spans="1:1" x14ac:dyDescent="0.25">
      <c r="A14284" s="323"/>
    </row>
    <row r="14285" spans="1:1" x14ac:dyDescent="0.25">
      <c r="A14285" s="323"/>
    </row>
    <row r="14286" spans="1:1" x14ac:dyDescent="0.25">
      <c r="A14286" s="323"/>
    </row>
    <row r="14287" spans="1:1" x14ac:dyDescent="0.25">
      <c r="A14287" s="323"/>
    </row>
    <row r="14288" spans="1:1" x14ac:dyDescent="0.25">
      <c r="A14288" s="323"/>
    </row>
    <row r="14289" spans="1:1" x14ac:dyDescent="0.25">
      <c r="A14289" s="323"/>
    </row>
    <row r="14290" spans="1:1" x14ac:dyDescent="0.25">
      <c r="A14290" s="323"/>
    </row>
    <row r="14291" spans="1:1" x14ac:dyDescent="0.25">
      <c r="A14291" s="323"/>
    </row>
    <row r="14292" spans="1:1" x14ac:dyDescent="0.25">
      <c r="A14292" s="323"/>
    </row>
    <row r="14293" spans="1:1" x14ac:dyDescent="0.25">
      <c r="A14293" s="323"/>
    </row>
    <row r="14294" spans="1:1" x14ac:dyDescent="0.25">
      <c r="A14294" s="323"/>
    </row>
    <row r="14295" spans="1:1" x14ac:dyDescent="0.25">
      <c r="A14295" s="323"/>
    </row>
    <row r="14296" spans="1:1" x14ac:dyDescent="0.25">
      <c r="A14296" s="323"/>
    </row>
    <row r="14297" spans="1:1" x14ac:dyDescent="0.25">
      <c r="A14297" s="323"/>
    </row>
    <row r="14298" spans="1:1" x14ac:dyDescent="0.25">
      <c r="A14298" s="323"/>
    </row>
    <row r="14299" spans="1:1" x14ac:dyDescent="0.25">
      <c r="A14299" s="323"/>
    </row>
    <row r="14300" spans="1:1" x14ac:dyDescent="0.25">
      <c r="A14300" s="323"/>
    </row>
    <row r="14301" spans="1:1" x14ac:dyDescent="0.25">
      <c r="A14301" s="323"/>
    </row>
    <row r="14302" spans="1:1" x14ac:dyDescent="0.25">
      <c r="A14302" s="323"/>
    </row>
    <row r="14303" spans="1:1" x14ac:dyDescent="0.25">
      <c r="A14303" s="323"/>
    </row>
    <row r="14304" spans="1:1" x14ac:dyDescent="0.25">
      <c r="A14304" s="323"/>
    </row>
    <row r="14305" spans="1:1" x14ac:dyDescent="0.25">
      <c r="A14305" s="323"/>
    </row>
    <row r="14306" spans="1:1" x14ac:dyDescent="0.25">
      <c r="A14306" s="323"/>
    </row>
    <row r="14307" spans="1:1" x14ac:dyDescent="0.25">
      <c r="A14307" s="323"/>
    </row>
    <row r="14308" spans="1:1" x14ac:dyDescent="0.25">
      <c r="A14308" s="323"/>
    </row>
    <row r="14309" spans="1:1" x14ac:dyDescent="0.25">
      <c r="A14309" s="323"/>
    </row>
    <row r="14310" spans="1:1" x14ac:dyDescent="0.25">
      <c r="A14310" s="323"/>
    </row>
    <row r="14311" spans="1:1" x14ac:dyDescent="0.25">
      <c r="A14311" s="323"/>
    </row>
    <row r="14312" spans="1:1" x14ac:dyDescent="0.25">
      <c r="A14312" s="323"/>
    </row>
    <row r="14313" spans="1:1" x14ac:dyDescent="0.25">
      <c r="A14313" s="323"/>
    </row>
    <row r="14314" spans="1:1" x14ac:dyDescent="0.25">
      <c r="A14314" s="323"/>
    </row>
    <row r="14315" spans="1:1" x14ac:dyDescent="0.25">
      <c r="A14315" s="323"/>
    </row>
    <row r="14316" spans="1:1" x14ac:dyDescent="0.25">
      <c r="A14316" s="323"/>
    </row>
    <row r="14317" spans="1:1" x14ac:dyDescent="0.25">
      <c r="A14317" s="323"/>
    </row>
    <row r="14318" spans="1:1" x14ac:dyDescent="0.25">
      <c r="A14318" s="323"/>
    </row>
    <row r="14319" spans="1:1" x14ac:dyDescent="0.25">
      <c r="A14319" s="323"/>
    </row>
    <row r="14320" spans="1:1" x14ac:dyDescent="0.25">
      <c r="A14320" s="323"/>
    </row>
    <row r="14321" spans="1:1" x14ac:dyDescent="0.25">
      <c r="A14321" s="323"/>
    </row>
    <row r="14322" spans="1:1" x14ac:dyDescent="0.25">
      <c r="A14322" s="323"/>
    </row>
    <row r="14323" spans="1:1" x14ac:dyDescent="0.25">
      <c r="A14323" s="323"/>
    </row>
    <row r="14324" spans="1:1" x14ac:dyDescent="0.25">
      <c r="A14324" s="323"/>
    </row>
    <row r="14325" spans="1:1" x14ac:dyDescent="0.25">
      <c r="A14325" s="323"/>
    </row>
    <row r="14326" spans="1:1" x14ac:dyDescent="0.25">
      <c r="A14326" s="323"/>
    </row>
    <row r="14327" spans="1:1" x14ac:dyDescent="0.25">
      <c r="A14327" s="323"/>
    </row>
    <row r="14328" spans="1:1" x14ac:dyDescent="0.25">
      <c r="A14328" s="323"/>
    </row>
    <row r="14329" spans="1:1" x14ac:dyDescent="0.25">
      <c r="A14329" s="323"/>
    </row>
    <row r="14330" spans="1:1" x14ac:dyDescent="0.25">
      <c r="A14330" s="323"/>
    </row>
    <row r="14331" spans="1:1" x14ac:dyDescent="0.25">
      <c r="A14331" s="323"/>
    </row>
    <row r="14332" spans="1:1" x14ac:dyDescent="0.25">
      <c r="A14332" s="323"/>
    </row>
    <row r="14333" spans="1:1" x14ac:dyDescent="0.25">
      <c r="A14333" s="323"/>
    </row>
    <row r="14334" spans="1:1" x14ac:dyDescent="0.25">
      <c r="A14334" s="323"/>
    </row>
    <row r="14335" spans="1:1" x14ac:dyDescent="0.25">
      <c r="A14335" s="323"/>
    </row>
    <row r="14336" spans="1:1" x14ac:dyDescent="0.25">
      <c r="A14336" s="323"/>
    </row>
    <row r="14337" spans="1:1" x14ac:dyDescent="0.25">
      <c r="A14337" s="323"/>
    </row>
    <row r="14338" spans="1:1" x14ac:dyDescent="0.25">
      <c r="A14338" s="323"/>
    </row>
    <row r="14339" spans="1:1" x14ac:dyDescent="0.25">
      <c r="A14339" s="323"/>
    </row>
    <row r="14340" spans="1:1" x14ac:dyDescent="0.25">
      <c r="A14340" s="323"/>
    </row>
    <row r="14341" spans="1:1" x14ac:dyDescent="0.25">
      <c r="A14341" s="323"/>
    </row>
    <row r="14342" spans="1:1" x14ac:dyDescent="0.25">
      <c r="A14342" s="323"/>
    </row>
    <row r="14343" spans="1:1" x14ac:dyDescent="0.25">
      <c r="A14343" s="323"/>
    </row>
    <row r="14344" spans="1:1" x14ac:dyDescent="0.25">
      <c r="A14344" s="323"/>
    </row>
    <row r="14345" spans="1:1" x14ac:dyDescent="0.25">
      <c r="A14345" s="323"/>
    </row>
    <row r="14346" spans="1:1" x14ac:dyDescent="0.25">
      <c r="A14346" s="323"/>
    </row>
    <row r="14347" spans="1:1" x14ac:dyDescent="0.25">
      <c r="A14347" s="323"/>
    </row>
    <row r="14348" spans="1:1" x14ac:dyDescent="0.25">
      <c r="A14348" s="323"/>
    </row>
    <row r="14349" spans="1:1" x14ac:dyDescent="0.25">
      <c r="A14349" s="323"/>
    </row>
    <row r="14350" spans="1:1" x14ac:dyDescent="0.25">
      <c r="A14350" s="323"/>
    </row>
    <row r="14351" spans="1:1" x14ac:dyDescent="0.25">
      <c r="A14351" s="323"/>
    </row>
    <row r="14352" spans="1:1" x14ac:dyDescent="0.25">
      <c r="A14352" s="323"/>
    </row>
    <row r="14353" spans="1:1" x14ac:dyDescent="0.25">
      <c r="A14353" s="323"/>
    </row>
    <row r="14354" spans="1:1" x14ac:dyDescent="0.25">
      <c r="A14354" s="323"/>
    </row>
    <row r="14355" spans="1:1" x14ac:dyDescent="0.25">
      <c r="A14355" s="323"/>
    </row>
    <row r="14356" spans="1:1" x14ac:dyDescent="0.25">
      <c r="A14356" s="323"/>
    </row>
    <row r="14357" spans="1:1" x14ac:dyDescent="0.25">
      <c r="A14357" s="323"/>
    </row>
    <row r="14358" spans="1:1" x14ac:dyDescent="0.25">
      <c r="A14358" s="323"/>
    </row>
    <row r="14359" spans="1:1" x14ac:dyDescent="0.25">
      <c r="A14359" s="323"/>
    </row>
    <row r="14360" spans="1:1" x14ac:dyDescent="0.25">
      <c r="A14360" s="323"/>
    </row>
    <row r="14361" spans="1:1" x14ac:dyDescent="0.25">
      <c r="A14361" s="323"/>
    </row>
    <row r="14362" spans="1:1" x14ac:dyDescent="0.25">
      <c r="A14362" s="323"/>
    </row>
    <row r="14363" spans="1:1" x14ac:dyDescent="0.25">
      <c r="A14363" s="323"/>
    </row>
    <row r="14364" spans="1:1" x14ac:dyDescent="0.25">
      <c r="A14364" s="323"/>
    </row>
    <row r="14365" spans="1:1" x14ac:dyDescent="0.25">
      <c r="A14365" s="323"/>
    </row>
    <row r="14366" spans="1:1" x14ac:dyDescent="0.25">
      <c r="A14366" s="323"/>
    </row>
    <row r="14367" spans="1:1" x14ac:dyDescent="0.25">
      <c r="A14367" s="323"/>
    </row>
    <row r="14368" spans="1:1" x14ac:dyDescent="0.25">
      <c r="A14368" s="323"/>
    </row>
    <row r="14369" spans="1:1" x14ac:dyDescent="0.25">
      <c r="A14369" s="323"/>
    </row>
    <row r="14370" spans="1:1" x14ac:dyDescent="0.25">
      <c r="A14370" s="323"/>
    </row>
    <row r="14371" spans="1:1" x14ac:dyDescent="0.25">
      <c r="A14371" s="323"/>
    </row>
    <row r="14372" spans="1:1" x14ac:dyDescent="0.25">
      <c r="A14372" s="323"/>
    </row>
    <row r="14373" spans="1:1" x14ac:dyDescent="0.25">
      <c r="A14373" s="323"/>
    </row>
    <row r="14374" spans="1:1" x14ac:dyDescent="0.25">
      <c r="A14374" s="323"/>
    </row>
    <row r="14375" spans="1:1" x14ac:dyDescent="0.25">
      <c r="A14375" s="323"/>
    </row>
    <row r="14376" spans="1:1" x14ac:dyDescent="0.25">
      <c r="A14376" s="323"/>
    </row>
    <row r="14377" spans="1:1" x14ac:dyDescent="0.25">
      <c r="A14377" s="323"/>
    </row>
    <row r="14378" spans="1:1" x14ac:dyDescent="0.25">
      <c r="A14378" s="323"/>
    </row>
    <row r="14379" spans="1:1" x14ac:dyDescent="0.25">
      <c r="A14379" s="323"/>
    </row>
    <row r="14380" spans="1:1" x14ac:dyDescent="0.25">
      <c r="A14380" s="323"/>
    </row>
    <row r="14381" spans="1:1" x14ac:dyDescent="0.25">
      <c r="A14381" s="323"/>
    </row>
    <row r="14382" spans="1:1" x14ac:dyDescent="0.25">
      <c r="A14382" s="323"/>
    </row>
    <row r="14383" spans="1:1" x14ac:dyDescent="0.25">
      <c r="A14383" s="323"/>
    </row>
    <row r="14384" spans="1:1" x14ac:dyDescent="0.25">
      <c r="A14384" s="323"/>
    </row>
    <row r="14385" spans="1:1" x14ac:dyDescent="0.25">
      <c r="A14385" s="323"/>
    </row>
    <row r="14386" spans="1:1" x14ac:dyDescent="0.25">
      <c r="A14386" s="323"/>
    </row>
    <row r="14387" spans="1:1" x14ac:dyDescent="0.25">
      <c r="A14387" s="323"/>
    </row>
    <row r="14388" spans="1:1" x14ac:dyDescent="0.25">
      <c r="A14388" s="323"/>
    </row>
    <row r="14389" spans="1:1" x14ac:dyDescent="0.25">
      <c r="A14389" s="323"/>
    </row>
    <row r="14390" spans="1:1" x14ac:dyDescent="0.25">
      <c r="A14390" s="323"/>
    </row>
    <row r="14391" spans="1:1" x14ac:dyDescent="0.25">
      <c r="A14391" s="323"/>
    </row>
    <row r="14392" spans="1:1" x14ac:dyDescent="0.25">
      <c r="A14392" s="323"/>
    </row>
    <row r="14393" spans="1:1" x14ac:dyDescent="0.25">
      <c r="A14393" s="323"/>
    </row>
    <row r="14394" spans="1:1" x14ac:dyDescent="0.25">
      <c r="A14394" s="323"/>
    </row>
    <row r="14395" spans="1:1" x14ac:dyDescent="0.25">
      <c r="A14395" s="323"/>
    </row>
    <row r="14396" spans="1:1" x14ac:dyDescent="0.25">
      <c r="A14396" s="323"/>
    </row>
    <row r="14397" spans="1:1" x14ac:dyDescent="0.25">
      <c r="A14397" s="323"/>
    </row>
    <row r="14398" spans="1:1" x14ac:dyDescent="0.25">
      <c r="A14398" s="323"/>
    </row>
    <row r="14399" spans="1:1" x14ac:dyDescent="0.25">
      <c r="A14399" s="323"/>
    </row>
    <row r="14400" spans="1:1" x14ac:dyDescent="0.25">
      <c r="A14400" s="323"/>
    </row>
    <row r="14401" spans="1:1" x14ac:dyDescent="0.25">
      <c r="A14401" s="323"/>
    </row>
    <row r="14402" spans="1:1" x14ac:dyDescent="0.25">
      <c r="A14402" s="323"/>
    </row>
    <row r="14403" spans="1:1" x14ac:dyDescent="0.25">
      <c r="A14403" s="323"/>
    </row>
    <row r="14404" spans="1:1" x14ac:dyDescent="0.25">
      <c r="A14404" s="323"/>
    </row>
    <row r="14405" spans="1:1" x14ac:dyDescent="0.25">
      <c r="A14405" s="323"/>
    </row>
    <row r="14406" spans="1:1" x14ac:dyDescent="0.25">
      <c r="A14406" s="323"/>
    </row>
    <row r="14407" spans="1:1" x14ac:dyDescent="0.25">
      <c r="A14407" s="323"/>
    </row>
    <row r="14408" spans="1:1" x14ac:dyDescent="0.25">
      <c r="A14408" s="323"/>
    </row>
    <row r="14409" spans="1:1" x14ac:dyDescent="0.25">
      <c r="A14409" s="323"/>
    </row>
    <row r="14410" spans="1:1" x14ac:dyDescent="0.25">
      <c r="A14410" s="323"/>
    </row>
    <row r="14411" spans="1:1" x14ac:dyDescent="0.25">
      <c r="A14411" s="323"/>
    </row>
    <row r="14412" spans="1:1" x14ac:dyDescent="0.25">
      <c r="A14412" s="323"/>
    </row>
    <row r="14413" spans="1:1" x14ac:dyDescent="0.25">
      <c r="A14413" s="323"/>
    </row>
    <row r="14414" spans="1:1" x14ac:dyDescent="0.25">
      <c r="A14414" s="323"/>
    </row>
    <row r="14415" spans="1:1" x14ac:dyDescent="0.25">
      <c r="A14415" s="323"/>
    </row>
    <row r="14416" spans="1:1" x14ac:dyDescent="0.25">
      <c r="A14416" s="323"/>
    </row>
    <row r="14417" spans="1:1" x14ac:dyDescent="0.25">
      <c r="A14417" s="323"/>
    </row>
    <row r="14418" spans="1:1" x14ac:dyDescent="0.25">
      <c r="A14418" s="323"/>
    </row>
    <row r="14419" spans="1:1" x14ac:dyDescent="0.25">
      <c r="A14419" s="323"/>
    </row>
    <row r="14420" spans="1:1" x14ac:dyDescent="0.25">
      <c r="A14420" s="323"/>
    </row>
    <row r="14421" spans="1:1" x14ac:dyDescent="0.25">
      <c r="A14421" s="323"/>
    </row>
    <row r="14422" spans="1:1" x14ac:dyDescent="0.25">
      <c r="A14422" s="323"/>
    </row>
    <row r="14423" spans="1:1" x14ac:dyDescent="0.25">
      <c r="A14423" s="323"/>
    </row>
    <row r="14424" spans="1:1" x14ac:dyDescent="0.25">
      <c r="A14424" s="323"/>
    </row>
    <row r="14425" spans="1:1" x14ac:dyDescent="0.25">
      <c r="A14425" s="323"/>
    </row>
    <row r="14426" spans="1:1" x14ac:dyDescent="0.25">
      <c r="A14426" s="323"/>
    </row>
    <row r="14427" spans="1:1" x14ac:dyDescent="0.25">
      <c r="A14427" s="323"/>
    </row>
    <row r="14428" spans="1:1" x14ac:dyDescent="0.25">
      <c r="A14428" s="323"/>
    </row>
    <row r="14429" spans="1:1" x14ac:dyDescent="0.25">
      <c r="A14429" s="323"/>
    </row>
    <row r="14430" spans="1:1" x14ac:dyDescent="0.25">
      <c r="A14430" s="323"/>
    </row>
    <row r="14431" spans="1:1" x14ac:dyDescent="0.25">
      <c r="A14431" s="323"/>
    </row>
    <row r="14432" spans="1:1" x14ac:dyDescent="0.25">
      <c r="A14432" s="323"/>
    </row>
    <row r="14433" spans="1:1" x14ac:dyDescent="0.25">
      <c r="A14433" s="323"/>
    </row>
    <row r="14434" spans="1:1" x14ac:dyDescent="0.25">
      <c r="A14434" s="323"/>
    </row>
    <row r="14435" spans="1:1" x14ac:dyDescent="0.25">
      <c r="A14435" s="323"/>
    </row>
    <row r="14436" spans="1:1" x14ac:dyDescent="0.25">
      <c r="A14436" s="323"/>
    </row>
    <row r="14437" spans="1:1" x14ac:dyDescent="0.25">
      <c r="A14437" s="323"/>
    </row>
    <row r="14438" spans="1:1" x14ac:dyDescent="0.25">
      <c r="A14438" s="323"/>
    </row>
    <row r="14439" spans="1:1" x14ac:dyDescent="0.25">
      <c r="A14439" s="323"/>
    </row>
    <row r="14440" spans="1:1" x14ac:dyDescent="0.25">
      <c r="A14440" s="323"/>
    </row>
    <row r="14441" spans="1:1" x14ac:dyDescent="0.25">
      <c r="A14441" s="323"/>
    </row>
    <row r="14442" spans="1:1" x14ac:dyDescent="0.25">
      <c r="A14442" s="323"/>
    </row>
    <row r="14443" spans="1:1" x14ac:dyDescent="0.25">
      <c r="A14443" s="323"/>
    </row>
    <row r="14444" spans="1:1" x14ac:dyDescent="0.25">
      <c r="A14444" s="323"/>
    </row>
    <row r="14445" spans="1:1" x14ac:dyDescent="0.25">
      <c r="A14445" s="323"/>
    </row>
    <row r="14446" spans="1:1" x14ac:dyDescent="0.25">
      <c r="A14446" s="323"/>
    </row>
    <row r="14447" spans="1:1" x14ac:dyDescent="0.25">
      <c r="A14447" s="323"/>
    </row>
    <row r="14448" spans="1:1" x14ac:dyDescent="0.25">
      <c r="A14448" s="323"/>
    </row>
    <row r="14449" spans="1:1" x14ac:dyDescent="0.25">
      <c r="A14449" s="323"/>
    </row>
    <row r="14450" spans="1:1" x14ac:dyDescent="0.25">
      <c r="A14450" s="323"/>
    </row>
    <row r="14451" spans="1:1" x14ac:dyDescent="0.25">
      <c r="A14451" s="323"/>
    </row>
    <row r="14452" spans="1:1" x14ac:dyDescent="0.25">
      <c r="A14452" s="323"/>
    </row>
    <row r="14453" spans="1:1" x14ac:dyDescent="0.25">
      <c r="A14453" s="323"/>
    </row>
    <row r="14454" spans="1:1" x14ac:dyDescent="0.25">
      <c r="A14454" s="323"/>
    </row>
    <row r="14455" spans="1:1" x14ac:dyDescent="0.25">
      <c r="A14455" s="323"/>
    </row>
    <row r="14456" spans="1:1" x14ac:dyDescent="0.25">
      <c r="A14456" s="323"/>
    </row>
    <row r="14457" spans="1:1" x14ac:dyDescent="0.25">
      <c r="A14457" s="323"/>
    </row>
    <row r="14458" spans="1:1" x14ac:dyDescent="0.25">
      <c r="A14458" s="323"/>
    </row>
    <row r="14459" spans="1:1" x14ac:dyDescent="0.25">
      <c r="A14459" s="323"/>
    </row>
    <row r="14460" spans="1:1" x14ac:dyDescent="0.25">
      <c r="A14460" s="323"/>
    </row>
    <row r="14461" spans="1:1" x14ac:dyDescent="0.25">
      <c r="A14461" s="323"/>
    </row>
    <row r="14462" spans="1:1" x14ac:dyDescent="0.25">
      <c r="A14462" s="323"/>
    </row>
    <row r="14463" spans="1:1" x14ac:dyDescent="0.25">
      <c r="A14463" s="323"/>
    </row>
    <row r="14464" spans="1:1" x14ac:dyDescent="0.25">
      <c r="A14464" s="323"/>
    </row>
    <row r="14465" spans="1:1" x14ac:dyDescent="0.25">
      <c r="A14465" s="323"/>
    </row>
    <row r="14466" spans="1:1" x14ac:dyDescent="0.25">
      <c r="A14466" s="323"/>
    </row>
    <row r="14467" spans="1:1" x14ac:dyDescent="0.25">
      <c r="A14467" s="323"/>
    </row>
    <row r="14468" spans="1:1" x14ac:dyDescent="0.25">
      <c r="A14468" s="323"/>
    </row>
    <row r="14469" spans="1:1" x14ac:dyDescent="0.25">
      <c r="A14469" s="323"/>
    </row>
    <row r="14470" spans="1:1" x14ac:dyDescent="0.25">
      <c r="A14470" s="323"/>
    </row>
    <row r="14471" spans="1:1" x14ac:dyDescent="0.25">
      <c r="A14471" s="323"/>
    </row>
    <row r="14472" spans="1:1" x14ac:dyDescent="0.25">
      <c r="A14472" s="323"/>
    </row>
    <row r="14473" spans="1:1" x14ac:dyDescent="0.25">
      <c r="A14473" s="323"/>
    </row>
    <row r="14474" spans="1:1" x14ac:dyDescent="0.25">
      <c r="A14474" s="323"/>
    </row>
    <row r="14475" spans="1:1" x14ac:dyDescent="0.25">
      <c r="A14475" s="323"/>
    </row>
    <row r="14476" spans="1:1" x14ac:dyDescent="0.25">
      <c r="A14476" s="323"/>
    </row>
    <row r="14477" spans="1:1" x14ac:dyDescent="0.25">
      <c r="A14477" s="323"/>
    </row>
    <row r="14478" spans="1:1" x14ac:dyDescent="0.25">
      <c r="A14478" s="323"/>
    </row>
    <row r="14479" spans="1:1" x14ac:dyDescent="0.25">
      <c r="A14479" s="323"/>
    </row>
    <row r="14480" spans="1:1" x14ac:dyDescent="0.25">
      <c r="A14480" s="323"/>
    </row>
    <row r="14481" spans="1:1" x14ac:dyDescent="0.25">
      <c r="A14481" s="323"/>
    </row>
    <row r="14482" spans="1:1" x14ac:dyDescent="0.25">
      <c r="A14482" s="323"/>
    </row>
    <row r="14483" spans="1:1" x14ac:dyDescent="0.25">
      <c r="A14483" s="323"/>
    </row>
    <row r="14484" spans="1:1" x14ac:dyDescent="0.25">
      <c r="A14484" s="323"/>
    </row>
    <row r="14485" spans="1:1" x14ac:dyDescent="0.25">
      <c r="A14485" s="323"/>
    </row>
    <row r="14486" spans="1:1" x14ac:dyDescent="0.25">
      <c r="A14486" s="323"/>
    </row>
    <row r="14487" spans="1:1" x14ac:dyDescent="0.25">
      <c r="A14487" s="323"/>
    </row>
    <row r="14488" spans="1:1" x14ac:dyDescent="0.25">
      <c r="A14488" s="323"/>
    </row>
    <row r="14489" spans="1:1" x14ac:dyDescent="0.25">
      <c r="A14489" s="323"/>
    </row>
    <row r="14490" spans="1:1" x14ac:dyDescent="0.25">
      <c r="A14490" s="323"/>
    </row>
    <row r="14491" spans="1:1" x14ac:dyDescent="0.25">
      <c r="A14491" s="323"/>
    </row>
    <row r="14492" spans="1:1" x14ac:dyDescent="0.25">
      <c r="A14492" s="323"/>
    </row>
    <row r="14493" spans="1:1" x14ac:dyDescent="0.25">
      <c r="A14493" s="323"/>
    </row>
    <row r="14494" spans="1:1" x14ac:dyDescent="0.25">
      <c r="A14494" s="323"/>
    </row>
    <row r="14495" spans="1:1" x14ac:dyDescent="0.25">
      <c r="A14495" s="323"/>
    </row>
    <row r="14496" spans="1:1" x14ac:dyDescent="0.25">
      <c r="A14496" s="323"/>
    </row>
    <row r="14497" spans="1:1" x14ac:dyDescent="0.25">
      <c r="A14497" s="323"/>
    </row>
    <row r="14498" spans="1:1" x14ac:dyDescent="0.25">
      <c r="A14498" s="323"/>
    </row>
    <row r="14499" spans="1:1" x14ac:dyDescent="0.25">
      <c r="A14499" s="323"/>
    </row>
    <row r="14500" spans="1:1" x14ac:dyDescent="0.25">
      <c r="A14500" s="323"/>
    </row>
    <row r="14501" spans="1:1" x14ac:dyDescent="0.25">
      <c r="A14501" s="323"/>
    </row>
    <row r="14502" spans="1:1" x14ac:dyDescent="0.25">
      <c r="A14502" s="323"/>
    </row>
    <row r="14503" spans="1:1" x14ac:dyDescent="0.25">
      <c r="A14503" s="323"/>
    </row>
    <row r="14504" spans="1:1" x14ac:dyDescent="0.25">
      <c r="A14504" s="323"/>
    </row>
    <row r="14505" spans="1:1" x14ac:dyDescent="0.25">
      <c r="A14505" s="323"/>
    </row>
    <row r="14506" spans="1:1" x14ac:dyDescent="0.25">
      <c r="A14506" s="323"/>
    </row>
    <row r="14507" spans="1:1" x14ac:dyDescent="0.25">
      <c r="A14507" s="323"/>
    </row>
    <row r="14508" spans="1:1" x14ac:dyDescent="0.25">
      <c r="A14508" s="323"/>
    </row>
    <row r="14509" spans="1:1" x14ac:dyDescent="0.25">
      <c r="A14509" s="323"/>
    </row>
    <row r="14510" spans="1:1" x14ac:dyDescent="0.25">
      <c r="A14510" s="323"/>
    </row>
    <row r="14511" spans="1:1" x14ac:dyDescent="0.25">
      <c r="A14511" s="323"/>
    </row>
    <row r="14512" spans="1:1" x14ac:dyDescent="0.25">
      <c r="A14512" s="323"/>
    </row>
    <row r="14513" spans="1:1" x14ac:dyDescent="0.25">
      <c r="A14513" s="323"/>
    </row>
    <row r="14514" spans="1:1" x14ac:dyDescent="0.25">
      <c r="A14514" s="323"/>
    </row>
    <row r="14515" spans="1:1" x14ac:dyDescent="0.25">
      <c r="A14515" s="323"/>
    </row>
    <row r="14516" spans="1:1" x14ac:dyDescent="0.25">
      <c r="A14516" s="323"/>
    </row>
    <row r="14517" spans="1:1" x14ac:dyDescent="0.25">
      <c r="A14517" s="323"/>
    </row>
    <row r="14518" spans="1:1" x14ac:dyDescent="0.25">
      <c r="A14518" s="323"/>
    </row>
    <row r="14519" spans="1:1" x14ac:dyDescent="0.25">
      <c r="A14519" s="323"/>
    </row>
    <row r="14520" spans="1:1" x14ac:dyDescent="0.25">
      <c r="A14520" s="323"/>
    </row>
    <row r="14521" spans="1:1" x14ac:dyDescent="0.25">
      <c r="A14521" s="323"/>
    </row>
    <row r="14522" spans="1:1" x14ac:dyDescent="0.25">
      <c r="A14522" s="323"/>
    </row>
    <row r="14523" spans="1:1" x14ac:dyDescent="0.25">
      <c r="A14523" s="323"/>
    </row>
    <row r="14524" spans="1:1" x14ac:dyDescent="0.25">
      <c r="A14524" s="323"/>
    </row>
    <row r="14525" spans="1:1" x14ac:dyDescent="0.25">
      <c r="A14525" s="323"/>
    </row>
    <row r="14526" spans="1:1" x14ac:dyDescent="0.25">
      <c r="A14526" s="323"/>
    </row>
    <row r="14527" spans="1:1" x14ac:dyDescent="0.25">
      <c r="A14527" s="323"/>
    </row>
    <row r="14528" spans="1:1" x14ac:dyDescent="0.25">
      <c r="A14528" s="323"/>
    </row>
    <row r="14529" spans="1:1" x14ac:dyDescent="0.25">
      <c r="A14529" s="323"/>
    </row>
    <row r="14530" spans="1:1" x14ac:dyDescent="0.25">
      <c r="A14530" s="323"/>
    </row>
    <row r="14531" spans="1:1" x14ac:dyDescent="0.25">
      <c r="A14531" s="323"/>
    </row>
    <row r="14532" spans="1:1" x14ac:dyDescent="0.25">
      <c r="A14532" s="323"/>
    </row>
    <row r="14533" spans="1:1" x14ac:dyDescent="0.25">
      <c r="A14533" s="323"/>
    </row>
    <row r="14534" spans="1:1" x14ac:dyDescent="0.25">
      <c r="A14534" s="323"/>
    </row>
    <row r="14535" spans="1:1" x14ac:dyDescent="0.25">
      <c r="A14535" s="323"/>
    </row>
    <row r="14536" spans="1:1" x14ac:dyDescent="0.25">
      <c r="A14536" s="323"/>
    </row>
    <row r="14537" spans="1:1" x14ac:dyDescent="0.25">
      <c r="A14537" s="323"/>
    </row>
    <row r="14538" spans="1:1" x14ac:dyDescent="0.25">
      <c r="A14538" s="323"/>
    </row>
    <row r="14539" spans="1:1" x14ac:dyDescent="0.25">
      <c r="A14539" s="323"/>
    </row>
    <row r="14540" spans="1:1" x14ac:dyDescent="0.25">
      <c r="A14540" s="323"/>
    </row>
    <row r="14541" spans="1:1" x14ac:dyDescent="0.25">
      <c r="A14541" s="323"/>
    </row>
    <row r="14542" spans="1:1" x14ac:dyDescent="0.25">
      <c r="A14542" s="323"/>
    </row>
    <row r="14543" spans="1:1" x14ac:dyDescent="0.25">
      <c r="A14543" s="323"/>
    </row>
    <row r="14544" spans="1:1" x14ac:dyDescent="0.25">
      <c r="A14544" s="323"/>
    </row>
    <row r="14545" spans="1:1" x14ac:dyDescent="0.25">
      <c r="A14545" s="323"/>
    </row>
    <row r="14546" spans="1:1" x14ac:dyDescent="0.25">
      <c r="A14546" s="323"/>
    </row>
    <row r="14547" spans="1:1" x14ac:dyDescent="0.25">
      <c r="A14547" s="323"/>
    </row>
    <row r="14548" spans="1:1" x14ac:dyDescent="0.25">
      <c r="A14548" s="323"/>
    </row>
    <row r="14549" spans="1:1" x14ac:dyDescent="0.25">
      <c r="A14549" s="323"/>
    </row>
    <row r="14550" spans="1:1" x14ac:dyDescent="0.25">
      <c r="A14550" s="323"/>
    </row>
    <row r="14551" spans="1:1" x14ac:dyDescent="0.25">
      <c r="A14551" s="323"/>
    </row>
    <row r="14552" spans="1:1" x14ac:dyDescent="0.25">
      <c r="A14552" s="323"/>
    </row>
    <row r="14553" spans="1:1" x14ac:dyDescent="0.25">
      <c r="A14553" s="323"/>
    </row>
    <row r="14554" spans="1:1" x14ac:dyDescent="0.25">
      <c r="A14554" s="323"/>
    </row>
    <row r="14555" spans="1:1" x14ac:dyDescent="0.25">
      <c r="A14555" s="323"/>
    </row>
    <row r="14556" spans="1:1" x14ac:dyDescent="0.25">
      <c r="A14556" s="323"/>
    </row>
    <row r="14557" spans="1:1" x14ac:dyDescent="0.25">
      <c r="A14557" s="323"/>
    </row>
    <row r="14558" spans="1:1" x14ac:dyDescent="0.25">
      <c r="A14558" s="323"/>
    </row>
    <row r="14559" spans="1:1" x14ac:dyDescent="0.25">
      <c r="A14559" s="323"/>
    </row>
    <row r="14560" spans="1:1" x14ac:dyDescent="0.25">
      <c r="A14560" s="323"/>
    </row>
    <row r="14561" spans="1:1" x14ac:dyDescent="0.25">
      <c r="A14561" s="323"/>
    </row>
    <row r="14562" spans="1:1" x14ac:dyDescent="0.25">
      <c r="A14562" s="323"/>
    </row>
    <row r="14563" spans="1:1" x14ac:dyDescent="0.25">
      <c r="A14563" s="323"/>
    </row>
    <row r="14564" spans="1:1" x14ac:dyDescent="0.25">
      <c r="A14564" s="323"/>
    </row>
    <row r="14565" spans="1:1" x14ac:dyDescent="0.25">
      <c r="A14565" s="323"/>
    </row>
    <row r="14566" spans="1:1" x14ac:dyDescent="0.25">
      <c r="A14566" s="323"/>
    </row>
    <row r="14567" spans="1:1" x14ac:dyDescent="0.25">
      <c r="A14567" s="323"/>
    </row>
    <row r="14568" spans="1:1" x14ac:dyDescent="0.25">
      <c r="A14568" s="323"/>
    </row>
    <row r="14569" spans="1:1" x14ac:dyDescent="0.25">
      <c r="A14569" s="323"/>
    </row>
    <row r="14570" spans="1:1" x14ac:dyDescent="0.25">
      <c r="A14570" s="323"/>
    </row>
    <row r="14571" spans="1:1" x14ac:dyDescent="0.25">
      <c r="A14571" s="323"/>
    </row>
    <row r="14572" spans="1:1" x14ac:dyDescent="0.25">
      <c r="A14572" s="323"/>
    </row>
    <row r="14573" spans="1:1" x14ac:dyDescent="0.25">
      <c r="A14573" s="323"/>
    </row>
    <row r="14574" spans="1:1" x14ac:dyDescent="0.25">
      <c r="A14574" s="323"/>
    </row>
    <row r="14575" spans="1:1" x14ac:dyDescent="0.25">
      <c r="A14575" s="323"/>
    </row>
    <row r="14576" spans="1:1" x14ac:dyDescent="0.25">
      <c r="A14576" s="323"/>
    </row>
    <row r="14577" spans="1:1" x14ac:dyDescent="0.25">
      <c r="A14577" s="323"/>
    </row>
    <row r="14578" spans="1:1" x14ac:dyDescent="0.25">
      <c r="A14578" s="323"/>
    </row>
    <row r="14579" spans="1:1" x14ac:dyDescent="0.25">
      <c r="A14579" s="323"/>
    </row>
    <row r="14580" spans="1:1" x14ac:dyDescent="0.25">
      <c r="A14580" s="323"/>
    </row>
    <row r="14581" spans="1:1" x14ac:dyDescent="0.25">
      <c r="A14581" s="323"/>
    </row>
    <row r="14582" spans="1:1" x14ac:dyDescent="0.25">
      <c r="A14582" s="323"/>
    </row>
    <row r="14583" spans="1:1" x14ac:dyDescent="0.25">
      <c r="A14583" s="323"/>
    </row>
    <row r="14584" spans="1:1" x14ac:dyDescent="0.25">
      <c r="A14584" s="323"/>
    </row>
    <row r="14585" spans="1:1" x14ac:dyDescent="0.25">
      <c r="A14585" s="323"/>
    </row>
    <row r="14586" spans="1:1" x14ac:dyDescent="0.25">
      <c r="A14586" s="323"/>
    </row>
    <row r="14587" spans="1:1" x14ac:dyDescent="0.25">
      <c r="A14587" s="323"/>
    </row>
    <row r="14588" spans="1:1" x14ac:dyDescent="0.25">
      <c r="A14588" s="323"/>
    </row>
    <row r="14589" spans="1:1" x14ac:dyDescent="0.25">
      <c r="A14589" s="323"/>
    </row>
    <row r="14590" spans="1:1" x14ac:dyDescent="0.25">
      <c r="A14590" s="323"/>
    </row>
    <row r="14591" spans="1:1" x14ac:dyDescent="0.25">
      <c r="A14591" s="323"/>
    </row>
    <row r="14592" spans="1:1" x14ac:dyDescent="0.25">
      <c r="A14592" s="323"/>
    </row>
    <row r="14593" spans="1:1" x14ac:dyDescent="0.25">
      <c r="A14593" s="323"/>
    </row>
    <row r="14594" spans="1:1" x14ac:dyDescent="0.25">
      <c r="A14594" s="323"/>
    </row>
    <row r="14595" spans="1:1" x14ac:dyDescent="0.25">
      <c r="A14595" s="323"/>
    </row>
    <row r="14596" spans="1:1" x14ac:dyDescent="0.25">
      <c r="A14596" s="323"/>
    </row>
    <row r="14597" spans="1:1" x14ac:dyDescent="0.25">
      <c r="A14597" s="323"/>
    </row>
    <row r="14598" spans="1:1" x14ac:dyDescent="0.25">
      <c r="A14598" s="323"/>
    </row>
    <row r="14599" spans="1:1" x14ac:dyDescent="0.25">
      <c r="A14599" s="323"/>
    </row>
    <row r="14600" spans="1:1" x14ac:dyDescent="0.25">
      <c r="A14600" s="323"/>
    </row>
    <row r="14601" spans="1:1" x14ac:dyDescent="0.25">
      <c r="A14601" s="323"/>
    </row>
    <row r="14602" spans="1:1" x14ac:dyDescent="0.25">
      <c r="A14602" s="323"/>
    </row>
    <row r="14603" spans="1:1" x14ac:dyDescent="0.25">
      <c r="A14603" s="323"/>
    </row>
    <row r="14604" spans="1:1" x14ac:dyDescent="0.25">
      <c r="A14604" s="323"/>
    </row>
    <row r="14605" spans="1:1" x14ac:dyDescent="0.25">
      <c r="A14605" s="323"/>
    </row>
    <row r="14606" spans="1:1" x14ac:dyDescent="0.25">
      <c r="A14606" s="323"/>
    </row>
    <row r="14607" spans="1:1" x14ac:dyDescent="0.25">
      <c r="A14607" s="323"/>
    </row>
    <row r="14608" spans="1:1" x14ac:dyDescent="0.25">
      <c r="A14608" s="323"/>
    </row>
    <row r="14609" spans="1:1" x14ac:dyDescent="0.25">
      <c r="A14609" s="323"/>
    </row>
    <row r="14610" spans="1:1" x14ac:dyDescent="0.25">
      <c r="A14610" s="323"/>
    </row>
    <row r="14611" spans="1:1" x14ac:dyDescent="0.25">
      <c r="A14611" s="323"/>
    </row>
    <row r="14612" spans="1:1" x14ac:dyDescent="0.25">
      <c r="A14612" s="323"/>
    </row>
    <row r="14613" spans="1:1" x14ac:dyDescent="0.25">
      <c r="A14613" s="323"/>
    </row>
    <row r="14614" spans="1:1" x14ac:dyDescent="0.25">
      <c r="A14614" s="323"/>
    </row>
    <row r="14615" spans="1:1" x14ac:dyDescent="0.25">
      <c r="A14615" s="323"/>
    </row>
    <row r="14616" spans="1:1" x14ac:dyDescent="0.25">
      <c r="A14616" s="323"/>
    </row>
    <row r="14617" spans="1:1" x14ac:dyDescent="0.25">
      <c r="A14617" s="323"/>
    </row>
    <row r="14618" spans="1:1" x14ac:dyDescent="0.25">
      <c r="A14618" s="323"/>
    </row>
    <row r="14619" spans="1:1" x14ac:dyDescent="0.25">
      <c r="A14619" s="323"/>
    </row>
    <row r="14620" spans="1:1" x14ac:dyDescent="0.25">
      <c r="A14620" s="323"/>
    </row>
    <row r="14621" spans="1:1" x14ac:dyDescent="0.25">
      <c r="A14621" s="323"/>
    </row>
    <row r="14622" spans="1:1" x14ac:dyDescent="0.25">
      <c r="A14622" s="323"/>
    </row>
    <row r="14623" spans="1:1" x14ac:dyDescent="0.25">
      <c r="A14623" s="323"/>
    </row>
    <row r="14624" spans="1:1" x14ac:dyDescent="0.25">
      <c r="A14624" s="323"/>
    </row>
    <row r="14625" spans="1:1" x14ac:dyDescent="0.25">
      <c r="A14625" s="323"/>
    </row>
    <row r="14626" spans="1:1" x14ac:dyDescent="0.25">
      <c r="A14626" s="323"/>
    </row>
    <row r="14627" spans="1:1" x14ac:dyDescent="0.25">
      <c r="A14627" s="323"/>
    </row>
    <row r="14628" spans="1:1" x14ac:dyDescent="0.25">
      <c r="A14628" s="323"/>
    </row>
    <row r="14629" spans="1:1" x14ac:dyDescent="0.25">
      <c r="A14629" s="323"/>
    </row>
    <row r="14630" spans="1:1" x14ac:dyDescent="0.25">
      <c r="A14630" s="323"/>
    </row>
    <row r="14631" spans="1:1" x14ac:dyDescent="0.25">
      <c r="A14631" s="323"/>
    </row>
    <row r="14632" spans="1:1" x14ac:dyDescent="0.25">
      <c r="A14632" s="323"/>
    </row>
    <row r="14633" spans="1:1" x14ac:dyDescent="0.25">
      <c r="A14633" s="323"/>
    </row>
    <row r="14634" spans="1:1" x14ac:dyDescent="0.25">
      <c r="A14634" s="323"/>
    </row>
    <row r="14635" spans="1:1" x14ac:dyDescent="0.25">
      <c r="A14635" s="323"/>
    </row>
    <row r="14636" spans="1:1" x14ac:dyDescent="0.25">
      <c r="A14636" s="323"/>
    </row>
    <row r="14637" spans="1:1" x14ac:dyDescent="0.25">
      <c r="A14637" s="323"/>
    </row>
    <row r="14638" spans="1:1" x14ac:dyDescent="0.25">
      <c r="A14638" s="323"/>
    </row>
    <row r="14639" spans="1:1" x14ac:dyDescent="0.25">
      <c r="A14639" s="323"/>
    </row>
    <row r="14640" spans="1:1" x14ac:dyDescent="0.25">
      <c r="A14640" s="323"/>
    </row>
    <row r="14641" spans="1:1" x14ac:dyDescent="0.25">
      <c r="A14641" s="323"/>
    </row>
    <row r="14642" spans="1:1" x14ac:dyDescent="0.25">
      <c r="A14642" s="323"/>
    </row>
    <row r="14643" spans="1:1" x14ac:dyDescent="0.25">
      <c r="A14643" s="323"/>
    </row>
    <row r="14644" spans="1:1" x14ac:dyDescent="0.25">
      <c r="A14644" s="323"/>
    </row>
    <row r="14645" spans="1:1" x14ac:dyDescent="0.25">
      <c r="A14645" s="323"/>
    </row>
    <row r="14646" spans="1:1" x14ac:dyDescent="0.25">
      <c r="A14646" s="323"/>
    </row>
    <row r="14647" spans="1:1" x14ac:dyDescent="0.25">
      <c r="A14647" s="323"/>
    </row>
    <row r="14648" spans="1:1" x14ac:dyDescent="0.25">
      <c r="A14648" s="323"/>
    </row>
    <row r="14649" spans="1:1" x14ac:dyDescent="0.25">
      <c r="A14649" s="323"/>
    </row>
    <row r="14650" spans="1:1" x14ac:dyDescent="0.25">
      <c r="A14650" s="323"/>
    </row>
    <row r="14651" spans="1:1" x14ac:dyDescent="0.25">
      <c r="A14651" s="323"/>
    </row>
    <row r="14652" spans="1:1" x14ac:dyDescent="0.25">
      <c r="A14652" s="323"/>
    </row>
    <row r="14653" spans="1:1" x14ac:dyDescent="0.25">
      <c r="A14653" s="323"/>
    </row>
    <row r="14654" spans="1:1" x14ac:dyDescent="0.25">
      <c r="A14654" s="323"/>
    </row>
    <row r="14655" spans="1:1" x14ac:dyDescent="0.25">
      <c r="A14655" s="323"/>
    </row>
    <row r="14656" spans="1:1" x14ac:dyDescent="0.25">
      <c r="A14656" s="323"/>
    </row>
    <row r="14657" spans="1:1" x14ac:dyDescent="0.25">
      <c r="A14657" s="323"/>
    </row>
    <row r="14658" spans="1:1" x14ac:dyDescent="0.25">
      <c r="A14658" s="323"/>
    </row>
    <row r="14659" spans="1:1" x14ac:dyDescent="0.25">
      <c r="A14659" s="323"/>
    </row>
    <row r="14660" spans="1:1" x14ac:dyDescent="0.25">
      <c r="A14660" s="323"/>
    </row>
    <row r="14661" spans="1:1" x14ac:dyDescent="0.25">
      <c r="A14661" s="323"/>
    </row>
    <row r="14662" spans="1:1" x14ac:dyDescent="0.25">
      <c r="A14662" s="323"/>
    </row>
    <row r="14663" spans="1:1" x14ac:dyDescent="0.25">
      <c r="A14663" s="323"/>
    </row>
    <row r="14664" spans="1:1" x14ac:dyDescent="0.25">
      <c r="A14664" s="323"/>
    </row>
    <row r="14665" spans="1:1" x14ac:dyDescent="0.25">
      <c r="A14665" s="323"/>
    </row>
    <row r="14666" spans="1:1" x14ac:dyDescent="0.25">
      <c r="A14666" s="323"/>
    </row>
    <row r="14667" spans="1:1" x14ac:dyDescent="0.25">
      <c r="A14667" s="323"/>
    </row>
    <row r="14668" spans="1:1" x14ac:dyDescent="0.25">
      <c r="A14668" s="323"/>
    </row>
    <row r="14669" spans="1:1" x14ac:dyDescent="0.25">
      <c r="A14669" s="323"/>
    </row>
    <row r="14670" spans="1:1" x14ac:dyDescent="0.25">
      <c r="A14670" s="323"/>
    </row>
    <row r="14671" spans="1:1" x14ac:dyDescent="0.25">
      <c r="A14671" s="323"/>
    </row>
    <row r="14672" spans="1:1" x14ac:dyDescent="0.25">
      <c r="A14672" s="323"/>
    </row>
    <row r="14673" spans="1:1" x14ac:dyDescent="0.25">
      <c r="A14673" s="323"/>
    </row>
    <row r="14674" spans="1:1" x14ac:dyDescent="0.25">
      <c r="A14674" s="323"/>
    </row>
    <row r="14675" spans="1:1" x14ac:dyDescent="0.25">
      <c r="A14675" s="323"/>
    </row>
    <row r="14676" spans="1:1" x14ac:dyDescent="0.25">
      <c r="A14676" s="323"/>
    </row>
    <row r="14677" spans="1:1" x14ac:dyDescent="0.25">
      <c r="A14677" s="323"/>
    </row>
    <row r="14678" spans="1:1" x14ac:dyDescent="0.25">
      <c r="A14678" s="323"/>
    </row>
    <row r="14679" spans="1:1" x14ac:dyDescent="0.25">
      <c r="A14679" s="323"/>
    </row>
    <row r="14680" spans="1:1" x14ac:dyDescent="0.25">
      <c r="A14680" s="323"/>
    </row>
    <row r="14681" spans="1:1" x14ac:dyDescent="0.25">
      <c r="A14681" s="323"/>
    </row>
    <row r="14682" spans="1:1" x14ac:dyDescent="0.25">
      <c r="A14682" s="323"/>
    </row>
    <row r="14683" spans="1:1" x14ac:dyDescent="0.25">
      <c r="A14683" s="323"/>
    </row>
    <row r="14684" spans="1:1" x14ac:dyDescent="0.25">
      <c r="A14684" s="323"/>
    </row>
    <row r="14685" spans="1:1" x14ac:dyDescent="0.25">
      <c r="A14685" s="323"/>
    </row>
    <row r="14686" spans="1:1" x14ac:dyDescent="0.25">
      <c r="A14686" s="323"/>
    </row>
    <row r="14687" spans="1:1" x14ac:dyDescent="0.25">
      <c r="A14687" s="323"/>
    </row>
    <row r="14688" spans="1:1" x14ac:dyDescent="0.25">
      <c r="A14688" s="323"/>
    </row>
    <row r="14689" spans="1:1" x14ac:dyDescent="0.25">
      <c r="A14689" s="323"/>
    </row>
    <row r="14690" spans="1:1" x14ac:dyDescent="0.25">
      <c r="A14690" s="323"/>
    </row>
    <row r="14691" spans="1:1" x14ac:dyDescent="0.25">
      <c r="A14691" s="323"/>
    </row>
    <row r="14692" spans="1:1" x14ac:dyDescent="0.25">
      <c r="A14692" s="323"/>
    </row>
    <row r="14693" spans="1:1" x14ac:dyDescent="0.25">
      <c r="A14693" s="323"/>
    </row>
    <row r="14694" spans="1:1" x14ac:dyDescent="0.25">
      <c r="A14694" s="323"/>
    </row>
    <row r="14695" spans="1:1" x14ac:dyDescent="0.25">
      <c r="A14695" s="323"/>
    </row>
    <row r="14696" spans="1:1" x14ac:dyDescent="0.25">
      <c r="A14696" s="323"/>
    </row>
    <row r="14697" spans="1:1" x14ac:dyDescent="0.25">
      <c r="A14697" s="323"/>
    </row>
    <row r="14698" spans="1:1" x14ac:dyDescent="0.25">
      <c r="A14698" s="323"/>
    </row>
    <row r="14699" spans="1:1" x14ac:dyDescent="0.25">
      <c r="A14699" s="323"/>
    </row>
    <row r="14700" spans="1:1" x14ac:dyDescent="0.25">
      <c r="A14700" s="323"/>
    </row>
    <row r="14701" spans="1:1" x14ac:dyDescent="0.25">
      <c r="A14701" s="323"/>
    </row>
    <row r="14702" spans="1:1" x14ac:dyDescent="0.25">
      <c r="A14702" s="323"/>
    </row>
    <row r="14703" spans="1:1" x14ac:dyDescent="0.25">
      <c r="A14703" s="323"/>
    </row>
    <row r="14704" spans="1:1" x14ac:dyDescent="0.25">
      <c r="A14704" s="323"/>
    </row>
    <row r="14705" spans="1:1" x14ac:dyDescent="0.25">
      <c r="A14705" s="323"/>
    </row>
    <row r="14706" spans="1:1" x14ac:dyDescent="0.25">
      <c r="A14706" s="323"/>
    </row>
    <row r="14707" spans="1:1" x14ac:dyDescent="0.25">
      <c r="A14707" s="323"/>
    </row>
    <row r="14708" spans="1:1" x14ac:dyDescent="0.25">
      <c r="A14708" s="323"/>
    </row>
    <row r="14709" spans="1:1" x14ac:dyDescent="0.25">
      <c r="A14709" s="323"/>
    </row>
    <row r="14710" spans="1:1" x14ac:dyDescent="0.25">
      <c r="A14710" s="323"/>
    </row>
    <row r="14711" spans="1:1" x14ac:dyDescent="0.25">
      <c r="A14711" s="323"/>
    </row>
    <row r="14712" spans="1:1" x14ac:dyDescent="0.25">
      <c r="A14712" s="323"/>
    </row>
    <row r="14713" spans="1:1" x14ac:dyDescent="0.25">
      <c r="A14713" s="323"/>
    </row>
    <row r="14714" spans="1:1" x14ac:dyDescent="0.25">
      <c r="A14714" s="323"/>
    </row>
    <row r="14715" spans="1:1" x14ac:dyDescent="0.25">
      <c r="A14715" s="323"/>
    </row>
    <row r="14716" spans="1:1" x14ac:dyDescent="0.25">
      <c r="A14716" s="323"/>
    </row>
    <row r="14717" spans="1:1" x14ac:dyDescent="0.25">
      <c r="A14717" s="323"/>
    </row>
    <row r="14718" spans="1:1" x14ac:dyDescent="0.25">
      <c r="A14718" s="323"/>
    </row>
    <row r="14719" spans="1:1" x14ac:dyDescent="0.25">
      <c r="A14719" s="323"/>
    </row>
    <row r="14720" spans="1:1" x14ac:dyDescent="0.25">
      <c r="A14720" s="323"/>
    </row>
    <row r="14721" spans="1:1" x14ac:dyDescent="0.25">
      <c r="A14721" s="323"/>
    </row>
    <row r="14722" spans="1:1" x14ac:dyDescent="0.25">
      <c r="A14722" s="323"/>
    </row>
    <row r="14723" spans="1:1" x14ac:dyDescent="0.25">
      <c r="A14723" s="323"/>
    </row>
    <row r="14724" spans="1:1" x14ac:dyDescent="0.25">
      <c r="A14724" s="323"/>
    </row>
    <row r="14725" spans="1:1" x14ac:dyDescent="0.25">
      <c r="A14725" s="323"/>
    </row>
    <row r="14726" spans="1:1" x14ac:dyDescent="0.25">
      <c r="A14726" s="323"/>
    </row>
    <row r="14727" spans="1:1" x14ac:dyDescent="0.25">
      <c r="A14727" s="323"/>
    </row>
    <row r="14728" spans="1:1" x14ac:dyDescent="0.25">
      <c r="A14728" s="323"/>
    </row>
    <row r="14729" spans="1:1" x14ac:dyDescent="0.25">
      <c r="A14729" s="323"/>
    </row>
    <row r="14730" spans="1:1" x14ac:dyDescent="0.25">
      <c r="A14730" s="323"/>
    </row>
    <row r="14731" spans="1:1" x14ac:dyDescent="0.25">
      <c r="A14731" s="323"/>
    </row>
    <row r="14732" spans="1:1" x14ac:dyDescent="0.25">
      <c r="A14732" s="323"/>
    </row>
    <row r="14733" spans="1:1" x14ac:dyDescent="0.25">
      <c r="A14733" s="323"/>
    </row>
    <row r="14734" spans="1:1" x14ac:dyDescent="0.25">
      <c r="A14734" s="323"/>
    </row>
    <row r="14735" spans="1:1" x14ac:dyDescent="0.25">
      <c r="A14735" s="323"/>
    </row>
    <row r="14736" spans="1:1" x14ac:dyDescent="0.25">
      <c r="A14736" s="323"/>
    </row>
    <row r="14737" spans="1:1" x14ac:dyDescent="0.25">
      <c r="A14737" s="323"/>
    </row>
    <row r="14738" spans="1:1" x14ac:dyDescent="0.25">
      <c r="A14738" s="323"/>
    </row>
    <row r="14739" spans="1:1" x14ac:dyDescent="0.25">
      <c r="A14739" s="323"/>
    </row>
    <row r="14740" spans="1:1" x14ac:dyDescent="0.25">
      <c r="A14740" s="323"/>
    </row>
    <row r="14741" spans="1:1" x14ac:dyDescent="0.25">
      <c r="A14741" s="323"/>
    </row>
    <row r="14742" spans="1:1" x14ac:dyDescent="0.25">
      <c r="A14742" s="323"/>
    </row>
    <row r="14743" spans="1:1" x14ac:dyDescent="0.25">
      <c r="A14743" s="323"/>
    </row>
    <row r="14744" spans="1:1" x14ac:dyDescent="0.25">
      <c r="A14744" s="323"/>
    </row>
    <row r="14745" spans="1:1" x14ac:dyDescent="0.25">
      <c r="A14745" s="323"/>
    </row>
    <row r="14746" spans="1:1" x14ac:dyDescent="0.25">
      <c r="A14746" s="323"/>
    </row>
    <row r="14747" spans="1:1" x14ac:dyDescent="0.25">
      <c r="A14747" s="323"/>
    </row>
    <row r="14748" spans="1:1" x14ac:dyDescent="0.25">
      <c r="A14748" s="323"/>
    </row>
    <row r="14749" spans="1:1" x14ac:dyDescent="0.25">
      <c r="A14749" s="323"/>
    </row>
    <row r="14750" spans="1:1" x14ac:dyDescent="0.25">
      <c r="A14750" s="323"/>
    </row>
    <row r="14751" spans="1:1" x14ac:dyDescent="0.25">
      <c r="A14751" s="323"/>
    </row>
    <row r="14752" spans="1:1" x14ac:dyDescent="0.25">
      <c r="A14752" s="323"/>
    </row>
    <row r="14753" spans="1:1" x14ac:dyDescent="0.25">
      <c r="A14753" s="323"/>
    </row>
    <row r="14754" spans="1:1" x14ac:dyDescent="0.25">
      <c r="A14754" s="323"/>
    </row>
    <row r="14755" spans="1:1" x14ac:dyDescent="0.25">
      <c r="A14755" s="323"/>
    </row>
    <row r="14756" spans="1:1" x14ac:dyDescent="0.25">
      <c r="A14756" s="323"/>
    </row>
    <row r="14757" spans="1:1" x14ac:dyDescent="0.25">
      <c r="A14757" s="323"/>
    </row>
    <row r="14758" spans="1:1" x14ac:dyDescent="0.25">
      <c r="A14758" s="323"/>
    </row>
    <row r="14759" spans="1:1" x14ac:dyDescent="0.25">
      <c r="A14759" s="323"/>
    </row>
    <row r="14760" spans="1:1" x14ac:dyDescent="0.25">
      <c r="A14760" s="323"/>
    </row>
    <row r="14761" spans="1:1" x14ac:dyDescent="0.25">
      <c r="A14761" s="323"/>
    </row>
    <row r="14762" spans="1:1" x14ac:dyDescent="0.25">
      <c r="A14762" s="323"/>
    </row>
    <row r="14763" spans="1:1" x14ac:dyDescent="0.25">
      <c r="A14763" s="323"/>
    </row>
    <row r="14764" spans="1:1" x14ac:dyDescent="0.25">
      <c r="A14764" s="323"/>
    </row>
    <row r="14765" spans="1:1" x14ac:dyDescent="0.25">
      <c r="A14765" s="323"/>
    </row>
    <row r="14766" spans="1:1" x14ac:dyDescent="0.25">
      <c r="A14766" s="323"/>
    </row>
    <row r="14767" spans="1:1" x14ac:dyDescent="0.25">
      <c r="A14767" s="323"/>
    </row>
    <row r="14768" spans="1:1" x14ac:dyDescent="0.25">
      <c r="A14768" s="323"/>
    </row>
    <row r="14769" spans="1:1" x14ac:dyDescent="0.25">
      <c r="A14769" s="323"/>
    </row>
    <row r="14770" spans="1:1" x14ac:dyDescent="0.25">
      <c r="A14770" s="323"/>
    </row>
    <row r="14771" spans="1:1" x14ac:dyDescent="0.25">
      <c r="A14771" s="323"/>
    </row>
    <row r="14772" spans="1:1" x14ac:dyDescent="0.25">
      <c r="A14772" s="323"/>
    </row>
    <row r="14773" spans="1:1" x14ac:dyDescent="0.25">
      <c r="A14773" s="323"/>
    </row>
    <row r="14774" spans="1:1" x14ac:dyDescent="0.25">
      <c r="A14774" s="323"/>
    </row>
    <row r="14775" spans="1:1" x14ac:dyDescent="0.25">
      <c r="A14775" s="323"/>
    </row>
    <row r="14776" spans="1:1" x14ac:dyDescent="0.25">
      <c r="A14776" s="323"/>
    </row>
    <row r="14777" spans="1:1" x14ac:dyDescent="0.25">
      <c r="A14777" s="323"/>
    </row>
    <row r="14778" spans="1:1" x14ac:dyDescent="0.25">
      <c r="A14778" s="323"/>
    </row>
    <row r="14779" spans="1:1" x14ac:dyDescent="0.25">
      <c r="A14779" s="323"/>
    </row>
    <row r="14780" spans="1:1" x14ac:dyDescent="0.25">
      <c r="A14780" s="323"/>
    </row>
    <row r="14781" spans="1:1" x14ac:dyDescent="0.25">
      <c r="A14781" s="323"/>
    </row>
    <row r="14782" spans="1:1" x14ac:dyDescent="0.25">
      <c r="A14782" s="323"/>
    </row>
    <row r="14783" spans="1:1" x14ac:dyDescent="0.25">
      <c r="A14783" s="323"/>
    </row>
    <row r="14784" spans="1:1" x14ac:dyDescent="0.25">
      <c r="A14784" s="323"/>
    </row>
    <row r="14785" spans="1:1" x14ac:dyDescent="0.25">
      <c r="A14785" s="323"/>
    </row>
    <row r="14786" spans="1:1" x14ac:dyDescent="0.25">
      <c r="A14786" s="323"/>
    </row>
    <row r="14787" spans="1:1" x14ac:dyDescent="0.25">
      <c r="A14787" s="323"/>
    </row>
    <row r="14788" spans="1:1" x14ac:dyDescent="0.25">
      <c r="A14788" s="323"/>
    </row>
    <row r="14789" spans="1:1" x14ac:dyDescent="0.25">
      <c r="A14789" s="323"/>
    </row>
    <row r="14790" spans="1:1" x14ac:dyDescent="0.25">
      <c r="A14790" s="323"/>
    </row>
    <row r="14791" spans="1:1" x14ac:dyDescent="0.25">
      <c r="A14791" s="323"/>
    </row>
    <row r="14792" spans="1:1" x14ac:dyDescent="0.25">
      <c r="A14792" s="323"/>
    </row>
    <row r="14793" spans="1:1" x14ac:dyDescent="0.25">
      <c r="A14793" s="323"/>
    </row>
    <row r="14794" spans="1:1" x14ac:dyDescent="0.25">
      <c r="A14794" s="323"/>
    </row>
    <row r="14795" spans="1:1" x14ac:dyDescent="0.25">
      <c r="A14795" s="323"/>
    </row>
    <row r="14796" spans="1:1" x14ac:dyDescent="0.25">
      <c r="A14796" s="323"/>
    </row>
    <row r="14797" spans="1:1" x14ac:dyDescent="0.25">
      <c r="A14797" s="323"/>
    </row>
    <row r="14798" spans="1:1" x14ac:dyDescent="0.25">
      <c r="A14798" s="323"/>
    </row>
    <row r="14799" spans="1:1" x14ac:dyDescent="0.25">
      <c r="A14799" s="323"/>
    </row>
    <row r="14800" spans="1:1" x14ac:dyDescent="0.25">
      <c r="A14800" s="323"/>
    </row>
    <row r="14801" spans="1:1" x14ac:dyDescent="0.25">
      <c r="A14801" s="323"/>
    </row>
    <row r="14802" spans="1:1" x14ac:dyDescent="0.25">
      <c r="A14802" s="323"/>
    </row>
    <row r="14803" spans="1:1" x14ac:dyDescent="0.25">
      <c r="A14803" s="323"/>
    </row>
    <row r="14804" spans="1:1" x14ac:dyDescent="0.25">
      <c r="A14804" s="323"/>
    </row>
    <row r="14805" spans="1:1" x14ac:dyDescent="0.25">
      <c r="A14805" s="323"/>
    </row>
    <row r="14806" spans="1:1" x14ac:dyDescent="0.25">
      <c r="A14806" s="323"/>
    </row>
    <row r="14807" spans="1:1" x14ac:dyDescent="0.25">
      <c r="A14807" s="323"/>
    </row>
    <row r="14808" spans="1:1" x14ac:dyDescent="0.25">
      <c r="A14808" s="323"/>
    </row>
    <row r="14809" spans="1:1" x14ac:dyDescent="0.25">
      <c r="A14809" s="323"/>
    </row>
    <row r="14810" spans="1:1" x14ac:dyDescent="0.25">
      <c r="A14810" s="323"/>
    </row>
    <row r="14811" spans="1:1" x14ac:dyDescent="0.25">
      <c r="A14811" s="323"/>
    </row>
    <row r="14812" spans="1:1" x14ac:dyDescent="0.25">
      <c r="A14812" s="323"/>
    </row>
    <row r="14813" spans="1:1" x14ac:dyDescent="0.25">
      <c r="A14813" s="323"/>
    </row>
    <row r="14814" spans="1:1" x14ac:dyDescent="0.25">
      <c r="A14814" s="323"/>
    </row>
    <row r="14815" spans="1:1" x14ac:dyDescent="0.25">
      <c r="A14815" s="323"/>
    </row>
    <row r="14816" spans="1:1" x14ac:dyDescent="0.25">
      <c r="A14816" s="323"/>
    </row>
    <row r="14817" spans="1:1" x14ac:dyDescent="0.25">
      <c r="A14817" s="323"/>
    </row>
    <row r="14818" spans="1:1" x14ac:dyDescent="0.25">
      <c r="A14818" s="323"/>
    </row>
    <row r="14819" spans="1:1" x14ac:dyDescent="0.25">
      <c r="A14819" s="323"/>
    </row>
    <row r="14820" spans="1:1" x14ac:dyDescent="0.25">
      <c r="A14820" s="323"/>
    </row>
    <row r="14821" spans="1:1" x14ac:dyDescent="0.25">
      <c r="A14821" s="323"/>
    </row>
    <row r="14822" spans="1:1" x14ac:dyDescent="0.25">
      <c r="A14822" s="323"/>
    </row>
    <row r="14823" spans="1:1" x14ac:dyDescent="0.25">
      <c r="A14823" s="323"/>
    </row>
    <row r="14824" spans="1:1" x14ac:dyDescent="0.25">
      <c r="A14824" s="323"/>
    </row>
    <row r="14825" spans="1:1" x14ac:dyDescent="0.25">
      <c r="A14825" s="323"/>
    </row>
    <row r="14826" spans="1:1" x14ac:dyDescent="0.25">
      <c r="A14826" s="323"/>
    </row>
    <row r="14827" spans="1:1" x14ac:dyDescent="0.25">
      <c r="A14827" s="323"/>
    </row>
    <row r="14828" spans="1:1" x14ac:dyDescent="0.25">
      <c r="A14828" s="323"/>
    </row>
    <row r="14829" spans="1:1" x14ac:dyDescent="0.25">
      <c r="A14829" s="323"/>
    </row>
    <row r="14830" spans="1:1" x14ac:dyDescent="0.25">
      <c r="A14830" s="323"/>
    </row>
    <row r="14831" spans="1:1" x14ac:dyDescent="0.25">
      <c r="A14831" s="323"/>
    </row>
    <row r="14832" spans="1:1" x14ac:dyDescent="0.25">
      <c r="A14832" s="323"/>
    </row>
    <row r="14833" spans="1:1" x14ac:dyDescent="0.25">
      <c r="A14833" s="323"/>
    </row>
    <row r="14834" spans="1:1" x14ac:dyDescent="0.25">
      <c r="A14834" s="323"/>
    </row>
    <row r="14835" spans="1:1" x14ac:dyDescent="0.25">
      <c r="A14835" s="323"/>
    </row>
    <row r="14836" spans="1:1" x14ac:dyDescent="0.25">
      <c r="A14836" s="323"/>
    </row>
    <row r="14837" spans="1:1" x14ac:dyDescent="0.25">
      <c r="A14837" s="323"/>
    </row>
    <row r="14838" spans="1:1" x14ac:dyDescent="0.25">
      <c r="A14838" s="323"/>
    </row>
    <row r="14839" spans="1:1" x14ac:dyDescent="0.25">
      <c r="A14839" s="323"/>
    </row>
    <row r="14840" spans="1:1" x14ac:dyDescent="0.25">
      <c r="A14840" s="323"/>
    </row>
    <row r="14841" spans="1:1" x14ac:dyDescent="0.25">
      <c r="A14841" s="323"/>
    </row>
    <row r="14842" spans="1:1" x14ac:dyDescent="0.25">
      <c r="A14842" s="323"/>
    </row>
    <row r="14843" spans="1:1" x14ac:dyDescent="0.25">
      <c r="A14843" s="323"/>
    </row>
    <row r="14844" spans="1:1" x14ac:dyDescent="0.25">
      <c r="A14844" s="323"/>
    </row>
    <row r="14845" spans="1:1" x14ac:dyDescent="0.25">
      <c r="A14845" s="323"/>
    </row>
    <row r="14846" spans="1:1" x14ac:dyDescent="0.25">
      <c r="A14846" s="323"/>
    </row>
    <row r="14847" spans="1:1" x14ac:dyDescent="0.25">
      <c r="A14847" s="323"/>
    </row>
    <row r="14848" spans="1:1" x14ac:dyDescent="0.25">
      <c r="A14848" s="323"/>
    </row>
    <row r="14849" spans="1:1" x14ac:dyDescent="0.25">
      <c r="A14849" s="323"/>
    </row>
    <row r="14850" spans="1:1" x14ac:dyDescent="0.25">
      <c r="A14850" s="323"/>
    </row>
    <row r="14851" spans="1:1" x14ac:dyDescent="0.25">
      <c r="A14851" s="323"/>
    </row>
    <row r="14852" spans="1:1" x14ac:dyDescent="0.25">
      <c r="A14852" s="323"/>
    </row>
    <row r="14853" spans="1:1" x14ac:dyDescent="0.25">
      <c r="A14853" s="323"/>
    </row>
    <row r="14854" spans="1:1" x14ac:dyDescent="0.25">
      <c r="A14854" s="323"/>
    </row>
    <row r="14855" spans="1:1" x14ac:dyDescent="0.25">
      <c r="A14855" s="323"/>
    </row>
    <row r="14856" spans="1:1" x14ac:dyDescent="0.25">
      <c r="A14856" s="323"/>
    </row>
    <row r="14857" spans="1:1" x14ac:dyDescent="0.25">
      <c r="A14857" s="323"/>
    </row>
    <row r="14858" spans="1:1" x14ac:dyDescent="0.25">
      <c r="A14858" s="323"/>
    </row>
    <row r="14859" spans="1:1" x14ac:dyDescent="0.25">
      <c r="A14859" s="323"/>
    </row>
    <row r="14860" spans="1:1" x14ac:dyDescent="0.25">
      <c r="A14860" s="323"/>
    </row>
    <row r="14861" spans="1:1" x14ac:dyDescent="0.25">
      <c r="A14861" s="323"/>
    </row>
    <row r="14862" spans="1:1" x14ac:dyDescent="0.25">
      <c r="A14862" s="323"/>
    </row>
    <row r="14863" spans="1:1" x14ac:dyDescent="0.25">
      <c r="A14863" s="323"/>
    </row>
    <row r="14864" spans="1:1" x14ac:dyDescent="0.25">
      <c r="A14864" s="323"/>
    </row>
    <row r="14865" spans="1:1" x14ac:dyDescent="0.25">
      <c r="A14865" s="323"/>
    </row>
    <row r="14866" spans="1:1" x14ac:dyDescent="0.25">
      <c r="A14866" s="323"/>
    </row>
    <row r="14867" spans="1:1" x14ac:dyDescent="0.25">
      <c r="A14867" s="323"/>
    </row>
    <row r="14868" spans="1:1" x14ac:dyDescent="0.25">
      <c r="A14868" s="323"/>
    </row>
    <row r="14869" spans="1:1" x14ac:dyDescent="0.25">
      <c r="A14869" s="323"/>
    </row>
    <row r="14870" spans="1:1" x14ac:dyDescent="0.25">
      <c r="A14870" s="323"/>
    </row>
    <row r="14871" spans="1:1" x14ac:dyDescent="0.25">
      <c r="A14871" s="323"/>
    </row>
    <row r="14872" spans="1:1" x14ac:dyDescent="0.25">
      <c r="A14872" s="323"/>
    </row>
    <row r="14873" spans="1:1" x14ac:dyDescent="0.25">
      <c r="A14873" s="323"/>
    </row>
    <row r="14874" spans="1:1" x14ac:dyDescent="0.25">
      <c r="A14874" s="323"/>
    </row>
    <row r="14875" spans="1:1" x14ac:dyDescent="0.25">
      <c r="A14875" s="323"/>
    </row>
    <row r="14876" spans="1:1" x14ac:dyDescent="0.25">
      <c r="A14876" s="323"/>
    </row>
    <row r="14877" spans="1:1" x14ac:dyDescent="0.25">
      <c r="A14877" s="323"/>
    </row>
    <row r="14878" spans="1:1" x14ac:dyDescent="0.25">
      <c r="A14878" s="323"/>
    </row>
    <row r="14879" spans="1:1" x14ac:dyDescent="0.25">
      <c r="A14879" s="323"/>
    </row>
    <row r="14880" spans="1:1" x14ac:dyDescent="0.25">
      <c r="A14880" s="323"/>
    </row>
    <row r="14881" spans="1:1" x14ac:dyDescent="0.25">
      <c r="A14881" s="323"/>
    </row>
    <row r="14882" spans="1:1" x14ac:dyDescent="0.25">
      <c r="A14882" s="323"/>
    </row>
    <row r="14883" spans="1:1" x14ac:dyDescent="0.25">
      <c r="A14883" s="323"/>
    </row>
    <row r="14884" spans="1:1" x14ac:dyDescent="0.25">
      <c r="A14884" s="323"/>
    </row>
    <row r="14885" spans="1:1" x14ac:dyDescent="0.25">
      <c r="A14885" s="323"/>
    </row>
    <row r="14886" spans="1:1" x14ac:dyDescent="0.25">
      <c r="A14886" s="323"/>
    </row>
    <row r="14887" spans="1:1" x14ac:dyDescent="0.25">
      <c r="A14887" s="323"/>
    </row>
    <row r="14888" spans="1:1" x14ac:dyDescent="0.25">
      <c r="A14888" s="323"/>
    </row>
    <row r="14889" spans="1:1" x14ac:dyDescent="0.25">
      <c r="A14889" s="323"/>
    </row>
    <row r="14890" spans="1:1" x14ac:dyDescent="0.25">
      <c r="A14890" s="323"/>
    </row>
    <row r="14891" spans="1:1" x14ac:dyDescent="0.25">
      <c r="A14891" s="323"/>
    </row>
    <row r="14892" spans="1:1" x14ac:dyDescent="0.25">
      <c r="A14892" s="323"/>
    </row>
    <row r="14893" spans="1:1" x14ac:dyDescent="0.25">
      <c r="A14893" s="323"/>
    </row>
    <row r="14894" spans="1:1" x14ac:dyDescent="0.25">
      <c r="A14894" s="323"/>
    </row>
    <row r="14895" spans="1:1" x14ac:dyDescent="0.25">
      <c r="A14895" s="323"/>
    </row>
    <row r="14896" spans="1:1" x14ac:dyDescent="0.25">
      <c r="A14896" s="323"/>
    </row>
    <row r="14897" spans="1:1" x14ac:dyDescent="0.25">
      <c r="A14897" s="323"/>
    </row>
    <row r="14898" spans="1:1" x14ac:dyDescent="0.25">
      <c r="A14898" s="323"/>
    </row>
    <row r="14899" spans="1:1" x14ac:dyDescent="0.25">
      <c r="A14899" s="323"/>
    </row>
    <row r="14900" spans="1:1" x14ac:dyDescent="0.25">
      <c r="A14900" s="323"/>
    </row>
    <row r="14901" spans="1:1" x14ac:dyDescent="0.25">
      <c r="A14901" s="323"/>
    </row>
    <row r="14902" spans="1:1" x14ac:dyDescent="0.25">
      <c r="A14902" s="323"/>
    </row>
    <row r="14903" spans="1:1" x14ac:dyDescent="0.25">
      <c r="A14903" s="323"/>
    </row>
    <row r="14904" spans="1:1" x14ac:dyDescent="0.25">
      <c r="A14904" s="323"/>
    </row>
    <row r="14905" spans="1:1" x14ac:dyDescent="0.25">
      <c r="A14905" s="323"/>
    </row>
    <row r="14906" spans="1:1" x14ac:dyDescent="0.25">
      <c r="A14906" s="323"/>
    </row>
    <row r="14907" spans="1:1" x14ac:dyDescent="0.25">
      <c r="A14907" s="323"/>
    </row>
    <row r="14908" spans="1:1" x14ac:dyDescent="0.25">
      <c r="A14908" s="323"/>
    </row>
    <row r="14909" spans="1:1" x14ac:dyDescent="0.25">
      <c r="A14909" s="323"/>
    </row>
    <row r="14910" spans="1:1" x14ac:dyDescent="0.25">
      <c r="A14910" s="323"/>
    </row>
    <row r="14911" spans="1:1" x14ac:dyDescent="0.25">
      <c r="A14911" s="323"/>
    </row>
    <row r="14912" spans="1:1" x14ac:dyDescent="0.25">
      <c r="A14912" s="323"/>
    </row>
    <row r="14913" spans="1:1" x14ac:dyDescent="0.25">
      <c r="A14913" s="323"/>
    </row>
    <row r="14914" spans="1:1" x14ac:dyDescent="0.25">
      <c r="A14914" s="323"/>
    </row>
    <row r="14915" spans="1:1" x14ac:dyDescent="0.25">
      <c r="A14915" s="323"/>
    </row>
    <row r="14916" spans="1:1" x14ac:dyDescent="0.25">
      <c r="A14916" s="323"/>
    </row>
    <row r="14917" spans="1:1" x14ac:dyDescent="0.25">
      <c r="A14917" s="323"/>
    </row>
    <row r="14918" spans="1:1" x14ac:dyDescent="0.25">
      <c r="A14918" s="323"/>
    </row>
    <row r="14919" spans="1:1" x14ac:dyDescent="0.25">
      <c r="A14919" s="323"/>
    </row>
    <row r="14920" spans="1:1" x14ac:dyDescent="0.25">
      <c r="A14920" s="323"/>
    </row>
    <row r="14921" spans="1:1" x14ac:dyDescent="0.25">
      <c r="A14921" s="323"/>
    </row>
    <row r="14922" spans="1:1" x14ac:dyDescent="0.25">
      <c r="A14922" s="323"/>
    </row>
    <row r="14923" spans="1:1" x14ac:dyDescent="0.25">
      <c r="A14923" s="323"/>
    </row>
    <row r="14924" spans="1:1" x14ac:dyDescent="0.25">
      <c r="A14924" s="323"/>
    </row>
    <row r="14925" spans="1:1" x14ac:dyDescent="0.25">
      <c r="A14925" s="323"/>
    </row>
    <row r="14926" spans="1:1" x14ac:dyDescent="0.25">
      <c r="A14926" s="323"/>
    </row>
    <row r="14927" spans="1:1" x14ac:dyDescent="0.25">
      <c r="A14927" s="323"/>
    </row>
    <row r="14928" spans="1:1" x14ac:dyDescent="0.25">
      <c r="A14928" s="323"/>
    </row>
    <row r="14929" spans="1:1" x14ac:dyDescent="0.25">
      <c r="A14929" s="323"/>
    </row>
    <row r="14930" spans="1:1" x14ac:dyDescent="0.25">
      <c r="A14930" s="323"/>
    </row>
    <row r="14931" spans="1:1" x14ac:dyDescent="0.25">
      <c r="A14931" s="323"/>
    </row>
    <row r="14932" spans="1:1" x14ac:dyDescent="0.25">
      <c r="A14932" s="323"/>
    </row>
    <row r="14933" spans="1:1" x14ac:dyDescent="0.25">
      <c r="A14933" s="323"/>
    </row>
    <row r="14934" spans="1:1" x14ac:dyDescent="0.25">
      <c r="A14934" s="323"/>
    </row>
    <row r="14935" spans="1:1" x14ac:dyDescent="0.25">
      <c r="A14935" s="323"/>
    </row>
    <row r="14936" spans="1:1" x14ac:dyDescent="0.25">
      <c r="A14936" s="323"/>
    </row>
    <row r="14937" spans="1:1" x14ac:dyDescent="0.25">
      <c r="A14937" s="323"/>
    </row>
    <row r="14938" spans="1:1" x14ac:dyDescent="0.25">
      <c r="A14938" s="323"/>
    </row>
    <row r="14939" spans="1:1" x14ac:dyDescent="0.25">
      <c r="A14939" s="323"/>
    </row>
    <row r="14940" spans="1:1" x14ac:dyDescent="0.25">
      <c r="A14940" s="323"/>
    </row>
    <row r="14941" spans="1:1" x14ac:dyDescent="0.25">
      <c r="A14941" s="323"/>
    </row>
    <row r="14942" spans="1:1" x14ac:dyDescent="0.25">
      <c r="A14942" s="323"/>
    </row>
    <row r="14943" spans="1:1" x14ac:dyDescent="0.25">
      <c r="A14943" s="323"/>
    </row>
    <row r="14944" spans="1:1" x14ac:dyDescent="0.25">
      <c r="A14944" s="323"/>
    </row>
    <row r="14945" spans="1:1" x14ac:dyDescent="0.25">
      <c r="A14945" s="323"/>
    </row>
    <row r="14946" spans="1:1" x14ac:dyDescent="0.25">
      <c r="A14946" s="323"/>
    </row>
    <row r="14947" spans="1:1" x14ac:dyDescent="0.25">
      <c r="A14947" s="323"/>
    </row>
    <row r="14948" spans="1:1" x14ac:dyDescent="0.25">
      <c r="A14948" s="323"/>
    </row>
    <row r="14949" spans="1:1" x14ac:dyDescent="0.25">
      <c r="A14949" s="323"/>
    </row>
    <row r="14950" spans="1:1" x14ac:dyDescent="0.25">
      <c r="A14950" s="323"/>
    </row>
    <row r="14951" spans="1:1" x14ac:dyDescent="0.25">
      <c r="A14951" s="323"/>
    </row>
    <row r="14952" spans="1:1" x14ac:dyDescent="0.25">
      <c r="A14952" s="323"/>
    </row>
    <row r="14953" spans="1:1" x14ac:dyDescent="0.25">
      <c r="A14953" s="323"/>
    </row>
    <row r="14954" spans="1:1" x14ac:dyDescent="0.25">
      <c r="A14954" s="323"/>
    </row>
    <row r="14955" spans="1:1" x14ac:dyDescent="0.25">
      <c r="A14955" s="323"/>
    </row>
    <row r="14956" spans="1:1" x14ac:dyDescent="0.25">
      <c r="A14956" s="323"/>
    </row>
    <row r="14957" spans="1:1" x14ac:dyDescent="0.25">
      <c r="A14957" s="323"/>
    </row>
    <row r="14958" spans="1:1" x14ac:dyDescent="0.25">
      <c r="A14958" s="323"/>
    </row>
    <row r="14959" spans="1:1" x14ac:dyDescent="0.25">
      <c r="A14959" s="323"/>
    </row>
    <row r="14960" spans="1:1" x14ac:dyDescent="0.25">
      <c r="A14960" s="323"/>
    </row>
    <row r="14961" spans="1:1" x14ac:dyDescent="0.25">
      <c r="A14961" s="323"/>
    </row>
    <row r="14962" spans="1:1" x14ac:dyDescent="0.25">
      <c r="A14962" s="323"/>
    </row>
    <row r="14963" spans="1:1" x14ac:dyDescent="0.25">
      <c r="A14963" s="323"/>
    </row>
    <row r="14964" spans="1:1" x14ac:dyDescent="0.25">
      <c r="A14964" s="323"/>
    </row>
    <row r="14965" spans="1:1" x14ac:dyDescent="0.25">
      <c r="A14965" s="323"/>
    </row>
    <row r="14966" spans="1:1" x14ac:dyDescent="0.25">
      <c r="A14966" s="323"/>
    </row>
    <row r="14967" spans="1:1" x14ac:dyDescent="0.25">
      <c r="A14967" s="323"/>
    </row>
    <row r="14968" spans="1:1" x14ac:dyDescent="0.25">
      <c r="A14968" s="323"/>
    </row>
    <row r="14969" spans="1:1" x14ac:dyDescent="0.25">
      <c r="A14969" s="323"/>
    </row>
    <row r="14970" spans="1:1" x14ac:dyDescent="0.25">
      <c r="A14970" s="323"/>
    </row>
    <row r="14971" spans="1:1" x14ac:dyDescent="0.25">
      <c r="A14971" s="323"/>
    </row>
    <row r="14972" spans="1:1" x14ac:dyDescent="0.25">
      <c r="A14972" s="323"/>
    </row>
    <row r="14973" spans="1:1" x14ac:dyDescent="0.25">
      <c r="A14973" s="323"/>
    </row>
    <row r="14974" spans="1:1" x14ac:dyDescent="0.25">
      <c r="A14974" s="323"/>
    </row>
    <row r="14975" spans="1:1" x14ac:dyDescent="0.25">
      <c r="A14975" s="323"/>
    </row>
    <row r="14976" spans="1:1" x14ac:dyDescent="0.25">
      <c r="A14976" s="323"/>
    </row>
    <row r="14977" spans="1:1" x14ac:dyDescent="0.25">
      <c r="A14977" s="323"/>
    </row>
    <row r="14978" spans="1:1" x14ac:dyDescent="0.25">
      <c r="A14978" s="323"/>
    </row>
    <row r="14979" spans="1:1" x14ac:dyDescent="0.25">
      <c r="A14979" s="323"/>
    </row>
    <row r="14980" spans="1:1" x14ac:dyDescent="0.25">
      <c r="A14980" s="323"/>
    </row>
    <row r="14981" spans="1:1" x14ac:dyDescent="0.25">
      <c r="A14981" s="323"/>
    </row>
    <row r="14982" spans="1:1" x14ac:dyDescent="0.25">
      <c r="A14982" s="323"/>
    </row>
    <row r="14983" spans="1:1" x14ac:dyDescent="0.25">
      <c r="A14983" s="323"/>
    </row>
    <row r="14984" spans="1:1" x14ac:dyDescent="0.25">
      <c r="A14984" s="323"/>
    </row>
    <row r="14985" spans="1:1" x14ac:dyDescent="0.25">
      <c r="A14985" s="323"/>
    </row>
    <row r="14986" spans="1:1" x14ac:dyDescent="0.25">
      <c r="A14986" s="323"/>
    </row>
    <row r="14987" spans="1:1" x14ac:dyDescent="0.25">
      <c r="A14987" s="323"/>
    </row>
    <row r="14988" spans="1:1" x14ac:dyDescent="0.25">
      <c r="A14988" s="323"/>
    </row>
    <row r="14989" spans="1:1" x14ac:dyDescent="0.25">
      <c r="A14989" s="323"/>
    </row>
    <row r="14990" spans="1:1" x14ac:dyDescent="0.25">
      <c r="A14990" s="323"/>
    </row>
    <row r="14991" spans="1:1" x14ac:dyDescent="0.25">
      <c r="A14991" s="323"/>
    </row>
    <row r="14992" spans="1:1" x14ac:dyDescent="0.25">
      <c r="A14992" s="323"/>
    </row>
    <row r="14993" spans="1:1" x14ac:dyDescent="0.25">
      <c r="A14993" s="323"/>
    </row>
    <row r="14994" spans="1:1" x14ac:dyDescent="0.25">
      <c r="A14994" s="323"/>
    </row>
    <row r="14995" spans="1:1" x14ac:dyDescent="0.25">
      <c r="A14995" s="323"/>
    </row>
    <row r="14996" spans="1:1" x14ac:dyDescent="0.25">
      <c r="A14996" s="323"/>
    </row>
    <row r="14997" spans="1:1" x14ac:dyDescent="0.25">
      <c r="A14997" s="323"/>
    </row>
    <row r="14998" spans="1:1" x14ac:dyDescent="0.25">
      <c r="A14998" s="323"/>
    </row>
    <row r="14999" spans="1:1" x14ac:dyDescent="0.25">
      <c r="A14999" s="323"/>
    </row>
    <row r="15000" spans="1:1" x14ac:dyDescent="0.25">
      <c r="A15000" s="323"/>
    </row>
    <row r="15001" spans="1:1" x14ac:dyDescent="0.25">
      <c r="A15001" s="323"/>
    </row>
    <row r="15002" spans="1:1" x14ac:dyDescent="0.25">
      <c r="A15002" s="323"/>
    </row>
    <row r="15003" spans="1:1" x14ac:dyDescent="0.25">
      <c r="A15003" s="323"/>
    </row>
    <row r="15004" spans="1:1" x14ac:dyDescent="0.25">
      <c r="A15004" s="323"/>
    </row>
    <row r="15005" spans="1:1" x14ac:dyDescent="0.25">
      <c r="A15005" s="323"/>
    </row>
    <row r="15006" spans="1:1" x14ac:dyDescent="0.25">
      <c r="A15006" s="323"/>
    </row>
    <row r="15007" spans="1:1" x14ac:dyDescent="0.25">
      <c r="A15007" s="323"/>
    </row>
    <row r="15008" spans="1:1" x14ac:dyDescent="0.25">
      <c r="A15008" s="323"/>
    </row>
    <row r="15009" spans="1:1" x14ac:dyDescent="0.25">
      <c r="A15009" s="323"/>
    </row>
    <row r="15010" spans="1:1" x14ac:dyDescent="0.25">
      <c r="A15010" s="323"/>
    </row>
    <row r="15011" spans="1:1" x14ac:dyDescent="0.25">
      <c r="A15011" s="323"/>
    </row>
    <row r="15012" spans="1:1" x14ac:dyDescent="0.25">
      <c r="A15012" s="323"/>
    </row>
    <row r="15013" spans="1:1" x14ac:dyDescent="0.25">
      <c r="A15013" s="323"/>
    </row>
    <row r="15014" spans="1:1" x14ac:dyDescent="0.25">
      <c r="A15014" s="323"/>
    </row>
    <row r="15015" spans="1:1" x14ac:dyDescent="0.25">
      <c r="A15015" s="323"/>
    </row>
    <row r="15016" spans="1:1" x14ac:dyDescent="0.25">
      <c r="A15016" s="323"/>
    </row>
    <row r="15017" spans="1:1" x14ac:dyDescent="0.25">
      <c r="A15017" s="323"/>
    </row>
    <row r="15018" spans="1:1" x14ac:dyDescent="0.25">
      <c r="A15018" s="323"/>
    </row>
    <row r="15019" spans="1:1" x14ac:dyDescent="0.25">
      <c r="A15019" s="323"/>
    </row>
    <row r="15020" spans="1:1" x14ac:dyDescent="0.25">
      <c r="A15020" s="323"/>
    </row>
    <row r="15021" spans="1:1" x14ac:dyDescent="0.25">
      <c r="A15021" s="323"/>
    </row>
    <row r="15022" spans="1:1" x14ac:dyDescent="0.25">
      <c r="A15022" s="323"/>
    </row>
    <row r="15023" spans="1:1" x14ac:dyDescent="0.25">
      <c r="A15023" s="323"/>
    </row>
    <row r="15024" spans="1:1" x14ac:dyDescent="0.25">
      <c r="A15024" s="323"/>
    </row>
    <row r="15025" spans="1:1" x14ac:dyDescent="0.25">
      <c r="A15025" s="323"/>
    </row>
    <row r="15026" spans="1:1" x14ac:dyDescent="0.25">
      <c r="A15026" s="323"/>
    </row>
    <row r="15027" spans="1:1" x14ac:dyDescent="0.25">
      <c r="A15027" s="323"/>
    </row>
    <row r="15028" spans="1:1" x14ac:dyDescent="0.25">
      <c r="A15028" s="323"/>
    </row>
    <row r="15029" spans="1:1" x14ac:dyDescent="0.25">
      <c r="A15029" s="323"/>
    </row>
    <row r="15030" spans="1:1" x14ac:dyDescent="0.25">
      <c r="A15030" s="323"/>
    </row>
    <row r="15031" spans="1:1" x14ac:dyDescent="0.25">
      <c r="A15031" s="323"/>
    </row>
    <row r="15032" spans="1:1" x14ac:dyDescent="0.25">
      <c r="A15032" s="323"/>
    </row>
    <row r="15033" spans="1:1" x14ac:dyDescent="0.25">
      <c r="A15033" s="323"/>
    </row>
    <row r="15034" spans="1:1" x14ac:dyDescent="0.25">
      <c r="A15034" s="323"/>
    </row>
    <row r="15035" spans="1:1" x14ac:dyDescent="0.25">
      <c r="A15035" s="323"/>
    </row>
    <row r="15036" spans="1:1" x14ac:dyDescent="0.25">
      <c r="A15036" s="323"/>
    </row>
    <row r="15037" spans="1:1" x14ac:dyDescent="0.25">
      <c r="A15037" s="323"/>
    </row>
    <row r="15038" spans="1:1" x14ac:dyDescent="0.25">
      <c r="A15038" s="323"/>
    </row>
    <row r="15039" spans="1:1" x14ac:dyDescent="0.25">
      <c r="A15039" s="323"/>
    </row>
    <row r="15040" spans="1:1" x14ac:dyDescent="0.25">
      <c r="A15040" s="323"/>
    </row>
    <row r="15041" spans="1:1" x14ac:dyDescent="0.25">
      <c r="A15041" s="323"/>
    </row>
    <row r="15042" spans="1:1" x14ac:dyDescent="0.25">
      <c r="A15042" s="323"/>
    </row>
    <row r="15043" spans="1:1" x14ac:dyDescent="0.25">
      <c r="A15043" s="323"/>
    </row>
    <row r="15044" spans="1:1" x14ac:dyDescent="0.25">
      <c r="A15044" s="323"/>
    </row>
    <row r="15045" spans="1:1" x14ac:dyDescent="0.25">
      <c r="A15045" s="323"/>
    </row>
    <row r="15046" spans="1:1" x14ac:dyDescent="0.25">
      <c r="A15046" s="323"/>
    </row>
    <row r="15047" spans="1:1" x14ac:dyDescent="0.25">
      <c r="A15047" s="323"/>
    </row>
    <row r="15048" spans="1:1" x14ac:dyDescent="0.25">
      <c r="A15048" s="323"/>
    </row>
    <row r="15049" spans="1:1" x14ac:dyDescent="0.25">
      <c r="A15049" s="323"/>
    </row>
    <row r="15050" spans="1:1" x14ac:dyDescent="0.25">
      <c r="A15050" s="323"/>
    </row>
    <row r="15051" spans="1:1" x14ac:dyDescent="0.25">
      <c r="A15051" s="323"/>
    </row>
    <row r="15052" spans="1:1" x14ac:dyDescent="0.25">
      <c r="A15052" s="323"/>
    </row>
    <row r="15053" spans="1:1" x14ac:dyDescent="0.25">
      <c r="A15053" s="323"/>
    </row>
    <row r="15054" spans="1:1" x14ac:dyDescent="0.25">
      <c r="A15054" s="323"/>
    </row>
    <row r="15055" spans="1:1" x14ac:dyDescent="0.25">
      <c r="A15055" s="323"/>
    </row>
    <row r="15056" spans="1:1" x14ac:dyDescent="0.25">
      <c r="A15056" s="323"/>
    </row>
    <row r="15057" spans="1:1" x14ac:dyDescent="0.25">
      <c r="A15057" s="323"/>
    </row>
    <row r="15058" spans="1:1" x14ac:dyDescent="0.25">
      <c r="A15058" s="323"/>
    </row>
    <row r="15059" spans="1:1" x14ac:dyDescent="0.25">
      <c r="A15059" s="323"/>
    </row>
    <row r="15060" spans="1:1" x14ac:dyDescent="0.25">
      <c r="A15060" s="323"/>
    </row>
    <row r="15061" spans="1:1" x14ac:dyDescent="0.25">
      <c r="A15061" s="323"/>
    </row>
    <row r="15062" spans="1:1" x14ac:dyDescent="0.25">
      <c r="A15062" s="323"/>
    </row>
    <row r="15063" spans="1:1" x14ac:dyDescent="0.25">
      <c r="A15063" s="323"/>
    </row>
    <row r="15064" spans="1:1" x14ac:dyDescent="0.25">
      <c r="A15064" s="323"/>
    </row>
    <row r="15065" spans="1:1" x14ac:dyDescent="0.25">
      <c r="A15065" s="323"/>
    </row>
    <row r="15066" spans="1:1" x14ac:dyDescent="0.25">
      <c r="A15066" s="323"/>
    </row>
    <row r="15067" spans="1:1" x14ac:dyDescent="0.25">
      <c r="A15067" s="323"/>
    </row>
    <row r="15068" spans="1:1" x14ac:dyDescent="0.25">
      <c r="A15068" s="323"/>
    </row>
    <row r="15069" spans="1:1" x14ac:dyDescent="0.25">
      <c r="A15069" s="323"/>
    </row>
    <row r="15070" spans="1:1" x14ac:dyDescent="0.25">
      <c r="A15070" s="323"/>
    </row>
    <row r="15071" spans="1:1" x14ac:dyDescent="0.25">
      <c r="A15071" s="323"/>
    </row>
    <row r="15072" spans="1:1" x14ac:dyDescent="0.25">
      <c r="A15072" s="323"/>
    </row>
    <row r="15073" spans="1:1" x14ac:dyDescent="0.25">
      <c r="A15073" s="323"/>
    </row>
    <row r="15074" spans="1:1" x14ac:dyDescent="0.25">
      <c r="A15074" s="323"/>
    </row>
    <row r="15075" spans="1:1" x14ac:dyDescent="0.25">
      <c r="A15075" s="323"/>
    </row>
    <row r="15076" spans="1:1" x14ac:dyDescent="0.25">
      <c r="A15076" s="323"/>
    </row>
    <row r="15077" spans="1:1" x14ac:dyDescent="0.25">
      <c r="A15077" s="323"/>
    </row>
    <row r="15078" spans="1:1" x14ac:dyDescent="0.25">
      <c r="A15078" s="323"/>
    </row>
    <row r="15079" spans="1:1" x14ac:dyDescent="0.25">
      <c r="A15079" s="323"/>
    </row>
    <row r="15080" spans="1:1" x14ac:dyDescent="0.25">
      <c r="A15080" s="323"/>
    </row>
    <row r="15081" spans="1:1" x14ac:dyDescent="0.25">
      <c r="A15081" s="323"/>
    </row>
    <row r="15082" spans="1:1" x14ac:dyDescent="0.25">
      <c r="A15082" s="323"/>
    </row>
    <row r="15083" spans="1:1" x14ac:dyDescent="0.25">
      <c r="A15083" s="323"/>
    </row>
    <row r="15084" spans="1:1" x14ac:dyDescent="0.25">
      <c r="A15084" s="323"/>
    </row>
    <row r="15085" spans="1:1" x14ac:dyDescent="0.25">
      <c r="A15085" s="323"/>
    </row>
    <row r="15086" spans="1:1" x14ac:dyDescent="0.25">
      <c r="A15086" s="323"/>
    </row>
    <row r="15087" spans="1:1" x14ac:dyDescent="0.25">
      <c r="A15087" s="323"/>
    </row>
    <row r="15088" spans="1:1" x14ac:dyDescent="0.25">
      <c r="A15088" s="323"/>
    </row>
    <row r="15089" spans="1:1" x14ac:dyDescent="0.25">
      <c r="A15089" s="323"/>
    </row>
    <row r="15090" spans="1:1" x14ac:dyDescent="0.25">
      <c r="A15090" s="323"/>
    </row>
    <row r="15091" spans="1:1" x14ac:dyDescent="0.25">
      <c r="A15091" s="323"/>
    </row>
    <row r="15092" spans="1:1" x14ac:dyDescent="0.25">
      <c r="A15092" s="323"/>
    </row>
    <row r="15093" spans="1:1" x14ac:dyDescent="0.25">
      <c r="A15093" s="323"/>
    </row>
    <row r="15094" spans="1:1" x14ac:dyDescent="0.25">
      <c r="A15094" s="323"/>
    </row>
    <row r="15095" spans="1:1" x14ac:dyDescent="0.25">
      <c r="A15095" s="323"/>
    </row>
    <row r="15096" spans="1:1" x14ac:dyDescent="0.25">
      <c r="A15096" s="323"/>
    </row>
    <row r="15097" spans="1:1" x14ac:dyDescent="0.25">
      <c r="A15097" s="323"/>
    </row>
    <row r="15098" spans="1:1" x14ac:dyDescent="0.25">
      <c r="A15098" s="323"/>
    </row>
    <row r="15099" spans="1:1" x14ac:dyDescent="0.25">
      <c r="A15099" s="323"/>
    </row>
    <row r="15100" spans="1:1" x14ac:dyDescent="0.25">
      <c r="A15100" s="323"/>
    </row>
    <row r="15101" spans="1:1" x14ac:dyDescent="0.25">
      <c r="A15101" s="323"/>
    </row>
    <row r="15102" spans="1:1" x14ac:dyDescent="0.25">
      <c r="A15102" s="323"/>
    </row>
    <row r="15103" spans="1:1" x14ac:dyDescent="0.25">
      <c r="A15103" s="323"/>
    </row>
    <row r="15104" spans="1:1" x14ac:dyDescent="0.25">
      <c r="A15104" s="323"/>
    </row>
    <row r="15105" spans="1:1" x14ac:dyDescent="0.25">
      <c r="A15105" s="323"/>
    </row>
    <row r="15106" spans="1:1" x14ac:dyDescent="0.25">
      <c r="A15106" s="323"/>
    </row>
    <row r="15107" spans="1:1" x14ac:dyDescent="0.25">
      <c r="A15107" s="323"/>
    </row>
    <row r="15108" spans="1:1" x14ac:dyDescent="0.25">
      <c r="A15108" s="323"/>
    </row>
    <row r="15109" spans="1:1" x14ac:dyDescent="0.25">
      <c r="A15109" s="323"/>
    </row>
    <row r="15110" spans="1:1" x14ac:dyDescent="0.25">
      <c r="A15110" s="323"/>
    </row>
    <row r="15111" spans="1:1" x14ac:dyDescent="0.25">
      <c r="A15111" s="323"/>
    </row>
    <row r="15112" spans="1:1" x14ac:dyDescent="0.25">
      <c r="A15112" s="323"/>
    </row>
    <row r="15113" spans="1:1" x14ac:dyDescent="0.25">
      <c r="A15113" s="323"/>
    </row>
    <row r="15114" spans="1:1" x14ac:dyDescent="0.25">
      <c r="A15114" s="323"/>
    </row>
    <row r="15115" spans="1:1" x14ac:dyDescent="0.25">
      <c r="A15115" s="323"/>
    </row>
    <row r="15116" spans="1:1" x14ac:dyDescent="0.25">
      <c r="A15116" s="323"/>
    </row>
    <row r="15117" spans="1:1" x14ac:dyDescent="0.25">
      <c r="A15117" s="323"/>
    </row>
    <row r="15118" spans="1:1" x14ac:dyDescent="0.25">
      <c r="A15118" s="323"/>
    </row>
    <row r="15119" spans="1:1" x14ac:dyDescent="0.25">
      <c r="A15119" s="323"/>
    </row>
    <row r="15120" spans="1:1" x14ac:dyDescent="0.25">
      <c r="A15120" s="323"/>
    </row>
    <row r="15121" spans="1:1" x14ac:dyDescent="0.25">
      <c r="A15121" s="323"/>
    </row>
    <row r="15122" spans="1:1" x14ac:dyDescent="0.25">
      <c r="A15122" s="323"/>
    </row>
    <row r="15123" spans="1:1" x14ac:dyDescent="0.25">
      <c r="A15123" s="323"/>
    </row>
    <row r="15124" spans="1:1" x14ac:dyDescent="0.25">
      <c r="A15124" s="323"/>
    </row>
    <row r="15125" spans="1:1" x14ac:dyDescent="0.25">
      <c r="A15125" s="323"/>
    </row>
    <row r="15126" spans="1:1" x14ac:dyDescent="0.25">
      <c r="A15126" s="323"/>
    </row>
    <row r="15127" spans="1:1" x14ac:dyDescent="0.25">
      <c r="A15127" s="323"/>
    </row>
    <row r="15128" spans="1:1" x14ac:dyDescent="0.25">
      <c r="A15128" s="323"/>
    </row>
    <row r="15129" spans="1:1" x14ac:dyDescent="0.25">
      <c r="A15129" s="323"/>
    </row>
    <row r="15130" spans="1:1" x14ac:dyDescent="0.25">
      <c r="A15130" s="323"/>
    </row>
    <row r="15131" spans="1:1" x14ac:dyDescent="0.25">
      <c r="A15131" s="323"/>
    </row>
    <row r="15132" spans="1:1" x14ac:dyDescent="0.25">
      <c r="A15132" s="323"/>
    </row>
    <row r="15133" spans="1:1" x14ac:dyDescent="0.25">
      <c r="A15133" s="323"/>
    </row>
    <row r="15134" spans="1:1" x14ac:dyDescent="0.25">
      <c r="A15134" s="323"/>
    </row>
    <row r="15135" spans="1:1" x14ac:dyDescent="0.25">
      <c r="A15135" s="323"/>
    </row>
    <row r="15136" spans="1:1" x14ac:dyDescent="0.25">
      <c r="A15136" s="323"/>
    </row>
    <row r="15137" spans="1:1" x14ac:dyDescent="0.25">
      <c r="A15137" s="323"/>
    </row>
    <row r="15138" spans="1:1" x14ac:dyDescent="0.25">
      <c r="A15138" s="323"/>
    </row>
    <row r="15139" spans="1:1" x14ac:dyDescent="0.25">
      <c r="A15139" s="323"/>
    </row>
    <row r="15140" spans="1:1" x14ac:dyDescent="0.25">
      <c r="A15140" s="323"/>
    </row>
    <row r="15141" spans="1:1" x14ac:dyDescent="0.25">
      <c r="A15141" s="323"/>
    </row>
    <row r="15142" spans="1:1" x14ac:dyDescent="0.25">
      <c r="A15142" s="323"/>
    </row>
    <row r="15143" spans="1:1" x14ac:dyDescent="0.25">
      <c r="A15143" s="323"/>
    </row>
    <row r="15144" spans="1:1" x14ac:dyDescent="0.25">
      <c r="A15144" s="323"/>
    </row>
    <row r="15145" spans="1:1" x14ac:dyDescent="0.25">
      <c r="A15145" s="323"/>
    </row>
    <row r="15146" spans="1:1" x14ac:dyDescent="0.25">
      <c r="A15146" s="323"/>
    </row>
    <row r="15147" spans="1:1" x14ac:dyDescent="0.25">
      <c r="A15147" s="323"/>
    </row>
    <row r="15148" spans="1:1" x14ac:dyDescent="0.25">
      <c r="A15148" s="323"/>
    </row>
    <row r="15149" spans="1:1" x14ac:dyDescent="0.25">
      <c r="A15149" s="323"/>
    </row>
    <row r="15150" spans="1:1" x14ac:dyDescent="0.25">
      <c r="A15150" s="323"/>
    </row>
    <row r="15151" spans="1:1" x14ac:dyDescent="0.25">
      <c r="A15151" s="323"/>
    </row>
    <row r="15152" spans="1:1" x14ac:dyDescent="0.25">
      <c r="A15152" s="323"/>
    </row>
    <row r="15153" spans="1:1" x14ac:dyDescent="0.25">
      <c r="A15153" s="323"/>
    </row>
    <row r="15154" spans="1:1" x14ac:dyDescent="0.25">
      <c r="A15154" s="323"/>
    </row>
    <row r="15155" spans="1:1" x14ac:dyDescent="0.25">
      <c r="A15155" s="323"/>
    </row>
    <row r="15156" spans="1:1" x14ac:dyDescent="0.25">
      <c r="A15156" s="323"/>
    </row>
    <row r="15157" spans="1:1" x14ac:dyDescent="0.25">
      <c r="A15157" s="323"/>
    </row>
    <row r="15158" spans="1:1" x14ac:dyDescent="0.25">
      <c r="A15158" s="323"/>
    </row>
    <row r="15159" spans="1:1" x14ac:dyDescent="0.25">
      <c r="A15159" s="323"/>
    </row>
    <row r="15160" spans="1:1" x14ac:dyDescent="0.25">
      <c r="A15160" s="323"/>
    </row>
    <row r="15161" spans="1:1" x14ac:dyDescent="0.25">
      <c r="A15161" s="323"/>
    </row>
    <row r="15162" spans="1:1" x14ac:dyDescent="0.25">
      <c r="A15162" s="323"/>
    </row>
    <row r="15163" spans="1:1" x14ac:dyDescent="0.25">
      <c r="A15163" s="323"/>
    </row>
    <row r="15164" spans="1:1" x14ac:dyDescent="0.25">
      <c r="A15164" s="323"/>
    </row>
    <row r="15165" spans="1:1" x14ac:dyDescent="0.25">
      <c r="A15165" s="323"/>
    </row>
    <row r="15166" spans="1:1" x14ac:dyDescent="0.25">
      <c r="A15166" s="323"/>
    </row>
    <row r="15167" spans="1:1" x14ac:dyDescent="0.25">
      <c r="A15167" s="323"/>
    </row>
    <row r="15168" spans="1:1" x14ac:dyDescent="0.25">
      <c r="A15168" s="323"/>
    </row>
    <row r="15169" spans="1:1" x14ac:dyDescent="0.25">
      <c r="A15169" s="323"/>
    </row>
    <row r="15170" spans="1:1" x14ac:dyDescent="0.25">
      <c r="A15170" s="323"/>
    </row>
    <row r="15171" spans="1:1" x14ac:dyDescent="0.25">
      <c r="A15171" s="323"/>
    </row>
    <row r="15172" spans="1:1" x14ac:dyDescent="0.25">
      <c r="A15172" s="323"/>
    </row>
    <row r="15173" spans="1:1" x14ac:dyDescent="0.25">
      <c r="A15173" s="323"/>
    </row>
    <row r="15174" spans="1:1" x14ac:dyDescent="0.25">
      <c r="A15174" s="323"/>
    </row>
    <row r="15175" spans="1:1" x14ac:dyDescent="0.25">
      <c r="A15175" s="323"/>
    </row>
    <row r="15176" spans="1:1" x14ac:dyDescent="0.25">
      <c r="A15176" s="323"/>
    </row>
    <row r="15177" spans="1:1" x14ac:dyDescent="0.25">
      <c r="A15177" s="323"/>
    </row>
    <row r="15178" spans="1:1" x14ac:dyDescent="0.25">
      <c r="A15178" s="323"/>
    </row>
    <row r="15179" spans="1:1" x14ac:dyDescent="0.25">
      <c r="A15179" s="323"/>
    </row>
    <row r="15180" spans="1:1" x14ac:dyDescent="0.25">
      <c r="A15180" s="323"/>
    </row>
    <row r="15181" spans="1:1" x14ac:dyDescent="0.25">
      <c r="A15181" s="323"/>
    </row>
    <row r="15182" spans="1:1" x14ac:dyDescent="0.25">
      <c r="A15182" s="323"/>
    </row>
    <row r="15183" spans="1:1" x14ac:dyDescent="0.25">
      <c r="A15183" s="323"/>
    </row>
    <row r="15184" spans="1:1" x14ac:dyDescent="0.25">
      <c r="A15184" s="323"/>
    </row>
    <row r="15185" spans="1:1" x14ac:dyDescent="0.25">
      <c r="A15185" s="323"/>
    </row>
    <row r="15186" spans="1:1" x14ac:dyDescent="0.25">
      <c r="A15186" s="323"/>
    </row>
    <row r="15187" spans="1:1" x14ac:dyDescent="0.25">
      <c r="A15187" s="323"/>
    </row>
    <row r="15188" spans="1:1" x14ac:dyDescent="0.25">
      <c r="A15188" s="323"/>
    </row>
    <row r="15189" spans="1:1" x14ac:dyDescent="0.25">
      <c r="A15189" s="323"/>
    </row>
    <row r="15190" spans="1:1" x14ac:dyDescent="0.25">
      <c r="A15190" s="323"/>
    </row>
    <row r="15191" spans="1:1" x14ac:dyDescent="0.25">
      <c r="A15191" s="323"/>
    </row>
    <row r="15192" spans="1:1" x14ac:dyDescent="0.25">
      <c r="A15192" s="323"/>
    </row>
    <row r="15193" spans="1:1" x14ac:dyDescent="0.25">
      <c r="A15193" s="323"/>
    </row>
    <row r="15194" spans="1:1" x14ac:dyDescent="0.25">
      <c r="A15194" s="323"/>
    </row>
    <row r="15195" spans="1:1" x14ac:dyDescent="0.25">
      <c r="A15195" s="323"/>
    </row>
    <row r="15196" spans="1:1" x14ac:dyDescent="0.25">
      <c r="A15196" s="323"/>
    </row>
    <row r="15197" spans="1:1" x14ac:dyDescent="0.25">
      <c r="A15197" s="323"/>
    </row>
    <row r="15198" spans="1:1" x14ac:dyDescent="0.25">
      <c r="A15198" s="323"/>
    </row>
    <row r="15199" spans="1:1" x14ac:dyDescent="0.25">
      <c r="A15199" s="323"/>
    </row>
    <row r="15200" spans="1:1" x14ac:dyDescent="0.25">
      <c r="A15200" s="323"/>
    </row>
    <row r="15201" spans="1:1" x14ac:dyDescent="0.25">
      <c r="A15201" s="323"/>
    </row>
    <row r="15202" spans="1:1" x14ac:dyDescent="0.25">
      <c r="A15202" s="323"/>
    </row>
    <row r="15203" spans="1:1" x14ac:dyDescent="0.25">
      <c r="A15203" s="323"/>
    </row>
    <row r="15204" spans="1:1" x14ac:dyDescent="0.25">
      <c r="A15204" s="323"/>
    </row>
    <row r="15205" spans="1:1" x14ac:dyDescent="0.25">
      <c r="A15205" s="323"/>
    </row>
    <row r="15206" spans="1:1" x14ac:dyDescent="0.25">
      <c r="A15206" s="323"/>
    </row>
    <row r="15207" spans="1:1" x14ac:dyDescent="0.25">
      <c r="A15207" s="323"/>
    </row>
    <row r="15208" spans="1:1" x14ac:dyDescent="0.25">
      <c r="A15208" s="323"/>
    </row>
    <row r="15209" spans="1:1" x14ac:dyDescent="0.25">
      <c r="A15209" s="323"/>
    </row>
    <row r="15210" spans="1:1" x14ac:dyDescent="0.25">
      <c r="A15210" s="323"/>
    </row>
    <row r="15211" spans="1:1" x14ac:dyDescent="0.25">
      <c r="A15211" s="323"/>
    </row>
    <row r="15212" spans="1:1" x14ac:dyDescent="0.25">
      <c r="A15212" s="323"/>
    </row>
    <row r="15213" spans="1:1" x14ac:dyDescent="0.25">
      <c r="A15213" s="323"/>
    </row>
    <row r="15214" spans="1:1" x14ac:dyDescent="0.25">
      <c r="A15214" s="323"/>
    </row>
    <row r="15215" spans="1:1" x14ac:dyDescent="0.25">
      <c r="A15215" s="323"/>
    </row>
    <row r="15216" spans="1:1" x14ac:dyDescent="0.25">
      <c r="A15216" s="323"/>
    </row>
    <row r="15217" spans="1:1" x14ac:dyDescent="0.25">
      <c r="A15217" s="323"/>
    </row>
    <row r="15218" spans="1:1" x14ac:dyDescent="0.25">
      <c r="A15218" s="323"/>
    </row>
    <row r="15219" spans="1:1" x14ac:dyDescent="0.25">
      <c r="A15219" s="323"/>
    </row>
    <row r="15220" spans="1:1" x14ac:dyDescent="0.25">
      <c r="A15220" s="323"/>
    </row>
    <row r="15221" spans="1:1" x14ac:dyDescent="0.25">
      <c r="A15221" s="323"/>
    </row>
    <row r="15222" spans="1:1" x14ac:dyDescent="0.25">
      <c r="A15222" s="323"/>
    </row>
    <row r="15223" spans="1:1" x14ac:dyDescent="0.25">
      <c r="A15223" s="323"/>
    </row>
    <row r="15224" spans="1:1" x14ac:dyDescent="0.25">
      <c r="A15224" s="323"/>
    </row>
    <row r="15225" spans="1:1" x14ac:dyDescent="0.25">
      <c r="A15225" s="323"/>
    </row>
    <row r="15226" spans="1:1" x14ac:dyDescent="0.25">
      <c r="A15226" s="323"/>
    </row>
    <row r="15227" spans="1:1" x14ac:dyDescent="0.25">
      <c r="A15227" s="323"/>
    </row>
    <row r="15228" spans="1:1" x14ac:dyDescent="0.25">
      <c r="A15228" s="323"/>
    </row>
    <row r="15229" spans="1:1" x14ac:dyDescent="0.25">
      <c r="A15229" s="323"/>
    </row>
    <row r="15230" spans="1:1" x14ac:dyDescent="0.25">
      <c r="A15230" s="323"/>
    </row>
    <row r="15231" spans="1:1" x14ac:dyDescent="0.25">
      <c r="A15231" s="323"/>
    </row>
    <row r="15232" spans="1:1" x14ac:dyDescent="0.25">
      <c r="A15232" s="323"/>
    </row>
    <row r="15233" spans="1:1" x14ac:dyDescent="0.25">
      <c r="A15233" s="323"/>
    </row>
    <row r="15234" spans="1:1" x14ac:dyDescent="0.25">
      <c r="A15234" s="323"/>
    </row>
    <row r="15235" spans="1:1" x14ac:dyDescent="0.25">
      <c r="A15235" s="323"/>
    </row>
    <row r="15236" spans="1:1" x14ac:dyDescent="0.25">
      <c r="A15236" s="323"/>
    </row>
    <row r="15237" spans="1:1" x14ac:dyDescent="0.25">
      <c r="A15237" s="323"/>
    </row>
    <row r="15238" spans="1:1" x14ac:dyDescent="0.25">
      <c r="A15238" s="323"/>
    </row>
    <row r="15239" spans="1:1" x14ac:dyDescent="0.25">
      <c r="A15239" s="323"/>
    </row>
    <row r="15240" spans="1:1" x14ac:dyDescent="0.25">
      <c r="A15240" s="323"/>
    </row>
    <row r="15241" spans="1:1" x14ac:dyDescent="0.25">
      <c r="A15241" s="323"/>
    </row>
    <row r="15242" spans="1:1" x14ac:dyDescent="0.25">
      <c r="A15242" s="323"/>
    </row>
    <row r="15243" spans="1:1" x14ac:dyDescent="0.25">
      <c r="A15243" s="323"/>
    </row>
    <row r="15244" spans="1:1" x14ac:dyDescent="0.25">
      <c r="A15244" s="323"/>
    </row>
    <row r="15245" spans="1:1" x14ac:dyDescent="0.25">
      <c r="A15245" s="323"/>
    </row>
    <row r="15246" spans="1:1" x14ac:dyDescent="0.25">
      <c r="A15246" s="323"/>
    </row>
    <row r="15247" spans="1:1" x14ac:dyDescent="0.25">
      <c r="A15247" s="323"/>
    </row>
    <row r="15248" spans="1:1" x14ac:dyDescent="0.25">
      <c r="A15248" s="323"/>
    </row>
    <row r="15249" spans="1:1" x14ac:dyDescent="0.25">
      <c r="A15249" s="323"/>
    </row>
    <row r="15250" spans="1:1" x14ac:dyDescent="0.25">
      <c r="A15250" s="323"/>
    </row>
    <row r="15251" spans="1:1" x14ac:dyDescent="0.25">
      <c r="A15251" s="323"/>
    </row>
    <row r="15252" spans="1:1" x14ac:dyDescent="0.25">
      <c r="A15252" s="323"/>
    </row>
    <row r="15253" spans="1:1" x14ac:dyDescent="0.25">
      <c r="A15253" s="323"/>
    </row>
    <row r="15254" spans="1:1" x14ac:dyDescent="0.25">
      <c r="A15254" s="323"/>
    </row>
    <row r="15255" spans="1:1" x14ac:dyDescent="0.25">
      <c r="A15255" s="323"/>
    </row>
    <row r="15256" spans="1:1" x14ac:dyDescent="0.25">
      <c r="A15256" s="323"/>
    </row>
    <row r="15257" spans="1:1" x14ac:dyDescent="0.25">
      <c r="A15257" s="323"/>
    </row>
    <row r="15258" spans="1:1" x14ac:dyDescent="0.25">
      <c r="A15258" s="323"/>
    </row>
    <row r="15259" spans="1:1" x14ac:dyDescent="0.25">
      <c r="A15259" s="323"/>
    </row>
    <row r="15260" spans="1:1" x14ac:dyDescent="0.25">
      <c r="A15260" s="323"/>
    </row>
    <row r="15261" spans="1:1" x14ac:dyDescent="0.25">
      <c r="A15261" s="323"/>
    </row>
    <row r="15262" spans="1:1" x14ac:dyDescent="0.25">
      <c r="A15262" s="323"/>
    </row>
    <row r="15263" spans="1:1" x14ac:dyDescent="0.25">
      <c r="A15263" s="323"/>
    </row>
    <row r="15264" spans="1:1" x14ac:dyDescent="0.25">
      <c r="A15264" s="323"/>
    </row>
    <row r="15265" spans="1:1" x14ac:dyDescent="0.25">
      <c r="A15265" s="323"/>
    </row>
    <row r="15266" spans="1:1" x14ac:dyDescent="0.25">
      <c r="A15266" s="323"/>
    </row>
    <row r="15267" spans="1:1" x14ac:dyDescent="0.25">
      <c r="A15267" s="323"/>
    </row>
    <row r="15268" spans="1:1" x14ac:dyDescent="0.25">
      <c r="A15268" s="323"/>
    </row>
    <row r="15269" spans="1:1" x14ac:dyDescent="0.25">
      <c r="A15269" s="323"/>
    </row>
    <row r="15270" spans="1:1" x14ac:dyDescent="0.25">
      <c r="A15270" s="323"/>
    </row>
    <row r="15271" spans="1:1" x14ac:dyDescent="0.25">
      <c r="A15271" s="323"/>
    </row>
    <row r="15272" spans="1:1" x14ac:dyDescent="0.25">
      <c r="A15272" s="323"/>
    </row>
    <row r="15273" spans="1:1" x14ac:dyDescent="0.25">
      <c r="A15273" s="323"/>
    </row>
    <row r="15274" spans="1:1" x14ac:dyDescent="0.25">
      <c r="A15274" s="323"/>
    </row>
    <row r="15275" spans="1:1" x14ac:dyDescent="0.25">
      <c r="A15275" s="323"/>
    </row>
    <row r="15276" spans="1:1" x14ac:dyDescent="0.25">
      <c r="A15276" s="323"/>
    </row>
    <row r="15277" spans="1:1" x14ac:dyDescent="0.25">
      <c r="A15277" s="323"/>
    </row>
    <row r="15278" spans="1:1" x14ac:dyDescent="0.25">
      <c r="A15278" s="323"/>
    </row>
    <row r="15279" spans="1:1" x14ac:dyDescent="0.25">
      <c r="A15279" s="323"/>
    </row>
    <row r="15280" spans="1:1" x14ac:dyDescent="0.25">
      <c r="A15280" s="323"/>
    </row>
    <row r="15281" spans="1:1" x14ac:dyDescent="0.25">
      <c r="A15281" s="323"/>
    </row>
    <row r="15282" spans="1:1" x14ac:dyDescent="0.25">
      <c r="A15282" s="323"/>
    </row>
    <row r="15283" spans="1:1" x14ac:dyDescent="0.25">
      <c r="A15283" s="323"/>
    </row>
    <row r="15284" spans="1:1" x14ac:dyDescent="0.25">
      <c r="A15284" s="323"/>
    </row>
    <row r="15285" spans="1:1" x14ac:dyDescent="0.25">
      <c r="A15285" s="323"/>
    </row>
    <row r="15286" spans="1:1" x14ac:dyDescent="0.25">
      <c r="A15286" s="323"/>
    </row>
    <row r="15287" spans="1:1" x14ac:dyDescent="0.25">
      <c r="A15287" s="323"/>
    </row>
    <row r="15288" spans="1:1" x14ac:dyDescent="0.25">
      <c r="A15288" s="323"/>
    </row>
    <row r="15289" spans="1:1" x14ac:dyDescent="0.25">
      <c r="A15289" s="323"/>
    </row>
    <row r="15290" spans="1:1" x14ac:dyDescent="0.25">
      <c r="A15290" s="323"/>
    </row>
    <row r="15291" spans="1:1" x14ac:dyDescent="0.25">
      <c r="A15291" s="323"/>
    </row>
    <row r="15292" spans="1:1" x14ac:dyDescent="0.25">
      <c r="A15292" s="323"/>
    </row>
    <row r="15293" spans="1:1" x14ac:dyDescent="0.25">
      <c r="A15293" s="323"/>
    </row>
    <row r="15294" spans="1:1" x14ac:dyDescent="0.25">
      <c r="A15294" s="323"/>
    </row>
    <row r="15295" spans="1:1" x14ac:dyDescent="0.25">
      <c r="A15295" s="323"/>
    </row>
    <row r="15296" spans="1:1" x14ac:dyDescent="0.25">
      <c r="A15296" s="323"/>
    </row>
    <row r="15297" spans="1:1" x14ac:dyDescent="0.25">
      <c r="A15297" s="323"/>
    </row>
    <row r="15298" spans="1:1" x14ac:dyDescent="0.25">
      <c r="A15298" s="323"/>
    </row>
    <row r="15299" spans="1:1" x14ac:dyDescent="0.25">
      <c r="A15299" s="323"/>
    </row>
    <row r="15300" spans="1:1" x14ac:dyDescent="0.25">
      <c r="A15300" s="323"/>
    </row>
    <row r="15301" spans="1:1" x14ac:dyDescent="0.25">
      <c r="A15301" s="323"/>
    </row>
    <row r="15302" spans="1:1" x14ac:dyDescent="0.25">
      <c r="A15302" s="323"/>
    </row>
    <row r="15303" spans="1:1" x14ac:dyDescent="0.25">
      <c r="A15303" s="323"/>
    </row>
    <row r="15304" spans="1:1" x14ac:dyDescent="0.25">
      <c r="A15304" s="323"/>
    </row>
    <row r="15305" spans="1:1" x14ac:dyDescent="0.25">
      <c r="A15305" s="323"/>
    </row>
    <row r="15306" spans="1:1" x14ac:dyDescent="0.25">
      <c r="A15306" s="323"/>
    </row>
    <row r="15307" spans="1:1" x14ac:dyDescent="0.25">
      <c r="A15307" s="323"/>
    </row>
    <row r="15308" spans="1:1" x14ac:dyDescent="0.25">
      <c r="A15308" s="323"/>
    </row>
    <row r="15309" spans="1:1" x14ac:dyDescent="0.25">
      <c r="A15309" s="323"/>
    </row>
    <row r="15310" spans="1:1" x14ac:dyDescent="0.25">
      <c r="A15310" s="323"/>
    </row>
    <row r="15311" spans="1:1" x14ac:dyDescent="0.25">
      <c r="A15311" s="323"/>
    </row>
    <row r="15312" spans="1:1" x14ac:dyDescent="0.25">
      <c r="A15312" s="323"/>
    </row>
    <row r="15313" spans="1:1" x14ac:dyDescent="0.25">
      <c r="A15313" s="323"/>
    </row>
    <row r="15314" spans="1:1" x14ac:dyDescent="0.25">
      <c r="A15314" s="323"/>
    </row>
    <row r="15315" spans="1:1" x14ac:dyDescent="0.25">
      <c r="A15315" s="323"/>
    </row>
    <row r="15316" spans="1:1" x14ac:dyDescent="0.25">
      <c r="A15316" s="323"/>
    </row>
    <row r="15317" spans="1:1" x14ac:dyDescent="0.25">
      <c r="A15317" s="323"/>
    </row>
    <row r="15318" spans="1:1" x14ac:dyDescent="0.25">
      <c r="A15318" s="323"/>
    </row>
    <row r="15319" spans="1:1" x14ac:dyDescent="0.25">
      <c r="A15319" s="323"/>
    </row>
    <row r="15320" spans="1:1" x14ac:dyDescent="0.25">
      <c r="A15320" s="323"/>
    </row>
    <row r="15321" spans="1:1" x14ac:dyDescent="0.25">
      <c r="A15321" s="323"/>
    </row>
    <row r="15322" spans="1:1" x14ac:dyDescent="0.25">
      <c r="A15322" s="323"/>
    </row>
    <row r="15323" spans="1:1" x14ac:dyDescent="0.25">
      <c r="A15323" s="323"/>
    </row>
    <row r="15324" spans="1:1" x14ac:dyDescent="0.25">
      <c r="A15324" s="323"/>
    </row>
    <row r="15325" spans="1:1" x14ac:dyDescent="0.25">
      <c r="A15325" s="323"/>
    </row>
    <row r="15326" spans="1:1" x14ac:dyDescent="0.25">
      <c r="A15326" s="323"/>
    </row>
    <row r="15327" spans="1:1" x14ac:dyDescent="0.25">
      <c r="A15327" s="323"/>
    </row>
    <row r="15328" spans="1:1" x14ac:dyDescent="0.25">
      <c r="A15328" s="323"/>
    </row>
    <row r="15329" spans="1:1" x14ac:dyDescent="0.25">
      <c r="A15329" s="323"/>
    </row>
    <row r="15330" spans="1:1" x14ac:dyDescent="0.25">
      <c r="A15330" s="323"/>
    </row>
    <row r="15331" spans="1:1" x14ac:dyDescent="0.25">
      <c r="A15331" s="323"/>
    </row>
    <row r="15332" spans="1:1" x14ac:dyDescent="0.25">
      <c r="A15332" s="323"/>
    </row>
    <row r="15333" spans="1:1" x14ac:dyDescent="0.25">
      <c r="A15333" s="323"/>
    </row>
    <row r="15334" spans="1:1" x14ac:dyDescent="0.25">
      <c r="A15334" s="323"/>
    </row>
    <row r="15335" spans="1:1" x14ac:dyDescent="0.25">
      <c r="A15335" s="323"/>
    </row>
    <row r="15336" spans="1:1" x14ac:dyDescent="0.25">
      <c r="A15336" s="323"/>
    </row>
    <row r="15337" spans="1:1" x14ac:dyDescent="0.25">
      <c r="A15337" s="323"/>
    </row>
    <row r="15338" spans="1:1" x14ac:dyDescent="0.25">
      <c r="A15338" s="323"/>
    </row>
    <row r="15339" spans="1:1" x14ac:dyDescent="0.25">
      <c r="A15339" s="323"/>
    </row>
    <row r="15340" spans="1:1" x14ac:dyDescent="0.25">
      <c r="A15340" s="323"/>
    </row>
    <row r="15341" spans="1:1" x14ac:dyDescent="0.25">
      <c r="A15341" s="323"/>
    </row>
    <row r="15342" spans="1:1" x14ac:dyDescent="0.25">
      <c r="A15342" s="323"/>
    </row>
    <row r="15343" spans="1:1" x14ac:dyDescent="0.25">
      <c r="A15343" s="323"/>
    </row>
    <row r="15344" spans="1:1" x14ac:dyDescent="0.25">
      <c r="A15344" s="323"/>
    </row>
    <row r="15345" spans="1:1" x14ac:dyDescent="0.25">
      <c r="A15345" s="323"/>
    </row>
    <row r="15346" spans="1:1" x14ac:dyDescent="0.25">
      <c r="A15346" s="323"/>
    </row>
    <row r="15347" spans="1:1" x14ac:dyDescent="0.25">
      <c r="A15347" s="323"/>
    </row>
    <row r="15348" spans="1:1" x14ac:dyDescent="0.25">
      <c r="A15348" s="323"/>
    </row>
    <row r="15349" spans="1:1" x14ac:dyDescent="0.25">
      <c r="A15349" s="323"/>
    </row>
    <row r="15350" spans="1:1" x14ac:dyDescent="0.25">
      <c r="A15350" s="323"/>
    </row>
    <row r="15351" spans="1:1" x14ac:dyDescent="0.25">
      <c r="A15351" s="323"/>
    </row>
    <row r="15352" spans="1:1" x14ac:dyDescent="0.25">
      <c r="A15352" s="323"/>
    </row>
    <row r="15353" spans="1:1" x14ac:dyDescent="0.25">
      <c r="A15353" s="323"/>
    </row>
    <row r="15354" spans="1:1" x14ac:dyDescent="0.25">
      <c r="A15354" s="323"/>
    </row>
    <row r="15355" spans="1:1" x14ac:dyDescent="0.25">
      <c r="A15355" s="323"/>
    </row>
    <row r="15356" spans="1:1" x14ac:dyDescent="0.25">
      <c r="A15356" s="323"/>
    </row>
    <row r="15357" spans="1:1" x14ac:dyDescent="0.25">
      <c r="A15357" s="323"/>
    </row>
    <row r="15358" spans="1:1" x14ac:dyDescent="0.25">
      <c r="A15358" s="323"/>
    </row>
    <row r="15359" spans="1:1" x14ac:dyDescent="0.25">
      <c r="A15359" s="323"/>
    </row>
    <row r="15360" spans="1:1" x14ac:dyDescent="0.25">
      <c r="A15360" s="323"/>
    </row>
    <row r="15361" spans="1:1" x14ac:dyDescent="0.25">
      <c r="A15361" s="323"/>
    </row>
    <row r="15362" spans="1:1" x14ac:dyDescent="0.25">
      <c r="A15362" s="323"/>
    </row>
    <row r="15363" spans="1:1" x14ac:dyDescent="0.25">
      <c r="A15363" s="323"/>
    </row>
    <row r="15364" spans="1:1" x14ac:dyDescent="0.25">
      <c r="A15364" s="323"/>
    </row>
    <row r="15365" spans="1:1" x14ac:dyDescent="0.25">
      <c r="A15365" s="323"/>
    </row>
    <row r="15366" spans="1:1" x14ac:dyDescent="0.25">
      <c r="A15366" s="323"/>
    </row>
    <row r="15367" spans="1:1" x14ac:dyDescent="0.25">
      <c r="A15367" s="323"/>
    </row>
    <row r="15368" spans="1:1" x14ac:dyDescent="0.25">
      <c r="A15368" s="323"/>
    </row>
    <row r="15369" spans="1:1" x14ac:dyDescent="0.25">
      <c r="A15369" s="323"/>
    </row>
    <row r="15370" spans="1:1" x14ac:dyDescent="0.25">
      <c r="A15370" s="323"/>
    </row>
    <row r="15371" spans="1:1" x14ac:dyDescent="0.25">
      <c r="A15371" s="323"/>
    </row>
    <row r="15372" spans="1:1" x14ac:dyDescent="0.25">
      <c r="A15372" s="323"/>
    </row>
    <row r="15373" spans="1:1" x14ac:dyDescent="0.25">
      <c r="A15373" s="323"/>
    </row>
    <row r="15374" spans="1:1" x14ac:dyDescent="0.25">
      <c r="A15374" s="323"/>
    </row>
    <row r="15375" spans="1:1" x14ac:dyDescent="0.25">
      <c r="A15375" s="323"/>
    </row>
    <row r="15376" spans="1:1" x14ac:dyDescent="0.25">
      <c r="A15376" s="323"/>
    </row>
    <row r="15377" spans="1:1" x14ac:dyDescent="0.25">
      <c r="A15377" s="323"/>
    </row>
    <row r="15378" spans="1:1" x14ac:dyDescent="0.25">
      <c r="A15378" s="323"/>
    </row>
    <row r="15379" spans="1:1" x14ac:dyDescent="0.25">
      <c r="A15379" s="323"/>
    </row>
    <row r="15380" spans="1:1" x14ac:dyDescent="0.25">
      <c r="A15380" s="323"/>
    </row>
    <row r="15381" spans="1:1" x14ac:dyDescent="0.25">
      <c r="A15381" s="323"/>
    </row>
    <row r="15382" spans="1:1" x14ac:dyDescent="0.25">
      <c r="A15382" s="323"/>
    </row>
    <row r="15383" spans="1:1" x14ac:dyDescent="0.25">
      <c r="A15383" s="323"/>
    </row>
    <row r="15384" spans="1:1" x14ac:dyDescent="0.25">
      <c r="A15384" s="323"/>
    </row>
    <row r="15385" spans="1:1" x14ac:dyDescent="0.25">
      <c r="A15385" s="323"/>
    </row>
    <row r="15386" spans="1:1" x14ac:dyDescent="0.25">
      <c r="A15386" s="323"/>
    </row>
    <row r="15387" spans="1:1" x14ac:dyDescent="0.25">
      <c r="A15387" s="323"/>
    </row>
    <row r="15388" spans="1:1" x14ac:dyDescent="0.25">
      <c r="A15388" s="323"/>
    </row>
    <row r="15389" spans="1:1" x14ac:dyDescent="0.25">
      <c r="A15389" s="323"/>
    </row>
    <row r="15390" spans="1:1" x14ac:dyDescent="0.25">
      <c r="A15390" s="323"/>
    </row>
    <row r="15391" spans="1:1" x14ac:dyDescent="0.25">
      <c r="A15391" s="323"/>
    </row>
    <row r="15392" spans="1:1" x14ac:dyDescent="0.25">
      <c r="A15392" s="323"/>
    </row>
    <row r="15393" spans="1:1" x14ac:dyDescent="0.25">
      <c r="A15393" s="323"/>
    </row>
    <row r="15394" spans="1:1" x14ac:dyDescent="0.25">
      <c r="A15394" s="323"/>
    </row>
    <row r="15395" spans="1:1" x14ac:dyDescent="0.25">
      <c r="A15395" s="323"/>
    </row>
    <row r="15396" spans="1:1" x14ac:dyDescent="0.25">
      <c r="A15396" s="323"/>
    </row>
    <row r="15397" spans="1:1" x14ac:dyDescent="0.25">
      <c r="A15397" s="323"/>
    </row>
    <row r="15398" spans="1:1" x14ac:dyDescent="0.25">
      <c r="A15398" s="323"/>
    </row>
    <row r="15399" spans="1:1" x14ac:dyDescent="0.25">
      <c r="A15399" s="323"/>
    </row>
    <row r="15400" spans="1:1" x14ac:dyDescent="0.25">
      <c r="A15400" s="323"/>
    </row>
    <row r="15401" spans="1:1" x14ac:dyDescent="0.25">
      <c r="A15401" s="323"/>
    </row>
    <row r="15402" spans="1:1" x14ac:dyDescent="0.25">
      <c r="A15402" s="323"/>
    </row>
    <row r="15403" spans="1:1" x14ac:dyDescent="0.25">
      <c r="A15403" s="323"/>
    </row>
    <row r="15404" spans="1:1" x14ac:dyDescent="0.25">
      <c r="A15404" s="323"/>
    </row>
    <row r="15405" spans="1:1" x14ac:dyDescent="0.25">
      <c r="A15405" s="323"/>
    </row>
    <row r="15406" spans="1:1" x14ac:dyDescent="0.25">
      <c r="A15406" s="323"/>
    </row>
    <row r="15407" spans="1:1" x14ac:dyDescent="0.25">
      <c r="A15407" s="323"/>
    </row>
    <row r="15408" spans="1:1" x14ac:dyDescent="0.25">
      <c r="A15408" s="323"/>
    </row>
    <row r="15409" spans="1:1" x14ac:dyDescent="0.25">
      <c r="A15409" s="323"/>
    </row>
    <row r="15410" spans="1:1" x14ac:dyDescent="0.25">
      <c r="A15410" s="323"/>
    </row>
    <row r="15411" spans="1:1" x14ac:dyDescent="0.25">
      <c r="A15411" s="323"/>
    </row>
    <row r="15412" spans="1:1" x14ac:dyDescent="0.25">
      <c r="A15412" s="323"/>
    </row>
    <row r="15413" spans="1:1" x14ac:dyDescent="0.25">
      <c r="A15413" s="323"/>
    </row>
    <row r="15414" spans="1:1" x14ac:dyDescent="0.25">
      <c r="A15414" s="323"/>
    </row>
    <row r="15415" spans="1:1" x14ac:dyDescent="0.25">
      <c r="A15415" s="323"/>
    </row>
    <row r="15416" spans="1:1" x14ac:dyDescent="0.25">
      <c r="A15416" s="323"/>
    </row>
    <row r="15417" spans="1:1" x14ac:dyDescent="0.25">
      <c r="A15417" s="323"/>
    </row>
    <row r="15418" spans="1:1" x14ac:dyDescent="0.25">
      <c r="A15418" s="323"/>
    </row>
    <row r="15419" spans="1:1" x14ac:dyDescent="0.25">
      <c r="A15419" s="323"/>
    </row>
    <row r="15420" spans="1:1" x14ac:dyDescent="0.25">
      <c r="A15420" s="323"/>
    </row>
    <row r="15421" spans="1:1" x14ac:dyDescent="0.25">
      <c r="A15421" s="323"/>
    </row>
    <row r="15422" spans="1:1" x14ac:dyDescent="0.25">
      <c r="A15422" s="323"/>
    </row>
    <row r="15423" spans="1:1" x14ac:dyDescent="0.25">
      <c r="A15423" s="323"/>
    </row>
    <row r="15424" spans="1:1" x14ac:dyDescent="0.25">
      <c r="A15424" s="323"/>
    </row>
    <row r="15425" spans="1:1" x14ac:dyDescent="0.25">
      <c r="A15425" s="323"/>
    </row>
    <row r="15426" spans="1:1" x14ac:dyDescent="0.25">
      <c r="A15426" s="323"/>
    </row>
    <row r="15427" spans="1:1" x14ac:dyDescent="0.25">
      <c r="A15427" s="323"/>
    </row>
    <row r="15428" spans="1:1" x14ac:dyDescent="0.25">
      <c r="A15428" s="323"/>
    </row>
    <row r="15429" spans="1:1" x14ac:dyDescent="0.25">
      <c r="A15429" s="323"/>
    </row>
    <row r="15430" spans="1:1" x14ac:dyDescent="0.25">
      <c r="A15430" s="323"/>
    </row>
    <row r="15431" spans="1:1" x14ac:dyDescent="0.25">
      <c r="A15431" s="323"/>
    </row>
    <row r="15432" spans="1:1" x14ac:dyDescent="0.25">
      <c r="A15432" s="323"/>
    </row>
    <row r="15433" spans="1:1" x14ac:dyDescent="0.25">
      <c r="A15433" s="323"/>
    </row>
    <row r="15434" spans="1:1" x14ac:dyDescent="0.25">
      <c r="A15434" s="323"/>
    </row>
    <row r="15435" spans="1:1" x14ac:dyDescent="0.25">
      <c r="A15435" s="323"/>
    </row>
    <row r="15436" spans="1:1" x14ac:dyDescent="0.25">
      <c r="A15436" s="323"/>
    </row>
    <row r="15437" spans="1:1" x14ac:dyDescent="0.25">
      <c r="A15437" s="323"/>
    </row>
    <row r="15438" spans="1:1" x14ac:dyDescent="0.25">
      <c r="A15438" s="323"/>
    </row>
    <row r="15439" spans="1:1" x14ac:dyDescent="0.25">
      <c r="A15439" s="323"/>
    </row>
    <row r="15440" spans="1:1" x14ac:dyDescent="0.25">
      <c r="A15440" s="323"/>
    </row>
    <row r="15441" spans="1:1" x14ac:dyDescent="0.25">
      <c r="A15441" s="323"/>
    </row>
    <row r="15442" spans="1:1" x14ac:dyDescent="0.25">
      <c r="A15442" s="323"/>
    </row>
    <row r="15443" spans="1:1" x14ac:dyDescent="0.25">
      <c r="A15443" s="323"/>
    </row>
    <row r="15444" spans="1:1" x14ac:dyDescent="0.25">
      <c r="A15444" s="323"/>
    </row>
    <row r="15445" spans="1:1" x14ac:dyDescent="0.25">
      <c r="A15445" s="323"/>
    </row>
    <row r="15446" spans="1:1" x14ac:dyDescent="0.25">
      <c r="A15446" s="323"/>
    </row>
    <row r="15447" spans="1:1" x14ac:dyDescent="0.25">
      <c r="A15447" s="323"/>
    </row>
    <row r="15448" spans="1:1" x14ac:dyDescent="0.25">
      <c r="A15448" s="323"/>
    </row>
    <row r="15449" spans="1:1" x14ac:dyDescent="0.25">
      <c r="A15449" s="323"/>
    </row>
    <row r="15450" spans="1:1" x14ac:dyDescent="0.25">
      <c r="A15450" s="323"/>
    </row>
    <row r="15451" spans="1:1" x14ac:dyDescent="0.25">
      <c r="A15451" s="323"/>
    </row>
    <row r="15452" spans="1:1" x14ac:dyDescent="0.25">
      <c r="A15452" s="323"/>
    </row>
    <row r="15453" spans="1:1" x14ac:dyDescent="0.25">
      <c r="A15453" s="323"/>
    </row>
    <row r="15454" spans="1:1" x14ac:dyDescent="0.25">
      <c r="A15454" s="323"/>
    </row>
    <row r="15455" spans="1:1" x14ac:dyDescent="0.25">
      <c r="A15455" s="323"/>
    </row>
    <row r="15456" spans="1:1" x14ac:dyDescent="0.25">
      <c r="A15456" s="323"/>
    </row>
    <row r="15457" spans="1:1" x14ac:dyDescent="0.25">
      <c r="A15457" s="323"/>
    </row>
    <row r="15458" spans="1:1" x14ac:dyDescent="0.25">
      <c r="A15458" s="323"/>
    </row>
    <row r="15459" spans="1:1" x14ac:dyDescent="0.25">
      <c r="A15459" s="323"/>
    </row>
    <row r="15460" spans="1:1" x14ac:dyDescent="0.25">
      <c r="A15460" s="323"/>
    </row>
    <row r="15461" spans="1:1" x14ac:dyDescent="0.25">
      <c r="A15461" s="323"/>
    </row>
    <row r="15462" spans="1:1" x14ac:dyDescent="0.25">
      <c r="A15462" s="323"/>
    </row>
    <row r="15463" spans="1:1" x14ac:dyDescent="0.25">
      <c r="A15463" s="323"/>
    </row>
    <row r="15464" spans="1:1" x14ac:dyDescent="0.25">
      <c r="A15464" s="323"/>
    </row>
    <row r="15465" spans="1:1" x14ac:dyDescent="0.25">
      <c r="A15465" s="323"/>
    </row>
    <row r="15466" spans="1:1" x14ac:dyDescent="0.25">
      <c r="A15466" s="323"/>
    </row>
    <row r="15467" spans="1:1" x14ac:dyDescent="0.25">
      <c r="A15467" s="323"/>
    </row>
    <row r="15468" spans="1:1" x14ac:dyDescent="0.25">
      <c r="A15468" s="323"/>
    </row>
    <row r="15469" spans="1:1" x14ac:dyDescent="0.25">
      <c r="A15469" s="323"/>
    </row>
    <row r="15470" spans="1:1" x14ac:dyDescent="0.25">
      <c r="A15470" s="323"/>
    </row>
    <row r="15471" spans="1:1" x14ac:dyDescent="0.25">
      <c r="A15471" s="323"/>
    </row>
    <row r="15472" spans="1:1" x14ac:dyDescent="0.25">
      <c r="A15472" s="323"/>
    </row>
    <row r="15473" spans="1:1" x14ac:dyDescent="0.25">
      <c r="A15473" s="323"/>
    </row>
    <row r="15474" spans="1:1" x14ac:dyDescent="0.25">
      <c r="A15474" s="323"/>
    </row>
    <row r="15475" spans="1:1" x14ac:dyDescent="0.25">
      <c r="A15475" s="323"/>
    </row>
    <row r="15476" spans="1:1" x14ac:dyDescent="0.25">
      <c r="A15476" s="323"/>
    </row>
    <row r="15477" spans="1:1" x14ac:dyDescent="0.25">
      <c r="A15477" s="323"/>
    </row>
    <row r="15478" spans="1:1" x14ac:dyDescent="0.25">
      <c r="A15478" s="323"/>
    </row>
    <row r="15479" spans="1:1" x14ac:dyDescent="0.25">
      <c r="A15479" s="323"/>
    </row>
    <row r="15480" spans="1:1" x14ac:dyDescent="0.25">
      <c r="A15480" s="323"/>
    </row>
    <row r="15481" spans="1:1" x14ac:dyDescent="0.25">
      <c r="A15481" s="323"/>
    </row>
    <row r="15482" spans="1:1" x14ac:dyDescent="0.25">
      <c r="A15482" s="323"/>
    </row>
    <row r="15483" spans="1:1" x14ac:dyDescent="0.25">
      <c r="A15483" s="323"/>
    </row>
    <row r="15484" spans="1:1" x14ac:dyDescent="0.25">
      <c r="A15484" s="323"/>
    </row>
    <row r="15485" spans="1:1" x14ac:dyDescent="0.25">
      <c r="A15485" s="323"/>
    </row>
    <row r="15486" spans="1:1" x14ac:dyDescent="0.25">
      <c r="A15486" s="323"/>
    </row>
    <row r="15487" spans="1:1" x14ac:dyDescent="0.25">
      <c r="A15487" s="323"/>
    </row>
    <row r="15488" spans="1:1" x14ac:dyDescent="0.25">
      <c r="A15488" s="323"/>
    </row>
    <row r="15489" spans="1:1" x14ac:dyDescent="0.25">
      <c r="A15489" s="323"/>
    </row>
    <row r="15490" spans="1:1" x14ac:dyDescent="0.25">
      <c r="A15490" s="323"/>
    </row>
    <row r="15491" spans="1:1" x14ac:dyDescent="0.25">
      <c r="A15491" s="323"/>
    </row>
    <row r="15492" spans="1:1" x14ac:dyDescent="0.25">
      <c r="A15492" s="323"/>
    </row>
    <row r="15493" spans="1:1" x14ac:dyDescent="0.25">
      <c r="A15493" s="323"/>
    </row>
    <row r="15494" spans="1:1" x14ac:dyDescent="0.25">
      <c r="A15494" s="323"/>
    </row>
    <row r="15495" spans="1:1" x14ac:dyDescent="0.25">
      <c r="A15495" s="323"/>
    </row>
    <row r="15496" spans="1:1" x14ac:dyDescent="0.25">
      <c r="A15496" s="323"/>
    </row>
    <row r="15497" spans="1:1" x14ac:dyDescent="0.25">
      <c r="A15497" s="323"/>
    </row>
    <row r="15498" spans="1:1" x14ac:dyDescent="0.25">
      <c r="A15498" s="323"/>
    </row>
    <row r="15499" spans="1:1" x14ac:dyDescent="0.25">
      <c r="A15499" s="323"/>
    </row>
    <row r="15500" spans="1:1" x14ac:dyDescent="0.25">
      <c r="A15500" s="323"/>
    </row>
    <row r="15501" spans="1:1" x14ac:dyDescent="0.25">
      <c r="A15501" s="323"/>
    </row>
    <row r="15502" spans="1:1" x14ac:dyDescent="0.25">
      <c r="A15502" s="323"/>
    </row>
    <row r="15503" spans="1:1" x14ac:dyDescent="0.25">
      <c r="A15503" s="323"/>
    </row>
    <row r="15504" spans="1:1" x14ac:dyDescent="0.25">
      <c r="A15504" s="323"/>
    </row>
    <row r="15505" spans="1:1" x14ac:dyDescent="0.25">
      <c r="A15505" s="323"/>
    </row>
    <row r="15506" spans="1:1" x14ac:dyDescent="0.25">
      <c r="A15506" s="323"/>
    </row>
    <row r="15507" spans="1:1" x14ac:dyDescent="0.25">
      <c r="A15507" s="323"/>
    </row>
    <row r="15508" spans="1:1" x14ac:dyDescent="0.25">
      <c r="A15508" s="323"/>
    </row>
    <row r="15509" spans="1:1" x14ac:dyDescent="0.25">
      <c r="A15509" s="323"/>
    </row>
    <row r="15510" spans="1:1" x14ac:dyDescent="0.25">
      <c r="A15510" s="323"/>
    </row>
    <row r="15511" spans="1:1" x14ac:dyDescent="0.25">
      <c r="A15511" s="323"/>
    </row>
    <row r="15512" spans="1:1" x14ac:dyDescent="0.25">
      <c r="A15512" s="323"/>
    </row>
    <row r="15513" spans="1:1" x14ac:dyDescent="0.25">
      <c r="A15513" s="323"/>
    </row>
    <row r="15514" spans="1:1" x14ac:dyDescent="0.25">
      <c r="A15514" s="323"/>
    </row>
    <row r="15515" spans="1:1" x14ac:dyDescent="0.25">
      <c r="A15515" s="323"/>
    </row>
    <row r="15516" spans="1:1" x14ac:dyDescent="0.25">
      <c r="A15516" s="323"/>
    </row>
    <row r="15517" spans="1:1" x14ac:dyDescent="0.25">
      <c r="A15517" s="323"/>
    </row>
    <row r="15518" spans="1:1" x14ac:dyDescent="0.25">
      <c r="A15518" s="323"/>
    </row>
    <row r="15519" spans="1:1" x14ac:dyDescent="0.25">
      <c r="A15519" s="323"/>
    </row>
    <row r="15520" spans="1:1" x14ac:dyDescent="0.25">
      <c r="A15520" s="323"/>
    </row>
    <row r="15521" spans="1:1" x14ac:dyDescent="0.25">
      <c r="A15521" s="323"/>
    </row>
    <row r="15522" spans="1:1" x14ac:dyDescent="0.25">
      <c r="A15522" s="323"/>
    </row>
    <row r="15523" spans="1:1" x14ac:dyDescent="0.25">
      <c r="A15523" s="323"/>
    </row>
    <row r="15524" spans="1:1" x14ac:dyDescent="0.25">
      <c r="A15524" s="323"/>
    </row>
    <row r="15525" spans="1:1" x14ac:dyDescent="0.25">
      <c r="A15525" s="323"/>
    </row>
    <row r="15526" spans="1:1" x14ac:dyDescent="0.25">
      <c r="A15526" s="323"/>
    </row>
    <row r="15527" spans="1:1" x14ac:dyDescent="0.25">
      <c r="A15527" s="323"/>
    </row>
    <row r="15528" spans="1:1" x14ac:dyDescent="0.25">
      <c r="A15528" s="323"/>
    </row>
    <row r="15529" spans="1:1" x14ac:dyDescent="0.25">
      <c r="A15529" s="323"/>
    </row>
    <row r="15530" spans="1:1" x14ac:dyDescent="0.25">
      <c r="A15530" s="323"/>
    </row>
    <row r="15531" spans="1:1" x14ac:dyDescent="0.25">
      <c r="A15531" s="323"/>
    </row>
    <row r="15532" spans="1:1" x14ac:dyDescent="0.25">
      <c r="A15532" s="323"/>
    </row>
    <row r="15533" spans="1:1" x14ac:dyDescent="0.25">
      <c r="A15533" s="323"/>
    </row>
    <row r="15534" spans="1:1" x14ac:dyDescent="0.25">
      <c r="A15534" s="323"/>
    </row>
    <row r="15535" spans="1:1" x14ac:dyDescent="0.25">
      <c r="A15535" s="323"/>
    </row>
    <row r="15536" spans="1:1" x14ac:dyDescent="0.25">
      <c r="A15536" s="323"/>
    </row>
    <row r="15537" spans="1:1" x14ac:dyDescent="0.25">
      <c r="A15537" s="323"/>
    </row>
    <row r="15538" spans="1:1" x14ac:dyDescent="0.25">
      <c r="A15538" s="323"/>
    </row>
    <row r="15539" spans="1:1" x14ac:dyDescent="0.25">
      <c r="A15539" s="323"/>
    </row>
    <row r="15540" spans="1:1" x14ac:dyDescent="0.25">
      <c r="A15540" s="323"/>
    </row>
    <row r="15541" spans="1:1" x14ac:dyDescent="0.25">
      <c r="A15541" s="323"/>
    </row>
    <row r="15542" spans="1:1" x14ac:dyDescent="0.25">
      <c r="A15542" s="323"/>
    </row>
    <row r="15543" spans="1:1" x14ac:dyDescent="0.25">
      <c r="A15543" s="323"/>
    </row>
    <row r="15544" spans="1:1" x14ac:dyDescent="0.25">
      <c r="A15544" s="323"/>
    </row>
    <row r="15545" spans="1:1" x14ac:dyDescent="0.25">
      <c r="A15545" s="323"/>
    </row>
    <row r="15546" spans="1:1" x14ac:dyDescent="0.25">
      <c r="A15546" s="323"/>
    </row>
    <row r="15547" spans="1:1" x14ac:dyDescent="0.25">
      <c r="A15547" s="323"/>
    </row>
    <row r="15548" spans="1:1" x14ac:dyDescent="0.25">
      <c r="A15548" s="323"/>
    </row>
    <row r="15549" spans="1:1" x14ac:dyDescent="0.25">
      <c r="A15549" s="323"/>
    </row>
    <row r="15550" spans="1:1" x14ac:dyDescent="0.25">
      <c r="A15550" s="323"/>
    </row>
    <row r="15551" spans="1:1" x14ac:dyDescent="0.25">
      <c r="A15551" s="323"/>
    </row>
    <row r="15552" spans="1:1" x14ac:dyDescent="0.25">
      <c r="A15552" s="323"/>
    </row>
    <row r="15553" spans="1:1" x14ac:dyDescent="0.25">
      <c r="A15553" s="323"/>
    </row>
    <row r="15554" spans="1:1" x14ac:dyDescent="0.25">
      <c r="A15554" s="323"/>
    </row>
    <row r="15555" spans="1:1" x14ac:dyDescent="0.25">
      <c r="A15555" s="323"/>
    </row>
    <row r="15556" spans="1:1" x14ac:dyDescent="0.25">
      <c r="A15556" s="323"/>
    </row>
    <row r="15557" spans="1:1" x14ac:dyDescent="0.25">
      <c r="A15557" s="323"/>
    </row>
    <row r="15558" spans="1:1" x14ac:dyDescent="0.25">
      <c r="A15558" s="323"/>
    </row>
    <row r="15559" spans="1:1" x14ac:dyDescent="0.25">
      <c r="A15559" s="323"/>
    </row>
    <row r="15560" spans="1:1" x14ac:dyDescent="0.25">
      <c r="A15560" s="323"/>
    </row>
    <row r="15561" spans="1:1" x14ac:dyDescent="0.25">
      <c r="A15561" s="323"/>
    </row>
    <row r="15562" spans="1:1" x14ac:dyDescent="0.25">
      <c r="A15562" s="323"/>
    </row>
    <row r="15563" spans="1:1" x14ac:dyDescent="0.25">
      <c r="A15563" s="323"/>
    </row>
    <row r="15564" spans="1:1" x14ac:dyDescent="0.25">
      <c r="A15564" s="323"/>
    </row>
    <row r="15565" spans="1:1" x14ac:dyDescent="0.25">
      <c r="A15565" s="323"/>
    </row>
    <row r="15566" spans="1:1" x14ac:dyDescent="0.25">
      <c r="A15566" s="323"/>
    </row>
    <row r="15567" spans="1:1" x14ac:dyDescent="0.25">
      <c r="A15567" s="323"/>
    </row>
    <row r="15568" spans="1:1" x14ac:dyDescent="0.25">
      <c r="A15568" s="323"/>
    </row>
    <row r="15569" spans="1:1" x14ac:dyDescent="0.25">
      <c r="A15569" s="323"/>
    </row>
    <row r="15570" spans="1:1" x14ac:dyDescent="0.25">
      <c r="A15570" s="323"/>
    </row>
    <row r="15571" spans="1:1" x14ac:dyDescent="0.25">
      <c r="A15571" s="323"/>
    </row>
    <row r="15572" spans="1:1" x14ac:dyDescent="0.25">
      <c r="A15572" s="323"/>
    </row>
    <row r="15573" spans="1:1" x14ac:dyDescent="0.25">
      <c r="A15573" s="323"/>
    </row>
    <row r="15574" spans="1:1" x14ac:dyDescent="0.25">
      <c r="A15574" s="323"/>
    </row>
    <row r="15575" spans="1:1" x14ac:dyDescent="0.25">
      <c r="A15575" s="323"/>
    </row>
    <row r="15576" spans="1:1" x14ac:dyDescent="0.25">
      <c r="A15576" s="323"/>
    </row>
    <row r="15577" spans="1:1" x14ac:dyDescent="0.25">
      <c r="A15577" s="323"/>
    </row>
    <row r="15578" spans="1:1" x14ac:dyDescent="0.25">
      <c r="A15578" s="323"/>
    </row>
    <row r="15579" spans="1:1" x14ac:dyDescent="0.25">
      <c r="A15579" s="323"/>
    </row>
    <row r="15580" spans="1:1" x14ac:dyDescent="0.25">
      <c r="A15580" s="323"/>
    </row>
    <row r="15581" spans="1:1" x14ac:dyDescent="0.25">
      <c r="A15581" s="323"/>
    </row>
    <row r="15582" spans="1:1" x14ac:dyDescent="0.25">
      <c r="A15582" s="323"/>
    </row>
    <row r="15583" spans="1:1" x14ac:dyDescent="0.25">
      <c r="A15583" s="323"/>
    </row>
    <row r="15584" spans="1:1" x14ac:dyDescent="0.25">
      <c r="A15584" s="323"/>
    </row>
    <row r="15585" spans="1:1" x14ac:dyDescent="0.25">
      <c r="A15585" s="323"/>
    </row>
    <row r="15586" spans="1:1" x14ac:dyDescent="0.25">
      <c r="A15586" s="323"/>
    </row>
    <row r="15587" spans="1:1" x14ac:dyDescent="0.25">
      <c r="A15587" s="323"/>
    </row>
    <row r="15588" spans="1:1" x14ac:dyDescent="0.25">
      <c r="A15588" s="323"/>
    </row>
    <row r="15589" spans="1:1" x14ac:dyDescent="0.25">
      <c r="A15589" s="323"/>
    </row>
    <row r="15590" spans="1:1" x14ac:dyDescent="0.25">
      <c r="A15590" s="323"/>
    </row>
    <row r="15591" spans="1:1" x14ac:dyDescent="0.25">
      <c r="A15591" s="323"/>
    </row>
    <row r="15592" spans="1:1" x14ac:dyDescent="0.25">
      <c r="A15592" s="323"/>
    </row>
    <row r="15593" spans="1:1" x14ac:dyDescent="0.25">
      <c r="A15593" s="323"/>
    </row>
    <row r="15594" spans="1:1" x14ac:dyDescent="0.25">
      <c r="A15594" s="323"/>
    </row>
    <row r="15595" spans="1:1" x14ac:dyDescent="0.25">
      <c r="A15595" s="323"/>
    </row>
    <row r="15596" spans="1:1" x14ac:dyDescent="0.25">
      <c r="A15596" s="323"/>
    </row>
    <row r="15597" spans="1:1" x14ac:dyDescent="0.25">
      <c r="A15597" s="323"/>
    </row>
    <row r="15598" spans="1:1" x14ac:dyDescent="0.25">
      <c r="A15598" s="323"/>
    </row>
    <row r="15599" spans="1:1" x14ac:dyDescent="0.25">
      <c r="A15599" s="323"/>
    </row>
    <row r="15600" spans="1:1" x14ac:dyDescent="0.25">
      <c r="A15600" s="323"/>
    </row>
    <row r="15601" spans="1:1" x14ac:dyDescent="0.25">
      <c r="A15601" s="323"/>
    </row>
    <row r="15602" spans="1:1" x14ac:dyDescent="0.25">
      <c r="A15602" s="323"/>
    </row>
    <row r="15603" spans="1:1" x14ac:dyDescent="0.25">
      <c r="A15603" s="323"/>
    </row>
    <row r="15604" spans="1:1" x14ac:dyDescent="0.25">
      <c r="A15604" s="323"/>
    </row>
    <row r="15605" spans="1:1" x14ac:dyDescent="0.25">
      <c r="A15605" s="323"/>
    </row>
    <row r="15606" spans="1:1" x14ac:dyDescent="0.25">
      <c r="A15606" s="323"/>
    </row>
    <row r="15607" spans="1:1" x14ac:dyDescent="0.25">
      <c r="A15607" s="323"/>
    </row>
    <row r="15608" spans="1:1" x14ac:dyDescent="0.25">
      <c r="A15608" s="323"/>
    </row>
    <row r="15609" spans="1:1" x14ac:dyDescent="0.25">
      <c r="A15609" s="323"/>
    </row>
    <row r="15610" spans="1:1" x14ac:dyDescent="0.25">
      <c r="A15610" s="323"/>
    </row>
    <row r="15611" spans="1:1" x14ac:dyDescent="0.25">
      <c r="A15611" s="323"/>
    </row>
    <row r="15612" spans="1:1" x14ac:dyDescent="0.25">
      <c r="A15612" s="323"/>
    </row>
    <row r="15613" spans="1:1" x14ac:dyDescent="0.25">
      <c r="A15613" s="323"/>
    </row>
    <row r="15614" spans="1:1" x14ac:dyDescent="0.25">
      <c r="A15614" s="323"/>
    </row>
    <row r="15615" spans="1:1" x14ac:dyDescent="0.25">
      <c r="A15615" s="323"/>
    </row>
    <row r="15616" spans="1:1" x14ac:dyDescent="0.25">
      <c r="A15616" s="323"/>
    </row>
    <row r="15617" spans="1:1" x14ac:dyDescent="0.25">
      <c r="A15617" s="323"/>
    </row>
    <row r="15618" spans="1:1" x14ac:dyDescent="0.25">
      <c r="A15618" s="323"/>
    </row>
    <row r="15619" spans="1:1" x14ac:dyDescent="0.25">
      <c r="A15619" s="323"/>
    </row>
    <row r="15620" spans="1:1" x14ac:dyDescent="0.25">
      <c r="A15620" s="323"/>
    </row>
    <row r="15621" spans="1:1" x14ac:dyDescent="0.25">
      <c r="A15621" s="323"/>
    </row>
    <row r="15622" spans="1:1" x14ac:dyDescent="0.25">
      <c r="A15622" s="323"/>
    </row>
    <row r="15623" spans="1:1" x14ac:dyDescent="0.25">
      <c r="A15623" s="323"/>
    </row>
    <row r="15624" spans="1:1" x14ac:dyDescent="0.25">
      <c r="A15624" s="323"/>
    </row>
    <row r="15625" spans="1:1" x14ac:dyDescent="0.25">
      <c r="A15625" s="323"/>
    </row>
    <row r="15626" spans="1:1" x14ac:dyDescent="0.25">
      <c r="A15626" s="323"/>
    </row>
    <row r="15627" spans="1:1" x14ac:dyDescent="0.25">
      <c r="A15627" s="323"/>
    </row>
    <row r="15628" spans="1:1" x14ac:dyDescent="0.25">
      <c r="A15628" s="323"/>
    </row>
    <row r="15629" spans="1:1" x14ac:dyDescent="0.25">
      <c r="A15629" s="323"/>
    </row>
    <row r="15630" spans="1:1" x14ac:dyDescent="0.25">
      <c r="A15630" s="323"/>
    </row>
    <row r="15631" spans="1:1" x14ac:dyDescent="0.25">
      <c r="A15631" s="323"/>
    </row>
    <row r="15632" spans="1:1" x14ac:dyDescent="0.25">
      <c r="A15632" s="323"/>
    </row>
    <row r="15633" spans="1:1" x14ac:dyDescent="0.25">
      <c r="A15633" s="323"/>
    </row>
    <row r="15634" spans="1:1" x14ac:dyDescent="0.25">
      <c r="A15634" s="323"/>
    </row>
    <row r="15635" spans="1:1" x14ac:dyDescent="0.25">
      <c r="A15635" s="323"/>
    </row>
    <row r="15636" spans="1:1" x14ac:dyDescent="0.25">
      <c r="A15636" s="323"/>
    </row>
    <row r="15637" spans="1:1" x14ac:dyDescent="0.25">
      <c r="A15637" s="323"/>
    </row>
    <row r="15638" spans="1:1" x14ac:dyDescent="0.25">
      <c r="A15638" s="323"/>
    </row>
    <row r="15639" spans="1:1" x14ac:dyDescent="0.25">
      <c r="A15639" s="323"/>
    </row>
    <row r="15640" spans="1:1" x14ac:dyDescent="0.25">
      <c r="A15640" s="323"/>
    </row>
    <row r="15641" spans="1:1" x14ac:dyDescent="0.25">
      <c r="A15641" s="323"/>
    </row>
    <row r="15642" spans="1:1" x14ac:dyDescent="0.25">
      <c r="A15642" s="323"/>
    </row>
    <row r="15643" spans="1:1" x14ac:dyDescent="0.25">
      <c r="A15643" s="323"/>
    </row>
    <row r="15644" spans="1:1" x14ac:dyDescent="0.25">
      <c r="A15644" s="323"/>
    </row>
    <row r="15645" spans="1:1" x14ac:dyDescent="0.25">
      <c r="A15645" s="323"/>
    </row>
    <row r="15646" spans="1:1" x14ac:dyDescent="0.25">
      <c r="A15646" s="323"/>
    </row>
    <row r="15647" spans="1:1" x14ac:dyDescent="0.25">
      <c r="A15647" s="323"/>
    </row>
    <row r="15648" spans="1:1" x14ac:dyDescent="0.25">
      <c r="A15648" s="323"/>
    </row>
    <row r="15649" spans="1:1" x14ac:dyDescent="0.25">
      <c r="A15649" s="323"/>
    </row>
    <row r="15650" spans="1:1" x14ac:dyDescent="0.25">
      <c r="A15650" s="323"/>
    </row>
    <row r="15651" spans="1:1" x14ac:dyDescent="0.25">
      <c r="A15651" s="323"/>
    </row>
    <row r="15652" spans="1:1" x14ac:dyDescent="0.25">
      <c r="A15652" s="323"/>
    </row>
    <row r="15653" spans="1:1" x14ac:dyDescent="0.25">
      <c r="A15653" s="323"/>
    </row>
    <row r="15654" spans="1:1" x14ac:dyDescent="0.25">
      <c r="A15654" s="323"/>
    </row>
    <row r="15655" spans="1:1" x14ac:dyDescent="0.25">
      <c r="A15655" s="323"/>
    </row>
    <row r="15656" spans="1:1" x14ac:dyDescent="0.25">
      <c r="A15656" s="323"/>
    </row>
    <row r="15657" spans="1:1" x14ac:dyDescent="0.25">
      <c r="A15657" s="323"/>
    </row>
    <row r="15658" spans="1:1" x14ac:dyDescent="0.25">
      <c r="A15658" s="323"/>
    </row>
    <row r="15659" spans="1:1" x14ac:dyDescent="0.25">
      <c r="A15659" s="323"/>
    </row>
    <row r="15660" spans="1:1" x14ac:dyDescent="0.25">
      <c r="A15660" s="323"/>
    </row>
    <row r="15661" spans="1:1" x14ac:dyDescent="0.25">
      <c r="A15661" s="323"/>
    </row>
    <row r="15662" spans="1:1" x14ac:dyDescent="0.25">
      <c r="A15662" s="323"/>
    </row>
    <row r="15663" spans="1:1" x14ac:dyDescent="0.25">
      <c r="A15663" s="323"/>
    </row>
    <row r="15664" spans="1:1" x14ac:dyDescent="0.25">
      <c r="A15664" s="323"/>
    </row>
    <row r="15665" spans="1:1" x14ac:dyDescent="0.25">
      <c r="A15665" s="323"/>
    </row>
    <row r="15666" spans="1:1" x14ac:dyDescent="0.25">
      <c r="A15666" s="323"/>
    </row>
    <row r="15667" spans="1:1" x14ac:dyDescent="0.25">
      <c r="A15667" s="323"/>
    </row>
    <row r="15668" spans="1:1" x14ac:dyDescent="0.25">
      <c r="A15668" s="323"/>
    </row>
    <row r="15669" spans="1:1" x14ac:dyDescent="0.25">
      <c r="A15669" s="323"/>
    </row>
    <row r="15670" spans="1:1" x14ac:dyDescent="0.25">
      <c r="A15670" s="323"/>
    </row>
    <row r="15671" spans="1:1" x14ac:dyDescent="0.25">
      <c r="A15671" s="323"/>
    </row>
    <row r="15672" spans="1:1" x14ac:dyDescent="0.25">
      <c r="A15672" s="323"/>
    </row>
    <row r="15673" spans="1:1" x14ac:dyDescent="0.25">
      <c r="A15673" s="323"/>
    </row>
    <row r="15674" spans="1:1" x14ac:dyDescent="0.25">
      <c r="A15674" s="323"/>
    </row>
    <row r="15675" spans="1:1" x14ac:dyDescent="0.25">
      <c r="A15675" s="323"/>
    </row>
    <row r="15676" spans="1:1" x14ac:dyDescent="0.25">
      <c r="A15676" s="323"/>
    </row>
    <row r="15677" spans="1:1" x14ac:dyDescent="0.25">
      <c r="A15677" s="323"/>
    </row>
    <row r="15678" spans="1:1" x14ac:dyDescent="0.25">
      <c r="A15678" s="323"/>
    </row>
    <row r="15679" spans="1:1" x14ac:dyDescent="0.25">
      <c r="A15679" s="323"/>
    </row>
    <row r="15680" spans="1:1" x14ac:dyDescent="0.25">
      <c r="A15680" s="323"/>
    </row>
    <row r="15681" spans="1:1" x14ac:dyDescent="0.25">
      <c r="A15681" s="323"/>
    </row>
    <row r="15682" spans="1:1" x14ac:dyDescent="0.25">
      <c r="A15682" s="323"/>
    </row>
    <row r="15683" spans="1:1" x14ac:dyDescent="0.25">
      <c r="A15683" s="323"/>
    </row>
    <row r="15684" spans="1:1" x14ac:dyDescent="0.25">
      <c r="A15684" s="323"/>
    </row>
    <row r="15685" spans="1:1" x14ac:dyDescent="0.25">
      <c r="A15685" s="323"/>
    </row>
    <row r="15686" spans="1:1" x14ac:dyDescent="0.25">
      <c r="A15686" s="323"/>
    </row>
    <row r="15687" spans="1:1" x14ac:dyDescent="0.25">
      <c r="A15687" s="323"/>
    </row>
    <row r="15688" spans="1:1" x14ac:dyDescent="0.25">
      <c r="A15688" s="323"/>
    </row>
    <row r="15689" spans="1:1" x14ac:dyDescent="0.25">
      <c r="A15689" s="323"/>
    </row>
    <row r="15690" spans="1:1" x14ac:dyDescent="0.25">
      <c r="A15690" s="323"/>
    </row>
    <row r="15691" spans="1:1" x14ac:dyDescent="0.25">
      <c r="A15691" s="323"/>
    </row>
    <row r="15692" spans="1:1" x14ac:dyDescent="0.25">
      <c r="A15692" s="323"/>
    </row>
    <row r="15693" spans="1:1" x14ac:dyDescent="0.25">
      <c r="A15693" s="323"/>
    </row>
    <row r="15694" spans="1:1" x14ac:dyDescent="0.25">
      <c r="A15694" s="323"/>
    </row>
    <row r="15695" spans="1:1" x14ac:dyDescent="0.25">
      <c r="A15695" s="323"/>
    </row>
    <row r="15696" spans="1:1" x14ac:dyDescent="0.25">
      <c r="A15696" s="323"/>
    </row>
    <row r="15697" spans="1:1" x14ac:dyDescent="0.25">
      <c r="A15697" s="323"/>
    </row>
    <row r="15698" spans="1:1" x14ac:dyDescent="0.25">
      <c r="A15698" s="323"/>
    </row>
    <row r="15699" spans="1:1" x14ac:dyDescent="0.25">
      <c r="A15699" s="323"/>
    </row>
    <row r="15700" spans="1:1" x14ac:dyDescent="0.25">
      <c r="A15700" s="323"/>
    </row>
    <row r="15701" spans="1:1" x14ac:dyDescent="0.25">
      <c r="A15701" s="323"/>
    </row>
    <row r="15702" spans="1:1" x14ac:dyDescent="0.25">
      <c r="A15702" s="323"/>
    </row>
    <row r="15703" spans="1:1" x14ac:dyDescent="0.25">
      <c r="A15703" s="323"/>
    </row>
    <row r="15704" spans="1:1" x14ac:dyDescent="0.25">
      <c r="A15704" s="323"/>
    </row>
    <row r="15705" spans="1:1" x14ac:dyDescent="0.25">
      <c r="A15705" s="323"/>
    </row>
    <row r="15706" spans="1:1" x14ac:dyDescent="0.25">
      <c r="A15706" s="323"/>
    </row>
    <row r="15707" spans="1:1" x14ac:dyDescent="0.25">
      <c r="A15707" s="323"/>
    </row>
    <row r="15708" spans="1:1" x14ac:dyDescent="0.25">
      <c r="A15708" s="323"/>
    </row>
    <row r="15709" spans="1:1" x14ac:dyDescent="0.25">
      <c r="A15709" s="323"/>
    </row>
    <row r="15710" spans="1:1" x14ac:dyDescent="0.25">
      <c r="A15710" s="323"/>
    </row>
    <row r="15711" spans="1:1" x14ac:dyDescent="0.25">
      <c r="A15711" s="323"/>
    </row>
    <row r="15712" spans="1:1" x14ac:dyDescent="0.25">
      <c r="A15712" s="323"/>
    </row>
    <row r="15713" spans="1:1" x14ac:dyDescent="0.25">
      <c r="A15713" s="323"/>
    </row>
    <row r="15714" spans="1:1" x14ac:dyDescent="0.25">
      <c r="A15714" s="323"/>
    </row>
    <row r="15715" spans="1:1" x14ac:dyDescent="0.25">
      <c r="A15715" s="323"/>
    </row>
    <row r="15716" spans="1:1" x14ac:dyDescent="0.25">
      <c r="A15716" s="323"/>
    </row>
    <row r="15717" spans="1:1" x14ac:dyDescent="0.25">
      <c r="A15717" s="323"/>
    </row>
    <row r="15718" spans="1:1" x14ac:dyDescent="0.25">
      <c r="A15718" s="323"/>
    </row>
    <row r="15719" spans="1:1" x14ac:dyDescent="0.25">
      <c r="A15719" s="323"/>
    </row>
    <row r="15720" spans="1:1" x14ac:dyDescent="0.25">
      <c r="A15720" s="323"/>
    </row>
    <row r="15721" spans="1:1" x14ac:dyDescent="0.25">
      <c r="A15721" s="323"/>
    </row>
    <row r="15722" spans="1:1" x14ac:dyDescent="0.25">
      <c r="A15722" s="323"/>
    </row>
    <row r="15723" spans="1:1" x14ac:dyDescent="0.25">
      <c r="A15723" s="323"/>
    </row>
    <row r="15724" spans="1:1" x14ac:dyDescent="0.25">
      <c r="A15724" s="323"/>
    </row>
    <row r="15725" spans="1:1" x14ac:dyDescent="0.25">
      <c r="A15725" s="323"/>
    </row>
    <row r="15726" spans="1:1" x14ac:dyDescent="0.25">
      <c r="A15726" s="323"/>
    </row>
    <row r="15727" spans="1:1" x14ac:dyDescent="0.25">
      <c r="A15727" s="323"/>
    </row>
    <row r="15728" spans="1:1" x14ac:dyDescent="0.25">
      <c r="A15728" s="323"/>
    </row>
    <row r="15729" spans="1:1" x14ac:dyDescent="0.25">
      <c r="A15729" s="323"/>
    </row>
    <row r="15730" spans="1:1" x14ac:dyDescent="0.25">
      <c r="A15730" s="323"/>
    </row>
    <row r="15731" spans="1:1" x14ac:dyDescent="0.25">
      <c r="A15731" s="323"/>
    </row>
    <row r="15732" spans="1:1" x14ac:dyDescent="0.25">
      <c r="A15732" s="323"/>
    </row>
    <row r="15733" spans="1:1" x14ac:dyDescent="0.25">
      <c r="A15733" s="323"/>
    </row>
    <row r="15734" spans="1:1" x14ac:dyDescent="0.25">
      <c r="A15734" s="323"/>
    </row>
    <row r="15735" spans="1:1" x14ac:dyDescent="0.25">
      <c r="A15735" s="323"/>
    </row>
    <row r="15736" spans="1:1" x14ac:dyDescent="0.25">
      <c r="A15736" s="323"/>
    </row>
    <row r="15737" spans="1:1" x14ac:dyDescent="0.25">
      <c r="A15737" s="323"/>
    </row>
    <row r="15738" spans="1:1" x14ac:dyDescent="0.25">
      <c r="A15738" s="323"/>
    </row>
    <row r="15739" spans="1:1" x14ac:dyDescent="0.25">
      <c r="A15739" s="323"/>
    </row>
    <row r="15740" spans="1:1" x14ac:dyDescent="0.25">
      <c r="A15740" s="323"/>
    </row>
    <row r="15741" spans="1:1" x14ac:dyDescent="0.25">
      <c r="A15741" s="323"/>
    </row>
    <row r="15742" spans="1:1" x14ac:dyDescent="0.25">
      <c r="A15742" s="323"/>
    </row>
    <row r="15743" spans="1:1" x14ac:dyDescent="0.25">
      <c r="A15743" s="323"/>
    </row>
    <row r="15744" spans="1:1" x14ac:dyDescent="0.25">
      <c r="A15744" s="323"/>
    </row>
    <row r="15745" spans="1:1" x14ac:dyDescent="0.25">
      <c r="A15745" s="323"/>
    </row>
    <row r="15746" spans="1:1" x14ac:dyDescent="0.25">
      <c r="A15746" s="323"/>
    </row>
    <row r="15747" spans="1:1" x14ac:dyDescent="0.25">
      <c r="A15747" s="323"/>
    </row>
    <row r="15748" spans="1:1" x14ac:dyDescent="0.25">
      <c r="A15748" s="323"/>
    </row>
    <row r="15749" spans="1:1" x14ac:dyDescent="0.25">
      <c r="A15749" s="323"/>
    </row>
    <row r="15750" spans="1:1" x14ac:dyDescent="0.25">
      <c r="A15750" s="323"/>
    </row>
    <row r="15751" spans="1:1" x14ac:dyDescent="0.25">
      <c r="A15751" s="323"/>
    </row>
    <row r="15752" spans="1:1" x14ac:dyDescent="0.25">
      <c r="A15752" s="323"/>
    </row>
    <row r="15753" spans="1:1" x14ac:dyDescent="0.25">
      <c r="A15753" s="323"/>
    </row>
    <row r="15754" spans="1:1" x14ac:dyDescent="0.25">
      <c r="A15754" s="323"/>
    </row>
    <row r="15755" spans="1:1" x14ac:dyDescent="0.25">
      <c r="A15755" s="323"/>
    </row>
    <row r="15756" spans="1:1" x14ac:dyDescent="0.25">
      <c r="A15756" s="323"/>
    </row>
    <row r="15757" spans="1:1" x14ac:dyDescent="0.25">
      <c r="A15757" s="323"/>
    </row>
    <row r="15758" spans="1:1" x14ac:dyDescent="0.25">
      <c r="A15758" s="323"/>
    </row>
    <row r="15759" spans="1:1" x14ac:dyDescent="0.25">
      <c r="A15759" s="323"/>
    </row>
    <row r="15760" spans="1:1" x14ac:dyDescent="0.25">
      <c r="A15760" s="323"/>
    </row>
    <row r="15761" spans="1:1" x14ac:dyDescent="0.25">
      <c r="A15761" s="323"/>
    </row>
    <row r="15762" spans="1:1" x14ac:dyDescent="0.25">
      <c r="A15762" s="323"/>
    </row>
    <row r="15763" spans="1:1" x14ac:dyDescent="0.25">
      <c r="A15763" s="323"/>
    </row>
    <row r="15764" spans="1:1" x14ac:dyDescent="0.25">
      <c r="A15764" s="323"/>
    </row>
    <row r="15765" spans="1:1" x14ac:dyDescent="0.25">
      <c r="A15765" s="323"/>
    </row>
    <row r="15766" spans="1:1" x14ac:dyDescent="0.25">
      <c r="A15766" s="323"/>
    </row>
    <row r="15767" spans="1:1" x14ac:dyDescent="0.25">
      <c r="A15767" s="323"/>
    </row>
    <row r="15768" spans="1:1" x14ac:dyDescent="0.25">
      <c r="A15768" s="323"/>
    </row>
    <row r="15769" spans="1:1" x14ac:dyDescent="0.25">
      <c r="A15769" s="323"/>
    </row>
    <row r="15770" spans="1:1" x14ac:dyDescent="0.25">
      <c r="A15770" s="323"/>
    </row>
    <row r="15771" spans="1:1" x14ac:dyDescent="0.25">
      <c r="A15771" s="323"/>
    </row>
    <row r="15772" spans="1:1" x14ac:dyDescent="0.25">
      <c r="A15772" s="323"/>
    </row>
    <row r="15773" spans="1:1" x14ac:dyDescent="0.25">
      <c r="A15773" s="323"/>
    </row>
    <row r="15774" spans="1:1" x14ac:dyDescent="0.25">
      <c r="A15774" s="323"/>
    </row>
    <row r="15775" spans="1:1" x14ac:dyDescent="0.25">
      <c r="A15775" s="323"/>
    </row>
    <row r="15776" spans="1:1" x14ac:dyDescent="0.25">
      <c r="A15776" s="323"/>
    </row>
    <row r="15777" spans="1:1" x14ac:dyDescent="0.25">
      <c r="A15777" s="323"/>
    </row>
    <row r="15778" spans="1:1" x14ac:dyDescent="0.25">
      <c r="A15778" s="323"/>
    </row>
    <row r="15779" spans="1:1" x14ac:dyDescent="0.25">
      <c r="A15779" s="323"/>
    </row>
    <row r="15780" spans="1:1" x14ac:dyDescent="0.25">
      <c r="A15780" s="323"/>
    </row>
    <row r="15781" spans="1:1" x14ac:dyDescent="0.25">
      <c r="A15781" s="323"/>
    </row>
    <row r="15782" spans="1:1" x14ac:dyDescent="0.25">
      <c r="A15782" s="323"/>
    </row>
    <row r="15783" spans="1:1" x14ac:dyDescent="0.25">
      <c r="A15783" s="323"/>
    </row>
    <row r="15784" spans="1:1" x14ac:dyDescent="0.25">
      <c r="A15784" s="323"/>
    </row>
    <row r="15785" spans="1:1" x14ac:dyDescent="0.25">
      <c r="A15785" s="323"/>
    </row>
    <row r="15786" spans="1:1" x14ac:dyDescent="0.25">
      <c r="A15786" s="323"/>
    </row>
    <row r="15787" spans="1:1" x14ac:dyDescent="0.25">
      <c r="A15787" s="323"/>
    </row>
    <row r="15788" spans="1:1" x14ac:dyDescent="0.25">
      <c r="A15788" s="323"/>
    </row>
    <row r="15789" spans="1:1" x14ac:dyDescent="0.25">
      <c r="A15789" s="323"/>
    </row>
    <row r="15790" spans="1:1" x14ac:dyDescent="0.25">
      <c r="A15790" s="323"/>
    </row>
    <row r="15791" spans="1:1" x14ac:dyDescent="0.25">
      <c r="A15791" s="323"/>
    </row>
    <row r="15792" spans="1:1" x14ac:dyDescent="0.25">
      <c r="A15792" s="323"/>
    </row>
    <row r="15793" spans="1:1" x14ac:dyDescent="0.25">
      <c r="A15793" s="323"/>
    </row>
    <row r="15794" spans="1:1" x14ac:dyDescent="0.25">
      <c r="A15794" s="323"/>
    </row>
    <row r="15795" spans="1:1" x14ac:dyDescent="0.25">
      <c r="A15795" s="323"/>
    </row>
    <row r="15796" spans="1:1" x14ac:dyDescent="0.25">
      <c r="A15796" s="323"/>
    </row>
    <row r="15797" spans="1:1" x14ac:dyDescent="0.25">
      <c r="A15797" s="323"/>
    </row>
    <row r="15798" spans="1:1" x14ac:dyDescent="0.25">
      <c r="A15798" s="323"/>
    </row>
    <row r="15799" spans="1:1" x14ac:dyDescent="0.25">
      <c r="A15799" s="323"/>
    </row>
    <row r="15800" spans="1:1" x14ac:dyDescent="0.25">
      <c r="A15800" s="323"/>
    </row>
    <row r="15801" spans="1:1" x14ac:dyDescent="0.25">
      <c r="A15801" s="323"/>
    </row>
    <row r="15802" spans="1:1" x14ac:dyDescent="0.25">
      <c r="A15802" s="323"/>
    </row>
    <row r="15803" spans="1:1" x14ac:dyDescent="0.25">
      <c r="A15803" s="323"/>
    </row>
    <row r="15804" spans="1:1" x14ac:dyDescent="0.25">
      <c r="A15804" s="323"/>
    </row>
    <row r="15805" spans="1:1" x14ac:dyDescent="0.25">
      <c r="A15805" s="323"/>
    </row>
    <row r="15806" spans="1:1" x14ac:dyDescent="0.25">
      <c r="A15806" s="323"/>
    </row>
    <row r="15807" spans="1:1" x14ac:dyDescent="0.25">
      <c r="A15807" s="323"/>
    </row>
    <row r="15808" spans="1:1" x14ac:dyDescent="0.25">
      <c r="A15808" s="323"/>
    </row>
    <row r="15809" spans="1:1" x14ac:dyDescent="0.25">
      <c r="A15809" s="323"/>
    </row>
    <row r="15810" spans="1:1" x14ac:dyDescent="0.25">
      <c r="A15810" s="323"/>
    </row>
    <row r="15811" spans="1:1" x14ac:dyDescent="0.25">
      <c r="A15811" s="323"/>
    </row>
    <row r="15812" spans="1:1" x14ac:dyDescent="0.25">
      <c r="A15812" s="323"/>
    </row>
    <row r="15813" spans="1:1" x14ac:dyDescent="0.25">
      <c r="A15813" s="323"/>
    </row>
    <row r="15814" spans="1:1" x14ac:dyDescent="0.25">
      <c r="A15814" s="323"/>
    </row>
    <row r="15815" spans="1:1" x14ac:dyDescent="0.25">
      <c r="A15815" s="323"/>
    </row>
    <row r="15816" spans="1:1" x14ac:dyDescent="0.25">
      <c r="A15816" s="323"/>
    </row>
    <row r="15817" spans="1:1" x14ac:dyDescent="0.25">
      <c r="A15817" s="323"/>
    </row>
    <row r="15818" spans="1:1" x14ac:dyDescent="0.25">
      <c r="A15818" s="323"/>
    </row>
    <row r="15819" spans="1:1" x14ac:dyDescent="0.25">
      <c r="A15819" s="323"/>
    </row>
    <row r="15820" spans="1:1" x14ac:dyDescent="0.25">
      <c r="A15820" s="323"/>
    </row>
    <row r="15821" spans="1:1" x14ac:dyDescent="0.25">
      <c r="A15821" s="323"/>
    </row>
    <row r="15822" spans="1:1" x14ac:dyDescent="0.25">
      <c r="A15822" s="323"/>
    </row>
    <row r="15823" spans="1:1" x14ac:dyDescent="0.25">
      <c r="A15823" s="323"/>
    </row>
    <row r="15824" spans="1:1" x14ac:dyDescent="0.25">
      <c r="A15824" s="323"/>
    </row>
    <row r="15825" spans="1:1" x14ac:dyDescent="0.25">
      <c r="A15825" s="323"/>
    </row>
    <row r="15826" spans="1:1" x14ac:dyDescent="0.25">
      <c r="A15826" s="323"/>
    </row>
    <row r="15827" spans="1:1" x14ac:dyDescent="0.25">
      <c r="A15827" s="323"/>
    </row>
    <row r="15828" spans="1:1" x14ac:dyDescent="0.25">
      <c r="A15828" s="323"/>
    </row>
    <row r="15829" spans="1:1" x14ac:dyDescent="0.25">
      <c r="A15829" s="323"/>
    </row>
    <row r="15830" spans="1:1" x14ac:dyDescent="0.25">
      <c r="A15830" s="323"/>
    </row>
    <row r="15831" spans="1:1" x14ac:dyDescent="0.25">
      <c r="A15831" s="323"/>
    </row>
    <row r="15832" spans="1:1" x14ac:dyDescent="0.25">
      <c r="A15832" s="323"/>
    </row>
    <row r="15833" spans="1:1" x14ac:dyDescent="0.25">
      <c r="A15833" s="323"/>
    </row>
    <row r="15834" spans="1:1" x14ac:dyDescent="0.25">
      <c r="A15834" s="323"/>
    </row>
    <row r="15835" spans="1:1" x14ac:dyDescent="0.25">
      <c r="A15835" s="323"/>
    </row>
    <row r="15836" spans="1:1" x14ac:dyDescent="0.25">
      <c r="A15836" s="323"/>
    </row>
    <row r="15837" spans="1:1" x14ac:dyDescent="0.25">
      <c r="A15837" s="323"/>
    </row>
    <row r="15838" spans="1:1" x14ac:dyDescent="0.25">
      <c r="A15838" s="323"/>
    </row>
    <row r="15839" spans="1:1" x14ac:dyDescent="0.25">
      <c r="A15839" s="323"/>
    </row>
    <row r="15840" spans="1:1" x14ac:dyDescent="0.25">
      <c r="A15840" s="323"/>
    </row>
    <row r="15841" spans="1:1" x14ac:dyDescent="0.25">
      <c r="A15841" s="323"/>
    </row>
    <row r="15842" spans="1:1" x14ac:dyDescent="0.25">
      <c r="A15842" s="323"/>
    </row>
    <row r="15843" spans="1:1" x14ac:dyDescent="0.25">
      <c r="A15843" s="323"/>
    </row>
    <row r="15844" spans="1:1" x14ac:dyDescent="0.25">
      <c r="A15844" s="323"/>
    </row>
    <row r="15845" spans="1:1" x14ac:dyDescent="0.25">
      <c r="A15845" s="323"/>
    </row>
    <row r="15846" spans="1:1" x14ac:dyDescent="0.25">
      <c r="A15846" s="323"/>
    </row>
    <row r="15847" spans="1:1" x14ac:dyDescent="0.25">
      <c r="A15847" s="323"/>
    </row>
    <row r="15848" spans="1:1" x14ac:dyDescent="0.25">
      <c r="A15848" s="323"/>
    </row>
    <row r="15849" spans="1:1" x14ac:dyDescent="0.25">
      <c r="A15849" s="323"/>
    </row>
    <row r="15850" spans="1:1" x14ac:dyDescent="0.25">
      <c r="A15850" s="323"/>
    </row>
    <row r="15851" spans="1:1" x14ac:dyDescent="0.25">
      <c r="A15851" s="323"/>
    </row>
    <row r="15852" spans="1:1" x14ac:dyDescent="0.25">
      <c r="A15852" s="323"/>
    </row>
    <row r="15853" spans="1:1" x14ac:dyDescent="0.25">
      <c r="A15853" s="323"/>
    </row>
    <row r="15854" spans="1:1" x14ac:dyDescent="0.25">
      <c r="A15854" s="323"/>
    </row>
    <row r="15855" spans="1:1" x14ac:dyDescent="0.25">
      <c r="A15855" s="323"/>
    </row>
    <row r="15856" spans="1:1" x14ac:dyDescent="0.25">
      <c r="A15856" s="323"/>
    </row>
    <row r="15857" spans="1:1" x14ac:dyDescent="0.25">
      <c r="A15857" s="323"/>
    </row>
    <row r="15858" spans="1:1" x14ac:dyDescent="0.25">
      <c r="A15858" s="323"/>
    </row>
    <row r="15859" spans="1:1" x14ac:dyDescent="0.25">
      <c r="A15859" s="323"/>
    </row>
    <row r="15860" spans="1:1" x14ac:dyDescent="0.25">
      <c r="A15860" s="323"/>
    </row>
    <row r="15861" spans="1:1" x14ac:dyDescent="0.25">
      <c r="A15861" s="323"/>
    </row>
    <row r="15862" spans="1:1" x14ac:dyDescent="0.25">
      <c r="A15862" s="323"/>
    </row>
    <row r="15863" spans="1:1" x14ac:dyDescent="0.25">
      <c r="A15863" s="323"/>
    </row>
    <row r="15864" spans="1:1" x14ac:dyDescent="0.25">
      <c r="A15864" s="323"/>
    </row>
    <row r="15865" spans="1:1" x14ac:dyDescent="0.25">
      <c r="A15865" s="323"/>
    </row>
    <row r="15866" spans="1:1" x14ac:dyDescent="0.25">
      <c r="A15866" s="323"/>
    </row>
    <row r="15867" spans="1:1" x14ac:dyDescent="0.25">
      <c r="A15867" s="323"/>
    </row>
    <row r="15868" spans="1:1" x14ac:dyDescent="0.25">
      <c r="A15868" s="323"/>
    </row>
    <row r="15869" spans="1:1" x14ac:dyDescent="0.25">
      <c r="A15869" s="323"/>
    </row>
    <row r="15870" spans="1:1" x14ac:dyDescent="0.25">
      <c r="A15870" s="323"/>
    </row>
    <row r="15871" spans="1:1" x14ac:dyDescent="0.25">
      <c r="A15871" s="323"/>
    </row>
    <row r="15872" spans="1:1" x14ac:dyDescent="0.25">
      <c r="A15872" s="323"/>
    </row>
    <row r="15873" spans="1:1" x14ac:dyDescent="0.25">
      <c r="A15873" s="323"/>
    </row>
    <row r="15874" spans="1:1" x14ac:dyDescent="0.25">
      <c r="A15874" s="323"/>
    </row>
    <row r="15875" spans="1:1" x14ac:dyDescent="0.25">
      <c r="A15875" s="323"/>
    </row>
    <row r="15876" spans="1:1" x14ac:dyDescent="0.25">
      <c r="A15876" s="323"/>
    </row>
    <row r="15877" spans="1:1" x14ac:dyDescent="0.25">
      <c r="A15877" s="323"/>
    </row>
    <row r="15878" spans="1:1" x14ac:dyDescent="0.25">
      <c r="A15878" s="323"/>
    </row>
    <row r="15879" spans="1:1" x14ac:dyDescent="0.25">
      <c r="A15879" s="323"/>
    </row>
    <row r="15880" spans="1:1" x14ac:dyDescent="0.25">
      <c r="A15880" s="323"/>
    </row>
    <row r="15881" spans="1:1" x14ac:dyDescent="0.25">
      <c r="A15881" s="323"/>
    </row>
    <row r="15882" spans="1:1" x14ac:dyDescent="0.25">
      <c r="A15882" s="323"/>
    </row>
    <row r="15883" spans="1:1" x14ac:dyDescent="0.25">
      <c r="A15883" s="323"/>
    </row>
    <row r="15884" spans="1:1" x14ac:dyDescent="0.25">
      <c r="A15884" s="323"/>
    </row>
    <row r="15885" spans="1:1" x14ac:dyDescent="0.25">
      <c r="A15885" s="323"/>
    </row>
    <row r="15886" spans="1:1" x14ac:dyDescent="0.25">
      <c r="A15886" s="323"/>
    </row>
    <row r="15887" spans="1:1" x14ac:dyDescent="0.25">
      <c r="A15887" s="323"/>
    </row>
    <row r="15888" spans="1:1" x14ac:dyDescent="0.25">
      <c r="A15888" s="323"/>
    </row>
    <row r="15889" spans="1:1" x14ac:dyDescent="0.25">
      <c r="A15889" s="323"/>
    </row>
    <row r="15890" spans="1:1" x14ac:dyDescent="0.25">
      <c r="A15890" s="323"/>
    </row>
    <row r="15891" spans="1:1" x14ac:dyDescent="0.25">
      <c r="A15891" s="323"/>
    </row>
    <row r="15892" spans="1:1" x14ac:dyDescent="0.25">
      <c r="A15892" s="323"/>
    </row>
    <row r="15893" spans="1:1" x14ac:dyDescent="0.25">
      <c r="A15893" s="323"/>
    </row>
    <row r="15894" spans="1:1" x14ac:dyDescent="0.25">
      <c r="A15894" s="323"/>
    </row>
    <row r="15895" spans="1:1" x14ac:dyDescent="0.25">
      <c r="A15895" s="323"/>
    </row>
    <row r="15896" spans="1:1" x14ac:dyDescent="0.25">
      <c r="A15896" s="323"/>
    </row>
    <row r="15897" spans="1:1" x14ac:dyDescent="0.25">
      <c r="A15897" s="323"/>
    </row>
    <row r="15898" spans="1:1" x14ac:dyDescent="0.25">
      <c r="A15898" s="323"/>
    </row>
    <row r="15899" spans="1:1" x14ac:dyDescent="0.25">
      <c r="A15899" s="323"/>
    </row>
    <row r="15900" spans="1:1" x14ac:dyDescent="0.25">
      <c r="A15900" s="323"/>
    </row>
    <row r="15901" spans="1:1" x14ac:dyDescent="0.25">
      <c r="A15901" s="323"/>
    </row>
    <row r="15902" spans="1:1" x14ac:dyDescent="0.25">
      <c r="A15902" s="323"/>
    </row>
    <row r="15903" spans="1:1" x14ac:dyDescent="0.25">
      <c r="A15903" s="323"/>
    </row>
    <row r="15904" spans="1:1" x14ac:dyDescent="0.25">
      <c r="A15904" s="323"/>
    </row>
    <row r="15905" spans="1:1" x14ac:dyDescent="0.25">
      <c r="A15905" s="323"/>
    </row>
    <row r="15906" spans="1:1" x14ac:dyDescent="0.25">
      <c r="A15906" s="323"/>
    </row>
    <row r="15907" spans="1:1" x14ac:dyDescent="0.25">
      <c r="A15907" s="323"/>
    </row>
    <row r="15908" spans="1:1" x14ac:dyDescent="0.25">
      <c r="A15908" s="323"/>
    </row>
    <row r="15909" spans="1:1" x14ac:dyDescent="0.25">
      <c r="A15909" s="323"/>
    </row>
    <row r="15910" spans="1:1" x14ac:dyDescent="0.25">
      <c r="A15910" s="323"/>
    </row>
    <row r="15911" spans="1:1" x14ac:dyDescent="0.25">
      <c r="A15911" s="323"/>
    </row>
    <row r="15912" spans="1:1" x14ac:dyDescent="0.25">
      <c r="A15912" s="323"/>
    </row>
    <row r="15913" spans="1:1" x14ac:dyDescent="0.25">
      <c r="A15913" s="323"/>
    </row>
    <row r="15914" spans="1:1" x14ac:dyDescent="0.25">
      <c r="A15914" s="323"/>
    </row>
    <row r="15915" spans="1:1" x14ac:dyDescent="0.25">
      <c r="A15915" s="323"/>
    </row>
    <row r="15916" spans="1:1" x14ac:dyDescent="0.25">
      <c r="A15916" s="323"/>
    </row>
    <row r="15917" spans="1:1" x14ac:dyDescent="0.25">
      <c r="A15917" s="323"/>
    </row>
    <row r="15918" spans="1:1" x14ac:dyDescent="0.25">
      <c r="A15918" s="323"/>
    </row>
    <row r="15919" spans="1:1" x14ac:dyDescent="0.25">
      <c r="A15919" s="323"/>
    </row>
    <row r="15920" spans="1:1" x14ac:dyDescent="0.25">
      <c r="A15920" s="323"/>
    </row>
    <row r="15921" spans="1:1" x14ac:dyDescent="0.25">
      <c r="A15921" s="323"/>
    </row>
    <row r="15922" spans="1:1" x14ac:dyDescent="0.25">
      <c r="A15922" s="323"/>
    </row>
    <row r="15923" spans="1:1" x14ac:dyDescent="0.25">
      <c r="A15923" s="323"/>
    </row>
    <row r="15924" spans="1:1" x14ac:dyDescent="0.25">
      <c r="A15924" s="323"/>
    </row>
    <row r="15925" spans="1:1" x14ac:dyDescent="0.25">
      <c r="A15925" s="323"/>
    </row>
    <row r="15926" spans="1:1" x14ac:dyDescent="0.25">
      <c r="A15926" s="323"/>
    </row>
    <row r="15927" spans="1:1" x14ac:dyDescent="0.25">
      <c r="A15927" s="323"/>
    </row>
    <row r="15928" spans="1:1" x14ac:dyDescent="0.25">
      <c r="A15928" s="323"/>
    </row>
    <row r="15929" spans="1:1" x14ac:dyDescent="0.25">
      <c r="A15929" s="323"/>
    </row>
    <row r="15930" spans="1:1" x14ac:dyDescent="0.25">
      <c r="A15930" s="323"/>
    </row>
    <row r="15931" spans="1:1" x14ac:dyDescent="0.25">
      <c r="A15931" s="323"/>
    </row>
    <row r="15932" spans="1:1" x14ac:dyDescent="0.25">
      <c r="A15932" s="323"/>
    </row>
    <row r="15933" spans="1:1" x14ac:dyDescent="0.25">
      <c r="A15933" s="323"/>
    </row>
    <row r="15934" spans="1:1" x14ac:dyDescent="0.25">
      <c r="A15934" s="323"/>
    </row>
    <row r="15935" spans="1:1" x14ac:dyDescent="0.25">
      <c r="A15935" s="323"/>
    </row>
    <row r="15936" spans="1:1" x14ac:dyDescent="0.25">
      <c r="A15936" s="323"/>
    </row>
    <row r="15937" spans="1:1" x14ac:dyDescent="0.25">
      <c r="A15937" s="323"/>
    </row>
    <row r="15938" spans="1:1" x14ac:dyDescent="0.25">
      <c r="A15938" s="323"/>
    </row>
    <row r="15939" spans="1:1" x14ac:dyDescent="0.25">
      <c r="A15939" s="323"/>
    </row>
    <row r="15940" spans="1:1" x14ac:dyDescent="0.25">
      <c r="A15940" s="323"/>
    </row>
    <row r="15941" spans="1:1" x14ac:dyDescent="0.25">
      <c r="A15941" s="323"/>
    </row>
    <row r="15942" spans="1:1" x14ac:dyDescent="0.25">
      <c r="A15942" s="323"/>
    </row>
    <row r="15943" spans="1:1" x14ac:dyDescent="0.25">
      <c r="A15943" s="323"/>
    </row>
    <row r="15944" spans="1:1" x14ac:dyDescent="0.25">
      <c r="A15944" s="323"/>
    </row>
    <row r="15945" spans="1:1" x14ac:dyDescent="0.25">
      <c r="A15945" s="323"/>
    </row>
    <row r="15946" spans="1:1" x14ac:dyDescent="0.25">
      <c r="A15946" s="323"/>
    </row>
    <row r="15947" spans="1:1" x14ac:dyDescent="0.25">
      <c r="A15947" s="323"/>
    </row>
    <row r="15948" spans="1:1" x14ac:dyDescent="0.25">
      <c r="A15948" s="323"/>
    </row>
    <row r="15949" spans="1:1" x14ac:dyDescent="0.25">
      <c r="A15949" s="323"/>
    </row>
    <row r="15950" spans="1:1" x14ac:dyDescent="0.25">
      <c r="A15950" s="323"/>
    </row>
    <row r="15951" spans="1:1" x14ac:dyDescent="0.25">
      <c r="A15951" s="323"/>
    </row>
    <row r="15952" spans="1:1" x14ac:dyDescent="0.25">
      <c r="A15952" s="323"/>
    </row>
    <row r="15953" spans="1:1" x14ac:dyDescent="0.25">
      <c r="A15953" s="323"/>
    </row>
    <row r="15954" spans="1:1" x14ac:dyDescent="0.25">
      <c r="A15954" s="323"/>
    </row>
    <row r="15955" spans="1:1" x14ac:dyDescent="0.25">
      <c r="A15955" s="323"/>
    </row>
    <row r="15956" spans="1:1" x14ac:dyDescent="0.25">
      <c r="A15956" s="323"/>
    </row>
    <row r="15957" spans="1:1" x14ac:dyDescent="0.25">
      <c r="A15957" s="323"/>
    </row>
    <row r="15958" spans="1:1" x14ac:dyDescent="0.25">
      <c r="A15958" s="323"/>
    </row>
    <row r="15959" spans="1:1" x14ac:dyDescent="0.25">
      <c r="A15959" s="323"/>
    </row>
    <row r="15960" spans="1:1" x14ac:dyDescent="0.25">
      <c r="A15960" s="323"/>
    </row>
    <row r="15961" spans="1:1" x14ac:dyDescent="0.25">
      <c r="A15961" s="323"/>
    </row>
    <row r="15962" spans="1:1" x14ac:dyDescent="0.25">
      <c r="A15962" s="323"/>
    </row>
    <row r="15963" spans="1:1" x14ac:dyDescent="0.25">
      <c r="A15963" s="323"/>
    </row>
    <row r="15964" spans="1:1" x14ac:dyDescent="0.25">
      <c r="A15964" s="323"/>
    </row>
    <row r="15965" spans="1:1" x14ac:dyDescent="0.25">
      <c r="A15965" s="323"/>
    </row>
    <row r="15966" spans="1:1" x14ac:dyDescent="0.25">
      <c r="A15966" s="323"/>
    </row>
    <row r="15967" spans="1:1" x14ac:dyDescent="0.25">
      <c r="A15967" s="323"/>
    </row>
    <row r="15968" spans="1:1" x14ac:dyDescent="0.25">
      <c r="A15968" s="323"/>
    </row>
    <row r="15969" spans="1:1" x14ac:dyDescent="0.25">
      <c r="A15969" s="323"/>
    </row>
    <row r="15970" spans="1:1" x14ac:dyDescent="0.25">
      <c r="A15970" s="323"/>
    </row>
    <row r="15971" spans="1:1" x14ac:dyDescent="0.25">
      <c r="A15971" s="323"/>
    </row>
    <row r="15972" spans="1:1" x14ac:dyDescent="0.25">
      <c r="A15972" s="323"/>
    </row>
    <row r="15973" spans="1:1" x14ac:dyDescent="0.25">
      <c r="A15973" s="323"/>
    </row>
    <row r="15974" spans="1:1" x14ac:dyDescent="0.25">
      <c r="A15974" s="323"/>
    </row>
    <row r="15975" spans="1:1" x14ac:dyDescent="0.25">
      <c r="A15975" s="323"/>
    </row>
    <row r="15976" spans="1:1" x14ac:dyDescent="0.25">
      <c r="A15976" s="323"/>
    </row>
    <row r="15977" spans="1:1" x14ac:dyDescent="0.25">
      <c r="A15977" s="323"/>
    </row>
    <row r="15978" spans="1:1" x14ac:dyDescent="0.25">
      <c r="A15978" s="323"/>
    </row>
    <row r="15979" spans="1:1" x14ac:dyDescent="0.25">
      <c r="A15979" s="323"/>
    </row>
    <row r="15980" spans="1:1" x14ac:dyDescent="0.25">
      <c r="A15980" s="323"/>
    </row>
    <row r="15981" spans="1:1" x14ac:dyDescent="0.25">
      <c r="A15981" s="323"/>
    </row>
    <row r="15982" spans="1:1" x14ac:dyDescent="0.25">
      <c r="A15982" s="323"/>
    </row>
    <row r="15983" spans="1:1" x14ac:dyDescent="0.25">
      <c r="A15983" s="323"/>
    </row>
    <row r="15984" spans="1:1" x14ac:dyDescent="0.25">
      <c r="A15984" s="323"/>
    </row>
    <row r="15985" spans="1:1" x14ac:dyDescent="0.25">
      <c r="A15985" s="323"/>
    </row>
    <row r="15986" spans="1:1" x14ac:dyDescent="0.25">
      <c r="A15986" s="323"/>
    </row>
    <row r="15987" spans="1:1" x14ac:dyDescent="0.25">
      <c r="A15987" s="323"/>
    </row>
    <row r="15988" spans="1:1" x14ac:dyDescent="0.25">
      <c r="A15988" s="323"/>
    </row>
    <row r="15989" spans="1:1" x14ac:dyDescent="0.25">
      <c r="A15989" s="323"/>
    </row>
    <row r="15990" spans="1:1" x14ac:dyDescent="0.25">
      <c r="A15990" s="323"/>
    </row>
    <row r="15991" spans="1:1" x14ac:dyDescent="0.25">
      <c r="A15991" s="323"/>
    </row>
    <row r="15992" spans="1:1" x14ac:dyDescent="0.25">
      <c r="A15992" s="323"/>
    </row>
    <row r="15993" spans="1:1" x14ac:dyDescent="0.25">
      <c r="A15993" s="323"/>
    </row>
    <row r="15994" spans="1:1" x14ac:dyDescent="0.25">
      <c r="A15994" s="323"/>
    </row>
    <row r="15995" spans="1:1" x14ac:dyDescent="0.25">
      <c r="A15995" s="323"/>
    </row>
    <row r="15996" spans="1:1" x14ac:dyDescent="0.25">
      <c r="A15996" s="323"/>
    </row>
    <row r="15997" spans="1:1" x14ac:dyDescent="0.25">
      <c r="A15997" s="323"/>
    </row>
    <row r="15998" spans="1:1" x14ac:dyDescent="0.25">
      <c r="A15998" s="323"/>
    </row>
    <row r="15999" spans="1:1" x14ac:dyDescent="0.25">
      <c r="A15999" s="323"/>
    </row>
    <row r="16000" spans="1:1" x14ac:dyDescent="0.25">
      <c r="A16000" s="323"/>
    </row>
    <row r="16001" spans="1:1" x14ac:dyDescent="0.25">
      <c r="A16001" s="323"/>
    </row>
    <row r="16002" spans="1:1" x14ac:dyDescent="0.25">
      <c r="A16002" s="323"/>
    </row>
    <row r="16003" spans="1:1" x14ac:dyDescent="0.25">
      <c r="A16003" s="323"/>
    </row>
    <row r="16004" spans="1:1" x14ac:dyDescent="0.25">
      <c r="A16004" s="323"/>
    </row>
    <row r="16005" spans="1:1" x14ac:dyDescent="0.25">
      <c r="A16005" s="323"/>
    </row>
    <row r="16006" spans="1:1" x14ac:dyDescent="0.25">
      <c r="A16006" s="323"/>
    </row>
    <row r="16007" spans="1:1" x14ac:dyDescent="0.25">
      <c r="A16007" s="323"/>
    </row>
    <row r="16008" spans="1:1" x14ac:dyDescent="0.25">
      <c r="A16008" s="323"/>
    </row>
    <row r="16009" spans="1:1" x14ac:dyDescent="0.25">
      <c r="A16009" s="323"/>
    </row>
    <row r="16010" spans="1:1" x14ac:dyDescent="0.25">
      <c r="A16010" s="323"/>
    </row>
    <row r="16011" spans="1:1" x14ac:dyDescent="0.25">
      <c r="A16011" s="323"/>
    </row>
    <row r="16012" spans="1:1" x14ac:dyDescent="0.25">
      <c r="A16012" s="323"/>
    </row>
    <row r="16013" spans="1:1" x14ac:dyDescent="0.25">
      <c r="A16013" s="323"/>
    </row>
    <row r="16014" spans="1:1" x14ac:dyDescent="0.25">
      <c r="A16014" s="323"/>
    </row>
    <row r="16015" spans="1:1" x14ac:dyDescent="0.25">
      <c r="A16015" s="323"/>
    </row>
    <row r="16016" spans="1:1" x14ac:dyDescent="0.25">
      <c r="A16016" s="323"/>
    </row>
    <row r="16017" spans="1:1" x14ac:dyDescent="0.25">
      <c r="A16017" s="323"/>
    </row>
    <row r="16018" spans="1:1" x14ac:dyDescent="0.25">
      <c r="A16018" s="323"/>
    </row>
    <row r="16019" spans="1:1" x14ac:dyDescent="0.25">
      <c r="A16019" s="323"/>
    </row>
    <row r="16020" spans="1:1" x14ac:dyDescent="0.25">
      <c r="A16020" s="323"/>
    </row>
    <row r="16021" spans="1:1" x14ac:dyDescent="0.25">
      <c r="A16021" s="323"/>
    </row>
    <row r="16022" spans="1:1" x14ac:dyDescent="0.25">
      <c r="A16022" s="323"/>
    </row>
    <row r="16023" spans="1:1" x14ac:dyDescent="0.25">
      <c r="A16023" s="323"/>
    </row>
    <row r="16024" spans="1:1" x14ac:dyDescent="0.25">
      <c r="A16024" s="323"/>
    </row>
    <row r="16025" spans="1:1" x14ac:dyDescent="0.25">
      <c r="A16025" s="323"/>
    </row>
    <row r="16026" spans="1:1" x14ac:dyDescent="0.25">
      <c r="A16026" s="323"/>
    </row>
    <row r="16027" spans="1:1" x14ac:dyDescent="0.25">
      <c r="A16027" s="323"/>
    </row>
    <row r="16028" spans="1:1" x14ac:dyDescent="0.25">
      <c r="A16028" s="323"/>
    </row>
    <row r="16029" spans="1:1" x14ac:dyDescent="0.25">
      <c r="A16029" s="323"/>
    </row>
    <row r="16030" spans="1:1" x14ac:dyDescent="0.25">
      <c r="A16030" s="323"/>
    </row>
    <row r="16031" spans="1:1" x14ac:dyDescent="0.25">
      <c r="A16031" s="323"/>
    </row>
    <row r="16032" spans="1:1" x14ac:dyDescent="0.25">
      <c r="A16032" s="323"/>
    </row>
    <row r="16033" spans="1:1" x14ac:dyDescent="0.25">
      <c r="A16033" s="323"/>
    </row>
    <row r="16034" spans="1:1" x14ac:dyDescent="0.25">
      <c r="A16034" s="323"/>
    </row>
    <row r="16035" spans="1:1" x14ac:dyDescent="0.25">
      <c r="A16035" s="323"/>
    </row>
    <row r="16036" spans="1:1" x14ac:dyDescent="0.25">
      <c r="A16036" s="323"/>
    </row>
    <row r="16037" spans="1:1" x14ac:dyDescent="0.25">
      <c r="A16037" s="323"/>
    </row>
    <row r="16038" spans="1:1" x14ac:dyDescent="0.25">
      <c r="A16038" s="323"/>
    </row>
    <row r="16039" spans="1:1" x14ac:dyDescent="0.25">
      <c r="A16039" s="323"/>
    </row>
    <row r="16040" spans="1:1" x14ac:dyDescent="0.25">
      <c r="A16040" s="323"/>
    </row>
    <row r="16041" spans="1:1" x14ac:dyDescent="0.25">
      <c r="A16041" s="323"/>
    </row>
    <row r="16042" spans="1:1" x14ac:dyDescent="0.25">
      <c r="A16042" s="323"/>
    </row>
    <row r="16043" spans="1:1" x14ac:dyDescent="0.25">
      <c r="A16043" s="323"/>
    </row>
    <row r="16044" spans="1:1" x14ac:dyDescent="0.25">
      <c r="A16044" s="323"/>
    </row>
    <row r="16045" spans="1:1" x14ac:dyDescent="0.25">
      <c r="A16045" s="323"/>
    </row>
    <row r="16046" spans="1:1" x14ac:dyDescent="0.25">
      <c r="A16046" s="323"/>
    </row>
    <row r="16047" spans="1:1" x14ac:dyDescent="0.25">
      <c r="A16047" s="323"/>
    </row>
    <row r="16048" spans="1:1" x14ac:dyDescent="0.25">
      <c r="A16048" s="323"/>
    </row>
    <row r="16049" spans="1:1" x14ac:dyDescent="0.25">
      <c r="A16049" s="323"/>
    </row>
    <row r="16050" spans="1:1" x14ac:dyDescent="0.25">
      <c r="A16050" s="323"/>
    </row>
    <row r="16051" spans="1:1" x14ac:dyDescent="0.25">
      <c r="A16051" s="323"/>
    </row>
    <row r="16052" spans="1:1" x14ac:dyDescent="0.25">
      <c r="A16052" s="323"/>
    </row>
    <row r="16053" spans="1:1" x14ac:dyDescent="0.25">
      <c r="A16053" s="323"/>
    </row>
    <row r="16054" spans="1:1" x14ac:dyDescent="0.25">
      <c r="A16054" s="323"/>
    </row>
    <row r="16055" spans="1:1" x14ac:dyDescent="0.25">
      <c r="A16055" s="323"/>
    </row>
    <row r="16056" spans="1:1" x14ac:dyDescent="0.25">
      <c r="A16056" s="323"/>
    </row>
    <row r="16057" spans="1:1" x14ac:dyDescent="0.25">
      <c r="A16057" s="323"/>
    </row>
    <row r="16058" spans="1:1" x14ac:dyDescent="0.25">
      <c r="A16058" s="323"/>
    </row>
    <row r="16059" spans="1:1" x14ac:dyDescent="0.25">
      <c r="A16059" s="323"/>
    </row>
    <row r="16060" spans="1:1" x14ac:dyDescent="0.25">
      <c r="A16060" s="323"/>
    </row>
    <row r="16061" spans="1:1" x14ac:dyDescent="0.25">
      <c r="A16061" s="323"/>
    </row>
    <row r="16062" spans="1:1" x14ac:dyDescent="0.25">
      <c r="A16062" s="323"/>
    </row>
    <row r="16063" spans="1:1" x14ac:dyDescent="0.25">
      <c r="A16063" s="323"/>
    </row>
    <row r="16064" spans="1:1" x14ac:dyDescent="0.25">
      <c r="A16064" s="323"/>
    </row>
    <row r="16065" spans="1:1" x14ac:dyDescent="0.25">
      <c r="A16065" s="323"/>
    </row>
    <row r="16066" spans="1:1" x14ac:dyDescent="0.25">
      <c r="A16066" s="323"/>
    </row>
    <row r="16067" spans="1:1" x14ac:dyDescent="0.25">
      <c r="A16067" s="323"/>
    </row>
    <row r="16068" spans="1:1" x14ac:dyDescent="0.25">
      <c r="A16068" s="323"/>
    </row>
    <row r="16069" spans="1:1" x14ac:dyDescent="0.25">
      <c r="A16069" s="323"/>
    </row>
    <row r="16070" spans="1:1" x14ac:dyDescent="0.25">
      <c r="A16070" s="323"/>
    </row>
    <row r="16071" spans="1:1" x14ac:dyDescent="0.25">
      <c r="A16071" s="323"/>
    </row>
    <row r="16072" spans="1:1" x14ac:dyDescent="0.25">
      <c r="A16072" s="323"/>
    </row>
    <row r="16073" spans="1:1" x14ac:dyDescent="0.25">
      <c r="A16073" s="323"/>
    </row>
    <row r="16074" spans="1:1" x14ac:dyDescent="0.25">
      <c r="A16074" s="323"/>
    </row>
    <row r="16075" spans="1:1" x14ac:dyDescent="0.25">
      <c r="A16075" s="323"/>
    </row>
    <row r="16076" spans="1:1" x14ac:dyDescent="0.25">
      <c r="A16076" s="323"/>
    </row>
    <row r="16077" spans="1:1" x14ac:dyDescent="0.25">
      <c r="A16077" s="323"/>
    </row>
    <row r="16078" spans="1:1" x14ac:dyDescent="0.25">
      <c r="A16078" s="323"/>
    </row>
    <row r="16079" spans="1:1" x14ac:dyDescent="0.25">
      <c r="A16079" s="323"/>
    </row>
    <row r="16080" spans="1:1" x14ac:dyDescent="0.25">
      <c r="A16080" s="323"/>
    </row>
    <row r="16081" spans="1:1" x14ac:dyDescent="0.25">
      <c r="A16081" s="323"/>
    </row>
    <row r="16082" spans="1:1" x14ac:dyDescent="0.25">
      <c r="A16082" s="323"/>
    </row>
    <row r="16083" spans="1:1" x14ac:dyDescent="0.25">
      <c r="A16083" s="323"/>
    </row>
    <row r="16084" spans="1:1" x14ac:dyDescent="0.25">
      <c r="A16084" s="323"/>
    </row>
    <row r="16085" spans="1:1" x14ac:dyDescent="0.25">
      <c r="A16085" s="323"/>
    </row>
    <row r="16086" spans="1:1" x14ac:dyDescent="0.25">
      <c r="A16086" s="323"/>
    </row>
    <row r="16087" spans="1:1" x14ac:dyDescent="0.25">
      <c r="A16087" s="323"/>
    </row>
    <row r="16088" spans="1:1" x14ac:dyDescent="0.25">
      <c r="A16088" s="323"/>
    </row>
    <row r="16089" spans="1:1" x14ac:dyDescent="0.25">
      <c r="A16089" s="323"/>
    </row>
    <row r="16090" spans="1:1" x14ac:dyDescent="0.25">
      <c r="A16090" s="323"/>
    </row>
    <row r="16091" spans="1:1" x14ac:dyDescent="0.25">
      <c r="A16091" s="323"/>
    </row>
    <row r="16092" spans="1:1" x14ac:dyDescent="0.25">
      <c r="A16092" s="323"/>
    </row>
    <row r="16093" spans="1:1" x14ac:dyDescent="0.25">
      <c r="A16093" s="323"/>
    </row>
    <row r="16094" spans="1:1" x14ac:dyDescent="0.25">
      <c r="A16094" s="323"/>
    </row>
    <row r="16095" spans="1:1" x14ac:dyDescent="0.25">
      <c r="A16095" s="323"/>
    </row>
    <row r="16096" spans="1:1" x14ac:dyDescent="0.25">
      <c r="A16096" s="323"/>
    </row>
    <row r="16097" spans="1:1" x14ac:dyDescent="0.25">
      <c r="A16097" s="323"/>
    </row>
    <row r="16098" spans="1:1" x14ac:dyDescent="0.25">
      <c r="A16098" s="323"/>
    </row>
    <row r="16099" spans="1:1" x14ac:dyDescent="0.25">
      <c r="A16099" s="323"/>
    </row>
    <row r="16100" spans="1:1" x14ac:dyDescent="0.25">
      <c r="A16100" s="323"/>
    </row>
    <row r="16101" spans="1:1" x14ac:dyDescent="0.25">
      <c r="A16101" s="323"/>
    </row>
    <row r="16102" spans="1:1" x14ac:dyDescent="0.25">
      <c r="A16102" s="323"/>
    </row>
    <row r="16103" spans="1:1" x14ac:dyDescent="0.25">
      <c r="A16103" s="323"/>
    </row>
    <row r="16104" spans="1:1" x14ac:dyDescent="0.25">
      <c r="A16104" s="323"/>
    </row>
    <row r="16105" spans="1:1" x14ac:dyDescent="0.25">
      <c r="A16105" s="323"/>
    </row>
    <row r="16106" spans="1:1" x14ac:dyDescent="0.25">
      <c r="A16106" s="323"/>
    </row>
    <row r="16107" spans="1:1" x14ac:dyDescent="0.25">
      <c r="A16107" s="323"/>
    </row>
    <row r="16108" spans="1:1" x14ac:dyDescent="0.25">
      <c r="A16108" s="323"/>
    </row>
    <row r="16109" spans="1:1" x14ac:dyDescent="0.25">
      <c r="A16109" s="323"/>
    </row>
    <row r="16110" spans="1:1" x14ac:dyDescent="0.25">
      <c r="A16110" s="323"/>
    </row>
    <row r="16111" spans="1:1" x14ac:dyDescent="0.25">
      <c r="A16111" s="323"/>
    </row>
    <row r="16112" spans="1:1" x14ac:dyDescent="0.25">
      <c r="A16112" s="323"/>
    </row>
    <row r="16113" spans="1:1" x14ac:dyDescent="0.25">
      <c r="A16113" s="323"/>
    </row>
    <row r="16114" spans="1:1" x14ac:dyDescent="0.25">
      <c r="A16114" s="323"/>
    </row>
    <row r="16115" spans="1:1" x14ac:dyDescent="0.25">
      <c r="A16115" s="323"/>
    </row>
    <row r="16116" spans="1:1" x14ac:dyDescent="0.25">
      <c r="A16116" s="323"/>
    </row>
    <row r="16117" spans="1:1" x14ac:dyDescent="0.25">
      <c r="A16117" s="323"/>
    </row>
    <row r="16118" spans="1:1" x14ac:dyDescent="0.25">
      <c r="A16118" s="323"/>
    </row>
    <row r="16119" spans="1:1" x14ac:dyDescent="0.25">
      <c r="A16119" s="323"/>
    </row>
    <row r="16120" spans="1:1" x14ac:dyDescent="0.25">
      <c r="A16120" s="323"/>
    </row>
    <row r="16121" spans="1:1" x14ac:dyDescent="0.25">
      <c r="A16121" s="323"/>
    </row>
    <row r="16122" spans="1:1" x14ac:dyDescent="0.25">
      <c r="A16122" s="323"/>
    </row>
    <row r="16123" spans="1:1" x14ac:dyDescent="0.25">
      <c r="A16123" s="323"/>
    </row>
    <row r="16124" spans="1:1" x14ac:dyDescent="0.25">
      <c r="A16124" s="323"/>
    </row>
    <row r="16125" spans="1:1" x14ac:dyDescent="0.25">
      <c r="A16125" s="323"/>
    </row>
    <row r="16126" spans="1:1" x14ac:dyDescent="0.25">
      <c r="A16126" s="323"/>
    </row>
    <row r="16127" spans="1:1" x14ac:dyDescent="0.25">
      <c r="A16127" s="323"/>
    </row>
    <row r="16128" spans="1:1" x14ac:dyDescent="0.25">
      <c r="A16128" s="323"/>
    </row>
    <row r="16129" spans="1:1" x14ac:dyDescent="0.25">
      <c r="A16129" s="323"/>
    </row>
    <row r="16130" spans="1:1" x14ac:dyDescent="0.25">
      <c r="A16130" s="323"/>
    </row>
    <row r="16131" spans="1:1" x14ac:dyDescent="0.25">
      <c r="A16131" s="323"/>
    </row>
    <row r="16132" spans="1:1" x14ac:dyDescent="0.25">
      <c r="A16132" s="323"/>
    </row>
    <row r="16133" spans="1:1" x14ac:dyDescent="0.25">
      <c r="A16133" s="323"/>
    </row>
    <row r="16134" spans="1:1" x14ac:dyDescent="0.25">
      <c r="A16134" s="323"/>
    </row>
    <row r="16135" spans="1:1" x14ac:dyDescent="0.25">
      <c r="A16135" s="323"/>
    </row>
    <row r="16136" spans="1:1" x14ac:dyDescent="0.25">
      <c r="A16136" s="323"/>
    </row>
    <row r="16137" spans="1:1" x14ac:dyDescent="0.25">
      <c r="A16137" s="323"/>
    </row>
    <row r="16138" spans="1:1" x14ac:dyDescent="0.25">
      <c r="A16138" s="323"/>
    </row>
    <row r="16139" spans="1:1" x14ac:dyDescent="0.25">
      <c r="A16139" s="323"/>
    </row>
    <row r="16140" spans="1:1" x14ac:dyDescent="0.25">
      <c r="A16140" s="323"/>
    </row>
    <row r="16141" spans="1:1" x14ac:dyDescent="0.25">
      <c r="A16141" s="323"/>
    </row>
    <row r="16142" spans="1:1" x14ac:dyDescent="0.25">
      <c r="A16142" s="323"/>
    </row>
    <row r="16143" spans="1:1" x14ac:dyDescent="0.25">
      <c r="A16143" s="323"/>
    </row>
    <row r="16144" spans="1:1" x14ac:dyDescent="0.25">
      <c r="A16144" s="323"/>
    </row>
    <row r="16145" spans="1:1" x14ac:dyDescent="0.25">
      <c r="A16145" s="323"/>
    </row>
    <row r="16146" spans="1:1" x14ac:dyDescent="0.25">
      <c r="A16146" s="323"/>
    </row>
    <row r="16147" spans="1:1" x14ac:dyDescent="0.25">
      <c r="A16147" s="323"/>
    </row>
    <row r="16148" spans="1:1" x14ac:dyDescent="0.25">
      <c r="A16148" s="323"/>
    </row>
    <row r="16149" spans="1:1" x14ac:dyDescent="0.25">
      <c r="A16149" s="323"/>
    </row>
    <row r="16150" spans="1:1" x14ac:dyDescent="0.25">
      <c r="A16150" s="323"/>
    </row>
    <row r="16151" spans="1:1" x14ac:dyDescent="0.25">
      <c r="A16151" s="323"/>
    </row>
    <row r="16152" spans="1:1" x14ac:dyDescent="0.25">
      <c r="A16152" s="323"/>
    </row>
    <row r="16153" spans="1:1" x14ac:dyDescent="0.25">
      <c r="A16153" s="323"/>
    </row>
    <row r="16154" spans="1:1" x14ac:dyDescent="0.25">
      <c r="A16154" s="323"/>
    </row>
    <row r="16155" spans="1:1" x14ac:dyDescent="0.25">
      <c r="A16155" s="323"/>
    </row>
    <row r="16156" spans="1:1" x14ac:dyDescent="0.25">
      <c r="A16156" s="323"/>
    </row>
    <row r="16157" spans="1:1" x14ac:dyDescent="0.25">
      <c r="A16157" s="323"/>
    </row>
    <row r="16158" spans="1:1" x14ac:dyDescent="0.25">
      <c r="A16158" s="323"/>
    </row>
    <row r="16159" spans="1:1" x14ac:dyDescent="0.25">
      <c r="A16159" s="323"/>
    </row>
    <row r="16160" spans="1:1" x14ac:dyDescent="0.25">
      <c r="A16160" s="323"/>
    </row>
    <row r="16161" spans="1:1" x14ac:dyDescent="0.25">
      <c r="A16161" s="323"/>
    </row>
    <row r="16162" spans="1:1" x14ac:dyDescent="0.25">
      <c r="A16162" s="323"/>
    </row>
    <row r="16163" spans="1:1" x14ac:dyDescent="0.25">
      <c r="A16163" s="323"/>
    </row>
    <row r="16164" spans="1:1" x14ac:dyDescent="0.25">
      <c r="A16164" s="323"/>
    </row>
    <row r="16165" spans="1:1" x14ac:dyDescent="0.25">
      <c r="A16165" s="323"/>
    </row>
    <row r="16166" spans="1:1" x14ac:dyDescent="0.25">
      <c r="A16166" s="323"/>
    </row>
    <row r="16167" spans="1:1" x14ac:dyDescent="0.25">
      <c r="A16167" s="323"/>
    </row>
    <row r="16168" spans="1:1" x14ac:dyDescent="0.25">
      <c r="A16168" s="323"/>
    </row>
    <row r="16169" spans="1:1" x14ac:dyDescent="0.25">
      <c r="A16169" s="323"/>
    </row>
    <row r="16170" spans="1:1" x14ac:dyDescent="0.25">
      <c r="A16170" s="323"/>
    </row>
    <row r="16171" spans="1:1" x14ac:dyDescent="0.25">
      <c r="A16171" s="323"/>
    </row>
    <row r="16172" spans="1:1" x14ac:dyDescent="0.25">
      <c r="A16172" s="323"/>
    </row>
    <row r="16173" spans="1:1" x14ac:dyDescent="0.25">
      <c r="A16173" s="323"/>
    </row>
    <row r="16174" spans="1:1" x14ac:dyDescent="0.25">
      <c r="A16174" s="323"/>
    </row>
    <row r="16175" spans="1:1" x14ac:dyDescent="0.25">
      <c r="A16175" s="323"/>
    </row>
    <row r="16176" spans="1:1" x14ac:dyDescent="0.25">
      <c r="A16176" s="323"/>
    </row>
    <row r="16177" spans="1:1" x14ac:dyDescent="0.25">
      <c r="A16177" s="323"/>
    </row>
    <row r="16178" spans="1:1" x14ac:dyDescent="0.25">
      <c r="A16178" s="323"/>
    </row>
    <row r="16179" spans="1:1" x14ac:dyDescent="0.25">
      <c r="A16179" s="323"/>
    </row>
    <row r="16180" spans="1:1" x14ac:dyDescent="0.25">
      <c r="A16180" s="323"/>
    </row>
    <row r="16181" spans="1:1" x14ac:dyDescent="0.25">
      <c r="A16181" s="323"/>
    </row>
    <row r="16182" spans="1:1" x14ac:dyDescent="0.25">
      <c r="A16182" s="323"/>
    </row>
    <row r="16183" spans="1:1" x14ac:dyDescent="0.25">
      <c r="A16183" s="323"/>
    </row>
    <row r="16184" spans="1:1" x14ac:dyDescent="0.25">
      <c r="A16184" s="323"/>
    </row>
    <row r="16185" spans="1:1" x14ac:dyDescent="0.25">
      <c r="A16185" s="323"/>
    </row>
    <row r="16186" spans="1:1" x14ac:dyDescent="0.25">
      <c r="A16186" s="323"/>
    </row>
    <row r="16187" spans="1:1" x14ac:dyDescent="0.25">
      <c r="A16187" s="323"/>
    </row>
    <row r="16188" spans="1:1" x14ac:dyDescent="0.25">
      <c r="A16188" s="323"/>
    </row>
    <row r="16189" spans="1:1" x14ac:dyDescent="0.25">
      <c r="A16189" s="323"/>
    </row>
    <row r="16190" spans="1:1" x14ac:dyDescent="0.25">
      <c r="A16190" s="323"/>
    </row>
    <row r="16191" spans="1:1" x14ac:dyDescent="0.25">
      <c r="A16191" s="323"/>
    </row>
    <row r="16192" spans="1:1" x14ac:dyDescent="0.25">
      <c r="A16192" s="323"/>
    </row>
    <row r="16193" spans="1:1" x14ac:dyDescent="0.25">
      <c r="A16193" s="323"/>
    </row>
    <row r="16194" spans="1:1" x14ac:dyDescent="0.25">
      <c r="A16194" s="323"/>
    </row>
    <row r="16195" spans="1:1" x14ac:dyDescent="0.25">
      <c r="A16195" s="323"/>
    </row>
    <row r="16196" spans="1:1" x14ac:dyDescent="0.25">
      <c r="A16196" s="323"/>
    </row>
    <row r="16197" spans="1:1" x14ac:dyDescent="0.25">
      <c r="A16197" s="323"/>
    </row>
    <row r="16198" spans="1:1" x14ac:dyDescent="0.25">
      <c r="A16198" s="323"/>
    </row>
    <row r="16199" spans="1:1" x14ac:dyDescent="0.25">
      <c r="A16199" s="323"/>
    </row>
    <row r="16200" spans="1:1" x14ac:dyDescent="0.25">
      <c r="A16200" s="323"/>
    </row>
    <row r="16201" spans="1:1" x14ac:dyDescent="0.25">
      <c r="A16201" s="323"/>
    </row>
    <row r="16202" spans="1:1" x14ac:dyDescent="0.25">
      <c r="A16202" s="323"/>
    </row>
    <row r="16203" spans="1:1" x14ac:dyDescent="0.25">
      <c r="A16203" s="323"/>
    </row>
    <row r="16204" spans="1:1" x14ac:dyDescent="0.25">
      <c r="A16204" s="323"/>
    </row>
    <row r="16205" spans="1:1" x14ac:dyDescent="0.25">
      <c r="A16205" s="323"/>
    </row>
    <row r="16206" spans="1:1" x14ac:dyDescent="0.25">
      <c r="A16206" s="323"/>
    </row>
    <row r="16207" spans="1:1" x14ac:dyDescent="0.25">
      <c r="A16207" s="323"/>
    </row>
    <row r="16208" spans="1:1" x14ac:dyDescent="0.25">
      <c r="A16208" s="323"/>
    </row>
    <row r="16209" spans="1:1" x14ac:dyDescent="0.25">
      <c r="A16209" s="323"/>
    </row>
    <row r="16210" spans="1:1" x14ac:dyDescent="0.25">
      <c r="A16210" s="323"/>
    </row>
    <row r="16211" spans="1:1" x14ac:dyDescent="0.25">
      <c r="A16211" s="323"/>
    </row>
    <row r="16212" spans="1:1" x14ac:dyDescent="0.25">
      <c r="A16212" s="323"/>
    </row>
    <row r="16213" spans="1:1" x14ac:dyDescent="0.25">
      <c r="A16213" s="323"/>
    </row>
    <row r="16214" spans="1:1" x14ac:dyDescent="0.25">
      <c r="A16214" s="323"/>
    </row>
    <row r="16215" spans="1:1" x14ac:dyDescent="0.25">
      <c r="A16215" s="323"/>
    </row>
    <row r="16216" spans="1:1" x14ac:dyDescent="0.25">
      <c r="A16216" s="323"/>
    </row>
    <row r="16217" spans="1:1" x14ac:dyDescent="0.25">
      <c r="A16217" s="323"/>
    </row>
    <row r="16218" spans="1:1" x14ac:dyDescent="0.25">
      <c r="A16218" s="323"/>
    </row>
    <row r="16219" spans="1:1" x14ac:dyDescent="0.25">
      <c r="A16219" s="323"/>
    </row>
    <row r="16220" spans="1:1" x14ac:dyDescent="0.25">
      <c r="A16220" s="323"/>
    </row>
    <row r="16221" spans="1:1" x14ac:dyDescent="0.25">
      <c r="A16221" s="323"/>
    </row>
    <row r="16222" spans="1:1" x14ac:dyDescent="0.25">
      <c r="A16222" s="323"/>
    </row>
    <row r="16223" spans="1:1" x14ac:dyDescent="0.25">
      <c r="A16223" s="323"/>
    </row>
    <row r="16224" spans="1:1" x14ac:dyDescent="0.25">
      <c r="A16224" s="323"/>
    </row>
    <row r="16225" spans="1:1" x14ac:dyDescent="0.25">
      <c r="A16225" s="323"/>
    </row>
    <row r="16226" spans="1:1" x14ac:dyDescent="0.25">
      <c r="A16226" s="323"/>
    </row>
    <row r="16227" spans="1:1" x14ac:dyDescent="0.25">
      <c r="A16227" s="323"/>
    </row>
    <row r="16228" spans="1:1" x14ac:dyDescent="0.25">
      <c r="A16228" s="323"/>
    </row>
    <row r="16229" spans="1:1" x14ac:dyDescent="0.25">
      <c r="A16229" s="323"/>
    </row>
    <row r="16230" spans="1:1" x14ac:dyDescent="0.25">
      <c r="A16230" s="323"/>
    </row>
    <row r="16231" spans="1:1" x14ac:dyDescent="0.25">
      <c r="A16231" s="323"/>
    </row>
    <row r="16232" spans="1:1" x14ac:dyDescent="0.25">
      <c r="A16232" s="323"/>
    </row>
    <row r="16233" spans="1:1" x14ac:dyDescent="0.25">
      <c r="A16233" s="323"/>
    </row>
    <row r="16234" spans="1:1" x14ac:dyDescent="0.25">
      <c r="A16234" s="323"/>
    </row>
    <row r="16235" spans="1:1" x14ac:dyDescent="0.25">
      <c r="A16235" s="323"/>
    </row>
    <row r="16236" spans="1:1" x14ac:dyDescent="0.25">
      <c r="A16236" s="323"/>
    </row>
    <row r="16237" spans="1:1" x14ac:dyDescent="0.25">
      <c r="A16237" s="323"/>
    </row>
    <row r="16238" spans="1:1" x14ac:dyDescent="0.25">
      <c r="A16238" s="323"/>
    </row>
    <row r="16239" spans="1:1" x14ac:dyDescent="0.25">
      <c r="A16239" s="323"/>
    </row>
    <row r="16240" spans="1:1" x14ac:dyDescent="0.25">
      <c r="A16240" s="323"/>
    </row>
    <row r="16241" spans="1:1" x14ac:dyDescent="0.25">
      <c r="A16241" s="323"/>
    </row>
    <row r="16242" spans="1:1" x14ac:dyDescent="0.25">
      <c r="A16242" s="323"/>
    </row>
    <row r="16243" spans="1:1" x14ac:dyDescent="0.25">
      <c r="A16243" s="323"/>
    </row>
    <row r="16244" spans="1:1" x14ac:dyDescent="0.25">
      <c r="A16244" s="323"/>
    </row>
    <row r="16245" spans="1:1" x14ac:dyDescent="0.25">
      <c r="A16245" s="323"/>
    </row>
    <row r="16246" spans="1:1" x14ac:dyDescent="0.25">
      <c r="A16246" s="323"/>
    </row>
    <row r="16247" spans="1:1" x14ac:dyDescent="0.25">
      <c r="A16247" s="323"/>
    </row>
    <row r="16248" spans="1:1" x14ac:dyDescent="0.25">
      <c r="A16248" s="323"/>
    </row>
    <row r="16249" spans="1:1" x14ac:dyDescent="0.25">
      <c r="A16249" s="323"/>
    </row>
    <row r="16250" spans="1:1" x14ac:dyDescent="0.25">
      <c r="A16250" s="323"/>
    </row>
    <row r="16251" spans="1:1" x14ac:dyDescent="0.25">
      <c r="A16251" s="323"/>
    </row>
    <row r="16252" spans="1:1" x14ac:dyDescent="0.25">
      <c r="A16252" s="323"/>
    </row>
    <row r="16253" spans="1:1" x14ac:dyDescent="0.25">
      <c r="A16253" s="323"/>
    </row>
    <row r="16254" spans="1:1" x14ac:dyDescent="0.25">
      <c r="A16254" s="323"/>
    </row>
    <row r="16255" spans="1:1" x14ac:dyDescent="0.25">
      <c r="A16255" s="323"/>
    </row>
    <row r="16256" spans="1:1" x14ac:dyDescent="0.25">
      <c r="A16256" s="323"/>
    </row>
    <row r="16257" spans="1:1" x14ac:dyDescent="0.25">
      <c r="A16257" s="323"/>
    </row>
    <row r="16258" spans="1:1" x14ac:dyDescent="0.25">
      <c r="A16258" s="323"/>
    </row>
    <row r="16259" spans="1:1" x14ac:dyDescent="0.25">
      <c r="A16259" s="323"/>
    </row>
    <row r="16260" spans="1:1" x14ac:dyDescent="0.25">
      <c r="A16260" s="323"/>
    </row>
    <row r="16261" spans="1:1" x14ac:dyDescent="0.25">
      <c r="A16261" s="323"/>
    </row>
    <row r="16262" spans="1:1" x14ac:dyDescent="0.25">
      <c r="A16262" s="323"/>
    </row>
    <row r="16263" spans="1:1" x14ac:dyDescent="0.25">
      <c r="A16263" s="323"/>
    </row>
    <row r="16264" spans="1:1" x14ac:dyDescent="0.25">
      <c r="A16264" s="323"/>
    </row>
    <row r="16265" spans="1:1" x14ac:dyDescent="0.25">
      <c r="A16265" s="323"/>
    </row>
    <row r="16266" spans="1:1" x14ac:dyDescent="0.25">
      <c r="A16266" s="323"/>
    </row>
    <row r="16267" spans="1:1" x14ac:dyDescent="0.25">
      <c r="A16267" s="323"/>
    </row>
    <row r="16268" spans="1:1" x14ac:dyDescent="0.25">
      <c r="A16268" s="323"/>
    </row>
    <row r="16269" spans="1:1" x14ac:dyDescent="0.25">
      <c r="A16269" s="323"/>
    </row>
    <row r="16270" spans="1:1" x14ac:dyDescent="0.25">
      <c r="A16270" s="323"/>
    </row>
    <row r="16271" spans="1:1" x14ac:dyDescent="0.25">
      <c r="A16271" s="323"/>
    </row>
    <row r="16272" spans="1:1" x14ac:dyDescent="0.25">
      <c r="A16272" s="323"/>
    </row>
    <row r="16273" spans="1:1" x14ac:dyDescent="0.25">
      <c r="A16273" s="323"/>
    </row>
    <row r="16274" spans="1:1" x14ac:dyDescent="0.25">
      <c r="A16274" s="323"/>
    </row>
    <row r="16275" spans="1:1" x14ac:dyDescent="0.25">
      <c r="A16275" s="323"/>
    </row>
    <row r="16276" spans="1:1" x14ac:dyDescent="0.25">
      <c r="A16276" s="323"/>
    </row>
    <row r="16277" spans="1:1" x14ac:dyDescent="0.25">
      <c r="A16277" s="323"/>
    </row>
    <row r="16278" spans="1:1" x14ac:dyDescent="0.25">
      <c r="A16278" s="323"/>
    </row>
    <row r="16279" spans="1:1" x14ac:dyDescent="0.25">
      <c r="A16279" s="323"/>
    </row>
    <row r="16280" spans="1:1" x14ac:dyDescent="0.25">
      <c r="A16280" s="323"/>
    </row>
    <row r="16281" spans="1:1" x14ac:dyDescent="0.25">
      <c r="A16281" s="323"/>
    </row>
    <row r="16282" spans="1:1" x14ac:dyDescent="0.25">
      <c r="A16282" s="323"/>
    </row>
    <row r="16283" spans="1:1" x14ac:dyDescent="0.25">
      <c r="A16283" s="323"/>
    </row>
    <row r="16284" spans="1:1" x14ac:dyDescent="0.25">
      <c r="A16284" s="323"/>
    </row>
    <row r="16285" spans="1:1" x14ac:dyDescent="0.25">
      <c r="A16285" s="323"/>
    </row>
    <row r="16286" spans="1:1" x14ac:dyDescent="0.25">
      <c r="A16286" s="323"/>
    </row>
    <row r="16287" spans="1:1" x14ac:dyDescent="0.25">
      <c r="A16287" s="323"/>
    </row>
    <row r="16288" spans="1:1" x14ac:dyDescent="0.25">
      <c r="A16288" s="323"/>
    </row>
    <row r="16289" spans="1:1" x14ac:dyDescent="0.25">
      <c r="A16289" s="323"/>
    </row>
    <row r="16290" spans="1:1" x14ac:dyDescent="0.25">
      <c r="A16290" s="323"/>
    </row>
    <row r="16291" spans="1:1" x14ac:dyDescent="0.25">
      <c r="A16291" s="323"/>
    </row>
    <row r="16292" spans="1:1" x14ac:dyDescent="0.25">
      <c r="A16292" s="323"/>
    </row>
    <row r="16293" spans="1:1" x14ac:dyDescent="0.25">
      <c r="A16293" s="323"/>
    </row>
    <row r="16294" spans="1:1" x14ac:dyDescent="0.25">
      <c r="A16294" s="323"/>
    </row>
    <row r="16295" spans="1:1" x14ac:dyDescent="0.25">
      <c r="A16295" s="323"/>
    </row>
    <row r="16296" spans="1:1" x14ac:dyDescent="0.25">
      <c r="A16296" s="323"/>
    </row>
    <row r="16297" spans="1:1" x14ac:dyDescent="0.25">
      <c r="A16297" s="323"/>
    </row>
    <row r="16298" spans="1:1" x14ac:dyDescent="0.25">
      <c r="A16298" s="323"/>
    </row>
    <row r="16299" spans="1:1" x14ac:dyDescent="0.25">
      <c r="A16299" s="323"/>
    </row>
    <row r="16300" spans="1:1" x14ac:dyDescent="0.25">
      <c r="A16300" s="323"/>
    </row>
    <row r="16301" spans="1:1" x14ac:dyDescent="0.25">
      <c r="A16301" s="323"/>
    </row>
    <row r="16302" spans="1:1" x14ac:dyDescent="0.25">
      <c r="A16302" s="323"/>
    </row>
    <row r="16303" spans="1:1" x14ac:dyDescent="0.25">
      <c r="A16303" s="323"/>
    </row>
    <row r="16304" spans="1:1" x14ac:dyDescent="0.25">
      <c r="A16304" s="323"/>
    </row>
    <row r="16305" spans="1:1" x14ac:dyDescent="0.25">
      <c r="A16305" s="323"/>
    </row>
    <row r="16306" spans="1:1" x14ac:dyDescent="0.25">
      <c r="A16306" s="323"/>
    </row>
    <row r="16307" spans="1:1" x14ac:dyDescent="0.25">
      <c r="A16307" s="323"/>
    </row>
    <row r="16308" spans="1:1" x14ac:dyDescent="0.25">
      <c r="A16308" s="323"/>
    </row>
    <row r="16309" spans="1:1" x14ac:dyDescent="0.25">
      <c r="A16309" s="323"/>
    </row>
    <row r="16310" spans="1:1" x14ac:dyDescent="0.25">
      <c r="A16310" s="323"/>
    </row>
    <row r="16311" spans="1:1" x14ac:dyDescent="0.25">
      <c r="A16311" s="323"/>
    </row>
    <row r="16312" spans="1:1" x14ac:dyDescent="0.25">
      <c r="A16312" s="323"/>
    </row>
    <row r="16313" spans="1:1" x14ac:dyDescent="0.25">
      <c r="A16313" s="323"/>
    </row>
    <row r="16314" spans="1:1" x14ac:dyDescent="0.25">
      <c r="A16314" s="323"/>
    </row>
    <row r="16315" spans="1:1" x14ac:dyDescent="0.25">
      <c r="A16315" s="323"/>
    </row>
    <row r="16316" spans="1:1" x14ac:dyDescent="0.25">
      <c r="A16316" s="323"/>
    </row>
    <row r="16317" spans="1:1" x14ac:dyDescent="0.25">
      <c r="A16317" s="323"/>
    </row>
    <row r="16318" spans="1:1" x14ac:dyDescent="0.25">
      <c r="A16318" s="323"/>
    </row>
    <row r="16319" spans="1:1" x14ac:dyDescent="0.25">
      <c r="A16319" s="323"/>
    </row>
    <row r="16320" spans="1:1" x14ac:dyDescent="0.25">
      <c r="A16320" s="323"/>
    </row>
    <row r="16321" spans="1:1" x14ac:dyDescent="0.25">
      <c r="A16321" s="323"/>
    </row>
    <row r="16322" spans="1:1" x14ac:dyDescent="0.25">
      <c r="A16322" s="323"/>
    </row>
    <row r="16323" spans="1:1" x14ac:dyDescent="0.25">
      <c r="A16323" s="323"/>
    </row>
    <row r="16324" spans="1:1" x14ac:dyDescent="0.25">
      <c r="A16324" s="323"/>
    </row>
    <row r="16325" spans="1:1" x14ac:dyDescent="0.25">
      <c r="A16325" s="323"/>
    </row>
    <row r="16326" spans="1:1" x14ac:dyDescent="0.25">
      <c r="A16326" s="323"/>
    </row>
    <row r="16327" spans="1:1" x14ac:dyDescent="0.25">
      <c r="A16327" s="323"/>
    </row>
    <row r="16328" spans="1:1" x14ac:dyDescent="0.25">
      <c r="A16328" s="323"/>
    </row>
    <row r="16329" spans="1:1" x14ac:dyDescent="0.25">
      <c r="A16329" s="323"/>
    </row>
    <row r="16330" spans="1:1" x14ac:dyDescent="0.25">
      <c r="A16330" s="323"/>
    </row>
    <row r="16331" spans="1:1" x14ac:dyDescent="0.25">
      <c r="A16331" s="323"/>
    </row>
    <row r="16332" spans="1:1" x14ac:dyDescent="0.25">
      <c r="A16332" s="323"/>
    </row>
    <row r="16333" spans="1:1" x14ac:dyDescent="0.25">
      <c r="A16333" s="323"/>
    </row>
    <row r="16334" spans="1:1" x14ac:dyDescent="0.25">
      <c r="A16334" s="323"/>
    </row>
    <row r="16335" spans="1:1" x14ac:dyDescent="0.25">
      <c r="A16335" s="323"/>
    </row>
    <row r="16336" spans="1:1" x14ac:dyDescent="0.25">
      <c r="A16336" s="323"/>
    </row>
    <row r="16337" spans="1:1" x14ac:dyDescent="0.25">
      <c r="A16337" s="323"/>
    </row>
    <row r="16338" spans="1:1" x14ac:dyDescent="0.25">
      <c r="A16338" s="323"/>
    </row>
    <row r="16339" spans="1:1" x14ac:dyDescent="0.25">
      <c r="A16339" s="323"/>
    </row>
    <row r="16340" spans="1:1" x14ac:dyDescent="0.25">
      <c r="A16340" s="323"/>
    </row>
    <row r="16341" spans="1:1" x14ac:dyDescent="0.25">
      <c r="A16341" s="323"/>
    </row>
    <row r="16342" spans="1:1" x14ac:dyDescent="0.25">
      <c r="A16342" s="323"/>
    </row>
    <row r="16343" spans="1:1" x14ac:dyDescent="0.25">
      <c r="A16343" s="323"/>
    </row>
    <row r="16344" spans="1:1" x14ac:dyDescent="0.25">
      <c r="A16344" s="323"/>
    </row>
    <row r="16345" spans="1:1" x14ac:dyDescent="0.25">
      <c r="A16345" s="323"/>
    </row>
    <row r="16346" spans="1:1" x14ac:dyDescent="0.25">
      <c r="A16346" s="323"/>
    </row>
    <row r="16347" spans="1:1" x14ac:dyDescent="0.25">
      <c r="A16347" s="323"/>
    </row>
    <row r="16348" spans="1:1" x14ac:dyDescent="0.25">
      <c r="A16348" s="323"/>
    </row>
    <row r="16349" spans="1:1" x14ac:dyDescent="0.25">
      <c r="A16349" s="323"/>
    </row>
    <row r="16350" spans="1:1" x14ac:dyDescent="0.25">
      <c r="A16350" s="323"/>
    </row>
    <row r="16351" spans="1:1" x14ac:dyDescent="0.25">
      <c r="A16351" s="323"/>
    </row>
    <row r="16352" spans="1:1" x14ac:dyDescent="0.25">
      <c r="A16352" s="323"/>
    </row>
    <row r="16353" spans="1:1" x14ac:dyDescent="0.25">
      <c r="A16353" s="323"/>
    </row>
    <row r="16354" spans="1:1" x14ac:dyDescent="0.25">
      <c r="A16354" s="323"/>
    </row>
    <row r="16355" spans="1:1" x14ac:dyDescent="0.25">
      <c r="A16355" s="323"/>
    </row>
    <row r="16356" spans="1:1" x14ac:dyDescent="0.25">
      <c r="A16356" s="323"/>
    </row>
    <row r="16357" spans="1:1" x14ac:dyDescent="0.25">
      <c r="A16357" s="323"/>
    </row>
    <row r="16358" spans="1:1" x14ac:dyDescent="0.25">
      <c r="A16358" s="323"/>
    </row>
    <row r="16359" spans="1:1" x14ac:dyDescent="0.25">
      <c r="A16359" s="323"/>
    </row>
    <row r="16360" spans="1:1" x14ac:dyDescent="0.25">
      <c r="A16360" s="323"/>
    </row>
    <row r="16361" spans="1:1" x14ac:dyDescent="0.25">
      <c r="A16361" s="323"/>
    </row>
    <row r="16362" spans="1:1" x14ac:dyDescent="0.25">
      <c r="A16362" s="323"/>
    </row>
    <row r="16363" spans="1:1" x14ac:dyDescent="0.25">
      <c r="A16363" s="323"/>
    </row>
    <row r="16364" spans="1:1" x14ac:dyDescent="0.25">
      <c r="A16364" s="323"/>
    </row>
    <row r="16365" spans="1:1" x14ac:dyDescent="0.25">
      <c r="A16365" s="323"/>
    </row>
    <row r="16366" spans="1:1" x14ac:dyDescent="0.25">
      <c r="A16366" s="323"/>
    </row>
    <row r="16367" spans="1:1" x14ac:dyDescent="0.25">
      <c r="A16367" s="323"/>
    </row>
    <row r="16368" spans="1:1" x14ac:dyDescent="0.25">
      <c r="A16368" s="323"/>
    </row>
    <row r="16369" spans="1:1" x14ac:dyDescent="0.25">
      <c r="A16369" s="323"/>
    </row>
    <row r="16370" spans="1:1" x14ac:dyDescent="0.25">
      <c r="A16370" s="323"/>
    </row>
    <row r="16371" spans="1:1" x14ac:dyDescent="0.25">
      <c r="A16371" s="323"/>
    </row>
    <row r="16372" spans="1:1" x14ac:dyDescent="0.25">
      <c r="A16372" s="323"/>
    </row>
    <row r="16373" spans="1:1" x14ac:dyDescent="0.25">
      <c r="A16373" s="323"/>
    </row>
    <row r="16374" spans="1:1" x14ac:dyDescent="0.25">
      <c r="A16374" s="323"/>
    </row>
    <row r="16375" spans="1:1" x14ac:dyDescent="0.25">
      <c r="A16375" s="323"/>
    </row>
    <row r="16376" spans="1:1" x14ac:dyDescent="0.25">
      <c r="A16376" s="323"/>
    </row>
    <row r="16377" spans="1:1" x14ac:dyDescent="0.25">
      <c r="A16377" s="323"/>
    </row>
    <row r="16378" spans="1:1" x14ac:dyDescent="0.25">
      <c r="A16378" s="323"/>
    </row>
    <row r="16379" spans="1:1" x14ac:dyDescent="0.25">
      <c r="A16379" s="323"/>
    </row>
    <row r="16380" spans="1:1" x14ac:dyDescent="0.25">
      <c r="A16380" s="323"/>
    </row>
    <row r="16381" spans="1:1" x14ac:dyDescent="0.25">
      <c r="A16381" s="323"/>
    </row>
    <row r="16382" spans="1:1" x14ac:dyDescent="0.25">
      <c r="A16382" s="323"/>
    </row>
    <row r="16383" spans="1:1" x14ac:dyDescent="0.25">
      <c r="A16383" s="323"/>
    </row>
    <row r="16384" spans="1:1" x14ac:dyDescent="0.25">
      <c r="A16384" s="323"/>
    </row>
  </sheetData>
  <mergeCells count="1">
    <mergeCell ref="H37:H40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16384"/>
  <sheetViews>
    <sheetView showGridLines="0" workbookViewId="0">
      <pane xSplit="1" ySplit="21" topLeftCell="B22" activePane="bottomRight" state="frozen"/>
      <selection activeCell="O68" sqref="O68"/>
      <selection pane="topRight" activeCell="O68" sqref="O68"/>
      <selection pane="bottomLeft" activeCell="O68" sqref="O68"/>
      <selection pane="bottomRight" activeCell="O68" sqref="O68"/>
    </sheetView>
  </sheetViews>
  <sheetFormatPr baseColWidth="10" defaultColWidth="11.42578125" defaultRowHeight="13.5" x14ac:dyDescent="0.25"/>
  <cols>
    <col min="1" max="1" width="11.42578125" style="324"/>
    <col min="2" max="2" width="11.42578125" style="322"/>
    <col min="3" max="16384" width="11.42578125" style="320"/>
  </cols>
  <sheetData>
    <row r="1" spans="1:41" s="318" customFormat="1" ht="14.25" x14ac:dyDescent="0.3">
      <c r="A1" s="319"/>
      <c r="B1" s="292" t="s">
        <v>225</v>
      </c>
      <c r="C1" s="282" t="s">
        <v>379</v>
      </c>
      <c r="D1" s="282" t="s">
        <v>380</v>
      </c>
      <c r="E1" s="282" t="s">
        <v>226</v>
      </c>
      <c r="F1" s="282" t="s">
        <v>396</v>
      </c>
      <c r="G1" s="282" t="s">
        <v>381</v>
      </c>
      <c r="H1" s="282" t="s">
        <v>382</v>
      </c>
      <c r="I1" s="282" t="s">
        <v>383</v>
      </c>
      <c r="J1" s="282" t="s">
        <v>384</v>
      </c>
      <c r="K1" s="282" t="s">
        <v>385</v>
      </c>
      <c r="L1" s="282" t="s">
        <v>228</v>
      </c>
      <c r="M1" s="282" t="s">
        <v>229</v>
      </c>
      <c r="N1" s="282" t="s">
        <v>386</v>
      </c>
      <c r="O1" s="282" t="s">
        <v>230</v>
      </c>
      <c r="P1" s="282" t="s">
        <v>231</v>
      </c>
      <c r="Q1" s="282" t="s">
        <v>232</v>
      </c>
      <c r="R1" s="282" t="s">
        <v>233</v>
      </c>
      <c r="S1" s="282" t="s">
        <v>234</v>
      </c>
      <c r="T1" s="282" t="s">
        <v>235</v>
      </c>
      <c r="U1" s="282" t="s">
        <v>236</v>
      </c>
      <c r="V1" s="282" t="s">
        <v>237</v>
      </c>
      <c r="W1" s="282" t="s">
        <v>387</v>
      </c>
      <c r="X1" s="282" t="s">
        <v>388</v>
      </c>
      <c r="Y1" s="282" t="s">
        <v>389</v>
      </c>
      <c r="Z1" s="282" t="s">
        <v>390</v>
      </c>
      <c r="AA1" s="282" t="s">
        <v>238</v>
      </c>
      <c r="AB1" s="282" t="s">
        <v>239</v>
      </c>
      <c r="AC1" s="282" t="s">
        <v>391</v>
      </c>
      <c r="AD1" s="282" t="s">
        <v>240</v>
      </c>
      <c r="AE1" s="282" t="s">
        <v>241</v>
      </c>
      <c r="AF1" s="282" t="s">
        <v>392</v>
      </c>
      <c r="AG1" s="282" t="s">
        <v>393</v>
      </c>
      <c r="AH1" s="282" t="s">
        <v>242</v>
      </c>
      <c r="AI1" s="282" t="s">
        <v>394</v>
      </c>
      <c r="AJ1" s="282" t="s">
        <v>227</v>
      </c>
      <c r="AK1" s="387" t="s">
        <v>395</v>
      </c>
      <c r="AO1" s="282"/>
    </row>
    <row r="2" spans="1:41" ht="14.25" hidden="1" x14ac:dyDescent="0.25">
      <c r="A2" s="321">
        <v>1935</v>
      </c>
    </row>
    <row r="3" spans="1:41" ht="14.25" hidden="1" x14ac:dyDescent="0.25">
      <c r="A3" s="321">
        <v>1936</v>
      </c>
    </row>
    <row r="4" spans="1:41" ht="14.25" hidden="1" x14ac:dyDescent="0.25">
      <c r="A4" s="321">
        <v>1937</v>
      </c>
    </row>
    <row r="5" spans="1:41" ht="14.25" hidden="1" x14ac:dyDescent="0.25">
      <c r="A5" s="321">
        <v>1938</v>
      </c>
    </row>
    <row r="6" spans="1:41" ht="14.25" hidden="1" x14ac:dyDescent="0.25">
      <c r="A6" s="321">
        <v>1939</v>
      </c>
    </row>
    <row r="7" spans="1:41" ht="14.25" hidden="1" x14ac:dyDescent="0.25">
      <c r="A7" s="321">
        <v>1940</v>
      </c>
    </row>
    <row r="8" spans="1:41" ht="14.25" hidden="1" x14ac:dyDescent="0.25">
      <c r="A8" s="321">
        <v>1941</v>
      </c>
    </row>
    <row r="9" spans="1:41" ht="14.25" hidden="1" x14ac:dyDescent="0.25">
      <c r="A9" s="321">
        <v>1942</v>
      </c>
    </row>
    <row r="10" spans="1:41" ht="14.25" hidden="1" x14ac:dyDescent="0.25">
      <c r="A10" s="321">
        <v>1943</v>
      </c>
    </row>
    <row r="11" spans="1:41" ht="14.25" hidden="1" x14ac:dyDescent="0.25">
      <c r="A11" s="321">
        <v>1944</v>
      </c>
    </row>
    <row r="12" spans="1:41" ht="14.25" hidden="1" x14ac:dyDescent="0.25">
      <c r="A12" s="321">
        <v>1945</v>
      </c>
    </row>
    <row r="13" spans="1:41" ht="14.25" hidden="1" x14ac:dyDescent="0.25">
      <c r="A13" s="321">
        <v>1946</v>
      </c>
    </row>
    <row r="14" spans="1:41" ht="14.25" hidden="1" x14ac:dyDescent="0.25">
      <c r="A14" s="321">
        <v>1947</v>
      </c>
    </row>
    <row r="15" spans="1:41" ht="14.25" hidden="1" x14ac:dyDescent="0.25">
      <c r="A15" s="321">
        <v>1948</v>
      </c>
    </row>
    <row r="16" spans="1:41" ht="14.25" hidden="1" x14ac:dyDescent="0.25">
      <c r="A16" s="321">
        <v>1949</v>
      </c>
    </row>
    <row r="17" spans="1:36" ht="14.25" hidden="1" x14ac:dyDescent="0.25">
      <c r="A17" s="321">
        <v>1950</v>
      </c>
    </row>
    <row r="18" spans="1:36" ht="14.25" hidden="1" x14ac:dyDescent="0.25">
      <c r="A18" s="321">
        <v>1951</v>
      </c>
    </row>
    <row r="19" spans="1:36" ht="14.25" hidden="1" x14ac:dyDescent="0.25">
      <c r="A19" s="321">
        <v>1952</v>
      </c>
    </row>
    <row r="20" spans="1:36" ht="14.25" hidden="1" x14ac:dyDescent="0.25">
      <c r="A20" s="321">
        <v>1953</v>
      </c>
    </row>
    <row r="21" spans="1:36" ht="14.25" hidden="1" x14ac:dyDescent="0.25">
      <c r="A21" s="321">
        <v>1954</v>
      </c>
    </row>
    <row r="22" spans="1:36" ht="14.25" x14ac:dyDescent="0.25">
      <c r="A22" s="321">
        <v>1955</v>
      </c>
      <c r="B22" s="322" t="str">
        <f>IF('salario real - UMN'!B22=0,"",B$72*'salario real - UMN'!B22/'salario real - UMN'!B$72)</f>
        <v/>
      </c>
      <c r="C22" s="322">
        <f>IF('salario real - UMN'!C22=0,"",C$72*'salario real - UMN'!C22/'salario real - UMN'!C$72)</f>
        <v>1141.9685759647064</v>
      </c>
      <c r="D22" s="322" t="str">
        <f>IF('salario real - UMN'!D22=0,"",D$72*'salario real - UMN'!D22/'salario real - UMN'!D$72)</f>
        <v/>
      </c>
      <c r="E22" s="322" t="str">
        <f>IF('salario real - UMN'!E22=0,"",E$72*'salario real - UMN'!E22/'salario real - UMN'!E$72)</f>
        <v/>
      </c>
      <c r="F22" s="322" t="str">
        <f>IF('salario real - UMN'!F22=0,"",F$72*'salario real - UMN'!F22/'salario real - UMN'!F$72)</f>
        <v/>
      </c>
      <c r="G22" s="322" t="str">
        <f>IF('salario real - UMN'!G22=0,"",G$72*'salario real - UMN'!G22/'salario real - UMN'!G$72)</f>
        <v/>
      </c>
      <c r="H22" s="322" t="str">
        <f>IF('salario real - UMN'!H22=0,"",H$72*'salario real - UMN'!H22/'salario real - UMN'!H$72)</f>
        <v/>
      </c>
      <c r="I22" s="322" t="str">
        <f>IF('salario real - UMN'!I22=0,"",I$72*'salario real - UMN'!I22/'salario real - UMN'!I$72)</f>
        <v/>
      </c>
      <c r="J22" s="322" t="str">
        <f>IF('salario real - UMN'!J22=0,"",J$72*'salario real - UMN'!J22/'salario real - UMN'!J$72)</f>
        <v/>
      </c>
      <c r="K22" s="322" t="str">
        <f>IF('salario real - UMN'!K22=0,"",K$72*'salario real - UMN'!K22/'salario real - UMN'!K$72)</f>
        <v/>
      </c>
      <c r="L22" s="322" t="str">
        <f>IF('salario real - UMN'!L22=0,"",L$72*'salario real - UMN'!L22/'salario real - UMN'!L$72)</f>
        <v/>
      </c>
      <c r="M22" s="322" t="str">
        <f>IF('salario real - UMN'!M22=0,"",M$72*'salario real - UMN'!M22/'salario real - UMN'!M$72)</f>
        <v/>
      </c>
      <c r="N22" s="322">
        <f>IF('salario real - UMN'!N22=0,"",N$72*'salario real - UMN'!N22/'salario real - UMN'!N$72)</f>
        <v>2673.9354616589189</v>
      </c>
      <c r="O22" s="322" t="str">
        <f>IF('salario real - UMN'!O22=0,"",O$72*'salario real - UMN'!O22/'salario real - UMN'!O$72)</f>
        <v/>
      </c>
      <c r="P22" s="322" t="str">
        <f>IF('salario real - UMN'!P22=0,"",P$72*'salario real - UMN'!P22/'salario real - UMN'!P$72)</f>
        <v/>
      </c>
      <c r="Q22" s="322">
        <f>IF('salario real - UMN'!Q22=0,"",Q$72*'salario real - UMN'!Q22/'salario real - UMN'!Q$72)</f>
        <v>12.265467255746509</v>
      </c>
      <c r="R22" s="322" t="str">
        <f>IF('salario real - UMN'!R22=0,"",R$72*'salario real - UMN'!R22/'salario real - UMN'!R$72)</f>
        <v/>
      </c>
      <c r="S22" s="322" t="str">
        <f>IF('salario real - UMN'!S22=0,"",S$72*'salario real - UMN'!S22/'salario real - UMN'!S$72)</f>
        <v/>
      </c>
      <c r="T22" s="322" t="str">
        <f>IF('salario real - UMN'!T22=0,"",T$72*'salario real - UMN'!T22/'salario real - UMN'!T$72)</f>
        <v/>
      </c>
      <c r="U22" s="322" t="str">
        <f>IF('salario real - UMN'!U22=0,"",U$72*'salario real - UMN'!U22/'salario real - UMN'!U$72)</f>
        <v/>
      </c>
      <c r="V22" s="322" t="str">
        <f>IF('salario real - UMN'!V22=0,"",V$72*'salario real - UMN'!V22/'salario real - UMN'!V$72)</f>
        <v/>
      </c>
      <c r="W22" s="322" t="str">
        <f>IF('salario real - UMN'!W22=0,"",W$72*'salario real - UMN'!W22/'salario real - UMN'!W$72)</f>
        <v/>
      </c>
      <c r="X22" s="322" t="str">
        <f>IF('salario real - UMN'!X22=0,"",X$72*'salario real - UMN'!X22/'salario real - UMN'!X$72)</f>
        <v/>
      </c>
      <c r="Y22" s="322" t="str">
        <f>IF('salario real - UMN'!Y22=0,"",Y$72*'salario real - UMN'!Y22/'salario real - UMN'!Y$72)</f>
        <v/>
      </c>
      <c r="Z22" s="322" t="str">
        <f>IF('salario real - UMN'!Z22=0,"",Z$73*'salario real - UMN'!Z22/'salario real - UMN'!Z$73)</f>
        <v/>
      </c>
      <c r="AA22" s="322" t="str">
        <f>IF('salario real - UMN'!AA22=0,"",AA$72*'salario real - UMN'!AA22/'salario real - UMN'!AA$72)</f>
        <v/>
      </c>
      <c r="AB22" s="322" t="str">
        <f>IF('salario real - UMN'!AB22=0,"",AB$72*'salario real - UMN'!AB22/'salario real - UMN'!AB$72)</f>
        <v/>
      </c>
      <c r="AC22" s="322" t="str">
        <f>IF('salario real - UMN'!AC22=0,"",AC$72*'salario real - UMN'!AC22/'salario real - UMN'!AC$72)</f>
        <v/>
      </c>
      <c r="AD22" s="322" t="str">
        <f>IF('salario real - UMN'!AD22=0,"",AD$72*'salario real - UMN'!AD22/'salario real - UMN'!AD$72)</f>
        <v/>
      </c>
      <c r="AE22" s="322" t="str">
        <f>IF('salario real - UMN'!AE22=0,"",AE$72*'salario real - UMN'!AE22/'salario real - UMN'!AE$72)</f>
        <v/>
      </c>
      <c r="AF22" s="322" t="str">
        <f>IF('salario real - UMN'!AF22=0,"",AF$72*'salario real - UMN'!AF22/'salario real - UMN'!AF$72)</f>
        <v/>
      </c>
      <c r="AG22" s="322" t="str">
        <f>IF('salario real - UMN'!AG22=0,"",AG$72*'salario real - UMN'!AG22/'salario real - UMN'!AG$72)</f>
        <v/>
      </c>
      <c r="AH22" s="322" t="str">
        <f>IF('salario real - UMN'!AH22=0,"",AH$72*'salario real - UMN'!AH22/'salario real - UMN'!AH$72)</f>
        <v/>
      </c>
      <c r="AI22" s="322" t="str">
        <f>IF('salario real - UMN'!AI22=0,"",AI$72*'salario real - UMN'!AI22/'salario real - UMN'!AI$72)</f>
        <v/>
      </c>
    </row>
    <row r="23" spans="1:36" ht="14.25" x14ac:dyDescent="0.25">
      <c r="A23" s="321">
        <v>1956</v>
      </c>
      <c r="B23" s="322" t="str">
        <f>IF('salario real - UMN'!B23=0,"",B$72*'salario real - UMN'!B23/'salario real - UMN'!B$72)</f>
        <v/>
      </c>
      <c r="C23" s="322">
        <f>IF('salario real - UMN'!C23=0,"",C$72*'salario real - UMN'!C23/'salario real - UMN'!C$72)</f>
        <v>1220.9490411741176</v>
      </c>
      <c r="D23" s="322" t="str">
        <f>IF('salario real - UMN'!D23=0,"",D$72*'salario real - UMN'!D23/'salario real - UMN'!D$72)</f>
        <v/>
      </c>
      <c r="E23" s="322" t="str">
        <f>IF('salario real - UMN'!E23=0,"",E$72*'salario real - UMN'!E23/'salario real - UMN'!E$72)</f>
        <v/>
      </c>
      <c r="F23" s="322" t="str">
        <f>IF('salario real - UMN'!F23=0,"",F$72*'salario real - UMN'!F23/'salario real - UMN'!F$72)</f>
        <v/>
      </c>
      <c r="G23" s="322" t="str">
        <f>IF('salario real - UMN'!G23=0,"",G$72*'salario real - UMN'!G23/'salario real - UMN'!G$72)</f>
        <v/>
      </c>
      <c r="H23" s="322" t="str">
        <f>IF('salario real - UMN'!H23=0,"",H$72*'salario real - UMN'!H23/'salario real - UMN'!H$72)</f>
        <v/>
      </c>
      <c r="I23" s="322" t="str">
        <f>IF('salario real - UMN'!I23=0,"",I$72*'salario real - UMN'!I23/'salario real - UMN'!I$72)</f>
        <v/>
      </c>
      <c r="J23" s="322" t="str">
        <f>IF('salario real - UMN'!J23=0,"",J$72*'salario real - UMN'!J23/'salario real - UMN'!J$72)</f>
        <v/>
      </c>
      <c r="K23" s="322" t="str">
        <f>IF('salario real - UMN'!K23=0,"",K$72*'salario real - UMN'!K23/'salario real - UMN'!K$72)</f>
        <v/>
      </c>
      <c r="L23" s="322" t="str">
        <f>IF('salario real - UMN'!L23=0,"",L$72*'salario real - UMN'!L23/'salario real - UMN'!L$72)</f>
        <v/>
      </c>
      <c r="M23" s="322" t="str">
        <f>IF('salario real - UMN'!M23=0,"",M$72*'salario real - UMN'!M23/'salario real - UMN'!M$72)</f>
        <v/>
      </c>
      <c r="N23" s="322">
        <f>IF('salario real - UMN'!N23=0,"",N$72*'salario real - UMN'!N23/'salario real - UMN'!N$72)</f>
        <v>2764.938087665495</v>
      </c>
      <c r="O23" s="322" t="str">
        <f>IF('salario real - UMN'!O23=0,"",O$72*'salario real - UMN'!O23/'salario real - UMN'!O$72)</f>
        <v/>
      </c>
      <c r="P23" s="322" t="str">
        <f>IF('salario real - UMN'!P23=0,"",P$72*'salario real - UMN'!P23/'salario real - UMN'!P$72)</f>
        <v/>
      </c>
      <c r="Q23" s="322">
        <f>IF('salario real - UMN'!Q23=0,"",Q$72*'salario real - UMN'!Q23/'salario real - UMN'!Q$72)</f>
        <v>13.240970924796018</v>
      </c>
      <c r="R23" s="322" t="str">
        <f>IF('salario real - UMN'!R23=0,"",R$72*'salario real - UMN'!R23/'salario real - UMN'!R$72)</f>
        <v/>
      </c>
      <c r="S23" s="322" t="str">
        <f>IF('salario real - UMN'!S23=0,"",S$72*'salario real - UMN'!S23/'salario real - UMN'!S$72)</f>
        <v/>
      </c>
      <c r="T23" s="322" t="str">
        <f>IF('salario real - UMN'!T23=0,"",T$72*'salario real - UMN'!T23/'salario real - UMN'!T$72)</f>
        <v/>
      </c>
      <c r="U23" s="322" t="str">
        <f>IF('salario real - UMN'!U23=0,"",U$72*'salario real - UMN'!U23/'salario real - UMN'!U$72)</f>
        <v/>
      </c>
      <c r="V23" s="322" t="str">
        <f>IF('salario real - UMN'!V23=0,"",V$72*'salario real - UMN'!V23/'salario real - UMN'!V$72)</f>
        <v/>
      </c>
      <c r="W23" s="322" t="str">
        <f>IF('salario real - UMN'!W23=0,"",W$72*'salario real - UMN'!W23/'salario real - UMN'!W$72)</f>
        <v/>
      </c>
      <c r="X23" s="322" t="str">
        <f>IF('salario real - UMN'!X23=0,"",X$72*'salario real - UMN'!X23/'salario real - UMN'!X$72)</f>
        <v/>
      </c>
      <c r="Y23" s="322" t="str">
        <f>IF('salario real - UMN'!Y23=0,"",Y$72*'salario real - UMN'!Y23/'salario real - UMN'!Y$72)</f>
        <v/>
      </c>
      <c r="Z23" s="322" t="str">
        <f>IF('salario real - UMN'!Z23=0,"",Z$73*'salario real - UMN'!Z23/'salario real - UMN'!Z$73)</f>
        <v/>
      </c>
      <c r="AA23" s="322" t="str">
        <f>IF('salario real - UMN'!AA23=0,"",AA$72*'salario real - UMN'!AA23/'salario real - UMN'!AA$72)</f>
        <v/>
      </c>
      <c r="AB23" s="322" t="str">
        <f>IF('salario real - UMN'!AB23=0,"",AB$72*'salario real - UMN'!AB23/'salario real - UMN'!AB$72)</f>
        <v/>
      </c>
      <c r="AC23" s="322" t="str">
        <f>IF('salario real - UMN'!AC23=0,"",AC$72*'salario real - UMN'!AC23/'salario real - UMN'!AC$72)</f>
        <v/>
      </c>
      <c r="AD23" s="322" t="str">
        <f>IF('salario real - UMN'!AD23=0,"",AD$72*'salario real - UMN'!AD23/'salario real - UMN'!AD$72)</f>
        <v/>
      </c>
      <c r="AE23" s="322" t="str">
        <f>IF('salario real - UMN'!AE23=0,"",AE$72*'salario real - UMN'!AE23/'salario real - UMN'!AE$72)</f>
        <v/>
      </c>
      <c r="AF23" s="322" t="str">
        <f>IF('salario real - UMN'!AF23=0,"",AF$72*'salario real - UMN'!AF23/'salario real - UMN'!AF$72)</f>
        <v/>
      </c>
      <c r="AG23" s="322" t="str">
        <f>IF('salario real - UMN'!AG23=0,"",AG$72*'salario real - UMN'!AG23/'salario real - UMN'!AG$72)</f>
        <v/>
      </c>
      <c r="AH23" s="322" t="str">
        <f>IF('salario real - UMN'!AH23=0,"",AH$72*'salario real - UMN'!AH23/'salario real - UMN'!AH$72)</f>
        <v/>
      </c>
      <c r="AI23" s="322" t="str">
        <f>IF('salario real - UMN'!AI23=0,"",AI$72*'salario real - UMN'!AI23/'salario real - UMN'!AI$72)</f>
        <v/>
      </c>
    </row>
    <row r="24" spans="1:36" ht="14.25" x14ac:dyDescent="0.25">
      <c r="A24" s="321">
        <v>1957</v>
      </c>
      <c r="B24" s="322" t="str">
        <f>IF('salario real - UMN'!B24=0,"",'salario nominal - UMN'!B24/'PPP-AIC'!B76)</f>
        <v/>
      </c>
      <c r="C24" s="322">
        <f>IF('salario real - UMN'!C24=0,"",'salario nominal - UMN'!C24/'PPP-AIC'!C76)</f>
        <v>169.28854672683593</v>
      </c>
      <c r="D24" s="322" t="str">
        <f>IF('salario real - UMN'!D24=0,"",'salario nominal - UMN'!D24/'PPP-AIC'!D76)</f>
        <v/>
      </c>
      <c r="E24" s="322" t="str">
        <f>IF('salario real - UMN'!E24=0,"",'salario nominal - UMN'!E24/'PPP-AIC'!E76)</f>
        <v/>
      </c>
      <c r="F24" s="322" t="str">
        <f>IF('salario real - UMN'!F24=0,"",'salario nominal - UMN'!F24/'PPP-AIC'!F76)</f>
        <v/>
      </c>
      <c r="G24" s="322" t="str">
        <f>IF('salario real - UMN'!G24=0,"",'salario nominal - UMN'!G24/'PPP-AIC'!G76)</f>
        <v/>
      </c>
      <c r="H24" s="322" t="str">
        <f>IF('salario real - UMN'!H24=0,"",'salario nominal - UMN'!H24/'PPP-AIC'!H76)</f>
        <v/>
      </c>
      <c r="I24" s="322" t="str">
        <f>IF('salario real - UMN'!I24=0,"",'salario nominal - UMN'!I24/'PPP-AIC'!I76)</f>
        <v/>
      </c>
      <c r="J24" s="322" t="str">
        <f>IF('salario real - UMN'!J24=0,"",'salario nominal - UMN'!J24/'PPP-AIC'!J76)</f>
        <v/>
      </c>
      <c r="K24" s="322" t="str">
        <f>IF('salario real - UMN'!K24=0,"",'salario nominal - UMN'!K24/'PPP-AIC'!K76)</f>
        <v/>
      </c>
      <c r="L24" s="322" t="str">
        <f>IF('salario real - UMN'!L24=0,"",'salario nominal - UMN'!L24/'PPP-AIC'!L76)</f>
        <v/>
      </c>
      <c r="M24" s="322" t="str">
        <f>IF('salario real - UMN'!M24=0,"",'salario nominal - UMN'!M24/'PPP-AIC'!M76)</f>
        <v/>
      </c>
      <c r="N24" s="322">
        <f>IF('salario real - UMN'!N24=0,"",'salario nominal - UMN'!N24/'PPP-AIC'!N76)</f>
        <v>402.36551688613264</v>
      </c>
      <c r="O24" s="322" t="str">
        <f>IF('salario real - UMN'!O24=0,"",'salario nominal - UMN'!O24/'PPP-AIC'!O76)</f>
        <v/>
      </c>
      <c r="P24" s="322" t="str">
        <f>IF('salario real - UMN'!P24=0,"",'salario nominal - UMN'!P24/'PPP-AIC'!P76)</f>
        <v/>
      </c>
      <c r="Q24" s="322">
        <f>IF('salario real - UMN'!Q24=0,"",'salario nominal - UMN'!Q24/'PPP-AIC'!Q76)</f>
        <v>176.90969236628413</v>
      </c>
      <c r="R24" s="322" t="str">
        <f>IF('salario real - UMN'!R24=0,"",'salario nominal - UMN'!R24/'PPP-AIC'!R76)</f>
        <v/>
      </c>
      <c r="S24" s="322" t="str">
        <f>IF('salario real - UMN'!S24=0,"",'salario nominal - UMN'!S24/'PPP-AIC'!S76)</f>
        <v/>
      </c>
      <c r="T24" s="322" t="str">
        <f>IF('salario real - UMN'!T24=0,"",'salario nominal - UMN'!T24/'PPP-AIC'!T76)</f>
        <v/>
      </c>
      <c r="U24" s="322" t="str">
        <f>IF('salario real - UMN'!U24=0,"",'salario nominal - UMN'!U24/'PPP-AIC'!U76)</f>
        <v/>
      </c>
      <c r="V24" s="322" t="str">
        <f>IF('salario real - UMN'!V24=0,"",'salario nominal - UMN'!V24/'PPP-AIC'!V76)</f>
        <v/>
      </c>
      <c r="W24" s="322" t="str">
        <f>IF('salario real - UMN'!W24=0,"",'salario nominal - UMN'!W24/'PPP-AIC'!W76)</f>
        <v/>
      </c>
      <c r="X24" s="322" t="str">
        <f>IF('salario real - UMN'!X24=0,"",'salario nominal - UMN'!X24/'PPP-AIC'!X76)</f>
        <v/>
      </c>
      <c r="Y24" s="322" t="str">
        <f>IF('salario real - UMN'!Y24=0,"",'salario nominal - UMN'!Y24/'PPP-AIC'!Y76)</f>
        <v/>
      </c>
      <c r="Z24" s="322" t="str">
        <f>IF('salario real - UMN'!Z24=0,"",'salario nominal - UMN'!Z24/'PPP-AIC'!Z76)</f>
        <v/>
      </c>
      <c r="AA24" s="322" t="str">
        <f>IF('salario real - UMN'!AA24=0,"",'salario nominal - UMN'!AA24/'PPP-AIC'!AA76)</f>
        <v/>
      </c>
      <c r="AB24" s="322" t="str">
        <f>IF('salario real - UMN'!AB24=0,"",'salario nominal - UMN'!AB24/'PPP-AIC'!AB76)</f>
        <v/>
      </c>
      <c r="AC24" s="322" t="str">
        <f>IF('salario real - UMN'!AC24=0,"",'salario nominal - UMN'!AC24/'PPP-AIC'!AC76)</f>
        <v/>
      </c>
      <c r="AD24" s="322" t="str">
        <f>IF('salario real - UMN'!AD24=0,"",'salario nominal - UMN'!AD24/'PPP-AIC'!AD76)</f>
        <v/>
      </c>
      <c r="AE24" s="322" t="str">
        <f>IF('salario real - UMN'!AE24=0,"",'salario nominal - UMN'!AE24/'PPP-AIC'!AE76)</f>
        <v/>
      </c>
      <c r="AF24" s="322" t="str">
        <f>IF('salario real - UMN'!AF24=0,"",'salario nominal - UMN'!AF24/'PPP-AIC'!AF76)</f>
        <v/>
      </c>
      <c r="AG24" s="322" t="str">
        <f>IF('salario real - UMN'!AG24=0,"",'salario nominal - UMN'!AG24/'PPP-AIC'!AG76)</f>
        <v/>
      </c>
      <c r="AH24" s="322" t="str">
        <f>IF('salario real - UMN'!AH24=0,"",'salario nominal - UMN'!AH24/'PPP-AIC'!AH76)</f>
        <v/>
      </c>
      <c r="AI24" s="322" t="str">
        <f>IF('salario real - UMN'!AI24=0,"",'salario nominal - UMN'!AI24/'PPP-AIC'!AI76)</f>
        <v/>
      </c>
      <c r="AJ24" s="322" t="str">
        <f>IF('salario real - UMN'!AJ24=0,"",'salario nominal - UMN'!AJ24/'PPP-AIC'!AJ76)</f>
        <v/>
      </c>
    </row>
    <row r="25" spans="1:36" ht="14.25" x14ac:dyDescent="0.25">
      <c r="A25" s="321">
        <v>1958</v>
      </c>
      <c r="B25" s="322" t="str">
        <f>IF('salario real - UMN'!B25=0,"",'salario nominal - UMN'!B25/'PPP-AIC'!B77)</f>
        <v/>
      </c>
      <c r="C25" s="322">
        <f>IF('salario real - UMN'!C25=0,"",'salario nominal - UMN'!C25/'PPP-AIC'!C77)</f>
        <v>189.68934847443103</v>
      </c>
      <c r="D25" s="322" t="str">
        <f>IF('salario real - UMN'!D25=0,"",'salario nominal - UMN'!D25/'PPP-AIC'!D77)</f>
        <v/>
      </c>
      <c r="E25" s="322" t="str">
        <f>IF('salario real - UMN'!E25=0,"",'salario nominal - UMN'!E25/'PPP-AIC'!E77)</f>
        <v/>
      </c>
      <c r="F25" s="322" t="str">
        <f>IF('salario real - UMN'!F25=0,"",'salario nominal - UMN'!F25/'PPP-AIC'!F77)</f>
        <v/>
      </c>
      <c r="G25" s="322" t="str">
        <f>IF('salario real - UMN'!G25=0,"",'salario nominal - UMN'!G25/'PPP-AIC'!G77)</f>
        <v/>
      </c>
      <c r="H25" s="322" t="str">
        <f>IF('salario real - UMN'!H25=0,"",'salario nominal - UMN'!H25/'PPP-AIC'!H77)</f>
        <v/>
      </c>
      <c r="I25" s="322" t="str">
        <f>IF('salario real - UMN'!I25=0,"",'salario nominal - UMN'!I25/'PPP-AIC'!I77)</f>
        <v/>
      </c>
      <c r="J25" s="322" t="str">
        <f>IF('salario real - UMN'!J25=0,"",'salario nominal - UMN'!J25/'PPP-AIC'!J77)</f>
        <v/>
      </c>
      <c r="K25" s="322" t="str">
        <f>IF('salario real - UMN'!K25=0,"",'salario nominal - UMN'!K25/'PPP-AIC'!K77)</f>
        <v/>
      </c>
      <c r="L25" s="322" t="str">
        <f>IF('salario real - UMN'!L25=0,"",'salario nominal - UMN'!L25/'PPP-AIC'!L77)</f>
        <v/>
      </c>
      <c r="M25" s="322" t="str">
        <f>IF('salario real - UMN'!M25=0,"",'salario nominal - UMN'!M25/'PPP-AIC'!M77)</f>
        <v/>
      </c>
      <c r="N25" s="322">
        <f>IF('salario real - UMN'!N25=0,"",'salario nominal - UMN'!N25/'PPP-AIC'!N77)</f>
        <v>415.5963336931805</v>
      </c>
      <c r="O25" s="322" t="str">
        <f>IF('salario real - UMN'!O25=0,"",'salario nominal - UMN'!O25/'PPP-AIC'!O77)</f>
        <v/>
      </c>
      <c r="P25" s="322" t="str">
        <f>IF('salario real - UMN'!P25=0,"",'salario nominal - UMN'!P25/'PPP-AIC'!P77)</f>
        <v/>
      </c>
      <c r="Q25" s="322">
        <f>IF('salario real - UMN'!Q25=0,"",'salario nominal - UMN'!Q25/'PPP-AIC'!Q77)</f>
        <v>177.50229854828569</v>
      </c>
      <c r="R25" s="322" t="str">
        <f>IF('salario real - UMN'!R25=0,"",'salario nominal - UMN'!R25/'PPP-AIC'!R77)</f>
        <v/>
      </c>
      <c r="S25" s="322" t="str">
        <f>IF('salario real - UMN'!S25=0,"",'salario nominal - UMN'!S25/'PPP-AIC'!S77)</f>
        <v/>
      </c>
      <c r="T25" s="322" t="str">
        <f>IF('salario real - UMN'!T25=0,"",'salario nominal - UMN'!T25/'PPP-AIC'!T77)</f>
        <v/>
      </c>
      <c r="U25" s="322" t="str">
        <f>IF('salario real - UMN'!U25=0,"",'salario nominal - UMN'!U25/'PPP-AIC'!U77)</f>
        <v/>
      </c>
      <c r="V25" s="322" t="str">
        <f>IF('salario real - UMN'!V25=0,"",'salario nominal - UMN'!V25/'PPP-AIC'!V77)</f>
        <v/>
      </c>
      <c r="W25" s="322" t="str">
        <f>IF('salario real - UMN'!W25=0,"",'salario nominal - UMN'!W25/'PPP-AIC'!W77)</f>
        <v/>
      </c>
      <c r="X25" s="322" t="str">
        <f>IF('salario real - UMN'!X25=0,"",'salario nominal - UMN'!X25/'PPP-AIC'!X77)</f>
        <v/>
      </c>
      <c r="Y25" s="322" t="str">
        <f>IF('salario real - UMN'!Y25=0,"",'salario nominal - UMN'!Y25/'PPP-AIC'!Y77)</f>
        <v/>
      </c>
      <c r="Z25" s="322" t="str">
        <f>IF('salario real - UMN'!Z25=0,"",'salario nominal - UMN'!Z25/'PPP-AIC'!Z77)</f>
        <v/>
      </c>
      <c r="AA25" s="322" t="str">
        <f>IF('salario real - UMN'!AA25=0,"",'salario nominal - UMN'!AA25/'PPP-AIC'!AA77)</f>
        <v/>
      </c>
      <c r="AB25" s="322" t="str">
        <f>IF('salario real - UMN'!AB25=0,"",'salario nominal - UMN'!AB25/'PPP-AIC'!AB77)</f>
        <v/>
      </c>
      <c r="AC25" s="322" t="str">
        <f>IF('salario real - UMN'!AC25=0,"",'salario nominal - UMN'!AC25/'PPP-AIC'!AC77)</f>
        <v/>
      </c>
      <c r="AD25" s="322" t="str">
        <f>IF('salario real - UMN'!AD25=0,"",'salario nominal - UMN'!AD25/'PPP-AIC'!AD77)</f>
        <v/>
      </c>
      <c r="AE25" s="322" t="str">
        <f>IF('salario real - UMN'!AE25=0,"",'salario nominal - UMN'!AE25/'PPP-AIC'!AE77)</f>
        <v/>
      </c>
      <c r="AF25" s="322" t="str">
        <f>IF('salario real - UMN'!AF25=0,"",'salario nominal - UMN'!AF25/'PPP-AIC'!AF77)</f>
        <v/>
      </c>
      <c r="AG25" s="322" t="str">
        <f>IF('salario real - UMN'!AG25=0,"",'salario nominal - UMN'!AG25/'PPP-AIC'!AG77)</f>
        <v/>
      </c>
      <c r="AH25" s="322" t="str">
        <f>IF('salario real - UMN'!AH25=0,"",'salario nominal - UMN'!AH25/'PPP-AIC'!AH77)</f>
        <v/>
      </c>
      <c r="AI25" s="322" t="str">
        <f>IF('salario real - UMN'!AI25=0,"",'salario nominal - UMN'!AI25/'PPP-AIC'!AI77)</f>
        <v/>
      </c>
      <c r="AJ25" s="322" t="str">
        <f>IF('salario real - UMN'!AJ25=0,"",'salario nominal - UMN'!AJ25/'PPP-AIC'!AJ77)</f>
        <v/>
      </c>
    </row>
    <row r="26" spans="1:36" ht="14.25" x14ac:dyDescent="0.25">
      <c r="A26" s="321">
        <v>1959</v>
      </c>
      <c r="B26" s="322" t="str">
        <f>IF('salario real - UMN'!B26=0,"",'salario nominal - UMN'!B26/'PPP-AIC'!B78)</f>
        <v/>
      </c>
      <c r="C26" s="322">
        <f>IF('salario real - UMN'!C26=0,"",'salario nominal - UMN'!C26/'PPP-AIC'!C78)</f>
        <v>147.32721325936851</v>
      </c>
      <c r="D26" s="322" t="str">
        <f>IF('salario real - UMN'!D26=0,"",'salario nominal - UMN'!D26/'PPP-AIC'!D78)</f>
        <v/>
      </c>
      <c r="E26" s="322" t="str">
        <f>IF('salario real - UMN'!E26=0,"",'salario nominal - UMN'!E26/'PPP-AIC'!E78)</f>
        <v/>
      </c>
      <c r="F26" s="322" t="str">
        <f>IF('salario real - UMN'!F26=0,"",'salario nominal - UMN'!F26/'PPP-AIC'!F78)</f>
        <v/>
      </c>
      <c r="G26" s="322" t="str">
        <f>IF('salario real - UMN'!G26=0,"",'salario nominal - UMN'!G26/'PPP-AIC'!G78)</f>
        <v/>
      </c>
      <c r="H26" s="322" t="str">
        <f>IF('salario real - UMN'!H26=0,"",'salario nominal - UMN'!H26/'PPP-AIC'!H78)</f>
        <v/>
      </c>
      <c r="I26" s="322" t="str">
        <f>IF('salario real - UMN'!I26=0,"",'salario nominal - UMN'!I26/'PPP-AIC'!I78)</f>
        <v/>
      </c>
      <c r="J26" s="322" t="str">
        <f>IF('salario real - UMN'!J26=0,"",'salario nominal - UMN'!J26/'PPP-AIC'!J78)</f>
        <v/>
      </c>
      <c r="K26" s="322" t="str">
        <f>IF('salario real - UMN'!K26=0,"",'salario nominal - UMN'!K26/'PPP-AIC'!K78)</f>
        <v/>
      </c>
      <c r="L26" s="322" t="str">
        <f>IF('salario real - UMN'!L26=0,"",'salario nominal - UMN'!L26/'PPP-AIC'!L78)</f>
        <v/>
      </c>
      <c r="M26" s="322" t="str">
        <f>IF('salario real - UMN'!M26=0,"",'salario nominal - UMN'!M26/'PPP-AIC'!M78)</f>
        <v/>
      </c>
      <c r="N26" s="322">
        <f>IF('salario real - UMN'!N26=0,"",'salario nominal - UMN'!N26/'PPP-AIC'!N78)</f>
        <v>436.07494284142541</v>
      </c>
      <c r="O26" s="322" t="str">
        <f>IF('salario real - UMN'!O26=0,"",'salario nominal - UMN'!O26/'PPP-AIC'!O78)</f>
        <v/>
      </c>
      <c r="P26" s="322" t="str">
        <f>IF('salario real - UMN'!P26=0,"",'salario nominal - UMN'!P26/'PPP-AIC'!P78)</f>
        <v/>
      </c>
      <c r="Q26" s="322">
        <f>IF('salario real - UMN'!Q26=0,"",'salario nominal - UMN'!Q26/'PPP-AIC'!Q78)</f>
        <v>186.50455340300286</v>
      </c>
      <c r="R26" s="322" t="str">
        <f>IF('salario real - UMN'!R26=0,"",'salario nominal - UMN'!R26/'PPP-AIC'!R78)</f>
        <v/>
      </c>
      <c r="S26" s="322" t="str">
        <f>IF('salario real - UMN'!S26=0,"",'salario nominal - UMN'!S26/'PPP-AIC'!S78)</f>
        <v/>
      </c>
      <c r="T26" s="322" t="str">
        <f>IF('salario real - UMN'!T26=0,"",'salario nominal - UMN'!T26/'PPP-AIC'!T78)</f>
        <v/>
      </c>
      <c r="U26" s="322" t="str">
        <f>IF('salario real - UMN'!U26=0,"",'salario nominal - UMN'!U26/'PPP-AIC'!U78)</f>
        <v/>
      </c>
      <c r="V26" s="322" t="str">
        <f>IF('salario real - UMN'!V26=0,"",'salario nominal - UMN'!V26/'PPP-AIC'!V78)</f>
        <v/>
      </c>
      <c r="W26" s="322" t="str">
        <f>IF('salario real - UMN'!W26=0,"",'salario nominal - UMN'!W26/'PPP-AIC'!W78)</f>
        <v/>
      </c>
      <c r="X26" s="322" t="str">
        <f>IF('salario real - UMN'!X26=0,"",'salario nominal - UMN'!X26/'PPP-AIC'!X78)</f>
        <v/>
      </c>
      <c r="Y26" s="322" t="str">
        <f>IF('salario real - UMN'!Y26=0,"",'salario nominal - UMN'!Y26/'PPP-AIC'!Y78)</f>
        <v/>
      </c>
      <c r="Z26" s="322" t="str">
        <f>IF('salario real - UMN'!Z26=0,"",'salario nominal - UMN'!Z26/'PPP-AIC'!Z78)</f>
        <v/>
      </c>
      <c r="AA26" s="322" t="str">
        <f>IF('salario real - UMN'!AA26=0,"",'salario nominal - UMN'!AA26/'PPP-AIC'!AA78)</f>
        <v/>
      </c>
      <c r="AB26" s="322" t="str">
        <f>IF('salario real - UMN'!AB26=0,"",'salario nominal - UMN'!AB26/'PPP-AIC'!AB78)</f>
        <v/>
      </c>
      <c r="AC26" s="322" t="str">
        <f>IF('salario real - UMN'!AC26=0,"",'salario nominal - UMN'!AC26/'PPP-AIC'!AC78)</f>
        <v/>
      </c>
      <c r="AD26" s="322" t="str">
        <f>IF('salario real - UMN'!AD26=0,"",'salario nominal - UMN'!AD26/'PPP-AIC'!AD78)</f>
        <v/>
      </c>
      <c r="AE26" s="322" t="str">
        <f>IF('salario real - UMN'!AE26=0,"",'salario nominal - UMN'!AE26/'PPP-AIC'!AE78)</f>
        <v/>
      </c>
      <c r="AF26" s="322" t="str">
        <f>IF('salario real - UMN'!AF26=0,"",'salario nominal - UMN'!AF26/'PPP-AIC'!AF78)</f>
        <v/>
      </c>
      <c r="AG26" s="322" t="str">
        <f>IF('salario real - UMN'!AG26=0,"",'salario nominal - UMN'!AG26/'PPP-AIC'!AG78)</f>
        <v/>
      </c>
      <c r="AH26" s="322" t="str">
        <f>IF('salario real - UMN'!AH26=0,"",'salario nominal - UMN'!AH26/'PPP-AIC'!AH78)</f>
        <v/>
      </c>
      <c r="AI26" s="322" t="str">
        <f>IF('salario real - UMN'!AI26=0,"",'salario nominal - UMN'!AI26/'PPP-AIC'!AI78)</f>
        <v/>
      </c>
      <c r="AJ26" s="322" t="str">
        <f>IF('salario real - UMN'!AJ26=0,"",'salario nominal - UMN'!AJ26/'PPP-AIC'!AJ78)</f>
        <v/>
      </c>
    </row>
    <row r="27" spans="1:36" ht="14.25" x14ac:dyDescent="0.25">
      <c r="A27" s="321">
        <v>1960</v>
      </c>
      <c r="B27" s="322" t="str">
        <f>IF('salario real - UMN'!B27=0,"",'salario nominal - UMN'!B27/'PPP-AIC'!B79)</f>
        <v/>
      </c>
      <c r="C27" s="322">
        <f>IF('salario real - UMN'!C27=0,"",'salario nominal - UMN'!C27/'PPP-AIC'!C79)</f>
        <v>151.9368069754826</v>
      </c>
      <c r="D27" s="322" t="str">
        <f>IF('salario real - UMN'!D27=0,"",'salario nominal - UMN'!D27/'PPP-AIC'!D79)</f>
        <v/>
      </c>
      <c r="E27" s="322" t="str">
        <f>IF('salario real - UMN'!E27=0,"",'salario nominal - UMN'!E27/'PPP-AIC'!E79)</f>
        <v/>
      </c>
      <c r="F27" s="322" t="str">
        <f>IF('salario real - UMN'!F27=0,"",'salario nominal - UMN'!F27/'PPP-AIC'!F79)</f>
        <v/>
      </c>
      <c r="G27" s="322" t="str">
        <f>IF('salario real - UMN'!G27=0,"",'salario nominal - UMN'!G27/'PPP-AIC'!G79)</f>
        <v/>
      </c>
      <c r="H27" s="322" t="str">
        <f>IF('salario real - UMN'!H27=0,"",'salario nominal - UMN'!H27/'PPP-AIC'!H79)</f>
        <v/>
      </c>
      <c r="I27" s="322" t="str">
        <f>IF('salario real - UMN'!I27=0,"",'salario nominal - UMN'!I27/'PPP-AIC'!I79)</f>
        <v/>
      </c>
      <c r="J27" s="322" t="str">
        <f>IF('salario real - UMN'!J27=0,"",'salario nominal - UMN'!J27/'PPP-AIC'!J79)</f>
        <v/>
      </c>
      <c r="K27" s="322" t="str">
        <f>IF('salario real - UMN'!K27=0,"",'salario nominal - UMN'!K27/'PPP-AIC'!K79)</f>
        <v/>
      </c>
      <c r="L27" s="322" t="str">
        <f>IF('salario real - UMN'!L27=0,"",'salario nominal - UMN'!L27/'PPP-AIC'!L79)</f>
        <v/>
      </c>
      <c r="M27" s="322" t="str">
        <f>IF('salario real - UMN'!M27=0,"",'salario nominal - UMN'!M27/'PPP-AIC'!M79)</f>
        <v/>
      </c>
      <c r="N27" s="322">
        <f>IF('salario real - UMN'!N27=0,"",'salario nominal - UMN'!N27/'PPP-AIC'!N79)</f>
        <v>451.72987460142389</v>
      </c>
      <c r="O27" s="322" t="str">
        <f>IF('salario real - UMN'!O27=0,"",'salario nominal - UMN'!O27/'PPP-AIC'!O79)</f>
        <v/>
      </c>
      <c r="P27" s="322" t="str">
        <f>IF('salario real - UMN'!P27=0,"",'salario nominal - UMN'!P27/'PPP-AIC'!P79)</f>
        <v/>
      </c>
      <c r="Q27" s="322">
        <f>IF('salario real - UMN'!Q27=0,"",'salario nominal - UMN'!Q27/'PPP-AIC'!Q79)</f>
        <v>196.32215995357711</v>
      </c>
      <c r="R27" s="322" t="str">
        <f>IF('salario real - UMN'!R27=0,"",'salario nominal - UMN'!R27/'PPP-AIC'!R79)</f>
        <v/>
      </c>
      <c r="S27" s="322" t="str">
        <f>IF('salario real - UMN'!S27=0,"",'salario nominal - UMN'!S27/'PPP-AIC'!S79)</f>
        <v/>
      </c>
      <c r="T27" s="322" t="str">
        <f>IF('salario real - UMN'!T27=0,"",'salario nominal - UMN'!T27/'PPP-AIC'!T79)</f>
        <v/>
      </c>
      <c r="U27" s="322" t="str">
        <f>IF('salario real - UMN'!U27=0,"",'salario nominal - UMN'!U27/'PPP-AIC'!U79)</f>
        <v/>
      </c>
      <c r="V27" s="322" t="str">
        <f>IF('salario real - UMN'!V27=0,"",'salario nominal - UMN'!V27/'PPP-AIC'!V79)</f>
        <v/>
      </c>
      <c r="W27" s="322" t="str">
        <f>IF('salario real - UMN'!W27=0,"",'salario nominal - UMN'!W27/'PPP-AIC'!W79)</f>
        <v/>
      </c>
      <c r="X27" s="322" t="str">
        <f>IF('salario real - UMN'!X27=0,"",'salario nominal - UMN'!X27/'PPP-AIC'!X79)</f>
        <v/>
      </c>
      <c r="Y27" s="322" t="str">
        <f>IF('salario real - UMN'!Y27=0,"",'salario nominal - UMN'!Y27/'PPP-AIC'!Y79)</f>
        <v/>
      </c>
      <c r="Z27" s="322" t="str">
        <f>IF('salario real - UMN'!Z27=0,"",'salario nominal - UMN'!Z27/'PPP-AIC'!Z79)</f>
        <v/>
      </c>
      <c r="AA27" s="322" t="str">
        <f>IF('salario real - UMN'!AA27=0,"",'salario nominal - UMN'!AA27/'PPP-AIC'!AA79)</f>
        <v/>
      </c>
      <c r="AB27" s="322" t="str">
        <f>IF('salario real - UMN'!AB27=0,"",'salario nominal - UMN'!AB27/'PPP-AIC'!AB79)</f>
        <v/>
      </c>
      <c r="AC27" s="322" t="str">
        <f>IF('salario real - UMN'!AC27=0,"",'salario nominal - UMN'!AC27/'PPP-AIC'!AC79)</f>
        <v/>
      </c>
      <c r="AD27" s="322" t="str">
        <f>IF('salario real - UMN'!AD27=0,"",'salario nominal - UMN'!AD27/'PPP-AIC'!AD79)</f>
        <v/>
      </c>
      <c r="AE27" s="322" t="str">
        <f>IF('salario real - UMN'!AE27=0,"",'salario nominal - UMN'!AE27/'PPP-AIC'!AE79)</f>
        <v/>
      </c>
      <c r="AF27" s="322" t="str">
        <f>IF('salario real - UMN'!AF27=0,"",'salario nominal - UMN'!AF27/'PPP-AIC'!AF79)</f>
        <v/>
      </c>
      <c r="AG27" s="322" t="str">
        <f>IF('salario real - UMN'!AG27=0,"",'salario nominal - UMN'!AG27/'PPP-AIC'!AG79)</f>
        <v/>
      </c>
      <c r="AH27" s="322" t="str">
        <f>IF('salario real - UMN'!AH27=0,"",'salario nominal - UMN'!AH27/'PPP-AIC'!AH79)</f>
        <v/>
      </c>
      <c r="AI27" s="322" t="str">
        <f>IF('salario real - UMN'!AI27=0,"",'salario nominal - UMN'!AI27/'PPP-AIC'!AI79)</f>
        <v/>
      </c>
      <c r="AJ27" s="322" t="str">
        <f>IF('salario real - UMN'!AJ27=0,"",'salario nominal - UMN'!AJ27/'PPP-AIC'!AJ79)</f>
        <v/>
      </c>
    </row>
    <row r="28" spans="1:36" ht="14.25" x14ac:dyDescent="0.25">
      <c r="A28" s="321">
        <v>1961</v>
      </c>
      <c r="B28" s="322" t="str">
        <f>IF('salario real - UMN'!B28=0,"",'salario nominal - UMN'!B28/'PPP-AIC'!B80)</f>
        <v/>
      </c>
      <c r="C28" s="322">
        <f>IF('salario real - UMN'!C28=0,"",'salario nominal - UMN'!C28/'PPP-AIC'!C80)</f>
        <v>170.17463372682863</v>
      </c>
      <c r="D28" s="322" t="str">
        <f>IF('salario real - UMN'!D28=0,"",'salario nominal - UMN'!D28/'PPP-AIC'!D80)</f>
        <v/>
      </c>
      <c r="E28" s="322" t="str">
        <f>IF('salario real - UMN'!E28=0,"",'salario nominal - UMN'!E28/'PPP-AIC'!E80)</f>
        <v/>
      </c>
      <c r="F28" s="322" t="str">
        <f>IF('salario real - UMN'!F28=0,"",'salario nominal - UMN'!F28/'PPP-AIC'!F80)</f>
        <v/>
      </c>
      <c r="G28" s="322" t="str">
        <f>IF('salario real - UMN'!G28=0,"",'salario nominal - UMN'!G28/'PPP-AIC'!G80)</f>
        <v/>
      </c>
      <c r="H28" s="322" t="str">
        <f>IF('salario real - UMN'!H28=0,"",'salario nominal - UMN'!H28/'PPP-AIC'!H80)</f>
        <v/>
      </c>
      <c r="I28" s="322" t="str">
        <f>IF('salario real - UMN'!I28=0,"",'salario nominal - UMN'!I28/'PPP-AIC'!I80)</f>
        <v/>
      </c>
      <c r="J28" s="322" t="str">
        <f>IF('salario real - UMN'!J28=0,"",'salario nominal - UMN'!J28/'PPP-AIC'!J80)</f>
        <v/>
      </c>
      <c r="K28" s="322" t="str">
        <f>IF('salario real - UMN'!K28=0,"",'salario nominal - UMN'!K28/'PPP-AIC'!K80)</f>
        <v/>
      </c>
      <c r="L28" s="322" t="str">
        <f>IF('salario real - UMN'!L28=0,"",'salario nominal - UMN'!L28/'PPP-AIC'!L80)</f>
        <v/>
      </c>
      <c r="M28" s="322" t="str">
        <f>IF('salario real - UMN'!M28=0,"",'salario nominal - UMN'!M28/'PPP-AIC'!M80)</f>
        <v/>
      </c>
      <c r="N28" s="322">
        <f>IF('salario real - UMN'!N28=0,"",'salario nominal - UMN'!N28/'PPP-AIC'!N80)</f>
        <v>464.06519880440749</v>
      </c>
      <c r="O28" s="322" t="str">
        <f>IF('salario real - UMN'!O28=0,"",'salario nominal - UMN'!O28/'PPP-AIC'!O80)</f>
        <v/>
      </c>
      <c r="P28" s="322" t="str">
        <f>IF('salario real - UMN'!P28=0,"",'salario nominal - UMN'!P28/'PPP-AIC'!P80)</f>
        <v/>
      </c>
      <c r="Q28" s="322">
        <f>IF('salario real - UMN'!Q28=0,"",'salario nominal - UMN'!Q28/'PPP-AIC'!Q80)</f>
        <v>213.9955597418305</v>
      </c>
      <c r="R28" s="322" t="str">
        <f>IF('salario real - UMN'!R28=0,"",'salario nominal - UMN'!R28/'PPP-AIC'!R80)</f>
        <v/>
      </c>
      <c r="S28" s="322" t="str">
        <f>IF('salario real - UMN'!S28=0,"",'salario nominal - UMN'!S28/'PPP-AIC'!S80)</f>
        <v/>
      </c>
      <c r="T28" s="322" t="str">
        <f>IF('salario real - UMN'!T28=0,"",'salario nominal - UMN'!T28/'PPP-AIC'!T80)</f>
        <v/>
      </c>
      <c r="U28" s="322" t="str">
        <f>IF('salario real - UMN'!U28=0,"",'salario nominal - UMN'!U28/'PPP-AIC'!U80)</f>
        <v/>
      </c>
      <c r="V28" s="322" t="str">
        <f>IF('salario real - UMN'!V28=0,"",'salario nominal - UMN'!V28/'PPP-AIC'!V80)</f>
        <v/>
      </c>
      <c r="W28" s="322" t="str">
        <f>IF('salario real - UMN'!W28=0,"",'salario nominal - UMN'!W28/'PPP-AIC'!W80)</f>
        <v/>
      </c>
      <c r="X28" s="322" t="str">
        <f>IF('salario real - UMN'!X28=0,"",'salario nominal - UMN'!X28/'PPP-AIC'!X80)</f>
        <v/>
      </c>
      <c r="Y28" s="322" t="str">
        <f>IF('salario real - UMN'!Y28=0,"",'salario nominal - UMN'!Y28/'PPP-AIC'!Y80)</f>
        <v/>
      </c>
      <c r="Z28" s="322" t="str">
        <f>IF('salario real - UMN'!Z28=0,"",'salario nominal - UMN'!Z28/'PPP-AIC'!Z80)</f>
        <v/>
      </c>
      <c r="AA28" s="322" t="str">
        <f>IF('salario real - UMN'!AA28=0,"",'salario nominal - UMN'!AA28/'PPP-AIC'!AA80)</f>
        <v/>
      </c>
      <c r="AB28" s="322" t="str">
        <f>IF('salario real - UMN'!AB28=0,"",'salario nominal - UMN'!AB28/'PPP-AIC'!AB80)</f>
        <v/>
      </c>
      <c r="AC28" s="322" t="str">
        <f>IF('salario real - UMN'!AC28=0,"",'salario nominal - UMN'!AC28/'PPP-AIC'!AC80)</f>
        <v/>
      </c>
      <c r="AD28" s="322" t="str">
        <f>IF('salario real - UMN'!AD28=0,"",'salario nominal - UMN'!AD28/'PPP-AIC'!AD80)</f>
        <v/>
      </c>
      <c r="AE28" s="322" t="str">
        <f>IF('salario real - UMN'!AE28=0,"",'salario nominal - UMN'!AE28/'PPP-AIC'!AE80)</f>
        <v/>
      </c>
      <c r="AF28" s="322" t="str">
        <f>IF('salario real - UMN'!AF28=0,"",'salario nominal - UMN'!AF28/'PPP-AIC'!AF80)</f>
        <v/>
      </c>
      <c r="AG28" s="322" t="str">
        <f>IF('salario real - UMN'!AG28=0,"",'salario nominal - UMN'!AG28/'PPP-AIC'!AG80)</f>
        <v/>
      </c>
      <c r="AH28" s="322" t="str">
        <f>IF('salario real - UMN'!AH28=0,"",'salario nominal - UMN'!AH28/'PPP-AIC'!AH80)</f>
        <v/>
      </c>
      <c r="AI28" s="322" t="str">
        <f>IF('salario real - UMN'!AI28=0,"",'salario nominal - UMN'!AI28/'PPP-AIC'!AI80)</f>
        <v/>
      </c>
      <c r="AJ28" s="322" t="str">
        <f>IF('salario real - UMN'!AJ28=0,"",'salario nominal - UMN'!AJ28/'PPP-AIC'!AJ80)</f>
        <v/>
      </c>
    </row>
    <row r="29" spans="1:36" ht="14.25" x14ac:dyDescent="0.25">
      <c r="A29" s="321">
        <v>1962</v>
      </c>
      <c r="B29" s="322" t="str">
        <f>IF('salario real - UMN'!B29=0,"",'salario nominal - UMN'!B29/'PPP-AIC'!B81)</f>
        <v/>
      </c>
      <c r="C29" s="322">
        <f>IF('salario real - UMN'!C29=0,"",'salario nominal - UMN'!C29/'PPP-AIC'!C81)</f>
        <v>172.85126124612674</v>
      </c>
      <c r="D29" s="322" t="str">
        <f>IF('salario real - UMN'!D29=0,"",'salario nominal - UMN'!D29/'PPP-AIC'!D81)</f>
        <v/>
      </c>
      <c r="E29" s="322" t="str">
        <f>IF('salario real - UMN'!E29=0,"",'salario nominal - UMN'!E29/'PPP-AIC'!E81)</f>
        <v/>
      </c>
      <c r="F29" s="322" t="str">
        <f>IF('salario real - UMN'!F29=0,"",'salario nominal - UMN'!F29/'PPP-AIC'!F81)</f>
        <v/>
      </c>
      <c r="G29" s="322" t="str">
        <f>IF('salario real - UMN'!G29=0,"",'salario nominal - UMN'!G29/'PPP-AIC'!G81)</f>
        <v/>
      </c>
      <c r="H29" s="322" t="str">
        <f>IF('salario real - UMN'!H29=0,"",'salario nominal - UMN'!H29/'PPP-AIC'!H81)</f>
        <v/>
      </c>
      <c r="I29" s="322" t="str">
        <f>IF('salario real - UMN'!I29=0,"",'salario nominal - UMN'!I29/'PPP-AIC'!I81)</f>
        <v/>
      </c>
      <c r="J29" s="322" t="str">
        <f>IF('salario real - UMN'!J29=0,"",'salario nominal - UMN'!J29/'PPP-AIC'!J81)</f>
        <v/>
      </c>
      <c r="K29" s="322" t="str">
        <f>IF('salario real - UMN'!K29=0,"",'salario nominal - UMN'!K29/'PPP-AIC'!K81)</f>
        <v/>
      </c>
      <c r="L29" s="322" t="str">
        <f>IF('salario real - UMN'!L29=0,"",'salario nominal - UMN'!L29/'PPP-AIC'!L81)</f>
        <v/>
      </c>
      <c r="M29" s="322" t="str">
        <f>IF('salario real - UMN'!M29=0,"",'salario nominal - UMN'!M29/'PPP-AIC'!M81)</f>
        <v/>
      </c>
      <c r="N29" s="322">
        <f>IF('salario real - UMN'!N29=0,"",'salario nominal - UMN'!N29/'PPP-AIC'!N81)</f>
        <v>483.60821317243455</v>
      </c>
      <c r="O29" s="322" t="str">
        <f>IF('salario real - UMN'!O29=0,"",'salario nominal - UMN'!O29/'PPP-AIC'!O81)</f>
        <v/>
      </c>
      <c r="P29" s="322" t="str">
        <f>IF('salario real - UMN'!P29=0,"",'salario nominal - UMN'!P29/'PPP-AIC'!P81)</f>
        <v/>
      </c>
      <c r="Q29" s="322">
        <f>IF('salario real - UMN'!Q29=0,"",'salario nominal - UMN'!Q29/'PPP-AIC'!Q81)</f>
        <v>227.73492699589659</v>
      </c>
      <c r="R29" s="322" t="str">
        <f>IF('salario real - UMN'!R29=0,"",'salario nominal - UMN'!R29/'PPP-AIC'!R81)</f>
        <v/>
      </c>
      <c r="S29" s="322" t="str">
        <f>IF('salario real - UMN'!S29=0,"",'salario nominal - UMN'!S29/'PPP-AIC'!S81)</f>
        <v/>
      </c>
      <c r="T29" s="322" t="str">
        <f>IF('salario real - UMN'!T29=0,"",'salario nominal - UMN'!T29/'PPP-AIC'!T81)</f>
        <v/>
      </c>
      <c r="U29" s="322" t="str">
        <f>IF('salario real - UMN'!U29=0,"",'salario nominal - UMN'!U29/'PPP-AIC'!U81)</f>
        <v/>
      </c>
      <c r="V29" s="322" t="str">
        <f>IF('salario real - UMN'!V29=0,"",'salario nominal - UMN'!V29/'PPP-AIC'!V81)</f>
        <v/>
      </c>
      <c r="W29" s="322" t="str">
        <f>IF('salario real - UMN'!W29=0,"",'salario nominal - UMN'!W29/'PPP-AIC'!W81)</f>
        <v/>
      </c>
      <c r="X29" s="322" t="str">
        <f>IF('salario real - UMN'!X29=0,"",'salario nominal - UMN'!X29/'PPP-AIC'!X81)</f>
        <v/>
      </c>
      <c r="Y29" s="322" t="str">
        <f>IF('salario real - UMN'!Y29=0,"",'salario nominal - UMN'!Y29/'PPP-AIC'!Y81)</f>
        <v/>
      </c>
      <c r="Z29" s="322" t="str">
        <f>IF('salario real - UMN'!Z29=0,"",'salario nominal - UMN'!Z29/'PPP-AIC'!Z81)</f>
        <v/>
      </c>
      <c r="AA29" s="322" t="str">
        <f>IF('salario real - UMN'!AA29=0,"",'salario nominal - UMN'!AA29/'PPP-AIC'!AA81)</f>
        <v/>
      </c>
      <c r="AB29" s="322" t="str">
        <f>IF('salario real - UMN'!AB29=0,"",'salario nominal - UMN'!AB29/'PPP-AIC'!AB81)</f>
        <v/>
      </c>
      <c r="AC29" s="322" t="str">
        <f>IF('salario real - UMN'!AC29=0,"",'salario nominal - UMN'!AC29/'PPP-AIC'!AC81)</f>
        <v/>
      </c>
      <c r="AD29" s="322" t="str">
        <f>IF('salario real - UMN'!AD29=0,"",'salario nominal - UMN'!AD29/'PPP-AIC'!AD81)</f>
        <v/>
      </c>
      <c r="AE29" s="322" t="str">
        <f>IF('salario real - UMN'!AE29=0,"",'salario nominal - UMN'!AE29/'PPP-AIC'!AE81)</f>
        <v/>
      </c>
      <c r="AF29" s="322" t="str">
        <f>IF('salario real - UMN'!AF29=0,"",'salario nominal - UMN'!AF29/'PPP-AIC'!AF81)</f>
        <v/>
      </c>
      <c r="AG29" s="322" t="str">
        <f>IF('salario real - UMN'!AG29=0,"",'salario nominal - UMN'!AG29/'PPP-AIC'!AG81)</f>
        <v/>
      </c>
      <c r="AH29" s="322" t="str">
        <f>IF('salario real - UMN'!AH29=0,"",'salario nominal - UMN'!AH29/'PPP-AIC'!AH81)</f>
        <v/>
      </c>
      <c r="AI29" s="322" t="str">
        <f>IF('salario real - UMN'!AI29=0,"",'salario nominal - UMN'!AI29/'PPP-AIC'!AI81)</f>
        <v/>
      </c>
      <c r="AJ29" s="322" t="str">
        <f>IF('salario real - UMN'!AJ29=0,"",'salario nominal - UMN'!AJ29/'PPP-AIC'!AJ81)</f>
        <v/>
      </c>
    </row>
    <row r="30" spans="1:36" ht="14.25" x14ac:dyDescent="0.25">
      <c r="A30" s="321">
        <v>1963</v>
      </c>
      <c r="B30" s="322" t="str">
        <f>IF('salario real - UMN'!B30=0,"",'salario nominal - UMN'!B30/'PPP-AIC'!B82)</f>
        <v/>
      </c>
      <c r="C30" s="322">
        <f>IF('salario real - UMN'!C30=0,"",'salario nominal - UMN'!C30/'PPP-AIC'!C82)</f>
        <v>173.54820683415099</v>
      </c>
      <c r="D30" s="322" t="str">
        <f>IF('salario real - UMN'!D30=0,"",'salario nominal - UMN'!D30/'PPP-AIC'!D82)</f>
        <v/>
      </c>
      <c r="E30" s="322" t="str">
        <f>IF('salario real - UMN'!E30=0,"",'salario nominal - UMN'!E30/'PPP-AIC'!E82)</f>
        <v/>
      </c>
      <c r="F30" s="322" t="str">
        <f>IF('salario real - UMN'!F30=0,"",'salario nominal - UMN'!F30/'PPP-AIC'!F82)</f>
        <v/>
      </c>
      <c r="G30" s="322" t="str">
        <f>IF('salario real - UMN'!G30=0,"",'salario nominal - UMN'!G30/'PPP-AIC'!G82)</f>
        <v/>
      </c>
      <c r="H30" s="322" t="str">
        <f>IF('salario real - UMN'!H30=0,"",'salario nominal - UMN'!H30/'PPP-AIC'!H82)</f>
        <v/>
      </c>
      <c r="I30" s="322" t="str">
        <f>IF('salario real - UMN'!I30=0,"",'salario nominal - UMN'!I30/'PPP-AIC'!I82)</f>
        <v/>
      </c>
      <c r="J30" s="322" t="str">
        <f>IF('salario real - UMN'!J30=0,"",'salario nominal - UMN'!J30/'PPP-AIC'!J82)</f>
        <v/>
      </c>
      <c r="K30" s="322" t="str">
        <f>IF('salario real - UMN'!K30=0,"",'salario nominal - UMN'!K30/'PPP-AIC'!K82)</f>
        <v/>
      </c>
      <c r="L30" s="322" t="str">
        <f>IF('salario real - UMN'!L30=0,"",'salario nominal - UMN'!L30/'PPP-AIC'!L82)</f>
        <v/>
      </c>
      <c r="M30" s="322" t="str">
        <f>IF('salario real - UMN'!M30=0,"",'salario nominal - UMN'!M30/'PPP-AIC'!M82)</f>
        <v/>
      </c>
      <c r="N30" s="322">
        <f>IF('salario real - UMN'!N30=0,"",'salario nominal - UMN'!N30/'PPP-AIC'!N82)</f>
        <v>502.0120155644463</v>
      </c>
      <c r="O30" s="322" t="str">
        <f>IF('salario real - UMN'!O30=0,"",'salario nominal - UMN'!O30/'PPP-AIC'!O82)</f>
        <v/>
      </c>
      <c r="P30" s="322" t="str">
        <f>IF('salario real - UMN'!P30=0,"",'salario nominal - UMN'!P30/'PPP-AIC'!P82)</f>
        <v/>
      </c>
      <c r="Q30" s="322">
        <f>IF('salario real - UMN'!Q30=0,"",'salario nominal - UMN'!Q30/'PPP-AIC'!Q82)</f>
        <v>243.02941763707958</v>
      </c>
      <c r="R30" s="322" t="str">
        <f>IF('salario real - UMN'!R30=0,"",'salario nominal - UMN'!R30/'PPP-AIC'!R82)</f>
        <v/>
      </c>
      <c r="S30" s="322" t="str">
        <f>IF('salario real - UMN'!S30=0,"",'salario nominal - UMN'!S30/'PPP-AIC'!S82)</f>
        <v/>
      </c>
      <c r="T30" s="322" t="str">
        <f>IF('salario real - UMN'!T30=0,"",'salario nominal - UMN'!T30/'PPP-AIC'!T82)</f>
        <v/>
      </c>
      <c r="U30" s="322" t="str">
        <f>IF('salario real - UMN'!U30=0,"",'salario nominal - UMN'!U30/'PPP-AIC'!U82)</f>
        <v/>
      </c>
      <c r="V30" s="322" t="str">
        <f>IF('salario real - UMN'!V30=0,"",'salario nominal - UMN'!V30/'PPP-AIC'!V82)</f>
        <v/>
      </c>
      <c r="W30" s="322" t="str">
        <f>IF('salario real - UMN'!W30=0,"",'salario nominal - UMN'!W30/'PPP-AIC'!W82)</f>
        <v/>
      </c>
      <c r="X30" s="322" t="str">
        <f>IF('salario real - UMN'!X30=0,"",'salario nominal - UMN'!X30/'PPP-AIC'!X82)</f>
        <v/>
      </c>
      <c r="Y30" s="322" t="str">
        <f>IF('salario real - UMN'!Y30=0,"",'salario nominal - UMN'!Y30/'PPP-AIC'!Y82)</f>
        <v/>
      </c>
      <c r="Z30" s="322" t="str">
        <f>IF('salario real - UMN'!Z30=0,"",'salario nominal - UMN'!Z30/'PPP-AIC'!Z82)</f>
        <v/>
      </c>
      <c r="AA30" s="322" t="str">
        <f>IF('salario real - UMN'!AA30=0,"",'salario nominal - UMN'!AA30/'PPP-AIC'!AA82)</f>
        <v/>
      </c>
      <c r="AB30" s="322" t="str">
        <f>IF('salario real - UMN'!AB30=0,"",'salario nominal - UMN'!AB30/'PPP-AIC'!AB82)</f>
        <v/>
      </c>
      <c r="AC30" s="322" t="str">
        <f>IF('salario real - UMN'!AC30=0,"",'salario nominal - UMN'!AC30/'PPP-AIC'!AC82)</f>
        <v/>
      </c>
      <c r="AD30" s="322" t="str">
        <f>IF('salario real - UMN'!AD30=0,"",'salario nominal - UMN'!AD30/'PPP-AIC'!AD82)</f>
        <v/>
      </c>
      <c r="AE30" s="322" t="str">
        <f>IF('salario real - UMN'!AE30=0,"",'salario nominal - UMN'!AE30/'PPP-AIC'!AE82)</f>
        <v/>
      </c>
      <c r="AF30" s="322" t="str">
        <f>IF('salario real - UMN'!AF30=0,"",'salario nominal - UMN'!AF30/'PPP-AIC'!AF82)</f>
        <v/>
      </c>
      <c r="AG30" s="322" t="str">
        <f>IF('salario real - UMN'!AG30=0,"",'salario nominal - UMN'!AG30/'PPP-AIC'!AG82)</f>
        <v/>
      </c>
      <c r="AH30" s="322" t="str">
        <f>IF('salario real - UMN'!AH30=0,"",'salario nominal - UMN'!AH30/'PPP-AIC'!AH82)</f>
        <v/>
      </c>
      <c r="AI30" s="322" t="str">
        <f>IF('salario real - UMN'!AI30=0,"",'salario nominal - UMN'!AI30/'PPP-AIC'!AI82)</f>
        <v/>
      </c>
      <c r="AJ30" s="322" t="str">
        <f>IF('salario real - UMN'!AJ30=0,"",'salario nominal - UMN'!AJ30/'PPP-AIC'!AJ82)</f>
        <v/>
      </c>
    </row>
    <row r="31" spans="1:36" ht="14.25" x14ac:dyDescent="0.25">
      <c r="A31" s="321">
        <v>1964</v>
      </c>
      <c r="B31" s="322" t="str">
        <f>IF('salario real - UMN'!B31=0,"",'salario nominal - UMN'!B31/'PPP-AIC'!B83)</f>
        <v/>
      </c>
      <c r="C31" s="322">
        <f>IF('salario real - UMN'!C31=0,"",'salario nominal - UMN'!C31/'PPP-AIC'!C83)</f>
        <v>194.98347596985775</v>
      </c>
      <c r="D31" s="322">
        <f>IF('salario real - UMN'!D31=0,"",'salario nominal - UMN'!D31/'PPP-AIC'!D83)</f>
        <v>298.20425061695641</v>
      </c>
      <c r="E31" s="322" t="str">
        <f>IF('salario real - UMN'!E31=0,"",'salario nominal - UMN'!E31/'PPP-AIC'!E83)</f>
        <v/>
      </c>
      <c r="F31" s="322" t="str">
        <f>IF('salario real - UMN'!F31=0,"",'salario nominal - UMN'!F31/'PPP-AIC'!F83)</f>
        <v/>
      </c>
      <c r="G31" s="322" t="str">
        <f>IF('salario real - UMN'!G31=0,"",'salario nominal - UMN'!G31/'PPP-AIC'!G83)</f>
        <v/>
      </c>
      <c r="H31" s="322" t="str">
        <f>IF('salario real - UMN'!H31=0,"",'salario nominal - UMN'!H31/'PPP-AIC'!H83)</f>
        <v/>
      </c>
      <c r="I31" s="322" t="str">
        <f>IF('salario real - UMN'!I31=0,"",'salario nominal - UMN'!I31/'PPP-AIC'!I83)</f>
        <v/>
      </c>
      <c r="J31" s="322" t="str">
        <f>IF('salario real - UMN'!J31=0,"",'salario nominal - UMN'!J31/'PPP-AIC'!J83)</f>
        <v/>
      </c>
      <c r="K31" s="322" t="str">
        <f>IF('salario real - UMN'!K31=0,"",'salario nominal - UMN'!K31/'PPP-AIC'!K83)</f>
        <v/>
      </c>
      <c r="L31" s="322" t="str">
        <f>IF('salario real - UMN'!L31=0,"",'salario nominal - UMN'!L31/'PPP-AIC'!L83)</f>
        <v/>
      </c>
      <c r="M31" s="322" t="str">
        <f>IF('salario real - UMN'!M31=0,"",'salario nominal - UMN'!M31/'PPP-AIC'!M83)</f>
        <v/>
      </c>
      <c r="N31" s="322">
        <f>IF('salario real - UMN'!N31=0,"",'salario nominal - UMN'!N31/'PPP-AIC'!N83)</f>
        <v>525.4078693621924</v>
      </c>
      <c r="O31" s="322" t="str">
        <f>IF('salario real - UMN'!O31=0,"",'salario nominal - UMN'!O31/'PPP-AIC'!O83)</f>
        <v/>
      </c>
      <c r="P31" s="322" t="str">
        <f>IF('salario real - UMN'!P31=0,"",'salario nominal - UMN'!P31/'PPP-AIC'!P83)</f>
        <v/>
      </c>
      <c r="Q31" s="322">
        <f>IF('salario real - UMN'!Q31=0,"",'salario nominal - UMN'!Q31/'PPP-AIC'!Q83)</f>
        <v>257.46885956014091</v>
      </c>
      <c r="R31" s="322" t="str">
        <f>IF('salario real - UMN'!R31=0,"",'salario nominal - UMN'!R31/'PPP-AIC'!R83)</f>
        <v/>
      </c>
      <c r="S31" s="322" t="str">
        <f>IF('salario real - UMN'!S31=0,"",'salario nominal - UMN'!S31/'PPP-AIC'!S83)</f>
        <v/>
      </c>
      <c r="T31" s="322" t="str">
        <f>IF('salario real - UMN'!T31=0,"",'salario nominal - UMN'!T31/'PPP-AIC'!T83)</f>
        <v/>
      </c>
      <c r="U31" s="322" t="str">
        <f>IF('salario real - UMN'!U31=0,"",'salario nominal - UMN'!U31/'PPP-AIC'!U83)</f>
        <v/>
      </c>
      <c r="V31" s="322" t="str">
        <f>IF('salario real - UMN'!V31=0,"",'salario nominal - UMN'!V31/'PPP-AIC'!V83)</f>
        <v/>
      </c>
      <c r="W31" s="322" t="str">
        <f>IF('salario real - UMN'!W31=0,"",'salario nominal - UMN'!W31/'PPP-AIC'!W83)</f>
        <v/>
      </c>
      <c r="X31" s="322" t="str">
        <f>IF('salario real - UMN'!X31=0,"",'salario nominal - UMN'!X31/'PPP-AIC'!X83)</f>
        <v/>
      </c>
      <c r="Y31" s="322" t="str">
        <f>IF('salario real - UMN'!Y31=0,"",'salario nominal - UMN'!Y31/'PPP-AIC'!Y83)</f>
        <v/>
      </c>
      <c r="Z31" s="322" t="str">
        <f>IF('salario real - UMN'!Z31=0,"",'salario nominal - UMN'!Z31/'PPP-AIC'!Z83)</f>
        <v/>
      </c>
      <c r="AA31" s="322" t="str">
        <f>IF('salario real - UMN'!AA31=0,"",'salario nominal - UMN'!AA31/'PPP-AIC'!AA83)</f>
        <v/>
      </c>
      <c r="AB31" s="322" t="str">
        <f>IF('salario real - UMN'!AB31=0,"",'salario nominal - UMN'!AB31/'PPP-AIC'!AB83)</f>
        <v/>
      </c>
      <c r="AC31" s="322" t="str">
        <f>IF('salario real - UMN'!AC31=0,"",'salario nominal - UMN'!AC31/'PPP-AIC'!AC83)</f>
        <v/>
      </c>
      <c r="AD31" s="322" t="str">
        <f>IF('salario real - UMN'!AD31=0,"",'salario nominal - UMN'!AD31/'PPP-AIC'!AD83)</f>
        <v/>
      </c>
      <c r="AE31" s="322" t="str">
        <f>IF('salario real - UMN'!AE31=0,"",'salario nominal - UMN'!AE31/'PPP-AIC'!AE83)</f>
        <v/>
      </c>
      <c r="AF31" s="322" t="str">
        <f>IF('salario real - UMN'!AF31=0,"",'salario nominal - UMN'!AF31/'PPP-AIC'!AF83)</f>
        <v/>
      </c>
      <c r="AG31" s="322" t="str">
        <f>IF('salario real - UMN'!AG31=0,"",'salario nominal - UMN'!AG31/'PPP-AIC'!AG83)</f>
        <v/>
      </c>
      <c r="AH31" s="322" t="str">
        <f>IF('salario real - UMN'!AH31=0,"",'salario nominal - UMN'!AH31/'PPP-AIC'!AH83)</f>
        <v/>
      </c>
      <c r="AI31" s="322" t="str">
        <f>IF('salario real - UMN'!AI31=0,"",'salario nominal - UMN'!AI31/'PPP-AIC'!AI83)</f>
        <v/>
      </c>
      <c r="AJ31" s="322" t="str">
        <f>IF('salario real - UMN'!AJ31=0,"",'salario nominal - UMN'!AJ31/'PPP-AIC'!AJ83)</f>
        <v/>
      </c>
    </row>
    <row r="32" spans="1:36" ht="14.25" x14ac:dyDescent="0.25">
      <c r="A32" s="321">
        <v>1965</v>
      </c>
      <c r="B32" s="322" t="str">
        <f>IF('salario real - UMN'!B32=0,"",'salario nominal - UMN'!B32/'PPP-AIC'!B84)</f>
        <v/>
      </c>
      <c r="C32" s="322">
        <f>IF('salario real - UMN'!C32=0,"",'salario nominal - UMN'!C32/'PPP-AIC'!C84)</f>
        <v>218.30616140167763</v>
      </c>
      <c r="D32" s="322">
        <f>IF('salario real - UMN'!D32=0,"",'salario nominal - UMN'!D32/'PPP-AIC'!D84)</f>
        <v>306.25629169367687</v>
      </c>
      <c r="E32" s="322" t="str">
        <f>IF('salario real - UMN'!E32=0,"",'salario nominal - UMN'!E32/'PPP-AIC'!E84)</f>
        <v/>
      </c>
      <c r="F32" s="322" t="str">
        <f>IF('salario real - UMN'!F32=0,"",'salario nominal - UMN'!F32/'PPP-AIC'!F84)</f>
        <v/>
      </c>
      <c r="G32" s="322" t="str">
        <f>IF('salario real - UMN'!G32=0,"",'salario nominal - UMN'!G32/'PPP-AIC'!G84)</f>
        <v/>
      </c>
      <c r="H32" s="322" t="str">
        <f>IF('salario real - UMN'!H32=0,"",'salario nominal - UMN'!H32/'PPP-AIC'!H84)</f>
        <v/>
      </c>
      <c r="I32" s="322" t="str">
        <f>IF('salario real - UMN'!I32=0,"",'salario nominal - UMN'!I32/'PPP-AIC'!I84)</f>
        <v/>
      </c>
      <c r="J32" s="322" t="str">
        <f>IF('salario real - UMN'!J32=0,"",'salario nominal - UMN'!J32/'PPP-AIC'!J84)</f>
        <v/>
      </c>
      <c r="K32" s="322" t="str">
        <f>IF('salario real - UMN'!K32=0,"",'salario nominal - UMN'!K32/'PPP-AIC'!K84)</f>
        <v/>
      </c>
      <c r="L32" s="322" t="str">
        <f>IF('salario real - UMN'!L32=0,"",'salario nominal - UMN'!L32/'PPP-AIC'!L84)</f>
        <v/>
      </c>
      <c r="M32" s="322" t="str">
        <f>IF('salario real - UMN'!M32=0,"",'salario nominal - UMN'!M32/'PPP-AIC'!M84)</f>
        <v/>
      </c>
      <c r="N32" s="322">
        <f>IF('salario real - UMN'!N32=0,"",'salario nominal - UMN'!N32/'PPP-AIC'!N84)</f>
        <v>546.92693462909881</v>
      </c>
      <c r="O32" s="322" t="str">
        <f>IF('salario real - UMN'!O32=0,"",'salario nominal - UMN'!O32/'PPP-AIC'!O84)</f>
        <v/>
      </c>
      <c r="P32" s="322" t="str">
        <f>IF('salario real - UMN'!P32=0,"",'salario nominal - UMN'!P32/'PPP-AIC'!P84)</f>
        <v/>
      </c>
      <c r="Q32" s="322">
        <f>IF('salario real - UMN'!Q32=0,"",'salario nominal - UMN'!Q32/'PPP-AIC'!Q84)</f>
        <v>270.27369817321016</v>
      </c>
      <c r="R32" s="322" t="str">
        <f>IF('salario real - UMN'!R32=0,"",'salario nominal - UMN'!R32/'PPP-AIC'!R84)</f>
        <v/>
      </c>
      <c r="S32" s="322" t="str">
        <f>IF('salario real - UMN'!S32=0,"",'salario nominal - UMN'!S32/'PPP-AIC'!S84)</f>
        <v/>
      </c>
      <c r="T32" s="322" t="str">
        <f>IF('salario real - UMN'!T32=0,"",'salario nominal - UMN'!T32/'PPP-AIC'!T84)</f>
        <v/>
      </c>
      <c r="U32" s="322" t="str">
        <f>IF('salario real - UMN'!U32=0,"",'salario nominal - UMN'!U32/'PPP-AIC'!U84)</f>
        <v/>
      </c>
      <c r="V32" s="322" t="str">
        <f>IF('salario real - UMN'!V32=0,"",'salario nominal - UMN'!V32/'PPP-AIC'!V84)</f>
        <v/>
      </c>
      <c r="W32" s="322" t="str">
        <f>IF('salario real - UMN'!W32=0,"",'salario nominal - UMN'!W32/'PPP-AIC'!W84)</f>
        <v/>
      </c>
      <c r="X32" s="322" t="str">
        <f>IF('salario real - UMN'!X32=0,"",'salario nominal - UMN'!X32/'PPP-AIC'!X84)</f>
        <v/>
      </c>
      <c r="Y32" s="322" t="str">
        <f>IF('salario real - UMN'!Y32=0,"",'salario nominal - UMN'!Y32/'PPP-AIC'!Y84)</f>
        <v/>
      </c>
      <c r="Z32" s="322" t="str">
        <f>IF('salario real - UMN'!Z32=0,"",'salario nominal - UMN'!Z32/'PPP-AIC'!Z84)</f>
        <v/>
      </c>
      <c r="AA32" s="322" t="str">
        <f>IF('salario real - UMN'!AA32=0,"",'salario nominal - UMN'!AA32/'PPP-AIC'!AA84)</f>
        <v/>
      </c>
      <c r="AB32" s="322" t="str">
        <f>IF('salario real - UMN'!AB32=0,"",'salario nominal - UMN'!AB32/'PPP-AIC'!AB84)</f>
        <v/>
      </c>
      <c r="AC32" s="322" t="str">
        <f>IF('salario real - UMN'!AC32=0,"",'salario nominal - UMN'!AC32/'PPP-AIC'!AC84)</f>
        <v/>
      </c>
      <c r="AD32" s="322" t="str">
        <f>IF('salario real - UMN'!AD32=0,"",'salario nominal - UMN'!AD32/'PPP-AIC'!AD84)</f>
        <v/>
      </c>
      <c r="AE32" s="322" t="str">
        <f>IF('salario real - UMN'!AE32=0,"",'salario nominal - UMN'!AE32/'PPP-AIC'!AE84)</f>
        <v/>
      </c>
      <c r="AF32" s="322" t="str">
        <f>IF('salario real - UMN'!AF32=0,"",'salario nominal - UMN'!AF32/'PPP-AIC'!AF84)</f>
        <v/>
      </c>
      <c r="AG32" s="322" t="str">
        <f>IF('salario real - UMN'!AG32=0,"",'salario nominal - UMN'!AG32/'PPP-AIC'!AG84)</f>
        <v/>
      </c>
      <c r="AH32" s="322" t="str">
        <f>IF('salario real - UMN'!AH32=0,"",'salario nominal - UMN'!AH32/'PPP-AIC'!AH84)</f>
        <v/>
      </c>
      <c r="AI32" s="322" t="str">
        <f>IF('salario real - UMN'!AI32=0,"",'salario nominal - UMN'!AI32/'PPP-AIC'!AI84)</f>
        <v/>
      </c>
      <c r="AJ32" s="322" t="str">
        <f>IF('salario real - UMN'!AJ32=0,"",'salario nominal - UMN'!AJ32/'PPP-AIC'!AJ84)</f>
        <v/>
      </c>
    </row>
    <row r="33" spans="1:36" ht="14.25" x14ac:dyDescent="0.25">
      <c r="A33" s="321">
        <v>1966</v>
      </c>
      <c r="B33" s="322" t="str">
        <f>IF('salario real - UMN'!B33=0,"",'salario nominal - UMN'!B33/'PPP-AIC'!B85)</f>
        <v/>
      </c>
      <c r="C33" s="322">
        <f>IF('salario real - UMN'!C33=0,"",'salario nominal - UMN'!C33/'PPP-AIC'!C85)</f>
        <v>227.29892734586178</v>
      </c>
      <c r="D33" s="322">
        <f>IF('salario real - UMN'!D33=0,"",'salario nominal - UMN'!D33/'PPP-AIC'!D85)</f>
        <v>318.87624369862777</v>
      </c>
      <c r="E33" s="322" t="str">
        <f>IF('salario real - UMN'!E33=0,"",'salario nominal - UMN'!E33/'PPP-AIC'!E85)</f>
        <v/>
      </c>
      <c r="F33" s="322" t="str">
        <f>IF('salario real - UMN'!F33=0,"",'salario nominal - UMN'!F33/'PPP-AIC'!F85)</f>
        <v/>
      </c>
      <c r="G33" s="322" t="str">
        <f>IF('salario real - UMN'!G33=0,"",'salario nominal - UMN'!G33/'PPP-AIC'!G85)</f>
        <v/>
      </c>
      <c r="H33" s="322" t="str">
        <f>IF('salario real - UMN'!H33=0,"",'salario nominal - UMN'!H33/'PPP-AIC'!H85)</f>
        <v/>
      </c>
      <c r="I33" s="322" t="str">
        <f>IF('salario real - UMN'!I33=0,"",'salario nominal - UMN'!I33/'PPP-AIC'!I85)</f>
        <v/>
      </c>
      <c r="J33" s="322" t="str">
        <f>IF('salario real - UMN'!J33=0,"",'salario nominal - UMN'!J33/'PPP-AIC'!J85)</f>
        <v/>
      </c>
      <c r="K33" s="322" t="str">
        <f>IF('salario real - UMN'!K33=0,"",'salario nominal - UMN'!K33/'PPP-AIC'!K85)</f>
        <v/>
      </c>
      <c r="L33" s="322" t="str">
        <f>IF('salario real - UMN'!L33=0,"",'salario nominal - UMN'!L33/'PPP-AIC'!L85)</f>
        <v/>
      </c>
      <c r="M33" s="322" t="str">
        <f>IF('salario real - UMN'!M33=0,"",'salario nominal - UMN'!M33/'PPP-AIC'!M85)</f>
        <v/>
      </c>
      <c r="N33" s="322">
        <f>IF('salario real - UMN'!N33=0,"",'salario nominal - UMN'!N33/'PPP-AIC'!N85)</f>
        <v>574.54196733105107</v>
      </c>
      <c r="O33" s="322" t="str">
        <f>IF('salario real - UMN'!O33=0,"",'salario nominal - UMN'!O33/'PPP-AIC'!O85)</f>
        <v/>
      </c>
      <c r="P33" s="322" t="str">
        <f>IF('salario real - UMN'!P33=0,"",'salario nominal - UMN'!P33/'PPP-AIC'!P85)</f>
        <v/>
      </c>
      <c r="Q33" s="322">
        <f>IF('salario real - UMN'!Q33=0,"",'salario nominal - UMN'!Q33/'PPP-AIC'!Q85)</f>
        <v>287.68127901073228</v>
      </c>
      <c r="R33" s="322" t="str">
        <f>IF('salario real - UMN'!R33=0,"",'salario nominal - UMN'!R33/'PPP-AIC'!R85)</f>
        <v/>
      </c>
      <c r="S33" s="322" t="str">
        <f>IF('salario real - UMN'!S33=0,"",'salario nominal - UMN'!S33/'PPP-AIC'!S85)</f>
        <v/>
      </c>
      <c r="T33" s="322" t="str">
        <f>IF('salario real - UMN'!T33=0,"",'salario nominal - UMN'!T33/'PPP-AIC'!T85)</f>
        <v/>
      </c>
      <c r="U33" s="322" t="str">
        <f>IF('salario real - UMN'!U33=0,"",'salario nominal - UMN'!U33/'PPP-AIC'!U85)</f>
        <v/>
      </c>
      <c r="V33" s="322" t="str">
        <f>IF('salario real - UMN'!V33=0,"",'salario nominal - UMN'!V33/'PPP-AIC'!V85)</f>
        <v/>
      </c>
      <c r="W33" s="322" t="str">
        <f>IF('salario real - UMN'!W33=0,"",'salario nominal - UMN'!W33/'PPP-AIC'!W85)</f>
        <v/>
      </c>
      <c r="X33" s="322" t="str">
        <f>IF('salario real - UMN'!X33=0,"",'salario nominal - UMN'!X33/'PPP-AIC'!X85)</f>
        <v/>
      </c>
      <c r="Y33" s="322" t="str">
        <f>IF('salario real - UMN'!Y33=0,"",'salario nominal - UMN'!Y33/'PPP-AIC'!Y85)</f>
        <v/>
      </c>
      <c r="Z33" s="322" t="str">
        <f>IF('salario real - UMN'!Z33=0,"",'salario nominal - UMN'!Z33/'PPP-AIC'!Z85)</f>
        <v/>
      </c>
      <c r="AA33" s="322" t="str">
        <f>IF('salario real - UMN'!AA33=0,"",'salario nominal - UMN'!AA33/'PPP-AIC'!AA85)</f>
        <v/>
      </c>
      <c r="AB33" s="322" t="str">
        <f>IF('salario real - UMN'!AB33=0,"",'salario nominal - UMN'!AB33/'PPP-AIC'!AB85)</f>
        <v/>
      </c>
      <c r="AC33" s="322" t="str">
        <f>IF('salario real - UMN'!AC33=0,"",'salario nominal - UMN'!AC33/'PPP-AIC'!AC85)</f>
        <v/>
      </c>
      <c r="AD33" s="322" t="str">
        <f>IF('salario real - UMN'!AD33=0,"",'salario nominal - UMN'!AD33/'PPP-AIC'!AD85)</f>
        <v/>
      </c>
      <c r="AE33" s="322" t="str">
        <f>IF('salario real - UMN'!AE33=0,"",'salario nominal - UMN'!AE33/'PPP-AIC'!AE85)</f>
        <v/>
      </c>
      <c r="AF33" s="322" t="str">
        <f>IF('salario real - UMN'!AF33=0,"",'salario nominal - UMN'!AF33/'PPP-AIC'!AF85)</f>
        <v/>
      </c>
      <c r="AG33" s="322" t="str">
        <f>IF('salario real - UMN'!AG33=0,"",'salario nominal - UMN'!AG33/'PPP-AIC'!AG85)</f>
        <v/>
      </c>
      <c r="AH33" s="322" t="str">
        <f>IF('salario real - UMN'!AH33=0,"",'salario nominal - UMN'!AH33/'PPP-AIC'!AH85)</f>
        <v/>
      </c>
      <c r="AI33" s="322" t="str">
        <f>IF('salario real - UMN'!AI33=0,"",'salario nominal - UMN'!AI33/'PPP-AIC'!AI85)</f>
        <v/>
      </c>
      <c r="AJ33" s="322" t="str">
        <f>IF('salario real - UMN'!AJ33=0,"",'salario nominal - UMN'!AJ33/'PPP-AIC'!AJ85)</f>
        <v/>
      </c>
    </row>
    <row r="34" spans="1:36" ht="14.25" x14ac:dyDescent="0.25">
      <c r="A34" s="321">
        <v>1967</v>
      </c>
      <c r="B34" s="322" t="str">
        <f>IF('salario real - UMN'!B34=0,"",'salario nominal - UMN'!B34/'PPP-AIC'!B86)</f>
        <v/>
      </c>
      <c r="C34" s="322">
        <f>IF('salario real - UMN'!C34=0,"",'salario nominal - UMN'!C34/'PPP-AIC'!C86)</f>
        <v>232.63760083453994</v>
      </c>
      <c r="D34" s="322">
        <f>IF('salario real - UMN'!D34=0,"",'salario nominal - UMN'!D34/'PPP-AIC'!D86)</f>
        <v>334.60487352716706</v>
      </c>
      <c r="E34" s="322" t="str">
        <f>IF('salario real - UMN'!E34=0,"",'salario nominal - UMN'!E34/'PPP-AIC'!E86)</f>
        <v/>
      </c>
      <c r="F34" s="322" t="str">
        <f>IF('salario real - UMN'!F34=0,"",'salario nominal - UMN'!F34/'PPP-AIC'!F86)</f>
        <v/>
      </c>
      <c r="G34" s="322" t="str">
        <f>IF('salario real - UMN'!G34=0,"",'salario nominal - UMN'!G34/'PPP-AIC'!G86)</f>
        <v/>
      </c>
      <c r="H34" s="322" t="str">
        <f>IF('salario real - UMN'!H34=0,"",'salario nominal - UMN'!H34/'PPP-AIC'!H86)</f>
        <v/>
      </c>
      <c r="I34" s="322" t="str">
        <f>IF('salario real - UMN'!I34=0,"",'salario nominal - UMN'!I34/'PPP-AIC'!I86)</f>
        <v/>
      </c>
      <c r="J34" s="322" t="str">
        <f>IF('salario real - UMN'!J34=0,"",'salario nominal - UMN'!J34/'PPP-AIC'!J86)</f>
        <v/>
      </c>
      <c r="K34" s="322" t="str">
        <f>IF('salario real - UMN'!K34=0,"",'salario nominal - UMN'!K34/'PPP-AIC'!K86)</f>
        <v/>
      </c>
      <c r="L34" s="322">
        <f>IF('salario real - UMN'!L34=0,"",'salario nominal - UMN'!L34/'PPP-AIC'!L86)</f>
        <v>239.80632289898637</v>
      </c>
      <c r="M34" s="322" t="str">
        <f>IF('salario real - UMN'!M34=0,"",'salario nominal - UMN'!M34/'PPP-AIC'!M86)</f>
        <v/>
      </c>
      <c r="N34" s="322">
        <f>IF('salario real - UMN'!N34=0,"",'salario nominal - UMN'!N34/'PPP-AIC'!N86)</f>
        <v>600.47905588981837</v>
      </c>
      <c r="O34" s="322" t="str">
        <f>IF('salario real - UMN'!O34=0,"",'salario nominal - UMN'!O34/'PPP-AIC'!O86)</f>
        <v/>
      </c>
      <c r="P34" s="322" t="str">
        <f>IF('salario real - UMN'!P34=0,"",'salario nominal - UMN'!P34/'PPP-AIC'!P86)</f>
        <v/>
      </c>
      <c r="Q34" s="322">
        <f>IF('salario real - UMN'!Q34=0,"",'salario nominal - UMN'!Q34/'PPP-AIC'!Q86)</f>
        <v>307.43593555956238</v>
      </c>
      <c r="R34" s="322" t="str">
        <f>IF('salario real - UMN'!R34=0,"",'salario nominal - UMN'!R34/'PPP-AIC'!R86)</f>
        <v/>
      </c>
      <c r="S34" s="322" t="str">
        <f>IF('salario real - UMN'!S34=0,"",'salario nominal - UMN'!S34/'PPP-AIC'!S86)</f>
        <v/>
      </c>
      <c r="T34" s="322" t="str">
        <f>IF('salario real - UMN'!T34=0,"",'salario nominal - UMN'!T34/'PPP-AIC'!T86)</f>
        <v/>
      </c>
      <c r="U34" s="322" t="str">
        <f>IF('salario real - UMN'!U34=0,"",'salario nominal - UMN'!U34/'PPP-AIC'!U86)</f>
        <v/>
      </c>
      <c r="V34" s="322" t="str">
        <f>IF('salario real - UMN'!V34=0,"",'salario nominal - UMN'!V34/'PPP-AIC'!V86)</f>
        <v/>
      </c>
      <c r="W34" s="322" t="str">
        <f>IF('salario real - UMN'!W34=0,"",'salario nominal - UMN'!W34/'PPP-AIC'!W86)</f>
        <v/>
      </c>
      <c r="X34" s="322" t="str">
        <f>IF('salario real - UMN'!X34=0,"",'salario nominal - UMN'!X34/'PPP-AIC'!X86)</f>
        <v/>
      </c>
      <c r="Y34" s="322" t="str">
        <f>IF('salario real - UMN'!Y34=0,"",'salario nominal - UMN'!Y34/'PPP-AIC'!Y86)</f>
        <v/>
      </c>
      <c r="Z34" s="322" t="str">
        <f>IF('salario real - UMN'!Z34=0,"",'salario nominal - UMN'!Z34/'PPP-AIC'!Z86)</f>
        <v/>
      </c>
      <c r="AA34" s="322" t="str">
        <f>IF('salario real - UMN'!AA34=0,"",'salario nominal - UMN'!AA34/'PPP-AIC'!AA86)</f>
        <v/>
      </c>
      <c r="AB34" s="322" t="str">
        <f>IF('salario real - UMN'!AB34=0,"",'salario nominal - UMN'!AB34/'PPP-AIC'!AB86)</f>
        <v/>
      </c>
      <c r="AC34" s="322" t="str">
        <f>IF('salario real - UMN'!AC34=0,"",'salario nominal - UMN'!AC34/'PPP-AIC'!AC86)</f>
        <v/>
      </c>
      <c r="AD34" s="322" t="str">
        <f>IF('salario real - UMN'!AD34=0,"",'salario nominal - UMN'!AD34/'PPP-AIC'!AD86)</f>
        <v/>
      </c>
      <c r="AE34" s="322" t="str">
        <f>IF('salario real - UMN'!AE34=0,"",'salario nominal - UMN'!AE34/'PPP-AIC'!AE86)</f>
        <v/>
      </c>
      <c r="AF34" s="322" t="str">
        <f>IF('salario real - UMN'!AF34=0,"",'salario nominal - UMN'!AF34/'PPP-AIC'!AF86)</f>
        <v/>
      </c>
      <c r="AG34" s="322" t="str">
        <f>IF('salario real - UMN'!AG34=0,"",'salario nominal - UMN'!AG34/'PPP-AIC'!AG86)</f>
        <v/>
      </c>
      <c r="AH34" s="322" t="str">
        <f>IF('salario real - UMN'!AH34=0,"",'salario nominal - UMN'!AH34/'PPP-AIC'!AH86)</f>
        <v/>
      </c>
      <c r="AI34" s="322" t="str">
        <f>IF('salario real - UMN'!AI34=0,"",'salario nominal - UMN'!AI34/'PPP-AIC'!AI86)</f>
        <v/>
      </c>
      <c r="AJ34" s="322" t="str">
        <f>IF('salario real - UMN'!AJ34=0,"",'salario nominal - UMN'!AJ34/'PPP-AIC'!AJ86)</f>
        <v/>
      </c>
    </row>
    <row r="35" spans="1:36" ht="14.25" x14ac:dyDescent="0.25">
      <c r="A35" s="321">
        <v>1968</v>
      </c>
      <c r="B35" s="322" t="str">
        <f>IF('salario real - UMN'!B35=0,"",'salario nominal - UMN'!B35/'PPP-AIC'!B87)</f>
        <v/>
      </c>
      <c r="C35" s="322">
        <f>IF('salario real - UMN'!C35=0,"",'salario nominal - UMN'!C35/'PPP-AIC'!C87)</f>
        <v>233.15422854759578</v>
      </c>
      <c r="D35" s="322">
        <f>IF('salario real - UMN'!D35=0,"",'salario nominal - UMN'!D35/'PPP-AIC'!D87)</f>
        <v>365.66317680603782</v>
      </c>
      <c r="E35" s="322" t="str">
        <f>IF('salario real - UMN'!E35=0,"",'salario nominal - UMN'!E35/'PPP-AIC'!E87)</f>
        <v/>
      </c>
      <c r="F35" s="322" t="str">
        <f>IF('salario real - UMN'!F35=0,"",'salario nominal - UMN'!F35/'PPP-AIC'!F87)</f>
        <v/>
      </c>
      <c r="G35" s="322" t="str">
        <f>IF('salario real - UMN'!G35=0,"",'salario nominal - UMN'!G35/'PPP-AIC'!G87)</f>
        <v/>
      </c>
      <c r="H35" s="322" t="str">
        <f>IF('salario real - UMN'!H35=0,"",'salario nominal - UMN'!H35/'PPP-AIC'!H87)</f>
        <v/>
      </c>
      <c r="I35" s="322" t="str">
        <f>IF('salario real - UMN'!I35=0,"",'salario nominal - UMN'!I35/'PPP-AIC'!I87)</f>
        <v/>
      </c>
      <c r="J35" s="322" t="str">
        <f>IF('salario real - UMN'!J35=0,"",'salario nominal - UMN'!J35/'PPP-AIC'!J87)</f>
        <v/>
      </c>
      <c r="K35" s="322" t="str">
        <f>IF('salario real - UMN'!K35=0,"",'salario nominal - UMN'!K35/'PPP-AIC'!K87)</f>
        <v/>
      </c>
      <c r="L35" s="322">
        <f>IF('salario real - UMN'!L35=0,"",'salario nominal - UMN'!L35/'PPP-AIC'!L87)</f>
        <v>256.55402250604442</v>
      </c>
      <c r="M35" s="322" t="str">
        <f>IF('salario real - UMN'!M35=0,"",'salario nominal - UMN'!M35/'PPP-AIC'!M87)</f>
        <v/>
      </c>
      <c r="N35" s="322">
        <f>IF('salario real - UMN'!N35=0,"",'salario nominal - UMN'!N35/'PPP-AIC'!N87)</f>
        <v>643.18564457775403</v>
      </c>
      <c r="O35" s="322" t="str">
        <f>IF('salario real - UMN'!O35=0,"",'salario nominal - UMN'!O35/'PPP-AIC'!O87)</f>
        <v/>
      </c>
      <c r="P35" s="322" t="str">
        <f>IF('salario real - UMN'!P35=0,"",'salario nominal - UMN'!P35/'PPP-AIC'!P87)</f>
        <v/>
      </c>
      <c r="Q35" s="322">
        <f>IF('salario real - UMN'!Q35=0,"",'salario nominal - UMN'!Q35/'PPP-AIC'!Q87)</f>
        <v>342.52021708488166</v>
      </c>
      <c r="R35" s="322" t="str">
        <f>IF('salario real - UMN'!R35=0,"",'salario nominal - UMN'!R35/'PPP-AIC'!R87)</f>
        <v/>
      </c>
      <c r="S35" s="322" t="str">
        <f>IF('salario real - UMN'!S35=0,"",'salario nominal - UMN'!S35/'PPP-AIC'!S87)</f>
        <v/>
      </c>
      <c r="T35" s="322" t="str">
        <f>IF('salario real - UMN'!T35=0,"",'salario nominal - UMN'!T35/'PPP-AIC'!T87)</f>
        <v/>
      </c>
      <c r="U35" s="322" t="str">
        <f>IF('salario real - UMN'!U35=0,"",'salario nominal - UMN'!U35/'PPP-AIC'!U87)</f>
        <v/>
      </c>
      <c r="V35" s="322" t="str">
        <f>IF('salario real - UMN'!V35=0,"",'salario nominal - UMN'!V35/'PPP-AIC'!V87)</f>
        <v/>
      </c>
      <c r="W35" s="322" t="str">
        <f>IF('salario real - UMN'!W35=0,"",'salario nominal - UMN'!W35/'PPP-AIC'!W87)</f>
        <v/>
      </c>
      <c r="X35" s="322" t="str">
        <f>IF('salario real - UMN'!X35=0,"",'salario nominal - UMN'!X35/'PPP-AIC'!X87)</f>
        <v/>
      </c>
      <c r="Y35" s="322" t="str">
        <f>IF('salario real - UMN'!Y35=0,"",'salario nominal - UMN'!Y35/'PPP-AIC'!Y87)</f>
        <v/>
      </c>
      <c r="Z35" s="322" t="str">
        <f>IF('salario real - UMN'!Z35=0,"",'salario nominal - UMN'!Z35/'PPP-AIC'!Z87)</f>
        <v/>
      </c>
      <c r="AA35" s="322" t="str">
        <f>IF('salario real - UMN'!AA35=0,"",'salario nominal - UMN'!AA35/'PPP-AIC'!AA87)</f>
        <v/>
      </c>
      <c r="AB35" s="322" t="str">
        <f>IF('salario real - UMN'!AB35=0,"",'salario nominal - UMN'!AB35/'PPP-AIC'!AB87)</f>
        <v/>
      </c>
      <c r="AC35" s="322" t="str">
        <f>IF('salario real - UMN'!AC35=0,"",'salario nominal - UMN'!AC35/'PPP-AIC'!AC87)</f>
        <v/>
      </c>
      <c r="AD35" s="322" t="str">
        <f>IF('salario real - UMN'!AD35=0,"",'salario nominal - UMN'!AD35/'PPP-AIC'!AD87)</f>
        <v/>
      </c>
      <c r="AE35" s="322" t="str">
        <f>IF('salario real - UMN'!AE35=0,"",'salario nominal - UMN'!AE35/'PPP-AIC'!AE87)</f>
        <v/>
      </c>
      <c r="AF35" s="322" t="str">
        <f>IF('salario real - UMN'!AF35=0,"",'salario nominal - UMN'!AF35/'PPP-AIC'!AF87)</f>
        <v/>
      </c>
      <c r="AG35" s="322" t="str">
        <f>IF('salario real - UMN'!AG35=0,"",'salario nominal - UMN'!AG35/'PPP-AIC'!AG87)</f>
        <v/>
      </c>
      <c r="AH35" s="322" t="str">
        <f>IF('salario real - UMN'!AH35=0,"",'salario nominal - UMN'!AH35/'PPP-AIC'!AH87)</f>
        <v/>
      </c>
      <c r="AI35" s="322" t="str">
        <f>IF('salario real - UMN'!AI35=0,"",'salario nominal - UMN'!AI35/'PPP-AIC'!AI87)</f>
        <v/>
      </c>
      <c r="AJ35" s="322" t="str">
        <f>IF('salario real - UMN'!AJ35=0,"",'salario nominal - UMN'!AJ35/'PPP-AIC'!AJ87)</f>
        <v/>
      </c>
    </row>
    <row r="36" spans="1:36" ht="14.25" x14ac:dyDescent="0.25">
      <c r="A36" s="321">
        <v>1969</v>
      </c>
      <c r="B36" s="322" t="str">
        <f>IF('salario real - UMN'!B36=0,"",'salario nominal - UMN'!B36/'PPP-AIC'!B88)</f>
        <v/>
      </c>
      <c r="C36" s="322">
        <f>IF('salario real - UMN'!C36=0,"",'salario nominal - UMN'!C36/'PPP-AIC'!C88)</f>
        <v>258.11316702137248</v>
      </c>
      <c r="D36" s="322">
        <f>IF('salario real - UMN'!D36=0,"",'salario nominal - UMN'!D36/'PPP-AIC'!D88)</f>
        <v>407.81212509192108</v>
      </c>
      <c r="E36" s="322" t="str">
        <f>IF('salario real - UMN'!E36=0,"",'salario nominal - UMN'!E36/'PPP-AIC'!E88)</f>
        <v/>
      </c>
      <c r="F36" s="322" t="str">
        <f>IF('salario real - UMN'!F36=0,"",'salario nominal - UMN'!F36/'PPP-AIC'!F88)</f>
        <v/>
      </c>
      <c r="G36" s="322" t="str">
        <f>IF('salario real - UMN'!G36=0,"",'salario nominal - UMN'!G36/'PPP-AIC'!G88)</f>
        <v/>
      </c>
      <c r="H36" s="322" t="str">
        <f>IF('salario real - UMN'!H36=0,"",'salario nominal - UMN'!H36/'PPP-AIC'!H88)</f>
        <v/>
      </c>
      <c r="I36" s="322" t="str">
        <f>IF('salario real - UMN'!I36=0,"",'salario nominal - UMN'!I36/'PPP-AIC'!I88)</f>
        <v/>
      </c>
      <c r="J36" s="322" t="str">
        <f>IF('salario real - UMN'!J36=0,"",'salario nominal - UMN'!J36/'PPP-AIC'!J88)</f>
        <v/>
      </c>
      <c r="K36" s="322" t="str">
        <f>IF('salario real - UMN'!K36=0,"",'salario nominal - UMN'!K36/'PPP-AIC'!K88)</f>
        <v/>
      </c>
      <c r="L36" s="322">
        <f>IF('salario real - UMN'!L36=0,"",'salario nominal - UMN'!L36/'PPP-AIC'!L88)</f>
        <v>296.9687296488263</v>
      </c>
      <c r="M36" s="322" t="str">
        <f>IF('salario real - UMN'!M36=0,"",'salario nominal - UMN'!M36/'PPP-AIC'!M88)</f>
        <v/>
      </c>
      <c r="N36" s="322">
        <f>IF('salario real - UMN'!N36=0,"",'salario nominal - UMN'!N36/'PPP-AIC'!N88)</f>
        <v>688.41406548341672</v>
      </c>
      <c r="O36" s="322" t="str">
        <f>IF('salario real - UMN'!O36=0,"",'salario nominal - UMN'!O36/'PPP-AIC'!O88)</f>
        <v/>
      </c>
      <c r="P36" s="322" t="str">
        <f>IF('salario real - UMN'!P36=0,"",'salario nominal - UMN'!P36/'PPP-AIC'!P88)</f>
        <v/>
      </c>
      <c r="Q36" s="322">
        <f>IF('salario real - UMN'!Q36=0,"",'salario nominal - UMN'!Q36/'PPP-AIC'!Q88)</f>
        <v>377.63642904337308</v>
      </c>
      <c r="R36" s="322" t="str">
        <f>IF('salario real - UMN'!R36=0,"",'salario nominal - UMN'!R36/'PPP-AIC'!R88)</f>
        <v/>
      </c>
      <c r="S36" s="322" t="str">
        <f>IF('salario real - UMN'!S36=0,"",'salario nominal - UMN'!S36/'PPP-AIC'!S88)</f>
        <v/>
      </c>
      <c r="T36" s="322" t="str">
        <f>IF('salario real - UMN'!T36=0,"",'salario nominal - UMN'!T36/'PPP-AIC'!T88)</f>
        <v/>
      </c>
      <c r="U36" s="322" t="str">
        <f>IF('salario real - UMN'!U36=0,"",'salario nominal - UMN'!U36/'PPP-AIC'!U88)</f>
        <v/>
      </c>
      <c r="V36" s="322" t="str">
        <f>IF('salario real - UMN'!V36=0,"",'salario nominal - UMN'!V36/'PPP-AIC'!V88)</f>
        <v/>
      </c>
      <c r="W36" s="322" t="str">
        <f>IF('salario real - UMN'!W36=0,"",'salario nominal - UMN'!W36/'PPP-AIC'!W88)</f>
        <v/>
      </c>
      <c r="X36" s="322" t="str">
        <f>IF('salario real - UMN'!X36=0,"",'salario nominal - UMN'!X36/'PPP-AIC'!X88)</f>
        <v/>
      </c>
      <c r="Y36" s="322" t="str">
        <f>IF('salario real - UMN'!Y36=0,"",'salario nominal - UMN'!Y36/'PPP-AIC'!Y88)</f>
        <v/>
      </c>
      <c r="Z36" s="322" t="str">
        <f>IF('salario real - UMN'!Z36=0,"",'salario nominal - UMN'!Z36/'PPP-AIC'!Z88)</f>
        <v/>
      </c>
      <c r="AA36" s="322" t="str">
        <f>IF('salario real - UMN'!AA36=0,"",'salario nominal - UMN'!AA36/'PPP-AIC'!AA88)</f>
        <v/>
      </c>
      <c r="AB36" s="322" t="str">
        <f>IF('salario real - UMN'!AB36=0,"",'salario nominal - UMN'!AB36/'PPP-AIC'!AB88)</f>
        <v/>
      </c>
      <c r="AC36" s="322" t="str">
        <f>IF('salario real - UMN'!AC36=0,"",'salario nominal - UMN'!AC36/'PPP-AIC'!AC88)</f>
        <v/>
      </c>
      <c r="AD36" s="322" t="str">
        <f>IF('salario real - UMN'!AD36=0,"",'salario nominal - UMN'!AD36/'PPP-AIC'!AD88)</f>
        <v/>
      </c>
      <c r="AE36" s="322" t="str">
        <f>IF('salario real - UMN'!AE36=0,"",'salario nominal - UMN'!AE36/'PPP-AIC'!AE88)</f>
        <v/>
      </c>
      <c r="AF36" s="322" t="str">
        <f>IF('salario real - UMN'!AF36=0,"",'salario nominal - UMN'!AF36/'PPP-AIC'!AF88)</f>
        <v/>
      </c>
      <c r="AG36" s="322" t="str">
        <f>IF('salario real - UMN'!AG36=0,"",'salario nominal - UMN'!AG36/'PPP-AIC'!AG88)</f>
        <v/>
      </c>
      <c r="AH36" s="322" t="str">
        <f>IF('salario real - UMN'!AH36=0,"",'salario nominal - UMN'!AH36/'PPP-AIC'!AH88)</f>
        <v/>
      </c>
      <c r="AI36" s="322" t="str">
        <f>IF('salario real - UMN'!AI36=0,"",'salario nominal - UMN'!AI36/'PPP-AIC'!AI88)</f>
        <v/>
      </c>
      <c r="AJ36" s="322" t="str">
        <f>IF('salario real - UMN'!AJ36=0,"",'salario nominal - UMN'!AJ36/'PPP-AIC'!AJ88)</f>
        <v/>
      </c>
    </row>
    <row r="37" spans="1:36" ht="13.7" customHeight="1" x14ac:dyDescent="0.25">
      <c r="A37" s="321">
        <v>1970</v>
      </c>
      <c r="B37" s="322">
        <f>IF('salario real - UMN'!B37=0,"",'salario nominal - UMN'!B37/'PPP-AIC'!B89)</f>
        <v>387.1993823016445</v>
      </c>
      <c r="C37" s="322">
        <f>IF('salario real - UMN'!C37=0,"",'salario nominal - UMN'!C37/'PPP-AIC'!C89)</f>
        <v>284.1351664908629</v>
      </c>
      <c r="D37" s="322">
        <f>IF('salario real - UMN'!D37=0,"",'salario nominal - UMN'!D37/'PPP-AIC'!D89)</f>
        <v>459.93463333386813</v>
      </c>
      <c r="E37" s="322">
        <f>IF('salario real - UMN'!E37=0,"",'salario nominal - UMN'!E37/'PPP-AIC'!E89)</f>
        <v>439.7903396117826</v>
      </c>
      <c r="F37" s="322" t="str">
        <f>IF('salario real - UMN'!F37=0,"",'salario nominal - UMN'!F37/'PPP-AIC'!F89)</f>
        <v/>
      </c>
      <c r="G37" s="322">
        <f>IF('salario real - UMN'!G37=0,"",'salario nominal - UMN'!G37/'PPP-AIC'!G89)</f>
        <v>514.70312670152305</v>
      </c>
      <c r="H37" s="322" t="str">
        <f>IF('salario real - UMN'!H37=0,"",'salario nominal - UMN'!H37/'PPP-AIC'!H89)</f>
        <v/>
      </c>
      <c r="I37" s="322" t="str">
        <f>IF('salario real - UMN'!I37=0,"",'salario nominal - UMN'!I37/'PPP-AIC'!I89)</f>
        <v/>
      </c>
      <c r="J37" s="322" t="str">
        <f>IF('salario real - UMN'!J37=0,"",'salario nominal - UMN'!J37/'PPP-AIC'!J89)</f>
        <v/>
      </c>
      <c r="K37" s="322">
        <f>IF('salario real - UMN'!K37=0,"",'salario nominal - UMN'!K37/'PPP-AIC'!K89)</f>
        <v>85.587919973644603</v>
      </c>
      <c r="L37" s="322">
        <f>IF('salario real - UMN'!L37=0,"",'salario nominal - UMN'!L37/'PPP-AIC'!L89)</f>
        <v>329.4406637596727</v>
      </c>
      <c r="M37" s="322">
        <f>IF('salario real - UMN'!M37=0,"",'salario nominal - UMN'!M37/'PPP-AIC'!M89)</f>
        <v>380.19824437419868</v>
      </c>
      <c r="N37" s="322">
        <f>IF('salario real - UMN'!N37=0,"",'salario nominal - UMN'!N37/'PPP-AIC'!N89)</f>
        <v>735.26822787206345</v>
      </c>
      <c r="O37" s="322" t="str">
        <f>IF('salario real - UMN'!O37=0,"",'salario nominal - UMN'!O37/'PPP-AIC'!O89)</f>
        <v/>
      </c>
      <c r="P37" s="322">
        <f>IF('salario real - UMN'!P37=0,"",'salario nominal - UMN'!P37/'PPP-AIC'!P89)</f>
        <v>268.08496095116197</v>
      </c>
      <c r="Q37" s="322">
        <f>IF('salario real - UMN'!Q37=0,"",'salario nominal - UMN'!Q37/'PPP-AIC'!Q89)</f>
        <v>418.95782648260791</v>
      </c>
      <c r="R37" s="322" t="str">
        <f>IF('salario real - UMN'!R37=0,"",'salario nominal - UMN'!R37/'PPP-AIC'!R89)</f>
        <v/>
      </c>
      <c r="S37" s="322" t="str">
        <f>IF('salario real - UMN'!S37=0,"",'salario nominal - UMN'!S37/'PPP-AIC'!S89)</f>
        <v/>
      </c>
      <c r="T37" s="322" t="str">
        <f>IF('salario real - UMN'!T37=0,"",'salario nominal - UMN'!T37/'PPP-AIC'!T89)</f>
        <v/>
      </c>
      <c r="U37" s="322" t="str">
        <f>IF('salario real - UMN'!U37=0,"",'salario nominal - UMN'!U37/'PPP-AIC'!U89)</f>
        <v/>
      </c>
      <c r="V37" s="322">
        <f>IF('salario real - UMN'!V37=0,"",'salario nominal - UMN'!V37/'PPP-AIC'!V89)</f>
        <v>348.06304674173515</v>
      </c>
      <c r="W37" s="322">
        <f>IF('salario real - UMN'!W37=0,"",'salario nominal - UMN'!W37/'PPP-AIC'!W89)</f>
        <v>373.63478733879265</v>
      </c>
      <c r="X37" s="322">
        <f>IF('salario real - UMN'!X37=0,"",'salario nominal - UMN'!X37/'PPP-AIC'!X89)</f>
        <v>295.6855268992154</v>
      </c>
      <c r="Y37" s="322">
        <f>IF('salario real - UMN'!Y37=0,"",'salario nominal - UMN'!Y37/'PPP-AIC'!Y89)</f>
        <v>409.00387605954893</v>
      </c>
      <c r="Z37" s="322" t="str">
        <f>IF('salario real - UMN'!Z37=0,"",'salario nominal - UMN'!Z37/'PPP-AIC'!Z89)</f>
        <v/>
      </c>
      <c r="AA37" s="322" t="str">
        <f>IF('salario real - UMN'!AA37=0,"",'salario nominal - UMN'!AA37/'PPP-AIC'!AA89)</f>
        <v/>
      </c>
      <c r="AB37" s="322">
        <f>IF('salario real - UMN'!AB37=0,"",'salario nominal - UMN'!AB37/'PPP-AIC'!AB89)</f>
        <v>247.01345868003969</v>
      </c>
      <c r="AC37" s="322">
        <f>IF('salario real - UMN'!AC37=0,"",'salario nominal - UMN'!AC37/'PPP-AIC'!AC89)</f>
        <v>337.76303807512681</v>
      </c>
      <c r="AD37" s="322" t="str">
        <f>IF('salario real - UMN'!AD37=0,"",'salario nominal - UMN'!AD37/'PPP-AIC'!AD89)</f>
        <v/>
      </c>
      <c r="AE37" s="322" t="str">
        <f>IF('salario real - UMN'!AE37=0,"",'salario nominal - UMN'!AE37/'PPP-AIC'!AE89)</f>
        <v/>
      </c>
      <c r="AF37" s="322" t="str">
        <f>IF('salario real - UMN'!AF37=0,"",'salario nominal - UMN'!AF37/'PPP-AIC'!AF89)</f>
        <v/>
      </c>
      <c r="AG37" s="322" t="str">
        <f>IF('salario real - UMN'!AG37=0,"",'salario nominal - UMN'!AG37/'PPP-AIC'!AG89)</f>
        <v/>
      </c>
      <c r="AH37" s="322">
        <f>IF('salario real - UMN'!AH37=0,"",'salario nominal - UMN'!AH37/'PPP-AIC'!AH89)</f>
        <v>331.69741384435889</v>
      </c>
      <c r="AI37" s="322" t="str">
        <f>IF('salario real - UMN'!AI37=0,"",'salario nominal - UMN'!AI37/'PPP-AIC'!AI89)</f>
        <v/>
      </c>
      <c r="AJ37" s="322" t="str">
        <f>IF('salario real - UMN'!AJ37=0,"",'salario nominal - UMN'!AJ37/'PPP-AIC'!AJ89)</f>
        <v/>
      </c>
    </row>
    <row r="38" spans="1:36" ht="14.25" x14ac:dyDescent="0.25">
      <c r="A38" s="321">
        <v>1971</v>
      </c>
      <c r="B38" s="322">
        <f>IF('salario real - UMN'!B38=0,"",'salario nominal - UMN'!B38/'PPP-AIC'!B90)</f>
        <v>432.46207915820418</v>
      </c>
      <c r="C38" s="322">
        <f>IF('salario real - UMN'!C38=0,"",'salario nominal - UMN'!C38/'PPP-AIC'!C90)</f>
        <v>314.3430011076307</v>
      </c>
      <c r="D38" s="322">
        <f>IF('salario real - UMN'!D38=0,"",'salario nominal - UMN'!D38/'PPP-AIC'!D90)</f>
        <v>493.09297014709932</v>
      </c>
      <c r="E38" s="322">
        <f>IF('salario real - UMN'!E38=0,"",'salario nominal - UMN'!E38/'PPP-AIC'!E90)</f>
        <v>492.50364751321973</v>
      </c>
      <c r="F38" s="322" t="str">
        <f>IF('salario real - UMN'!F38=0,"",'salario nominal - UMN'!F38/'PPP-AIC'!F90)</f>
        <v/>
      </c>
      <c r="G38" s="322">
        <f>IF('salario real - UMN'!G38=0,"",'salario nominal - UMN'!G38/'PPP-AIC'!G90)</f>
        <v>557.50096290994566</v>
      </c>
      <c r="H38" s="322" t="str">
        <f>IF('salario real - UMN'!H38=0,"",'salario nominal - UMN'!H38/'PPP-AIC'!H90)</f>
        <v/>
      </c>
      <c r="I38" s="322" t="str">
        <f>IF('salario real - UMN'!I38=0,"",'salario nominal - UMN'!I38/'PPP-AIC'!I90)</f>
        <v/>
      </c>
      <c r="J38" s="322" t="str">
        <f>IF('salario real - UMN'!J38=0,"",'salario nominal - UMN'!J38/'PPP-AIC'!J90)</f>
        <v/>
      </c>
      <c r="K38" s="322">
        <f>IF('salario real - UMN'!K38=0,"",'salario nominal - UMN'!K38/'PPP-AIC'!K90)</f>
        <v>92.527873418130966</v>
      </c>
      <c r="L38" s="322">
        <f>IF('salario real - UMN'!L38=0,"",'salario nominal - UMN'!L38/'PPP-AIC'!L90)</f>
        <v>363.29799159717476</v>
      </c>
      <c r="M38" s="322">
        <f>IF('salario real - UMN'!M38=0,"",'salario nominal - UMN'!M38/'PPP-AIC'!M90)</f>
        <v>419.04581877498885</v>
      </c>
      <c r="N38" s="322">
        <f>IF('salario real - UMN'!N38=0,"",'salario nominal - UMN'!N38/'PPP-AIC'!N90)</f>
        <v>777.36108506167909</v>
      </c>
      <c r="O38" s="322" t="str">
        <f>IF('salario real - UMN'!O38=0,"",'salario nominal - UMN'!O38/'PPP-AIC'!O90)</f>
        <v/>
      </c>
      <c r="P38" s="322">
        <f>IF('salario real - UMN'!P38=0,"",'salario nominal - UMN'!P38/'PPP-AIC'!P90)</f>
        <v>298.9347172307406</v>
      </c>
      <c r="Q38" s="322">
        <f>IF('salario real - UMN'!Q38=0,"",'salario nominal - UMN'!Q38/'PPP-AIC'!Q90)</f>
        <v>460.17745252048024</v>
      </c>
      <c r="R38" s="322">
        <f>IF('salario real - UMN'!R38=0,"",'salario nominal - UMN'!R38/'PPP-AIC'!R90)</f>
        <v>355.16639033300174</v>
      </c>
      <c r="S38" s="322" t="str">
        <f>IF('salario real - UMN'!S38=0,"",'salario nominal - UMN'!S38/'PPP-AIC'!S90)</f>
        <v/>
      </c>
      <c r="T38" s="322" t="str">
        <f>IF('salario real - UMN'!T38=0,"",'salario nominal - UMN'!T38/'PPP-AIC'!T90)</f>
        <v/>
      </c>
      <c r="U38" s="322" t="str">
        <f>IF('salario real - UMN'!U38=0,"",'salario nominal - UMN'!U38/'PPP-AIC'!U90)</f>
        <v/>
      </c>
      <c r="V38" s="322">
        <f>IF('salario real - UMN'!V38=0,"",'salario nominal - UMN'!V38/'PPP-AIC'!V90)</f>
        <v>393.64403770151631</v>
      </c>
      <c r="W38" s="322">
        <f>IF('salario real - UMN'!W38=0,"",'salario nominal - UMN'!W38/'PPP-AIC'!W90)</f>
        <v>420.77152914423522</v>
      </c>
      <c r="X38" s="322">
        <f>IF('salario real - UMN'!X38=0,"",'salario nominal - UMN'!X38/'PPP-AIC'!X90)</f>
        <v>311.45031179988217</v>
      </c>
      <c r="Y38" s="322">
        <f>IF('salario real - UMN'!Y38=0,"",'salario nominal - UMN'!Y38/'PPP-AIC'!Y90)</f>
        <v>475.7328643935092</v>
      </c>
      <c r="Z38" s="322">
        <f>IF('salario real - UMN'!Z38=0,"",'salario nominal - UMN'!Z38/'PPP-AIC'!Z90)</f>
        <v>445.32908283715017</v>
      </c>
      <c r="AA38" s="322" t="str">
        <f>IF('salario real - UMN'!AA38=0,"",'salario nominal - UMN'!AA38/'PPP-AIC'!AA90)</f>
        <v/>
      </c>
      <c r="AB38" s="322">
        <f>IF('salario real - UMN'!AB38=0,"",'salario nominal - UMN'!AB38/'PPP-AIC'!AB90)</f>
        <v>267.60055241877058</v>
      </c>
      <c r="AC38" s="322">
        <f>IF('salario real - UMN'!AC38=0,"",'salario nominal - UMN'!AC38/'PPP-AIC'!AC90)</f>
        <v>358.45689175401191</v>
      </c>
      <c r="AD38" s="322" t="str">
        <f>IF('salario real - UMN'!AD38=0,"",'salario nominal - UMN'!AD38/'PPP-AIC'!AD90)</f>
        <v/>
      </c>
      <c r="AE38" s="322" t="str">
        <f>IF('salario real - UMN'!AE38=0,"",'salario nominal - UMN'!AE38/'PPP-AIC'!AE90)</f>
        <v/>
      </c>
      <c r="AF38" s="322" t="str">
        <f>IF('salario real - UMN'!AF38=0,"",'salario nominal - UMN'!AF38/'PPP-AIC'!AF90)</f>
        <v/>
      </c>
      <c r="AG38" s="322" t="str">
        <f>IF('salario real - UMN'!AG38=0,"",'salario nominal - UMN'!AG38/'PPP-AIC'!AG90)</f>
        <v/>
      </c>
      <c r="AH38" s="322">
        <f>IF('salario real - UMN'!AH38=0,"",'salario nominal - UMN'!AH38/'PPP-AIC'!AH90)</f>
        <v>348.83313492184539</v>
      </c>
      <c r="AI38" s="322" t="str">
        <f>IF('salario real - UMN'!AI38=0,"",'salario nominal - UMN'!AI38/'PPP-AIC'!AI90)</f>
        <v/>
      </c>
      <c r="AJ38" s="322" t="str">
        <f>IF('salario real - UMN'!AJ38=0,"",'salario nominal - UMN'!AJ38/'PPP-AIC'!AJ90)</f>
        <v/>
      </c>
    </row>
    <row r="39" spans="1:36" ht="14.25" x14ac:dyDescent="0.25">
      <c r="A39" s="321">
        <v>1972</v>
      </c>
      <c r="B39" s="322">
        <f>IF('salario real - UMN'!B39=0,"",'salario nominal - UMN'!B39/'PPP-AIC'!B91)</f>
        <v>471.25629366380247</v>
      </c>
      <c r="C39" s="322">
        <f>IF('salario real - UMN'!C39=0,"",'salario nominal - UMN'!C39/'PPP-AIC'!C91)</f>
        <v>306.63226702249904</v>
      </c>
      <c r="D39" s="322">
        <f>IF('salario real - UMN'!D39=0,"",'salario nominal - UMN'!D39/'PPP-AIC'!D91)</f>
        <v>527.54568212402592</v>
      </c>
      <c r="E39" s="322">
        <f>IF('salario real - UMN'!E39=0,"",'salario nominal - UMN'!E39/'PPP-AIC'!E91)</f>
        <v>551.12000116538604</v>
      </c>
      <c r="F39" s="322" t="str">
        <f>IF('salario real - UMN'!F39=0,"",'salario nominal - UMN'!F39/'PPP-AIC'!F91)</f>
        <v/>
      </c>
      <c r="G39" s="322">
        <f>IF('salario real - UMN'!G39=0,"",'salario nominal - UMN'!G39/'PPP-AIC'!G91)</f>
        <v>591.84114872971372</v>
      </c>
      <c r="H39" s="322" t="str">
        <f>IF('salario real - UMN'!H39=0,"",'salario nominal - UMN'!H39/'PPP-AIC'!H91)</f>
        <v/>
      </c>
      <c r="I39" s="322" t="str">
        <f>IF('salario real - UMN'!I39=0,"",'salario nominal - UMN'!I39/'PPP-AIC'!I91)</f>
        <v/>
      </c>
      <c r="J39" s="322" t="str">
        <f>IF('salario real - UMN'!J39=0,"",'salario nominal - UMN'!J39/'PPP-AIC'!J91)</f>
        <v/>
      </c>
      <c r="K39" s="322">
        <f>IF('salario real - UMN'!K39=0,"",'salario nominal - UMN'!K39/'PPP-AIC'!K91)</f>
        <v>101.53360898617009</v>
      </c>
      <c r="L39" s="322">
        <f>IF('salario real - UMN'!L39=0,"",'salario nominal - UMN'!L39/'PPP-AIC'!L91)</f>
        <v>387.76204303422242</v>
      </c>
      <c r="M39" s="322">
        <f>IF('salario real - UMN'!M39=0,"",'salario nominal - UMN'!M39/'PPP-AIC'!M91)</f>
        <v>468.70736635324641</v>
      </c>
      <c r="N39" s="322">
        <f>IF('salario real - UMN'!N39=0,"",'salario nominal - UMN'!N39/'PPP-AIC'!N91)</f>
        <v>823.46286875647445</v>
      </c>
      <c r="O39" s="322" t="str">
        <f>IF('salario real - UMN'!O39=0,"",'salario nominal - UMN'!O39/'PPP-AIC'!O91)</f>
        <v/>
      </c>
      <c r="P39" s="322">
        <f>IF('salario real - UMN'!P39=0,"",'salario nominal - UMN'!P39/'PPP-AIC'!P91)</f>
        <v>332.10485441855678</v>
      </c>
      <c r="Q39" s="322">
        <f>IF('salario real - UMN'!Q39=0,"",'salario nominal - UMN'!Q39/'PPP-AIC'!Q91)</f>
        <v>492.42352544116142</v>
      </c>
      <c r="R39" s="322" t="str">
        <f>IF('salario real - UMN'!R39=0,"",'salario nominal - UMN'!R39/'PPP-AIC'!R91)</f>
        <v/>
      </c>
      <c r="S39" s="322" t="str">
        <f>IF('salario real - UMN'!S39=0,"",'salario nominal - UMN'!S39/'PPP-AIC'!S91)</f>
        <v/>
      </c>
      <c r="T39" s="322" t="str">
        <f>IF('salario real - UMN'!T39=0,"",'salario nominal - UMN'!T39/'PPP-AIC'!T91)</f>
        <v/>
      </c>
      <c r="U39" s="322" t="str">
        <f>IF('salario real - UMN'!U39=0,"",'salario nominal - UMN'!U39/'PPP-AIC'!U91)</f>
        <v/>
      </c>
      <c r="V39" s="322">
        <f>IF('salario real - UMN'!V39=0,"",'salario nominal - UMN'!V39/'PPP-AIC'!V91)</f>
        <v>428.45914946748275</v>
      </c>
      <c r="W39" s="322">
        <f>IF('salario real - UMN'!W39=0,"",'salario nominal - UMN'!W39/'PPP-AIC'!W91)</f>
        <v>475.13074645144866</v>
      </c>
      <c r="X39" s="322">
        <f>IF('salario real - UMN'!X39=0,"",'salario nominal - UMN'!X39/'PPP-AIC'!X91)</f>
        <v>339.48605337224018</v>
      </c>
      <c r="Y39" s="322">
        <f>IF('salario real - UMN'!Y39=0,"",'salario nominal - UMN'!Y39/'PPP-AIC'!Y91)</f>
        <v>450.13418340725337</v>
      </c>
      <c r="Z39" s="322" t="str">
        <f>IF('salario real - UMN'!Z39=0,"",'salario nominal - UMN'!Z39/'PPP-AIC'!Z91)</f>
        <v/>
      </c>
      <c r="AA39" s="322" t="str">
        <f>IF('salario real - UMN'!AA39=0,"",'salario nominal - UMN'!AA39/'PPP-AIC'!AA91)</f>
        <v/>
      </c>
      <c r="AB39" s="322">
        <f>IF('salario real - UMN'!AB39=0,"",'salario nominal - UMN'!AB39/'PPP-AIC'!AB91)</f>
        <v>290.75981100409797</v>
      </c>
      <c r="AC39" s="322">
        <f>IF('salario real - UMN'!AC39=0,"",'salario nominal - UMN'!AC39/'PPP-AIC'!AC91)</f>
        <v>390.56361571827523</v>
      </c>
      <c r="AD39" s="322" t="str">
        <f>IF('salario real - UMN'!AD39=0,"",'salario nominal - UMN'!AD39/'PPP-AIC'!AD91)</f>
        <v/>
      </c>
      <c r="AE39" s="322" t="str">
        <f>IF('salario real - UMN'!AE39=0,"",'salario nominal - UMN'!AE39/'PPP-AIC'!AE91)</f>
        <v/>
      </c>
      <c r="AF39" s="322" t="str">
        <f>IF('salario real - UMN'!AF39=0,"",'salario nominal - UMN'!AF39/'PPP-AIC'!AF91)</f>
        <v/>
      </c>
      <c r="AG39" s="322" t="str">
        <f>IF('salario real - UMN'!AG39=0,"",'salario nominal - UMN'!AG39/'PPP-AIC'!AG91)</f>
        <v/>
      </c>
      <c r="AH39" s="322">
        <f>IF('salario real - UMN'!AH39=0,"",'salario nominal - UMN'!AH39/'PPP-AIC'!AH91)</f>
        <v>369.17799683483497</v>
      </c>
      <c r="AI39" s="322" t="str">
        <f>IF('salario real - UMN'!AI39=0,"",'salario nominal - UMN'!AI39/'PPP-AIC'!AI91)</f>
        <v/>
      </c>
      <c r="AJ39" s="322" t="str">
        <f>IF('salario real - UMN'!AJ39=0,"",'salario nominal - UMN'!AJ39/'PPP-AIC'!AJ91)</f>
        <v/>
      </c>
    </row>
    <row r="40" spans="1:36" ht="14.25" x14ac:dyDescent="0.25">
      <c r="A40" s="321">
        <v>1973</v>
      </c>
      <c r="B40" s="322">
        <f>IF('salario real - UMN'!B40=0,"",'salario nominal - UMN'!B40/'PPP-AIC'!B92)</f>
        <v>528.10826579070419</v>
      </c>
      <c r="C40" s="322">
        <f>IF('salario real - UMN'!C40=0,"",'salario nominal - UMN'!C40/'PPP-AIC'!C92)</f>
        <v>358.15422391365968</v>
      </c>
      <c r="D40" s="322">
        <f>IF('salario real - UMN'!D40=0,"",'salario nominal - UMN'!D40/'PPP-AIC'!D92)</f>
        <v>607.87807798946596</v>
      </c>
      <c r="E40" s="322">
        <f>IF('salario real - UMN'!E40=0,"",'salario nominal - UMN'!E40/'PPP-AIC'!E92)</f>
        <v>620.00066032169298</v>
      </c>
      <c r="F40" s="322" t="str">
        <f>IF('salario real - UMN'!F40=0,"",'salario nominal - UMN'!F40/'PPP-AIC'!F92)</f>
        <v/>
      </c>
      <c r="G40" s="322">
        <f>IF('salario real - UMN'!G40=0,"",'salario nominal - UMN'!G40/'PPP-AIC'!G92)</f>
        <v>634.65855518308217</v>
      </c>
      <c r="H40" s="322" t="str">
        <f>IF('salario real - UMN'!H40=0,"",'salario nominal - UMN'!H40/'PPP-AIC'!H92)</f>
        <v/>
      </c>
      <c r="I40" s="322" t="str">
        <f>IF('salario real - UMN'!I40=0,"",'salario nominal - UMN'!I40/'PPP-AIC'!I92)</f>
        <v/>
      </c>
      <c r="J40" s="322" t="str">
        <f>IF('salario real - UMN'!J40=0,"",'salario nominal - UMN'!J40/'PPP-AIC'!J92)</f>
        <v/>
      </c>
      <c r="K40" s="322">
        <f>IF('salario real - UMN'!K40=0,"",'salario nominal - UMN'!K40/'PPP-AIC'!K92)</f>
        <v>131.65184824258833</v>
      </c>
      <c r="L40" s="322">
        <f>IF('salario real - UMN'!L40=0,"",'salario nominal - UMN'!L40/'PPP-AIC'!L92)</f>
        <v>426.74375171213688</v>
      </c>
      <c r="M40" s="322">
        <f>IF('salario real - UMN'!M40=0,"",'salario nominal - UMN'!M40/'PPP-AIC'!M92)</f>
        <v>531.17990337892809</v>
      </c>
      <c r="N40" s="322">
        <f>IF('salario real - UMN'!N40=0,"",'salario nominal - UMN'!N40/'PPP-AIC'!N92)</f>
        <v>881.27465077392526</v>
      </c>
      <c r="O40" s="322" t="str">
        <f>IF('salario real - UMN'!O40=0,"",'salario nominal - UMN'!O40/'PPP-AIC'!O92)</f>
        <v/>
      </c>
      <c r="P40" s="322">
        <f>IF('salario real - UMN'!P40=0,"",'salario nominal - UMN'!P40/'PPP-AIC'!P92)</f>
        <v>370.82118661171728</v>
      </c>
      <c r="Q40" s="322">
        <f>IF('salario real - UMN'!Q40=0,"",'salario nominal - UMN'!Q40/'PPP-AIC'!Q92)</f>
        <v>546.91656241210785</v>
      </c>
      <c r="R40" s="322" t="str">
        <f>IF('salario real - UMN'!R40=0,"",'salario nominal - UMN'!R40/'PPP-AIC'!R92)</f>
        <v/>
      </c>
      <c r="S40" s="322" t="str">
        <f>IF('salario real - UMN'!S40=0,"",'salario nominal - UMN'!S40/'PPP-AIC'!S92)</f>
        <v/>
      </c>
      <c r="T40" s="322" t="str">
        <f>IF('salario real - UMN'!T40=0,"",'salario nominal - UMN'!T40/'PPP-AIC'!T92)</f>
        <v/>
      </c>
      <c r="U40" s="322" t="str">
        <f>IF('salario real - UMN'!U40=0,"",'salario nominal - UMN'!U40/'PPP-AIC'!U92)</f>
        <v/>
      </c>
      <c r="V40" s="322">
        <f>IF('salario real - UMN'!V40=0,"",'salario nominal - UMN'!V40/'PPP-AIC'!V92)</f>
        <v>484.64163098585254</v>
      </c>
      <c r="W40" s="322">
        <f>IF('salario real - UMN'!W40=0,"",'salario nominal - UMN'!W40/'PPP-AIC'!W92)</f>
        <v>543.01866568098433</v>
      </c>
      <c r="X40" s="322">
        <f>IF('salario real - UMN'!X40=0,"",'salario nominal - UMN'!X40/'PPP-AIC'!X92)</f>
        <v>351.58506419992801</v>
      </c>
      <c r="Y40" s="322">
        <f>IF('salario real - UMN'!Y40=0,"",'salario nominal - UMN'!Y40/'PPP-AIC'!Y92)</f>
        <v>496.16522254925741</v>
      </c>
      <c r="Z40" s="322" t="str">
        <f>IF('salario real - UMN'!Z40=0,"",'salario nominal - UMN'!Z40/'PPP-AIC'!Z92)</f>
        <v/>
      </c>
      <c r="AA40" s="322" t="str">
        <f>IF('salario real - UMN'!AA40=0,"",'salario nominal - UMN'!AA40/'PPP-AIC'!AA92)</f>
        <v/>
      </c>
      <c r="AB40" s="322">
        <f>IF('salario real - UMN'!AB40=0,"",'salario nominal - UMN'!AB40/'PPP-AIC'!AB92)</f>
        <v>322.34880067774287</v>
      </c>
      <c r="AC40" s="322">
        <f>IF('salario real - UMN'!AC40=0,"",'salario nominal - UMN'!AC40/'PPP-AIC'!AC92)</f>
        <v>429.6515928489967</v>
      </c>
      <c r="AD40" s="322" t="str">
        <f>IF('salario real - UMN'!AD40=0,"",'salario nominal - UMN'!AD40/'PPP-AIC'!AD92)</f>
        <v/>
      </c>
      <c r="AE40" s="322" t="str">
        <f>IF('salario real - UMN'!AE40=0,"",'salario nominal - UMN'!AE40/'PPP-AIC'!AE92)</f>
        <v/>
      </c>
      <c r="AF40" s="322" t="str">
        <f>IF('salario real - UMN'!AF40=0,"",'salario nominal - UMN'!AF40/'PPP-AIC'!AF92)</f>
        <v/>
      </c>
      <c r="AG40" s="322" t="str">
        <f>IF('salario real - UMN'!AG40=0,"",'salario nominal - UMN'!AG40/'PPP-AIC'!AG92)</f>
        <v/>
      </c>
      <c r="AH40" s="322">
        <f>IF('salario real - UMN'!AH40=0,"",'salario nominal - UMN'!AH40/'PPP-AIC'!AH92)</f>
        <v>392.01093513110897</v>
      </c>
      <c r="AI40" s="322" t="str">
        <f>IF('salario real - UMN'!AI40=0,"",'salario nominal - UMN'!AI40/'PPP-AIC'!AI92)</f>
        <v/>
      </c>
      <c r="AJ40" s="322" t="str">
        <f>IF('salario real - UMN'!AJ40=0,"",'salario nominal - UMN'!AJ40/'PPP-AIC'!AJ92)</f>
        <v/>
      </c>
    </row>
    <row r="41" spans="1:36" ht="14.25" x14ac:dyDescent="0.25">
      <c r="A41" s="321">
        <v>1974</v>
      </c>
      <c r="B41" s="322">
        <f>IF('salario real - UMN'!B41=0,"",'salario nominal - UMN'!B41/'PPP-AIC'!B93)</f>
        <v>615.07744853838824</v>
      </c>
      <c r="C41" s="322">
        <f>IF('salario real - UMN'!C41=0,"",'salario nominal - UMN'!C41/'PPP-AIC'!C93)</f>
        <v>463.63349850798494</v>
      </c>
      <c r="D41" s="322">
        <f>IF('salario real - UMN'!D41=0,"",'salario nominal - UMN'!D41/'PPP-AIC'!D93)</f>
        <v>750.39403629606727</v>
      </c>
      <c r="E41" s="322">
        <f>IF('salario real - UMN'!E41=0,"",'salario nominal - UMN'!E41/'PPP-AIC'!E93)</f>
        <v>721.17043258599608</v>
      </c>
      <c r="F41" s="322" t="str">
        <f>IF('salario real - UMN'!F41=0,"",'salario nominal - UMN'!F41/'PPP-AIC'!F93)</f>
        <v/>
      </c>
      <c r="G41" s="322">
        <f>IF('salario real - UMN'!G41=0,"",'salario nominal - UMN'!G41/'PPP-AIC'!G93)</f>
        <v>724.6996374593781</v>
      </c>
      <c r="H41" s="322">
        <f>IF('salario real - UMN'!H41=0,"",'salario nominal - UMN'!H41/'PPP-AIC'!H93)</f>
        <v>115.9956337705691</v>
      </c>
      <c r="I41" s="322" t="str">
        <f>IF('salario real - UMN'!I41=0,"",'salario nominal - UMN'!I41/'PPP-AIC'!I93)</f>
        <v/>
      </c>
      <c r="J41" s="322" t="str">
        <f>IF('salario real - UMN'!J41=0,"",'salario nominal - UMN'!J41/'PPP-AIC'!J93)</f>
        <v/>
      </c>
      <c r="K41" s="322">
        <f>IF('salario real - UMN'!K41=0,"",'salario nominal - UMN'!K41/'PPP-AIC'!K93)</f>
        <v>149.18851343625559</v>
      </c>
      <c r="L41" s="322">
        <f>IF('salario real - UMN'!L41=0,"",'salario nominal - UMN'!L41/'PPP-AIC'!L93)</f>
        <v>489.1900965327701</v>
      </c>
      <c r="M41" s="322">
        <f>IF('salario real - UMN'!M41=0,"",'salario nominal - UMN'!M41/'PPP-AIC'!M93)</f>
        <v>618.68278634157514</v>
      </c>
      <c r="N41" s="322">
        <f>IF('salario real - UMN'!N41=0,"",'salario nominal - UMN'!N41/'PPP-AIC'!N93)</f>
        <v>942.87472351148233</v>
      </c>
      <c r="O41" s="322" t="str">
        <f>IF('salario real - UMN'!O41=0,"",'salario nominal - UMN'!O41/'PPP-AIC'!O93)</f>
        <v/>
      </c>
      <c r="P41" s="322">
        <f>IF('salario real - UMN'!P41=0,"",'salario nominal - UMN'!P41/'PPP-AIC'!P93)</f>
        <v>426.01284578286158</v>
      </c>
      <c r="Q41" s="322">
        <f>IF('salario real - UMN'!Q41=0,"",'salario nominal - UMN'!Q41/'PPP-AIC'!Q93)</f>
        <v>628.17674101985926</v>
      </c>
      <c r="R41" s="322" t="str">
        <f>IF('salario real - UMN'!R41=0,"",'salario nominal - UMN'!R41/'PPP-AIC'!R93)</f>
        <v/>
      </c>
      <c r="S41" s="322" t="str">
        <f>IF('salario real - UMN'!S41=0,"",'salario nominal - UMN'!S41/'PPP-AIC'!S93)</f>
        <v/>
      </c>
      <c r="T41" s="322" t="str">
        <f>IF('salario real - UMN'!T41=0,"",'salario nominal - UMN'!T41/'PPP-AIC'!T93)</f>
        <v/>
      </c>
      <c r="U41" s="322" t="str">
        <f>IF('salario real - UMN'!U41=0,"",'salario nominal - UMN'!U41/'PPP-AIC'!U93)</f>
        <v/>
      </c>
      <c r="V41" s="322">
        <f>IF('salario real - UMN'!V41=0,"",'salario nominal - UMN'!V41/'PPP-AIC'!V93)</f>
        <v>549.37512984196417</v>
      </c>
      <c r="W41" s="322">
        <f>IF('salario real - UMN'!W41=0,"",'salario nominal - UMN'!W41/'PPP-AIC'!W93)</f>
        <v>617.17222543435525</v>
      </c>
      <c r="X41" s="322">
        <f>IF('salario real - UMN'!X41=0,"",'salario nominal - UMN'!X41/'PPP-AIC'!X93)</f>
        <v>390.97636583852756</v>
      </c>
      <c r="Y41" s="322">
        <f>IF('salario real - UMN'!Y41=0,"",'salario nominal - UMN'!Y41/'PPP-AIC'!Y93)</f>
        <v>570.41154086657366</v>
      </c>
      <c r="Z41" s="322" t="str">
        <f>IF('salario real - UMN'!Z41=0,"",'salario nominal - UMN'!Z41/'PPP-AIC'!Z93)</f>
        <v/>
      </c>
      <c r="AA41" s="322" t="str">
        <f>IF('salario real - UMN'!AA41=0,"",'salario nominal - UMN'!AA41/'PPP-AIC'!AA93)</f>
        <v/>
      </c>
      <c r="AB41" s="322">
        <f>IF('salario real - UMN'!AB41=0,"",'salario nominal - UMN'!AB41/'PPP-AIC'!AB93)</f>
        <v>404.19782481219966</v>
      </c>
      <c r="AC41" s="322">
        <f>IF('salario real - UMN'!AC41=0,"",'salario nominal - UMN'!AC41/'PPP-AIC'!AC93)</f>
        <v>488.72816014389093</v>
      </c>
      <c r="AD41" s="322" t="str">
        <f>IF('salario real - UMN'!AD41=0,"",'salario nominal - UMN'!AD41/'PPP-AIC'!AD93)</f>
        <v/>
      </c>
      <c r="AE41" s="322" t="str">
        <f>IF('salario real - UMN'!AE41=0,"",'salario nominal - UMN'!AE41/'PPP-AIC'!AE93)</f>
        <v/>
      </c>
      <c r="AF41" s="322" t="str">
        <f>IF('salario real - UMN'!AF41=0,"",'salario nominal - UMN'!AF41/'PPP-AIC'!AF93)</f>
        <v/>
      </c>
      <c r="AG41" s="322" t="str">
        <f>IF('salario real - UMN'!AG41=0,"",'salario nominal - UMN'!AG41/'PPP-AIC'!AG93)</f>
        <v/>
      </c>
      <c r="AH41" s="322">
        <f>IF('salario real - UMN'!AH41=0,"",'salario nominal - UMN'!AH41/'PPP-AIC'!AH93)</f>
        <v>446.91249851003221</v>
      </c>
      <c r="AI41" s="322" t="str">
        <f>IF('salario real - UMN'!AI41=0,"",'salario nominal - UMN'!AI41/'PPP-AIC'!AI93)</f>
        <v/>
      </c>
      <c r="AJ41" s="322" t="str">
        <f>IF('salario real - UMN'!AJ41=0,"",'salario nominal - UMN'!AJ41/'PPP-AIC'!AJ93)</f>
        <v/>
      </c>
    </row>
    <row r="42" spans="1:36" ht="14.25" x14ac:dyDescent="0.25">
      <c r="A42" s="321">
        <v>1975</v>
      </c>
      <c r="B42" s="322">
        <f>IF('salario real - UMN'!B42=0,"",'salario nominal - UMN'!B42/'PPP-AIC'!B94)</f>
        <v>682.04915326982075</v>
      </c>
      <c r="C42" s="322">
        <f>IF('salario real - UMN'!C42=0,"",'salario nominal - UMN'!C42/'PPP-AIC'!C94)</f>
        <v>511.49805142237449</v>
      </c>
      <c r="D42" s="322">
        <f>IF('salario real - UMN'!D42=0,"",'salario nominal - UMN'!D42/'PPP-AIC'!D94)</f>
        <v>825.51669750090662</v>
      </c>
      <c r="E42" s="322">
        <f>IF('salario real - UMN'!E42=0,"",'salario nominal - UMN'!E42/'PPP-AIC'!E94)</f>
        <v>813.47979744267298</v>
      </c>
      <c r="F42" s="322" t="str">
        <f>IF('salario real - UMN'!F42=0,"",'salario nominal - UMN'!F42/'PPP-AIC'!F94)</f>
        <v/>
      </c>
      <c r="G42" s="322">
        <f>IF('salario real - UMN'!G42=0,"",'salario nominal - UMN'!G42/'PPP-AIC'!G94)</f>
        <v>816.74108264391407</v>
      </c>
      <c r="H42" s="322">
        <f>IF('salario real - UMN'!H42=0,"",'salario nominal - UMN'!H42/'PPP-AIC'!H94)</f>
        <v>119.42493355912222</v>
      </c>
      <c r="I42" s="322" t="str">
        <f>IF('salario real - UMN'!I42=0,"",'salario nominal - UMN'!I42/'PPP-AIC'!I94)</f>
        <v/>
      </c>
      <c r="J42" s="322" t="str">
        <f>IF('salario real - UMN'!J42=0,"",'salario nominal - UMN'!J42/'PPP-AIC'!J94)</f>
        <v/>
      </c>
      <c r="K42" s="322">
        <f>IF('salario real - UMN'!K42=0,"",'salario nominal - UMN'!K42/'PPP-AIC'!K94)</f>
        <v>164.25850495518404</v>
      </c>
      <c r="L42" s="322">
        <f>IF('salario real - UMN'!L42=0,"",'salario nominal - UMN'!L42/'PPP-AIC'!L94)</f>
        <v>552.89299881580632</v>
      </c>
      <c r="M42" s="322">
        <f>IF('salario real - UMN'!M42=0,"",'salario nominal - UMN'!M42/'PPP-AIC'!M94)</f>
        <v>695.20066260969111</v>
      </c>
      <c r="N42" s="322">
        <f>IF('salario real - UMN'!N42=0,"",'salario nominal - UMN'!N42/'PPP-AIC'!N94)</f>
        <v>1017.8968362958808</v>
      </c>
      <c r="O42" s="322" t="str">
        <f>IF('salario real - UMN'!O42=0,"",'salario nominal - UMN'!O42/'PPP-AIC'!O94)</f>
        <v/>
      </c>
      <c r="P42" s="322">
        <f>IF('salario real - UMN'!P42=0,"",'salario nominal - UMN'!P42/'PPP-AIC'!P94)</f>
        <v>487.04070093762391</v>
      </c>
      <c r="Q42" s="322">
        <f>IF('salario real - UMN'!Q42=0,"",'salario nominal - UMN'!Q42/'PPP-AIC'!Q94)</f>
        <v>728.79886577188427</v>
      </c>
      <c r="R42" s="322" t="str">
        <f>IF('salario real - UMN'!R42=0,"",'salario nominal - UMN'!R42/'PPP-AIC'!R94)</f>
        <v/>
      </c>
      <c r="S42" s="322">
        <f>IF('salario real - UMN'!S42=0,"",'salario nominal - UMN'!S42/'PPP-AIC'!S94)</f>
        <v>1068.0035144349624</v>
      </c>
      <c r="T42" s="322" t="str">
        <f>IF('salario real - UMN'!T42=0,"",'salario nominal - UMN'!T42/'PPP-AIC'!T94)</f>
        <v/>
      </c>
      <c r="U42" s="322" t="str">
        <f>IF('salario real - UMN'!U42=0,"",'salario nominal - UMN'!U42/'PPP-AIC'!U94)</f>
        <v/>
      </c>
      <c r="V42" s="322">
        <f>IF('salario real - UMN'!V42=0,"",'salario nominal - UMN'!V42/'PPP-AIC'!V94)</f>
        <v>610.20757688134336</v>
      </c>
      <c r="W42" s="322">
        <f>IF('salario real - UMN'!W42=0,"",'salario nominal - UMN'!W42/'PPP-AIC'!W94)</f>
        <v>700.79001578010957</v>
      </c>
      <c r="X42" s="322">
        <f>IF('salario real - UMN'!X42=0,"",'salario nominal - UMN'!X42/'PPP-AIC'!X94)</f>
        <v>441.50167611191785</v>
      </c>
      <c r="Y42" s="322">
        <f>IF('salario real - UMN'!Y42=0,"",'salario nominal - UMN'!Y42/'PPP-AIC'!Y94)</f>
        <v>639.7660493809193</v>
      </c>
      <c r="Z42" s="322" t="str">
        <f>IF('salario real - UMN'!Z42=0,"",'salario nominal - UMN'!Z42/'PPP-AIC'!Z94)</f>
        <v/>
      </c>
      <c r="AA42" s="322" t="str">
        <f>IF('salario real - UMN'!AA42=0,"",'salario nominal - UMN'!AA42/'PPP-AIC'!AA94)</f>
        <v/>
      </c>
      <c r="AB42" s="322">
        <f>IF('salario real - UMN'!AB42=0,"",'salario nominal - UMN'!AB42/'PPP-AIC'!AB94)</f>
        <v>501.24037958083949</v>
      </c>
      <c r="AC42" s="322">
        <f>IF('salario real - UMN'!AC42=0,"",'salario nominal - UMN'!AC42/'PPP-AIC'!AC94)</f>
        <v>563.68098326793256</v>
      </c>
      <c r="AD42" s="322" t="str">
        <f>IF('salario real - UMN'!AD42=0,"",'salario nominal - UMN'!AD42/'PPP-AIC'!AD94)</f>
        <v/>
      </c>
      <c r="AE42" s="322" t="str">
        <f>IF('salario real - UMN'!AE42=0,"",'salario nominal - UMN'!AE42/'PPP-AIC'!AE94)</f>
        <v/>
      </c>
      <c r="AF42" s="322" t="str">
        <f>IF('salario real - UMN'!AF42=0,"",'salario nominal - UMN'!AF42/'PPP-AIC'!AF94)</f>
        <v/>
      </c>
      <c r="AG42" s="322" t="str">
        <f>IF('salario real - UMN'!AG42=0,"",'salario nominal - UMN'!AG42/'PPP-AIC'!AG94)</f>
        <v/>
      </c>
      <c r="AH42" s="322">
        <f>IF('salario real - UMN'!AH42=0,"",'salario nominal - UMN'!AH42/'PPP-AIC'!AH94)</f>
        <v>516.93208614556943</v>
      </c>
      <c r="AI42" s="322" t="str">
        <f>IF('salario real - UMN'!AI42=0,"",'salario nominal - UMN'!AI42/'PPP-AIC'!AI94)</f>
        <v/>
      </c>
      <c r="AJ42" s="322" t="str">
        <f>IF('salario real - UMN'!AJ42=0,"",'salario nominal - UMN'!AJ42/'PPP-AIC'!AJ94)</f>
        <v/>
      </c>
    </row>
    <row r="43" spans="1:36" ht="14.25" x14ac:dyDescent="0.25">
      <c r="A43" s="321">
        <v>1976</v>
      </c>
      <c r="B43" s="322">
        <f>IF('salario real - UMN'!B43=0,"",'salario nominal - UMN'!B43/'PPP-AIC'!B95)</f>
        <v>754.53725000392592</v>
      </c>
      <c r="C43" s="322">
        <f>IF('salario real - UMN'!C43=0,"",'salario nominal - UMN'!C43/'PPP-AIC'!C95)</f>
        <v>352.64309733970344</v>
      </c>
      <c r="D43" s="322">
        <f>IF('salario real - UMN'!D43=0,"",'salario nominal - UMN'!D43/'PPP-AIC'!D95)</f>
        <v>868.62497879507225</v>
      </c>
      <c r="E43" s="322">
        <f>IF('salario real - UMN'!E43=0,"",'salario nominal - UMN'!E43/'PPP-AIC'!E95)</f>
        <v>914.29438995305054</v>
      </c>
      <c r="F43" s="322" t="str">
        <f>IF('salario real - UMN'!F43=0,"",'salario nominal - UMN'!F43/'PPP-AIC'!F95)</f>
        <v/>
      </c>
      <c r="G43" s="322">
        <f>IF('salario real - UMN'!G43=0,"",'salario nominal - UMN'!G43/'PPP-AIC'!G95)</f>
        <v>872.27778367819258</v>
      </c>
      <c r="H43" s="322">
        <f>IF('salario real - UMN'!H43=0,"",'salario nominal - UMN'!H43/'PPP-AIC'!H95)</f>
        <v>171.94562649722002</v>
      </c>
      <c r="I43" s="322" t="str">
        <f>IF('salario real - UMN'!I43=0,"",'salario nominal - UMN'!I43/'PPP-AIC'!I95)</f>
        <v/>
      </c>
      <c r="J43" s="322" t="str">
        <f>IF('salario real - UMN'!J43=0,"",'salario nominal - UMN'!J43/'PPP-AIC'!J95)</f>
        <v/>
      </c>
      <c r="K43" s="322">
        <f>IF('salario real - UMN'!K43=0,"",'salario nominal - UMN'!K43/'PPP-AIC'!K95)</f>
        <v>195.81567296204537</v>
      </c>
      <c r="L43" s="322">
        <f>IF('salario real - UMN'!L43=0,"",'salario nominal - UMN'!L43/'PPP-AIC'!L95)</f>
        <v>620.3727537820215</v>
      </c>
      <c r="M43" s="322">
        <f>IF('salario real - UMN'!M43=0,"",'salario nominal - UMN'!M43/'PPP-AIC'!M95)</f>
        <v>759.70825147576488</v>
      </c>
      <c r="N43" s="322">
        <f>IF('salario real - UMN'!N43=0,"",'salario nominal - UMN'!N43/'PPP-AIC'!N95)</f>
        <v>1085.0197490242228</v>
      </c>
      <c r="O43" s="322" t="str">
        <f>IF('salario real - UMN'!O43=0,"",'salario nominal - UMN'!O43/'PPP-AIC'!O95)</f>
        <v/>
      </c>
      <c r="P43" s="322">
        <f>IF('salario real - UMN'!P43=0,"",'salario nominal - UMN'!P43/'PPP-AIC'!P95)</f>
        <v>528.68334345032883</v>
      </c>
      <c r="Q43" s="322">
        <f>IF('salario real - UMN'!Q43=0,"",'salario nominal - UMN'!Q43/'PPP-AIC'!Q95)</f>
        <v>807.48575693767577</v>
      </c>
      <c r="R43" s="322" t="str">
        <f>IF('salario real - UMN'!R43=0,"",'salario nominal - UMN'!R43/'PPP-AIC'!R95)</f>
        <v/>
      </c>
      <c r="S43" s="322">
        <f>IF('salario real - UMN'!S43=0,"",'salario nominal - UMN'!S43/'PPP-AIC'!S95)</f>
        <v>1144.4918644307863</v>
      </c>
      <c r="T43" s="322" t="str">
        <f>IF('salario real - UMN'!T43=0,"",'salario nominal - UMN'!T43/'PPP-AIC'!T95)</f>
        <v/>
      </c>
      <c r="U43" s="322">
        <f>IF('salario real - UMN'!U43=0,"",'salario nominal - UMN'!U43/'PPP-AIC'!U95)</f>
        <v>541.33037047339599</v>
      </c>
      <c r="V43" s="322">
        <f>IF('salario real - UMN'!V43=0,"",'salario nominal - UMN'!V43/'PPP-AIC'!V95)</f>
        <v>672.36259300495522</v>
      </c>
      <c r="W43" s="322">
        <f>IF('salario real - UMN'!W43=0,"",'salario nominal - UMN'!W43/'PPP-AIC'!W95)</f>
        <v>750.64216769867494</v>
      </c>
      <c r="X43" s="322">
        <f>IF('salario real - UMN'!X43=0,"",'salario nominal - UMN'!X43/'PPP-AIC'!X95)</f>
        <v>505.49651860338645</v>
      </c>
      <c r="Y43" s="322">
        <f>IF('salario real - UMN'!Y43=0,"",'salario nominal - UMN'!Y43/'PPP-AIC'!Y95)</f>
        <v>689.42706406363845</v>
      </c>
      <c r="Z43" s="322">
        <f>IF('salario real - UMN'!Z43=0,"",'salario nominal - UMN'!Z43/'PPP-AIC'!Z95)</f>
        <v>674.74494006294492</v>
      </c>
      <c r="AA43" s="322" t="str">
        <f>IF('salario real - UMN'!AA43=0,"",'salario nominal - UMN'!AA43/'PPP-AIC'!AA95)</f>
        <v/>
      </c>
      <c r="AB43" s="322">
        <f>IF('salario real - UMN'!AB43=0,"",'salario nominal - UMN'!AB43/'PPP-AIC'!AB95)</f>
        <v>534.68361042550669</v>
      </c>
      <c r="AC43" s="322">
        <f>IF('salario real - UMN'!AC43=0,"",'salario nominal - UMN'!AC43/'PPP-AIC'!AC95)</f>
        <v>586.15886755570568</v>
      </c>
      <c r="AD43" s="322" t="str">
        <f>IF('salario real - UMN'!AD43=0,"",'salario nominal - UMN'!AD43/'PPP-AIC'!AD95)</f>
        <v/>
      </c>
      <c r="AE43" s="322" t="str">
        <f>IF('salario real - UMN'!AE43=0,"",'salario nominal - UMN'!AE43/'PPP-AIC'!AE95)</f>
        <v/>
      </c>
      <c r="AF43" s="322" t="str">
        <f>IF('salario real - UMN'!AF43=0,"",'salario nominal - UMN'!AF43/'PPP-AIC'!AF95)</f>
        <v/>
      </c>
      <c r="AG43" s="322" t="str">
        <f>IF('salario real - UMN'!AG43=0,"",'salario nominal - UMN'!AG43/'PPP-AIC'!AG95)</f>
        <v/>
      </c>
      <c r="AH43" s="322">
        <f>IF('salario real - UMN'!AH43=0,"",'salario nominal - UMN'!AH43/'PPP-AIC'!AH95)</f>
        <v>582.36710561028008</v>
      </c>
      <c r="AI43" s="322" t="str">
        <f>IF('salario real - UMN'!AI43=0,"",'salario nominal - UMN'!AI43/'PPP-AIC'!AI95)</f>
        <v/>
      </c>
      <c r="AJ43" s="322" t="str">
        <f>IF('salario real - UMN'!AJ43=0,"",'salario nominal - UMN'!AJ43/'PPP-AIC'!AJ95)</f>
        <v/>
      </c>
    </row>
    <row r="44" spans="1:36" ht="14.25" x14ac:dyDescent="0.25">
      <c r="A44" s="321">
        <v>1977</v>
      </c>
      <c r="B44" s="322">
        <f>IF('salario real - UMN'!B44=0,"",'salario nominal - UMN'!B44/'PPP-AIC'!B96)</f>
        <v>833.17552829917383</v>
      </c>
      <c r="C44" s="322">
        <f>IF('salario real - UMN'!C44=0,"",'salario nominal - UMN'!C44/'PPP-AIC'!C96)</f>
        <v>323.97309229897888</v>
      </c>
      <c r="D44" s="322">
        <f>IF('salario real - UMN'!D44=0,"",'salario nominal - UMN'!D44/'PPP-AIC'!D96)</f>
        <v>889.72945681818555</v>
      </c>
      <c r="E44" s="322">
        <f>IF('salario real - UMN'!E44=0,"",'salario nominal - UMN'!E44/'PPP-AIC'!E96)</f>
        <v>992.35020379502657</v>
      </c>
      <c r="F44" s="322" t="str">
        <f>IF('salario real - UMN'!F44=0,"",'salario nominal - UMN'!F44/'PPP-AIC'!F96)</f>
        <v/>
      </c>
      <c r="G44" s="322">
        <f>IF('salario real - UMN'!G44=0,"",'salario nominal - UMN'!G44/'PPP-AIC'!G96)</f>
        <v>935.18964030413827</v>
      </c>
      <c r="H44" s="322">
        <f>IF('salario real - UMN'!H44=0,"",'salario nominal - UMN'!H44/'PPP-AIC'!H96)</f>
        <v>193.7673926923361</v>
      </c>
      <c r="I44" s="322" t="str">
        <f>IF('salario real - UMN'!I44=0,"",'salario nominal - UMN'!I44/'PPP-AIC'!I96)</f>
        <v/>
      </c>
      <c r="J44" s="322" t="str">
        <f>IF('salario real - UMN'!J44=0,"",'salario nominal - UMN'!J44/'PPP-AIC'!J96)</f>
        <v/>
      </c>
      <c r="K44" s="322">
        <f>IF('salario real - UMN'!K44=0,"",'salario nominal - UMN'!K44/'PPP-AIC'!K96)</f>
        <v>230.21573979442522</v>
      </c>
      <c r="L44" s="322">
        <f>IF('salario real - UMN'!L44=0,"",'salario nominal - UMN'!L44/'PPP-AIC'!L96)</f>
        <v>655.17156763009268</v>
      </c>
      <c r="M44" s="322">
        <f>IF('salario real - UMN'!M44=0,"",'salario nominal - UMN'!M44/'PPP-AIC'!M96)</f>
        <v>812.53358088221387</v>
      </c>
      <c r="N44" s="322">
        <f>IF('salario real - UMN'!N44=0,"",'salario nominal - UMN'!N44/'PPP-AIC'!N96)</f>
        <v>1163.8086059344894</v>
      </c>
      <c r="O44" s="322" t="str">
        <f>IF('salario real - UMN'!O44=0,"",'salario nominal - UMN'!O44/'PPP-AIC'!O96)</f>
        <v/>
      </c>
      <c r="P44" s="322">
        <f>IF('salario real - UMN'!P44=0,"",'salario nominal - UMN'!P44/'PPP-AIC'!P96)</f>
        <v>545.3195499437204</v>
      </c>
      <c r="Q44" s="322">
        <f>IF('salario real - UMN'!Q44=0,"",'salario nominal - UMN'!Q44/'PPP-AIC'!Q96)</f>
        <v>881.86870139255211</v>
      </c>
      <c r="R44" s="322">
        <f>IF('salario real - UMN'!R44=0,"",'salario nominal - UMN'!R44/'PPP-AIC'!R96)</f>
        <v>708.03553072180762</v>
      </c>
      <c r="S44" s="322">
        <f>IF('salario real - UMN'!S44=0,"",'salario nominal - UMN'!S44/'PPP-AIC'!S96)</f>
        <v>1232.665046139819</v>
      </c>
      <c r="T44" s="322" t="str">
        <f>IF('salario real - UMN'!T44=0,"",'salario nominal - UMN'!T44/'PPP-AIC'!T96)</f>
        <v/>
      </c>
      <c r="U44" s="322">
        <f>IF('salario real - UMN'!U44=0,"",'salario nominal - UMN'!U44/'PPP-AIC'!U96)</f>
        <v>584.06687662001684</v>
      </c>
      <c r="V44" s="322">
        <f>IF('salario real - UMN'!V44=0,"",'salario nominal - UMN'!V44/'PPP-AIC'!V96)</f>
        <v>732.96467317698887</v>
      </c>
      <c r="W44" s="322">
        <f>IF('salario real - UMN'!W44=0,"",'salario nominal - UMN'!W44/'PPP-AIC'!W96)</f>
        <v>813.17732664007167</v>
      </c>
      <c r="X44" s="322">
        <f>IF('salario real - UMN'!X44=0,"",'salario nominal - UMN'!X44/'PPP-AIC'!X96)</f>
        <v>545.97419569288252</v>
      </c>
      <c r="Y44" s="322">
        <f>IF('salario real - UMN'!Y44=0,"",'salario nominal - UMN'!Y44/'PPP-AIC'!Y96)</f>
        <v>742.6235640413513</v>
      </c>
      <c r="Z44" s="322" t="str">
        <f>IF('salario real - UMN'!Z44=0,"",'salario nominal - UMN'!Z44/'PPP-AIC'!Z96)</f>
        <v/>
      </c>
      <c r="AA44" s="322" t="str">
        <f>IF('salario real - UMN'!AA44=0,"",'salario nominal - UMN'!AA44/'PPP-AIC'!AA96)</f>
        <v/>
      </c>
      <c r="AB44" s="322">
        <f>IF('salario real - UMN'!AB44=0,"",'salario nominal - UMN'!AB44/'PPP-AIC'!AB96)</f>
        <v>541.56036890772714</v>
      </c>
      <c r="AC44" s="322">
        <f>IF('salario real - UMN'!AC44=0,"",'salario nominal - UMN'!AC44/'PPP-AIC'!AC96)</f>
        <v>595.43451149382156</v>
      </c>
      <c r="AD44" s="322" t="str">
        <f>IF('salario real - UMN'!AD44=0,"",'salario nominal - UMN'!AD44/'PPP-AIC'!AD96)</f>
        <v/>
      </c>
      <c r="AE44" s="322" t="str">
        <f>IF('salario real - UMN'!AE44=0,"",'salario nominal - UMN'!AE44/'PPP-AIC'!AE96)</f>
        <v/>
      </c>
      <c r="AF44" s="322" t="str">
        <f>IF('salario real - UMN'!AF44=0,"",'salario nominal - UMN'!AF44/'PPP-AIC'!AF96)</f>
        <v/>
      </c>
      <c r="AG44" s="322" t="str">
        <f>IF('salario real - UMN'!AG44=0,"",'salario nominal - UMN'!AG44/'PPP-AIC'!AG96)</f>
        <v/>
      </c>
      <c r="AH44" s="322">
        <f>IF('salario real - UMN'!AH44=0,"",'salario nominal - UMN'!AH44/'PPP-AIC'!AH96)</f>
        <v>622.84847786232444</v>
      </c>
      <c r="AI44" s="322" t="str">
        <f>IF('salario real - UMN'!AI44=0,"",'salario nominal - UMN'!AI44/'PPP-AIC'!AI96)</f>
        <v/>
      </c>
      <c r="AJ44" s="322" t="str">
        <f>IF('salario real - UMN'!AJ44=0,"",'salario nominal - UMN'!AJ44/'PPP-AIC'!AJ96)</f>
        <v/>
      </c>
    </row>
    <row r="45" spans="1:36" ht="14.25" x14ac:dyDescent="0.25">
      <c r="A45" s="321">
        <v>1978</v>
      </c>
      <c r="B45" s="322">
        <f>IF('salario real - UMN'!B45=0,"",'salario nominal - UMN'!B45/'PPP-AIC'!B97)</f>
        <v>926.28642107042731</v>
      </c>
      <c r="C45" s="322">
        <f>IF('salario real - UMN'!C45=0,"",'salario nominal - UMN'!C45/'PPP-AIC'!C97)</f>
        <v>384.46850162603698</v>
      </c>
      <c r="D45" s="322">
        <f>IF('salario real - UMN'!D45=0,"",'salario nominal - UMN'!D45/'PPP-AIC'!D97)</f>
        <v>951.04902147052019</v>
      </c>
      <c r="E45" s="322">
        <f>IF('salario real - UMN'!E45=0,"",'salario nominal - UMN'!E45/'PPP-AIC'!E97)</f>
        <v>1097.8755960786191</v>
      </c>
      <c r="F45" s="322" t="str">
        <f>IF('salario real - UMN'!F45=0,"",'salario nominal - UMN'!F45/'PPP-AIC'!F97)</f>
        <v/>
      </c>
      <c r="G45" s="322">
        <f>IF('salario real - UMN'!G45=0,"",'salario nominal - UMN'!G45/'PPP-AIC'!G97)</f>
        <v>975.9198962228038</v>
      </c>
      <c r="H45" s="322">
        <f>IF('salario real - UMN'!H45=0,"",'salario nominal - UMN'!H45/'PPP-AIC'!H97)</f>
        <v>240.66894584096357</v>
      </c>
      <c r="I45" s="322">
        <f>IF('salario real - UMN'!I45=0,"",'salario nominal - UMN'!I45/'PPP-AIC'!I97)</f>
        <v>58.547385966483219</v>
      </c>
      <c r="J45" s="322" t="str">
        <f>IF('salario real - UMN'!J45=0,"",'salario nominal - UMN'!J45/'PPP-AIC'!J97)</f>
        <v/>
      </c>
      <c r="K45" s="322">
        <f>IF('salario real - UMN'!K45=0,"",'salario nominal - UMN'!K45/'PPP-AIC'!K97)</f>
        <v>283.35862594048859</v>
      </c>
      <c r="L45" s="322">
        <f>IF('salario real - UMN'!L45=0,"",'salario nominal - UMN'!L45/'PPP-AIC'!L97)</f>
        <v>706.57612306963995</v>
      </c>
      <c r="M45" s="322">
        <f>IF('salario real - UMN'!M45=0,"",'salario nominal - UMN'!M45/'PPP-AIC'!M97)</f>
        <v>906.57249142821115</v>
      </c>
      <c r="N45" s="322">
        <f>IF('salario real - UMN'!N45=0,"",'salario nominal - UMN'!N45/'PPP-AIC'!N97)</f>
        <v>1258.3829275378971</v>
      </c>
      <c r="O45" s="322" t="str">
        <f>IF('salario real - UMN'!O45=0,"",'salario nominal - UMN'!O45/'PPP-AIC'!O97)</f>
        <v/>
      </c>
      <c r="P45" s="322">
        <f>IF('salario real - UMN'!P45=0,"",'salario nominal - UMN'!P45/'PPP-AIC'!P97)</f>
        <v>574.98840006071998</v>
      </c>
      <c r="Q45" s="322">
        <f>IF('salario real - UMN'!Q45=0,"",'salario nominal - UMN'!Q45/'PPP-AIC'!Q97)</f>
        <v>977.74169110657147</v>
      </c>
      <c r="R45" s="322">
        <f>IF('salario real - UMN'!R45=0,"",'salario nominal - UMN'!R45/'PPP-AIC'!R97)</f>
        <v>833.38709701256357</v>
      </c>
      <c r="S45" s="322">
        <f>IF('salario real - UMN'!S45=0,"",'salario nominal - UMN'!S45/'PPP-AIC'!S97)</f>
        <v>1367.893880478352</v>
      </c>
      <c r="T45" s="322" t="str">
        <f>IF('salario real - UMN'!T45=0,"",'salario nominal - UMN'!T45/'PPP-AIC'!T97)</f>
        <v/>
      </c>
      <c r="U45" s="322">
        <f>IF('salario real - UMN'!U45=0,"",'salario nominal - UMN'!U45/'PPP-AIC'!U97)</f>
        <v>673.44433172827291</v>
      </c>
      <c r="V45" s="322">
        <f>IF('salario real - UMN'!V45=0,"",'salario nominal - UMN'!V45/'PPP-AIC'!V97)</f>
        <v>816.29121219140472</v>
      </c>
      <c r="W45" s="322">
        <f>IF('salario real - UMN'!W45=0,"",'salario nominal - UMN'!W45/'PPP-AIC'!W97)</f>
        <v>900.39751243866647</v>
      </c>
      <c r="X45" s="322">
        <f>IF('salario real - UMN'!X45=0,"",'salario nominal - UMN'!X45/'PPP-AIC'!X97)</f>
        <v>576.40205597285455</v>
      </c>
      <c r="Y45" s="322">
        <f>IF('salario real - UMN'!Y45=0,"",'salario nominal - UMN'!Y45/'PPP-AIC'!Y97)</f>
        <v>798.08143128239965</v>
      </c>
      <c r="Z45" s="322" t="str">
        <f>IF('salario real - UMN'!Z45=0,"",'salario nominal - UMN'!Z45/'PPP-AIC'!Z97)</f>
        <v/>
      </c>
      <c r="AA45" s="322" t="str">
        <f>IF('salario real - UMN'!AA45=0,"",'salario nominal - UMN'!AA45/'PPP-AIC'!AA97)</f>
        <v/>
      </c>
      <c r="AB45" s="322">
        <f>IF('salario real - UMN'!AB45=0,"",'salario nominal - UMN'!AB45/'PPP-AIC'!AB97)</f>
        <v>564.13450219560264</v>
      </c>
      <c r="AC45" s="322">
        <f>IF('salario real - UMN'!AC45=0,"",'salario nominal - UMN'!AC45/'PPP-AIC'!AC97)</f>
        <v>670.6972881814437</v>
      </c>
      <c r="AD45" s="322" t="str">
        <f>IF('salario real - UMN'!AD45=0,"",'salario nominal - UMN'!AD45/'PPP-AIC'!AD97)</f>
        <v/>
      </c>
      <c r="AE45" s="322" t="str">
        <f>IF('salario real - UMN'!AE45=0,"",'salario nominal - UMN'!AE45/'PPP-AIC'!AE97)</f>
        <v/>
      </c>
      <c r="AF45" s="322" t="str">
        <f>IF('salario real - UMN'!AF45=0,"",'salario nominal - UMN'!AF45/'PPP-AIC'!AF97)</f>
        <v/>
      </c>
      <c r="AG45" s="322" t="str">
        <f>IF('salario real - UMN'!AG45=0,"",'salario nominal - UMN'!AG45/'PPP-AIC'!AG97)</f>
        <v/>
      </c>
      <c r="AH45" s="322">
        <f>IF('salario real - UMN'!AH45=0,"",'salario nominal - UMN'!AH45/'PPP-AIC'!AH97)</f>
        <v>676.26440360696756</v>
      </c>
      <c r="AI45" s="322" t="str">
        <f>IF('salario real - UMN'!AI45=0,"",'salario nominal - UMN'!AI45/'PPP-AIC'!AI97)</f>
        <v/>
      </c>
      <c r="AJ45" s="322" t="str">
        <f>IF('salario real - UMN'!AJ45=0,"",'salario nominal - UMN'!AJ45/'PPP-AIC'!AJ97)</f>
        <v/>
      </c>
    </row>
    <row r="46" spans="1:36" ht="14.25" x14ac:dyDescent="0.25">
      <c r="A46" s="321">
        <v>1979</v>
      </c>
      <c r="B46" s="322">
        <f>IF('salario real - UMN'!B46=0,"",'salario nominal - UMN'!B46/'PPP-AIC'!B98)</f>
        <v>1058.2896985032041</v>
      </c>
      <c r="C46" s="322">
        <f>IF('salario real - UMN'!C46=0,"",'salario nominal - UMN'!C46/'PPP-AIC'!C98)</f>
        <v>464.5525025791099</v>
      </c>
      <c r="D46" s="322">
        <f>IF('salario real - UMN'!D46=0,"",'salario nominal - UMN'!D46/'PPP-AIC'!D98)</f>
        <v>1070.4411227895648</v>
      </c>
      <c r="E46" s="322">
        <f>IF('salario real - UMN'!E46=0,"",'salario nominal - UMN'!E46/'PPP-AIC'!E98)</f>
        <v>1238.1063512513665</v>
      </c>
      <c r="F46" s="322" t="str">
        <f>IF('salario real - UMN'!F46=0,"",'salario nominal - UMN'!F46/'PPP-AIC'!F98)</f>
        <v/>
      </c>
      <c r="G46" s="322">
        <f>IF('salario real - UMN'!G46=0,"",'salario nominal - UMN'!G46/'PPP-AIC'!G98)</f>
        <v>1071.2704766345587</v>
      </c>
      <c r="H46" s="322">
        <f>IF('salario real - UMN'!H46=0,"",'salario nominal - UMN'!H46/'PPP-AIC'!H98)</f>
        <v>283.58882832310059</v>
      </c>
      <c r="I46" s="322">
        <f>IF('salario real - UMN'!I46=0,"",'salario nominal - UMN'!I46/'PPP-AIC'!I98)</f>
        <v>70.114297371775066</v>
      </c>
      <c r="J46" s="322" t="str">
        <f>IF('salario real - UMN'!J46=0,"",'salario nominal - UMN'!J46/'PPP-AIC'!J98)</f>
        <v/>
      </c>
      <c r="K46" s="322">
        <f>IF('salario real - UMN'!K46=0,"",'salario nominal - UMN'!K46/'PPP-AIC'!K98)</f>
        <v>344.03431622988774</v>
      </c>
      <c r="L46" s="322">
        <f>IF('salario real - UMN'!L46=0,"",'salario nominal - UMN'!L46/'PPP-AIC'!L98)</f>
        <v>765.58831044497742</v>
      </c>
      <c r="M46" s="322">
        <f>IF('salario real - UMN'!M46=0,"",'salario nominal - UMN'!M46/'PPP-AIC'!M98)</f>
        <v>1034.1509330571864</v>
      </c>
      <c r="N46" s="322">
        <f>IF('salario real - UMN'!N46=0,"",'salario nominal - UMN'!N46/'PPP-AIC'!N98)</f>
        <v>1372.8245440719822</v>
      </c>
      <c r="O46" s="322" t="str">
        <f>IF('salario real - UMN'!O46=0,"",'salario nominal - UMN'!O46/'PPP-AIC'!O98)</f>
        <v/>
      </c>
      <c r="P46" s="322">
        <f>IF('salario real - UMN'!P46=0,"",'salario nominal - UMN'!P46/'PPP-AIC'!P98)</f>
        <v>661.25720594461734</v>
      </c>
      <c r="Q46" s="322">
        <f>IF('salario real - UMN'!Q46=0,"",'salario nominal - UMN'!Q46/'PPP-AIC'!Q98)</f>
        <v>1111.7694082813443</v>
      </c>
      <c r="R46" s="322">
        <f>IF('salario real - UMN'!R46=0,"",'salario nominal - UMN'!R46/'PPP-AIC'!R98)</f>
        <v>950.6627694018739</v>
      </c>
      <c r="S46" s="322">
        <f>IF('salario real - UMN'!S46=0,"",'salario nominal - UMN'!S46/'PPP-AIC'!S98)</f>
        <v>1552.4921717988741</v>
      </c>
      <c r="T46" s="322" t="str">
        <f>IF('salario real - UMN'!T46=0,"",'salario nominal - UMN'!T46/'PPP-AIC'!T98)</f>
        <v/>
      </c>
      <c r="U46" s="322">
        <f>IF('salario real - UMN'!U46=0,"",'salario nominal - UMN'!U46/'PPP-AIC'!U98)</f>
        <v>786.57736693857703</v>
      </c>
      <c r="V46" s="322">
        <f>IF('salario real - UMN'!V46=0,"",'salario nominal - UMN'!V46/'PPP-AIC'!V98)</f>
        <v>943.78740711959779</v>
      </c>
      <c r="W46" s="322">
        <f>IF('salario real - UMN'!W46=0,"",'salario nominal - UMN'!W46/'PPP-AIC'!W98)</f>
        <v>1023.3469436202116</v>
      </c>
      <c r="X46" s="322">
        <f>IF('salario real - UMN'!X46=0,"",'salario nominal - UMN'!X46/'PPP-AIC'!X98)</f>
        <v>631.81555872540969</v>
      </c>
      <c r="Y46" s="322">
        <f>IF('salario real - UMN'!Y46=0,"",'salario nominal - UMN'!Y46/'PPP-AIC'!Y98)</f>
        <v>873.80190945103038</v>
      </c>
      <c r="Z46" s="322">
        <f>IF('salario real - UMN'!Z46=0,"",'salario nominal - UMN'!Z46/'PPP-AIC'!Z98)</f>
        <v>960.65149433857334</v>
      </c>
      <c r="AA46" s="322" t="str">
        <f>IF('salario real - UMN'!AA46=0,"",'salario nominal - UMN'!AA46/'PPP-AIC'!AA98)</f>
        <v/>
      </c>
      <c r="AB46" s="322">
        <f>IF('salario real - UMN'!AB46=0,"",'salario nominal - UMN'!AB46/'PPP-AIC'!AB98)</f>
        <v>618.23553694792543</v>
      </c>
      <c r="AC46" s="322">
        <f>IF('salario real - UMN'!AC46=0,"",'salario nominal - UMN'!AC46/'PPP-AIC'!AC98)</f>
        <v>758.45133656421774</v>
      </c>
      <c r="AD46" s="322" t="str">
        <f>IF('salario real - UMN'!AD46=0,"",'salario nominal - UMN'!AD46/'PPP-AIC'!AD98)</f>
        <v/>
      </c>
      <c r="AE46" s="322" t="str">
        <f>IF('salario real - UMN'!AE46=0,"",'salario nominal - UMN'!AE46/'PPP-AIC'!AE98)</f>
        <v/>
      </c>
      <c r="AF46" s="322" t="str">
        <f>IF('salario real - UMN'!AF46=0,"",'salario nominal - UMN'!AF46/'PPP-AIC'!AF98)</f>
        <v/>
      </c>
      <c r="AG46" s="322" t="str">
        <f>IF('salario real - UMN'!AG46=0,"",'salario nominal - UMN'!AG46/'PPP-AIC'!AG98)</f>
        <v/>
      </c>
      <c r="AH46" s="322">
        <f>IF('salario real - UMN'!AH46=0,"",'salario nominal - UMN'!AH46/'PPP-AIC'!AH98)</f>
        <v>759.26331046558346</v>
      </c>
      <c r="AI46" s="322" t="str">
        <f>IF('salario real - UMN'!AI46=0,"",'salario nominal - UMN'!AI46/'PPP-AIC'!AI98)</f>
        <v/>
      </c>
      <c r="AJ46" s="322" t="str">
        <f>IF('salario real - UMN'!AJ46=0,"",'salario nominal - UMN'!AJ46/'PPP-AIC'!AJ98)</f>
        <v/>
      </c>
    </row>
    <row r="47" spans="1:36" ht="14.25" x14ac:dyDescent="0.25">
      <c r="A47" s="321">
        <v>1980</v>
      </c>
      <c r="B47" s="322">
        <f>IF('salario real - UMN'!B47=0,"",'salario nominal - UMN'!B47/'PPP-AIC'!B99)</f>
        <v>1168.2636002707861</v>
      </c>
      <c r="C47" s="322">
        <f>IF('salario real - UMN'!C47=0,"",'salario nominal - UMN'!C47/'PPP-AIC'!C99)</f>
        <v>628.31526008130868</v>
      </c>
      <c r="D47" s="322">
        <f>IF('salario real - UMN'!D47=0,"",'salario nominal - UMN'!D47/'PPP-AIC'!D99)</f>
        <v>1240.8327624592619</v>
      </c>
      <c r="E47" s="322">
        <f>IF('salario real - UMN'!E47=0,"",'salario nominal - UMN'!E47/'PPP-AIC'!E99)</f>
        <v>1405.416675372591</v>
      </c>
      <c r="F47" s="322" t="str">
        <f>IF('salario real - UMN'!F47=0,"",'salario nominal - UMN'!F47/'PPP-AIC'!F99)</f>
        <v/>
      </c>
      <c r="G47" s="322">
        <f>IF('salario real - UMN'!G47=0,"",'salario nominal - UMN'!G47/'PPP-AIC'!G99)</f>
        <v>1207.5383240642411</v>
      </c>
      <c r="H47" s="322">
        <f>IF('salario real - UMN'!H47=0,"",'salario nominal - UMN'!H47/'PPP-AIC'!H99)</f>
        <v>344.61508120212238</v>
      </c>
      <c r="I47" s="322">
        <f>IF('salario real - UMN'!I47=0,"",'salario nominal - UMN'!I47/'PPP-AIC'!I99)</f>
        <v>78.257000465954462</v>
      </c>
      <c r="J47" s="322" t="str">
        <f>IF('salario real - UMN'!J47=0,"",'salario nominal - UMN'!J47/'PPP-AIC'!J99)</f>
        <v/>
      </c>
      <c r="K47" s="322">
        <f>IF('salario real - UMN'!K47=0,"",'salario nominal - UMN'!K47/'PPP-AIC'!K99)</f>
        <v>383.69898526590305</v>
      </c>
      <c r="L47" s="322">
        <f>IF('salario real - UMN'!L47=0,"",'salario nominal - UMN'!L47/'PPP-AIC'!L99)</f>
        <v>841.93573417494201</v>
      </c>
      <c r="M47" s="322">
        <f>IF('salario real - UMN'!M47=0,"",'salario nominal - UMN'!M47/'PPP-AIC'!M99)</f>
        <v>1186.9765286289237</v>
      </c>
      <c r="N47" s="322">
        <f>IF('salario real - UMN'!N47=0,"",'salario nominal - UMN'!N47/'PPP-AIC'!N99)</f>
        <v>1503.0107680491976</v>
      </c>
      <c r="O47" s="322" t="str">
        <f>IF('salario real - UMN'!O47=0,"",'salario nominal - UMN'!O47/'PPP-AIC'!O99)</f>
        <v/>
      </c>
      <c r="P47" s="322">
        <f>IF('salario real - UMN'!P47=0,"",'salario nominal - UMN'!P47/'PPP-AIC'!P99)</f>
        <v>760.83121826004765</v>
      </c>
      <c r="Q47" s="322">
        <f>IF('salario real - UMN'!Q47=0,"",'salario nominal - UMN'!Q47/'PPP-AIC'!Q99)</f>
        <v>1273.2812946488968</v>
      </c>
      <c r="R47" s="322">
        <f>IF('salario real - UMN'!R47=0,"",'salario nominal - UMN'!R47/'PPP-AIC'!R99)</f>
        <v>1001.7941318466527</v>
      </c>
      <c r="S47" s="322">
        <f>IF('salario real - UMN'!S47=0,"",'salario nominal - UMN'!S47/'PPP-AIC'!S99)</f>
        <v>1704.432157288091</v>
      </c>
      <c r="T47" s="322" t="str">
        <f>IF('salario real - UMN'!T47=0,"",'salario nominal - UMN'!T47/'PPP-AIC'!T99)</f>
        <v/>
      </c>
      <c r="U47" s="322">
        <f>IF('salario real - UMN'!U47=0,"",'salario nominal - UMN'!U47/'PPP-AIC'!U99)</f>
        <v>914.03470395492786</v>
      </c>
      <c r="V47" s="322">
        <f>IF('salario real - UMN'!V47=0,"",'salario nominal - UMN'!V47/'PPP-AIC'!V99)</f>
        <v>1077.5035592589161</v>
      </c>
      <c r="W47" s="322">
        <f>IF('salario real - UMN'!W47=0,"",'salario nominal - UMN'!W47/'PPP-AIC'!W99)</f>
        <v>1142.9428015551587</v>
      </c>
      <c r="X47" s="322">
        <f>IF('salario real - UMN'!X47=0,"",'salario nominal - UMN'!X47/'PPP-AIC'!X99)</f>
        <v>696.50857570660514</v>
      </c>
      <c r="Y47" s="322">
        <f>IF('salario real - UMN'!Y47=0,"",'salario nominal - UMN'!Y47/'PPP-AIC'!Y99)</f>
        <v>999.3673550342354</v>
      </c>
      <c r="Z47" s="322">
        <f>IF('salario real - UMN'!Z47=0,"",'salario nominal - UMN'!Z47/'PPP-AIC'!Z99)</f>
        <v>1099.5243470935893</v>
      </c>
      <c r="AA47" s="322" t="str">
        <f>IF('salario real - UMN'!AA47=0,"",'salario nominal - UMN'!AA47/'PPP-AIC'!AA99)</f>
        <v/>
      </c>
      <c r="AB47" s="322">
        <f>IF('salario real - UMN'!AB47=0,"",'salario nominal - UMN'!AB47/'PPP-AIC'!AB99)</f>
        <v>724.96897732063348</v>
      </c>
      <c r="AC47" s="322">
        <f>IF('salario real - UMN'!AC47=0,"",'salario nominal - UMN'!AC47/'PPP-AIC'!AC99)</f>
        <v>881.89143227994373</v>
      </c>
      <c r="AD47" s="322" t="str">
        <f>IF('salario real - UMN'!AD47=0,"",'salario nominal - UMN'!AD47/'PPP-AIC'!AD99)</f>
        <v/>
      </c>
      <c r="AE47" s="322" t="str">
        <f>IF('salario real - UMN'!AE47=0,"",'salario nominal - UMN'!AE47/'PPP-AIC'!AE99)</f>
        <v/>
      </c>
      <c r="AF47" s="322" t="str">
        <f>IF('salario real - UMN'!AF47=0,"",'salario nominal - UMN'!AF47/'PPP-AIC'!AF99)</f>
        <v/>
      </c>
      <c r="AG47" s="322" t="str">
        <f>IF('salario real - UMN'!AG47=0,"",'salario nominal - UMN'!AG47/'PPP-AIC'!AG99)</f>
        <v/>
      </c>
      <c r="AH47" s="322">
        <f>IF('salario real - UMN'!AH47=0,"",'salario nominal - UMN'!AH47/'PPP-AIC'!AH99)</f>
        <v>852.52963094611243</v>
      </c>
      <c r="AI47" s="322" t="str">
        <f>IF('salario real - UMN'!AI47=0,"",'salario nominal - UMN'!AI47/'PPP-AIC'!AI99)</f>
        <v/>
      </c>
      <c r="AJ47" s="322" t="str">
        <f>IF('salario real - UMN'!AJ47=0,"",'salario nominal - UMN'!AJ47/'PPP-AIC'!AJ99)</f>
        <v/>
      </c>
    </row>
    <row r="48" spans="1:36" ht="14.25" x14ac:dyDescent="0.25">
      <c r="A48" s="321">
        <v>1981</v>
      </c>
      <c r="B48" s="322">
        <f>IF('salario real - UMN'!B48=0,"",'salario nominal - UMN'!B48/'PPP-AIC'!B100)</f>
        <v>1280.8898640176053</v>
      </c>
      <c r="C48" s="322">
        <f>IF('salario real - UMN'!C48=0,"",'salario nominal - UMN'!C48/'PPP-AIC'!C100)</f>
        <v>661.71937699266175</v>
      </c>
      <c r="D48" s="322">
        <f>IF('salario real - UMN'!D48=0,"",'salario nominal - UMN'!D48/'PPP-AIC'!D100)</f>
        <v>1414.8064457838307</v>
      </c>
      <c r="E48" s="322">
        <f>IF('salario real - UMN'!E48=0,"",'salario nominal - UMN'!E48/'PPP-AIC'!E100)</f>
        <v>1544.7299062188863</v>
      </c>
      <c r="F48" s="322" t="str">
        <f>IF('salario real - UMN'!F48=0,"",'salario nominal - UMN'!F48/'PPP-AIC'!F100)</f>
        <v/>
      </c>
      <c r="G48" s="322">
        <f>IF('salario real - UMN'!G48=0,"",'salario nominal - UMN'!G48/'PPP-AIC'!G100)</f>
        <v>1325.4408775942379</v>
      </c>
      <c r="H48" s="322">
        <f>IF('salario real - UMN'!H48=0,"",'salario nominal - UMN'!H48/'PPP-AIC'!H100)</f>
        <v>369.31423362200184</v>
      </c>
      <c r="I48" s="322">
        <f>IF('salario real - UMN'!I48=0,"",'salario nominal - UMN'!I48/'PPP-AIC'!I100)</f>
        <v>89.005149884854873</v>
      </c>
      <c r="J48" s="322" t="str">
        <f>IF('salario real - UMN'!J48=0,"",'salario nominal - UMN'!J48/'PPP-AIC'!J100)</f>
        <v/>
      </c>
      <c r="K48" s="322">
        <f>IF('salario real - UMN'!K48=0,"",'salario nominal - UMN'!K48/'PPP-AIC'!K100)</f>
        <v>421.89454833916204</v>
      </c>
      <c r="L48" s="322">
        <f>IF('salario real - UMN'!L48=0,"",'salario nominal - UMN'!L48/'PPP-AIC'!L100)</f>
        <v>941.64080962989885</v>
      </c>
      <c r="M48" s="322">
        <f>IF('salario real - UMN'!M48=0,"",'salario nominal - UMN'!M48/'PPP-AIC'!M100)</f>
        <v>1318.529545759329</v>
      </c>
      <c r="N48" s="322">
        <f>IF('salario real - UMN'!N48=0,"",'salario nominal - UMN'!N48/'PPP-AIC'!N100)</f>
        <v>1641.5364823844518</v>
      </c>
      <c r="O48" s="322" t="str">
        <f>IF('salario real - UMN'!O48=0,"",'salario nominal - UMN'!O48/'PPP-AIC'!O100)</f>
        <v/>
      </c>
      <c r="P48" s="322">
        <f>IF('salario real - UMN'!P48=0,"",'salario nominal - UMN'!P48/'PPP-AIC'!P100)</f>
        <v>858.11817011689311</v>
      </c>
      <c r="Q48" s="322">
        <f>IF('salario real - UMN'!Q48=0,"",'salario nominal - UMN'!Q48/'PPP-AIC'!Q100)</f>
        <v>1414.8372506863943</v>
      </c>
      <c r="R48" s="322">
        <f>IF('salario real - UMN'!R48=0,"",'salario nominal - UMN'!R48/'PPP-AIC'!R100)</f>
        <v>1079.5207283076154</v>
      </c>
      <c r="S48" s="322">
        <f>IF('salario real - UMN'!S48=0,"",'salario nominal - UMN'!S48/'PPP-AIC'!S100)</f>
        <v>1772.7121829740154</v>
      </c>
      <c r="T48" s="322" t="str">
        <f>IF('salario real - UMN'!T48=0,"",'salario nominal - UMN'!T48/'PPP-AIC'!T100)</f>
        <v/>
      </c>
      <c r="U48" s="322">
        <f>IF('salario real - UMN'!U48=0,"",'salario nominal - UMN'!U48/'PPP-AIC'!U100)</f>
        <v>989.35690055572627</v>
      </c>
      <c r="V48" s="322">
        <f>IF('salario real - UMN'!V48=0,"",'salario nominal - UMN'!V48/'PPP-AIC'!V100)</f>
        <v>1225.9067615959207</v>
      </c>
      <c r="W48" s="322">
        <f>IF('salario real - UMN'!W48=0,"",'salario nominal - UMN'!W48/'PPP-AIC'!W100)</f>
        <v>1280.1965942009529</v>
      </c>
      <c r="X48" s="322">
        <f>IF('salario real - UMN'!X48=0,"",'salario nominal - UMN'!X48/'PPP-AIC'!X100)</f>
        <v>795.95990687340498</v>
      </c>
      <c r="Y48" s="322">
        <f>IF('salario real - UMN'!Y48=0,"",'salario nominal - UMN'!Y48/'PPP-AIC'!Y100)</f>
        <v>1082.4846100155719</v>
      </c>
      <c r="Z48" s="322">
        <f>IF('salario real - UMN'!Z48=0,"",'salario nominal - UMN'!Z48/'PPP-AIC'!Z100)</f>
        <v>1198.2867338917606</v>
      </c>
      <c r="AA48" s="322" t="str">
        <f>IF('salario real - UMN'!AA48=0,"",'salario nominal - UMN'!AA48/'PPP-AIC'!AA100)</f>
        <v/>
      </c>
      <c r="AB48" s="322">
        <f>IF('salario real - UMN'!AB48=0,"",'salario nominal - UMN'!AB48/'PPP-AIC'!AB100)</f>
        <v>827.56637538135851</v>
      </c>
      <c r="AC48" s="322">
        <f>IF('salario real - UMN'!AC48=0,"",'salario nominal - UMN'!AC48/'PPP-AIC'!AC100)</f>
        <v>985.89489290714357</v>
      </c>
      <c r="AD48" s="322" t="str">
        <f>IF('salario real - UMN'!AD48=0,"",'salario nominal - UMN'!AD48/'PPP-AIC'!AD100)</f>
        <v/>
      </c>
      <c r="AE48" s="322" t="str">
        <f>IF('salario real - UMN'!AE48=0,"",'salario nominal - UMN'!AE48/'PPP-AIC'!AE100)</f>
        <v/>
      </c>
      <c r="AF48" s="322" t="str">
        <f>IF('salario real - UMN'!AF48=0,"",'salario nominal - UMN'!AF48/'PPP-AIC'!AF100)</f>
        <v/>
      </c>
      <c r="AG48" s="322" t="str">
        <f>IF('salario real - UMN'!AG48=0,"",'salario nominal - UMN'!AG48/'PPP-AIC'!AG100)</f>
        <v/>
      </c>
      <c r="AH48" s="322">
        <f>IF('salario real - UMN'!AH48=0,"",'salario nominal - UMN'!AH48/'PPP-AIC'!AH100)</f>
        <v>918.35887044518017</v>
      </c>
      <c r="AI48" s="322" t="str">
        <f>IF('salario real - UMN'!AI48=0,"",'salario nominal - UMN'!AI48/'PPP-AIC'!AI100)</f>
        <v/>
      </c>
      <c r="AJ48" s="322" t="str">
        <f>IF('salario real - UMN'!AJ48=0,"",'salario nominal - UMN'!AJ48/'PPP-AIC'!AJ100)</f>
        <v/>
      </c>
    </row>
    <row r="49" spans="1:36" ht="14.25" x14ac:dyDescent="0.25">
      <c r="A49" s="321">
        <v>1982</v>
      </c>
      <c r="B49" s="322">
        <f>IF('salario real - UMN'!B49=0,"",'salario nominal - UMN'!B49/'PPP-AIC'!B101)</f>
        <v>1354.8200284386066</v>
      </c>
      <c r="C49" s="322">
        <f>IF('salario real - UMN'!C49=0,"",'salario nominal - UMN'!C49/'PPP-AIC'!C101)</f>
        <v>588.52273617421315</v>
      </c>
      <c r="D49" s="322">
        <f>IF('salario real - UMN'!D49=0,"",'salario nominal - UMN'!D49/'PPP-AIC'!D101)</f>
        <v>1493.1467104567507</v>
      </c>
      <c r="E49" s="322">
        <f>IF('salario real - UMN'!E49=0,"",'salario nominal - UMN'!E49/'PPP-AIC'!E101)</f>
        <v>1618.9083540202353</v>
      </c>
      <c r="F49" s="322" t="str">
        <f>IF('salario real - UMN'!F49=0,"",'salario nominal - UMN'!F49/'PPP-AIC'!F101)</f>
        <v/>
      </c>
      <c r="G49" s="322">
        <f>IF('salario real - UMN'!G49=0,"",'salario nominal - UMN'!G49/'PPP-AIC'!G101)</f>
        <v>1410.0215961209979</v>
      </c>
      <c r="H49" s="322">
        <f>IF('salario real - UMN'!H49=0,"",'salario nominal - UMN'!H49/'PPP-AIC'!H101)</f>
        <v>404.16276890217353</v>
      </c>
      <c r="I49" s="322">
        <f>IF('salario real - UMN'!I49=0,"",'salario nominal - UMN'!I49/'PPP-AIC'!I101)</f>
        <v>99.177846766594172</v>
      </c>
      <c r="J49" s="322" t="str">
        <f>IF('salario real - UMN'!J49=0,"",'salario nominal - UMN'!J49/'PPP-AIC'!J101)</f>
        <v/>
      </c>
      <c r="K49" s="322">
        <f>IF('salario real - UMN'!K49=0,"",'salario nominal - UMN'!K49/'PPP-AIC'!K101)</f>
        <v>469.76366748754623</v>
      </c>
      <c r="L49" s="322">
        <f>IF('salario real - UMN'!L49=0,"",'salario nominal - UMN'!L49/'PPP-AIC'!L101)</f>
        <v>1027.2360936254711</v>
      </c>
      <c r="M49" s="322">
        <f>IF('salario real - UMN'!M49=0,"",'salario nominal - UMN'!M49/'PPP-AIC'!M101)</f>
        <v>1394.0448710299372</v>
      </c>
      <c r="N49" s="322">
        <f>IF('salario real - UMN'!N49=0,"",'salario nominal - UMN'!N49/'PPP-AIC'!N101)</f>
        <v>1753.5841029403664</v>
      </c>
      <c r="O49" s="322" t="str">
        <f>IF('salario real - UMN'!O49=0,"",'salario nominal - UMN'!O49/'PPP-AIC'!O101)</f>
        <v/>
      </c>
      <c r="P49" s="322">
        <f>IF('salario real - UMN'!P49=0,"",'salario nominal - UMN'!P49/'PPP-AIC'!P101)</f>
        <v>907.31736512455711</v>
      </c>
      <c r="Q49" s="322">
        <f>IF('salario real - UMN'!Q49=0,"",'salario nominal - UMN'!Q49/'PPP-AIC'!Q101)</f>
        <v>1530.6616024641794</v>
      </c>
      <c r="R49" s="322">
        <f>IF('salario real - UMN'!R49=0,"",'salario nominal - UMN'!R49/'PPP-AIC'!R101)</f>
        <v>1211.6910359428477</v>
      </c>
      <c r="S49" s="322">
        <f>IF('salario real - UMN'!S49=0,"",'salario nominal - UMN'!S49/'PPP-AIC'!S101)</f>
        <v>1849.1351916622075</v>
      </c>
      <c r="T49" s="322" t="str">
        <f>IF('salario real - UMN'!T49=0,"",'salario nominal - UMN'!T49/'PPP-AIC'!T101)</f>
        <v/>
      </c>
      <c r="U49" s="322">
        <f>IF('salario real - UMN'!U49=0,"",'salario nominal - UMN'!U49/'PPP-AIC'!U101)</f>
        <v>1023.9105392722608</v>
      </c>
      <c r="V49" s="322">
        <f>IF('salario real - UMN'!V49=0,"",'salario nominal - UMN'!V49/'PPP-AIC'!V101)</f>
        <v>1302.8665292247319</v>
      </c>
      <c r="W49" s="322">
        <f>IF('salario real - UMN'!W49=0,"",'salario nominal - UMN'!W49/'PPP-AIC'!W101)</f>
        <v>1376.7957635336368</v>
      </c>
      <c r="X49" s="322">
        <f>IF('salario real - UMN'!X49=0,"",'salario nominal - UMN'!X49/'PPP-AIC'!X101)</f>
        <v>851.42251199774819</v>
      </c>
      <c r="Y49" s="322">
        <f>IF('salario real - UMN'!Y49=0,"",'salario nominal - UMN'!Y49/'PPP-AIC'!Y101)</f>
        <v>1149.4420395764676</v>
      </c>
      <c r="Z49" s="322" t="str">
        <f>IF('salario real - UMN'!Z49=0,"",'salario nominal - UMN'!Z49/'PPP-AIC'!Z101)</f>
        <v/>
      </c>
      <c r="AA49" s="322" t="str">
        <f>IF('salario real - UMN'!AA49=0,"",'salario nominal - UMN'!AA49/'PPP-AIC'!AA101)</f>
        <v/>
      </c>
      <c r="AB49" s="322">
        <f>IF('salario real - UMN'!AB49=0,"",'salario nominal - UMN'!AB49/'PPP-AIC'!AB101)</f>
        <v>855.84306576335132</v>
      </c>
      <c r="AC49" s="322">
        <f>IF('salario real - UMN'!AC49=0,"",'salario nominal - UMN'!AC49/'PPP-AIC'!AC101)</f>
        <v>1046.305925168765</v>
      </c>
      <c r="AD49" s="322" t="str">
        <f>IF('salario real - UMN'!AD49=0,"",'salario nominal - UMN'!AD49/'PPP-AIC'!AD101)</f>
        <v/>
      </c>
      <c r="AE49" s="322" t="str">
        <f>IF('salario real - UMN'!AE49=0,"",'salario nominal - UMN'!AE49/'PPP-AIC'!AE101)</f>
        <v/>
      </c>
      <c r="AF49" s="322" t="str">
        <f>IF('salario real - UMN'!AF49=0,"",'salario nominal - UMN'!AF49/'PPP-AIC'!AF101)</f>
        <v/>
      </c>
      <c r="AG49" s="322" t="str">
        <f>IF('salario real - UMN'!AG49=0,"",'salario nominal - UMN'!AG49/'PPP-AIC'!AG101)</f>
        <v/>
      </c>
      <c r="AH49" s="322">
        <f>IF('salario real - UMN'!AH49=0,"",'salario nominal - UMN'!AH49/'PPP-AIC'!AH101)</f>
        <v>951.90843777110729</v>
      </c>
      <c r="AI49" s="322" t="str">
        <f>IF('salario real - UMN'!AI49=0,"",'salario nominal - UMN'!AI49/'PPP-AIC'!AI101)</f>
        <v/>
      </c>
      <c r="AJ49" s="322" t="str">
        <f>IF('salario real - UMN'!AJ49=0,"",'salario nominal - UMN'!AJ49/'PPP-AIC'!AJ101)</f>
        <v/>
      </c>
    </row>
    <row r="50" spans="1:36" ht="14.25" x14ac:dyDescent="0.25">
      <c r="A50" s="321">
        <v>1983</v>
      </c>
      <c r="B50" s="322">
        <f>IF('salario real - UMN'!B50=0,"",'salario nominal - UMN'!B50/'PPP-AIC'!B102)</f>
        <v>1404.279568822197</v>
      </c>
      <c r="C50" s="322">
        <f>IF('salario real - UMN'!C50=0,"",'salario nominal - UMN'!C50/'PPP-AIC'!C102)</f>
        <v>780.37757040802467</v>
      </c>
      <c r="D50" s="322">
        <f>IF('salario real - UMN'!D50=0,"",'salario nominal - UMN'!D50/'PPP-AIC'!D102)</f>
        <v>1509.744652980826</v>
      </c>
      <c r="E50" s="322">
        <f>IF('salario real - UMN'!E50=0,"",'salario nominal - UMN'!E50/'PPP-AIC'!E102)</f>
        <v>1644.742201098217</v>
      </c>
      <c r="F50" s="322" t="str">
        <f>IF('salario real - UMN'!F50=0,"",'salario nominal - UMN'!F50/'PPP-AIC'!F102)</f>
        <v/>
      </c>
      <c r="G50" s="322">
        <f>IF('salario real - UMN'!G50=0,"",'salario nominal - UMN'!G50/'PPP-AIC'!G102)</f>
        <v>1436.0889303438139</v>
      </c>
      <c r="H50" s="322">
        <f>IF('salario real - UMN'!H50=0,"",'salario nominal - UMN'!H50/'PPP-AIC'!H102)</f>
        <v>354.57731950165766</v>
      </c>
      <c r="I50" s="322">
        <f>IF('salario real - UMN'!I50=0,"",'salario nominal - UMN'!I50/'PPP-AIC'!I102)</f>
        <v>109.20133991819739</v>
      </c>
      <c r="J50" s="322" t="str">
        <f>IF('salario real - UMN'!J50=0,"",'salario nominal - UMN'!J50/'PPP-AIC'!J102)</f>
        <v/>
      </c>
      <c r="K50" s="322">
        <f>IF('salario real - UMN'!K50=0,"",'salario nominal - UMN'!K50/'PPP-AIC'!K102)</f>
        <v>543.23565394863147</v>
      </c>
      <c r="L50" s="322">
        <f>IF('salario real - UMN'!L50=0,"",'salario nominal - UMN'!L50/'PPP-AIC'!L102)</f>
        <v>1070.2265041636081</v>
      </c>
      <c r="M50" s="322">
        <f>IF('salario real - UMN'!M50=0,"",'salario nominal - UMN'!M50/'PPP-AIC'!M102)</f>
        <v>1468.5757935410456</v>
      </c>
      <c r="N50" s="322">
        <f>IF('salario real - UMN'!N50=0,"",'salario nominal - UMN'!N50/'PPP-AIC'!N102)</f>
        <v>1841.5101440249855</v>
      </c>
      <c r="O50" s="322" t="str">
        <f>IF('salario real - UMN'!O50=0,"",'salario nominal - UMN'!O50/'PPP-AIC'!O102)</f>
        <v/>
      </c>
      <c r="P50" s="322">
        <f>IF('salario real - UMN'!P50=0,"",'salario nominal - UMN'!P50/'PPP-AIC'!P102)</f>
        <v>951.30551872850901</v>
      </c>
      <c r="Q50" s="322">
        <f>IF('salario real - UMN'!Q50=0,"",'salario nominal - UMN'!Q50/'PPP-AIC'!Q102)</f>
        <v>1587.0388021318533</v>
      </c>
      <c r="R50" s="322">
        <f>IF('salario real - UMN'!R50=0,"",'salario nominal - UMN'!R50/'PPP-AIC'!R102)</f>
        <v>1272.6882658524019</v>
      </c>
      <c r="S50" s="322">
        <f>IF('salario real - UMN'!S50=0,"",'salario nominal - UMN'!S50/'PPP-AIC'!S102)</f>
        <v>1897.7808050977828</v>
      </c>
      <c r="T50" s="322" t="str">
        <f>IF('salario real - UMN'!T50=0,"",'salario nominal - UMN'!T50/'PPP-AIC'!T102)</f>
        <v/>
      </c>
      <c r="U50" s="322">
        <f>IF('salario real - UMN'!U50=0,"",'salario nominal - UMN'!U50/'PPP-AIC'!U102)</f>
        <v>1078.3606240083179</v>
      </c>
      <c r="V50" s="322">
        <f>IF('salario real - UMN'!V50=0,"",'salario nominal - UMN'!V50/'PPP-AIC'!V102)</f>
        <v>1358.1313117734967</v>
      </c>
      <c r="W50" s="322">
        <f>IF('salario real - UMN'!W50=0,"",'salario nominal - UMN'!W50/'PPP-AIC'!W102)</f>
        <v>1427.8423820422945</v>
      </c>
      <c r="X50" s="322">
        <f>IF('salario real - UMN'!X50=0,"",'salario nominal - UMN'!X50/'PPP-AIC'!X102)</f>
        <v>679.4805333060259</v>
      </c>
      <c r="Y50" s="322">
        <f>IF('salario real - UMN'!Y50=0,"",'salario nominal - UMN'!Y50/'PPP-AIC'!Y102)</f>
        <v>1178.5855101708819</v>
      </c>
      <c r="Z50" s="322" t="str">
        <f>IF('salario real - UMN'!Z50=0,"",'salario nominal - UMN'!Z50/'PPP-AIC'!Z102)</f>
        <v/>
      </c>
      <c r="AA50" s="322" t="str">
        <f>IF('salario real - UMN'!AA50=0,"",'salario nominal - UMN'!AA50/'PPP-AIC'!AA102)</f>
        <v/>
      </c>
      <c r="AB50" s="322">
        <f>IF('salario real - UMN'!AB50=0,"",'salario nominal - UMN'!AB50/'PPP-AIC'!AB102)</f>
        <v>835.92230049768375</v>
      </c>
      <c r="AC50" s="322">
        <f>IF('salario real - UMN'!AC50=0,"",'salario nominal - UMN'!AC50/'PPP-AIC'!AC102)</f>
        <v>1117.4837641577858</v>
      </c>
      <c r="AD50" s="322" t="str">
        <f>IF('salario real - UMN'!AD50=0,"",'salario nominal - UMN'!AD50/'PPP-AIC'!AD102)</f>
        <v/>
      </c>
      <c r="AE50" s="322" t="str">
        <f>IF('salario real - UMN'!AE50=0,"",'salario nominal - UMN'!AE50/'PPP-AIC'!AE102)</f>
        <v/>
      </c>
      <c r="AF50" s="322" t="str">
        <f>IF('salario real - UMN'!AF50=0,"",'salario nominal - UMN'!AF50/'PPP-AIC'!AF102)</f>
        <v/>
      </c>
      <c r="AG50" s="322" t="str">
        <f>IF('salario real - UMN'!AG50=0,"",'salario nominal - UMN'!AG50/'PPP-AIC'!AG102)</f>
        <v/>
      </c>
      <c r="AH50" s="322">
        <f>IF('salario real - UMN'!AH50=0,"",'salario nominal - UMN'!AH50/'PPP-AIC'!AH102)</f>
        <v>974.63400232280776</v>
      </c>
      <c r="AI50" s="322" t="str">
        <f>IF('salario real - UMN'!AI50=0,"",'salario nominal - UMN'!AI50/'PPP-AIC'!AI102)</f>
        <v/>
      </c>
      <c r="AJ50" s="322" t="str">
        <f>IF('salario real - UMN'!AJ50=0,"",'salario nominal - UMN'!AJ50/'PPP-AIC'!AJ102)</f>
        <v/>
      </c>
    </row>
    <row r="51" spans="1:36" ht="14.25" x14ac:dyDescent="0.25">
      <c r="A51" s="321">
        <v>1984</v>
      </c>
      <c r="B51" s="322">
        <f>IF('salario real - UMN'!B51=0,"",'salario nominal - UMN'!B51/'PPP-AIC'!B103)</f>
        <v>1483.5097680737708</v>
      </c>
      <c r="C51" s="322">
        <f>IF('salario real - UMN'!C51=0,"",'salario nominal - UMN'!C51/'PPP-AIC'!C103)</f>
        <v>894.96660466083074</v>
      </c>
      <c r="D51" s="322">
        <f>IF('salario real - UMN'!D51=0,"",'salario nominal - UMN'!D51/'PPP-AIC'!D103)</f>
        <v>1614.1960097112351</v>
      </c>
      <c r="E51" s="322">
        <f>IF('salario real - UMN'!E51=0,"",'salario nominal - UMN'!E51/'PPP-AIC'!E103)</f>
        <v>1735.2187928791666</v>
      </c>
      <c r="F51" s="322" t="str">
        <f>IF('salario real - UMN'!F51=0,"",'salario nominal - UMN'!F51/'PPP-AIC'!F103)</f>
        <v/>
      </c>
      <c r="G51" s="322">
        <f>IF('salario real - UMN'!G51=0,"",'salario nominal - UMN'!G51/'PPP-AIC'!G103)</f>
        <v>1509.3731493427701</v>
      </c>
      <c r="H51" s="322">
        <f>IF('salario real - UMN'!H51=0,"",'salario nominal - UMN'!H51/'PPP-AIC'!H103)</f>
        <v>341.94497262584127</v>
      </c>
      <c r="I51" s="322">
        <f>IF('salario real - UMN'!I51=0,"",'salario nominal - UMN'!I51/'PPP-AIC'!I103)</f>
        <v>128.77265374047371</v>
      </c>
      <c r="J51" s="322" t="str">
        <f>IF('salario real - UMN'!J51=0,"",'salario nominal - UMN'!J51/'PPP-AIC'!J103)</f>
        <v/>
      </c>
      <c r="K51" s="322">
        <f>IF('salario real - UMN'!K51=0,"",'salario nominal - UMN'!K51/'PPP-AIC'!K103)</f>
        <v>598.43482811251783</v>
      </c>
      <c r="L51" s="322">
        <f>IF('salario real - UMN'!L51=0,"",'salario nominal - UMN'!L51/'PPP-AIC'!L103)</f>
        <v>1100.8173649382713</v>
      </c>
      <c r="M51" s="322">
        <f>IF('salario real - UMN'!M51=0,"",'salario nominal - UMN'!M51/'PPP-AIC'!M103)</f>
        <v>1532.5181857295975</v>
      </c>
      <c r="N51" s="322">
        <f>IF('salario real - UMN'!N51=0,"",'salario nominal - UMN'!N51/'PPP-AIC'!N103)</f>
        <v>1941.4951950665436</v>
      </c>
      <c r="O51" s="322" t="str">
        <f>IF('salario real - UMN'!O51=0,"",'salario nominal - UMN'!O51/'PPP-AIC'!O103)</f>
        <v/>
      </c>
      <c r="P51" s="322">
        <f>IF('salario real - UMN'!P51=0,"",'salario nominal - UMN'!P51/'PPP-AIC'!P103)</f>
        <v>1015.8468824832845</v>
      </c>
      <c r="Q51" s="322">
        <f>IF('salario real - UMN'!Q51=0,"",'salario nominal - UMN'!Q51/'PPP-AIC'!Q103)</f>
        <v>1663.332499794056</v>
      </c>
      <c r="R51" s="322">
        <f>IF('salario real - UMN'!R51=0,"",'salario nominal - UMN'!R51/'PPP-AIC'!R103)</f>
        <v>1356.8830136261056</v>
      </c>
      <c r="S51" s="322">
        <f>IF('salario real - UMN'!S51=0,"",'salario nominal - UMN'!S51/'PPP-AIC'!S103)</f>
        <v>1909.95711787697</v>
      </c>
      <c r="T51" s="322" t="str">
        <f>IF('salario real - UMN'!T51=0,"",'salario nominal - UMN'!T51/'PPP-AIC'!T103)</f>
        <v/>
      </c>
      <c r="U51" s="322">
        <f>IF('salario real - UMN'!U51=0,"",'salario nominal - UMN'!U51/'PPP-AIC'!U103)</f>
        <v>1146.748978838895</v>
      </c>
      <c r="V51" s="322">
        <f>IF('salario real - UMN'!V51=0,"",'salario nominal - UMN'!V51/'PPP-AIC'!V103)</f>
        <v>1436.6515206926231</v>
      </c>
      <c r="W51" s="322">
        <f>IF('salario real - UMN'!W51=0,"",'salario nominal - UMN'!W51/'PPP-AIC'!W103)</f>
        <v>1515.679340615533</v>
      </c>
      <c r="X51" s="322">
        <f>IF('salario real - UMN'!X51=0,"",'salario nominal - UMN'!X51/'PPP-AIC'!X103)</f>
        <v>658.64433172279234</v>
      </c>
      <c r="Y51" s="322">
        <f>IF('salario real - UMN'!Y51=0,"",'salario nominal - UMN'!Y51/'PPP-AIC'!Y103)</f>
        <v>1246.4613195425341</v>
      </c>
      <c r="Z51" s="322" t="str">
        <f>IF('salario real - UMN'!Z51=0,"",'salario nominal - UMN'!Z51/'PPP-AIC'!Z103)</f>
        <v/>
      </c>
      <c r="AA51" s="322" t="str">
        <f>IF('salario real - UMN'!AA51=0,"",'salario nominal - UMN'!AA51/'PPP-AIC'!AA103)</f>
        <v/>
      </c>
      <c r="AB51" s="322">
        <f>IF('salario real - UMN'!AB51=0,"",'salario nominal - UMN'!AB51/'PPP-AIC'!AB103)</f>
        <v>826.5902959665143</v>
      </c>
      <c r="AC51" s="322">
        <f>IF('salario real - UMN'!AC51=0,"",'salario nominal - UMN'!AC51/'PPP-AIC'!AC103)</f>
        <v>1176.6429314829668</v>
      </c>
      <c r="AD51" s="322" t="str">
        <f>IF('salario real - UMN'!AD51=0,"",'salario nominal - UMN'!AD51/'PPP-AIC'!AD103)</f>
        <v/>
      </c>
      <c r="AE51" s="322" t="str">
        <f>IF('salario real - UMN'!AE51=0,"",'salario nominal - UMN'!AE51/'PPP-AIC'!AE103)</f>
        <v/>
      </c>
      <c r="AF51" s="322" t="str">
        <f>IF('salario real - UMN'!AF51=0,"",'salario nominal - UMN'!AF51/'PPP-AIC'!AF103)</f>
        <v/>
      </c>
      <c r="AG51" s="322" t="str">
        <f>IF('salario real - UMN'!AG51=0,"",'salario nominal - UMN'!AG51/'PPP-AIC'!AG103)</f>
        <v/>
      </c>
      <c r="AH51" s="322">
        <f>IF('salario real - UMN'!AH51=0,"",'salario nominal - UMN'!AH51/'PPP-AIC'!AH103)</f>
        <v>1019.0687023739696</v>
      </c>
      <c r="AI51" s="322" t="str">
        <f>IF('salario real - UMN'!AI51=0,"",'salario nominal - UMN'!AI51/'PPP-AIC'!AI103)</f>
        <v/>
      </c>
      <c r="AJ51" s="322" t="str">
        <f>IF('salario real - UMN'!AJ51=0,"",'salario nominal - UMN'!AJ51/'PPP-AIC'!AJ103)</f>
        <v/>
      </c>
    </row>
    <row r="52" spans="1:36" ht="14.25" x14ac:dyDescent="0.25">
      <c r="A52" s="321">
        <v>1985</v>
      </c>
      <c r="B52" s="322">
        <f>IF('salario real - UMN'!B52=0,"",'salario nominal - UMN'!B52/'PPP-AIC'!B104)</f>
        <v>1554.4664459137844</v>
      </c>
      <c r="C52" s="322">
        <f>IF('salario real - UMN'!C52=0,"",'salario nominal - UMN'!C52/'PPP-AIC'!C104)</f>
        <v>807.45257993306018</v>
      </c>
      <c r="D52" s="322">
        <f>IF('salario real - UMN'!D52=0,"",'salario nominal - UMN'!D52/'PPP-AIC'!D104)</f>
        <v>1657.1937891814755</v>
      </c>
      <c r="E52" s="322">
        <f>IF('salario real - UMN'!E52=0,"",'salario nominal - UMN'!E52/'PPP-AIC'!E104)</f>
        <v>1793.3144675197036</v>
      </c>
      <c r="F52" s="322" t="str">
        <f>IF('salario real - UMN'!F52=0,"",'salario nominal - UMN'!F52/'PPP-AIC'!F104)</f>
        <v/>
      </c>
      <c r="G52" s="322">
        <f>IF('salario real - UMN'!G52=0,"",'salario nominal - UMN'!G52/'PPP-AIC'!G104)</f>
        <v>1587.3697376984917</v>
      </c>
      <c r="H52" s="322">
        <f>IF('salario real - UMN'!H52=0,"",'salario nominal - UMN'!H52/'PPP-AIC'!H104)</f>
        <v>333.6685288819362</v>
      </c>
      <c r="I52" s="322">
        <f>IF('salario real - UMN'!I52=0,"",'salario nominal - UMN'!I52/'PPP-AIC'!I104)</f>
        <v>140.10020931843923</v>
      </c>
      <c r="J52" s="322" t="str">
        <f>IF('salario real - UMN'!J52=0,"",'salario nominal - UMN'!J52/'PPP-AIC'!J104)</f>
        <v/>
      </c>
      <c r="K52" s="322">
        <f>IF('salario real - UMN'!K52=0,"",'salario nominal - UMN'!K52/'PPP-AIC'!K104)</f>
        <v>633.16855135792434</v>
      </c>
      <c r="L52" s="322">
        <f>IF('salario real - UMN'!L52=0,"",'salario nominal - UMN'!L52/'PPP-AIC'!L104)</f>
        <v>1147.8016178544372</v>
      </c>
      <c r="M52" s="322">
        <f>IF('salario real - UMN'!M52=0,"",'salario nominal - UMN'!M52/'PPP-AIC'!M104)</f>
        <v>1588.3839265404285</v>
      </c>
      <c r="N52" s="322">
        <f>IF('salario real - UMN'!N52=0,"",'salario nominal - UMN'!N52/'PPP-AIC'!N104)</f>
        <v>2042.5821869310914</v>
      </c>
      <c r="O52" s="322" t="str">
        <f>IF('salario real - UMN'!O52=0,"",'salario nominal - UMN'!O52/'PPP-AIC'!O104)</f>
        <v/>
      </c>
      <c r="P52" s="322">
        <f>IF('salario real - UMN'!P52=0,"",'salario nominal - UMN'!P52/'PPP-AIC'!P104)</f>
        <v>1092.0537804053035</v>
      </c>
      <c r="Q52" s="322">
        <f>IF('salario real - UMN'!Q52=0,"",'salario nominal - UMN'!Q52/'PPP-AIC'!Q104)</f>
        <v>1725.1471031568162</v>
      </c>
      <c r="R52" s="322">
        <f>IF('salario real - UMN'!R52=0,"",'salario nominal - UMN'!R52/'PPP-AIC'!R104)</f>
        <v>1429.2011777270991</v>
      </c>
      <c r="S52" s="322">
        <f>IF('salario real - UMN'!S52=0,"",'salario nominal - UMN'!S52/'PPP-AIC'!S104)</f>
        <v>1941.2545613161185</v>
      </c>
      <c r="T52" s="322" t="str">
        <f>IF('salario real - UMN'!T52=0,"",'salario nominal - UMN'!T52/'PPP-AIC'!T104)</f>
        <v/>
      </c>
      <c r="U52" s="322">
        <f>IF('salario real - UMN'!U52=0,"",'salario nominal - UMN'!U52/'PPP-AIC'!U104)</f>
        <v>1185.5683204060724</v>
      </c>
      <c r="V52" s="322">
        <f>IF('salario real - UMN'!V52=0,"",'salario nominal - UMN'!V52/'PPP-AIC'!V104)</f>
        <v>1504.0886447141154</v>
      </c>
      <c r="W52" s="322">
        <f>IF('salario real - UMN'!W52=0,"",'salario nominal - UMN'!W52/'PPP-AIC'!W104)</f>
        <v>1590.8936712646339</v>
      </c>
      <c r="X52" s="322">
        <f>IF('salario real - UMN'!X52=0,"",'salario nominal - UMN'!X52/'PPP-AIC'!X104)</f>
        <v>662.9501675060128</v>
      </c>
      <c r="Y52" s="322">
        <f>IF('salario real - UMN'!Y52=0,"",'salario nominal - UMN'!Y52/'PPP-AIC'!Y104)</f>
        <v>1307.0933304198729</v>
      </c>
      <c r="Z52" s="322" t="str">
        <f>IF('salario real - UMN'!Z52=0,"",'salario nominal - UMN'!Z52/'PPP-AIC'!Z104)</f>
        <v/>
      </c>
      <c r="AA52" s="322" t="str">
        <f>IF('salario real - UMN'!AA52=0,"",'salario nominal - UMN'!AA52/'PPP-AIC'!AA104)</f>
        <v/>
      </c>
      <c r="AB52" s="322">
        <f>IF('salario real - UMN'!AB52=0,"",'salario nominal - UMN'!AB52/'PPP-AIC'!AB104)</f>
        <v>865.07196970433313</v>
      </c>
      <c r="AC52" s="322">
        <f>IF('salario real - UMN'!AC52=0,"",'salario nominal - UMN'!AC52/'PPP-AIC'!AC104)</f>
        <v>1237.8623081972275</v>
      </c>
      <c r="AD52" s="322" t="str">
        <f>IF('salario real - UMN'!AD52=0,"",'salario nominal - UMN'!AD52/'PPP-AIC'!AD104)</f>
        <v/>
      </c>
      <c r="AE52" s="322" t="str">
        <f>IF('salario real - UMN'!AE52=0,"",'salario nominal - UMN'!AE52/'PPP-AIC'!AE104)</f>
        <v/>
      </c>
      <c r="AF52" s="322" t="str">
        <f>IF('salario real - UMN'!AF52=0,"",'salario nominal - UMN'!AF52/'PPP-AIC'!AF104)</f>
        <v/>
      </c>
      <c r="AG52" s="322" t="str">
        <f>IF('salario real - UMN'!AG52=0,"",'salario nominal - UMN'!AG52/'PPP-AIC'!AG104)</f>
        <v/>
      </c>
      <c r="AH52" s="322">
        <f>IF('salario real - UMN'!AH52=0,"",'salario nominal - UMN'!AH52/'PPP-AIC'!AH104)</f>
        <v>1057.1887996684929</v>
      </c>
      <c r="AI52" s="322" t="str">
        <f>IF('salario real - UMN'!AI52=0,"",'salario nominal - UMN'!AI52/'PPP-AIC'!AI104)</f>
        <v/>
      </c>
      <c r="AJ52" s="322" t="str">
        <f>IF('salario real - UMN'!AJ52=0,"",'salario nominal - UMN'!AJ52/'PPP-AIC'!AJ104)</f>
        <v/>
      </c>
    </row>
    <row r="53" spans="1:36" ht="14.25" x14ac:dyDescent="0.25">
      <c r="A53" s="321">
        <v>1986</v>
      </c>
      <c r="B53" s="322">
        <f>IF('salario real - UMN'!B53=0,"",'salario nominal - UMN'!B53/'PPP-AIC'!B105)</f>
        <v>1652.7620870286296</v>
      </c>
      <c r="C53" s="322">
        <f>IF('salario real - UMN'!C53=0,"",'salario nominal - UMN'!C53/'PPP-AIC'!C105)</f>
        <v>809.64954071247007</v>
      </c>
      <c r="D53" s="322">
        <f>IF('salario real - UMN'!D53=0,"",'salario nominal - UMN'!D53/'PPP-AIC'!D105)</f>
        <v>1621.0503640124962</v>
      </c>
      <c r="E53" s="322">
        <f>IF('salario real - UMN'!E53=0,"",'salario nominal - UMN'!E53/'PPP-AIC'!E105)</f>
        <v>1867.8212451794575</v>
      </c>
      <c r="F53" s="322" t="str">
        <f>IF('salario real - UMN'!F53=0,"",'salario nominal - UMN'!F53/'PPP-AIC'!F105)</f>
        <v/>
      </c>
      <c r="G53" s="322">
        <f>IF('salario real - UMN'!G53=0,"",'salario nominal - UMN'!G53/'PPP-AIC'!G105)</f>
        <v>1590.3843822069182</v>
      </c>
      <c r="H53" s="322">
        <f>IF('salario real - UMN'!H53=0,"",'salario nominal - UMN'!H53/'PPP-AIC'!H105)</f>
        <v>333.31259003653287</v>
      </c>
      <c r="I53" s="322">
        <f>IF('salario real - UMN'!I53=0,"",'salario nominal - UMN'!I53/'PPP-AIC'!I105)</f>
        <v>146.60925404173295</v>
      </c>
      <c r="J53" s="322" t="str">
        <f>IF('salario real - UMN'!J53=0,"",'salario nominal - UMN'!J53/'PPP-AIC'!J105)</f>
        <v/>
      </c>
      <c r="K53" s="322">
        <f>IF('salario real - UMN'!K53=0,"",'salario nominal - UMN'!K53/'PPP-AIC'!K105)</f>
        <v>699.24338640382837</v>
      </c>
      <c r="L53" s="322">
        <f>IF('salario real - UMN'!L53=0,"",'salario nominal - UMN'!L53/'PPP-AIC'!L105)</f>
        <v>1167.4402628817718</v>
      </c>
      <c r="M53" s="322">
        <f>IF('salario real - UMN'!M53=0,"",'salario nominal - UMN'!M53/'PPP-AIC'!M105)</f>
        <v>1619.3140206161725</v>
      </c>
      <c r="N53" s="322">
        <f>IF('salario real - UMN'!N53=0,"",'salario nominal - UMN'!N53/'PPP-AIC'!N105)</f>
        <v>2123.1267133355618</v>
      </c>
      <c r="O53" s="322" t="str">
        <f>IF('salario real - UMN'!O53=0,"",'salario nominal - UMN'!O53/'PPP-AIC'!O105)</f>
        <v/>
      </c>
      <c r="P53" s="322">
        <f>IF('salario real - UMN'!P53=0,"",'salario nominal - UMN'!P53/'PPP-AIC'!P105)</f>
        <v>1162.5870639940154</v>
      </c>
      <c r="Q53" s="322">
        <f>IF('salario real - UMN'!Q53=0,"",'salario nominal - UMN'!Q53/'PPP-AIC'!Q105)</f>
        <v>1791.7521528313471</v>
      </c>
      <c r="R53" s="322">
        <f>IF('salario real - UMN'!R53=0,"",'salario nominal - UMN'!R53/'PPP-AIC'!R105)</f>
        <v>1334.3078188814675</v>
      </c>
      <c r="S53" s="322">
        <f>IF('salario real - UMN'!S53=0,"",'salario nominal - UMN'!S53/'PPP-AIC'!S105)</f>
        <v>2045.9607539168474</v>
      </c>
      <c r="T53" s="322" t="str">
        <f>IF('salario real - UMN'!T53=0,"",'salario nominal - UMN'!T53/'PPP-AIC'!T105)</f>
        <v/>
      </c>
      <c r="U53" s="322">
        <f>IF('salario real - UMN'!U53=0,"",'salario nominal - UMN'!U53/'PPP-AIC'!U105)</f>
        <v>1230.3846841140698</v>
      </c>
      <c r="V53" s="322">
        <f>IF('salario real - UMN'!V53=0,"",'salario nominal - UMN'!V53/'PPP-AIC'!V105)</f>
        <v>1560.2931714739923</v>
      </c>
      <c r="W53" s="322">
        <f>IF('salario real - UMN'!W53=0,"",'salario nominal - UMN'!W53/'PPP-AIC'!W105)</f>
        <v>1654.4029351267175</v>
      </c>
      <c r="X53" s="322">
        <f>IF('salario real - UMN'!X53=0,"",'salario nominal - UMN'!X53/'PPP-AIC'!X105)</f>
        <v>635.56722896236647</v>
      </c>
      <c r="Y53" s="322">
        <f>IF('salario real - UMN'!Y53=0,"",'salario nominal - UMN'!Y53/'PPP-AIC'!Y105)</f>
        <v>1361.6897404171004</v>
      </c>
      <c r="Z53" s="322">
        <f>IF('salario real - UMN'!Z53=0,"",'salario nominal - UMN'!Z53/'PPP-AIC'!Z105)</f>
        <v>1188.0884904275852</v>
      </c>
      <c r="AA53" s="322" t="str">
        <f>IF('salario real - UMN'!AA53=0,"",'salario nominal - UMN'!AA53/'PPP-AIC'!AA105)</f>
        <v/>
      </c>
      <c r="AB53" s="322">
        <f>IF('salario real - UMN'!AB53=0,"",'salario nominal - UMN'!AB53/'PPP-AIC'!AB105)</f>
        <v>929.18212084731817</v>
      </c>
      <c r="AC53" s="322">
        <f>IF('salario real - UMN'!AC53=0,"",'salario nominal - UMN'!AC53/'PPP-AIC'!AC105)</f>
        <v>1317.2522255928438</v>
      </c>
      <c r="AD53" s="322" t="str">
        <f>IF('salario real - UMN'!AD53=0,"",'salario nominal - UMN'!AD53/'PPP-AIC'!AD105)</f>
        <v/>
      </c>
      <c r="AE53" s="322" t="str">
        <f>IF('salario real - UMN'!AE53=0,"",'salario nominal - UMN'!AE53/'PPP-AIC'!AE105)</f>
        <v/>
      </c>
      <c r="AF53" s="322" t="str">
        <f>IF('salario real - UMN'!AF53=0,"",'salario nominal - UMN'!AF53/'PPP-AIC'!AF105)</f>
        <v/>
      </c>
      <c r="AG53" s="322" t="str">
        <f>IF('salario real - UMN'!AG53=0,"",'salario nominal - UMN'!AG53/'PPP-AIC'!AG105)</f>
        <v/>
      </c>
      <c r="AH53" s="322">
        <f>IF('salario real - UMN'!AH53=0,"",'salario nominal - UMN'!AH53/'PPP-AIC'!AH105)</f>
        <v>1131.5850265948995</v>
      </c>
      <c r="AI53" s="322" t="str">
        <f>IF('salario real - UMN'!AI53=0,"",'salario nominal - UMN'!AI53/'PPP-AIC'!AI105)</f>
        <v/>
      </c>
      <c r="AJ53" s="322" t="str">
        <f>IF('salario real - UMN'!AJ53=0,"",'salario nominal - UMN'!AJ53/'PPP-AIC'!AJ105)</f>
        <v/>
      </c>
    </row>
    <row r="54" spans="1:36" ht="14.25" x14ac:dyDescent="0.25">
      <c r="A54" s="321">
        <v>1987</v>
      </c>
      <c r="B54" s="322">
        <f>IF('salario real - UMN'!B54=0,"",'salario nominal - UMN'!B54/'PPP-AIC'!B106)</f>
        <v>1772.6727398677008</v>
      </c>
      <c r="C54" s="322">
        <f>IF('salario real - UMN'!C54=0,"",'salario nominal - UMN'!C54/'PPP-AIC'!C106)</f>
        <v>823.9837564182626</v>
      </c>
      <c r="D54" s="322">
        <f>IF('salario real - UMN'!D54=0,"",'salario nominal - UMN'!D54/'PPP-AIC'!D106)</f>
        <v>1659.7470151847506</v>
      </c>
      <c r="E54" s="322">
        <f>IF('salario real - UMN'!E54=0,"",'salario nominal - UMN'!E54/'PPP-AIC'!E106)</f>
        <v>1949.6434391104569</v>
      </c>
      <c r="F54" s="322" t="str">
        <f>IF('salario real - UMN'!F54=0,"",'salario nominal - UMN'!F54/'PPP-AIC'!F106)</f>
        <v/>
      </c>
      <c r="G54" s="322">
        <f>IF('salario real - UMN'!G54=0,"",'salario nominal - UMN'!G54/'PPP-AIC'!G106)</f>
        <v>1664.4688096867733</v>
      </c>
      <c r="H54" s="322">
        <f>IF('salario real - UMN'!H54=0,"",'salario nominal - UMN'!H54/'PPP-AIC'!H106)</f>
        <v>350.21581777888758</v>
      </c>
      <c r="I54" s="322">
        <f>IF('salario real - UMN'!I54=0,"",'salario nominal - UMN'!I54/'PPP-AIC'!I106)</f>
        <v>155.66194566143028</v>
      </c>
      <c r="J54" s="322" t="str">
        <f>IF('salario real - UMN'!J54=0,"",'salario nominal - UMN'!J54/'PPP-AIC'!J106)</f>
        <v/>
      </c>
      <c r="K54" s="322">
        <f>IF('salario real - UMN'!K54=0,"",'salario nominal - UMN'!K54/'PPP-AIC'!K106)</f>
        <v>774.29835203740379</v>
      </c>
      <c r="L54" s="322">
        <f>IF('salario real - UMN'!L54=0,"",'salario nominal - UMN'!L54/'PPP-AIC'!L106)</f>
        <v>1268.0444843379858</v>
      </c>
      <c r="M54" s="322">
        <f>IF('salario real - UMN'!M54=0,"",'salario nominal - UMN'!M54/'PPP-AIC'!M106)</f>
        <v>1717.0579316850456</v>
      </c>
      <c r="N54" s="322">
        <f>IF('salario real - UMN'!N54=0,"",'salario nominal - UMN'!N54/'PPP-AIC'!N106)</f>
        <v>2216.5421567248814</v>
      </c>
      <c r="O54" s="322" t="str">
        <f>IF('salario real - UMN'!O54=0,"",'salario nominal - UMN'!O54/'PPP-AIC'!O106)</f>
        <v/>
      </c>
      <c r="P54" s="322">
        <f>IF('salario real - UMN'!P54=0,"",'salario nominal - UMN'!P54/'PPP-AIC'!P106)</f>
        <v>1272.9884123930487</v>
      </c>
      <c r="Q54" s="322">
        <f>IF('salario real - UMN'!Q54=0,"",'salario nominal - UMN'!Q54/'PPP-AIC'!Q106)</f>
        <v>1866.7365280714671</v>
      </c>
      <c r="R54" s="322">
        <f>IF('salario real - UMN'!R54=0,"",'salario nominal - UMN'!R54/'PPP-AIC'!R106)</f>
        <v>1320.9674638077313</v>
      </c>
      <c r="S54" s="322">
        <f>IF('salario real - UMN'!S54=0,"",'salario nominal - UMN'!S54/'PPP-AIC'!S106)</f>
        <v>1972.0364569257265</v>
      </c>
      <c r="T54" s="322" t="str">
        <f>IF('salario real - UMN'!T54=0,"",'salario nominal - UMN'!T54/'PPP-AIC'!T106)</f>
        <v/>
      </c>
      <c r="U54" s="322">
        <f>IF('salario real - UMN'!U54=0,"",'salario nominal - UMN'!U54/'PPP-AIC'!U106)</f>
        <v>1302.9807758254115</v>
      </c>
      <c r="V54" s="322">
        <f>IF('salario real - UMN'!V54=0,"",'salario nominal - UMN'!V54/'PPP-AIC'!V106)</f>
        <v>1675.3849056806043</v>
      </c>
      <c r="W54" s="322">
        <f>IF('salario real - UMN'!W54=0,"",'salario nominal - UMN'!W54/'PPP-AIC'!W106)</f>
        <v>1753.027038933436</v>
      </c>
      <c r="X54" s="322">
        <f>IF('salario real - UMN'!X54=0,"",'salario nominal - UMN'!X54/'PPP-AIC'!X106)</f>
        <v>646.21341461629993</v>
      </c>
      <c r="Y54" s="322">
        <f>IF('salario real - UMN'!Y54=0,"",'salario nominal - UMN'!Y54/'PPP-AIC'!Y106)</f>
        <v>1418.3349782127348</v>
      </c>
      <c r="Z54" s="322">
        <f>IF('salario real - UMN'!Z54=0,"",'salario nominal - UMN'!Z54/'PPP-AIC'!Z106)</f>
        <v>1186.5614832920003</v>
      </c>
      <c r="AA54" s="322" t="str">
        <f>IF('salario real - UMN'!AA54=0,"",'salario nominal - UMN'!AA54/'PPP-AIC'!AA106)</f>
        <v/>
      </c>
      <c r="AB54" s="322">
        <f>IF('salario real - UMN'!AB54=0,"",'salario nominal - UMN'!AB54/'PPP-AIC'!AB106)</f>
        <v>1007.7132946958832</v>
      </c>
      <c r="AC54" s="322">
        <f>IF('salario real - UMN'!AC54=0,"",'salario nominal - UMN'!AC54/'PPP-AIC'!AC106)</f>
        <v>1400.2121232198276</v>
      </c>
      <c r="AD54" s="322" t="str">
        <f>IF('salario real - UMN'!AD54=0,"",'salario nominal - UMN'!AD54/'PPP-AIC'!AD106)</f>
        <v/>
      </c>
      <c r="AE54" s="322" t="str">
        <f>IF('salario real - UMN'!AE54=0,"",'salario nominal - UMN'!AE54/'PPP-AIC'!AE106)</f>
        <v/>
      </c>
      <c r="AF54" s="322" t="str">
        <f>IF('salario real - UMN'!AF54=0,"",'salario nominal - UMN'!AF54/'PPP-AIC'!AF106)</f>
        <v/>
      </c>
      <c r="AG54" s="322" t="str">
        <f>IF('salario real - UMN'!AG54=0,"",'salario nominal - UMN'!AG54/'PPP-AIC'!AG106)</f>
        <v/>
      </c>
      <c r="AH54" s="322">
        <f>IF('salario real - UMN'!AH54=0,"",'salario nominal - UMN'!AH54/'PPP-AIC'!AH106)</f>
        <v>1243.6802875511016</v>
      </c>
      <c r="AI54" s="322" t="str">
        <f>IF('salario real - UMN'!AI54=0,"",'salario nominal - UMN'!AI54/'PPP-AIC'!AI106)</f>
        <v/>
      </c>
      <c r="AJ54" s="322" t="str">
        <f>IF('salario real - UMN'!AJ54=0,"",'salario nominal - UMN'!AJ54/'PPP-AIC'!AJ106)</f>
        <v/>
      </c>
    </row>
    <row r="55" spans="1:36" ht="14.25" x14ac:dyDescent="0.25">
      <c r="A55" s="321">
        <v>1988</v>
      </c>
      <c r="B55" s="322">
        <f>IF('salario real - UMN'!B55=0,"",'salario nominal - UMN'!B55/'PPP-AIC'!B107)</f>
        <v>1806.4590838622044</v>
      </c>
      <c r="C55" s="322">
        <f>IF('salario real - UMN'!C55=0,"",'salario nominal - UMN'!C55/'PPP-AIC'!C107)</f>
        <v>845.36817509960088</v>
      </c>
      <c r="D55" s="322">
        <f>IF('salario real - UMN'!D55=0,"",'salario nominal - UMN'!D55/'PPP-AIC'!D107)</f>
        <v>1736.6230215150376</v>
      </c>
      <c r="E55" s="322">
        <f>IF('salario real - UMN'!E55=0,"",'salario nominal - UMN'!E55/'PPP-AIC'!E107)</f>
        <v>2059.1300234354253</v>
      </c>
      <c r="F55" s="322" t="str">
        <f>IF('salario real - UMN'!F55=0,"",'salario nominal - UMN'!F55/'PPP-AIC'!F107)</f>
        <v/>
      </c>
      <c r="G55" s="322">
        <f>IF('salario real - UMN'!G55=0,"",'salario nominal - UMN'!G55/'PPP-AIC'!G107)</f>
        <v>1771.3501883074794</v>
      </c>
      <c r="H55" s="322">
        <f>IF('salario real - UMN'!H55=0,"",'salario nominal - UMN'!H55/'PPP-AIC'!H107)</f>
        <v>384.19639166723101</v>
      </c>
      <c r="I55" s="322">
        <f>IF('salario real - UMN'!I55=0,"",'salario nominal - UMN'!I55/'PPP-AIC'!I107)</f>
        <v>160.75147654806037</v>
      </c>
      <c r="J55" s="322" t="str">
        <f>IF('salario real - UMN'!J55=0,"",'salario nominal - UMN'!J55/'PPP-AIC'!J107)</f>
        <v/>
      </c>
      <c r="K55" s="322">
        <f>IF('salario real - UMN'!K55=0,"",'salario nominal - UMN'!K55/'PPP-AIC'!K107)</f>
        <v>884.01348008094521</v>
      </c>
      <c r="L55" s="322">
        <f>IF('salario real - UMN'!L55=0,"",'salario nominal - UMN'!L55/'PPP-AIC'!L107)</f>
        <v>1304.5580747454694</v>
      </c>
      <c r="M55" s="322">
        <f>IF('salario real - UMN'!M55=0,"",'salario nominal - UMN'!M55/'PPP-AIC'!M107)</f>
        <v>1819.3201485913735</v>
      </c>
      <c r="N55" s="322">
        <f>IF('salario real - UMN'!N55=0,"",'salario nominal - UMN'!N55/'PPP-AIC'!N107)</f>
        <v>2348.3606135695923</v>
      </c>
      <c r="O55" s="322" t="str">
        <f>IF('salario real - UMN'!O55=0,"",'salario nominal - UMN'!O55/'PPP-AIC'!O107)</f>
        <v/>
      </c>
      <c r="P55" s="322">
        <f>IF('salario real - UMN'!P55=0,"",'salario nominal - UMN'!P55/'PPP-AIC'!P107)</f>
        <v>1386.4739860788072</v>
      </c>
      <c r="Q55" s="322">
        <f>IF('salario real - UMN'!Q55=0,"",'salario nominal - UMN'!Q55/'PPP-AIC'!Q107)</f>
        <v>1975.5998855033411</v>
      </c>
      <c r="R55" s="322">
        <f>IF('salario real - UMN'!R55=0,"",'salario nominal - UMN'!R55/'PPP-AIC'!R107)</f>
        <v>1439.6911596198293</v>
      </c>
      <c r="S55" s="322">
        <f>IF('salario real - UMN'!S55=0,"",'salario nominal - UMN'!S55/'PPP-AIC'!S107)</f>
        <v>2065.2539666376579</v>
      </c>
      <c r="T55" s="322" t="str">
        <f>IF('salario real - UMN'!T55=0,"",'salario nominal - UMN'!T55/'PPP-AIC'!T107)</f>
        <v/>
      </c>
      <c r="U55" s="322">
        <f>IF('salario real - UMN'!U55=0,"",'salario nominal - UMN'!U55/'PPP-AIC'!U107)</f>
        <v>1398.049930028091</v>
      </c>
      <c r="V55" s="322">
        <f>IF('salario real - UMN'!V55=0,"",'salario nominal - UMN'!V55/'PPP-AIC'!V107)</f>
        <v>1791.9496079061119</v>
      </c>
      <c r="W55" s="322">
        <f>IF('salario real - UMN'!W55=0,"",'salario nominal - UMN'!W55/'PPP-AIC'!W107)</f>
        <v>1871.1825260842636</v>
      </c>
      <c r="X55" s="322">
        <f>IF('salario real - UMN'!X55=0,"",'salario nominal - UMN'!X55/'PPP-AIC'!X107)</f>
        <v>663.80450301148664</v>
      </c>
      <c r="Y55" s="322">
        <f>IF('salario real - UMN'!Y55=0,"",'salario nominal - UMN'!Y55/'PPP-AIC'!Y107)</f>
        <v>1481.4659175976856</v>
      </c>
      <c r="Z55" s="322">
        <f>IF('salario real - UMN'!Z55=0,"",'salario nominal - UMN'!Z55/'PPP-AIC'!Z107)</f>
        <v>1264.9399948110449</v>
      </c>
      <c r="AA55" s="322" t="str">
        <f>IF('salario real - UMN'!AA55=0,"",'salario nominal - UMN'!AA55/'PPP-AIC'!AA107)</f>
        <v/>
      </c>
      <c r="AB55" s="322">
        <f>IF('salario real - UMN'!AB55=0,"",'salario nominal - UMN'!AB55/'PPP-AIC'!AB107)</f>
        <v>1062.1639225877236</v>
      </c>
      <c r="AC55" s="322">
        <f>IF('salario real - UMN'!AC55=0,"",'salario nominal - UMN'!AC55/'PPP-AIC'!AC107)</f>
        <v>1516.3218647820274</v>
      </c>
      <c r="AD55" s="322" t="str">
        <f>IF('salario real - UMN'!AD55=0,"",'salario nominal - UMN'!AD55/'PPP-AIC'!AD107)</f>
        <v/>
      </c>
      <c r="AE55" s="322" t="str">
        <f>IF('salario real - UMN'!AE55=0,"",'salario nominal - UMN'!AE55/'PPP-AIC'!AE107)</f>
        <v/>
      </c>
      <c r="AF55" s="322" t="str">
        <f>IF('salario real - UMN'!AF55=0,"",'salario nominal - UMN'!AF55/'PPP-AIC'!AF107)</f>
        <v/>
      </c>
      <c r="AG55" s="322" t="str">
        <f>IF('salario real - UMN'!AG55=0,"",'salario nominal - UMN'!AG55/'PPP-AIC'!AG107)</f>
        <v/>
      </c>
      <c r="AH55" s="322">
        <f>IF('salario real - UMN'!AH55=0,"",'salario nominal - UMN'!AH55/'PPP-AIC'!AH107)</f>
        <v>1314.1113847569163</v>
      </c>
      <c r="AI55" s="322" t="str">
        <f>IF('salario real - UMN'!AI55=0,"",'salario nominal - UMN'!AI55/'PPP-AIC'!AI107)</f>
        <v/>
      </c>
      <c r="AJ55" s="322" t="str">
        <f>IF('salario real - UMN'!AJ55=0,"",'salario nominal - UMN'!AJ55/'PPP-AIC'!AJ107)</f>
        <v/>
      </c>
    </row>
    <row r="56" spans="1:36" ht="14.25" x14ac:dyDescent="0.25">
      <c r="A56" s="321">
        <v>1989</v>
      </c>
      <c r="B56" s="322">
        <f>IF('salario real - UMN'!B56=0,"",'salario nominal - UMN'!B56/'PPP-AIC'!B108)</f>
        <v>1906.0053269355533</v>
      </c>
      <c r="C56" s="322">
        <f>IF('salario real - UMN'!C56=0,"",'salario nominal - UMN'!C56/'PPP-AIC'!C108)</f>
        <v>694.63262381921493</v>
      </c>
      <c r="D56" s="322">
        <f>IF('salario real - UMN'!D56=0,"",'salario nominal - UMN'!D56/'PPP-AIC'!D108)</f>
        <v>1808.7378731503622</v>
      </c>
      <c r="E56" s="322">
        <f>IF('salario real - UMN'!E56=0,"",'salario nominal - UMN'!E56/'PPP-AIC'!E108)</f>
        <v>2208.1138083921628</v>
      </c>
      <c r="F56" s="322" t="str">
        <f>IF('salario real - UMN'!F56=0,"",'salario nominal - UMN'!F56/'PPP-AIC'!F108)</f>
        <v/>
      </c>
      <c r="G56" s="322">
        <f>IF('salario real - UMN'!G56=0,"",'salario nominal - UMN'!G56/'PPP-AIC'!G108)</f>
        <v>1863.2056225273836</v>
      </c>
      <c r="H56" s="322">
        <f>IF('salario real - UMN'!H56=0,"",'salario nominal - UMN'!H56/'PPP-AIC'!H108)</f>
        <v>421.35024000636184</v>
      </c>
      <c r="I56" s="322">
        <f>IF('salario real - UMN'!I56=0,"",'salario nominal - UMN'!I56/'PPP-AIC'!I108)</f>
        <v>162.25952822564216</v>
      </c>
      <c r="J56" s="322" t="str">
        <f>IF('salario real - UMN'!J56=0,"",'salario nominal - UMN'!J56/'PPP-AIC'!J108)</f>
        <v/>
      </c>
      <c r="K56" s="322">
        <f>IF('salario real - UMN'!K56=0,"",'salario nominal - UMN'!K56/'PPP-AIC'!K108)</f>
        <v>964.20159104276786</v>
      </c>
      <c r="L56" s="322">
        <f>IF('salario real - UMN'!L56=0,"",'salario nominal - UMN'!L56/'PPP-AIC'!L108)</f>
        <v>1387.9336039146947</v>
      </c>
      <c r="M56" s="322">
        <f>IF('salario real - UMN'!M56=0,"",'salario nominal - UMN'!M56/'PPP-AIC'!M108)</f>
        <v>1918.3806537587016</v>
      </c>
      <c r="N56" s="322">
        <f>IF('salario real - UMN'!N56=0,"",'salario nominal - UMN'!N56/'PPP-AIC'!N108)</f>
        <v>2448.1910821194042</v>
      </c>
      <c r="O56" s="322" t="str">
        <f>IF('salario real - UMN'!O56=0,"",'salario nominal - UMN'!O56/'PPP-AIC'!O108)</f>
        <v/>
      </c>
      <c r="P56" s="322">
        <f>IF('salario real - UMN'!P56=0,"",'salario nominal - UMN'!P56/'PPP-AIC'!P108)</f>
        <v>1496.9572872377141</v>
      </c>
      <c r="Q56" s="322">
        <f>IF('salario real - UMN'!Q56=0,"",'salario nominal - UMN'!Q56/'PPP-AIC'!Q108)</f>
        <v>2093.7893787479697</v>
      </c>
      <c r="R56" s="322">
        <f>IF('salario real - UMN'!R56=0,"",'salario nominal - UMN'!R56/'PPP-AIC'!R108)</f>
        <v>1640.9030630264217</v>
      </c>
      <c r="S56" s="322">
        <f>IF('salario real - UMN'!S56=0,"",'salario nominal - UMN'!S56/'PPP-AIC'!S108)</f>
        <v>2161.0069876943789</v>
      </c>
      <c r="T56" s="322" t="str">
        <f>IF('salario real - UMN'!T56=0,"",'salario nominal - UMN'!T56/'PPP-AIC'!T108)</f>
        <v/>
      </c>
      <c r="U56" s="322">
        <f>IF('salario real - UMN'!U56=0,"",'salario nominal - UMN'!U56/'PPP-AIC'!U108)</f>
        <v>1509.9724999201576</v>
      </c>
      <c r="V56" s="322">
        <f>IF('salario real - UMN'!V56=0,"",'salario nominal - UMN'!V56/'PPP-AIC'!V108)</f>
        <v>1927.2097570203064</v>
      </c>
      <c r="W56" s="322">
        <f>IF('salario real - UMN'!W56=0,"",'salario nominal - UMN'!W56/'PPP-AIC'!W108)</f>
        <v>1993.1427086143374</v>
      </c>
      <c r="X56" s="322">
        <f>IF('salario real - UMN'!X56=0,"",'salario nominal - UMN'!X56/'PPP-AIC'!X108)</f>
        <v>758.42898117644916</v>
      </c>
      <c r="Y56" s="322">
        <f>IF('salario real - UMN'!Y56=0,"",'salario nominal - UMN'!Y56/'PPP-AIC'!Y108)</f>
        <v>1551.3009457252504</v>
      </c>
      <c r="Z56" s="322">
        <f>IF('salario real - UMN'!Z56=0,"",'salario nominal - UMN'!Z56/'PPP-AIC'!Z108)</f>
        <v>1342.0896623218682</v>
      </c>
      <c r="AA56" s="322" t="str">
        <f>IF('salario real - UMN'!AA56=0,"",'salario nominal - UMN'!AA56/'PPP-AIC'!AA108)</f>
        <v/>
      </c>
      <c r="AB56" s="322">
        <f>IF('salario real - UMN'!AB56=0,"",'salario nominal - UMN'!AB56/'PPP-AIC'!AB108)</f>
        <v>1127.8742762410991</v>
      </c>
      <c r="AC56" s="322">
        <f>IF('salario real - UMN'!AC56=0,"",'salario nominal - UMN'!AC56/'PPP-AIC'!AC108)</f>
        <v>1642.1043908544025</v>
      </c>
      <c r="AD56" s="322" t="str">
        <f>IF('salario real - UMN'!AD56=0,"",'salario nominal - UMN'!AD56/'PPP-AIC'!AD108)</f>
        <v/>
      </c>
      <c r="AE56" s="322" t="str">
        <f>IF('salario real - UMN'!AE56=0,"",'salario nominal - UMN'!AE56/'PPP-AIC'!AE108)</f>
        <v/>
      </c>
      <c r="AF56" s="322" t="str">
        <f>IF('salario real - UMN'!AF56=0,"",'salario nominal - UMN'!AF56/'PPP-AIC'!AF108)</f>
        <v/>
      </c>
      <c r="AG56" s="322" t="str">
        <f>IF('salario real - UMN'!AG56=0,"",'salario nominal - UMN'!AG56/'PPP-AIC'!AG108)</f>
        <v/>
      </c>
      <c r="AH56" s="322">
        <f>IF('salario real - UMN'!AH56=0,"",'salario nominal - UMN'!AH56/'PPP-AIC'!AH108)</f>
        <v>1440.5441507339995</v>
      </c>
      <c r="AI56" s="322" t="str">
        <f>IF('salario real - UMN'!AI56=0,"",'salario nominal - UMN'!AI56/'PPP-AIC'!AI108)</f>
        <v/>
      </c>
      <c r="AJ56" s="322" t="str">
        <f>IF('salario real - UMN'!AJ56=0,"",'salario nominal - UMN'!AJ56/'PPP-AIC'!AJ108)</f>
        <v/>
      </c>
    </row>
    <row r="57" spans="1:36" ht="14.25" x14ac:dyDescent="0.25">
      <c r="A57" s="321">
        <v>1990</v>
      </c>
      <c r="B57" s="322">
        <f>IF('salario real - UMN'!B57=0,"",'salario nominal - UMN'!B57/'PPP-AIC'!B109)</f>
        <v>1992.1263099707064</v>
      </c>
      <c r="C57" s="322">
        <f>IF('salario real - UMN'!C57=0,"",'salario nominal - UMN'!C57/'PPP-AIC'!C109)</f>
        <v>785.62389652886361</v>
      </c>
      <c r="D57" s="322">
        <f>IF('salario real - UMN'!D57=0,"",'salario nominal - UMN'!D57/'PPP-AIC'!D109)</f>
        <v>1812.4905564973992</v>
      </c>
      <c r="E57" s="322">
        <f>IF('salario real - UMN'!E57=0,"",'salario nominal - UMN'!E57/'PPP-AIC'!E109)</f>
        <v>2388.2758119810542</v>
      </c>
      <c r="F57" s="322" t="str">
        <f>IF('salario real - UMN'!F57=0,"",'salario nominal - UMN'!F57/'PPP-AIC'!F109)</f>
        <v/>
      </c>
      <c r="G57" s="322">
        <f>IF('salario real - UMN'!G57=0,"",'salario nominal - UMN'!G57/'PPP-AIC'!G109)</f>
        <v>1964.7014152415952</v>
      </c>
      <c r="H57" s="322">
        <f>IF('salario real - UMN'!H57=0,"",'salario nominal - UMN'!H57/'PPP-AIC'!H109)</f>
        <v>452.48319969108758</v>
      </c>
      <c r="I57" s="322">
        <f>IF('salario real - UMN'!I57=0,"",'salario nominal - UMN'!I57/'PPP-AIC'!I109)</f>
        <v>188.07391190180141</v>
      </c>
      <c r="J57" s="322" t="str">
        <f>IF('salario real - UMN'!J57=0,"",'salario nominal - UMN'!J57/'PPP-AIC'!J109)</f>
        <v/>
      </c>
      <c r="K57" s="322">
        <f>IF('salario real - UMN'!K57=0,"",'salario nominal - UMN'!K57/'PPP-AIC'!K109)</f>
        <v>1089.5616274461172</v>
      </c>
      <c r="L57" s="322">
        <f>IF('salario real - UMN'!L57=0,"",'salario nominal - UMN'!L57/'PPP-AIC'!L109)</f>
        <v>1470.7284685415693</v>
      </c>
      <c r="M57" s="322">
        <f>IF('salario real - UMN'!M57=0,"",'salario nominal - UMN'!M57/'PPP-AIC'!M109)</f>
        <v>2097.8900567532296</v>
      </c>
      <c r="N57" s="322">
        <f>IF('salario real - UMN'!N57=0,"",'salario nominal - UMN'!N57/'PPP-AIC'!N109)</f>
        <v>2571.1842308493456</v>
      </c>
      <c r="O57" s="322" t="str">
        <f>IF('salario real - UMN'!O57=0,"",'salario nominal - UMN'!O57/'PPP-AIC'!O109)</f>
        <v/>
      </c>
      <c r="P57" s="322">
        <f>IF('salario real - UMN'!P57=0,"",'salario nominal - UMN'!P57/'PPP-AIC'!P109)</f>
        <v>1620.5673778006335</v>
      </c>
      <c r="Q57" s="322">
        <f>IF('salario real - UMN'!Q57=0,"",'salario nominal - UMN'!Q57/'PPP-AIC'!Q109)</f>
        <v>2202.7940237735393</v>
      </c>
      <c r="R57" s="322">
        <f>IF('salario real - UMN'!R57=0,"",'salario nominal - UMN'!R57/'PPP-AIC'!R109)</f>
        <v>1694.702855718444</v>
      </c>
      <c r="S57" s="322">
        <f>IF('salario real - UMN'!S57=0,"",'salario nominal - UMN'!S57/'PPP-AIC'!S109)</f>
        <v>2283.6777018108578</v>
      </c>
      <c r="T57" s="322" t="str">
        <f>IF('salario real - UMN'!T57=0,"",'salario nominal - UMN'!T57/'PPP-AIC'!T109)</f>
        <v/>
      </c>
      <c r="U57" s="322">
        <f>IF('salario real - UMN'!U57=0,"",'salario nominal - UMN'!U57/'PPP-AIC'!U109)</f>
        <v>1595.390783184152</v>
      </c>
      <c r="V57" s="322">
        <f>IF('salario real - UMN'!V57=0,"",'salario nominal - UMN'!V57/'PPP-AIC'!V109)</f>
        <v>2076.5020333397597</v>
      </c>
      <c r="W57" s="322">
        <f>IF('salario real - UMN'!W57=0,"",'salario nominal - UMN'!W57/'PPP-AIC'!W109)</f>
        <v>2133.3916416620764</v>
      </c>
      <c r="X57" s="322">
        <f>IF('salario real - UMN'!X57=0,"",'salario nominal - UMN'!X57/'PPP-AIC'!X109)</f>
        <v>822.49101858324082</v>
      </c>
      <c r="Y57" s="322">
        <f>IF('salario real - UMN'!Y57=0,"",'salario nominal - UMN'!Y57/'PPP-AIC'!Y109)</f>
        <v>1640.0893055186511</v>
      </c>
      <c r="Z57" s="322">
        <f>IF('salario real - UMN'!Z57=0,"",'salario nominal - UMN'!Z57/'PPP-AIC'!Z109)</f>
        <v>1344.4671443655131</v>
      </c>
      <c r="AA57" s="322" t="str">
        <f>IF('salario real - UMN'!AA57=0,"",'salario nominal - UMN'!AA57/'PPP-AIC'!AA109)</f>
        <v/>
      </c>
      <c r="AB57" s="322">
        <f>IF('salario real - UMN'!AB57=0,"",'salario nominal - UMN'!AB57/'PPP-AIC'!AB109)</f>
        <v>1232.7885332116803</v>
      </c>
      <c r="AC57" s="322">
        <f>IF('salario real - UMN'!AC57=0,"",'salario nominal - UMN'!AC57/'PPP-AIC'!AC109)</f>
        <v>1758.4153413382473</v>
      </c>
      <c r="AD57" s="322" t="str">
        <f>IF('salario real - UMN'!AD57=0,"",'salario nominal - UMN'!AD57/'PPP-AIC'!AD109)</f>
        <v/>
      </c>
      <c r="AE57" s="322" t="str">
        <f>IF('salario real - UMN'!AE57=0,"",'salario nominal - UMN'!AE57/'PPP-AIC'!AE109)</f>
        <v/>
      </c>
      <c r="AF57" s="322" t="str">
        <f>IF('salario real - UMN'!AF57=0,"",'salario nominal - UMN'!AF57/'PPP-AIC'!AF109)</f>
        <v/>
      </c>
      <c r="AG57" s="322" t="str">
        <f>IF('salario real - UMN'!AG57=0,"",'salario nominal - UMN'!AG57/'PPP-AIC'!AG109)</f>
        <v/>
      </c>
      <c r="AH57" s="322">
        <f>IF('salario real - UMN'!AH57=0,"",'salario nominal - UMN'!AH57/'PPP-AIC'!AH109)</f>
        <v>1529.7962681100132</v>
      </c>
      <c r="AI57" s="322" t="str">
        <f>IF('salario real - UMN'!AI57=0,"",'salario nominal - UMN'!AI57/'PPP-AIC'!AI109)</f>
        <v/>
      </c>
      <c r="AJ57" s="322" t="str">
        <f>IF('salario real - UMN'!AJ57=0,"",'salario nominal - UMN'!AJ57/'PPP-AIC'!AJ109)</f>
        <v/>
      </c>
    </row>
    <row r="58" spans="1:36" ht="14.25" x14ac:dyDescent="0.25">
      <c r="A58" s="321">
        <v>1991</v>
      </c>
      <c r="B58" s="322">
        <f>IF('salario real - UMN'!B58=0,"",'salario nominal - UMN'!B58/'PPP-AIC'!B110)</f>
        <v>2239.3201635375854</v>
      </c>
      <c r="C58" s="322">
        <f>IF('salario real - UMN'!C58=0,"",'salario nominal - UMN'!C58/'PPP-AIC'!C110)</f>
        <v>790.05707620532189</v>
      </c>
      <c r="D58" s="322">
        <f>IF('salario real - UMN'!D58=0,"",'salario nominal - UMN'!D58/'PPP-AIC'!D110)</f>
        <v>1913.1066869836889</v>
      </c>
      <c r="E58" s="322">
        <f>IF('salario real - UMN'!E58=0,"",'salario nominal - UMN'!E58/'PPP-AIC'!E110)</f>
        <v>2595.3260610918464</v>
      </c>
      <c r="F58" s="322">
        <f>IF('salario real - UMN'!F58=0,"",'salario nominal - UMN'!F58/'PPP-AIC'!F110)</f>
        <v>498.8821035277042</v>
      </c>
      <c r="G58" s="322">
        <f>IF('salario real - UMN'!G58=0,"",'salario nominal - UMN'!G58/'PPP-AIC'!G110)</f>
        <v>2037.5885300783291</v>
      </c>
      <c r="H58" s="322">
        <f>IF('salario real - UMN'!H58=0,"",'salario nominal - UMN'!H58/'PPP-AIC'!H110)</f>
        <v>500.03224178282869</v>
      </c>
      <c r="I58" s="322">
        <f>IF('salario real - UMN'!I58=0,"",'salario nominal - UMN'!I58/'PPP-AIC'!I110)</f>
        <v>207.81132259878873</v>
      </c>
      <c r="J58" s="322">
        <f>IF('salario real - UMN'!J58=0,"",'salario nominal - UMN'!J58/'PPP-AIC'!J110)</f>
        <v>707.13942789438534</v>
      </c>
      <c r="K58" s="322">
        <f>IF('salario real - UMN'!K58=0,"",'salario nominal - UMN'!K58/'PPP-AIC'!K110)</f>
        <v>1210.3651967080436</v>
      </c>
      <c r="L58" s="322">
        <f>IF('salario real - UMN'!L58=0,"",'salario nominal - UMN'!L58/'PPP-AIC'!L110)</f>
        <v>1558.0042795744262</v>
      </c>
      <c r="M58" s="322">
        <f>IF('salario real - UMN'!M58=0,"",'salario nominal - UMN'!M58/'PPP-AIC'!M110)</f>
        <v>2284.2877097751871</v>
      </c>
      <c r="N58" s="322">
        <f>IF('salario real - UMN'!N58=0,"",'salario nominal - UMN'!N58/'PPP-AIC'!N110)</f>
        <v>2686.9212213195447</v>
      </c>
      <c r="O58" s="322" t="str">
        <f>IF('salario real - UMN'!O58=0,"",'salario nominal - UMN'!O58/'PPP-AIC'!O110)</f>
        <v/>
      </c>
      <c r="P58" s="322">
        <f>IF('salario real - UMN'!P58=0,"",'salario nominal - UMN'!P58/'PPP-AIC'!P110)</f>
        <v>1710.8533404438135</v>
      </c>
      <c r="Q58" s="322">
        <f>IF('salario real - UMN'!Q58=0,"",'salario nominal - UMN'!Q58/'PPP-AIC'!Q110)</f>
        <v>2307.4871020678324</v>
      </c>
      <c r="R58" s="322">
        <f>IF('salario real - UMN'!R58=0,"",'salario nominal - UMN'!R58/'PPP-AIC'!R110)</f>
        <v>1705.1347065118134</v>
      </c>
      <c r="S58" s="322">
        <f>IF('salario real - UMN'!S58=0,"",'salario nominal - UMN'!S58/'PPP-AIC'!S110)</f>
        <v>2369.9714324589527</v>
      </c>
      <c r="T58" s="322" t="str">
        <f>IF('salario real - UMN'!T58=0,"",'salario nominal - UMN'!T58/'PPP-AIC'!T110)</f>
        <v/>
      </c>
      <c r="U58" s="322">
        <f>IF('salario real - UMN'!U58=0,"",'salario nominal - UMN'!U58/'PPP-AIC'!U110)</f>
        <v>1683.5757090928107</v>
      </c>
      <c r="V58" s="322">
        <f>IF('salario real - UMN'!V58=0,"",'salario nominal - UMN'!V58/'PPP-AIC'!V110)</f>
        <v>2215.2734665286721</v>
      </c>
      <c r="W58" s="322">
        <f>IF('salario real - UMN'!W58=0,"",'salario nominal - UMN'!W58/'PPP-AIC'!W110)</f>
        <v>2248.8780404984832</v>
      </c>
      <c r="X58" s="322">
        <f>IF('salario real - UMN'!X58=0,"",'salario nominal - UMN'!X58/'PPP-AIC'!X110)</f>
        <v>914.89198836581727</v>
      </c>
      <c r="Y58" s="322">
        <f>IF('salario real - UMN'!Y58=0,"",'salario nominal - UMN'!Y58/'PPP-AIC'!Y110)</f>
        <v>1735.7080530876974</v>
      </c>
      <c r="Z58" s="322">
        <f>IF('salario real - UMN'!Z58=0,"",'salario nominal - UMN'!Z58/'PPP-AIC'!Z110)</f>
        <v>1388.8961043870693</v>
      </c>
      <c r="AA58" s="322">
        <f>IF('salario real - UMN'!AA58=0,"",'salario nominal - UMN'!AA58/'PPP-AIC'!AA110)</f>
        <v>734.81165537491017</v>
      </c>
      <c r="AB58" s="322">
        <f>IF('salario real - UMN'!AB58=0,"",'salario nominal - UMN'!AB58/'PPP-AIC'!AB110)</f>
        <v>1370.4341123772763</v>
      </c>
      <c r="AC58" s="322">
        <f>IF('salario real - UMN'!AC58=0,"",'salario nominal - UMN'!AC58/'PPP-AIC'!AC110)</f>
        <v>1862.761042043516</v>
      </c>
      <c r="AD58" s="322" t="str">
        <f>IF('salario real - UMN'!AD58=0,"",'salario nominal - UMN'!AD58/'PPP-AIC'!AD110)</f>
        <v/>
      </c>
      <c r="AE58" s="322" t="str">
        <f>IF('salario real - UMN'!AE58=0,"",'salario nominal - UMN'!AE58/'PPP-AIC'!AE110)</f>
        <v/>
      </c>
      <c r="AF58" s="322" t="str">
        <f>IF('salario real - UMN'!AF58=0,"",'salario nominal - UMN'!AF58/'PPP-AIC'!AF110)</f>
        <v/>
      </c>
      <c r="AG58" s="322" t="str">
        <f>IF('salario real - UMN'!AG58=0,"",'salario nominal - UMN'!AG58/'PPP-AIC'!AG110)</f>
        <v/>
      </c>
      <c r="AH58" s="322">
        <f>IF('salario real - UMN'!AH58=0,"",'salario nominal - UMN'!AH58/'PPP-AIC'!AH110)</f>
        <v>1562.6456775231059</v>
      </c>
      <c r="AI58" s="322" t="str">
        <f>IF('salario real - UMN'!AI58=0,"",'salario nominal - UMN'!AI58/'PPP-AIC'!AI110)</f>
        <v/>
      </c>
      <c r="AJ58" s="322" t="str">
        <f>IF('salario real - UMN'!AJ58=0,"",'salario nominal - UMN'!AJ58/'PPP-AIC'!AJ110)</f>
        <v/>
      </c>
    </row>
    <row r="59" spans="1:36" ht="14.25" x14ac:dyDescent="0.25">
      <c r="A59" s="321">
        <v>1992</v>
      </c>
      <c r="B59" s="322">
        <f>IF('salario real - UMN'!B59=0,"",'salario nominal - UMN'!B59/'PPP-AIC'!B111)</f>
        <v>2422.3019960406455</v>
      </c>
      <c r="C59" s="322">
        <f>IF('salario real - UMN'!C59=0,"",'salario nominal - UMN'!C59/'PPP-AIC'!C111)</f>
        <v>841.91697580301638</v>
      </c>
      <c r="D59" s="322">
        <f>IF('salario real - UMN'!D59=0,"",'salario nominal - UMN'!D59/'PPP-AIC'!D111)</f>
        <v>2041.7496008972407</v>
      </c>
      <c r="E59" s="322">
        <f>IF('salario real - UMN'!E59=0,"",'salario nominal - UMN'!E59/'PPP-AIC'!E111)</f>
        <v>2752.2866856252585</v>
      </c>
      <c r="F59" s="322">
        <f>IF('salario real - UMN'!F59=0,"",'salario nominal - UMN'!F59/'PPP-AIC'!F111)</f>
        <v>539.87564963517923</v>
      </c>
      <c r="G59" s="322">
        <f>IF('salario real - UMN'!G59=0,"",'salario nominal - UMN'!G59/'PPP-AIC'!G111)</f>
        <v>2146.7263742409436</v>
      </c>
      <c r="H59" s="322">
        <f>IF('salario real - UMN'!H59=0,"",'salario nominal - UMN'!H59/'PPP-AIC'!H111)</f>
        <v>551.50654365944592</v>
      </c>
      <c r="I59" s="322">
        <f>IF('salario real - UMN'!I59=0,"",'salario nominal - UMN'!I59/'PPP-AIC'!I111)</f>
        <v>210.31255982883968</v>
      </c>
      <c r="J59" s="322">
        <f>IF('salario real - UMN'!J59=0,"",'salario nominal - UMN'!J59/'PPP-AIC'!J111)</f>
        <v>747.24264023275225</v>
      </c>
      <c r="K59" s="322">
        <f>IF('salario real - UMN'!K59=0,"",'salario nominal - UMN'!K59/'PPP-AIC'!K111)</f>
        <v>1310.7175941936462</v>
      </c>
      <c r="L59" s="322">
        <f>IF('salario real - UMN'!L59=0,"",'salario nominal - UMN'!L59/'PPP-AIC'!L111)</f>
        <v>1616.0101102737055</v>
      </c>
      <c r="M59" s="322">
        <f>IF('salario real - UMN'!M59=0,"",'salario nominal - UMN'!M59/'PPP-AIC'!M111)</f>
        <v>2494.4821899851258</v>
      </c>
      <c r="N59" s="322">
        <f>IF('salario real - UMN'!N59=0,"",'salario nominal - UMN'!N59/'PPP-AIC'!N111)</f>
        <v>2827.8256672930506</v>
      </c>
      <c r="O59" s="322" t="str">
        <f>IF('salario real - UMN'!O59=0,"",'salario nominal - UMN'!O59/'PPP-AIC'!O111)</f>
        <v/>
      </c>
      <c r="P59" s="322">
        <f>IF('salario real - UMN'!P59=0,"",'salario nominal - UMN'!P59/'PPP-AIC'!P111)</f>
        <v>1753.2441059051132</v>
      </c>
      <c r="Q59" s="322">
        <f>IF('salario real - UMN'!Q59=0,"",'salario nominal - UMN'!Q59/'PPP-AIC'!Q111)</f>
        <v>2408.4992924182038</v>
      </c>
      <c r="R59" s="322">
        <f>IF('salario real - UMN'!R59=0,"",'salario nominal - UMN'!R59/'PPP-AIC'!R111)</f>
        <v>1691.0699074090398</v>
      </c>
      <c r="S59" s="322">
        <f>IF('salario real - UMN'!S59=0,"",'salario nominal - UMN'!S59/'PPP-AIC'!S111)</f>
        <v>2426.0889069002828</v>
      </c>
      <c r="T59" s="322" t="str">
        <f>IF('salario real - UMN'!T59=0,"",'salario nominal - UMN'!T59/'PPP-AIC'!T111)</f>
        <v/>
      </c>
      <c r="U59" s="322">
        <f>IF('salario real - UMN'!U59=0,"",'salario nominal - UMN'!U59/'PPP-AIC'!U111)</f>
        <v>1806.9209702753099</v>
      </c>
      <c r="V59" s="322">
        <f>IF('salario real - UMN'!V59=0,"",'salario nominal - UMN'!V59/'PPP-AIC'!V111)</f>
        <v>2292.9564452654949</v>
      </c>
      <c r="W59" s="322">
        <f>IF('salario real - UMN'!W59=0,"",'salario nominal - UMN'!W59/'PPP-AIC'!W111)</f>
        <v>2297.1054397750527</v>
      </c>
      <c r="X59" s="322">
        <f>IF('salario real - UMN'!X59=0,"",'salario nominal - UMN'!X59/'PPP-AIC'!X111)</f>
        <v>992.40848175437043</v>
      </c>
      <c r="Y59" s="322">
        <f>IF('salario real - UMN'!Y59=0,"",'salario nominal - UMN'!Y59/'PPP-AIC'!Y111)</f>
        <v>1814.5635921591333</v>
      </c>
      <c r="Z59" s="322">
        <f>IF('salario real - UMN'!Z59=0,"",'salario nominal - UMN'!Z59/'PPP-AIC'!Z111)</f>
        <v>1456.1409541325356</v>
      </c>
      <c r="AA59" s="322">
        <f>IF('salario real - UMN'!AA59=0,"",'salario nominal - UMN'!AA59/'PPP-AIC'!AA111)</f>
        <v>837.27349357092703</v>
      </c>
      <c r="AB59" s="322">
        <f>IF('salario real - UMN'!AB59=0,"",'salario nominal - UMN'!AB59/'PPP-AIC'!AB111)</f>
        <v>1478.4551527839606</v>
      </c>
      <c r="AC59" s="322">
        <f>IF('salario real - UMN'!AC59=0,"",'salario nominal - UMN'!AC59/'PPP-AIC'!AC111)</f>
        <v>1949.5505033378031</v>
      </c>
      <c r="AD59" s="322" t="str">
        <f>IF('salario real - UMN'!AD59=0,"",'salario nominal - UMN'!AD59/'PPP-AIC'!AD111)</f>
        <v/>
      </c>
      <c r="AE59" s="322" t="str">
        <f>IF('salario real - UMN'!AE59=0,"",'salario nominal - UMN'!AE59/'PPP-AIC'!AE111)</f>
        <v/>
      </c>
      <c r="AF59" s="322" t="str">
        <f>IF('salario real - UMN'!AF59=0,"",'salario nominal - UMN'!AF59/'PPP-AIC'!AF111)</f>
        <v/>
      </c>
      <c r="AG59" s="322" t="str">
        <f>IF('salario real - UMN'!AG59=0,"",'salario nominal - UMN'!AG59/'PPP-AIC'!AG111)</f>
        <v/>
      </c>
      <c r="AH59" s="322">
        <f>IF('salario real - UMN'!AH59=0,"",'salario nominal - UMN'!AH59/'PPP-AIC'!AH111)</f>
        <v>1634.9008649561363</v>
      </c>
      <c r="AI59" s="322" t="str">
        <f>IF('salario real - UMN'!AI59=0,"",'salario nominal - UMN'!AI59/'PPP-AIC'!AI111)</f>
        <v/>
      </c>
      <c r="AJ59" s="322" t="str">
        <f>IF('salario real - UMN'!AJ59=0,"",'salario nominal - UMN'!AJ59/'PPP-AIC'!AJ111)</f>
        <v/>
      </c>
    </row>
    <row r="60" spans="1:36" ht="14.25" x14ac:dyDescent="0.25">
      <c r="A60" s="321">
        <v>1993</v>
      </c>
      <c r="B60" s="322">
        <f>IF('salario real - UMN'!B60=0,"",'salario nominal - UMN'!B60/'PPP-AIC'!B112)</f>
        <v>2480.7792833541289</v>
      </c>
      <c r="C60" s="322">
        <f>IF('salario real - UMN'!C60=0,"",'salario nominal - UMN'!C60/'PPP-AIC'!C112)</f>
        <v>888.74006487403426</v>
      </c>
      <c r="D60" s="322">
        <f>IF('salario real - UMN'!D60=0,"",'salario nominal - UMN'!D60/'PPP-AIC'!D112)</f>
        <v>2155.325165787116</v>
      </c>
      <c r="E60" s="322">
        <f>IF('salario real - UMN'!E60=0,"",'salario nominal - UMN'!E60/'PPP-AIC'!E112)</f>
        <v>2890.7196546140249</v>
      </c>
      <c r="F60" s="322">
        <f>IF('salario real - UMN'!F60=0,"",'salario nominal - UMN'!F60/'PPP-AIC'!F112)</f>
        <v>590.38601930559355</v>
      </c>
      <c r="G60" s="322">
        <f>IF('salario real - UMN'!G60=0,"",'salario nominal - UMN'!G60/'PPP-AIC'!G112)</f>
        <v>2210.2407615643515</v>
      </c>
      <c r="H60" s="322">
        <f>IF('salario real - UMN'!H60=0,"",'salario nominal - UMN'!H60/'PPP-AIC'!H112)</f>
        <v>580.57038697205928</v>
      </c>
      <c r="I60" s="322">
        <f>IF('salario real - UMN'!I60=0,"",'salario nominal - UMN'!I60/'PPP-AIC'!I112)</f>
        <v>229.99609449390692</v>
      </c>
      <c r="J60" s="322">
        <f>IF('salario real - UMN'!J60=0,"",'salario nominal - UMN'!J60/'PPP-AIC'!J112)</f>
        <v>785.13097187627579</v>
      </c>
      <c r="K60" s="322">
        <f>IF('salario real - UMN'!K60=0,"",'salario nominal - UMN'!K60/'PPP-AIC'!K112)</f>
        <v>1456.4780698245004</v>
      </c>
      <c r="L60" s="322">
        <f>IF('salario real - UMN'!L60=0,"",'salario nominal - UMN'!L60/'PPP-AIC'!L112)</f>
        <v>1697.1901424988282</v>
      </c>
      <c r="M60" s="322">
        <f>IF('salario real - UMN'!M60=0,"",'salario nominal - UMN'!M60/'PPP-AIC'!M112)</f>
        <v>2674.0308619014791</v>
      </c>
      <c r="N60" s="322">
        <f>IF('salario real - UMN'!N60=0,"",'salario nominal - UMN'!N60/'PPP-AIC'!N112)</f>
        <v>2903.486563562225</v>
      </c>
      <c r="O60" s="322" t="str">
        <f>IF('salario real - UMN'!O60=0,"",'salario nominal - UMN'!O60/'PPP-AIC'!O112)</f>
        <v/>
      </c>
      <c r="P60" s="322">
        <f>IF('salario real - UMN'!P60=0,"",'salario nominal - UMN'!P60/'PPP-AIC'!P112)</f>
        <v>1788.0536631101447</v>
      </c>
      <c r="Q60" s="322">
        <f>IF('salario real - UMN'!Q60=0,"",'salario nominal - UMN'!Q60/'PPP-AIC'!Q112)</f>
        <v>2489.0498217271102</v>
      </c>
      <c r="R60" s="322">
        <f>IF('salario real - UMN'!R60=0,"",'salario nominal - UMN'!R60/'PPP-AIC'!R112)</f>
        <v>1670.3484521756016</v>
      </c>
      <c r="S60" s="322">
        <f>IF('salario real - UMN'!S60=0,"",'salario nominal - UMN'!S60/'PPP-AIC'!S112)</f>
        <v>2504.3788292388508</v>
      </c>
      <c r="T60" s="322" t="str">
        <f>IF('salario real - UMN'!T60=0,"",'salario nominal - UMN'!T60/'PPP-AIC'!T112)</f>
        <v/>
      </c>
      <c r="U60" s="322">
        <f>IF('salario real - UMN'!U60=0,"",'salario nominal - UMN'!U60/'PPP-AIC'!U112)</f>
        <v>1932.2012928822282</v>
      </c>
      <c r="V60" s="322">
        <f>IF('salario real - UMN'!V60=0,"",'salario nominal - UMN'!V60/'PPP-AIC'!V112)</f>
        <v>2379.1496184329458</v>
      </c>
      <c r="W60" s="322">
        <f>IF('salario real - UMN'!W60=0,"",'salario nominal - UMN'!W60/'PPP-AIC'!W112)</f>
        <v>2348.3097597092324</v>
      </c>
      <c r="X60" s="322">
        <f>IF('salario real - UMN'!X60=0,"",'salario nominal - UMN'!X60/'PPP-AIC'!X112)</f>
        <v>1066.2827485475254</v>
      </c>
      <c r="Y60" s="322">
        <f>IF('salario real - UMN'!Y60=0,"",'salario nominal - UMN'!Y60/'PPP-AIC'!Y112)</f>
        <v>1868.3693187597382</v>
      </c>
      <c r="Z60" s="322">
        <f>IF('salario real - UMN'!Z60=0,"",'salario nominal - UMN'!Z60/'PPP-AIC'!Z112)</f>
        <v>1517.1086355348516</v>
      </c>
      <c r="AA60" s="322">
        <f>IF('salario real - UMN'!AA60=0,"",'salario nominal - UMN'!AA60/'PPP-AIC'!AA112)</f>
        <v>827.31850330899226</v>
      </c>
      <c r="AB60" s="322">
        <f>IF('salario real - UMN'!AB60=0,"",'salario nominal - UMN'!AB60/'PPP-AIC'!AB112)</f>
        <v>1538.39046523199</v>
      </c>
      <c r="AC60" s="322">
        <f>IF('salario real - UMN'!AC60=0,"",'salario nominal - UMN'!AC60/'PPP-AIC'!AC112)</f>
        <v>2030.3977618702449</v>
      </c>
      <c r="AD60" s="322">
        <f>IF('salario real - UMN'!AD60=0,"",'salario nominal - UMN'!AD60/'PPP-AIC'!AD112)</f>
        <v>950.40052480960674</v>
      </c>
      <c r="AE60" s="322" t="str">
        <f>IF('salario real - UMN'!AE60=0,"",'salario nominal - UMN'!AE60/'PPP-AIC'!AE112)</f>
        <v/>
      </c>
      <c r="AF60" s="322" t="str">
        <f>IF('salario real - UMN'!AF60=0,"",'salario nominal - UMN'!AF60/'PPP-AIC'!AF112)</f>
        <v/>
      </c>
      <c r="AG60" s="322" t="str">
        <f>IF('salario real - UMN'!AG60=0,"",'salario nominal - UMN'!AG60/'PPP-AIC'!AG112)</f>
        <v/>
      </c>
      <c r="AH60" s="322">
        <f>IF('salario real - UMN'!AH60=0,"",'salario nominal - UMN'!AH60/'PPP-AIC'!AH112)</f>
        <v>1669.438541912448</v>
      </c>
      <c r="AI60" s="322" t="str">
        <f>IF('salario real - UMN'!AI60=0,"",'salario nominal - UMN'!AI60/'PPP-AIC'!AI112)</f>
        <v/>
      </c>
      <c r="AJ60" s="322" t="str">
        <f>IF('salario real - UMN'!AJ60=0,"",'salario nominal - UMN'!AJ60/'PPP-AIC'!AJ112)</f>
        <v/>
      </c>
    </row>
    <row r="61" spans="1:36" ht="14.25" x14ac:dyDescent="0.25">
      <c r="A61" s="321">
        <v>1994</v>
      </c>
      <c r="B61" s="322">
        <f>IF('salario real - UMN'!B61=0,"",'salario nominal - UMN'!B61/'PPP-AIC'!B113)</f>
        <v>2569.7107051172388</v>
      </c>
      <c r="C61" s="322">
        <f>IF('salario real - UMN'!C61=0,"",'salario nominal - UMN'!C61/'PPP-AIC'!C113)</f>
        <v>888.52036744949305</v>
      </c>
      <c r="D61" s="322">
        <f>IF('salario real - UMN'!D61=0,"",'salario nominal - UMN'!D61/'PPP-AIC'!D113)</f>
        <v>2216.2278359026482</v>
      </c>
      <c r="E61" s="322">
        <f>IF('salario real - UMN'!E61=0,"",'salario nominal - UMN'!E61/'PPP-AIC'!E113)</f>
        <v>3017.2339560179198</v>
      </c>
      <c r="F61" s="322">
        <f>IF('salario real - UMN'!F61=0,"",'salario nominal - UMN'!F61/'PPP-AIC'!F113)</f>
        <v>638.4420245752774</v>
      </c>
      <c r="G61" s="322">
        <f>IF('salario real - UMN'!G61=0,"",'salario nominal - UMN'!G61/'PPP-AIC'!G113)</f>
        <v>2281.7066801088959</v>
      </c>
      <c r="H61" s="322">
        <f>IF('salario real - UMN'!H61=0,"",'salario nominal - UMN'!H61/'PPP-AIC'!H113)</f>
        <v>627.41960593828276</v>
      </c>
      <c r="I61" s="322">
        <f>IF('salario real - UMN'!I61=0,"",'salario nominal - UMN'!I61/'PPP-AIC'!I113)</f>
        <v>243.80323018534378</v>
      </c>
      <c r="J61" s="322">
        <f>IF('salario real - UMN'!J61=0,"",'salario nominal - UMN'!J61/'PPP-AIC'!J113)</f>
        <v>825.47531807711755</v>
      </c>
      <c r="K61" s="322">
        <f>IF('salario real - UMN'!K61=0,"",'salario nominal - UMN'!K61/'PPP-AIC'!K113)</f>
        <v>1578.3625926708842</v>
      </c>
      <c r="L61" s="322">
        <f>IF('salario real - UMN'!L61=0,"",'salario nominal - UMN'!L61/'PPP-AIC'!L113)</f>
        <v>1783.6546581269524</v>
      </c>
      <c r="M61" s="322">
        <f>IF('salario real - UMN'!M61=0,"",'salario nominal - UMN'!M61/'PPP-AIC'!M113)</f>
        <v>2720.2224644666021</v>
      </c>
      <c r="N61" s="322">
        <f>IF('salario real - UMN'!N61=0,"",'salario nominal - UMN'!N61/'PPP-AIC'!N113)</f>
        <v>2977.5457582785598</v>
      </c>
      <c r="O61" s="322" t="str">
        <f>IF('salario real - UMN'!O61=0,"",'salario nominal - UMN'!O61/'PPP-AIC'!O113)</f>
        <v/>
      </c>
      <c r="P61" s="322">
        <f>IF('salario real - UMN'!P61=0,"",'salario nominal - UMN'!P61/'PPP-AIC'!P113)</f>
        <v>1864.0944183863262</v>
      </c>
      <c r="Q61" s="322">
        <f>IF('salario real - UMN'!Q61=0,"",'salario nominal - UMN'!Q61/'PPP-AIC'!Q113)</f>
        <v>2548.0564262063826</v>
      </c>
      <c r="R61" s="322">
        <f>IF('salario real - UMN'!R61=0,"",'salario nominal - UMN'!R61/'PPP-AIC'!R113)</f>
        <v>1714.2904321533265</v>
      </c>
      <c r="S61" s="322">
        <f>IF('salario real - UMN'!S61=0,"",'salario nominal - UMN'!S61/'PPP-AIC'!S113)</f>
        <v>2553.4315005575136</v>
      </c>
      <c r="T61" s="322" t="str">
        <f>IF('salario real - UMN'!T61=0,"",'salario nominal - UMN'!T61/'PPP-AIC'!T113)</f>
        <v/>
      </c>
      <c r="U61" s="322">
        <f>IF('salario real - UMN'!U61=0,"",'salario nominal - UMN'!U61/'PPP-AIC'!U113)</f>
        <v>1976.12650697043</v>
      </c>
      <c r="V61" s="322">
        <f>IF('salario real - UMN'!V61=0,"",'salario nominal - UMN'!V61/'PPP-AIC'!V113)</f>
        <v>2445.9703747447952</v>
      </c>
      <c r="W61" s="322">
        <f>IF('salario real - UMN'!W61=0,"",'salario nominal - UMN'!W61/'PPP-AIC'!W113)</f>
        <v>2424.1541353250332</v>
      </c>
      <c r="X61" s="322">
        <f>IF('salario real - UMN'!X61=0,"",'salario nominal - UMN'!X61/'PPP-AIC'!X113)</f>
        <v>1124.9460271623022</v>
      </c>
      <c r="Y61" s="322">
        <f>IF('salario real - UMN'!Y61=0,"",'salario nominal - UMN'!Y61/'PPP-AIC'!Y113)</f>
        <v>1947.016858139991</v>
      </c>
      <c r="Z61" s="322">
        <f>IF('salario real - UMN'!Z61=0,"",'salario nominal - UMN'!Z61/'PPP-AIC'!Z113)</f>
        <v>1562.6951883358429</v>
      </c>
      <c r="AA61" s="322">
        <f>IF('salario real - UMN'!AA61=0,"",'salario nominal - UMN'!AA61/'PPP-AIC'!AA113)</f>
        <v>902.07084540519827</v>
      </c>
      <c r="AB61" s="322">
        <f>IF('salario real - UMN'!AB61=0,"",'salario nominal - UMN'!AB61/'PPP-AIC'!AB113)</f>
        <v>1580.8075872268771</v>
      </c>
      <c r="AC61" s="322">
        <f>IF('salario real - UMN'!AC61=0,"",'salario nominal - UMN'!AC61/'PPP-AIC'!AC113)</f>
        <v>2098.1825558670371</v>
      </c>
      <c r="AD61" s="322">
        <f>IF('salario real - UMN'!AD61=0,"",'salario nominal - UMN'!AD61/'PPP-AIC'!AD113)</f>
        <v>1046.2655133010305</v>
      </c>
      <c r="AE61" s="322" t="str">
        <f>IF('salario real - UMN'!AE61=0,"",'salario nominal - UMN'!AE61/'PPP-AIC'!AE113)</f>
        <v/>
      </c>
      <c r="AF61" s="322" t="str">
        <f>IF('salario real - UMN'!AF61=0,"",'salario nominal - UMN'!AF61/'PPP-AIC'!AF113)</f>
        <v/>
      </c>
      <c r="AG61" s="322" t="str">
        <f>IF('salario real - UMN'!AG61=0,"",'salario nominal - UMN'!AG61/'PPP-AIC'!AG113)</f>
        <v/>
      </c>
      <c r="AH61" s="322">
        <f>IF('salario real - UMN'!AH61=0,"",'salario nominal - UMN'!AH61/'PPP-AIC'!AH113)</f>
        <v>1785.1881239958716</v>
      </c>
      <c r="AI61" s="322" t="str">
        <f>IF('salario real - UMN'!AI61=0,"",'salario nominal - UMN'!AI61/'PPP-AIC'!AI113)</f>
        <v/>
      </c>
      <c r="AJ61" s="322" t="str">
        <f>IF('salario real - UMN'!AJ61=0,"",'salario nominal - UMN'!AJ61/'PPP-AIC'!AJ113)</f>
        <v/>
      </c>
    </row>
    <row r="62" spans="1:36" ht="14.25" x14ac:dyDescent="0.25">
      <c r="A62" s="321">
        <v>1995</v>
      </c>
      <c r="B62" s="322">
        <f>IF('salario real - UMN'!B62=0,"",'salario nominal - UMN'!B62/'PPP-AIC'!B114)</f>
        <v>2696.3609130269365</v>
      </c>
      <c r="C62" s="322">
        <f>IF('salario real - UMN'!C62=0,"",'salario nominal - UMN'!C62/'PPP-AIC'!C114)</f>
        <v>879.38914722860352</v>
      </c>
      <c r="D62" s="322">
        <f>IF('salario real - UMN'!D62=0,"",'salario nominal - UMN'!D62/'PPP-AIC'!D114)</f>
        <v>2242.3843885944925</v>
      </c>
      <c r="E62" s="322">
        <f>IF('salario real - UMN'!E62=0,"",'salario nominal - UMN'!E62/'PPP-AIC'!E114)</f>
        <v>3120.4081425918821</v>
      </c>
      <c r="F62" s="322">
        <f>IF('salario real - UMN'!F62=0,"",'salario nominal - UMN'!F62/'PPP-AIC'!F114)</f>
        <v>777.65673443591356</v>
      </c>
      <c r="G62" s="322">
        <f>IF('salario real - UMN'!G62=0,"",'salario nominal - UMN'!G62/'PPP-AIC'!G114)</f>
        <v>2325.8128698237256</v>
      </c>
      <c r="H62" s="322">
        <f>IF('salario real - UMN'!H62=0,"",'salario nominal - UMN'!H62/'PPP-AIC'!H114)</f>
        <v>686.70997201843113</v>
      </c>
      <c r="I62" s="322">
        <f>IF('salario real - UMN'!I62=0,"",'salario nominal - UMN'!I62/'PPP-AIC'!I114)</f>
        <v>267.44155339418387</v>
      </c>
      <c r="J62" s="322">
        <f>IF('salario real - UMN'!J62=0,"",'salario nominal - UMN'!J62/'PPP-AIC'!J114)</f>
        <v>839.41822919623212</v>
      </c>
      <c r="K62" s="322">
        <f>IF('salario real - UMN'!K62=0,"",'salario nominal - UMN'!K62/'PPP-AIC'!K114)</f>
        <v>1790.7589933631471</v>
      </c>
      <c r="L62" s="322">
        <f>IF('salario real - UMN'!L62=0,"",'salario nominal - UMN'!L62/'PPP-AIC'!L114)</f>
        <v>1829.954931884778</v>
      </c>
      <c r="M62" s="322">
        <f>IF('salario real - UMN'!M62=0,"",'salario nominal - UMN'!M62/'PPP-AIC'!M114)</f>
        <v>2741.9834811866353</v>
      </c>
      <c r="N62" s="322">
        <f>IF('salario real - UMN'!N62=0,"",'salario nominal - UMN'!N62/'PPP-AIC'!N114)</f>
        <v>3064.7241281732622</v>
      </c>
      <c r="O62" s="322" t="str">
        <f>IF('salario real - UMN'!O62=0,"",'salario nominal - UMN'!O62/'PPP-AIC'!O114)</f>
        <v/>
      </c>
      <c r="P62" s="322">
        <f>IF('salario real - UMN'!P62=0,"",'salario nominal - UMN'!P62/'PPP-AIC'!P114)</f>
        <v>1960.3407450264724</v>
      </c>
      <c r="Q62" s="322">
        <f>IF('salario real - UMN'!Q62=0,"",'salario nominal - UMN'!Q62/'PPP-AIC'!Q114)</f>
        <v>2627.7673796097679</v>
      </c>
      <c r="R62" s="322">
        <f>IF('salario real - UMN'!R62=0,"",'salario nominal - UMN'!R62/'PPP-AIC'!R114)</f>
        <v>1829.1291114410494</v>
      </c>
      <c r="S62" s="322">
        <f>IF('salario real - UMN'!S62=0,"",'salario nominal - UMN'!S62/'PPP-AIC'!S114)</f>
        <v>2644.8293310270551</v>
      </c>
      <c r="T62" s="322">
        <f>IF('salario real - UMN'!T62=0,"",'salario nominal - UMN'!T62/'PPP-AIC'!T114)</f>
        <v>1279.329698791475</v>
      </c>
      <c r="U62" s="322">
        <f>IF('salario real - UMN'!U62=0,"",'salario nominal - UMN'!U62/'PPP-AIC'!U114)</f>
        <v>2042.5501598002004</v>
      </c>
      <c r="V62" s="322">
        <f>IF('salario real - UMN'!V62=0,"",'salario nominal - UMN'!V62/'PPP-AIC'!V114)</f>
        <v>2514.3890094966691</v>
      </c>
      <c r="W62" s="322">
        <f>IF('salario real - UMN'!W62=0,"",'salario nominal - UMN'!W62/'PPP-AIC'!W114)</f>
        <v>2524.3205081005194</v>
      </c>
      <c r="X62" s="322">
        <f>IF('salario real - UMN'!X62=0,"",'salario nominal - UMN'!X62/'PPP-AIC'!X114)</f>
        <v>938.47382016081838</v>
      </c>
      <c r="Y62" s="322">
        <f>IF('salario real - UMN'!Y62=0,"",'salario nominal - UMN'!Y62/'PPP-AIC'!Y114)</f>
        <v>2018.1076147796646</v>
      </c>
      <c r="Z62" s="322">
        <f>IF('salario real - UMN'!Z62=0,"",'salario nominal - UMN'!Z62/'PPP-AIC'!Z114)</f>
        <v>1566.6462113490884</v>
      </c>
      <c r="AA62" s="322">
        <f>IF('salario real - UMN'!AA62=0,"",'salario nominal - UMN'!AA62/'PPP-AIC'!AA114)</f>
        <v>971.75155278427826</v>
      </c>
      <c r="AB62" s="322">
        <f>IF('salario real - UMN'!AB62=0,"",'salario nominal - UMN'!AB62/'PPP-AIC'!AB114)</f>
        <v>1668.3100030975595</v>
      </c>
      <c r="AC62" s="322">
        <f>IF('salario real - UMN'!AC62=0,"",'salario nominal - UMN'!AC62/'PPP-AIC'!AC114)</f>
        <v>2163.7241551347661</v>
      </c>
      <c r="AD62" s="322">
        <f>IF('salario real - UMN'!AD62=0,"",'salario nominal - UMN'!AD62/'PPP-AIC'!AD114)</f>
        <v>1112.6067474227871</v>
      </c>
      <c r="AE62" s="322">
        <f>IF('salario real - UMN'!AE62=0,"",'salario nominal - UMN'!AE62/'PPP-AIC'!AE114)</f>
        <v>26.819384865779924</v>
      </c>
      <c r="AF62" s="322" t="str">
        <f>IF('salario real - UMN'!AF62=0,"",'salario nominal - UMN'!AF62/'PPP-AIC'!AF114)</f>
        <v/>
      </c>
      <c r="AG62" s="322" t="str">
        <f>IF('salario real - UMN'!AG62=0,"",'salario nominal - UMN'!AG62/'PPP-AIC'!AG114)</f>
        <v/>
      </c>
      <c r="AH62" s="322">
        <f>IF('salario real - UMN'!AH62=0,"",'salario nominal - UMN'!AH62/'PPP-AIC'!AH114)</f>
        <v>1836.9745085629031</v>
      </c>
      <c r="AI62" s="322" t="str">
        <f>IF('salario real - UMN'!AI62=0,"",'salario nominal - UMN'!AI62/'PPP-AIC'!AI114)</f>
        <v/>
      </c>
      <c r="AJ62" s="322" t="str">
        <f>IF('salario real - UMN'!AJ62=0,"",'salario nominal - UMN'!AJ62/'PPP-AIC'!AJ114)</f>
        <v/>
      </c>
    </row>
    <row r="63" spans="1:36" ht="14.25" x14ac:dyDescent="0.25">
      <c r="A63" s="321">
        <v>1996</v>
      </c>
      <c r="B63" s="322">
        <f>IF('salario real - UMN'!B63=0,"",'salario nominal - UMN'!B63/'PPP-AIC'!B115)</f>
        <v>2773.4143613326537</v>
      </c>
      <c r="C63" s="322">
        <f>IF('salario real - UMN'!C63=0,"",'salario nominal - UMN'!C63/'PPP-AIC'!C115)</f>
        <v>870.56050757881565</v>
      </c>
      <c r="D63" s="322">
        <f>IF('salario real - UMN'!D63=0,"",'salario nominal - UMN'!D63/'PPP-AIC'!D115)</f>
        <v>2367.5447519678619</v>
      </c>
      <c r="E63" s="322">
        <f>IF('salario real - UMN'!E63=0,"",'salario nominal - UMN'!E63/'PPP-AIC'!E115)</f>
        <v>3191.0758063367357</v>
      </c>
      <c r="F63" s="322">
        <f>IF('salario real - UMN'!F63=0,"",'salario nominal - UMN'!F63/'PPP-AIC'!F115)</f>
        <v>790.12001676245836</v>
      </c>
      <c r="G63" s="322">
        <f>IF('salario real - UMN'!G63=0,"",'salario nominal - UMN'!G63/'PPP-AIC'!G115)</f>
        <v>2408.0909866300894</v>
      </c>
      <c r="H63" s="322">
        <f>IF('salario real - UMN'!H63=0,"",'salario nominal - UMN'!H63/'PPP-AIC'!H115)</f>
        <v>736.41313961519529</v>
      </c>
      <c r="I63" s="322">
        <f>IF('salario real - UMN'!I63=0,"",'salario nominal - UMN'!I63/'PPP-AIC'!I115)</f>
        <v>291.99870738251337</v>
      </c>
      <c r="J63" s="322">
        <f>IF('salario real - UMN'!J63=0,"",'salario nominal - UMN'!J63/'PPP-AIC'!J115)</f>
        <v>896.26933074848603</v>
      </c>
      <c r="K63" s="322">
        <f>IF('salario real - UMN'!K63=0,"",'salario nominal - UMN'!K63/'PPP-AIC'!K115)</f>
        <v>1967.7316279107611</v>
      </c>
      <c r="L63" s="322">
        <f>IF('salario real - UMN'!L63=0,"",'salario nominal - UMN'!L63/'PPP-AIC'!L115)</f>
        <v>1923.3968106181924</v>
      </c>
      <c r="M63" s="322">
        <f>IF('salario real - UMN'!M63=0,"",'salario nominal - UMN'!M63/'PPP-AIC'!M115)</f>
        <v>2776.7211719350207</v>
      </c>
      <c r="N63" s="322">
        <f>IF('salario real - UMN'!N63=0,"",'salario nominal - UMN'!N63/'PPP-AIC'!N115)</f>
        <v>3174.9617925960524</v>
      </c>
      <c r="O63" s="322" t="str">
        <f>IF('salario real - UMN'!O63=0,"",'salario nominal - UMN'!O63/'PPP-AIC'!O115)</f>
        <v/>
      </c>
      <c r="P63" s="322">
        <f>IF('salario real - UMN'!P63=0,"",'salario nominal - UMN'!P63/'PPP-AIC'!P115)</f>
        <v>2055.4607290842023</v>
      </c>
      <c r="Q63" s="322">
        <f>IF('salario real - UMN'!Q63=0,"",'salario nominal - UMN'!Q63/'PPP-AIC'!Q115)</f>
        <v>2707.9146337650031</v>
      </c>
      <c r="R63" s="322">
        <f>IF('salario real - UMN'!R63=0,"",'salario nominal - UMN'!R63/'PPP-AIC'!R115)</f>
        <v>1858.5982159414725</v>
      </c>
      <c r="S63" s="322">
        <f>IF('salario real - UMN'!S63=0,"",'salario nominal - UMN'!S63/'PPP-AIC'!S115)</f>
        <v>2696.0651798676117</v>
      </c>
      <c r="T63" s="322">
        <f>IF('salario real - UMN'!T63=0,"",'salario nominal - UMN'!T63/'PPP-AIC'!T115)</f>
        <v>1290.6682494192855</v>
      </c>
      <c r="U63" s="322">
        <f>IF('salario real - UMN'!U63=0,"",'salario nominal - UMN'!U63/'PPP-AIC'!U115)</f>
        <v>2133.3655827198149</v>
      </c>
      <c r="V63" s="322">
        <f>IF('salario real - UMN'!V63=0,"",'salario nominal - UMN'!V63/'PPP-AIC'!V115)</f>
        <v>2645.0000307828764</v>
      </c>
      <c r="W63" s="322">
        <f>IF('salario real - UMN'!W63=0,"",'salario nominal - UMN'!W63/'PPP-AIC'!W115)</f>
        <v>2610.5827739767974</v>
      </c>
      <c r="X63" s="322">
        <f>IF('salario real - UMN'!X63=0,"",'salario nominal - UMN'!X63/'PPP-AIC'!X115)</f>
        <v>885.15976428340571</v>
      </c>
      <c r="Y63" s="322">
        <f>IF('salario real - UMN'!Y63=0,"",'salario nominal - UMN'!Y63/'PPP-AIC'!Y115)</f>
        <v>2118.8530581191953</v>
      </c>
      <c r="Z63" s="322">
        <f>IF('salario real - UMN'!Z63=0,"",'salario nominal - UMN'!Z63/'PPP-AIC'!Z115)</f>
        <v>1629.7094483703277</v>
      </c>
      <c r="AA63" s="322">
        <f>IF('salario real - UMN'!AA63=0,"",'salario nominal - UMN'!AA63/'PPP-AIC'!AA115)</f>
        <v>1062.2944101092598</v>
      </c>
      <c r="AB63" s="322">
        <f>IF('salario real - UMN'!AB63=0,"",'salario nominal - UMN'!AB63/'PPP-AIC'!AB115)</f>
        <v>1799.243478933151</v>
      </c>
      <c r="AC63" s="322">
        <f>IF('salario real - UMN'!AC63=0,"",'salario nominal - UMN'!AC63/'PPP-AIC'!AC115)</f>
        <v>2234.5114077342623</v>
      </c>
      <c r="AD63" s="322">
        <f>IF('salario real - UMN'!AD63=0,"",'salario nominal - UMN'!AD63/'PPP-AIC'!AD115)</f>
        <v>1236.8072433493105</v>
      </c>
      <c r="AE63" s="322">
        <f>IF('salario real - UMN'!AE63=0,"",'salario nominal - UMN'!AE63/'PPP-AIC'!AE115)</f>
        <v>39.551861579843134</v>
      </c>
      <c r="AF63" s="322" t="str">
        <f>IF('salario real - UMN'!AF63=0,"",'salario nominal - UMN'!AF63/'PPP-AIC'!AF115)</f>
        <v/>
      </c>
      <c r="AG63" s="322" t="str">
        <f>IF('salario real - UMN'!AG63=0,"",'salario nominal - UMN'!AG63/'PPP-AIC'!AG115)</f>
        <v/>
      </c>
      <c r="AH63" s="322">
        <f>IF('salario real - UMN'!AH63=0,"",'salario nominal - UMN'!AH63/'PPP-AIC'!AH115)</f>
        <v>2000.185659943362</v>
      </c>
      <c r="AI63" s="322" t="str">
        <f>IF('salario real - UMN'!AI63=0,"",'salario nominal - UMN'!AI63/'PPP-AIC'!AI115)</f>
        <v/>
      </c>
      <c r="AJ63" s="322" t="str">
        <f>IF('salario real - UMN'!AJ63=0,"",'salario nominal - UMN'!AJ63/'PPP-AIC'!AJ115)</f>
        <v/>
      </c>
    </row>
    <row r="64" spans="1:36" ht="14.25" x14ac:dyDescent="0.25">
      <c r="A64" s="321">
        <v>1997</v>
      </c>
      <c r="B64" s="322">
        <f>IF('salario real - UMN'!B64=0,"",'salario nominal - UMN'!B64/'PPP-AIC'!B116)</f>
        <v>2809.5984414379359</v>
      </c>
      <c r="C64" s="322">
        <f>IF('salario real - UMN'!C64=0,"",'salario nominal - UMN'!C64/'PPP-AIC'!C116)</f>
        <v>877.76593003452706</v>
      </c>
      <c r="D64" s="322">
        <f>IF('salario real - UMN'!D64=0,"",'salario nominal - UMN'!D64/'PPP-AIC'!D116)</f>
        <v>2499.4694171152883</v>
      </c>
      <c r="E64" s="322">
        <f>IF('salario real - UMN'!E64=0,"",'salario nominal - UMN'!E64/'PPP-AIC'!E116)</f>
        <v>3307.8778327860723</v>
      </c>
      <c r="F64" s="322">
        <f>IF('salario real - UMN'!F64=0,"",'salario nominal - UMN'!F64/'PPP-AIC'!F116)</f>
        <v>717.54697612608572</v>
      </c>
      <c r="G64" s="322">
        <f>IF('salario real - UMN'!G64=0,"",'salario nominal - UMN'!G64/'PPP-AIC'!G116)</f>
        <v>2517.6245614519512</v>
      </c>
      <c r="H64" s="322">
        <f>IF('salario real - UMN'!H64=0,"",'salario nominal - UMN'!H64/'PPP-AIC'!H116)</f>
        <v>786.1158776255121</v>
      </c>
      <c r="I64" s="322">
        <f>IF('salario real - UMN'!I64=0,"",'salario nominal - UMN'!I64/'PPP-AIC'!I116)</f>
        <v>316.28898103590404</v>
      </c>
      <c r="J64" s="322">
        <f>IF('salario real - UMN'!J64=0,"",'salario nominal - UMN'!J64/'PPP-AIC'!J116)</f>
        <v>899.24609846168153</v>
      </c>
      <c r="K64" s="322">
        <f>IF('salario real - UMN'!K64=0,"",'salario nominal - UMN'!K64/'PPP-AIC'!K116)</f>
        <v>2009.5030375805864</v>
      </c>
      <c r="L64" s="322">
        <f>IF('salario real - UMN'!L64=0,"",'salario nominal - UMN'!L64/'PPP-AIC'!L116)</f>
        <v>1979.5473138431953</v>
      </c>
      <c r="M64" s="322">
        <f>IF('salario real - UMN'!M64=0,"",'salario nominal - UMN'!M64/'PPP-AIC'!M116)</f>
        <v>2870.6827887843601</v>
      </c>
      <c r="N64" s="322">
        <f>IF('salario real - UMN'!N64=0,"",'salario nominal - UMN'!N64/'PPP-AIC'!N116)</f>
        <v>3304.0865934515823</v>
      </c>
      <c r="O64" s="322" t="str">
        <f>IF('salario real - UMN'!O64=0,"",'salario nominal - UMN'!O64/'PPP-AIC'!O116)</f>
        <v/>
      </c>
      <c r="P64" s="322">
        <f>IF('salario real - UMN'!P64=0,"",'salario nominal - UMN'!P64/'PPP-AIC'!P116)</f>
        <v>2127.3062933300189</v>
      </c>
      <c r="Q64" s="322">
        <f>IF('salario real - UMN'!Q64=0,"",'salario nominal - UMN'!Q64/'PPP-AIC'!Q116)</f>
        <v>2783.5627471783996</v>
      </c>
      <c r="R64" s="322">
        <f>IF('salario real - UMN'!R64=0,"",'salario nominal - UMN'!R64/'PPP-AIC'!R116)</f>
        <v>2042.018980765776</v>
      </c>
      <c r="S64" s="322">
        <f>IF('salario real - UMN'!S64=0,"",'salario nominal - UMN'!S64/'PPP-AIC'!S116)</f>
        <v>2756.5948782535984</v>
      </c>
      <c r="T64" s="322">
        <f>IF('salario real - UMN'!T64=0,"",'salario nominal - UMN'!T64/'PPP-AIC'!T116)</f>
        <v>1364.7584760728632</v>
      </c>
      <c r="U64" s="322">
        <f>IF('salario real - UMN'!U64=0,"",'salario nominal - UMN'!U64/'PPP-AIC'!U116)</f>
        <v>2302.6584815527149</v>
      </c>
      <c r="V64" s="322">
        <f>IF('salario real - UMN'!V64=0,"",'salario nominal - UMN'!V64/'PPP-AIC'!V116)</f>
        <v>2763.9125420630603</v>
      </c>
      <c r="W64" s="322">
        <f>IF('salario real - UMN'!W64=0,"",'salario nominal - UMN'!W64/'PPP-AIC'!W116)</f>
        <v>2669.3656505326212</v>
      </c>
      <c r="X64" s="322">
        <f>IF('salario real - UMN'!X64=0,"",'salario nominal - UMN'!X64/'PPP-AIC'!X116)</f>
        <v>931.74378756272267</v>
      </c>
      <c r="Y64" s="322">
        <f>IF('salario real - UMN'!Y64=0,"",'salario nominal - UMN'!Y64/'PPP-AIC'!Y116)</f>
        <v>2183.8965840648848</v>
      </c>
      <c r="Z64" s="322">
        <f>IF('salario real - UMN'!Z64=0,"",'salario nominal - UMN'!Z64/'PPP-AIC'!Z116)</f>
        <v>1683.352077954796</v>
      </c>
      <c r="AA64" s="322">
        <f>IF('salario real - UMN'!AA64=0,"",'salario nominal - UMN'!AA64/'PPP-AIC'!AA116)</f>
        <v>1140.9192842833061</v>
      </c>
      <c r="AB64" s="322">
        <f>IF('salario real - UMN'!AB64=0,"",'salario nominal - UMN'!AB64/'PPP-AIC'!AB116)</f>
        <v>1831.8639268597697</v>
      </c>
      <c r="AC64" s="322">
        <f>IF('salario real - UMN'!AC64=0,"",'salario nominal - UMN'!AC64/'PPP-AIC'!AC116)</f>
        <v>2367.0298974277298</v>
      </c>
      <c r="AD64" s="322">
        <f>IF('salario real - UMN'!AD64=0,"",'salario nominal - UMN'!AD64/'PPP-AIC'!AD116)</f>
        <v>1282.981126675244</v>
      </c>
      <c r="AE64" s="322">
        <f>IF('salario real - UMN'!AE64=0,"",'salario nominal - UMN'!AE64/'PPP-AIC'!AE116)</f>
        <v>68.415246732342865</v>
      </c>
      <c r="AF64" s="322" t="str">
        <f>IF('salario real - UMN'!AF64=0,"",'salario nominal - UMN'!AF64/'PPP-AIC'!AF116)</f>
        <v/>
      </c>
      <c r="AG64" s="322" t="str">
        <f>IF('salario real - UMN'!AG64=0,"",'salario nominal - UMN'!AG64/'PPP-AIC'!AG116)</f>
        <v/>
      </c>
      <c r="AH64" s="322">
        <f>IF('salario real - UMN'!AH64=0,"",'salario nominal - UMN'!AH64/'PPP-AIC'!AH116)</f>
        <v>2141.9828727041086</v>
      </c>
      <c r="AI64" s="322" t="str">
        <f>IF('salario real - UMN'!AI64=0,"",'salario nominal - UMN'!AI64/'PPP-AIC'!AI116)</f>
        <v/>
      </c>
      <c r="AJ64" s="322" t="str">
        <f>IF('salario real - UMN'!AJ64=0,"",'salario nominal - UMN'!AJ64/'PPP-AIC'!AJ116)</f>
        <v/>
      </c>
    </row>
    <row r="65" spans="1:36" ht="14.25" x14ac:dyDescent="0.25">
      <c r="A65" s="321">
        <v>1998</v>
      </c>
      <c r="B65" s="322">
        <f>IF('salario real - UMN'!B65=0,"",'salario nominal - UMN'!B65/'PPP-AIC'!B117)</f>
        <v>2847.70147378089</v>
      </c>
      <c r="C65" s="322">
        <f>IF('salario real - UMN'!C65=0,"",'salario nominal - UMN'!C65/'PPP-AIC'!C117)</f>
        <v>890.4173232162841</v>
      </c>
      <c r="D65" s="322">
        <f>IF('salario real - UMN'!D65=0,"",'salario nominal - UMN'!D65/'PPP-AIC'!D117)</f>
        <v>2615.0042166479948</v>
      </c>
      <c r="E65" s="322">
        <f>IF('salario real - UMN'!E65=0,"",'salario nominal - UMN'!E65/'PPP-AIC'!E117)</f>
        <v>3384.3977592813285</v>
      </c>
      <c r="F65" s="322">
        <f>IF('salario real - UMN'!F65=0,"",'salario nominal - UMN'!F65/'PPP-AIC'!F117)</f>
        <v>735.68524719208176</v>
      </c>
      <c r="G65" s="322">
        <f>IF('salario real - UMN'!G65=0,"",'salario nominal - UMN'!G65/'PPP-AIC'!G117)</f>
        <v>2614.6647464899252</v>
      </c>
      <c r="H65" s="322">
        <f>IF('salario real - UMN'!H65=0,"",'salario nominal - UMN'!H65/'PPP-AIC'!H117)</f>
        <v>829.62365334125161</v>
      </c>
      <c r="I65" s="322">
        <f>IF('salario real - UMN'!I65=0,"",'salario nominal - UMN'!I65/'PPP-AIC'!I117)</f>
        <v>341.71012742941076</v>
      </c>
      <c r="J65" s="322">
        <f>IF('salario real - UMN'!J65=0,"",'salario nominal - UMN'!J65/'PPP-AIC'!J117)</f>
        <v>874.60147923210366</v>
      </c>
      <c r="K65" s="322">
        <f>IF('salario real - UMN'!K65=0,"",'salario nominal - UMN'!K65/'PPP-AIC'!K117)</f>
        <v>1968.550420964189</v>
      </c>
      <c r="L65" s="322">
        <f>IF('salario real - UMN'!L65=0,"",'salario nominal - UMN'!L65/'PPP-AIC'!L117)</f>
        <v>2077.8555443300611</v>
      </c>
      <c r="M65" s="322">
        <f>IF('salario real - UMN'!M65=0,"",'salario nominal - UMN'!M65/'PPP-AIC'!M117)</f>
        <v>2917.4028755316194</v>
      </c>
      <c r="N65" s="322">
        <f>IF('salario real - UMN'!N65=0,"",'salario nominal - UMN'!N65/'PPP-AIC'!N117)</f>
        <v>3495.1045287817728</v>
      </c>
      <c r="O65" s="322">
        <f>IF('salario real - UMN'!O65=0,"",'salario nominal - UMN'!O65/'PPP-AIC'!O117)</f>
        <v>52.296847096300745</v>
      </c>
      <c r="P65" s="322">
        <f>IF('salario real - UMN'!P65=0,"",'salario nominal - UMN'!P65/'PPP-AIC'!P117)</f>
        <v>2240.1883394114038</v>
      </c>
      <c r="Q65" s="322">
        <f>IF('salario real - UMN'!Q65=0,"",'salario nominal - UMN'!Q65/'PPP-AIC'!Q117)</f>
        <v>2851.6801324795051</v>
      </c>
      <c r="R65" s="322">
        <f>IF('salario real - UMN'!R65=0,"",'salario nominal - UMN'!R65/'PPP-AIC'!R117)</f>
        <v>2051.0870434303124</v>
      </c>
      <c r="S65" s="322">
        <f>IF('salario real - UMN'!S65=0,"",'salario nominal - UMN'!S65/'PPP-AIC'!S117)</f>
        <v>2833.4196167409768</v>
      </c>
      <c r="T65" s="322">
        <f>IF('salario real - UMN'!T65=0,"",'salario nominal - UMN'!T65/'PPP-AIC'!T117)</f>
        <v>1383.5171686296035</v>
      </c>
      <c r="U65" s="322">
        <f>IF('salario real - UMN'!U65=0,"",'salario nominal - UMN'!U65/'PPP-AIC'!U117)</f>
        <v>2333.6613185791025</v>
      </c>
      <c r="V65" s="322">
        <f>IF('salario real - UMN'!V65=0,"",'salario nominal - UMN'!V65/'PPP-AIC'!V117)</f>
        <v>2728.5859515089537</v>
      </c>
      <c r="W65" s="322">
        <f>IF('salario real - UMN'!W65=0,"",'salario nominal - UMN'!W65/'PPP-AIC'!W117)</f>
        <v>2664.00682599538</v>
      </c>
      <c r="X65" s="322">
        <f>IF('salario real - UMN'!X65=0,"",'salario nominal - UMN'!X65/'PPP-AIC'!X117)</f>
        <v>959.86537248512661</v>
      </c>
      <c r="Y65" s="322">
        <f>IF('salario real - UMN'!Y65=0,"",'salario nominal - UMN'!Y65/'PPP-AIC'!Y117)</f>
        <v>2337.6622417561161</v>
      </c>
      <c r="Z65" s="322">
        <f>IF('salario real - UMN'!Z65=0,"",'salario nominal - UMN'!Z65/'PPP-AIC'!Z117)</f>
        <v>1745.7218496090306</v>
      </c>
      <c r="AA65" s="322">
        <f>IF('salario real - UMN'!AA65=0,"",'salario nominal - UMN'!AA65/'PPP-AIC'!AA117)</f>
        <v>1182.5036068051415</v>
      </c>
      <c r="AB65" s="322">
        <f>IF('salario real - UMN'!AB65=0,"",'salario nominal - UMN'!AB65/'PPP-AIC'!AB117)</f>
        <v>1837.2212379309301</v>
      </c>
      <c r="AC65" s="322">
        <f>IF('salario real - UMN'!AC65=0,"",'salario nominal - UMN'!AC65/'PPP-AIC'!AC117)</f>
        <v>2430.1687818921032</v>
      </c>
      <c r="AD65" s="322">
        <f>IF('salario real - UMN'!AD65=0,"",'salario nominal - UMN'!AD65/'PPP-AIC'!AD117)</f>
        <v>1248.1572655762131</v>
      </c>
      <c r="AE65" s="322">
        <f>IF('salario real - UMN'!AE65=0,"",'salario nominal - UMN'!AE65/'PPP-AIC'!AE117)</f>
        <v>122.71801262643648</v>
      </c>
      <c r="AF65" s="322" t="str">
        <f>IF('salario real - UMN'!AF65=0,"",'salario nominal - UMN'!AF65/'PPP-AIC'!AF117)</f>
        <v/>
      </c>
      <c r="AG65" s="322" t="str">
        <f>IF('salario real - UMN'!AG65=0,"",'salario nominal - UMN'!AG65/'PPP-AIC'!AG117)</f>
        <v/>
      </c>
      <c r="AH65" s="322">
        <f>IF('salario real - UMN'!AH65=0,"",'salario nominal - UMN'!AH65/'PPP-AIC'!AH117)</f>
        <v>2149.5136680762034</v>
      </c>
      <c r="AI65" s="322">
        <f>IF('salario real - UMN'!AI65=0,"",'salario nominal - UMN'!AI65/'PPP-AIC'!AI117)</f>
        <v>1278.0282978049117</v>
      </c>
      <c r="AJ65" s="322" t="str">
        <f>IF('salario real - UMN'!AJ65=0,"",'salario nominal - UMN'!AJ65/'PPP-AIC'!AJ117)</f>
        <v/>
      </c>
    </row>
    <row r="66" spans="1:36" ht="14.25" x14ac:dyDescent="0.25">
      <c r="A66" s="321">
        <v>1999</v>
      </c>
      <c r="B66" s="322">
        <f>IF('salario real - UMN'!B66=0,"",'salario nominal - UMN'!B66/'PPP-AIC'!B118)</f>
        <v>2972.8144560819742</v>
      </c>
      <c r="C66" s="322">
        <f>IF('salario real - UMN'!C66=0,"",'salario nominal - UMN'!C66/'PPP-AIC'!C118)</f>
        <v>918.39187146707525</v>
      </c>
      <c r="D66" s="322">
        <f>IF('salario real - UMN'!D66=0,"",'salario nominal - UMN'!D66/'PPP-AIC'!D118)</f>
        <v>2728.1683840343667</v>
      </c>
      <c r="E66" s="322">
        <f>IF('salario real - UMN'!E66=0,"",'salario nominal - UMN'!E66/'PPP-AIC'!E118)</f>
        <v>3352.8701071145401</v>
      </c>
      <c r="F66" s="322">
        <f>IF('salario real - UMN'!F66=0,"",'salario nominal - UMN'!F66/'PPP-AIC'!F118)</f>
        <v>749.71144633754989</v>
      </c>
      <c r="G66" s="322">
        <f>IF('salario real - UMN'!G66=0,"",'salario nominal - UMN'!G66/'PPP-AIC'!G118)</f>
        <v>2686.8836016973064</v>
      </c>
      <c r="H66" s="322">
        <f>IF('salario real - UMN'!H66=0,"",'salario nominal - UMN'!H66/'PPP-AIC'!H118)</f>
        <v>887.95052190264789</v>
      </c>
      <c r="I66" s="322">
        <f>IF('salario real - UMN'!I66=0,"",'salario nominal - UMN'!I66/'PPP-AIC'!I118)</f>
        <v>364.62298822744515</v>
      </c>
      <c r="J66" s="322">
        <f>IF('salario real - UMN'!J66=0,"",'salario nominal - UMN'!J66/'PPP-AIC'!J118)</f>
        <v>898.7048861156444</v>
      </c>
      <c r="K66" s="322">
        <f>IF('salario real - UMN'!K66=0,"",'salario nominal - UMN'!K66/'PPP-AIC'!K118)</f>
        <v>2060.8412112386054</v>
      </c>
      <c r="L66" s="322">
        <f>IF('salario real - UMN'!L66=0,"",'salario nominal - UMN'!L66/'PPP-AIC'!L118)</f>
        <v>2163.6391080458779</v>
      </c>
      <c r="M66" s="322">
        <f>IF('salario real - UMN'!M66=0,"",'salario nominal - UMN'!M66/'PPP-AIC'!M118)</f>
        <v>2908.7185919398721</v>
      </c>
      <c r="N66" s="322">
        <f>IF('salario real - UMN'!N66=0,"",'salario nominal - UMN'!N66/'PPP-AIC'!N118)</f>
        <v>3657.3355402013144</v>
      </c>
      <c r="O66" s="322">
        <f>IF('salario real - UMN'!O66=0,"",'salario nominal - UMN'!O66/'PPP-AIC'!O118)</f>
        <v>56.1803449786578</v>
      </c>
      <c r="P66" s="322">
        <f>IF('salario real - UMN'!P66=0,"",'salario nominal - UMN'!P66/'PPP-AIC'!P118)</f>
        <v>2291.2849036709158</v>
      </c>
      <c r="Q66" s="322">
        <f>IF('salario real - UMN'!Q66=0,"",'salario nominal - UMN'!Q66/'PPP-AIC'!Q118)</f>
        <v>2961.6088287017333</v>
      </c>
      <c r="R66" s="322">
        <f>IF('salario real - UMN'!R66=0,"",'salario nominal - UMN'!R66/'PPP-AIC'!R118)</f>
        <v>2172.3520755717041</v>
      </c>
      <c r="S66" s="322">
        <f>IF('salario real - UMN'!S66=0,"",'salario nominal - UMN'!S66/'PPP-AIC'!S118)</f>
        <v>2965.402732227371</v>
      </c>
      <c r="T66" s="322">
        <f>IF('salario real - UMN'!T66=0,"",'salario nominal - UMN'!T66/'PPP-AIC'!T118)</f>
        <v>1355.1727598385912</v>
      </c>
      <c r="U66" s="322">
        <f>IF('salario real - UMN'!U66=0,"",'salario nominal - UMN'!U66/'PPP-AIC'!U118)</f>
        <v>2451.9005571216499</v>
      </c>
      <c r="V66" s="322">
        <f>IF('salario real - UMN'!V66=0,"",'salario nominal - UMN'!V66/'PPP-AIC'!V118)</f>
        <v>2787.9003230444841</v>
      </c>
      <c r="W66" s="322">
        <f>IF('salario real - UMN'!W66=0,"",'salario nominal - UMN'!W66/'PPP-AIC'!W118)</f>
        <v>2697.6205527110915</v>
      </c>
      <c r="X66" s="322">
        <f>IF('salario real - UMN'!X66=0,"",'salario nominal - UMN'!X66/'PPP-AIC'!X118)</f>
        <v>1001.5535884705871</v>
      </c>
      <c r="Y66" s="322">
        <f>IF('salario real - UMN'!Y66=0,"",'salario nominal - UMN'!Y66/'PPP-AIC'!Y118)</f>
        <v>2467.7466176683024</v>
      </c>
      <c r="Z66" s="322">
        <f>IF('salario real - UMN'!Z66=0,"",'salario nominal - UMN'!Z66/'PPP-AIC'!Z118)</f>
        <v>1818.2001208587294</v>
      </c>
      <c r="AA66" s="322" t="str">
        <f>IF('salario real - UMN'!AA66=0,"",'salario nominal - UMN'!AA66/'PPP-AIC'!AA118)</f>
        <v/>
      </c>
      <c r="AB66" s="322">
        <f>IF('salario real - UMN'!AB66=0,"",'salario nominal - UMN'!AB66/'PPP-AIC'!AB118)</f>
        <v>1912.5506796989446</v>
      </c>
      <c r="AC66" s="322">
        <f>IF('salario real - UMN'!AC66=0,"",'salario nominal - UMN'!AC66/'PPP-AIC'!AC118)</f>
        <v>2607.2659320788875</v>
      </c>
      <c r="AD66" s="322">
        <f>IF('salario real - UMN'!AD66=0,"",'salario nominal - UMN'!AD66/'PPP-AIC'!AD118)</f>
        <v>1327.4362742309495</v>
      </c>
      <c r="AE66" s="322">
        <f>IF('salario real - UMN'!AE66=0,"",'salario nominal - UMN'!AE66/'PPP-AIC'!AE118)</f>
        <v>170.50279071869349</v>
      </c>
      <c r="AF66" s="322">
        <f>IF('salario real - UMN'!AF66=0,"",'salario nominal - UMN'!AF66/'PPP-AIC'!AF118)</f>
        <v>511.28132129470737</v>
      </c>
      <c r="AG66" s="322" t="str">
        <f>IF('salario real - UMN'!AG66=0,"",'salario nominal - UMN'!AG66/'PPP-AIC'!AG118)</f>
        <v/>
      </c>
      <c r="AH66" s="322">
        <f>IF('salario real - UMN'!AH66=0,"",'salario nominal - UMN'!AH66/'PPP-AIC'!AH118)</f>
        <v>2268.2498066916978</v>
      </c>
      <c r="AI66" s="322">
        <f>IF('salario real - UMN'!AI66=0,"",'salario nominal - UMN'!AI66/'PPP-AIC'!AI118)</f>
        <v>1211.6352831702559</v>
      </c>
      <c r="AJ66" s="322" t="str">
        <f>IF('salario real - UMN'!AJ66=0,"",'salario nominal - UMN'!AJ66/'PPP-AIC'!AJ118)</f>
        <v/>
      </c>
    </row>
    <row r="67" spans="1:36" ht="14.25" x14ac:dyDescent="0.25">
      <c r="A67" s="321">
        <v>2000</v>
      </c>
      <c r="B67" s="322">
        <f>IF('salario real - UMN'!B67=0,"",'salario nominal - UMN'!B67/'PPP-AIC'!B119)</f>
        <v>3138.6602462782716</v>
      </c>
      <c r="C67" s="322">
        <f>IF('salario real - UMN'!C67=0,"",'salario nominal - UMN'!C67/'PPP-AIC'!C119)</f>
        <v>955.06996633709923</v>
      </c>
      <c r="D67" s="322">
        <f>IF('salario real - UMN'!D67=0,"",'salario nominal - UMN'!D67/'PPP-AIC'!D119)</f>
        <v>2802.8854228635514</v>
      </c>
      <c r="E67" s="322">
        <f>IF('salario real - UMN'!E67=0,"",'salario nominal - UMN'!E67/'PPP-AIC'!E119)</f>
        <v>3432.8229231216637</v>
      </c>
      <c r="F67" s="322">
        <f>IF('salario real - UMN'!F67=0,"",'salario nominal - UMN'!F67/'PPP-AIC'!F119)</f>
        <v>770.6579097161665</v>
      </c>
      <c r="G67" s="322">
        <f>IF('salario real - UMN'!G67=0,"",'salario nominal - UMN'!G67/'PPP-AIC'!G119)</f>
        <v>2849.8010819935403</v>
      </c>
      <c r="H67" s="322">
        <f>IF('salario real - UMN'!H67=0,"",'salario nominal - UMN'!H67/'PPP-AIC'!H119)</f>
        <v>921.48886933992924</v>
      </c>
      <c r="I67" s="322">
        <f>IF('salario real - UMN'!I67=0,"",'salario nominal - UMN'!I67/'PPP-AIC'!I119)</f>
        <v>396.50974851811765</v>
      </c>
      <c r="J67" s="322">
        <f>IF('salario real - UMN'!J67=0,"",'salario nominal - UMN'!J67/'PPP-AIC'!J119)</f>
        <v>918.04667438444972</v>
      </c>
      <c r="K67" s="322">
        <f>IF('salario real - UMN'!K67=0,"",'salario nominal - UMN'!K67/'PPP-AIC'!K119)</f>
        <v>2166.3498618321764</v>
      </c>
      <c r="L67" s="322">
        <f>IF('salario real - UMN'!L67=0,"",'salario nominal - UMN'!L67/'PPP-AIC'!L119)</f>
        <v>2251.5404000205399</v>
      </c>
      <c r="M67" s="322">
        <f>IF('salario real - UMN'!M67=0,"",'salario nominal - UMN'!M67/'PPP-AIC'!M119)</f>
        <v>2956.9139686581175</v>
      </c>
      <c r="N67" s="322">
        <f>IF('salario real - UMN'!N67=0,"",'salario nominal - UMN'!N67/'PPP-AIC'!N119)</f>
        <v>3855.7287057445628</v>
      </c>
      <c r="O67" s="322">
        <f>IF('salario real - UMN'!O67=0,"",'salario nominal - UMN'!O67/'PPP-AIC'!O119)</f>
        <v>62.168554565888741</v>
      </c>
      <c r="P67" s="322">
        <f>IF('salario real - UMN'!P67=0,"",'salario nominal - UMN'!P67/'PPP-AIC'!P119)</f>
        <v>2396.8477395001905</v>
      </c>
      <c r="Q67" s="322">
        <f>IF('salario real - UMN'!Q67=0,"",'salario nominal - UMN'!Q67/'PPP-AIC'!Q119)</f>
        <v>3062.0090393173064</v>
      </c>
      <c r="R67" s="322">
        <f>IF('salario real - UMN'!R67=0,"",'salario nominal - UMN'!R67/'PPP-AIC'!R119)</f>
        <v>2257.8758915544845</v>
      </c>
      <c r="S67" s="322">
        <f>IF('salario real - UMN'!S67=0,"",'salario nominal - UMN'!S67/'PPP-AIC'!S119)</f>
        <v>3128.047807192891</v>
      </c>
      <c r="T67" s="322">
        <f>IF('salario real - UMN'!T67=0,"",'salario nominal - UMN'!T67/'PPP-AIC'!T119)</f>
        <v>1477.377104340314</v>
      </c>
      <c r="U67" s="322">
        <f>IF('salario real - UMN'!U67=0,"",'salario nominal - UMN'!U67/'PPP-AIC'!U119)</f>
        <v>2559.8206998196042</v>
      </c>
      <c r="V67" s="322">
        <f>IF('salario real - UMN'!V67=0,"",'salario nominal - UMN'!V67/'PPP-AIC'!V119)</f>
        <v>2864.0720534869574</v>
      </c>
      <c r="W67" s="322">
        <f>IF('salario real - UMN'!W67=0,"",'salario nominal - UMN'!W67/'PPP-AIC'!W119)</f>
        <v>2801.665922212635</v>
      </c>
      <c r="X67" s="322">
        <f>IF('salario real - UMN'!X67=0,"",'salario nominal - UMN'!X67/'PPP-AIC'!X119)</f>
        <v>1071.5982792614961</v>
      </c>
      <c r="Y67" s="322">
        <f>IF('salario real - UMN'!Y67=0,"",'salario nominal - UMN'!Y67/'PPP-AIC'!Y119)</f>
        <v>2608.3640342745011</v>
      </c>
      <c r="Z67" s="322">
        <f>IF('salario real - UMN'!Z67=0,"",'salario nominal - UMN'!Z67/'PPP-AIC'!Z119)</f>
        <v>1885.3828331505399</v>
      </c>
      <c r="AA67" s="322">
        <f>IF('salario real - UMN'!AA67=0,"",'salario nominal - UMN'!AA67/'PPP-AIC'!AA119)</f>
        <v>1340.5589276685084</v>
      </c>
      <c r="AB67" s="322">
        <f>IF('salario real - UMN'!AB67=0,"",'salario nominal - UMN'!AB67/'PPP-AIC'!AB119)</f>
        <v>2022.8618919681064</v>
      </c>
      <c r="AC67" s="322">
        <f>IF('salario real - UMN'!AC67=0,"",'salario nominal - UMN'!AC67/'PPP-AIC'!AC119)</f>
        <v>2809.1622848169277</v>
      </c>
      <c r="AD67" s="322">
        <f>IF('salario real - UMN'!AD67=0,"",'salario nominal - UMN'!AD67/'PPP-AIC'!AD119)</f>
        <v>1423.9430146008981</v>
      </c>
      <c r="AE67" s="322">
        <f>IF('salario real - UMN'!AE67=0,"",'salario nominal - UMN'!AE67/'PPP-AIC'!AE119)</f>
        <v>298.70648132907343</v>
      </c>
      <c r="AF67" s="322">
        <f>IF('salario real - UMN'!AF67=0,"",'salario nominal - UMN'!AF67/'PPP-AIC'!AF119)</f>
        <v>637.4185430080571</v>
      </c>
      <c r="AG67" s="322" t="str">
        <f>IF('salario real - UMN'!AG67=0,"",'salario nominal - UMN'!AG67/'PPP-AIC'!AG119)</f>
        <v/>
      </c>
      <c r="AH67" s="322">
        <f>IF('salario real - UMN'!AH67=0,"",'salario nominal - UMN'!AH67/'PPP-AIC'!AH119)</f>
        <v>2487.0074668076513</v>
      </c>
      <c r="AI67" s="322">
        <f>IF('salario real - UMN'!AI67=0,"",'salario nominal - UMN'!AI67/'PPP-AIC'!AI119)</f>
        <v>1187.8503236800354</v>
      </c>
      <c r="AJ67" s="322">
        <f>IF('salario real - UMN'!AJ67=0,"",'salario nominal - UMN'!AJ67/'PPP-AIC'!AJ119)</f>
        <v>536.73713478702007</v>
      </c>
    </row>
    <row r="68" spans="1:36" ht="14.25" x14ac:dyDescent="0.25">
      <c r="A68" s="321">
        <v>2001</v>
      </c>
      <c r="B68" s="322">
        <f>IF('salario real - UMN'!B68=0,"",'salario nominal - UMN'!B68/'PPP-AIC'!B120)</f>
        <v>3212.3059498270218</v>
      </c>
      <c r="C68" s="322">
        <f>IF('salario real - UMN'!C68=0,"",'salario nominal - UMN'!C68/'PPP-AIC'!C120)</f>
        <v>998.27499184634416</v>
      </c>
      <c r="D68" s="322">
        <f>IF('salario real - UMN'!D68=0,"",'salario nominal - UMN'!D68/'PPP-AIC'!D120)</f>
        <v>2864.8993323482914</v>
      </c>
      <c r="E68" s="322">
        <f>IF('salario real - UMN'!E68=0,"",'salario nominal - UMN'!E68/'PPP-AIC'!E120)</f>
        <v>3641.0609892232801</v>
      </c>
      <c r="F68" s="322">
        <f>IF('salario real - UMN'!F68=0,"",'salario nominal - UMN'!F68/'PPP-AIC'!F120)</f>
        <v>884.07224306737851</v>
      </c>
      <c r="G68" s="322">
        <f>IF('salario real - UMN'!G68=0,"",'salario nominal - UMN'!G68/'PPP-AIC'!G120)</f>
        <v>2918.3437287751171</v>
      </c>
      <c r="H68" s="322">
        <f>IF('salario real - UMN'!H68=0,"",'salario nominal - UMN'!H68/'PPP-AIC'!H120)</f>
        <v>983.04922932723991</v>
      </c>
      <c r="I68" s="322">
        <f>IF('salario real - UMN'!I68=0,"",'salario nominal - UMN'!I68/'PPP-AIC'!I120)</f>
        <v>434.55058812879435</v>
      </c>
      <c r="J68" s="322">
        <f>IF('salario real - UMN'!J68=0,"",'salario nominal - UMN'!J68/'PPP-AIC'!J120)</f>
        <v>864.94451540777311</v>
      </c>
      <c r="K68" s="322">
        <f>IF('salario real - UMN'!K68=0,"",'salario nominal - UMN'!K68/'PPP-AIC'!K120)</f>
        <v>2307.429766147015</v>
      </c>
      <c r="L68" s="322">
        <f>IF('salario real - UMN'!L68=0,"",'salario nominal - UMN'!L68/'PPP-AIC'!L120)</f>
        <v>2377.9488896759472</v>
      </c>
      <c r="M68" s="322">
        <f>IF('salario real - UMN'!M68=0,"",'salario nominal - UMN'!M68/'PPP-AIC'!M120)</f>
        <v>2988.7828024730038</v>
      </c>
      <c r="N68" s="322">
        <f>IF('salario real - UMN'!N68=0,"",'salario nominal - UMN'!N68/'PPP-AIC'!N120)</f>
        <v>3977.1182551347042</v>
      </c>
      <c r="O68" s="322">
        <f>IF('salario real - UMN'!O68=0,"",'salario nominal - UMN'!O68/'PPP-AIC'!O120)</f>
        <v>66.374772859588475</v>
      </c>
      <c r="P68" s="322">
        <f>IF('salario real - UMN'!P68=0,"",'salario nominal - UMN'!P68/'PPP-AIC'!P120)</f>
        <v>2485.6315919086837</v>
      </c>
      <c r="Q68" s="322">
        <f>IF('salario real - UMN'!Q68=0,"",'salario nominal - UMN'!Q68/'PPP-AIC'!Q120)</f>
        <v>3167.3061107219291</v>
      </c>
      <c r="R68" s="322">
        <f>IF('salario real - UMN'!R68=0,"",'salario nominal - UMN'!R68/'PPP-AIC'!R120)</f>
        <v>2269.401735591744</v>
      </c>
      <c r="S68" s="322">
        <f>IF('salario real - UMN'!S68=0,"",'salario nominal - UMN'!S68/'PPP-AIC'!S120)</f>
        <v>3183.625884005482</v>
      </c>
      <c r="T68" s="322">
        <f>IF('salario real - UMN'!T68=0,"",'salario nominal - UMN'!T68/'PPP-AIC'!T120)</f>
        <v>1598.4532976288613</v>
      </c>
      <c r="U68" s="322">
        <f>IF('salario real - UMN'!U68=0,"",'salario nominal - UMN'!U68/'PPP-AIC'!U120)</f>
        <v>2702.4204069736634</v>
      </c>
      <c r="V68" s="322">
        <f>IF('salario real - UMN'!V68=0,"",'salario nominal - UMN'!V68/'PPP-AIC'!V120)</f>
        <v>2945.9537500781144</v>
      </c>
      <c r="W68" s="322">
        <f>IF('salario real - UMN'!W68=0,"",'salario nominal - UMN'!W68/'PPP-AIC'!W120)</f>
        <v>2860.5663949424029</v>
      </c>
      <c r="X68" s="322">
        <f>IF('salario real - UMN'!X68=0,"",'salario nominal - UMN'!X68/'PPP-AIC'!X120)</f>
        <v>1140.8733638676351</v>
      </c>
      <c r="Y68" s="322">
        <f>IF('salario real - UMN'!Y68=0,"",'salario nominal - UMN'!Y68/'PPP-AIC'!Y120)</f>
        <v>2750.3799067243117</v>
      </c>
      <c r="Z68" s="322">
        <f>IF('salario real - UMN'!Z68=0,"",'salario nominal - UMN'!Z68/'PPP-AIC'!Z120)</f>
        <v>1951.3784990381923</v>
      </c>
      <c r="AA68" s="322">
        <f>IF('salario real - UMN'!AA68=0,"",'salario nominal - UMN'!AA68/'PPP-AIC'!AA120)</f>
        <v>1437.440768580949</v>
      </c>
      <c r="AB68" s="322">
        <f>IF('salario real - UMN'!AB68=0,"",'salario nominal - UMN'!AB68/'PPP-AIC'!AB120)</f>
        <v>2073.6320810603929</v>
      </c>
      <c r="AC68" s="322">
        <f>IF('salario real - UMN'!AC68=0,"",'salario nominal - UMN'!AC68/'PPP-AIC'!AC120)</f>
        <v>2980.672740260311</v>
      </c>
      <c r="AD68" s="322">
        <f>IF('salario real - UMN'!AD68=0,"",'salario nominal - UMN'!AD68/'PPP-AIC'!AD120)</f>
        <v>1511.6557455516065</v>
      </c>
      <c r="AE68" s="322">
        <f>IF('salario real - UMN'!AE68=0,"",'salario nominal - UMN'!AE68/'PPP-AIC'!AE120)</f>
        <v>460.81131878333571</v>
      </c>
      <c r="AF68" s="322">
        <f>IF('salario real - UMN'!AF68=0,"",'salario nominal - UMN'!AF68/'PPP-AIC'!AF120)</f>
        <v>691.09672021660492</v>
      </c>
      <c r="AG68" s="322" t="str">
        <f>IF('salario real - UMN'!AG68=0,"",'salario nominal - UMN'!AG68/'PPP-AIC'!AG120)</f>
        <v/>
      </c>
      <c r="AH68" s="322">
        <f>IF('salario real - UMN'!AH68=0,"",'salario nominal - UMN'!AH68/'PPP-AIC'!AH120)</f>
        <v>2588.0339102525954</v>
      </c>
      <c r="AI68" s="322">
        <f>IF('salario real - UMN'!AI68=0,"",'salario nominal - UMN'!AI68/'PPP-AIC'!AI120)</f>
        <v>1087.4368306015697</v>
      </c>
      <c r="AJ68" s="322">
        <f>IF('salario real - UMN'!AJ68=0,"",'salario nominal - UMN'!AJ68/'PPP-AIC'!AJ120)</f>
        <v>623.49178324595505</v>
      </c>
    </row>
    <row r="69" spans="1:36" ht="14.25" x14ac:dyDescent="0.25">
      <c r="A69" s="321">
        <v>2002</v>
      </c>
      <c r="B69" s="322">
        <f>IF('salario real - UMN'!B69=0,"",'salario nominal - UMN'!B69/'PPP-AIC'!B121)</f>
        <v>3267.6371689759312</v>
      </c>
      <c r="C69" s="322">
        <f>IF('salario real - UMN'!C69=0,"",'salario nominal - UMN'!C69/'PPP-AIC'!C121)</f>
        <v>821.92401537240255</v>
      </c>
      <c r="D69" s="322">
        <f>IF('salario real - UMN'!D69=0,"",'salario nominal - UMN'!D69/'PPP-AIC'!D121)</f>
        <v>2947.006037609533</v>
      </c>
      <c r="E69" s="322">
        <f>IF('salario real - UMN'!E69=0,"",'salario nominal - UMN'!E69/'PPP-AIC'!E121)</f>
        <v>3804.7722323706835</v>
      </c>
      <c r="F69" s="322">
        <f>IF('salario real - UMN'!F69=0,"",'salario nominal - UMN'!F69/'PPP-AIC'!F121)</f>
        <v>890.03617792705791</v>
      </c>
      <c r="G69" s="322">
        <f>IF('salario real - UMN'!G69=0,"",'salario nominal - UMN'!G69/'PPP-AIC'!G121)</f>
        <v>2938.5851861831079</v>
      </c>
      <c r="H69" s="322">
        <f>IF('salario real - UMN'!H69=0,"",'salario nominal - UMN'!H69/'PPP-AIC'!H121)</f>
        <v>1021.6462600860475</v>
      </c>
      <c r="I69" s="322">
        <f>IF('salario real - UMN'!I69=0,"",'salario nominal - UMN'!I69/'PPP-AIC'!I121)</f>
        <v>479.73947071181783</v>
      </c>
      <c r="J69" s="322">
        <f>IF('salario real - UMN'!J69=0,"",'salario nominal - UMN'!J69/'PPP-AIC'!J121)</f>
        <v>902.65839950963482</v>
      </c>
      <c r="K69" s="322">
        <f>IF('salario real - UMN'!K69=0,"",'salario nominal - UMN'!K69/'PPP-AIC'!K121)</f>
        <v>2421.3549276678641</v>
      </c>
      <c r="L69" s="322">
        <f>IF('salario real - UMN'!L69=0,"",'salario nominal - UMN'!L69/'PPP-AIC'!L121)</f>
        <v>2452.9274249297723</v>
      </c>
      <c r="M69" s="322">
        <f>IF('salario real - UMN'!M69=0,"",'salario nominal - UMN'!M69/'PPP-AIC'!M121)</f>
        <v>2978.6232598685274</v>
      </c>
      <c r="N69" s="322">
        <f>IF('salario real - UMN'!N69=0,"",'salario nominal - UMN'!N69/'PPP-AIC'!N121)</f>
        <v>4048.9863482929236</v>
      </c>
      <c r="O69" s="322">
        <f>IF('salario real - UMN'!O69=0,"",'salario nominal - UMN'!O69/'PPP-AIC'!O121)</f>
        <v>71.527731110268761</v>
      </c>
      <c r="P69" s="322">
        <f>IF('salario real - UMN'!P69=0,"",'salario nominal - UMN'!P69/'PPP-AIC'!P121)</f>
        <v>2554.7873808595441</v>
      </c>
      <c r="Q69" s="322">
        <f>IF('salario real - UMN'!Q69=0,"",'salario nominal - UMN'!Q69/'PPP-AIC'!Q121)</f>
        <v>3258.2163946900146</v>
      </c>
      <c r="R69" s="322">
        <f>IF('salario real - UMN'!R69=0,"",'salario nominal - UMN'!R69/'PPP-AIC'!R121)</f>
        <v>2504.3310812791524</v>
      </c>
      <c r="S69" s="322">
        <f>IF('salario real - UMN'!S69=0,"",'salario nominal - UMN'!S69/'PPP-AIC'!S121)</f>
        <v>3252.0193088125238</v>
      </c>
      <c r="T69" s="322">
        <f>IF('salario real - UMN'!T69=0,"",'salario nominal - UMN'!T69/'PPP-AIC'!T121)</f>
        <v>1705.8054041593041</v>
      </c>
      <c r="U69" s="322">
        <f>IF('salario real - UMN'!U69=0,"",'salario nominal - UMN'!U69/'PPP-AIC'!U121)</f>
        <v>2752.7078758043367</v>
      </c>
      <c r="V69" s="322">
        <f>IF('salario real - UMN'!V69=0,"",'salario nominal - UMN'!V69/'PPP-AIC'!V121)</f>
        <v>2992.4251551304674</v>
      </c>
      <c r="W69" s="322">
        <f>IF('salario real - UMN'!W69=0,"",'salario nominal - UMN'!W69/'PPP-AIC'!W121)</f>
        <v>2852.6358687122079</v>
      </c>
      <c r="X69" s="322">
        <f>IF('salario real - UMN'!X69=0,"",'salario nominal - UMN'!X69/'PPP-AIC'!X121)</f>
        <v>1160.7307374616178</v>
      </c>
      <c r="Y69" s="322">
        <f>IF('salario real - UMN'!Y69=0,"",'salario nominal - UMN'!Y69/'PPP-AIC'!Y121)</f>
        <v>2875.1928951487212</v>
      </c>
      <c r="Z69" s="322">
        <f>IF('salario real - UMN'!Z69=0,"",'salario nominal - UMN'!Z69/'PPP-AIC'!Z121)</f>
        <v>1981.5766929566905</v>
      </c>
      <c r="AA69" s="322">
        <f>IF('salario real - UMN'!AA69=0,"",'salario nominal - UMN'!AA69/'PPP-AIC'!AA121)</f>
        <v>1467.7084968797651</v>
      </c>
      <c r="AB69" s="322">
        <f>IF('salario real - UMN'!AB69=0,"",'salario nominal - UMN'!AB69/'PPP-AIC'!AB121)</f>
        <v>2111.9737524729926</v>
      </c>
      <c r="AC69" s="322">
        <f>IF('salario real - UMN'!AC69=0,"",'salario nominal - UMN'!AC69/'PPP-AIC'!AC121)</f>
        <v>3060.8983787944817</v>
      </c>
      <c r="AD69" s="322">
        <f>IF('salario real - UMN'!AD69=0,"",'salario nominal - UMN'!AD69/'PPP-AIC'!AD121)</f>
        <v>1618.6915118889897</v>
      </c>
      <c r="AE69" s="322">
        <f>IF('salario real - UMN'!AE69=0,"",'salario nominal - UMN'!AE69/'PPP-AIC'!AE121)</f>
        <v>563.56872473811404</v>
      </c>
      <c r="AF69" s="322">
        <f>IF('salario real - UMN'!AF69=0,"",'salario nominal - UMN'!AF69/'PPP-AIC'!AF121)</f>
        <v>776.93840154039196</v>
      </c>
      <c r="AG69" s="322" t="str">
        <f>IF('salario real - UMN'!AG69=0,"",'salario nominal - UMN'!AG69/'PPP-AIC'!AG121)</f>
        <v/>
      </c>
      <c r="AH69" s="322">
        <f>IF('salario real - UMN'!AH69=0,"",'salario nominal - UMN'!AH69/'PPP-AIC'!AH121)</f>
        <v>2654.4187590290835</v>
      </c>
      <c r="AI69" s="322">
        <f>IF('salario real - UMN'!AI69=0,"",'salario nominal - UMN'!AI69/'PPP-AIC'!AI121)</f>
        <v>1071.7972795324154</v>
      </c>
      <c r="AJ69" s="322">
        <f>IF('salario real - UMN'!AJ69=0,"",'salario nominal - UMN'!AJ69/'PPP-AIC'!AJ121)</f>
        <v>669.2386620887022</v>
      </c>
    </row>
    <row r="70" spans="1:36" ht="14.25" x14ac:dyDescent="0.25">
      <c r="A70" s="321">
        <v>2003</v>
      </c>
      <c r="B70" s="322">
        <f>IF('salario real - UMN'!B70=0,"",'salario nominal - UMN'!B70/'PPP-AIC'!B122)</f>
        <v>3365.4780414407874</v>
      </c>
      <c r="C70" s="322">
        <f>IF('salario real - UMN'!C70=0,"",'salario nominal - UMN'!C70/'PPP-AIC'!C122)</f>
        <v>816.00537927248183</v>
      </c>
      <c r="D70" s="322">
        <f>IF('salario real - UMN'!D70=0,"",'salario nominal - UMN'!D70/'PPP-AIC'!D122)</f>
        <v>3050.3358493436917</v>
      </c>
      <c r="E70" s="322">
        <f>IF('salario real - UMN'!E70=0,"",'salario nominal - UMN'!E70/'PPP-AIC'!E122)</f>
        <v>3882.6908002554965</v>
      </c>
      <c r="F70" s="322">
        <f>IF('salario real - UMN'!F70=0,"",'salario nominal - UMN'!F70/'PPP-AIC'!F122)</f>
        <v>892.12691498077834</v>
      </c>
      <c r="G70" s="322">
        <f>IF('salario real - UMN'!G70=0,"",'salario nominal - UMN'!G70/'PPP-AIC'!G122)</f>
        <v>2971.1585245354627</v>
      </c>
      <c r="H70" s="322">
        <f>IF('salario real - UMN'!H70=0,"",'salario nominal - UMN'!H70/'PPP-AIC'!H122)</f>
        <v>1079.2329001763787</v>
      </c>
      <c r="I70" s="322">
        <f>IF('salario real - UMN'!I70=0,"",'salario nominal - UMN'!I70/'PPP-AIC'!I122)</f>
        <v>526.89419991438922</v>
      </c>
      <c r="J70" s="322">
        <f>IF('salario real - UMN'!J70=0,"",'salario nominal - UMN'!J70/'PPP-AIC'!J122)</f>
        <v>899.24956533350667</v>
      </c>
      <c r="K70" s="322">
        <f>IF('salario real - UMN'!K70=0,"",'salario nominal - UMN'!K70/'PPP-AIC'!K122)</f>
        <v>2563.356350776296</v>
      </c>
      <c r="L70" s="322">
        <f>IF('salario real - UMN'!L70=0,"",'salario nominal - UMN'!L70/'PPP-AIC'!L122)</f>
        <v>2543.6899934193589</v>
      </c>
      <c r="M70" s="322">
        <f>IF('salario real - UMN'!M70=0,"",'salario nominal - UMN'!M70/'PPP-AIC'!M122)</f>
        <v>2985.0980278398888</v>
      </c>
      <c r="N70" s="322">
        <f>IF('salario real - UMN'!N70=0,"",'salario nominal - UMN'!N70/'PPP-AIC'!N122)</f>
        <v>4164.4451812503175</v>
      </c>
      <c r="O70" s="322">
        <f>IF('salario real - UMN'!O70=0,"",'salario nominal - UMN'!O70/'PPP-AIC'!O122)</f>
        <v>80.212408112452209</v>
      </c>
      <c r="P70" s="322">
        <f>IF('salario real - UMN'!P70=0,"",'salario nominal - UMN'!P70/'PPP-AIC'!P122)</f>
        <v>2661.6711530487337</v>
      </c>
      <c r="Q70" s="322">
        <f>IF('salario real - UMN'!Q70=0,"",'salario nominal - UMN'!Q70/'PPP-AIC'!Q122)</f>
        <v>3356.5407414898732</v>
      </c>
      <c r="R70" s="322">
        <f>IF('salario real - UMN'!R70=0,"",'salario nominal - UMN'!R70/'PPP-AIC'!R122)</f>
        <v>2657.6339424533071</v>
      </c>
      <c r="S70" s="322">
        <f>IF('salario real - UMN'!S70=0,"",'salario nominal - UMN'!S70/'PPP-AIC'!S122)</f>
        <v>3362.7210155668918</v>
      </c>
      <c r="T70" s="322">
        <f>IF('salario real - UMN'!T70=0,"",'salario nominal - UMN'!T70/'PPP-AIC'!T122)</f>
        <v>1850.9514289831413</v>
      </c>
      <c r="U70" s="322">
        <f>IF('salario real - UMN'!U70=0,"",'salario nominal - UMN'!U70/'PPP-AIC'!U122)</f>
        <v>2897.4361137564542</v>
      </c>
      <c r="V70" s="322">
        <f>IF('salario real - UMN'!V70=0,"",'salario nominal - UMN'!V70/'PPP-AIC'!V122)</f>
        <v>3066.8017932727203</v>
      </c>
      <c r="W70" s="322">
        <f>IF('salario real - UMN'!W70=0,"",'salario nominal - UMN'!W70/'PPP-AIC'!W122)</f>
        <v>2897.628333823468</v>
      </c>
      <c r="X70" s="322">
        <f>IF('salario real - UMN'!X70=0,"",'salario nominal - UMN'!X70/'PPP-AIC'!X122)</f>
        <v>1191.5750578681739</v>
      </c>
      <c r="Y70" s="322">
        <f>IF('salario real - UMN'!Y70=0,"",'salario nominal - UMN'!Y70/'PPP-AIC'!Y122)</f>
        <v>2976.9878613261931</v>
      </c>
      <c r="Z70" s="322">
        <f>IF('salario real - UMN'!Z70=0,"",'salario nominal - UMN'!Z70/'PPP-AIC'!Z122)</f>
        <v>2091.8402903051242</v>
      </c>
      <c r="AA70" s="322">
        <f>IF('salario real - UMN'!AA70=0,"",'salario nominal - UMN'!AA70/'PPP-AIC'!AA122)</f>
        <v>1517.0777245745317</v>
      </c>
      <c r="AB70" s="322">
        <f>IF('salario real - UMN'!AB70=0,"",'salario nominal - UMN'!AB70/'PPP-AIC'!AB122)</f>
        <v>2156.6922930710225</v>
      </c>
      <c r="AC70" s="322">
        <f>IF('salario real - UMN'!AC70=0,"",'salario nominal - UMN'!AC70/'PPP-AIC'!AC122)</f>
        <v>3242.9170411074529</v>
      </c>
      <c r="AD70" s="322">
        <f>IF('salario real - UMN'!AD70=0,"",'salario nominal - UMN'!AD70/'PPP-AIC'!AD122)</f>
        <v>1777.954575939463</v>
      </c>
      <c r="AE70" s="322">
        <f>IF('salario real - UMN'!AE70=0,"",'salario nominal - UMN'!AE70/'PPP-AIC'!AE122)</f>
        <v>724.85182072495218</v>
      </c>
      <c r="AF70" s="322">
        <f>IF('salario real - UMN'!AF70=0,"",'salario nominal - UMN'!AF70/'PPP-AIC'!AF122)</f>
        <v>860.61868967645228</v>
      </c>
      <c r="AG70" s="322" t="str">
        <f>IF('salario real - UMN'!AG70=0,"",'salario nominal - UMN'!AG70/'PPP-AIC'!AG122)</f>
        <v/>
      </c>
      <c r="AH70" s="322">
        <f>IF('salario real - UMN'!AH70=0,"",'salario nominal - UMN'!AH70/'PPP-AIC'!AH122)</f>
        <v>2753.9412171249187</v>
      </c>
      <c r="AI70" s="322">
        <f>IF('salario real - UMN'!AI70=0,"",'salario nominal - UMN'!AI70/'PPP-AIC'!AI122)</f>
        <v>1177.3248077934204</v>
      </c>
      <c r="AJ70" s="322">
        <f>IF('salario real - UMN'!AJ70=0,"",'salario nominal - UMN'!AJ70/'PPP-AIC'!AJ122)</f>
        <v>711.94233618015471</v>
      </c>
    </row>
    <row r="71" spans="1:36" ht="14.25" x14ac:dyDescent="0.25">
      <c r="A71" s="321">
        <v>2004</v>
      </c>
      <c r="B71" s="322">
        <f>IF('salario real - UMN'!B71=0,"",'salario nominal - UMN'!B71/'PPP-AIC'!B123)</f>
        <v>3437.3491704405383</v>
      </c>
      <c r="C71" s="322">
        <f>IF('salario real - UMN'!C71=0,"",'salario nominal - UMN'!C71/'PPP-AIC'!C123)</f>
        <v>907.25869179932647</v>
      </c>
      <c r="D71" s="322">
        <f>IF('salario real - UMN'!D71=0,"",'salario nominal - UMN'!D71/'PPP-AIC'!D123)</f>
        <v>3226.2448208321071</v>
      </c>
      <c r="E71" s="322">
        <f>IF('salario real - UMN'!E71=0,"",'salario nominal - UMN'!E71/'PPP-AIC'!E123)</f>
        <v>3950.8302232202559</v>
      </c>
      <c r="F71" s="322">
        <f>IF('salario real - UMN'!F71=0,"",'salario nominal - UMN'!F71/'PPP-AIC'!F123)</f>
        <v>924.64775033356068</v>
      </c>
      <c r="G71" s="322">
        <f>IF('salario real - UMN'!G71=0,"",'salario nominal - UMN'!G71/'PPP-AIC'!G123)</f>
        <v>3104.0078028189923</v>
      </c>
      <c r="H71" s="322">
        <f>IF('salario real - UMN'!H71=0,"",'salario nominal - UMN'!H71/'PPP-AIC'!H123)</f>
        <v>1146.6310780759839</v>
      </c>
      <c r="I71" s="322">
        <f>IF('salario real - UMN'!I71=0,"",'salario nominal - UMN'!I71/'PPP-AIC'!I123)</f>
        <v>553.82756388335747</v>
      </c>
      <c r="J71" s="322">
        <f>IF('salario real - UMN'!J71=0,"",'salario nominal - UMN'!J71/'PPP-AIC'!J123)</f>
        <v>974.9559987158583</v>
      </c>
      <c r="K71" s="322">
        <f>IF('salario real - UMN'!K71=0,"",'salario nominal - UMN'!K71/'PPP-AIC'!K123)</f>
        <v>2663.9258797070843</v>
      </c>
      <c r="L71" s="322">
        <f>IF('salario real - UMN'!L71=0,"",'salario nominal - UMN'!L71/'PPP-AIC'!L123)</f>
        <v>2630.8426769147791</v>
      </c>
      <c r="M71" s="322">
        <f>IF('salario real - UMN'!M71=0,"",'salario nominal - UMN'!M71/'PPP-AIC'!M123)</f>
        <v>3051.0651468318365</v>
      </c>
      <c r="N71" s="322">
        <f>IF('salario real - UMN'!N71=0,"",'salario nominal - UMN'!N71/'PPP-AIC'!N123)</f>
        <v>4357.0641013388777</v>
      </c>
      <c r="O71" s="322">
        <f>IF('salario real - UMN'!O71=0,"",'salario nominal - UMN'!O71/'PPP-AIC'!O123)</f>
        <v>89.565761731705223</v>
      </c>
      <c r="P71" s="322">
        <f>IF('salario real - UMN'!P71=0,"",'salario nominal - UMN'!P71/'PPP-AIC'!P123)</f>
        <v>2837.2120607631127</v>
      </c>
      <c r="Q71" s="322">
        <f>IF('salario real - UMN'!Q71=0,"",'salario nominal - UMN'!Q71/'PPP-AIC'!Q123)</f>
        <v>3490.535162479759</v>
      </c>
      <c r="R71" s="322">
        <f>IF('salario real - UMN'!R71=0,"",'salario nominal - UMN'!R71/'PPP-AIC'!R123)</f>
        <v>2725.4973837365178</v>
      </c>
      <c r="S71" s="322">
        <f>IF('salario real - UMN'!S71=0,"",'salario nominal - UMN'!S71/'PPP-AIC'!S123)</f>
        <v>3481.9774893569329</v>
      </c>
      <c r="T71" s="322">
        <f>IF('salario real - UMN'!T71=0,"",'salario nominal - UMN'!T71/'PPP-AIC'!T123)</f>
        <v>1991.9890293802134</v>
      </c>
      <c r="U71" s="322">
        <f>IF('salario real - UMN'!U71=0,"",'salario nominal - UMN'!U71/'PPP-AIC'!U123)</f>
        <v>3070.6217761133807</v>
      </c>
      <c r="V71" s="322">
        <f>IF('salario real - UMN'!V71=0,"",'salario nominal - UMN'!V71/'PPP-AIC'!V123)</f>
        <v>3179.1875656447501</v>
      </c>
      <c r="W71" s="322">
        <f>IF('salario real - UMN'!W71=0,"",'salario nominal - UMN'!W71/'PPP-AIC'!W123)</f>
        <v>2959.5930031592884</v>
      </c>
      <c r="X71" s="322">
        <f>IF('salario real - UMN'!X71=0,"",'salario nominal - UMN'!X71/'PPP-AIC'!X123)</f>
        <v>1214.4067530367004</v>
      </c>
      <c r="Y71" s="322">
        <f>IF('salario real - UMN'!Y71=0,"",'salario nominal - UMN'!Y71/'PPP-AIC'!Y123)</f>
        <v>3180.2742120892599</v>
      </c>
      <c r="Z71" s="322">
        <f>IF('salario real - UMN'!Z71=0,"",'salario nominal - UMN'!Z71/'PPP-AIC'!Z123)</f>
        <v>2196.2298702235084</v>
      </c>
      <c r="AA71" s="322">
        <f>IF('salario real - UMN'!AA71=0,"",'salario nominal - UMN'!AA71/'PPP-AIC'!AA123)</f>
        <v>1541.6596878663695</v>
      </c>
      <c r="AB71" s="322">
        <f>IF('salario real - UMN'!AB71=0,"",'salario nominal - UMN'!AB71/'PPP-AIC'!AB123)</f>
        <v>2233.6846800438593</v>
      </c>
      <c r="AC71" s="322">
        <f>IF('salario real - UMN'!AC71=0,"",'salario nominal - UMN'!AC71/'PPP-AIC'!AC123)</f>
        <v>3463.8445371380035</v>
      </c>
      <c r="AD71" s="322">
        <f>IF('salario real - UMN'!AD71=0,"",'salario nominal - UMN'!AD71/'PPP-AIC'!AD123)</f>
        <v>1921.3684162738675</v>
      </c>
      <c r="AE71" s="322">
        <f>IF('salario real - UMN'!AE71=0,"",'salario nominal - UMN'!AE71/'PPP-AIC'!AE123)</f>
        <v>850.84604439495286</v>
      </c>
      <c r="AF71" s="322">
        <f>IF('salario real - UMN'!AF71=0,"",'salario nominal - UMN'!AF71/'PPP-AIC'!AF123)</f>
        <v>989.7222074716102</v>
      </c>
      <c r="AG71" s="322" t="str">
        <f>IF('salario real - UMN'!AG71=0,"",'salario nominal - UMN'!AG71/'PPP-AIC'!AG123)</f>
        <v/>
      </c>
      <c r="AH71" s="322">
        <f>IF('salario real - UMN'!AH71=0,"",'salario nominal - UMN'!AH71/'PPP-AIC'!AH123)</f>
        <v>2932.645959308752</v>
      </c>
      <c r="AI71" s="322">
        <f>IF('salario real - UMN'!AI71=0,"",'salario nominal - UMN'!AI71/'PPP-AIC'!AI123)</f>
        <v>1320.1877537745347</v>
      </c>
      <c r="AJ71" s="322">
        <f>IF('salario real - UMN'!AJ71=0,"",'salario nominal - UMN'!AJ71/'PPP-AIC'!AJ123)</f>
        <v>773.64694958085636</v>
      </c>
    </row>
    <row r="72" spans="1:36" ht="14.25" x14ac:dyDescent="0.25">
      <c r="A72" s="321">
        <v>2005</v>
      </c>
      <c r="B72" s="322">
        <f>'salario nominal - UMN'!B72/'PPP-AIC'!B124</f>
        <v>3433.2710037719635</v>
      </c>
      <c r="C72" s="322">
        <f>'salario nominal - UMN'!C72/'PPP-AIC'!C124</f>
        <v>1022.9891693055052</v>
      </c>
      <c r="D72" s="322">
        <f>'salario nominal - UMN'!D72/'PPP-AIC'!D124</f>
        <v>3363.4059313178759</v>
      </c>
      <c r="E72" s="322">
        <f>'salario nominal - UMN'!E72/'PPP-AIC'!E124</f>
        <v>4031.6227112408897</v>
      </c>
      <c r="F72" s="322">
        <f>'salario nominal - UMN'!F72/'PPP-AIC'!F124</f>
        <v>952.93565414100601</v>
      </c>
      <c r="G72" s="322">
        <f>'salario nominal - UMN'!G72/'PPP-AIC'!G124</f>
        <v>3270.6718495795358</v>
      </c>
      <c r="H72" s="322">
        <f>'salario nominal - UMN'!H72/'PPP-AIC'!H124</f>
        <v>1203.3948187076992</v>
      </c>
      <c r="I72" s="322">
        <f>'salario nominal - UMN'!I72/'PPP-AIC'!I124</f>
        <v>653.58201397922869</v>
      </c>
      <c r="J72" s="322">
        <f>'salario nominal - UMN'!J72/'PPP-AIC'!J124</f>
        <v>996.69529761638887</v>
      </c>
      <c r="K72" s="322">
        <f>'salario nominal - UMN'!K72/'PPP-AIC'!K124</f>
        <v>2828.7586279230013</v>
      </c>
      <c r="L72" s="322">
        <f>'salario nominal - UMN'!L72/'PPP-AIC'!L124</f>
        <v>2792.0658160775288</v>
      </c>
      <c r="M72" s="322">
        <f>'salario nominal - UMN'!M72/'PPP-AIC'!M124</f>
        <v>3099.3093371528016</v>
      </c>
      <c r="N72" s="322">
        <f>'salario nominal - UMN'!N72/'PPP-AIC'!N124</f>
        <v>4497.4612788797558</v>
      </c>
      <c r="O72" s="322">
        <f>'salario nominal - UMN'!O72/'PPP-AIC'!O124</f>
        <v>98.393544954390123</v>
      </c>
      <c r="P72" s="322">
        <f>'salario nominal - UMN'!P72/'PPP-AIC'!P124</f>
        <v>3015.2097159294158</v>
      </c>
      <c r="Q72" s="322">
        <f>'salario nominal - UMN'!Q72/'PPP-AIC'!Q124</f>
        <v>3657.0513896017596</v>
      </c>
      <c r="R72" s="322">
        <f>'salario nominal - UMN'!R72/'PPP-AIC'!R124</f>
        <v>2846.437455029743</v>
      </c>
      <c r="S72" s="322">
        <f>'salario nominal - UMN'!S72/'PPP-AIC'!S124</f>
        <v>3794.66276354907</v>
      </c>
      <c r="T72" s="322">
        <f>'salario nominal - UMN'!T72/'PPP-AIC'!T124</f>
        <v>2150.0747400802343</v>
      </c>
      <c r="U72" s="322">
        <f>'salario nominal - UMN'!U72/'PPP-AIC'!U124</f>
        <v>3273.7075278700772</v>
      </c>
      <c r="V72" s="322">
        <f>'salario nominal - UMN'!V72/'PPP-AIC'!V124</f>
        <v>3297.054577338813</v>
      </c>
      <c r="W72" s="322">
        <f>'salario nominal - UMN'!W72/'PPP-AIC'!W124</f>
        <v>3087.9295632054377</v>
      </c>
      <c r="X72" s="322">
        <f>'salario nominal - UMN'!X72/'PPP-AIC'!X124</f>
        <v>1218.9783644815036</v>
      </c>
      <c r="Y72" s="322">
        <f>'salario nominal - UMN'!Y72/'PPP-AIC'!Y124</f>
        <v>3419.2971080009279</v>
      </c>
      <c r="Z72" s="322">
        <f ca="1">IF('salario real - UMN'!Z72=0,"",Z$73*'salario real - UMN'!Z72/'salario real - UMN'!Z$73)</f>
        <v>2377.0911648954329</v>
      </c>
      <c r="AA72" s="322">
        <f>'salario nominal - UMN'!AA72/'PPP-AIC'!AA124</f>
        <v>1588.736675135111</v>
      </c>
      <c r="AB72" s="322">
        <f>'salario nominal - UMN'!AB72/'PPP-AIC'!AB124</f>
        <v>2350.5112330123138</v>
      </c>
      <c r="AC72" s="322">
        <f>'salario nominal - UMN'!AC72/'PPP-AIC'!AC124</f>
        <v>3655.1856629758458</v>
      </c>
      <c r="AD72" s="322">
        <f>'salario nominal - UMN'!AD72/'PPP-AIC'!AD124</f>
        <v>2036.5630554789793</v>
      </c>
      <c r="AE72" s="322">
        <f>'salario nominal - UMN'!AE72/'PPP-AIC'!AE124</f>
        <v>1118.2131107634309</v>
      </c>
      <c r="AF72" s="322">
        <f>'salario nominal - UMN'!AF72/'PPP-AIC'!AF124</f>
        <v>1083.5598513012385</v>
      </c>
      <c r="AG72" s="322"/>
      <c r="AH72" s="322">
        <f>'salario nominal - UMN'!AH72/'PPP-AIC'!AH124</f>
        <v>3094.677815436507</v>
      </c>
      <c r="AI72" s="322">
        <f>'salario nominal - UMN'!AI72/'PPP-AIC'!AI124</f>
        <v>1419.0674854333156</v>
      </c>
      <c r="AJ72" s="322">
        <f>'salario nominal - UMN'!AJ72/'PPP-AIC'!AJ124</f>
        <v>872.25790585723087</v>
      </c>
    </row>
    <row r="73" spans="1:36" ht="14.25" x14ac:dyDescent="0.25">
      <c r="A73" s="321">
        <v>2006</v>
      </c>
      <c r="B73" s="322">
        <f>'salario nominal - UMN'!B73/'PPP-AIC'!B125</f>
        <v>3463.3288931116949</v>
      </c>
      <c r="C73" s="322">
        <f>'salario nominal - UMN'!C73/'PPP-AIC'!C125</f>
        <v>1178.4005309932761</v>
      </c>
      <c r="D73" s="322">
        <f>'salario nominal - UMN'!D73/'PPP-AIC'!D125</f>
        <v>3554.2317619238506</v>
      </c>
      <c r="E73" s="322">
        <f>'salario nominal - UMN'!E73/'PPP-AIC'!E125</f>
        <v>4248.1947002818442</v>
      </c>
      <c r="F73" s="322">
        <f>'salario nominal - UMN'!F73/'PPP-AIC'!F125</f>
        <v>1019.3771791757848</v>
      </c>
      <c r="G73" s="322">
        <f>'salario nominal - UMN'!G73/'PPP-AIC'!G125</f>
        <v>3455.7436171682134</v>
      </c>
      <c r="H73" s="322">
        <f>'salario nominal - UMN'!H73/'PPP-AIC'!H125</f>
        <v>1284.1451397106873</v>
      </c>
      <c r="I73" s="322">
        <f>'salario nominal - UMN'!I73/'PPP-AIC'!I125</f>
        <v>740.94806178469094</v>
      </c>
      <c r="J73" s="322">
        <f>'salario nominal - UMN'!J73/'PPP-AIC'!J125</f>
        <v>1077.9576602772238</v>
      </c>
      <c r="K73" s="322">
        <f>'salario nominal - UMN'!K73/'PPP-AIC'!K125</f>
        <v>2955.88807270297</v>
      </c>
      <c r="L73" s="322">
        <f>'salario nominal - UMN'!L73/'PPP-AIC'!L125</f>
        <v>2938.163771641186</v>
      </c>
      <c r="M73" s="322">
        <f>'salario nominal - UMN'!M73/'PPP-AIC'!M125</f>
        <v>3213.5137601309757</v>
      </c>
      <c r="N73" s="322">
        <f>'salario nominal - UMN'!N73/'PPP-AIC'!N125</f>
        <v>4667.9443381403244</v>
      </c>
      <c r="O73" s="322">
        <f>'salario nominal - UMN'!O73/'PPP-AIC'!O125</f>
        <v>110.50387077449835</v>
      </c>
      <c r="P73" s="322">
        <f>'salario nominal - UMN'!P73/'PPP-AIC'!P125</f>
        <v>3172.4477861948549</v>
      </c>
      <c r="Q73" s="322">
        <f>'salario nominal - UMN'!Q73/'PPP-AIC'!Q125</f>
        <v>3834.3438209843571</v>
      </c>
      <c r="R73" s="322">
        <f>'salario nominal - UMN'!R73/'PPP-AIC'!R125</f>
        <v>2992.1666835501151</v>
      </c>
      <c r="S73" s="322">
        <f>'salario nominal - UMN'!S73/'PPP-AIC'!S125</f>
        <v>3949.893790781297</v>
      </c>
      <c r="T73" s="322">
        <f>'salario nominal - UMN'!T73/'PPP-AIC'!T125</f>
        <v>2231.3934683974521</v>
      </c>
      <c r="U73" s="322">
        <f>'salario nominal - UMN'!U73/'PPP-AIC'!U125</f>
        <v>3386.2329991536881</v>
      </c>
      <c r="V73" s="322">
        <f>'salario nominal - UMN'!V73/'PPP-AIC'!V125</f>
        <v>3417.3402691399842</v>
      </c>
      <c r="W73" s="322">
        <f>'salario nominal - UMN'!W73/'PPP-AIC'!W125</f>
        <v>3173.459848204961</v>
      </c>
      <c r="X73" s="322">
        <f>'salario nominal - UMN'!X73/'PPP-AIC'!X125</f>
        <v>1266.3879480048884</v>
      </c>
      <c r="Y73" s="322">
        <f>'salario nominal - UMN'!Y73/'PPP-AIC'!Y125</f>
        <v>3693.9507217073315</v>
      </c>
      <c r="Z73" s="322">
        <f ca="1">IF('salario real - UMN'!Z73=0,"",Z$73*'salario real - UMN'!Z73/'salario real - UMN'!Z$73)</f>
        <v>2377.0911648954329</v>
      </c>
      <c r="AA73" s="322">
        <f>'salario nominal - UMN'!AA73/'PPP-AIC'!AA125</f>
        <v>1649.1125077769977</v>
      </c>
      <c r="AB73" s="322">
        <f>'salario nominal - UMN'!AB73/'PPP-AIC'!AB125</f>
        <v>2368.4503260130255</v>
      </c>
      <c r="AC73" s="322">
        <f>'salario nominal - UMN'!AC73/'PPP-AIC'!AC125</f>
        <v>3892.277318917153</v>
      </c>
      <c r="AD73" s="322">
        <f>'salario nominal - UMN'!AD73/'PPP-AIC'!AD125</f>
        <v>2174.1924778257926</v>
      </c>
      <c r="AE73" s="322">
        <f>'salario nominal - UMN'!AE73/'PPP-AIC'!AE125</f>
        <v>1290.9412987215737</v>
      </c>
      <c r="AF73" s="322">
        <f>'salario nominal - UMN'!AF73/'PPP-AIC'!AF125</f>
        <v>1271.4868333517375</v>
      </c>
      <c r="AG73" s="322"/>
      <c r="AH73" s="322">
        <f>'salario nominal - UMN'!AH73/'PPP-AIC'!AH125</f>
        <v>3232.7428469822967</v>
      </c>
      <c r="AI73" s="322">
        <f>'salario nominal - UMN'!AI73/'PPP-AIC'!AI125</f>
        <v>1472.8977314553565</v>
      </c>
      <c r="AJ73" s="322">
        <f>'salario nominal - UMN'!AJ73/'PPP-AIC'!AJ125</f>
        <v>953.6603564471543</v>
      </c>
    </row>
    <row r="74" spans="1:36" ht="14.25" x14ac:dyDescent="0.25">
      <c r="A74" s="321">
        <v>2007</v>
      </c>
      <c r="B74" s="322">
        <f>'salario nominal - UMN'!B74/'PPP-AIC'!B126</f>
        <v>3499.1270063147845</v>
      </c>
      <c r="C74" s="322">
        <f>'salario nominal - UMN'!C74/'PPP-AIC'!C126</f>
        <v>1254.2068522256932</v>
      </c>
      <c r="D74" s="322">
        <f>'salario nominal - UMN'!D74/'PPP-AIC'!D126</f>
        <v>3757.0230490465492</v>
      </c>
      <c r="E74" s="322">
        <f>'salario nominal - UMN'!E74/'PPP-AIC'!E126</f>
        <v>4390.4030619741288</v>
      </c>
      <c r="F74" s="322">
        <f>'salario nominal - UMN'!F74/'PPP-AIC'!F126</f>
        <v>1115.677733284376</v>
      </c>
      <c r="G74" s="322">
        <f>'salario nominal - UMN'!G74/'PPP-AIC'!G126</f>
        <v>3617.6869502495865</v>
      </c>
      <c r="H74" s="322">
        <f>'salario nominal - UMN'!H74/'PPP-AIC'!H126</f>
        <v>1347.7668985854834</v>
      </c>
      <c r="I74" s="322">
        <f>'salario nominal - UMN'!I74/'PPP-AIC'!I126</f>
        <v>836.06603890941619</v>
      </c>
      <c r="J74" s="322">
        <f>'salario nominal - UMN'!J74/'PPP-AIC'!J126</f>
        <v>1142.5113002604355</v>
      </c>
      <c r="K74" s="322">
        <f>'salario nominal - UMN'!K74/'PPP-AIC'!K126</f>
        <v>3098.6610241144422</v>
      </c>
      <c r="L74" s="322">
        <f>'salario nominal - UMN'!L74/'PPP-AIC'!L126</f>
        <v>3140.7117808667044</v>
      </c>
      <c r="M74" s="322">
        <f>'salario nominal - UMN'!M74/'PPP-AIC'!M126</f>
        <v>3349.3958723964142</v>
      </c>
      <c r="N74" s="322">
        <f>'salario nominal - UMN'!N74/'PPP-AIC'!N126</f>
        <v>4851.9170677659813</v>
      </c>
      <c r="O74" s="322">
        <f>'salario nominal - UMN'!O74/'PPP-AIC'!O126</f>
        <v>133.03273963576586</v>
      </c>
      <c r="P74" s="322">
        <f>'salario nominal - UMN'!P74/'PPP-AIC'!P126</f>
        <v>3285.3970704853336</v>
      </c>
      <c r="Q74" s="322">
        <f>'salario nominal - UMN'!Q74/'PPP-AIC'!Q126</f>
        <v>3984.2576408983364</v>
      </c>
      <c r="R74" s="322">
        <f>'salario nominal - UMN'!R74/'PPP-AIC'!R126</f>
        <v>3150.9623282194448</v>
      </c>
      <c r="S74" s="322">
        <f>'salario nominal - UMN'!S74/'PPP-AIC'!S126</f>
        <v>4119.661246117289</v>
      </c>
      <c r="T74" s="322">
        <f>'salario nominal - UMN'!T74/'PPP-AIC'!T126</f>
        <v>2259.5123803346432</v>
      </c>
      <c r="U74" s="322">
        <f>'salario nominal - UMN'!U74/'PPP-AIC'!U126</f>
        <v>3346.8293147218255</v>
      </c>
      <c r="V74" s="322">
        <f>'salario nominal - UMN'!V74/'PPP-AIC'!V126</f>
        <v>3546.8929348215866</v>
      </c>
      <c r="W74" s="322">
        <f>'salario nominal - UMN'!W74/'PPP-AIC'!W126</f>
        <v>3251.2056055193098</v>
      </c>
      <c r="X74" s="322">
        <f>'salario nominal - UMN'!X74/'PPP-AIC'!X126</f>
        <v>1310.3011421464937</v>
      </c>
      <c r="Y74" s="322">
        <f>'salario nominal - UMN'!Y74/'PPP-AIC'!Y126</f>
        <v>4019.926351026229</v>
      </c>
      <c r="Z74" s="322">
        <f ca="1">IF('salario real - UMN'!Z74=0,"",Z$73*'salario real - UMN'!Z74/'salario real - UMN'!Z$73)</f>
        <v>2377.0911648954329</v>
      </c>
      <c r="AA74" s="322">
        <f>'salario nominal - UMN'!AA74/'PPP-AIC'!AA126</f>
        <v>1752.5031681201003</v>
      </c>
      <c r="AB74" s="322">
        <f>'salario nominal - UMN'!AB74/'PPP-AIC'!AB126</f>
        <v>2471.5941661282632</v>
      </c>
      <c r="AC74" s="322">
        <f>'salario nominal - UMN'!AC74/'PPP-AIC'!AC126</f>
        <v>4134.3574557158145</v>
      </c>
      <c r="AD74" s="322">
        <f>'salario nominal - UMN'!AD74/'PPP-AIC'!AD126</f>
        <v>2315.9173116412362</v>
      </c>
      <c r="AE74" s="322">
        <f>'salario nominal - UMN'!AE74/'PPP-AIC'!AE126</f>
        <v>1430.2137912723581</v>
      </c>
      <c r="AF74" s="322">
        <f>'salario nominal - UMN'!AF74/'PPP-AIC'!AF126</f>
        <v>1515.3913039810184</v>
      </c>
      <c r="AG74" s="322"/>
      <c r="AH74" s="322">
        <f>'salario nominal - UMN'!AH74/'PPP-AIC'!AH126</f>
        <v>3421.7948692288155</v>
      </c>
      <c r="AI74" s="322">
        <f>'salario nominal - UMN'!AI74/'PPP-AIC'!AI126</f>
        <v>1539.5291005747586</v>
      </c>
      <c r="AJ74" s="322">
        <f>'salario nominal - UMN'!AJ74/'PPP-AIC'!AJ126</f>
        <v>1100.4773403157321</v>
      </c>
    </row>
    <row r="75" spans="1:36" ht="14.25" x14ac:dyDescent="0.25">
      <c r="A75" s="321">
        <v>2008</v>
      </c>
      <c r="B75" s="322">
        <f>'salario nominal - UMN'!B75/'PPP-AIC'!B127</f>
        <v>3610.689136554382</v>
      </c>
      <c r="C75" s="322">
        <f>'salario nominal - UMN'!C75/'PPP-AIC'!C127</f>
        <v>1360.3560932601613</v>
      </c>
      <c r="D75" s="322">
        <f>'salario nominal - UMN'!D75/'PPP-AIC'!D127</f>
        <v>3773.3667306358275</v>
      </c>
      <c r="E75" s="322">
        <f>'salario nominal - UMN'!E75/'PPP-AIC'!E127</f>
        <v>4509.010478977747</v>
      </c>
      <c r="F75" s="322">
        <f>'salario nominal - UMN'!F75/'PPP-AIC'!F127</f>
        <v>1213.6937370896051</v>
      </c>
      <c r="G75" s="322">
        <f>'salario nominal - UMN'!G75/'PPP-AIC'!G127</f>
        <v>3778.5759531846902</v>
      </c>
      <c r="H75" s="322">
        <f>'salario nominal - UMN'!H75/'PPP-AIC'!H127</f>
        <v>1410.7402040236075</v>
      </c>
      <c r="I75" s="322">
        <f>'salario nominal - UMN'!I75/'PPP-AIC'!I127</f>
        <v>1036.1483201499943</v>
      </c>
      <c r="J75" s="322">
        <f>'salario nominal - UMN'!J75/'PPP-AIC'!J127</f>
        <v>1304.7940183256628</v>
      </c>
      <c r="K75" s="322">
        <f>'salario nominal - UMN'!K75/'PPP-AIC'!K127</f>
        <v>3202.285816456455</v>
      </c>
      <c r="L75" s="322">
        <f>'salario nominal - UMN'!L75/'PPP-AIC'!L127</f>
        <v>3261.301491409256</v>
      </c>
      <c r="M75" s="322">
        <f>'salario nominal - UMN'!M75/'PPP-AIC'!M127</f>
        <v>3599.0278299283036</v>
      </c>
      <c r="N75" s="322">
        <f>'salario nominal - UMN'!N75/'PPP-AIC'!N127</f>
        <v>4974.7260277604319</v>
      </c>
      <c r="O75" s="322">
        <f>'salario nominal - UMN'!O75/'PPP-AIC'!O127</f>
        <v>138.32842702281897</v>
      </c>
      <c r="P75" s="322">
        <f>'salario nominal - UMN'!P75/'PPP-AIC'!P127</f>
        <v>3449.452757164966</v>
      </c>
      <c r="Q75" s="322">
        <f>'salario nominal - UMN'!Q75/'PPP-AIC'!Q127</f>
        <v>4253.2421297587916</v>
      </c>
      <c r="R75" s="322">
        <f>'salario nominal - UMN'!R75/'PPP-AIC'!R127</f>
        <v>3271.8598167678915</v>
      </c>
      <c r="S75" s="322">
        <f>'salario nominal - UMN'!S75/'PPP-AIC'!S127</f>
        <v>4333.4205343635103</v>
      </c>
      <c r="T75" s="322">
        <f>'salario nominal - UMN'!T75/'PPP-AIC'!T127</f>
        <v>2349.219555630827</v>
      </c>
      <c r="U75" s="322">
        <f>'salario nominal - UMN'!U75/'PPP-AIC'!U127</f>
        <v>3480.8814426296153</v>
      </c>
      <c r="V75" s="322">
        <f>'salario nominal - UMN'!V75/'PPP-AIC'!V127</f>
        <v>3626.2449403472342</v>
      </c>
      <c r="W75" s="322">
        <f>'salario nominal - UMN'!W75/'PPP-AIC'!W127</f>
        <v>3352.1316371592229</v>
      </c>
      <c r="X75" s="322">
        <f>'salario nominal - UMN'!X75/'PPP-AIC'!X127</f>
        <v>1359.9324734650804</v>
      </c>
      <c r="Y75" s="322">
        <f>'salario nominal - UMN'!Y75/'PPP-AIC'!Y127</f>
        <v>4268.7190361621879</v>
      </c>
      <c r="Z75" s="322">
        <f ca="1">IF('salario real - UMN'!Z75=0,"",Z$73*'salario real - UMN'!Z75/'salario real - UMN'!Z$73)</f>
        <v>2377.0911648954329</v>
      </c>
      <c r="AA75" s="322">
        <f>'salario nominal - UMN'!AA75/'PPP-AIC'!AA127</f>
        <v>1899.2098081909128</v>
      </c>
      <c r="AB75" s="322">
        <f>'salario nominal - UMN'!AB75/'PPP-AIC'!AB127</f>
        <v>2552.7142608761974</v>
      </c>
      <c r="AC75" s="322">
        <f>'salario nominal - UMN'!AC75/'PPP-AIC'!AC127</f>
        <v>4172.3657718274499</v>
      </c>
      <c r="AD75" s="322">
        <f>'salario nominal - UMN'!AD75/'PPP-AIC'!AD127</f>
        <v>2375.6386388603837</v>
      </c>
      <c r="AE75" s="322">
        <f>'salario nominal - UMN'!AE75/'PPP-AIC'!AE127</f>
        <v>2017.066424612754</v>
      </c>
      <c r="AF75" s="322">
        <f>'salario nominal - UMN'!AF75/'PPP-AIC'!AF127</f>
        <v>1731.3916967074522</v>
      </c>
      <c r="AG75" s="322"/>
      <c r="AH75" s="322">
        <f>'salario nominal - UMN'!AH75/'PPP-AIC'!AH127</f>
        <v>3560.759930855254</v>
      </c>
      <c r="AI75" s="322">
        <f>'salario nominal - UMN'!AI75/'PPP-AIC'!AI127</f>
        <v>1592.2110465995934</v>
      </c>
      <c r="AJ75" s="322">
        <f>'salario nominal - UMN'!AJ75/'PPP-AIC'!AJ127</f>
        <v>1326.7035658800185</v>
      </c>
    </row>
    <row r="76" spans="1:36" ht="14.25" x14ac:dyDescent="0.25">
      <c r="A76" s="321">
        <v>2009</v>
      </c>
      <c r="B76" s="322">
        <f>'salario nominal - UMN'!B76/'PPP-AIC'!B128</f>
        <v>3608.8575698480954</v>
      </c>
      <c r="C76" s="322">
        <f>'salario nominal - UMN'!C76/'PPP-AIC'!C128</f>
        <v>1443.7668249468604</v>
      </c>
      <c r="D76" s="322">
        <f>'salario nominal - UMN'!D76/'PPP-AIC'!D128</f>
        <v>3814.4366103347456</v>
      </c>
      <c r="E76" s="322">
        <f>'salario nominal - UMN'!E76/'PPP-AIC'!E128</f>
        <v>4580.2033791133936</v>
      </c>
      <c r="F76" s="322">
        <f>'salario nominal - UMN'!F76/'PPP-AIC'!F128</f>
        <v>1272.0448187997736</v>
      </c>
      <c r="G76" s="322">
        <f>'salario nominal - UMN'!G76/'PPP-AIC'!G128</f>
        <v>3795.4491974501707</v>
      </c>
      <c r="H76" s="322">
        <f>'salario nominal - UMN'!H76/'PPP-AIC'!H128</f>
        <v>1522.5995242950642</v>
      </c>
      <c r="I76" s="322">
        <f>'salario nominal - UMN'!I76/'PPP-AIC'!I128</f>
        <v>1119.069684627983</v>
      </c>
      <c r="J76" s="322">
        <f>'salario nominal - UMN'!J76/'PPP-AIC'!J128</f>
        <v>1345.2244431819859</v>
      </c>
      <c r="K76" s="322">
        <f>'salario nominal - UMN'!K76/'PPP-AIC'!K128</f>
        <v>3186.0726478541092</v>
      </c>
      <c r="L76" s="322">
        <f>'salario nominal - UMN'!L76/'PPP-AIC'!L128</f>
        <v>3288.7709818786457</v>
      </c>
      <c r="M76" s="322">
        <f>'salario nominal - UMN'!M76/'PPP-AIC'!M128</f>
        <v>3719.9102856841255</v>
      </c>
      <c r="N76" s="322">
        <f>'salario nominal - UMN'!N76/'PPP-AIC'!N128</f>
        <v>4980.6659718144974</v>
      </c>
      <c r="O76" s="322">
        <f>'salario nominal - UMN'!O76/'PPP-AIC'!O128</f>
        <v>132.80480404657527</v>
      </c>
      <c r="P76" s="322">
        <f>'salario nominal - UMN'!P76/'PPP-AIC'!P128</f>
        <v>3531.8432379790906</v>
      </c>
      <c r="Q76" s="322">
        <f>'salario nominal - UMN'!Q76/'PPP-AIC'!Q128</f>
        <v>4306.5078504169132</v>
      </c>
      <c r="R76" s="322">
        <f>'salario nominal - UMN'!R76/'PPP-AIC'!R128</f>
        <v>3348.7906621418056</v>
      </c>
      <c r="S76" s="322">
        <f>'salario nominal - UMN'!S76/'PPP-AIC'!S128</f>
        <v>4354.7132247795234</v>
      </c>
      <c r="T76" s="322">
        <f>'salario nominal - UMN'!T76/'PPP-AIC'!T128</f>
        <v>2234.5179083484559</v>
      </c>
      <c r="U76" s="322">
        <f>'salario nominal - UMN'!U76/'PPP-AIC'!U128</f>
        <v>3634.943622378501</v>
      </c>
      <c r="V76" s="322">
        <f>'salario nominal - UMN'!V76/'PPP-AIC'!V128</f>
        <v>3598.7655919840295</v>
      </c>
      <c r="W76" s="322">
        <f>'salario nominal - UMN'!W76/'PPP-AIC'!W128</f>
        <v>3267.2631710719152</v>
      </c>
      <c r="X76" s="322">
        <f>'salario nominal - UMN'!X76/'PPP-AIC'!X128</f>
        <v>1319.5509237018025</v>
      </c>
      <c r="Y76" s="322">
        <f>'salario nominal - UMN'!Y76/'PPP-AIC'!Y128</f>
        <v>4322.4497378799633</v>
      </c>
      <c r="Z76" s="322">
        <f ca="1">IF('salario real - UMN'!Z76=0,"",Z$73*'salario real - UMN'!Z76/'salario real - UMN'!Z$73)</f>
        <v>2377.0911648954329</v>
      </c>
      <c r="AA76" s="322">
        <f>'salario nominal - UMN'!AA76/'PPP-AIC'!AA128</f>
        <v>1882.5967667400355</v>
      </c>
      <c r="AB76" s="322">
        <f>'salario nominal - UMN'!AB76/'PPP-AIC'!AB128</f>
        <v>2631.0576602740907</v>
      </c>
      <c r="AC76" s="322">
        <f>'salario nominal - UMN'!AC76/'PPP-AIC'!AC128</f>
        <v>4113.0995617894614</v>
      </c>
      <c r="AD76" s="322">
        <f>'salario nominal - UMN'!AD76/'PPP-AIC'!AD128</f>
        <v>2322.4837335340976</v>
      </c>
      <c r="AE76" s="322">
        <f>'salario nominal - UMN'!AE76/'PPP-AIC'!AE128</f>
        <v>1923.1307493934542</v>
      </c>
      <c r="AF76" s="322">
        <f>'salario nominal - UMN'!AF76/'PPP-AIC'!AF128</f>
        <v>1651.4085624453617</v>
      </c>
      <c r="AG76" s="322"/>
      <c r="AH76" s="322">
        <f>'salario nominal - UMN'!AH76/'PPP-AIC'!AH128</f>
        <v>3649.9641871052736</v>
      </c>
      <c r="AI76" s="322">
        <f>'salario nominal - UMN'!AI76/'PPP-AIC'!AI128</f>
        <v>1581.8968652609565</v>
      </c>
      <c r="AJ76" s="322">
        <f>'salario nominal - UMN'!AJ76/'PPP-AIC'!AJ128</f>
        <v>1426.8687930944532</v>
      </c>
    </row>
    <row r="77" spans="1:36" ht="14.25" x14ac:dyDescent="0.25">
      <c r="A77" s="321">
        <v>2010</v>
      </c>
      <c r="B77" s="322">
        <f>'salario nominal - UMN'!B77/'PPP-AIC'!B129</f>
        <v>3780.1906991022888</v>
      </c>
      <c r="C77" s="322">
        <f>'salario nominal - UMN'!C77/'PPP-AIC'!C129</f>
        <v>1488.2755565425641</v>
      </c>
      <c r="D77" s="322">
        <f>'salario nominal - UMN'!D77/'PPP-AIC'!D129</f>
        <v>4027.367520736876</v>
      </c>
      <c r="E77" s="322">
        <f>'salario nominal - UMN'!E77/'PPP-AIC'!E129</f>
        <v>4562.579164695886</v>
      </c>
      <c r="F77" s="322">
        <f>'salario nominal - UMN'!F77/'PPP-AIC'!F129</f>
        <v>1369.1996986349877</v>
      </c>
      <c r="G77" s="322">
        <f>'salario nominal - UMN'!G77/'PPP-AIC'!G129</f>
        <v>3844.5373231602571</v>
      </c>
      <c r="H77" s="322">
        <f>'salario nominal - UMN'!H77/'PPP-AIC'!H129</f>
        <v>1686.0252272990751</v>
      </c>
      <c r="I77" s="322">
        <f>'salario nominal - UMN'!I77/'PPP-AIC'!I129</f>
        <v>1237.7899172743073</v>
      </c>
      <c r="J77" s="322">
        <f>'salario nominal - UMN'!J77/'PPP-AIC'!J129</f>
        <v>1405.7198843753622</v>
      </c>
      <c r="K77" s="322">
        <f>'salario nominal - UMN'!K77/'PPP-AIC'!K129</f>
        <v>3257.168366707805</v>
      </c>
      <c r="L77" s="322">
        <f>'salario nominal - UMN'!L77/'PPP-AIC'!L129</f>
        <v>3373.1003052252781</v>
      </c>
      <c r="M77" s="322">
        <f>'salario nominal - UMN'!M77/'PPP-AIC'!M129</f>
        <v>3760.2168515042008</v>
      </c>
      <c r="N77" s="322">
        <f>'salario nominal - UMN'!N77/'PPP-AIC'!N129</f>
        <v>5114.0920391851978</v>
      </c>
      <c r="O77" s="322">
        <f>'salario nominal - UMN'!O77/'PPP-AIC'!O129</f>
        <v>133.72757547556583</v>
      </c>
      <c r="P77" s="322">
        <f>'salario nominal - UMN'!P77/'PPP-AIC'!P129</f>
        <v>3610.2222763693662</v>
      </c>
      <c r="Q77" s="322">
        <f>'salario nominal - UMN'!Q77/'PPP-AIC'!Q129</f>
        <v>4444.3473049321374</v>
      </c>
      <c r="R77" s="322">
        <f>'salario nominal - UMN'!R77/'PPP-AIC'!R129</f>
        <v>3281.4422515591123</v>
      </c>
      <c r="S77" s="322">
        <f>'salario nominal - UMN'!S77/'PPP-AIC'!S129</f>
        <v>4423.8306465534542</v>
      </c>
      <c r="T77" s="322">
        <f>'salario nominal - UMN'!T77/'PPP-AIC'!T129</f>
        <v>2176.5472878748437</v>
      </c>
      <c r="U77" s="322">
        <f>'salario nominal - UMN'!U77/'PPP-AIC'!U129</f>
        <v>3640.532499212768</v>
      </c>
      <c r="V77" s="322">
        <f>'salario nominal - UMN'!V77/'PPP-AIC'!V129</f>
        <v>3689.9466617552343</v>
      </c>
      <c r="W77" s="322">
        <f>'salario nominal - UMN'!W77/'PPP-AIC'!W129</f>
        <v>3350.8859216903797</v>
      </c>
      <c r="X77" s="322">
        <f>'salario nominal - UMN'!X77/'PPP-AIC'!X129</f>
        <v>1325.7475563812409</v>
      </c>
      <c r="Y77" s="322">
        <f>'salario nominal - UMN'!Y77/'PPP-AIC'!Y129</f>
        <v>4404.3846016441694</v>
      </c>
      <c r="Z77" s="322">
        <f ca="1">IF('salario real - UMN'!Z77=0,"",Z$73*'salario real - UMN'!Z77/'salario real - UMN'!Z$73)</f>
        <v>2377.0911648954329</v>
      </c>
      <c r="AA77" s="322">
        <f>'salario nominal - UMN'!AA77/'PPP-AIC'!AA129</f>
        <v>2032.0881001631622</v>
      </c>
      <c r="AB77" s="322">
        <f>'salario nominal - UMN'!AB77/'PPP-AIC'!AB129</f>
        <v>2681.7738464199033</v>
      </c>
      <c r="AC77" s="322">
        <f>'salario nominal - UMN'!AC77/'PPP-AIC'!AC129</f>
        <v>4207.4416013253685</v>
      </c>
      <c r="AD77" s="322">
        <f>'salario nominal - UMN'!AD77/'PPP-AIC'!AD129</f>
        <v>2412.2639506162145</v>
      </c>
      <c r="AE77" s="322">
        <f>'salario nominal - UMN'!AE77/'PPP-AIC'!AE129</f>
        <v>2139.2386854831902</v>
      </c>
      <c r="AF77" s="322">
        <f>'salario nominal - UMN'!AF77/'PPP-AIC'!AF129</f>
        <v>1745.5293311571986</v>
      </c>
      <c r="AG77" s="322"/>
      <c r="AH77" s="322">
        <f>'salario nominal - UMN'!AH77/'PPP-AIC'!AH129</f>
        <v>3773.7019065099125</v>
      </c>
      <c r="AI77" s="322">
        <f>'salario nominal - UMN'!AI77/'PPP-AIC'!AI129</f>
        <v>1605.3067136461377</v>
      </c>
      <c r="AJ77" s="322">
        <f>'salario nominal - UMN'!AJ77/'PPP-AIC'!AJ129</f>
        <v>1592.1213623574452</v>
      </c>
    </row>
    <row r="78" spans="1:36" ht="14.25" x14ac:dyDescent="0.25">
      <c r="A78" s="321">
        <f>A77+1</f>
        <v>2011</v>
      </c>
      <c r="B78" s="322">
        <f>'salario nominal - UMN'!B78/'PPP-AIC'!B130</f>
        <v>3909.676167885541</v>
      </c>
      <c r="C78" s="322">
        <f>'salario nominal - UMN'!C78/'PPP-AIC'!C130</f>
        <v>1651.5975444586488</v>
      </c>
      <c r="D78" s="322">
        <f>'salario nominal - UMN'!D78/'PPP-AIC'!D130</f>
        <v>4202.5551827278023</v>
      </c>
      <c r="E78" s="322">
        <f>'salario nominal - UMN'!E78/'PPP-AIC'!E130</f>
        <v>4727.2875675933137</v>
      </c>
      <c r="F78" s="322">
        <f>'salario nominal - UMN'!F78/'PPP-AIC'!F130</f>
        <v>1499.0823515289712</v>
      </c>
      <c r="G78" s="322">
        <f>'salario nominal - UMN'!G78/'PPP-AIC'!G130</f>
        <v>3990.8178152888809</v>
      </c>
      <c r="H78" s="322">
        <f>'salario nominal - UMN'!H78/'PPP-AIC'!H130</f>
        <v>1794.1291802782791</v>
      </c>
      <c r="I78" s="322">
        <f>'salario nominal - UMN'!I78/'PPP-AIC'!I130</f>
        <v>1409.1434264123789</v>
      </c>
      <c r="J78" s="322">
        <f>'salario nominal - UMN'!J78/'PPP-AIC'!J130</f>
        <v>1470.7299681853717</v>
      </c>
      <c r="K78" s="322">
        <f>'salario nominal - UMN'!K78/'PPP-AIC'!K130</f>
        <v>3353.0025584464174</v>
      </c>
      <c r="L78" s="322">
        <f>'salario nominal - UMN'!L78/'PPP-AIC'!L130</f>
        <v>3435.9894238232482</v>
      </c>
      <c r="M78" s="322">
        <f>'salario nominal - UMN'!M78/'PPP-AIC'!M130</f>
        <v>3709.6026487977115</v>
      </c>
      <c r="N78" s="322">
        <f>'salario nominal - UMN'!N78/'PPP-AIC'!N130</f>
        <v>5265.4628618545248</v>
      </c>
      <c r="O78" s="322">
        <f>'salario nominal - UMN'!O78/'PPP-AIC'!O130</f>
        <v>134.41919974567216</v>
      </c>
      <c r="P78" s="322">
        <f>'salario nominal - UMN'!P78/'PPP-AIC'!P130</f>
        <v>3735.6449042214817</v>
      </c>
      <c r="Q78" s="322">
        <f>'salario nominal - UMN'!Q78/'PPP-AIC'!Q130</f>
        <v>4615.8124827426063</v>
      </c>
      <c r="R78" s="322">
        <f>'salario nominal - UMN'!R78/'PPP-AIC'!R130</f>
        <v>3193.6614272557481</v>
      </c>
      <c r="S78" s="322">
        <f>'salario nominal - UMN'!S78/'PPP-AIC'!S130</f>
        <v>4572.7723731435008</v>
      </c>
      <c r="T78" s="322">
        <f>'salario nominal - UMN'!T78/'PPP-AIC'!T130</f>
        <v>2222.8464469260252</v>
      </c>
      <c r="U78" s="322">
        <f>'salario nominal - UMN'!U78/'PPP-AIC'!U130</f>
        <v>3669.1909202333663</v>
      </c>
      <c r="V78" s="322">
        <f>'salario nominal - UMN'!V78/'PPP-AIC'!V130</f>
        <v>3730.5948629466739</v>
      </c>
      <c r="W78" s="322">
        <f>'salario nominal - UMN'!W78/'PPP-AIC'!W130</f>
        <v>3630.2333706006416</v>
      </c>
      <c r="X78" s="322">
        <f>'salario nominal - UMN'!X78/'PPP-AIC'!X130</f>
        <v>1397.1332450316222</v>
      </c>
      <c r="Y78" s="322">
        <f>'salario nominal - UMN'!Y78/'PPP-AIC'!Y130</f>
        <v>4672.2125662112658</v>
      </c>
      <c r="Z78" s="322">
        <f ca="1">IF('salario real - UMN'!Z78=0,"",Z$73*'salario real - UMN'!Z78/'salario real - UMN'!Z$73)</f>
        <v>2377.0911648954329</v>
      </c>
      <c r="AA78" s="322">
        <f>'salario nominal - UMN'!AA78/'PPP-AIC'!AA130</f>
        <v>2116.267896448529</v>
      </c>
      <c r="AB78" s="322">
        <f>'salario nominal - UMN'!AB78/'PPP-AIC'!AB130</f>
        <v>2599.4081372771366</v>
      </c>
      <c r="AC78" s="322">
        <f>'salario nominal - UMN'!AC78/'PPP-AIC'!AC130</f>
        <v>4247.0151664316945</v>
      </c>
      <c r="AD78" s="322">
        <f>'salario nominal - UMN'!AD78/'PPP-AIC'!AD130</f>
        <v>2510.7507784603595</v>
      </c>
      <c r="AE78" s="322">
        <f>'salario nominal - UMN'!AE78/'PPP-AIC'!AE130</f>
        <v>2128.7718308135795</v>
      </c>
      <c r="AF78" s="322">
        <f>'salario nominal - UMN'!AF78/'PPP-AIC'!AF130</f>
        <v>1984.3233043426758</v>
      </c>
      <c r="AG78" s="322"/>
      <c r="AH78" s="322">
        <f>'salario nominal - UMN'!AH78/'PPP-AIC'!AH130</f>
        <v>3891.9442772332209</v>
      </c>
      <c r="AI78" s="322">
        <f>'salario nominal - UMN'!AI78/'PPP-AIC'!AI130</f>
        <v>1701.1673503591376</v>
      </c>
      <c r="AJ78" s="322">
        <f>'salario nominal - UMN'!AJ78/'PPP-AIC'!AJ130</f>
        <v>1749.9429847944766</v>
      </c>
    </row>
    <row r="79" spans="1:36" ht="14.25" x14ac:dyDescent="0.25">
      <c r="A79" s="321">
        <f>A78+1</f>
        <v>2012</v>
      </c>
      <c r="B79" s="322">
        <f>'salario nominal - UMN'!B79/'PPP-AIC'!B131</f>
        <v>4028.7603059924772</v>
      </c>
      <c r="C79" s="322">
        <f>'salario nominal - UMN'!C79/'PPP-AIC'!C131</f>
        <v>1737.9956613442457</v>
      </c>
      <c r="D79" s="322">
        <f>'salario nominal - UMN'!D79/'PPP-AIC'!D131</f>
        <v>4271.0026195844121</v>
      </c>
      <c r="E79" s="322">
        <f>'salario nominal - UMN'!E79/'PPP-AIC'!E131</f>
        <v>4838.4056700162027</v>
      </c>
      <c r="F79" s="322">
        <f>'salario nominal - UMN'!F79/'PPP-AIC'!F131</f>
        <v>1628.9655838057868</v>
      </c>
      <c r="G79" s="322">
        <f>'salario nominal - UMN'!G79/'PPP-AIC'!G131</f>
        <v>4137.3589234868377</v>
      </c>
      <c r="H79" s="322">
        <f>'salario nominal - UMN'!H79/'PPP-AIC'!H131</f>
        <v>1905.9863021565866</v>
      </c>
      <c r="I79" s="322">
        <f>'salario nominal - UMN'!I79/'PPP-AIC'!I131</f>
        <v>1543.7371375531673</v>
      </c>
      <c r="J79" s="322">
        <f>'salario nominal - UMN'!J79/'PPP-AIC'!J131</f>
        <v>1530.2475583641349</v>
      </c>
      <c r="K79" s="322">
        <f>'salario nominal - UMN'!K79/'PPP-AIC'!K131</f>
        <v>3450.0911560281315</v>
      </c>
      <c r="L79" s="322">
        <f>'salario nominal - UMN'!L79/'PPP-AIC'!L131</f>
        <v>3482.2280000754472</v>
      </c>
      <c r="M79" s="322">
        <f>'salario nominal - UMN'!M79/'PPP-AIC'!M131</f>
        <v>3661.5770014168888</v>
      </c>
      <c r="N79" s="322">
        <f>'salario nominal - UMN'!N79/'PPP-AIC'!N131</f>
        <v>5379.928329281779</v>
      </c>
      <c r="O79" s="322">
        <f>'salario nominal - UMN'!O79/'PPP-AIC'!O131</f>
        <v>138.94393116429319</v>
      </c>
      <c r="P79" s="322">
        <f>'salario nominal - UMN'!P79/'PPP-AIC'!P131</f>
        <v>3834.6340545521743</v>
      </c>
      <c r="Q79" s="322">
        <f>'salario nominal - UMN'!Q79/'PPP-AIC'!Q131</f>
        <v>4704.2125173915865</v>
      </c>
      <c r="R79" s="322">
        <f>'salario nominal - UMN'!R79/'PPP-AIC'!R131</f>
        <v>3200.9890064066285</v>
      </c>
      <c r="S79" s="322">
        <f>'salario nominal - UMN'!S79/'PPP-AIC'!S131</f>
        <v>4599.8677758583035</v>
      </c>
      <c r="T79" s="322">
        <f>'salario nominal - UMN'!T79/'PPP-AIC'!T131</f>
        <v>2181.0296823791296</v>
      </c>
      <c r="U79" s="322">
        <f>'salario nominal - UMN'!U79/'PPP-AIC'!U131</f>
        <v>3715.767303304317</v>
      </c>
      <c r="V79" s="322">
        <f>'salario nominal - UMN'!V79/'PPP-AIC'!V131</f>
        <v>3643.7119696361037</v>
      </c>
      <c r="W79" s="322">
        <f>'salario nominal - UMN'!W79/'PPP-AIC'!W131</f>
        <v>3530.9535934192927</v>
      </c>
      <c r="X79" s="322">
        <f>'salario nominal - UMN'!X79/'PPP-AIC'!X131</f>
        <v>1416.0806290268229</v>
      </c>
      <c r="Y79" s="322">
        <f>'salario nominal - UMN'!Y79/'PPP-AIC'!Y131</f>
        <v>4956.3254292842939</v>
      </c>
      <c r="Z79" s="322">
        <f ca="1">IF('salario real - UMN'!Z79=0,"",Z$73*'salario real - UMN'!Z79/'salario real - UMN'!Z$73)</f>
        <v>2377.0911648954329</v>
      </c>
      <c r="AA79" s="322">
        <f>'salario nominal - UMN'!AA79/'PPP-AIC'!AA131</f>
        <v>2161.3790864962589</v>
      </c>
      <c r="AB79" s="322">
        <f>'salario nominal - UMN'!AB79/'PPP-AIC'!AB131</f>
        <v>2501.3989392852841</v>
      </c>
      <c r="AC79" s="322">
        <f>'salario nominal - UMN'!AC79/'PPP-AIC'!AC131</f>
        <v>4294.0525759934162</v>
      </c>
      <c r="AD79" s="322">
        <f>'salario nominal - UMN'!AD79/'PPP-AIC'!AD131</f>
        <v>2541.617049663017</v>
      </c>
      <c r="AE79" s="322">
        <f>'salario nominal - UMN'!AE79/'PPP-AIC'!AE131</f>
        <v>2256.5755314394469</v>
      </c>
      <c r="AF79" s="322">
        <f>'salario nominal - UMN'!AF79/'PPP-AIC'!AF131</f>
        <v>2180.6906420050682</v>
      </c>
      <c r="AG79" s="322"/>
      <c r="AH79" s="322">
        <f>'salario nominal - UMN'!AH79/'PPP-AIC'!AH131</f>
        <v>4069.5518519066623</v>
      </c>
      <c r="AI79" s="322">
        <f>'salario nominal - UMN'!AI79/'PPP-AIC'!AI131</f>
        <v>1792.6190039330936</v>
      </c>
      <c r="AJ79" s="322">
        <f>'salario nominal - UMN'!AJ79/'PPP-AIC'!AJ131</f>
        <v>1921.7504484391845</v>
      </c>
    </row>
    <row r="80" spans="1:36" ht="14.25" x14ac:dyDescent="0.25">
      <c r="A80" s="321">
        <f>A79+1</f>
        <v>2013</v>
      </c>
      <c r="B80" s="322">
        <f>'salario nominal - UMN'!B80/'PPP-AIC'!B132</f>
        <v>4085.0827888187077</v>
      </c>
      <c r="C80" s="322">
        <f>'salario nominal - UMN'!C80/'PPP-AIC'!C132</f>
        <v>1812.3344775316659</v>
      </c>
      <c r="D80" s="322">
        <f>'salario nominal - UMN'!D80/'PPP-AIC'!D132</f>
        <v>4325.4010579013711</v>
      </c>
      <c r="E80" s="322">
        <f>'salario nominal - UMN'!E80/'PPP-AIC'!E132</f>
        <v>4984.5412665099666</v>
      </c>
      <c r="F80" s="322">
        <f>'salario nominal - UMN'!F80/'PPP-AIC'!F132</f>
        <v>1722.1665454272447</v>
      </c>
      <c r="G80" s="322">
        <f>'salario nominal - UMN'!G80/'PPP-AIC'!G132</f>
        <v>4264.3235491962641</v>
      </c>
      <c r="H80" s="322">
        <f>'salario nominal - UMN'!H80/'PPP-AIC'!H132</f>
        <v>2025.7814725132243</v>
      </c>
      <c r="I80" s="322">
        <f>'salario nominal - UMN'!I80/'PPP-AIC'!I132</f>
        <v>1662.5794579451479</v>
      </c>
      <c r="J80" s="322">
        <f>'salario nominal - UMN'!J80/'PPP-AIC'!J132</f>
        <v>1590.2225160930743</v>
      </c>
      <c r="K80" s="322">
        <f>'salario nominal - UMN'!K80/'PPP-AIC'!K132</f>
        <v>3557.7944872304261</v>
      </c>
      <c r="L80" s="322">
        <f>'salario nominal - UMN'!L80/'PPP-AIC'!L132</f>
        <v>3565.3799979797486</v>
      </c>
      <c r="M80" s="322">
        <f>'salario nominal - UMN'!M80/'PPP-AIC'!M132</f>
        <v>3685.2566910195856</v>
      </c>
      <c r="N80" s="322">
        <f>'salario nominal - UMN'!N80/'PPP-AIC'!N132</f>
        <v>5482.5782260318329</v>
      </c>
      <c r="O80" s="322">
        <f>'salario nominal - UMN'!O80/'PPP-AIC'!O132</f>
        <v>145.23967521186759</v>
      </c>
      <c r="P80" s="322">
        <f>'salario nominal - UMN'!P80/'PPP-AIC'!P132</f>
        <v>3901.4464321996857</v>
      </c>
      <c r="Q80" s="322">
        <f>'salario nominal - UMN'!Q80/'PPP-AIC'!Q132</f>
        <v>4800.9176701581446</v>
      </c>
      <c r="R80" s="322">
        <f>'salario nominal - UMN'!R80/'PPP-AIC'!R132</f>
        <v>3132.4547779810437</v>
      </c>
      <c r="S80" s="322">
        <f>'salario nominal - UMN'!S80/'PPP-AIC'!S132</f>
        <v>4636.2408671315434</v>
      </c>
      <c r="T80" s="322">
        <f>'salario nominal - UMN'!T80/'PPP-AIC'!T132</f>
        <v>2191.8336656769175</v>
      </c>
      <c r="U80" s="322">
        <f>'salario nominal - UMN'!U80/'PPP-AIC'!U132</f>
        <v>3731.0354161932905</v>
      </c>
      <c r="V80" s="322">
        <f>'salario nominal - UMN'!V80/'PPP-AIC'!V132</f>
        <v>3675.2613034627634</v>
      </c>
      <c r="W80" s="322">
        <f>'salario nominal - UMN'!W80/'PPP-AIC'!W132</f>
        <v>3559.4758125012954</v>
      </c>
      <c r="X80" s="322">
        <f>'salario nominal - UMN'!X80/'PPP-AIC'!X132</f>
        <v>1439.1076707231307</v>
      </c>
      <c r="Y80" s="322">
        <f>'salario nominal - UMN'!Y80/'PPP-AIC'!Y132</f>
        <v>5181.500290122638</v>
      </c>
      <c r="Z80" s="322">
        <f ca="1">IF('salario real - UMN'!Z80=0,"",Z$73*'salario real - UMN'!Z80/'salario real - UMN'!Z$73)</f>
        <v>2377.0911648954329</v>
      </c>
      <c r="AA80" s="322">
        <f>'salario nominal - UMN'!AA80/'PPP-AIC'!AA132</f>
        <v>2203.6747121831186</v>
      </c>
      <c r="AB80" s="322">
        <f>'salario nominal - UMN'!AB80/'PPP-AIC'!AB132</f>
        <v>2624.5574874365757</v>
      </c>
      <c r="AC80" s="322">
        <f>'salario nominal - UMN'!AC80/'PPP-AIC'!AC132</f>
        <v>4396.3987458270221</v>
      </c>
      <c r="AD80" s="322">
        <f>'salario nominal - UMN'!AD80/'PPP-AIC'!AD132</f>
        <v>2518.776832385116</v>
      </c>
      <c r="AE80" s="322">
        <f>'salario nominal - UMN'!AE80/'PPP-AIC'!AE132</f>
        <v>2368.7336841474048</v>
      </c>
      <c r="AF80" s="322">
        <f>'salario nominal - UMN'!AF80/'PPP-AIC'!AF132</f>
        <v>2333.1535129164631</v>
      </c>
      <c r="AG80" s="322"/>
      <c r="AH80" s="322">
        <f>'salario nominal - UMN'!AH80/'PPP-AIC'!AH132</f>
        <v>4221.0190123499615</v>
      </c>
      <c r="AI80" s="322">
        <f>'salario nominal - UMN'!AI80/'PPP-AIC'!AI132</f>
        <v>1866.0764003824866</v>
      </c>
      <c r="AJ80" s="322">
        <f>'salario nominal - UMN'!AJ80/'PPP-AIC'!AJ132</f>
        <v>2120.609802358681</v>
      </c>
    </row>
    <row r="81" spans="1:36" ht="14.25" x14ac:dyDescent="0.25">
      <c r="A81" s="321">
        <f>A80+1</f>
        <v>2014</v>
      </c>
      <c r="B81" s="322">
        <f>'salario nominal - UMN'!B81/'PPP-AIC'!B133</f>
        <v>4231.1660424562697</v>
      </c>
      <c r="C81" s="322">
        <f>'salario nominal - UMN'!C81/'PPP-AIC'!C133</f>
        <v>1771.2253166700398</v>
      </c>
      <c r="D81" s="322">
        <f>'salario nominal - UMN'!D81/'PPP-AIC'!D133</f>
        <v>4386.2803181512518</v>
      </c>
      <c r="E81" s="322">
        <f>'salario nominal - UMN'!E81/'PPP-AIC'!E133</f>
        <v>5068.8775961399833</v>
      </c>
      <c r="F81" s="322">
        <f>'salario nominal - UMN'!F81/'PPP-AIC'!F133</f>
        <v>1767.6701374905851</v>
      </c>
      <c r="G81" s="322">
        <f>'salario nominal - UMN'!G81/'PPP-AIC'!G133</f>
        <v>4386.2618710951301</v>
      </c>
      <c r="H81" s="322">
        <f>'salario nominal - UMN'!H81/'PPP-AIC'!H133</f>
        <v>2099.6912281748941</v>
      </c>
      <c r="I81" s="322">
        <f>'salario nominal - UMN'!I81/'PPP-AIC'!I133</f>
        <v>1786.1537146334813</v>
      </c>
      <c r="J81" s="322">
        <f>'salario nominal - UMN'!J81/'PPP-AIC'!J133</f>
        <v>1633.6592928525151</v>
      </c>
      <c r="K81" s="322">
        <f>'salario nominal - UMN'!K81/'PPP-AIC'!K133</f>
        <v>3654.0889716518991</v>
      </c>
      <c r="L81" s="322">
        <f>'salario nominal - UMN'!L81/'PPP-AIC'!L133</f>
        <v>3653.6260146490654</v>
      </c>
      <c r="M81" s="322">
        <f>'salario nominal - UMN'!M81/'PPP-AIC'!M133</f>
        <v>3741.0383162256708</v>
      </c>
      <c r="N81" s="322">
        <f>'salario nominal - UMN'!N81/'PPP-AIC'!N133</f>
        <v>5637.4960446458172</v>
      </c>
      <c r="O81" s="322">
        <f>'salario nominal - UMN'!O81/'PPP-AIC'!O133</f>
        <v>157.89243861054291</v>
      </c>
      <c r="P81" s="322">
        <f>'salario nominal - UMN'!P81/'PPP-AIC'!P133</f>
        <v>3974.1739948911936</v>
      </c>
      <c r="Q81" s="322">
        <f>'salario nominal - UMN'!Q81/'PPP-AIC'!Q133</f>
        <v>4837.5871531507992</v>
      </c>
      <c r="R81" s="322">
        <f>'salario nominal - UMN'!R81/'PPP-AIC'!R133</f>
        <v>3127.0654252382801</v>
      </c>
      <c r="S81" s="322">
        <f>'salario nominal - UMN'!S81/'PPP-AIC'!S133</f>
        <v>4776.2364317764914</v>
      </c>
      <c r="T81" s="322">
        <f>'salario nominal - UMN'!T81/'PPP-AIC'!T133</f>
        <v>2235.5612984736308</v>
      </c>
      <c r="U81" s="322">
        <f>'salario nominal - UMN'!U81/'PPP-AIC'!U133</f>
        <v>3805.9599862685709</v>
      </c>
      <c r="V81" s="322">
        <f>'salario nominal - UMN'!V81/'PPP-AIC'!V133</f>
        <v>3714.7793202634884</v>
      </c>
      <c r="W81" s="322">
        <f>'salario nominal - UMN'!W81/'PPP-AIC'!W133</f>
        <v>3551.9675380043664</v>
      </c>
      <c r="X81" s="322">
        <f>'salario nominal - UMN'!X81/'PPP-AIC'!X133</f>
        <v>1460.1902595985482</v>
      </c>
      <c r="Y81" s="322">
        <f>'salario nominal - UMN'!Y81/'PPP-AIC'!Y133</f>
        <v>5342.4291398922378</v>
      </c>
      <c r="Z81" s="322">
        <f ca="1">IF('salario real - UMN'!Z81=0,"",Z$73*'salario real - UMN'!Z81/'salario real - UMN'!Z$73)</f>
        <v>2377.0911648954329</v>
      </c>
      <c r="AA81" s="322">
        <f>'salario nominal - UMN'!AA81/'PPP-AIC'!AA133</f>
        <v>2281.2116967093402</v>
      </c>
      <c r="AB81" s="322">
        <f>'salario nominal - UMN'!AB81/'PPP-AIC'!AB133</f>
        <v>2565.0742206108912</v>
      </c>
      <c r="AC81" s="322">
        <f>'salario nominal - UMN'!AC81/'PPP-AIC'!AC133</f>
        <v>4446.8324497426574</v>
      </c>
      <c r="AD81" s="322">
        <f>'salario nominal - UMN'!AD81/'PPP-AIC'!AD133</f>
        <v>2625.3383877496017</v>
      </c>
      <c r="AE81" s="322">
        <f>'salario nominal - UMN'!AE81/'PPP-AIC'!AE133</f>
        <v>2564.7471178341189</v>
      </c>
      <c r="AF81" s="322">
        <f>'salario nominal - UMN'!AF81/'PPP-AIC'!AF133</f>
        <v>2426.2473772850462</v>
      </c>
      <c r="AG81" s="322"/>
      <c r="AH81" s="322">
        <f>'salario nominal - UMN'!AH81/'PPP-AIC'!AH133</f>
        <v>4389.7491439064725</v>
      </c>
      <c r="AI81" s="322">
        <f>'salario nominal - UMN'!AI81/'PPP-AIC'!AI133</f>
        <v>1939.6246189835986</v>
      </c>
      <c r="AJ81" s="322">
        <f>'salario nominal - UMN'!AJ81/'PPP-AIC'!AJ133</f>
        <v>2277.0344832121059</v>
      </c>
    </row>
    <row r="82" spans="1:36" ht="14.25" x14ac:dyDescent="0.25">
      <c r="A82" s="321">
        <v>2015</v>
      </c>
      <c r="B82" s="322">
        <f>'salario nominal - UMN'!B82/'PPP-AIC'!B134</f>
        <v>4337.4322506998569</v>
      </c>
      <c r="C82" s="322">
        <f>'salario nominal - UMN'!C82/'PPP-AIC'!C134</f>
        <v>1886.5437946322663</v>
      </c>
      <c r="D82" s="322">
        <f>'salario nominal - UMN'!D82/'PPP-AIC'!D134</f>
        <v>4383.7649951118765</v>
      </c>
      <c r="E82" s="322">
        <f>'salario nominal - UMN'!E82/'PPP-AIC'!E134</f>
        <v>5119.3916361616211</v>
      </c>
      <c r="F82" s="322">
        <f>'salario nominal - UMN'!F82/'PPP-AIC'!F134</f>
        <v>1761.0958168771174</v>
      </c>
      <c r="G82" s="322">
        <f>'salario nominal - UMN'!G82/'PPP-AIC'!G134</f>
        <v>4423.6970884137245</v>
      </c>
      <c r="H82" s="322">
        <f>'salario nominal - UMN'!H82/'PPP-AIC'!H134</f>
        <v>2121.4686889128634</v>
      </c>
      <c r="I82" s="322">
        <f>'salario nominal - UMN'!I82/'PPP-AIC'!I134</f>
        <v>1896.5739620886652</v>
      </c>
      <c r="J82" s="322">
        <f>'salario nominal - UMN'!J82/'PPP-AIC'!J134</f>
        <v>1647.0678686920419</v>
      </c>
      <c r="K82" s="322">
        <f>'salario nominal - UMN'!K82/'PPP-AIC'!K134</f>
        <v>3791.9444592417262</v>
      </c>
      <c r="L82" s="322">
        <f>'salario nominal - UMN'!L82/'PPP-AIC'!L134</f>
        <v>3701.8979111069361</v>
      </c>
      <c r="M82" s="322">
        <f>'salario nominal - UMN'!M82/'PPP-AIC'!M134</f>
        <v>3788.69623295781</v>
      </c>
      <c r="N82" s="322">
        <f>'salario nominal - UMN'!N82/'PPP-AIC'!N134</f>
        <v>5810.66788579287</v>
      </c>
      <c r="O82" s="322">
        <f>'salario nominal - UMN'!O82/'PPP-AIC'!O134</f>
        <v>165.51303380838499</v>
      </c>
      <c r="P82" s="322">
        <f>'salario nominal - UMN'!P82/'PPP-AIC'!P134</f>
        <v>4059.9866650189697</v>
      </c>
      <c r="Q82" s="322">
        <f>'salario nominal - UMN'!Q82/'PPP-AIC'!Q134</f>
        <v>4894.6902122605925</v>
      </c>
      <c r="R82" s="322">
        <f>'salario nominal - UMN'!R82/'PPP-AIC'!R134</f>
        <v>3025.9701815162539</v>
      </c>
      <c r="S82" s="322">
        <f>'salario nominal - UMN'!S82/'PPP-AIC'!S134</f>
        <v>4749.7198583474592</v>
      </c>
      <c r="T82" s="322">
        <f>'salario nominal - UMN'!T82/'PPP-AIC'!T134</f>
        <v>2266.8951965104138</v>
      </c>
      <c r="U82" s="322">
        <f>'salario nominal - UMN'!U82/'PPP-AIC'!U134</f>
        <v>3915.9911051996155</v>
      </c>
      <c r="V82" s="322">
        <f>'salario nominal - UMN'!V82/'PPP-AIC'!V134</f>
        <v>3748.6654099736525</v>
      </c>
      <c r="W82" s="322">
        <f>'salario nominal - UMN'!W82/'PPP-AIC'!W134</f>
        <v>3546.015194608111</v>
      </c>
      <c r="X82" s="322">
        <f>'salario nominal - UMN'!X82/'PPP-AIC'!X134</f>
        <v>1468.9323149195243</v>
      </c>
      <c r="Y82" s="322">
        <f>'salario nominal - UMN'!Y82/'PPP-AIC'!Y134</f>
        <v>5352.5839057022331</v>
      </c>
      <c r="Z82" s="322">
        <f ca="1">IF('salario real - UMN'!Z82=0,"",Z$73*'salario real - UMN'!Z82/'salario real - UMN'!Z$73)</f>
        <v>2377.0911648954329</v>
      </c>
      <c r="AA82" s="322">
        <f>'salario nominal - UMN'!AA82/'PPP-AIC'!AA134</f>
        <v>2344.6256913700381</v>
      </c>
      <c r="AB82" s="322">
        <f>'salario nominal - UMN'!AB82/'PPP-AIC'!AB134</f>
        <v>2554.2731592240339</v>
      </c>
      <c r="AC82" s="322">
        <f>'salario nominal - UMN'!AC82/'PPP-AIC'!AC134</f>
        <v>4462.0421346257062</v>
      </c>
      <c r="AD82" s="322">
        <f>'salario nominal - UMN'!AD82/'PPP-AIC'!AD134</f>
        <v>2692.9441920620638</v>
      </c>
      <c r="AE82" s="322">
        <f>'salario nominal - UMN'!AE82/'PPP-AIC'!AE134</f>
        <v>2601.5216163573864</v>
      </c>
      <c r="AF82" s="322">
        <f>'salario nominal - UMN'!AF82/'PPP-AIC'!AF134</f>
        <v>2208.2269158370691</v>
      </c>
      <c r="AG82" s="322"/>
      <c r="AH82" s="322">
        <f>'salario nominal - UMN'!AH82/'PPP-AIC'!AH134</f>
        <v>4523.8889768550016</v>
      </c>
      <c r="AI82" s="322">
        <f>'salario nominal - UMN'!AI82/'PPP-AIC'!AI134</f>
        <v>2001.8018209912941</v>
      </c>
      <c r="AJ82" s="322">
        <f>'salario nominal - UMN'!AJ82/'PPP-AIC'!AJ134</f>
        <v>2408.472502033248</v>
      </c>
    </row>
    <row r="83" spans="1:36" ht="14.25" x14ac:dyDescent="0.25">
      <c r="A83" s="321">
        <f>A82+1</f>
        <v>2016</v>
      </c>
      <c r="B83" s="322">
        <f>'salario nominal - UMN'!B83/'PPP-AIC'!B135</f>
        <v>4408.6225567838364</v>
      </c>
      <c r="C83" s="322">
        <f>'salario nominal - UMN'!C83/'PPP-AIC'!C135</f>
        <v>1911.081347034903</v>
      </c>
      <c r="D83" s="322">
        <f>'salario nominal - UMN'!D83/'PPP-AIC'!D135</f>
        <v>4410.8563384982453</v>
      </c>
      <c r="E83" s="322">
        <f>'salario nominal - UMN'!E83/'PPP-AIC'!E135</f>
        <v>5112.6397167883642</v>
      </c>
      <c r="F83" s="322">
        <f>'salario nominal - UMN'!F83/'PPP-AIC'!F135</f>
        <v>1777.4731433692511</v>
      </c>
      <c r="G83" s="322">
        <f>'salario nominal - UMN'!G83/'PPP-AIC'!G135</f>
        <v>4380.1471075553218</v>
      </c>
      <c r="H83" s="322">
        <f>'salario nominal - UMN'!H83/'PPP-AIC'!H135</f>
        <v>2209.7461234680509</v>
      </c>
      <c r="I83" s="322">
        <f>'salario nominal - UMN'!I83/'PPP-AIC'!I135</f>
        <v>1993.8297708903929</v>
      </c>
      <c r="J83" s="322">
        <f>'salario nominal - UMN'!J83/'PPP-AIC'!J135</f>
        <v>1639.1190722177271</v>
      </c>
      <c r="K83" s="322">
        <f>'salario nominal - UMN'!K83/'PPP-AIC'!K135</f>
        <v>3931.075056584481</v>
      </c>
      <c r="L83" s="322">
        <f>'salario nominal - UMN'!L83/'PPP-AIC'!L135</f>
        <v>3741.7357582031418</v>
      </c>
      <c r="M83" s="322">
        <f>'salario nominal - UMN'!M83/'PPP-AIC'!M135</f>
        <v>3811.4502424075845</v>
      </c>
      <c r="N83" s="322">
        <f>'salario nominal - UMN'!N83/'PPP-AIC'!N135</f>
        <v>5860.8806569787657</v>
      </c>
      <c r="O83" s="322">
        <f>'salario nominal - UMN'!O83/'PPP-AIC'!O135</f>
        <v>176.29634458809869</v>
      </c>
      <c r="P83" s="322">
        <f>'salario nominal - UMN'!P83/'PPP-AIC'!P135</f>
        <v>4135.5880529313581</v>
      </c>
      <c r="Q83" s="322">
        <f>'salario nominal - UMN'!Q83/'PPP-AIC'!Q135</f>
        <v>5024.5102341994052</v>
      </c>
      <c r="R83" s="322">
        <f>'salario nominal - UMN'!R83/'PPP-AIC'!R135</f>
        <v>2994.8542340112176</v>
      </c>
      <c r="S83" s="322">
        <f>'salario nominal - UMN'!S83/'PPP-AIC'!S135</f>
        <v>4880.3677985052136</v>
      </c>
      <c r="T83" s="322">
        <f>'salario nominal - UMN'!T83/'PPP-AIC'!T135</f>
        <v>2345.105861178924</v>
      </c>
      <c r="U83" s="322">
        <f>'salario nominal - UMN'!U83/'PPP-AIC'!U135</f>
        <v>4053.830333845347</v>
      </c>
      <c r="V83" s="322">
        <f>'salario nominal - UMN'!V83/'PPP-AIC'!V135</f>
        <v>3818.3839389919735</v>
      </c>
      <c r="W83" s="322">
        <f>'salario nominal - UMN'!W83/'PPP-AIC'!W135</f>
        <v>3633.9539527130569</v>
      </c>
      <c r="X83" s="322">
        <f>'salario nominal - UMN'!X83/'PPP-AIC'!X135</f>
        <v>1486.6487054797162</v>
      </c>
      <c r="Y83" s="322">
        <f>'salario nominal - UMN'!Y83/'PPP-AIC'!Y135</f>
        <v>5321.8441221656412</v>
      </c>
      <c r="Z83" s="322">
        <f ca="1">IF('salario real - UMN'!Z83=0,"",Z$73*'salario real - UMN'!Z83/'salario real - UMN'!Z$73)</f>
        <v>2377.0911648954329</v>
      </c>
      <c r="AA83" s="322">
        <f>'salario nominal - UMN'!AA83/'PPP-AIC'!AA135</f>
        <v>2509.4593060981888</v>
      </c>
      <c r="AB83" s="322">
        <f>'salario nominal - UMN'!AB83/'PPP-AIC'!AB135</f>
        <v>2609.3398211552249</v>
      </c>
      <c r="AC83" s="322">
        <f>'salario nominal - UMN'!AC83/'PPP-AIC'!AC135</f>
        <v>4611.6350351535784</v>
      </c>
      <c r="AD83" s="322">
        <f>'salario nominal - UMN'!AD83/'PPP-AIC'!AD135</f>
        <v>2807.2670535167158</v>
      </c>
      <c r="AE83" s="322">
        <f>'salario nominal - UMN'!AE83/'PPP-AIC'!AE135</f>
        <v>3021.4980420790389</v>
      </c>
      <c r="AF83" s="322">
        <f>'salario nominal - UMN'!AF83/'PPP-AIC'!AF135</f>
        <v>2172.3715522105608</v>
      </c>
      <c r="AG83" s="322"/>
      <c r="AH83" s="322">
        <f>'salario nominal - UMN'!AH83/'PPP-AIC'!AH135</f>
        <v>4676.3282369427179</v>
      </c>
      <c r="AI83" s="322">
        <f>'salario nominal - UMN'!AI83/'PPP-AIC'!AI135</f>
        <v>2246.5962887304609</v>
      </c>
      <c r="AJ83" s="322">
        <f>'salario nominal - UMN'!AJ83/'PPP-AIC'!AJ135</f>
        <v>2581.2815412569385</v>
      </c>
    </row>
    <row r="84" spans="1:36" ht="14.25" x14ac:dyDescent="0.25">
      <c r="A84" s="321">
        <f>A83+1</f>
        <v>2017</v>
      </c>
      <c r="B84" s="322">
        <f>'salario nominal - UMN'!B84/'PPP-AIC'!B136</f>
        <v>4572.7217528909678</v>
      </c>
      <c r="C84" s="322">
        <f>'salario nominal - UMN'!C84/'PPP-AIC'!C136</f>
        <v>1992.6787867697624</v>
      </c>
      <c r="D84" s="322">
        <f>'salario nominal - UMN'!D84/'PPP-AIC'!D136</f>
        <v>4506.5952487046216</v>
      </c>
      <c r="E84" s="322">
        <f>'salario nominal - UMN'!E84/'PPP-AIC'!E136</f>
        <v>5200.363306161832</v>
      </c>
      <c r="F84" s="322">
        <f>'salario nominal - UMN'!F84/'PPP-AIC'!F136</f>
        <v>1846.148641213975</v>
      </c>
      <c r="G84" s="322">
        <f>'salario nominal - UMN'!G84/'PPP-AIC'!G136</f>
        <v>4494.2050373978782</v>
      </c>
      <c r="H84" s="322">
        <f>'salario nominal - UMN'!H84/'PPP-AIC'!H136</f>
        <v>2366.7682372419913</v>
      </c>
      <c r="I84" s="322">
        <f>'salario nominal - UMN'!I84/'PPP-AIC'!I136</f>
        <v>2145.5729278022472</v>
      </c>
      <c r="J84" s="322">
        <f>'salario nominal - UMN'!J84/'PPP-AIC'!J136</f>
        <v>1707.3946348716934</v>
      </c>
      <c r="K84" s="322">
        <f>'salario nominal - UMN'!K84/'PPP-AIC'!K136</f>
        <v>4074.9033126895692</v>
      </c>
      <c r="L84" s="322">
        <f>'salario nominal - UMN'!L84/'PPP-AIC'!L136</f>
        <v>3933.0666934388937</v>
      </c>
      <c r="M84" s="322">
        <f>'salario nominal - UMN'!M84/'PPP-AIC'!M136</f>
        <v>3844.3249386105995</v>
      </c>
      <c r="N84" s="322">
        <f>'salario nominal - UMN'!N84/'PPP-AIC'!N136</f>
        <v>6041.5157508892471</v>
      </c>
      <c r="O84" s="322">
        <f>'salario nominal - UMN'!O84/'PPP-AIC'!O136</f>
        <v>187.1209534794437</v>
      </c>
      <c r="P84" s="322">
        <f>'salario nominal - UMN'!P84/'PPP-AIC'!P136</f>
        <v>4140.4803104193934</v>
      </c>
      <c r="Q84" s="322">
        <f>'salario nominal - UMN'!Q84/'PPP-AIC'!Q136</f>
        <v>5163.1311648872879</v>
      </c>
      <c r="R84" s="322">
        <f>'salario nominal - UMN'!R84/'PPP-AIC'!R136</f>
        <v>3026.9707220646096</v>
      </c>
      <c r="S84" s="322">
        <f>'salario nominal - UMN'!S84/'PPP-AIC'!S136</f>
        <v>4982.7830341645504</v>
      </c>
      <c r="T84" s="322">
        <f>'salario nominal - UMN'!T84/'PPP-AIC'!T136</f>
        <v>2490.8623206278312</v>
      </c>
      <c r="U84" s="322">
        <f>'salario nominal - UMN'!U84/'PPP-AIC'!U136</f>
        <v>4235.697643346517</v>
      </c>
      <c r="V84" s="322">
        <f>'salario nominal - UMN'!V84/'PPP-AIC'!V136</f>
        <v>3866.5629690139745</v>
      </c>
      <c r="W84" s="322">
        <f>'salario nominal - UMN'!W84/'PPP-AIC'!W136</f>
        <v>3697.1588144129128</v>
      </c>
      <c r="X84" s="322">
        <f>'salario nominal - UMN'!X84/'PPP-AIC'!X136</f>
        <v>1501.1926344335045</v>
      </c>
      <c r="Y84" s="322">
        <f>'salario nominal - UMN'!Y84/'PPP-AIC'!Y136</f>
        <v>5472.6608524752119</v>
      </c>
      <c r="Z84" s="322">
        <f ca="1">IF('salario real - UMN'!Z84=0,"",Z$73*'salario real - UMN'!Z84/'salario real - UMN'!Z$73)</f>
        <v>2377.0911648954329</v>
      </c>
      <c r="AA84" s="322">
        <f>'salario nominal - UMN'!AA84/'PPP-AIC'!AA136</f>
        <v>2655.7356589638252</v>
      </c>
      <c r="AB84" s="322">
        <f>'salario nominal - UMN'!AB84/'PPP-AIC'!AB136</f>
        <v>2672.1782098544222</v>
      </c>
      <c r="AC84" s="322">
        <f>'salario nominal - UMN'!AC84/'PPP-AIC'!AC136</f>
        <v>4735.1176493208204</v>
      </c>
      <c r="AD84" s="322">
        <f>'salario nominal - UMN'!AD84/'PPP-AIC'!AD136</f>
        <v>2982.5405922873515</v>
      </c>
      <c r="AE84" s="322">
        <f>'salario nominal - UMN'!AE84/'PPP-AIC'!AE136</f>
        <v>3532.8042742380394</v>
      </c>
      <c r="AF84" s="322">
        <f>'salario nominal - UMN'!AF84/'PPP-AIC'!AF136</f>
        <v>2261.7670721262971</v>
      </c>
      <c r="AG84" s="322"/>
      <c r="AH84" s="322">
        <f>'salario nominal - UMN'!AH84/'PPP-AIC'!AH136</f>
        <v>4799.616086014692</v>
      </c>
      <c r="AI84" s="322">
        <f>'salario nominal - UMN'!AI84/'PPP-AIC'!AI136</f>
        <v>2255.0897026592079</v>
      </c>
      <c r="AJ84" s="322">
        <f>'salario nominal - UMN'!AJ84/'PPP-AIC'!AJ136</f>
        <v>2910.2247910639962</v>
      </c>
    </row>
    <row r="85" spans="1:36" ht="14.25" x14ac:dyDescent="0.25">
      <c r="A85" s="321">
        <v>2018</v>
      </c>
      <c r="B85" s="322">
        <f>'salario nominal - UMN'!B85/'PPP-AIC'!B137</f>
        <v>4770.1387523476205</v>
      </c>
      <c r="C85" s="322">
        <f>'salario nominal - UMN'!C85/'PPP-AIC'!C137</f>
        <v>1745.3271715387909</v>
      </c>
      <c r="D85" s="322">
        <f>'salario nominal - UMN'!D85/'PPP-AIC'!D137</f>
        <v>4594.9422672699557</v>
      </c>
      <c r="E85" s="322">
        <f>'salario nominal - UMN'!E85/'PPP-AIC'!E137</f>
        <v>5239.7679834371675</v>
      </c>
      <c r="F85" s="322">
        <f>'salario nominal - UMN'!F85/'PPP-AIC'!F137</f>
        <v>0</v>
      </c>
      <c r="G85" s="322">
        <f>'salario nominal - UMN'!G85/'PPP-AIC'!G137</f>
        <v>4650.2058133404435</v>
      </c>
      <c r="H85" s="322">
        <f>'salario nominal - UMN'!H85/'PPP-AIC'!H137</f>
        <v>2512.3426297265569</v>
      </c>
      <c r="I85" s="322">
        <f>'salario nominal - UMN'!I85/'PPP-AIC'!I137</f>
        <v>0</v>
      </c>
      <c r="J85" s="322">
        <f>'salario nominal - UMN'!J85/'PPP-AIC'!J137</f>
        <v>1822.9405771333472</v>
      </c>
      <c r="K85" s="322">
        <f>'salario nominal - UMN'!K85/'PPP-AIC'!K137</f>
        <v>0</v>
      </c>
      <c r="L85" s="322">
        <f>'salario nominal - UMN'!L85/'PPP-AIC'!L137</f>
        <v>4049.1924012150948</v>
      </c>
      <c r="M85" s="322">
        <f>'salario nominal - UMN'!M85/'PPP-AIC'!M137</f>
        <v>3901.2411818870178</v>
      </c>
      <c r="N85" s="322">
        <f>'salario nominal - UMN'!N85/'PPP-AIC'!N137</f>
        <v>6211.7779586119786</v>
      </c>
      <c r="O85" s="322">
        <f>'salario nominal - UMN'!O85/'PPP-AIC'!O137</f>
        <v>204.6820099261526</v>
      </c>
      <c r="P85" s="322">
        <f>'salario nominal - UMN'!P85/'PPP-AIC'!P137</f>
        <v>4246.7776547647436</v>
      </c>
      <c r="Q85" s="322">
        <f>'salario nominal - UMN'!Q85/'PPP-AIC'!Q137</f>
        <v>5295.2817684128286</v>
      </c>
      <c r="R85" s="322">
        <f>'salario nominal - UMN'!R85/'PPP-AIC'!R137</f>
        <v>3103.143605559118</v>
      </c>
      <c r="S85" s="322">
        <f>'salario nominal - UMN'!S85/'PPP-AIC'!S137</f>
        <v>5135.0811260675946</v>
      </c>
      <c r="T85" s="322">
        <f>'salario nominal - UMN'!T85/'PPP-AIC'!T137</f>
        <v>2663.8610467985081</v>
      </c>
      <c r="U85" s="322">
        <f>'salario nominal - UMN'!U85/'PPP-AIC'!U137</f>
        <v>4419.3905919438876</v>
      </c>
      <c r="V85" s="322">
        <f>'salario nominal - UMN'!V85/'PPP-AIC'!V137</f>
        <v>3996.7723664650903</v>
      </c>
      <c r="W85" s="322">
        <f>'salario nominal - UMN'!W85/'PPP-AIC'!W137</f>
        <v>3795.1691498349728</v>
      </c>
      <c r="X85" s="322">
        <f>'salario nominal - UMN'!X85/'PPP-AIC'!X137</f>
        <v>1547.1619828218386</v>
      </c>
      <c r="Y85" s="322">
        <f>'salario nominal - UMN'!Y85/'PPP-AIC'!Y137</f>
        <v>5639.8530883037774</v>
      </c>
      <c r="Z85" s="322">
        <f ca="1">IF('salario real - UMN'!Z85=0,"",Z$73*'salario real - UMN'!Z85/'salario real - UMN'!Z$73)</f>
        <v>2377.0911648954329</v>
      </c>
      <c r="AA85" s="322">
        <f>'salario nominal - UMN'!AA85/'PPP-AIC'!AA137</f>
        <v>2887.5361978695391</v>
      </c>
      <c r="AB85" s="322">
        <f>'salario nominal - UMN'!AB85/'PPP-AIC'!AB137</f>
        <v>2782.918815129216</v>
      </c>
      <c r="AC85" s="322">
        <f>'salario nominal - UMN'!AC85/'PPP-AIC'!AC137</f>
        <v>4875.3774820206754</v>
      </c>
      <c r="AD85" s="322">
        <f>'salario nominal - UMN'!AD85/'PPP-AIC'!AD137</f>
        <v>3230.0436738434146</v>
      </c>
      <c r="AE85" s="322">
        <f>'salario nominal - UMN'!AE85/'PPP-AIC'!AE137</f>
        <v>4196.928293431627</v>
      </c>
      <c r="AF85" s="322">
        <f>'salario nominal - UMN'!AF85/'PPP-AIC'!AF137</f>
        <v>2473.4996068540072</v>
      </c>
      <c r="AG85" s="322"/>
      <c r="AH85" s="322">
        <f>'salario nominal - UMN'!AH85/'PPP-AIC'!AH137</f>
        <v>4992.5937365406735</v>
      </c>
      <c r="AI85" s="322">
        <f>'salario nominal - UMN'!AI85/'PPP-AIC'!AI137</f>
        <v>2298.8684274218704</v>
      </c>
      <c r="AJ85" s="322">
        <f>'salario nominal - UMN'!AJ85/'PPP-AIC'!AJ137</f>
        <v>3265.2344338863513</v>
      </c>
    </row>
    <row r="86" spans="1:36" x14ac:dyDescent="0.25">
      <c r="A86" s="323"/>
      <c r="Z86" s="322" t="str">
        <f>IF('salario real - UMN'!Z86=0,"",Z$73*'salario real - UMN'!Z86/'salario real - UMN'!Z$73)</f>
        <v/>
      </c>
    </row>
    <row r="87" spans="1:36" x14ac:dyDescent="0.25">
      <c r="A87" s="323"/>
    </row>
    <row r="88" spans="1:36" x14ac:dyDescent="0.25">
      <c r="A88" s="323"/>
    </row>
    <row r="89" spans="1:36" x14ac:dyDescent="0.25">
      <c r="A89" s="323"/>
    </row>
    <row r="90" spans="1:36" x14ac:dyDescent="0.25">
      <c r="A90" s="323"/>
    </row>
    <row r="91" spans="1:36" x14ac:dyDescent="0.25">
      <c r="A91" s="323"/>
    </row>
    <row r="92" spans="1:36" x14ac:dyDescent="0.25">
      <c r="A92" s="323"/>
    </row>
    <row r="93" spans="1:36" x14ac:dyDescent="0.25">
      <c r="A93" s="323"/>
    </row>
    <row r="94" spans="1:36" x14ac:dyDescent="0.25">
      <c r="A94" s="323"/>
    </row>
    <row r="95" spans="1:36" x14ac:dyDescent="0.25">
      <c r="A95" s="323"/>
    </row>
    <row r="96" spans="1:36" x14ac:dyDescent="0.25">
      <c r="A96" s="323"/>
    </row>
    <row r="97" spans="1:1" x14ac:dyDescent="0.25">
      <c r="A97" s="323"/>
    </row>
    <row r="98" spans="1:1" x14ac:dyDescent="0.25">
      <c r="A98" s="323"/>
    </row>
    <row r="99" spans="1:1" x14ac:dyDescent="0.25">
      <c r="A99" s="323"/>
    </row>
    <row r="100" spans="1:1" x14ac:dyDescent="0.25">
      <c r="A100" s="323"/>
    </row>
    <row r="101" spans="1:1" x14ac:dyDescent="0.25">
      <c r="A101" s="323"/>
    </row>
    <row r="102" spans="1:1" x14ac:dyDescent="0.25">
      <c r="A102" s="323"/>
    </row>
    <row r="103" spans="1:1" x14ac:dyDescent="0.25">
      <c r="A103" s="323"/>
    </row>
    <row r="104" spans="1:1" x14ac:dyDescent="0.25">
      <c r="A104" s="323"/>
    </row>
    <row r="105" spans="1:1" x14ac:dyDescent="0.25">
      <c r="A105" s="323"/>
    </row>
    <row r="106" spans="1:1" x14ac:dyDescent="0.25">
      <c r="A106" s="323"/>
    </row>
    <row r="107" spans="1:1" x14ac:dyDescent="0.25">
      <c r="A107" s="323"/>
    </row>
    <row r="108" spans="1:1" x14ac:dyDescent="0.25">
      <c r="A108" s="323"/>
    </row>
    <row r="109" spans="1:1" x14ac:dyDescent="0.25">
      <c r="A109" s="323"/>
    </row>
    <row r="110" spans="1:1" x14ac:dyDescent="0.25">
      <c r="A110" s="323"/>
    </row>
    <row r="111" spans="1:1" x14ac:dyDescent="0.25">
      <c r="A111" s="323"/>
    </row>
    <row r="112" spans="1:1" x14ac:dyDescent="0.25">
      <c r="A112" s="323"/>
    </row>
    <row r="113" spans="1:1" x14ac:dyDescent="0.25">
      <c r="A113" s="323"/>
    </row>
    <row r="114" spans="1:1" x14ac:dyDescent="0.25">
      <c r="A114" s="323"/>
    </row>
    <row r="115" spans="1:1" x14ac:dyDescent="0.25">
      <c r="A115" s="323"/>
    </row>
    <row r="116" spans="1:1" x14ac:dyDescent="0.25">
      <c r="A116" s="323"/>
    </row>
    <row r="117" spans="1:1" x14ac:dyDescent="0.25">
      <c r="A117" s="323"/>
    </row>
    <row r="118" spans="1:1" x14ac:dyDescent="0.25">
      <c r="A118" s="323"/>
    </row>
    <row r="119" spans="1:1" x14ac:dyDescent="0.25">
      <c r="A119" s="323"/>
    </row>
    <row r="120" spans="1:1" x14ac:dyDescent="0.25">
      <c r="A120" s="323"/>
    </row>
    <row r="121" spans="1:1" x14ac:dyDescent="0.25">
      <c r="A121" s="323"/>
    </row>
    <row r="122" spans="1:1" x14ac:dyDescent="0.25">
      <c r="A122" s="323"/>
    </row>
    <row r="123" spans="1:1" x14ac:dyDescent="0.25">
      <c r="A123" s="323"/>
    </row>
    <row r="124" spans="1:1" x14ac:dyDescent="0.25">
      <c r="A124" s="323"/>
    </row>
    <row r="125" spans="1:1" x14ac:dyDescent="0.25">
      <c r="A125" s="323"/>
    </row>
    <row r="126" spans="1:1" x14ac:dyDescent="0.25">
      <c r="A126" s="323"/>
    </row>
    <row r="127" spans="1:1" x14ac:dyDescent="0.25">
      <c r="A127" s="323"/>
    </row>
    <row r="128" spans="1:1" x14ac:dyDescent="0.25">
      <c r="A128" s="323"/>
    </row>
    <row r="129" spans="1:1" x14ac:dyDescent="0.25">
      <c r="A129" s="323"/>
    </row>
    <row r="130" spans="1:1" x14ac:dyDescent="0.25">
      <c r="A130" s="323"/>
    </row>
    <row r="131" spans="1:1" x14ac:dyDescent="0.25">
      <c r="A131" s="323"/>
    </row>
    <row r="132" spans="1:1" x14ac:dyDescent="0.25">
      <c r="A132" s="323"/>
    </row>
    <row r="133" spans="1:1" x14ac:dyDescent="0.25">
      <c r="A133" s="323"/>
    </row>
    <row r="134" spans="1:1" x14ac:dyDescent="0.25">
      <c r="A134" s="323"/>
    </row>
    <row r="135" spans="1:1" x14ac:dyDescent="0.25">
      <c r="A135" s="323"/>
    </row>
    <row r="136" spans="1:1" x14ac:dyDescent="0.25">
      <c r="A136" s="323"/>
    </row>
    <row r="137" spans="1:1" x14ac:dyDescent="0.25">
      <c r="A137" s="323"/>
    </row>
    <row r="138" spans="1:1" x14ac:dyDescent="0.25">
      <c r="A138" s="323"/>
    </row>
    <row r="139" spans="1:1" x14ac:dyDescent="0.25">
      <c r="A139" s="323"/>
    </row>
    <row r="140" spans="1:1" x14ac:dyDescent="0.25">
      <c r="A140" s="323"/>
    </row>
    <row r="141" spans="1:1" x14ac:dyDescent="0.25">
      <c r="A141" s="323"/>
    </row>
    <row r="142" spans="1:1" x14ac:dyDescent="0.25">
      <c r="A142" s="323"/>
    </row>
    <row r="143" spans="1:1" x14ac:dyDescent="0.25">
      <c r="A143" s="323"/>
    </row>
    <row r="144" spans="1:1" x14ac:dyDescent="0.25">
      <c r="A144" s="323"/>
    </row>
    <row r="145" spans="1:1" x14ac:dyDescent="0.25">
      <c r="A145" s="323"/>
    </row>
    <row r="146" spans="1:1" x14ac:dyDescent="0.25">
      <c r="A146" s="323"/>
    </row>
    <row r="147" spans="1:1" x14ac:dyDescent="0.25">
      <c r="A147" s="323"/>
    </row>
    <row r="148" spans="1:1" x14ac:dyDescent="0.25">
      <c r="A148" s="323"/>
    </row>
    <row r="149" spans="1:1" x14ac:dyDescent="0.25">
      <c r="A149" s="323"/>
    </row>
    <row r="150" spans="1:1" x14ac:dyDescent="0.25">
      <c r="A150" s="323"/>
    </row>
    <row r="151" spans="1:1" x14ac:dyDescent="0.25">
      <c r="A151" s="323"/>
    </row>
    <row r="152" spans="1:1" x14ac:dyDescent="0.25">
      <c r="A152" s="323"/>
    </row>
    <row r="153" spans="1:1" x14ac:dyDescent="0.25">
      <c r="A153" s="323"/>
    </row>
    <row r="154" spans="1:1" x14ac:dyDescent="0.25">
      <c r="A154" s="323"/>
    </row>
    <row r="155" spans="1:1" x14ac:dyDescent="0.25">
      <c r="A155" s="323"/>
    </row>
    <row r="156" spans="1:1" x14ac:dyDescent="0.25">
      <c r="A156" s="323"/>
    </row>
    <row r="157" spans="1:1" x14ac:dyDescent="0.25">
      <c r="A157" s="323"/>
    </row>
    <row r="158" spans="1:1" x14ac:dyDescent="0.25">
      <c r="A158" s="323"/>
    </row>
    <row r="159" spans="1:1" x14ac:dyDescent="0.25">
      <c r="A159" s="323"/>
    </row>
    <row r="160" spans="1:1" x14ac:dyDescent="0.25">
      <c r="A160" s="323"/>
    </row>
    <row r="161" spans="1:1" x14ac:dyDescent="0.25">
      <c r="A161" s="323"/>
    </row>
    <row r="162" spans="1:1" x14ac:dyDescent="0.25">
      <c r="A162" s="323"/>
    </row>
    <row r="163" spans="1:1" x14ac:dyDescent="0.25">
      <c r="A163" s="323"/>
    </row>
    <row r="164" spans="1:1" x14ac:dyDescent="0.25">
      <c r="A164" s="323"/>
    </row>
    <row r="165" spans="1:1" x14ac:dyDescent="0.25">
      <c r="A165" s="323"/>
    </row>
    <row r="166" spans="1:1" x14ac:dyDescent="0.25">
      <c r="A166" s="323"/>
    </row>
    <row r="167" spans="1:1" x14ac:dyDescent="0.25">
      <c r="A167" s="323"/>
    </row>
    <row r="168" spans="1:1" x14ac:dyDescent="0.25">
      <c r="A168" s="323"/>
    </row>
    <row r="169" spans="1:1" x14ac:dyDescent="0.25">
      <c r="A169" s="323"/>
    </row>
    <row r="170" spans="1:1" x14ac:dyDescent="0.25">
      <c r="A170" s="323"/>
    </row>
    <row r="171" spans="1:1" x14ac:dyDescent="0.25">
      <c r="A171" s="323"/>
    </row>
    <row r="172" spans="1:1" x14ac:dyDescent="0.25">
      <c r="A172" s="323"/>
    </row>
    <row r="173" spans="1:1" x14ac:dyDescent="0.25">
      <c r="A173" s="323"/>
    </row>
    <row r="174" spans="1:1" x14ac:dyDescent="0.25">
      <c r="A174" s="323"/>
    </row>
    <row r="175" spans="1:1" x14ac:dyDescent="0.25">
      <c r="A175" s="323"/>
    </row>
    <row r="176" spans="1:1" x14ac:dyDescent="0.25">
      <c r="A176" s="323"/>
    </row>
    <row r="177" spans="1:1" x14ac:dyDescent="0.25">
      <c r="A177" s="323"/>
    </row>
    <row r="178" spans="1:1" x14ac:dyDescent="0.25">
      <c r="A178" s="323"/>
    </row>
    <row r="179" spans="1:1" x14ac:dyDescent="0.25">
      <c r="A179" s="323"/>
    </row>
    <row r="180" spans="1:1" x14ac:dyDescent="0.25">
      <c r="A180" s="323"/>
    </row>
    <row r="181" spans="1:1" x14ac:dyDescent="0.25">
      <c r="A181" s="323"/>
    </row>
    <row r="182" spans="1:1" x14ac:dyDescent="0.25">
      <c r="A182" s="323"/>
    </row>
    <row r="183" spans="1:1" x14ac:dyDescent="0.25">
      <c r="A183" s="323"/>
    </row>
    <row r="184" spans="1:1" x14ac:dyDescent="0.25">
      <c r="A184" s="323"/>
    </row>
    <row r="185" spans="1:1" x14ac:dyDescent="0.25">
      <c r="A185" s="323"/>
    </row>
    <row r="186" spans="1:1" x14ac:dyDescent="0.25">
      <c r="A186" s="323"/>
    </row>
    <row r="187" spans="1:1" x14ac:dyDescent="0.25">
      <c r="A187" s="323"/>
    </row>
    <row r="188" spans="1:1" x14ac:dyDescent="0.25">
      <c r="A188" s="323"/>
    </row>
    <row r="189" spans="1:1" x14ac:dyDescent="0.25">
      <c r="A189" s="323"/>
    </row>
    <row r="190" spans="1:1" x14ac:dyDescent="0.25">
      <c r="A190" s="323"/>
    </row>
    <row r="191" spans="1:1" x14ac:dyDescent="0.25">
      <c r="A191" s="323"/>
    </row>
    <row r="192" spans="1:1" x14ac:dyDescent="0.25">
      <c r="A192" s="323"/>
    </row>
    <row r="193" spans="1:1" x14ac:dyDescent="0.25">
      <c r="A193" s="323"/>
    </row>
    <row r="194" spans="1:1" x14ac:dyDescent="0.25">
      <c r="A194" s="323"/>
    </row>
    <row r="195" spans="1:1" x14ac:dyDescent="0.25">
      <c r="A195" s="323"/>
    </row>
    <row r="196" spans="1:1" x14ac:dyDescent="0.25">
      <c r="A196" s="323"/>
    </row>
    <row r="197" spans="1:1" x14ac:dyDescent="0.25">
      <c r="A197" s="323"/>
    </row>
    <row r="198" spans="1:1" x14ac:dyDescent="0.25">
      <c r="A198" s="323"/>
    </row>
    <row r="199" spans="1:1" x14ac:dyDescent="0.25">
      <c r="A199" s="323"/>
    </row>
    <row r="200" spans="1:1" x14ac:dyDescent="0.25">
      <c r="A200" s="323"/>
    </row>
    <row r="201" spans="1:1" x14ac:dyDescent="0.25">
      <c r="A201" s="323"/>
    </row>
    <row r="202" spans="1:1" x14ac:dyDescent="0.25">
      <c r="A202" s="323"/>
    </row>
    <row r="203" spans="1:1" x14ac:dyDescent="0.25">
      <c r="A203" s="323"/>
    </row>
    <row r="204" spans="1:1" x14ac:dyDescent="0.25">
      <c r="A204" s="323"/>
    </row>
    <row r="205" spans="1:1" x14ac:dyDescent="0.25">
      <c r="A205" s="323"/>
    </row>
    <row r="206" spans="1:1" x14ac:dyDescent="0.25">
      <c r="A206" s="323"/>
    </row>
    <row r="207" spans="1:1" x14ac:dyDescent="0.25">
      <c r="A207" s="323"/>
    </row>
    <row r="208" spans="1:1" x14ac:dyDescent="0.25">
      <c r="A208" s="323"/>
    </row>
    <row r="209" spans="1:1" x14ac:dyDescent="0.25">
      <c r="A209" s="323"/>
    </row>
    <row r="210" spans="1:1" x14ac:dyDescent="0.25">
      <c r="A210" s="323"/>
    </row>
    <row r="211" spans="1:1" x14ac:dyDescent="0.25">
      <c r="A211" s="323"/>
    </row>
    <row r="212" spans="1:1" x14ac:dyDescent="0.25">
      <c r="A212" s="323"/>
    </row>
    <row r="213" spans="1:1" x14ac:dyDescent="0.25">
      <c r="A213" s="323"/>
    </row>
    <row r="214" spans="1:1" x14ac:dyDescent="0.25">
      <c r="A214" s="323"/>
    </row>
    <row r="215" spans="1:1" x14ac:dyDescent="0.25">
      <c r="A215" s="323"/>
    </row>
    <row r="216" spans="1:1" x14ac:dyDescent="0.25">
      <c r="A216" s="323"/>
    </row>
    <row r="217" spans="1:1" x14ac:dyDescent="0.25">
      <c r="A217" s="323"/>
    </row>
    <row r="218" spans="1:1" x14ac:dyDescent="0.25">
      <c r="A218" s="323"/>
    </row>
    <row r="219" spans="1:1" x14ac:dyDescent="0.25">
      <c r="A219" s="323"/>
    </row>
    <row r="220" spans="1:1" x14ac:dyDescent="0.25">
      <c r="A220" s="323"/>
    </row>
    <row r="221" spans="1:1" x14ac:dyDescent="0.25">
      <c r="A221" s="323"/>
    </row>
    <row r="222" spans="1:1" x14ac:dyDescent="0.25">
      <c r="A222" s="323"/>
    </row>
    <row r="223" spans="1:1" x14ac:dyDescent="0.25">
      <c r="A223" s="323"/>
    </row>
    <row r="224" spans="1:1" x14ac:dyDescent="0.25">
      <c r="A224" s="323"/>
    </row>
    <row r="225" spans="1:1" x14ac:dyDescent="0.25">
      <c r="A225" s="323"/>
    </row>
    <row r="226" spans="1:1" x14ac:dyDescent="0.25">
      <c r="A226" s="323"/>
    </row>
    <row r="227" spans="1:1" x14ac:dyDescent="0.25">
      <c r="A227" s="323"/>
    </row>
    <row r="228" spans="1:1" x14ac:dyDescent="0.25">
      <c r="A228" s="323"/>
    </row>
    <row r="229" spans="1:1" x14ac:dyDescent="0.25">
      <c r="A229" s="323"/>
    </row>
    <row r="230" spans="1:1" x14ac:dyDescent="0.25">
      <c r="A230" s="323"/>
    </row>
    <row r="231" spans="1:1" x14ac:dyDescent="0.25">
      <c r="A231" s="323"/>
    </row>
    <row r="232" spans="1:1" x14ac:dyDescent="0.25">
      <c r="A232" s="323"/>
    </row>
    <row r="233" spans="1:1" x14ac:dyDescent="0.25">
      <c r="A233" s="323"/>
    </row>
    <row r="234" spans="1:1" x14ac:dyDescent="0.25">
      <c r="A234" s="323"/>
    </row>
    <row r="235" spans="1:1" x14ac:dyDescent="0.25">
      <c r="A235" s="323"/>
    </row>
    <row r="236" spans="1:1" x14ac:dyDescent="0.25">
      <c r="A236" s="323"/>
    </row>
    <row r="237" spans="1:1" x14ac:dyDescent="0.25">
      <c r="A237" s="323"/>
    </row>
    <row r="238" spans="1:1" x14ac:dyDescent="0.25">
      <c r="A238" s="323"/>
    </row>
    <row r="239" spans="1:1" x14ac:dyDescent="0.25">
      <c r="A239" s="323"/>
    </row>
    <row r="240" spans="1:1" x14ac:dyDescent="0.25">
      <c r="A240" s="323"/>
    </row>
    <row r="241" spans="1:1" x14ac:dyDescent="0.25">
      <c r="A241" s="323"/>
    </row>
    <row r="242" spans="1:1" x14ac:dyDescent="0.25">
      <c r="A242" s="323"/>
    </row>
    <row r="243" spans="1:1" x14ac:dyDescent="0.25">
      <c r="A243" s="323"/>
    </row>
    <row r="244" spans="1:1" x14ac:dyDescent="0.25">
      <c r="A244" s="323"/>
    </row>
    <row r="245" spans="1:1" x14ac:dyDescent="0.25">
      <c r="A245" s="323"/>
    </row>
    <row r="246" spans="1:1" x14ac:dyDescent="0.25">
      <c r="A246" s="323"/>
    </row>
    <row r="247" spans="1:1" x14ac:dyDescent="0.25">
      <c r="A247" s="323"/>
    </row>
    <row r="248" spans="1:1" x14ac:dyDescent="0.25">
      <c r="A248" s="323"/>
    </row>
    <row r="249" spans="1:1" x14ac:dyDescent="0.25">
      <c r="A249" s="323"/>
    </row>
    <row r="250" spans="1:1" x14ac:dyDescent="0.25">
      <c r="A250" s="323"/>
    </row>
    <row r="251" spans="1:1" x14ac:dyDescent="0.25">
      <c r="A251" s="323"/>
    </row>
    <row r="252" spans="1:1" x14ac:dyDescent="0.25">
      <c r="A252" s="323"/>
    </row>
    <row r="253" spans="1:1" x14ac:dyDescent="0.25">
      <c r="A253" s="323"/>
    </row>
    <row r="254" spans="1:1" x14ac:dyDescent="0.25">
      <c r="A254" s="323"/>
    </row>
    <row r="255" spans="1:1" x14ac:dyDescent="0.25">
      <c r="A255" s="323"/>
    </row>
    <row r="256" spans="1:1" x14ac:dyDescent="0.25">
      <c r="A256" s="323"/>
    </row>
    <row r="257" spans="1:1" x14ac:dyDescent="0.25">
      <c r="A257" s="323"/>
    </row>
    <row r="258" spans="1:1" x14ac:dyDescent="0.25">
      <c r="A258" s="323"/>
    </row>
    <row r="259" spans="1:1" x14ac:dyDescent="0.25">
      <c r="A259" s="323"/>
    </row>
    <row r="260" spans="1:1" x14ac:dyDescent="0.25">
      <c r="A260" s="323"/>
    </row>
    <row r="261" spans="1:1" x14ac:dyDescent="0.25">
      <c r="A261" s="323"/>
    </row>
    <row r="262" spans="1:1" x14ac:dyDescent="0.25">
      <c r="A262" s="323"/>
    </row>
    <row r="263" spans="1:1" x14ac:dyDescent="0.25">
      <c r="A263" s="323"/>
    </row>
    <row r="264" spans="1:1" x14ac:dyDescent="0.25">
      <c r="A264" s="323"/>
    </row>
    <row r="265" spans="1:1" x14ac:dyDescent="0.25">
      <c r="A265" s="323"/>
    </row>
    <row r="266" spans="1:1" x14ac:dyDescent="0.25">
      <c r="A266" s="323"/>
    </row>
    <row r="267" spans="1:1" x14ac:dyDescent="0.25">
      <c r="A267" s="323"/>
    </row>
    <row r="268" spans="1:1" x14ac:dyDescent="0.25">
      <c r="A268" s="323"/>
    </row>
    <row r="269" spans="1:1" x14ac:dyDescent="0.25">
      <c r="A269" s="323"/>
    </row>
    <row r="270" spans="1:1" x14ac:dyDescent="0.25">
      <c r="A270" s="323"/>
    </row>
    <row r="271" spans="1:1" x14ac:dyDescent="0.25">
      <c r="A271" s="323"/>
    </row>
    <row r="272" spans="1:1" x14ac:dyDescent="0.25">
      <c r="A272" s="323"/>
    </row>
    <row r="273" spans="1:1" x14ac:dyDescent="0.25">
      <c r="A273" s="323"/>
    </row>
    <row r="274" spans="1:1" x14ac:dyDescent="0.25">
      <c r="A274" s="323"/>
    </row>
    <row r="275" spans="1:1" x14ac:dyDescent="0.25">
      <c r="A275" s="323"/>
    </row>
    <row r="276" spans="1:1" x14ac:dyDescent="0.25">
      <c r="A276" s="323"/>
    </row>
    <row r="277" spans="1:1" x14ac:dyDescent="0.25">
      <c r="A277" s="323"/>
    </row>
    <row r="278" spans="1:1" x14ac:dyDescent="0.25">
      <c r="A278" s="323"/>
    </row>
    <row r="279" spans="1:1" x14ac:dyDescent="0.25">
      <c r="A279" s="323"/>
    </row>
    <row r="280" spans="1:1" x14ac:dyDescent="0.25">
      <c r="A280" s="323"/>
    </row>
    <row r="281" spans="1:1" x14ac:dyDescent="0.25">
      <c r="A281" s="323"/>
    </row>
    <row r="282" spans="1:1" x14ac:dyDescent="0.25">
      <c r="A282" s="323"/>
    </row>
    <row r="283" spans="1:1" x14ac:dyDescent="0.25">
      <c r="A283" s="323"/>
    </row>
    <row r="284" spans="1:1" x14ac:dyDescent="0.25">
      <c r="A284" s="323"/>
    </row>
    <row r="285" spans="1:1" x14ac:dyDescent="0.25">
      <c r="A285" s="323"/>
    </row>
    <row r="286" spans="1:1" x14ac:dyDescent="0.25">
      <c r="A286" s="323"/>
    </row>
    <row r="287" spans="1:1" x14ac:dyDescent="0.25">
      <c r="A287" s="323"/>
    </row>
    <row r="288" spans="1:1" x14ac:dyDescent="0.25">
      <c r="A288" s="323"/>
    </row>
    <row r="289" spans="1:1" x14ac:dyDescent="0.25">
      <c r="A289" s="323"/>
    </row>
    <row r="290" spans="1:1" x14ac:dyDescent="0.25">
      <c r="A290" s="323"/>
    </row>
    <row r="291" spans="1:1" x14ac:dyDescent="0.25">
      <c r="A291" s="323"/>
    </row>
    <row r="292" spans="1:1" x14ac:dyDescent="0.25">
      <c r="A292" s="323"/>
    </row>
    <row r="293" spans="1:1" x14ac:dyDescent="0.25">
      <c r="A293" s="323"/>
    </row>
    <row r="294" spans="1:1" x14ac:dyDescent="0.25">
      <c r="A294" s="323"/>
    </row>
    <row r="295" spans="1:1" x14ac:dyDescent="0.25">
      <c r="A295" s="323"/>
    </row>
    <row r="296" spans="1:1" x14ac:dyDescent="0.25">
      <c r="A296" s="323"/>
    </row>
    <row r="297" spans="1:1" x14ac:dyDescent="0.25">
      <c r="A297" s="323"/>
    </row>
    <row r="298" spans="1:1" x14ac:dyDescent="0.25">
      <c r="A298" s="323"/>
    </row>
    <row r="299" spans="1:1" x14ac:dyDescent="0.25">
      <c r="A299" s="323"/>
    </row>
    <row r="300" spans="1:1" x14ac:dyDescent="0.25">
      <c r="A300" s="323"/>
    </row>
    <row r="301" spans="1:1" x14ac:dyDescent="0.25">
      <c r="A301" s="323"/>
    </row>
    <row r="302" spans="1:1" x14ac:dyDescent="0.25">
      <c r="A302" s="323"/>
    </row>
    <row r="303" spans="1:1" x14ac:dyDescent="0.25">
      <c r="A303" s="323"/>
    </row>
    <row r="304" spans="1:1" x14ac:dyDescent="0.25">
      <c r="A304" s="323"/>
    </row>
    <row r="305" spans="1:1" x14ac:dyDescent="0.25">
      <c r="A305" s="323"/>
    </row>
    <row r="306" spans="1:1" x14ac:dyDescent="0.25">
      <c r="A306" s="323"/>
    </row>
    <row r="307" spans="1:1" x14ac:dyDescent="0.25">
      <c r="A307" s="323"/>
    </row>
    <row r="308" spans="1:1" x14ac:dyDescent="0.25">
      <c r="A308" s="323"/>
    </row>
    <row r="309" spans="1:1" x14ac:dyDescent="0.25">
      <c r="A309" s="323"/>
    </row>
    <row r="310" spans="1:1" x14ac:dyDescent="0.25">
      <c r="A310" s="323"/>
    </row>
    <row r="311" spans="1:1" x14ac:dyDescent="0.25">
      <c r="A311" s="323"/>
    </row>
    <row r="312" spans="1:1" x14ac:dyDescent="0.25">
      <c r="A312" s="323"/>
    </row>
    <row r="313" spans="1:1" x14ac:dyDescent="0.25">
      <c r="A313" s="323"/>
    </row>
    <row r="314" spans="1:1" x14ac:dyDescent="0.25">
      <c r="A314" s="323"/>
    </row>
    <row r="315" spans="1:1" x14ac:dyDescent="0.25">
      <c r="A315" s="323"/>
    </row>
    <row r="316" spans="1:1" x14ac:dyDescent="0.25">
      <c r="A316" s="323"/>
    </row>
    <row r="317" spans="1:1" x14ac:dyDescent="0.25">
      <c r="A317" s="323"/>
    </row>
    <row r="318" spans="1:1" x14ac:dyDescent="0.25">
      <c r="A318" s="323"/>
    </row>
    <row r="319" spans="1:1" x14ac:dyDescent="0.25">
      <c r="A319" s="323"/>
    </row>
    <row r="320" spans="1:1" x14ac:dyDescent="0.25">
      <c r="A320" s="323"/>
    </row>
    <row r="321" spans="1:1" x14ac:dyDescent="0.25">
      <c r="A321" s="323"/>
    </row>
    <row r="322" spans="1:1" x14ac:dyDescent="0.25">
      <c r="A322" s="323"/>
    </row>
    <row r="323" spans="1:1" x14ac:dyDescent="0.25">
      <c r="A323" s="323"/>
    </row>
    <row r="324" spans="1:1" x14ac:dyDescent="0.25">
      <c r="A324" s="323"/>
    </row>
    <row r="325" spans="1:1" x14ac:dyDescent="0.25">
      <c r="A325" s="323"/>
    </row>
    <row r="326" spans="1:1" x14ac:dyDescent="0.25">
      <c r="A326" s="323"/>
    </row>
    <row r="327" spans="1:1" x14ac:dyDescent="0.25">
      <c r="A327" s="323"/>
    </row>
    <row r="328" spans="1:1" x14ac:dyDescent="0.25">
      <c r="A328" s="323"/>
    </row>
    <row r="329" spans="1:1" x14ac:dyDescent="0.25">
      <c r="A329" s="323"/>
    </row>
    <row r="330" spans="1:1" x14ac:dyDescent="0.25">
      <c r="A330" s="323"/>
    </row>
    <row r="331" spans="1:1" x14ac:dyDescent="0.25">
      <c r="A331" s="323"/>
    </row>
    <row r="332" spans="1:1" x14ac:dyDescent="0.25">
      <c r="A332" s="323"/>
    </row>
    <row r="333" spans="1:1" x14ac:dyDescent="0.25">
      <c r="A333" s="323"/>
    </row>
    <row r="334" spans="1:1" x14ac:dyDescent="0.25">
      <c r="A334" s="323"/>
    </row>
    <row r="335" spans="1:1" x14ac:dyDescent="0.25">
      <c r="A335" s="323"/>
    </row>
    <row r="336" spans="1:1" x14ac:dyDescent="0.25">
      <c r="A336" s="323"/>
    </row>
    <row r="337" spans="1:1" x14ac:dyDescent="0.25">
      <c r="A337" s="323"/>
    </row>
    <row r="338" spans="1:1" x14ac:dyDescent="0.25">
      <c r="A338" s="323"/>
    </row>
    <row r="339" spans="1:1" x14ac:dyDescent="0.25">
      <c r="A339" s="323"/>
    </row>
    <row r="340" spans="1:1" x14ac:dyDescent="0.25">
      <c r="A340" s="323"/>
    </row>
    <row r="341" spans="1:1" x14ac:dyDescent="0.25">
      <c r="A341" s="323"/>
    </row>
    <row r="342" spans="1:1" x14ac:dyDescent="0.25">
      <c r="A342" s="323"/>
    </row>
    <row r="343" spans="1:1" x14ac:dyDescent="0.25">
      <c r="A343" s="323"/>
    </row>
    <row r="344" spans="1:1" x14ac:dyDescent="0.25">
      <c r="A344" s="323"/>
    </row>
    <row r="345" spans="1:1" x14ac:dyDescent="0.25">
      <c r="A345" s="323"/>
    </row>
    <row r="346" spans="1:1" x14ac:dyDescent="0.25">
      <c r="A346" s="323"/>
    </row>
    <row r="347" spans="1:1" x14ac:dyDescent="0.25">
      <c r="A347" s="323"/>
    </row>
    <row r="348" spans="1:1" x14ac:dyDescent="0.25">
      <c r="A348" s="323"/>
    </row>
    <row r="349" spans="1:1" x14ac:dyDescent="0.25">
      <c r="A349" s="323"/>
    </row>
    <row r="350" spans="1:1" x14ac:dyDescent="0.25">
      <c r="A350" s="323"/>
    </row>
    <row r="351" spans="1:1" x14ac:dyDescent="0.25">
      <c r="A351" s="323"/>
    </row>
    <row r="352" spans="1:1" x14ac:dyDescent="0.25">
      <c r="A352" s="323"/>
    </row>
    <row r="353" spans="1:1" x14ac:dyDescent="0.25">
      <c r="A353" s="323"/>
    </row>
    <row r="354" spans="1:1" x14ac:dyDescent="0.25">
      <c r="A354" s="323"/>
    </row>
    <row r="355" spans="1:1" x14ac:dyDescent="0.25">
      <c r="A355" s="323"/>
    </row>
    <row r="356" spans="1:1" x14ac:dyDescent="0.25">
      <c r="A356" s="323"/>
    </row>
    <row r="357" spans="1:1" x14ac:dyDescent="0.25">
      <c r="A357" s="323"/>
    </row>
    <row r="358" spans="1:1" x14ac:dyDescent="0.25">
      <c r="A358" s="323"/>
    </row>
    <row r="359" spans="1:1" x14ac:dyDescent="0.25">
      <c r="A359" s="323"/>
    </row>
    <row r="360" spans="1:1" x14ac:dyDescent="0.25">
      <c r="A360" s="323"/>
    </row>
    <row r="361" spans="1:1" x14ac:dyDescent="0.25">
      <c r="A361" s="323"/>
    </row>
    <row r="362" spans="1:1" x14ac:dyDescent="0.25">
      <c r="A362" s="323"/>
    </row>
    <row r="363" spans="1:1" x14ac:dyDescent="0.25">
      <c r="A363" s="323"/>
    </row>
    <row r="364" spans="1:1" x14ac:dyDescent="0.25">
      <c r="A364" s="323"/>
    </row>
    <row r="365" spans="1:1" x14ac:dyDescent="0.25">
      <c r="A365" s="323"/>
    </row>
    <row r="366" spans="1:1" x14ac:dyDescent="0.25">
      <c r="A366" s="323"/>
    </row>
    <row r="367" spans="1:1" x14ac:dyDescent="0.25">
      <c r="A367" s="323"/>
    </row>
    <row r="368" spans="1:1" x14ac:dyDescent="0.25">
      <c r="A368" s="323"/>
    </row>
    <row r="369" spans="1:1" x14ac:dyDescent="0.25">
      <c r="A369" s="323"/>
    </row>
    <row r="370" spans="1:1" x14ac:dyDescent="0.25">
      <c r="A370" s="323"/>
    </row>
    <row r="371" spans="1:1" x14ac:dyDescent="0.25">
      <c r="A371" s="323"/>
    </row>
    <row r="372" spans="1:1" x14ac:dyDescent="0.25">
      <c r="A372" s="323"/>
    </row>
    <row r="373" spans="1:1" x14ac:dyDescent="0.25">
      <c r="A373" s="323"/>
    </row>
    <row r="374" spans="1:1" x14ac:dyDescent="0.25">
      <c r="A374" s="323"/>
    </row>
    <row r="375" spans="1:1" x14ac:dyDescent="0.25">
      <c r="A375" s="323"/>
    </row>
    <row r="376" spans="1:1" x14ac:dyDescent="0.25">
      <c r="A376" s="323"/>
    </row>
    <row r="377" spans="1:1" x14ac:dyDescent="0.25">
      <c r="A377" s="323"/>
    </row>
    <row r="378" spans="1:1" x14ac:dyDescent="0.25">
      <c r="A378" s="323"/>
    </row>
    <row r="379" spans="1:1" x14ac:dyDescent="0.25">
      <c r="A379" s="323"/>
    </row>
    <row r="380" spans="1:1" x14ac:dyDescent="0.25">
      <c r="A380" s="323"/>
    </row>
    <row r="381" spans="1:1" x14ac:dyDescent="0.25">
      <c r="A381" s="323"/>
    </row>
    <row r="382" spans="1:1" x14ac:dyDescent="0.25">
      <c r="A382" s="323"/>
    </row>
    <row r="383" spans="1:1" x14ac:dyDescent="0.25">
      <c r="A383" s="323"/>
    </row>
    <row r="384" spans="1:1" x14ac:dyDescent="0.25">
      <c r="A384" s="323"/>
    </row>
    <row r="385" spans="1:1" x14ac:dyDescent="0.25">
      <c r="A385" s="323"/>
    </row>
    <row r="386" spans="1:1" x14ac:dyDescent="0.25">
      <c r="A386" s="323"/>
    </row>
    <row r="387" spans="1:1" x14ac:dyDescent="0.25">
      <c r="A387" s="323"/>
    </row>
    <row r="388" spans="1:1" x14ac:dyDescent="0.25">
      <c r="A388" s="323"/>
    </row>
    <row r="389" spans="1:1" x14ac:dyDescent="0.25">
      <c r="A389" s="323"/>
    </row>
    <row r="390" spans="1:1" x14ac:dyDescent="0.25">
      <c r="A390" s="323"/>
    </row>
    <row r="391" spans="1:1" x14ac:dyDescent="0.25">
      <c r="A391" s="323"/>
    </row>
    <row r="392" spans="1:1" x14ac:dyDescent="0.25">
      <c r="A392" s="323"/>
    </row>
    <row r="393" spans="1:1" x14ac:dyDescent="0.25">
      <c r="A393" s="323"/>
    </row>
    <row r="394" spans="1:1" x14ac:dyDescent="0.25">
      <c r="A394" s="323"/>
    </row>
    <row r="395" spans="1:1" x14ac:dyDescent="0.25">
      <c r="A395" s="323"/>
    </row>
    <row r="396" spans="1:1" x14ac:dyDescent="0.25">
      <c r="A396" s="323"/>
    </row>
    <row r="397" spans="1:1" x14ac:dyDescent="0.25">
      <c r="A397" s="323"/>
    </row>
    <row r="398" spans="1:1" x14ac:dyDescent="0.25">
      <c r="A398" s="323"/>
    </row>
    <row r="399" spans="1:1" x14ac:dyDescent="0.25">
      <c r="A399" s="323"/>
    </row>
    <row r="400" spans="1:1" x14ac:dyDescent="0.25">
      <c r="A400" s="323"/>
    </row>
    <row r="401" spans="1:1" x14ac:dyDescent="0.25">
      <c r="A401" s="323"/>
    </row>
    <row r="402" spans="1:1" x14ac:dyDescent="0.25">
      <c r="A402" s="323"/>
    </row>
    <row r="403" spans="1:1" x14ac:dyDescent="0.25">
      <c r="A403" s="323"/>
    </row>
    <row r="404" spans="1:1" x14ac:dyDescent="0.25">
      <c r="A404" s="323"/>
    </row>
    <row r="405" spans="1:1" x14ac:dyDescent="0.25">
      <c r="A405" s="323"/>
    </row>
    <row r="406" spans="1:1" x14ac:dyDescent="0.25">
      <c r="A406" s="323"/>
    </row>
    <row r="407" spans="1:1" x14ac:dyDescent="0.25">
      <c r="A407" s="323"/>
    </row>
    <row r="408" spans="1:1" x14ac:dyDescent="0.25">
      <c r="A408" s="323"/>
    </row>
    <row r="409" spans="1:1" x14ac:dyDescent="0.25">
      <c r="A409" s="323"/>
    </row>
    <row r="410" spans="1:1" x14ac:dyDescent="0.25">
      <c r="A410" s="323"/>
    </row>
    <row r="411" spans="1:1" x14ac:dyDescent="0.25">
      <c r="A411" s="323"/>
    </row>
    <row r="412" spans="1:1" x14ac:dyDescent="0.25">
      <c r="A412" s="323"/>
    </row>
    <row r="413" spans="1:1" x14ac:dyDescent="0.25">
      <c r="A413" s="323"/>
    </row>
    <row r="414" spans="1:1" x14ac:dyDescent="0.25">
      <c r="A414" s="323"/>
    </row>
    <row r="415" spans="1:1" x14ac:dyDescent="0.25">
      <c r="A415" s="323"/>
    </row>
    <row r="416" spans="1:1" x14ac:dyDescent="0.25">
      <c r="A416" s="323"/>
    </row>
    <row r="417" spans="1:1" x14ac:dyDescent="0.25">
      <c r="A417" s="323"/>
    </row>
    <row r="418" spans="1:1" x14ac:dyDescent="0.25">
      <c r="A418" s="323"/>
    </row>
    <row r="419" spans="1:1" x14ac:dyDescent="0.25">
      <c r="A419" s="323"/>
    </row>
    <row r="420" spans="1:1" x14ac:dyDescent="0.25">
      <c r="A420" s="323"/>
    </row>
    <row r="421" spans="1:1" x14ac:dyDescent="0.25">
      <c r="A421" s="323"/>
    </row>
    <row r="422" spans="1:1" x14ac:dyDescent="0.25">
      <c r="A422" s="323"/>
    </row>
    <row r="423" spans="1:1" x14ac:dyDescent="0.25">
      <c r="A423" s="323"/>
    </row>
    <row r="424" spans="1:1" x14ac:dyDescent="0.25">
      <c r="A424" s="323"/>
    </row>
    <row r="425" spans="1:1" x14ac:dyDescent="0.25">
      <c r="A425" s="323"/>
    </row>
    <row r="426" spans="1:1" x14ac:dyDescent="0.25">
      <c r="A426" s="323"/>
    </row>
    <row r="427" spans="1:1" x14ac:dyDescent="0.25">
      <c r="A427" s="323"/>
    </row>
    <row r="428" spans="1:1" x14ac:dyDescent="0.25">
      <c r="A428" s="323"/>
    </row>
    <row r="429" spans="1:1" x14ac:dyDescent="0.25">
      <c r="A429" s="323"/>
    </row>
    <row r="430" spans="1:1" x14ac:dyDescent="0.25">
      <c r="A430" s="323"/>
    </row>
    <row r="431" spans="1:1" x14ac:dyDescent="0.25">
      <c r="A431" s="323"/>
    </row>
    <row r="432" spans="1:1" x14ac:dyDescent="0.25">
      <c r="A432" s="323"/>
    </row>
    <row r="433" spans="1:1" x14ac:dyDescent="0.25">
      <c r="A433" s="323"/>
    </row>
    <row r="434" spans="1:1" x14ac:dyDescent="0.25">
      <c r="A434" s="323"/>
    </row>
    <row r="435" spans="1:1" x14ac:dyDescent="0.25">
      <c r="A435" s="323"/>
    </row>
    <row r="436" spans="1:1" x14ac:dyDescent="0.25">
      <c r="A436" s="323"/>
    </row>
    <row r="437" spans="1:1" x14ac:dyDescent="0.25">
      <c r="A437" s="323"/>
    </row>
    <row r="438" spans="1:1" x14ac:dyDescent="0.25">
      <c r="A438" s="323"/>
    </row>
    <row r="439" spans="1:1" x14ac:dyDescent="0.25">
      <c r="A439" s="323"/>
    </row>
    <row r="440" spans="1:1" x14ac:dyDescent="0.25">
      <c r="A440" s="323"/>
    </row>
    <row r="441" spans="1:1" x14ac:dyDescent="0.25">
      <c r="A441" s="323"/>
    </row>
    <row r="442" spans="1:1" x14ac:dyDescent="0.25">
      <c r="A442" s="323"/>
    </row>
    <row r="443" spans="1:1" x14ac:dyDescent="0.25">
      <c r="A443" s="323"/>
    </row>
    <row r="444" spans="1:1" x14ac:dyDescent="0.25">
      <c r="A444" s="323"/>
    </row>
    <row r="445" spans="1:1" x14ac:dyDescent="0.25">
      <c r="A445" s="323"/>
    </row>
    <row r="446" spans="1:1" x14ac:dyDescent="0.25">
      <c r="A446" s="323"/>
    </row>
    <row r="447" spans="1:1" x14ac:dyDescent="0.25">
      <c r="A447" s="323"/>
    </row>
    <row r="448" spans="1:1" x14ac:dyDescent="0.25">
      <c r="A448" s="323"/>
    </row>
    <row r="449" spans="1:1" x14ac:dyDescent="0.25">
      <c r="A449" s="323"/>
    </row>
    <row r="450" spans="1:1" x14ac:dyDescent="0.25">
      <c r="A450" s="323"/>
    </row>
    <row r="451" spans="1:1" x14ac:dyDescent="0.25">
      <c r="A451" s="323"/>
    </row>
    <row r="452" spans="1:1" x14ac:dyDescent="0.25">
      <c r="A452" s="323"/>
    </row>
    <row r="453" spans="1:1" x14ac:dyDescent="0.25">
      <c r="A453" s="323"/>
    </row>
    <row r="454" spans="1:1" x14ac:dyDescent="0.25">
      <c r="A454" s="323"/>
    </row>
    <row r="455" spans="1:1" x14ac:dyDescent="0.25">
      <c r="A455" s="323"/>
    </row>
    <row r="456" spans="1:1" x14ac:dyDescent="0.25">
      <c r="A456" s="323"/>
    </row>
    <row r="457" spans="1:1" x14ac:dyDescent="0.25">
      <c r="A457" s="323"/>
    </row>
    <row r="458" spans="1:1" x14ac:dyDescent="0.25">
      <c r="A458" s="323"/>
    </row>
    <row r="459" spans="1:1" x14ac:dyDescent="0.25">
      <c r="A459" s="323"/>
    </row>
    <row r="460" spans="1:1" x14ac:dyDescent="0.25">
      <c r="A460" s="323"/>
    </row>
    <row r="461" spans="1:1" x14ac:dyDescent="0.25">
      <c r="A461" s="323"/>
    </row>
    <row r="462" spans="1:1" x14ac:dyDescent="0.25">
      <c r="A462" s="323"/>
    </row>
    <row r="463" spans="1:1" x14ac:dyDescent="0.25">
      <c r="A463" s="323"/>
    </row>
    <row r="464" spans="1:1" x14ac:dyDescent="0.25">
      <c r="A464" s="323"/>
    </row>
    <row r="465" spans="1:1" x14ac:dyDescent="0.25">
      <c r="A465" s="323"/>
    </row>
    <row r="466" spans="1:1" x14ac:dyDescent="0.25">
      <c r="A466" s="323"/>
    </row>
    <row r="467" spans="1:1" x14ac:dyDescent="0.25">
      <c r="A467" s="323"/>
    </row>
    <row r="468" spans="1:1" x14ac:dyDescent="0.25">
      <c r="A468" s="323"/>
    </row>
    <row r="469" spans="1:1" x14ac:dyDescent="0.25">
      <c r="A469" s="323"/>
    </row>
    <row r="470" spans="1:1" x14ac:dyDescent="0.25">
      <c r="A470" s="323"/>
    </row>
    <row r="471" spans="1:1" x14ac:dyDescent="0.25">
      <c r="A471" s="323"/>
    </row>
    <row r="472" spans="1:1" x14ac:dyDescent="0.25">
      <c r="A472" s="323"/>
    </row>
    <row r="473" spans="1:1" x14ac:dyDescent="0.25">
      <c r="A473" s="323"/>
    </row>
    <row r="474" spans="1:1" x14ac:dyDescent="0.25">
      <c r="A474" s="323"/>
    </row>
    <row r="475" spans="1:1" x14ac:dyDescent="0.25">
      <c r="A475" s="323"/>
    </row>
    <row r="476" spans="1:1" x14ac:dyDescent="0.25">
      <c r="A476" s="323"/>
    </row>
    <row r="477" spans="1:1" x14ac:dyDescent="0.25">
      <c r="A477" s="323"/>
    </row>
    <row r="478" spans="1:1" x14ac:dyDescent="0.25">
      <c r="A478" s="323"/>
    </row>
    <row r="479" spans="1:1" x14ac:dyDescent="0.25">
      <c r="A479" s="323"/>
    </row>
    <row r="480" spans="1:1" x14ac:dyDescent="0.25">
      <c r="A480" s="323"/>
    </row>
    <row r="481" spans="1:1" x14ac:dyDescent="0.25">
      <c r="A481" s="323"/>
    </row>
    <row r="482" spans="1:1" x14ac:dyDescent="0.25">
      <c r="A482" s="323"/>
    </row>
    <row r="483" spans="1:1" x14ac:dyDescent="0.25">
      <c r="A483" s="323"/>
    </row>
    <row r="484" spans="1:1" x14ac:dyDescent="0.25">
      <c r="A484" s="323"/>
    </row>
    <row r="485" spans="1:1" x14ac:dyDescent="0.25">
      <c r="A485" s="323"/>
    </row>
    <row r="486" spans="1:1" x14ac:dyDescent="0.25">
      <c r="A486" s="323"/>
    </row>
    <row r="487" spans="1:1" x14ac:dyDescent="0.25">
      <c r="A487" s="323"/>
    </row>
    <row r="488" spans="1:1" x14ac:dyDescent="0.25">
      <c r="A488" s="323"/>
    </row>
    <row r="489" spans="1:1" x14ac:dyDescent="0.25">
      <c r="A489" s="323"/>
    </row>
    <row r="490" spans="1:1" x14ac:dyDescent="0.25">
      <c r="A490" s="323"/>
    </row>
    <row r="491" spans="1:1" x14ac:dyDescent="0.25">
      <c r="A491" s="323"/>
    </row>
    <row r="492" spans="1:1" x14ac:dyDescent="0.25">
      <c r="A492" s="323"/>
    </row>
    <row r="493" spans="1:1" x14ac:dyDescent="0.25">
      <c r="A493" s="323"/>
    </row>
    <row r="494" spans="1:1" x14ac:dyDescent="0.25">
      <c r="A494" s="323"/>
    </row>
    <row r="495" spans="1:1" x14ac:dyDescent="0.25">
      <c r="A495" s="323"/>
    </row>
    <row r="496" spans="1:1" x14ac:dyDescent="0.25">
      <c r="A496" s="323"/>
    </row>
    <row r="497" spans="1:1" x14ac:dyDescent="0.25">
      <c r="A497" s="323"/>
    </row>
    <row r="498" spans="1:1" x14ac:dyDescent="0.25">
      <c r="A498" s="323"/>
    </row>
    <row r="499" spans="1:1" x14ac:dyDescent="0.25">
      <c r="A499" s="323"/>
    </row>
    <row r="500" spans="1:1" x14ac:dyDescent="0.25">
      <c r="A500" s="323"/>
    </row>
    <row r="501" spans="1:1" x14ac:dyDescent="0.25">
      <c r="A501" s="323"/>
    </row>
    <row r="502" spans="1:1" x14ac:dyDescent="0.25">
      <c r="A502" s="323"/>
    </row>
    <row r="503" spans="1:1" x14ac:dyDescent="0.25">
      <c r="A503" s="323"/>
    </row>
    <row r="504" spans="1:1" x14ac:dyDescent="0.25">
      <c r="A504" s="323"/>
    </row>
    <row r="505" spans="1:1" x14ac:dyDescent="0.25">
      <c r="A505" s="323"/>
    </row>
    <row r="506" spans="1:1" x14ac:dyDescent="0.25">
      <c r="A506" s="323"/>
    </row>
    <row r="507" spans="1:1" x14ac:dyDescent="0.25">
      <c r="A507" s="323"/>
    </row>
    <row r="508" spans="1:1" x14ac:dyDescent="0.25">
      <c r="A508" s="323"/>
    </row>
    <row r="509" spans="1:1" x14ac:dyDescent="0.25">
      <c r="A509" s="323"/>
    </row>
    <row r="510" spans="1:1" x14ac:dyDescent="0.25">
      <c r="A510" s="323"/>
    </row>
    <row r="511" spans="1:1" x14ac:dyDescent="0.25">
      <c r="A511" s="323"/>
    </row>
    <row r="512" spans="1:1" x14ac:dyDescent="0.25">
      <c r="A512" s="323"/>
    </row>
    <row r="513" spans="1:1" x14ac:dyDescent="0.25">
      <c r="A513" s="323"/>
    </row>
    <row r="514" spans="1:1" x14ac:dyDescent="0.25">
      <c r="A514" s="323"/>
    </row>
    <row r="515" spans="1:1" x14ac:dyDescent="0.25">
      <c r="A515" s="323"/>
    </row>
    <row r="516" spans="1:1" x14ac:dyDescent="0.25">
      <c r="A516" s="323"/>
    </row>
    <row r="517" spans="1:1" x14ac:dyDescent="0.25">
      <c r="A517" s="323"/>
    </row>
    <row r="518" spans="1:1" x14ac:dyDescent="0.25">
      <c r="A518" s="323"/>
    </row>
    <row r="519" spans="1:1" x14ac:dyDescent="0.25">
      <c r="A519" s="323"/>
    </row>
    <row r="520" spans="1:1" x14ac:dyDescent="0.25">
      <c r="A520" s="323"/>
    </row>
    <row r="521" spans="1:1" x14ac:dyDescent="0.25">
      <c r="A521" s="323"/>
    </row>
    <row r="522" spans="1:1" x14ac:dyDescent="0.25">
      <c r="A522" s="323"/>
    </row>
    <row r="523" spans="1:1" x14ac:dyDescent="0.25">
      <c r="A523" s="323"/>
    </row>
    <row r="524" spans="1:1" x14ac:dyDescent="0.25">
      <c r="A524" s="323"/>
    </row>
    <row r="525" spans="1:1" x14ac:dyDescent="0.25">
      <c r="A525" s="323"/>
    </row>
    <row r="526" spans="1:1" x14ac:dyDescent="0.25">
      <c r="A526" s="323"/>
    </row>
    <row r="527" spans="1:1" x14ac:dyDescent="0.25">
      <c r="A527" s="323"/>
    </row>
    <row r="528" spans="1:1" x14ac:dyDescent="0.25">
      <c r="A528" s="323"/>
    </row>
    <row r="529" spans="1:1" x14ac:dyDescent="0.25">
      <c r="A529" s="323"/>
    </row>
    <row r="530" spans="1:1" x14ac:dyDescent="0.25">
      <c r="A530" s="323"/>
    </row>
    <row r="531" spans="1:1" x14ac:dyDescent="0.25">
      <c r="A531" s="323"/>
    </row>
    <row r="532" spans="1:1" x14ac:dyDescent="0.25">
      <c r="A532" s="323"/>
    </row>
    <row r="533" spans="1:1" x14ac:dyDescent="0.25">
      <c r="A533" s="323"/>
    </row>
    <row r="534" spans="1:1" x14ac:dyDescent="0.25">
      <c r="A534" s="323"/>
    </row>
    <row r="535" spans="1:1" x14ac:dyDescent="0.25">
      <c r="A535" s="323"/>
    </row>
    <row r="536" spans="1:1" x14ac:dyDescent="0.25">
      <c r="A536" s="323"/>
    </row>
    <row r="537" spans="1:1" x14ac:dyDescent="0.25">
      <c r="A537" s="323"/>
    </row>
    <row r="538" spans="1:1" x14ac:dyDescent="0.25">
      <c r="A538" s="323"/>
    </row>
    <row r="539" spans="1:1" x14ac:dyDescent="0.25">
      <c r="A539" s="323"/>
    </row>
    <row r="540" spans="1:1" x14ac:dyDescent="0.25">
      <c r="A540" s="323"/>
    </row>
    <row r="541" spans="1:1" x14ac:dyDescent="0.25">
      <c r="A541" s="323"/>
    </row>
    <row r="542" spans="1:1" x14ac:dyDescent="0.25">
      <c r="A542" s="323"/>
    </row>
    <row r="543" spans="1:1" x14ac:dyDescent="0.25">
      <c r="A543" s="323"/>
    </row>
    <row r="544" spans="1:1" x14ac:dyDescent="0.25">
      <c r="A544" s="323"/>
    </row>
    <row r="545" spans="1:1" x14ac:dyDescent="0.25">
      <c r="A545" s="323"/>
    </row>
    <row r="546" spans="1:1" x14ac:dyDescent="0.25">
      <c r="A546" s="323"/>
    </row>
    <row r="547" spans="1:1" x14ac:dyDescent="0.25">
      <c r="A547" s="323"/>
    </row>
    <row r="548" spans="1:1" x14ac:dyDescent="0.25">
      <c r="A548" s="323"/>
    </row>
    <row r="549" spans="1:1" x14ac:dyDescent="0.25">
      <c r="A549" s="323"/>
    </row>
    <row r="550" spans="1:1" x14ac:dyDescent="0.25">
      <c r="A550" s="323"/>
    </row>
    <row r="551" spans="1:1" x14ac:dyDescent="0.25">
      <c r="A551" s="323"/>
    </row>
    <row r="552" spans="1:1" x14ac:dyDescent="0.25">
      <c r="A552" s="323"/>
    </row>
    <row r="553" spans="1:1" x14ac:dyDescent="0.25">
      <c r="A553" s="323"/>
    </row>
    <row r="554" spans="1:1" x14ac:dyDescent="0.25">
      <c r="A554" s="323"/>
    </row>
    <row r="555" spans="1:1" x14ac:dyDescent="0.25">
      <c r="A555" s="323"/>
    </row>
    <row r="556" spans="1:1" x14ac:dyDescent="0.25">
      <c r="A556" s="323"/>
    </row>
    <row r="557" spans="1:1" x14ac:dyDescent="0.25">
      <c r="A557" s="323"/>
    </row>
    <row r="558" spans="1:1" x14ac:dyDescent="0.25">
      <c r="A558" s="323"/>
    </row>
    <row r="559" spans="1:1" x14ac:dyDescent="0.25">
      <c r="A559" s="323"/>
    </row>
    <row r="560" spans="1:1" x14ac:dyDescent="0.25">
      <c r="A560" s="323"/>
    </row>
    <row r="561" spans="1:1" x14ac:dyDescent="0.25">
      <c r="A561" s="323"/>
    </row>
    <row r="562" spans="1:1" x14ac:dyDescent="0.25">
      <c r="A562" s="323"/>
    </row>
    <row r="563" spans="1:1" x14ac:dyDescent="0.25">
      <c r="A563" s="323"/>
    </row>
    <row r="564" spans="1:1" x14ac:dyDescent="0.25">
      <c r="A564" s="323"/>
    </row>
    <row r="565" spans="1:1" x14ac:dyDescent="0.25">
      <c r="A565" s="323"/>
    </row>
    <row r="566" spans="1:1" x14ac:dyDescent="0.25">
      <c r="A566" s="323"/>
    </row>
    <row r="567" spans="1:1" x14ac:dyDescent="0.25">
      <c r="A567" s="323"/>
    </row>
    <row r="568" spans="1:1" x14ac:dyDescent="0.25">
      <c r="A568" s="323"/>
    </row>
    <row r="569" spans="1:1" x14ac:dyDescent="0.25">
      <c r="A569" s="323"/>
    </row>
    <row r="570" spans="1:1" x14ac:dyDescent="0.25">
      <c r="A570" s="323"/>
    </row>
    <row r="571" spans="1:1" x14ac:dyDescent="0.25">
      <c r="A571" s="323"/>
    </row>
    <row r="572" spans="1:1" x14ac:dyDescent="0.25">
      <c r="A572" s="323"/>
    </row>
    <row r="573" spans="1:1" x14ac:dyDescent="0.25">
      <c r="A573" s="323"/>
    </row>
    <row r="574" spans="1:1" x14ac:dyDescent="0.25">
      <c r="A574" s="323"/>
    </row>
    <row r="575" spans="1:1" x14ac:dyDescent="0.25">
      <c r="A575" s="323"/>
    </row>
    <row r="576" spans="1:1" x14ac:dyDescent="0.25">
      <c r="A576" s="323"/>
    </row>
    <row r="577" spans="1:1" x14ac:dyDescent="0.25">
      <c r="A577" s="323"/>
    </row>
    <row r="578" spans="1:1" x14ac:dyDescent="0.25">
      <c r="A578" s="323"/>
    </row>
    <row r="579" spans="1:1" x14ac:dyDescent="0.25">
      <c r="A579" s="323"/>
    </row>
    <row r="580" spans="1:1" x14ac:dyDescent="0.25">
      <c r="A580" s="323"/>
    </row>
    <row r="581" spans="1:1" x14ac:dyDescent="0.25">
      <c r="A581" s="323"/>
    </row>
    <row r="582" spans="1:1" x14ac:dyDescent="0.25">
      <c r="A582" s="323"/>
    </row>
    <row r="583" spans="1:1" x14ac:dyDescent="0.25">
      <c r="A583" s="323"/>
    </row>
    <row r="584" spans="1:1" x14ac:dyDescent="0.25">
      <c r="A584" s="323"/>
    </row>
    <row r="585" spans="1:1" x14ac:dyDescent="0.25">
      <c r="A585" s="323"/>
    </row>
    <row r="586" spans="1:1" x14ac:dyDescent="0.25">
      <c r="A586" s="323"/>
    </row>
    <row r="587" spans="1:1" x14ac:dyDescent="0.25">
      <c r="A587" s="323"/>
    </row>
    <row r="588" spans="1:1" x14ac:dyDescent="0.25">
      <c r="A588" s="323"/>
    </row>
    <row r="589" spans="1:1" x14ac:dyDescent="0.25">
      <c r="A589" s="323"/>
    </row>
    <row r="590" spans="1:1" x14ac:dyDescent="0.25">
      <c r="A590" s="323"/>
    </row>
    <row r="591" spans="1:1" x14ac:dyDescent="0.25">
      <c r="A591" s="323"/>
    </row>
    <row r="592" spans="1:1" x14ac:dyDescent="0.25">
      <c r="A592" s="323"/>
    </row>
    <row r="593" spans="1:1" x14ac:dyDescent="0.25">
      <c r="A593" s="323"/>
    </row>
    <row r="594" spans="1:1" x14ac:dyDescent="0.25">
      <c r="A594" s="323"/>
    </row>
    <row r="595" spans="1:1" x14ac:dyDescent="0.25">
      <c r="A595" s="323"/>
    </row>
    <row r="596" spans="1:1" x14ac:dyDescent="0.25">
      <c r="A596" s="323"/>
    </row>
    <row r="597" spans="1:1" x14ac:dyDescent="0.25">
      <c r="A597" s="323"/>
    </row>
    <row r="598" spans="1:1" x14ac:dyDescent="0.25">
      <c r="A598" s="323"/>
    </row>
    <row r="599" spans="1:1" x14ac:dyDescent="0.25">
      <c r="A599" s="323"/>
    </row>
    <row r="600" spans="1:1" x14ac:dyDescent="0.25">
      <c r="A600" s="323"/>
    </row>
    <row r="601" spans="1:1" x14ac:dyDescent="0.25">
      <c r="A601" s="323"/>
    </row>
    <row r="602" spans="1:1" x14ac:dyDescent="0.25">
      <c r="A602" s="323"/>
    </row>
    <row r="603" spans="1:1" x14ac:dyDescent="0.25">
      <c r="A603" s="323"/>
    </row>
    <row r="604" spans="1:1" x14ac:dyDescent="0.25">
      <c r="A604" s="323"/>
    </row>
    <row r="605" spans="1:1" x14ac:dyDescent="0.25">
      <c r="A605" s="323"/>
    </row>
    <row r="606" spans="1:1" x14ac:dyDescent="0.25">
      <c r="A606" s="323"/>
    </row>
    <row r="607" spans="1:1" x14ac:dyDescent="0.25">
      <c r="A607" s="323"/>
    </row>
    <row r="608" spans="1:1" x14ac:dyDescent="0.25">
      <c r="A608" s="323"/>
    </row>
    <row r="609" spans="1:1" x14ac:dyDescent="0.25">
      <c r="A609" s="323"/>
    </row>
    <row r="610" spans="1:1" x14ac:dyDescent="0.25">
      <c r="A610" s="323"/>
    </row>
    <row r="611" spans="1:1" x14ac:dyDescent="0.25">
      <c r="A611" s="323"/>
    </row>
    <row r="612" spans="1:1" x14ac:dyDescent="0.25">
      <c r="A612" s="323"/>
    </row>
    <row r="613" spans="1:1" x14ac:dyDescent="0.25">
      <c r="A613" s="323"/>
    </row>
    <row r="614" spans="1:1" x14ac:dyDescent="0.25">
      <c r="A614" s="323"/>
    </row>
    <row r="615" spans="1:1" x14ac:dyDescent="0.25">
      <c r="A615" s="323"/>
    </row>
    <row r="616" spans="1:1" x14ac:dyDescent="0.25">
      <c r="A616" s="323"/>
    </row>
    <row r="617" spans="1:1" x14ac:dyDescent="0.25">
      <c r="A617" s="323"/>
    </row>
    <row r="618" spans="1:1" x14ac:dyDescent="0.25">
      <c r="A618" s="323"/>
    </row>
    <row r="619" spans="1:1" x14ac:dyDescent="0.25">
      <c r="A619" s="323"/>
    </row>
    <row r="620" spans="1:1" x14ac:dyDescent="0.25">
      <c r="A620" s="323"/>
    </row>
    <row r="621" spans="1:1" x14ac:dyDescent="0.25">
      <c r="A621" s="323"/>
    </row>
    <row r="622" spans="1:1" x14ac:dyDescent="0.25">
      <c r="A622" s="323"/>
    </row>
    <row r="623" spans="1:1" x14ac:dyDescent="0.25">
      <c r="A623" s="323"/>
    </row>
    <row r="624" spans="1:1" x14ac:dyDescent="0.25">
      <c r="A624" s="323"/>
    </row>
    <row r="625" spans="1:1" x14ac:dyDescent="0.25">
      <c r="A625" s="323"/>
    </row>
    <row r="626" spans="1:1" x14ac:dyDescent="0.25">
      <c r="A626" s="323"/>
    </row>
    <row r="627" spans="1:1" x14ac:dyDescent="0.25">
      <c r="A627" s="323"/>
    </row>
    <row r="628" spans="1:1" x14ac:dyDescent="0.25">
      <c r="A628" s="323"/>
    </row>
    <row r="629" spans="1:1" x14ac:dyDescent="0.25">
      <c r="A629" s="323"/>
    </row>
    <row r="630" spans="1:1" x14ac:dyDescent="0.25">
      <c r="A630" s="323"/>
    </row>
    <row r="631" spans="1:1" x14ac:dyDescent="0.25">
      <c r="A631" s="323"/>
    </row>
    <row r="632" spans="1:1" x14ac:dyDescent="0.25">
      <c r="A632" s="323"/>
    </row>
    <row r="633" spans="1:1" x14ac:dyDescent="0.25">
      <c r="A633" s="323"/>
    </row>
    <row r="634" spans="1:1" x14ac:dyDescent="0.25">
      <c r="A634" s="323"/>
    </row>
    <row r="635" spans="1:1" x14ac:dyDescent="0.25">
      <c r="A635" s="323"/>
    </row>
    <row r="636" spans="1:1" x14ac:dyDescent="0.25">
      <c r="A636" s="323"/>
    </row>
    <row r="637" spans="1:1" x14ac:dyDescent="0.25">
      <c r="A637" s="323"/>
    </row>
    <row r="638" spans="1:1" x14ac:dyDescent="0.25">
      <c r="A638" s="323"/>
    </row>
    <row r="639" spans="1:1" x14ac:dyDescent="0.25">
      <c r="A639" s="323"/>
    </row>
    <row r="640" spans="1:1" x14ac:dyDescent="0.25">
      <c r="A640" s="323"/>
    </row>
    <row r="641" spans="1:1" x14ac:dyDescent="0.25">
      <c r="A641" s="323"/>
    </row>
    <row r="642" spans="1:1" x14ac:dyDescent="0.25">
      <c r="A642" s="323"/>
    </row>
    <row r="643" spans="1:1" x14ac:dyDescent="0.25">
      <c r="A643" s="323"/>
    </row>
    <row r="644" spans="1:1" x14ac:dyDescent="0.25">
      <c r="A644" s="323"/>
    </row>
    <row r="645" spans="1:1" x14ac:dyDescent="0.25">
      <c r="A645" s="323"/>
    </row>
    <row r="646" spans="1:1" x14ac:dyDescent="0.25">
      <c r="A646" s="323"/>
    </row>
    <row r="647" spans="1:1" x14ac:dyDescent="0.25">
      <c r="A647" s="323"/>
    </row>
    <row r="648" spans="1:1" x14ac:dyDescent="0.25">
      <c r="A648" s="323"/>
    </row>
    <row r="649" spans="1:1" x14ac:dyDescent="0.25">
      <c r="A649" s="323"/>
    </row>
    <row r="650" spans="1:1" x14ac:dyDescent="0.25">
      <c r="A650" s="323"/>
    </row>
    <row r="651" spans="1:1" x14ac:dyDescent="0.25">
      <c r="A651" s="323"/>
    </row>
    <row r="652" spans="1:1" x14ac:dyDescent="0.25">
      <c r="A652" s="323"/>
    </row>
    <row r="653" spans="1:1" x14ac:dyDescent="0.25">
      <c r="A653" s="323"/>
    </row>
    <row r="654" spans="1:1" x14ac:dyDescent="0.25">
      <c r="A654" s="323"/>
    </row>
    <row r="655" spans="1:1" x14ac:dyDescent="0.25">
      <c r="A655" s="323"/>
    </row>
    <row r="656" spans="1:1" x14ac:dyDescent="0.25">
      <c r="A656" s="323"/>
    </row>
    <row r="657" spans="1:1" x14ac:dyDescent="0.25">
      <c r="A657" s="323"/>
    </row>
    <row r="658" spans="1:1" x14ac:dyDescent="0.25">
      <c r="A658" s="323"/>
    </row>
    <row r="659" spans="1:1" x14ac:dyDescent="0.25">
      <c r="A659" s="323"/>
    </row>
    <row r="660" spans="1:1" x14ac:dyDescent="0.25">
      <c r="A660" s="323"/>
    </row>
    <row r="661" spans="1:1" x14ac:dyDescent="0.25">
      <c r="A661" s="323"/>
    </row>
    <row r="662" spans="1:1" x14ac:dyDescent="0.25">
      <c r="A662" s="323"/>
    </row>
    <row r="663" spans="1:1" x14ac:dyDescent="0.25">
      <c r="A663" s="323"/>
    </row>
    <row r="664" spans="1:1" x14ac:dyDescent="0.25">
      <c r="A664" s="323"/>
    </row>
    <row r="665" spans="1:1" x14ac:dyDescent="0.25">
      <c r="A665" s="323"/>
    </row>
    <row r="666" spans="1:1" x14ac:dyDescent="0.25">
      <c r="A666" s="323"/>
    </row>
    <row r="667" spans="1:1" x14ac:dyDescent="0.25">
      <c r="A667" s="323"/>
    </row>
    <row r="668" spans="1:1" x14ac:dyDescent="0.25">
      <c r="A668" s="323"/>
    </row>
    <row r="669" spans="1:1" x14ac:dyDescent="0.25">
      <c r="A669" s="323"/>
    </row>
    <row r="670" spans="1:1" x14ac:dyDescent="0.25">
      <c r="A670" s="323"/>
    </row>
    <row r="671" spans="1:1" x14ac:dyDescent="0.25">
      <c r="A671" s="323"/>
    </row>
    <row r="672" spans="1:1" x14ac:dyDescent="0.25">
      <c r="A672" s="323"/>
    </row>
    <row r="673" spans="1:1" x14ac:dyDescent="0.25">
      <c r="A673" s="323"/>
    </row>
    <row r="674" spans="1:1" x14ac:dyDescent="0.25">
      <c r="A674" s="323"/>
    </row>
    <row r="675" spans="1:1" x14ac:dyDescent="0.25">
      <c r="A675" s="323"/>
    </row>
    <row r="676" spans="1:1" x14ac:dyDescent="0.25">
      <c r="A676" s="323"/>
    </row>
    <row r="677" spans="1:1" x14ac:dyDescent="0.25">
      <c r="A677" s="323"/>
    </row>
    <row r="678" spans="1:1" x14ac:dyDescent="0.25">
      <c r="A678" s="323"/>
    </row>
    <row r="679" spans="1:1" x14ac:dyDescent="0.25">
      <c r="A679" s="323"/>
    </row>
    <row r="680" spans="1:1" x14ac:dyDescent="0.25">
      <c r="A680" s="323"/>
    </row>
    <row r="681" spans="1:1" x14ac:dyDescent="0.25">
      <c r="A681" s="323"/>
    </row>
    <row r="682" spans="1:1" x14ac:dyDescent="0.25">
      <c r="A682" s="323"/>
    </row>
    <row r="683" spans="1:1" x14ac:dyDescent="0.25">
      <c r="A683" s="323"/>
    </row>
    <row r="684" spans="1:1" x14ac:dyDescent="0.25">
      <c r="A684" s="323"/>
    </row>
    <row r="685" spans="1:1" x14ac:dyDescent="0.25">
      <c r="A685" s="323"/>
    </row>
    <row r="686" spans="1:1" x14ac:dyDescent="0.25">
      <c r="A686" s="323"/>
    </row>
    <row r="687" spans="1:1" x14ac:dyDescent="0.25">
      <c r="A687" s="323"/>
    </row>
    <row r="688" spans="1:1" x14ac:dyDescent="0.25">
      <c r="A688" s="323"/>
    </row>
    <row r="689" spans="1:1" x14ac:dyDescent="0.25">
      <c r="A689" s="323"/>
    </row>
    <row r="690" spans="1:1" x14ac:dyDescent="0.25">
      <c r="A690" s="323"/>
    </row>
    <row r="691" spans="1:1" x14ac:dyDescent="0.25">
      <c r="A691" s="323"/>
    </row>
    <row r="692" spans="1:1" x14ac:dyDescent="0.25">
      <c r="A692" s="323"/>
    </row>
    <row r="693" spans="1:1" x14ac:dyDescent="0.25">
      <c r="A693" s="323"/>
    </row>
    <row r="694" spans="1:1" x14ac:dyDescent="0.25">
      <c r="A694" s="323"/>
    </row>
    <row r="695" spans="1:1" x14ac:dyDescent="0.25">
      <c r="A695" s="323"/>
    </row>
    <row r="696" spans="1:1" x14ac:dyDescent="0.25">
      <c r="A696" s="323"/>
    </row>
    <row r="697" spans="1:1" x14ac:dyDescent="0.25">
      <c r="A697" s="323"/>
    </row>
    <row r="698" spans="1:1" x14ac:dyDescent="0.25">
      <c r="A698" s="323"/>
    </row>
    <row r="699" spans="1:1" x14ac:dyDescent="0.25">
      <c r="A699" s="323"/>
    </row>
    <row r="700" spans="1:1" x14ac:dyDescent="0.25">
      <c r="A700" s="323"/>
    </row>
    <row r="701" spans="1:1" x14ac:dyDescent="0.25">
      <c r="A701" s="323"/>
    </row>
    <row r="702" spans="1:1" x14ac:dyDescent="0.25">
      <c r="A702" s="323"/>
    </row>
    <row r="703" spans="1:1" x14ac:dyDescent="0.25">
      <c r="A703" s="323"/>
    </row>
    <row r="704" spans="1:1" x14ac:dyDescent="0.25">
      <c r="A704" s="323"/>
    </row>
    <row r="705" spans="1:1" x14ac:dyDescent="0.25">
      <c r="A705" s="323"/>
    </row>
    <row r="706" spans="1:1" x14ac:dyDescent="0.25">
      <c r="A706" s="323"/>
    </row>
    <row r="707" spans="1:1" x14ac:dyDescent="0.25">
      <c r="A707" s="323"/>
    </row>
    <row r="708" spans="1:1" x14ac:dyDescent="0.25">
      <c r="A708" s="323"/>
    </row>
    <row r="709" spans="1:1" x14ac:dyDescent="0.25">
      <c r="A709" s="323"/>
    </row>
    <row r="710" spans="1:1" x14ac:dyDescent="0.25">
      <c r="A710" s="323"/>
    </row>
    <row r="711" spans="1:1" x14ac:dyDescent="0.25">
      <c r="A711" s="323"/>
    </row>
    <row r="712" spans="1:1" x14ac:dyDescent="0.25">
      <c r="A712" s="323"/>
    </row>
    <row r="713" spans="1:1" x14ac:dyDescent="0.25">
      <c r="A713" s="323"/>
    </row>
    <row r="714" spans="1:1" x14ac:dyDescent="0.25">
      <c r="A714" s="323"/>
    </row>
    <row r="715" spans="1:1" x14ac:dyDescent="0.25">
      <c r="A715" s="323"/>
    </row>
    <row r="716" spans="1:1" x14ac:dyDescent="0.25">
      <c r="A716" s="323"/>
    </row>
    <row r="717" spans="1:1" x14ac:dyDescent="0.25">
      <c r="A717" s="323"/>
    </row>
    <row r="718" spans="1:1" x14ac:dyDescent="0.25">
      <c r="A718" s="323"/>
    </row>
    <row r="719" spans="1:1" x14ac:dyDescent="0.25">
      <c r="A719" s="323"/>
    </row>
    <row r="720" spans="1:1" x14ac:dyDescent="0.25">
      <c r="A720" s="323"/>
    </row>
    <row r="721" spans="1:1" x14ac:dyDescent="0.25">
      <c r="A721" s="323"/>
    </row>
    <row r="722" spans="1:1" x14ac:dyDescent="0.25">
      <c r="A722" s="323"/>
    </row>
    <row r="723" spans="1:1" x14ac:dyDescent="0.25">
      <c r="A723" s="323"/>
    </row>
    <row r="724" spans="1:1" x14ac:dyDescent="0.25">
      <c r="A724" s="323"/>
    </row>
    <row r="725" spans="1:1" x14ac:dyDescent="0.25">
      <c r="A725" s="323"/>
    </row>
    <row r="726" spans="1:1" x14ac:dyDescent="0.25">
      <c r="A726" s="323"/>
    </row>
    <row r="727" spans="1:1" x14ac:dyDescent="0.25">
      <c r="A727" s="323"/>
    </row>
    <row r="728" spans="1:1" x14ac:dyDescent="0.25">
      <c r="A728" s="323"/>
    </row>
    <row r="729" spans="1:1" x14ac:dyDescent="0.25">
      <c r="A729" s="323"/>
    </row>
    <row r="730" spans="1:1" x14ac:dyDescent="0.25">
      <c r="A730" s="323"/>
    </row>
    <row r="731" spans="1:1" x14ac:dyDescent="0.25">
      <c r="A731" s="323"/>
    </row>
    <row r="732" spans="1:1" x14ac:dyDescent="0.25">
      <c r="A732" s="323"/>
    </row>
    <row r="733" spans="1:1" x14ac:dyDescent="0.25">
      <c r="A733" s="323"/>
    </row>
    <row r="734" spans="1:1" x14ac:dyDescent="0.25">
      <c r="A734" s="323"/>
    </row>
    <row r="735" spans="1:1" x14ac:dyDescent="0.25">
      <c r="A735" s="323"/>
    </row>
    <row r="736" spans="1:1" x14ac:dyDescent="0.25">
      <c r="A736" s="323"/>
    </row>
    <row r="737" spans="1:1" x14ac:dyDescent="0.25">
      <c r="A737" s="323"/>
    </row>
    <row r="738" spans="1:1" x14ac:dyDescent="0.25">
      <c r="A738" s="323"/>
    </row>
    <row r="739" spans="1:1" x14ac:dyDescent="0.25">
      <c r="A739" s="323"/>
    </row>
    <row r="740" spans="1:1" x14ac:dyDescent="0.25">
      <c r="A740" s="323"/>
    </row>
    <row r="741" spans="1:1" x14ac:dyDescent="0.25">
      <c r="A741" s="323"/>
    </row>
    <row r="742" spans="1:1" x14ac:dyDescent="0.25">
      <c r="A742" s="323"/>
    </row>
    <row r="743" spans="1:1" x14ac:dyDescent="0.25">
      <c r="A743" s="323"/>
    </row>
    <row r="744" spans="1:1" x14ac:dyDescent="0.25">
      <c r="A744" s="323"/>
    </row>
    <row r="745" spans="1:1" x14ac:dyDescent="0.25">
      <c r="A745" s="323"/>
    </row>
    <row r="746" spans="1:1" x14ac:dyDescent="0.25">
      <c r="A746" s="323"/>
    </row>
    <row r="747" spans="1:1" x14ac:dyDescent="0.25">
      <c r="A747" s="323"/>
    </row>
    <row r="748" spans="1:1" x14ac:dyDescent="0.25">
      <c r="A748" s="323"/>
    </row>
    <row r="749" spans="1:1" x14ac:dyDescent="0.25">
      <c r="A749" s="323"/>
    </row>
    <row r="750" spans="1:1" x14ac:dyDescent="0.25">
      <c r="A750" s="323"/>
    </row>
    <row r="751" spans="1:1" x14ac:dyDescent="0.25">
      <c r="A751" s="323"/>
    </row>
    <row r="752" spans="1:1" x14ac:dyDescent="0.25">
      <c r="A752" s="323"/>
    </row>
    <row r="753" spans="1:1" x14ac:dyDescent="0.25">
      <c r="A753" s="323"/>
    </row>
    <row r="754" spans="1:1" x14ac:dyDescent="0.25">
      <c r="A754" s="323"/>
    </row>
    <row r="755" spans="1:1" x14ac:dyDescent="0.25">
      <c r="A755" s="323"/>
    </row>
    <row r="756" spans="1:1" x14ac:dyDescent="0.25">
      <c r="A756" s="323"/>
    </row>
    <row r="757" spans="1:1" x14ac:dyDescent="0.25">
      <c r="A757" s="323"/>
    </row>
    <row r="758" spans="1:1" x14ac:dyDescent="0.25">
      <c r="A758" s="323"/>
    </row>
    <row r="759" spans="1:1" x14ac:dyDescent="0.25">
      <c r="A759" s="323"/>
    </row>
    <row r="760" spans="1:1" x14ac:dyDescent="0.25">
      <c r="A760" s="323"/>
    </row>
    <row r="761" spans="1:1" x14ac:dyDescent="0.25">
      <c r="A761" s="323"/>
    </row>
    <row r="762" spans="1:1" x14ac:dyDescent="0.25">
      <c r="A762" s="323"/>
    </row>
    <row r="763" spans="1:1" x14ac:dyDescent="0.25">
      <c r="A763" s="323"/>
    </row>
    <row r="764" spans="1:1" x14ac:dyDescent="0.25">
      <c r="A764" s="323"/>
    </row>
    <row r="765" spans="1:1" x14ac:dyDescent="0.25">
      <c r="A765" s="323"/>
    </row>
    <row r="766" spans="1:1" x14ac:dyDescent="0.25">
      <c r="A766" s="323"/>
    </row>
    <row r="767" spans="1:1" x14ac:dyDescent="0.25">
      <c r="A767" s="323"/>
    </row>
    <row r="768" spans="1:1" x14ac:dyDescent="0.25">
      <c r="A768" s="323"/>
    </row>
    <row r="769" spans="1:1" x14ac:dyDescent="0.25">
      <c r="A769" s="323"/>
    </row>
    <row r="770" spans="1:1" x14ac:dyDescent="0.25">
      <c r="A770" s="323"/>
    </row>
    <row r="771" spans="1:1" x14ac:dyDescent="0.25">
      <c r="A771" s="323"/>
    </row>
    <row r="772" spans="1:1" x14ac:dyDescent="0.25">
      <c r="A772" s="323"/>
    </row>
    <row r="773" spans="1:1" x14ac:dyDescent="0.25">
      <c r="A773" s="323"/>
    </row>
    <row r="774" spans="1:1" x14ac:dyDescent="0.25">
      <c r="A774" s="323"/>
    </row>
    <row r="775" spans="1:1" x14ac:dyDescent="0.25">
      <c r="A775" s="323"/>
    </row>
    <row r="776" spans="1:1" x14ac:dyDescent="0.25">
      <c r="A776" s="323"/>
    </row>
    <row r="777" spans="1:1" x14ac:dyDescent="0.25">
      <c r="A777" s="323"/>
    </row>
    <row r="778" spans="1:1" x14ac:dyDescent="0.25">
      <c r="A778" s="323"/>
    </row>
    <row r="779" spans="1:1" x14ac:dyDescent="0.25">
      <c r="A779" s="323"/>
    </row>
    <row r="780" spans="1:1" x14ac:dyDescent="0.25">
      <c r="A780" s="323"/>
    </row>
    <row r="781" spans="1:1" x14ac:dyDescent="0.25">
      <c r="A781" s="323"/>
    </row>
    <row r="782" spans="1:1" x14ac:dyDescent="0.25">
      <c r="A782" s="323"/>
    </row>
    <row r="783" spans="1:1" x14ac:dyDescent="0.25">
      <c r="A783" s="323"/>
    </row>
    <row r="784" spans="1:1" x14ac:dyDescent="0.25">
      <c r="A784" s="323"/>
    </row>
    <row r="785" spans="1:1" x14ac:dyDescent="0.25">
      <c r="A785" s="323"/>
    </row>
    <row r="786" spans="1:1" x14ac:dyDescent="0.25">
      <c r="A786" s="323"/>
    </row>
    <row r="787" spans="1:1" x14ac:dyDescent="0.25">
      <c r="A787" s="323"/>
    </row>
    <row r="788" spans="1:1" x14ac:dyDescent="0.25">
      <c r="A788" s="323"/>
    </row>
    <row r="789" spans="1:1" x14ac:dyDescent="0.25">
      <c r="A789" s="323"/>
    </row>
    <row r="790" spans="1:1" x14ac:dyDescent="0.25">
      <c r="A790" s="323"/>
    </row>
    <row r="791" spans="1:1" x14ac:dyDescent="0.25">
      <c r="A791" s="323"/>
    </row>
    <row r="792" spans="1:1" x14ac:dyDescent="0.25">
      <c r="A792" s="323"/>
    </row>
    <row r="793" spans="1:1" x14ac:dyDescent="0.25">
      <c r="A793" s="323"/>
    </row>
    <row r="794" spans="1:1" x14ac:dyDescent="0.25">
      <c r="A794" s="323"/>
    </row>
    <row r="795" spans="1:1" x14ac:dyDescent="0.25">
      <c r="A795" s="323"/>
    </row>
    <row r="796" spans="1:1" x14ac:dyDescent="0.25">
      <c r="A796" s="323"/>
    </row>
    <row r="797" spans="1:1" x14ac:dyDescent="0.25">
      <c r="A797" s="323"/>
    </row>
    <row r="798" spans="1:1" x14ac:dyDescent="0.25">
      <c r="A798" s="323"/>
    </row>
    <row r="799" spans="1:1" x14ac:dyDescent="0.25">
      <c r="A799" s="323"/>
    </row>
    <row r="800" spans="1:1" x14ac:dyDescent="0.25">
      <c r="A800" s="323"/>
    </row>
    <row r="801" spans="1:1" x14ac:dyDescent="0.25">
      <c r="A801" s="323"/>
    </row>
    <row r="802" spans="1:1" x14ac:dyDescent="0.25">
      <c r="A802" s="323"/>
    </row>
    <row r="803" spans="1:1" x14ac:dyDescent="0.25">
      <c r="A803" s="323"/>
    </row>
    <row r="804" spans="1:1" x14ac:dyDescent="0.25">
      <c r="A804" s="323"/>
    </row>
    <row r="805" spans="1:1" x14ac:dyDescent="0.25">
      <c r="A805" s="323"/>
    </row>
    <row r="806" spans="1:1" x14ac:dyDescent="0.25">
      <c r="A806" s="323"/>
    </row>
    <row r="807" spans="1:1" x14ac:dyDescent="0.25">
      <c r="A807" s="323"/>
    </row>
    <row r="808" spans="1:1" x14ac:dyDescent="0.25">
      <c r="A808" s="323"/>
    </row>
    <row r="809" spans="1:1" x14ac:dyDescent="0.25">
      <c r="A809" s="323"/>
    </row>
    <row r="810" spans="1:1" x14ac:dyDescent="0.25">
      <c r="A810" s="323"/>
    </row>
    <row r="811" spans="1:1" x14ac:dyDescent="0.25">
      <c r="A811" s="323"/>
    </row>
    <row r="812" spans="1:1" x14ac:dyDescent="0.25">
      <c r="A812" s="323"/>
    </row>
    <row r="813" spans="1:1" x14ac:dyDescent="0.25">
      <c r="A813" s="323"/>
    </row>
    <row r="814" spans="1:1" x14ac:dyDescent="0.25">
      <c r="A814" s="323"/>
    </row>
    <row r="815" spans="1:1" x14ac:dyDescent="0.25">
      <c r="A815" s="323"/>
    </row>
    <row r="816" spans="1:1" x14ac:dyDescent="0.25">
      <c r="A816" s="323"/>
    </row>
    <row r="817" spans="1:1" x14ac:dyDescent="0.25">
      <c r="A817" s="323"/>
    </row>
    <row r="818" spans="1:1" x14ac:dyDescent="0.25">
      <c r="A818" s="323"/>
    </row>
    <row r="819" spans="1:1" x14ac:dyDescent="0.25">
      <c r="A819" s="323"/>
    </row>
    <row r="820" spans="1:1" x14ac:dyDescent="0.25">
      <c r="A820" s="323"/>
    </row>
    <row r="821" spans="1:1" x14ac:dyDescent="0.25">
      <c r="A821" s="323"/>
    </row>
    <row r="822" spans="1:1" x14ac:dyDescent="0.25">
      <c r="A822" s="323"/>
    </row>
    <row r="823" spans="1:1" x14ac:dyDescent="0.25">
      <c r="A823" s="323"/>
    </row>
    <row r="824" spans="1:1" x14ac:dyDescent="0.25">
      <c r="A824" s="323"/>
    </row>
    <row r="825" spans="1:1" x14ac:dyDescent="0.25">
      <c r="A825" s="323"/>
    </row>
    <row r="826" spans="1:1" x14ac:dyDescent="0.25">
      <c r="A826" s="323"/>
    </row>
    <row r="827" spans="1:1" x14ac:dyDescent="0.25">
      <c r="A827" s="323"/>
    </row>
    <row r="828" spans="1:1" x14ac:dyDescent="0.25">
      <c r="A828" s="323"/>
    </row>
    <row r="829" spans="1:1" x14ac:dyDescent="0.25">
      <c r="A829" s="323"/>
    </row>
    <row r="830" spans="1:1" x14ac:dyDescent="0.25">
      <c r="A830" s="323"/>
    </row>
    <row r="831" spans="1:1" x14ac:dyDescent="0.25">
      <c r="A831" s="323"/>
    </row>
    <row r="832" spans="1:1" x14ac:dyDescent="0.25">
      <c r="A832" s="323"/>
    </row>
    <row r="833" spans="1:1" x14ac:dyDescent="0.25">
      <c r="A833" s="323"/>
    </row>
    <row r="834" spans="1:1" x14ac:dyDescent="0.25">
      <c r="A834" s="323"/>
    </row>
    <row r="835" spans="1:1" x14ac:dyDescent="0.25">
      <c r="A835" s="323"/>
    </row>
    <row r="836" spans="1:1" x14ac:dyDescent="0.25">
      <c r="A836" s="323"/>
    </row>
    <row r="837" spans="1:1" x14ac:dyDescent="0.25">
      <c r="A837" s="323"/>
    </row>
    <row r="838" spans="1:1" x14ac:dyDescent="0.25">
      <c r="A838" s="323"/>
    </row>
    <row r="839" spans="1:1" x14ac:dyDescent="0.25">
      <c r="A839" s="323"/>
    </row>
    <row r="840" spans="1:1" x14ac:dyDescent="0.25">
      <c r="A840" s="323"/>
    </row>
    <row r="841" spans="1:1" x14ac:dyDescent="0.25">
      <c r="A841" s="323"/>
    </row>
    <row r="842" spans="1:1" x14ac:dyDescent="0.25">
      <c r="A842" s="323"/>
    </row>
    <row r="843" spans="1:1" x14ac:dyDescent="0.25">
      <c r="A843" s="323"/>
    </row>
    <row r="844" spans="1:1" x14ac:dyDescent="0.25">
      <c r="A844" s="323"/>
    </row>
    <row r="845" spans="1:1" x14ac:dyDescent="0.25">
      <c r="A845" s="323"/>
    </row>
    <row r="846" spans="1:1" x14ac:dyDescent="0.25">
      <c r="A846" s="323"/>
    </row>
    <row r="847" spans="1:1" x14ac:dyDescent="0.25">
      <c r="A847" s="323"/>
    </row>
    <row r="848" spans="1:1" x14ac:dyDescent="0.25">
      <c r="A848" s="323"/>
    </row>
    <row r="849" spans="1:1" x14ac:dyDescent="0.25">
      <c r="A849" s="323"/>
    </row>
    <row r="850" spans="1:1" x14ac:dyDescent="0.25">
      <c r="A850" s="323"/>
    </row>
    <row r="851" spans="1:1" x14ac:dyDescent="0.25">
      <c r="A851" s="323"/>
    </row>
    <row r="852" spans="1:1" x14ac:dyDescent="0.25">
      <c r="A852" s="323"/>
    </row>
    <row r="853" spans="1:1" x14ac:dyDescent="0.25">
      <c r="A853" s="323"/>
    </row>
    <row r="854" spans="1:1" x14ac:dyDescent="0.25">
      <c r="A854" s="323"/>
    </row>
    <row r="855" spans="1:1" x14ac:dyDescent="0.25">
      <c r="A855" s="323"/>
    </row>
    <row r="856" spans="1:1" x14ac:dyDescent="0.25">
      <c r="A856" s="323"/>
    </row>
    <row r="857" spans="1:1" x14ac:dyDescent="0.25">
      <c r="A857" s="323"/>
    </row>
    <row r="858" spans="1:1" x14ac:dyDescent="0.25">
      <c r="A858" s="323"/>
    </row>
    <row r="859" spans="1:1" x14ac:dyDescent="0.25">
      <c r="A859" s="323"/>
    </row>
    <row r="860" spans="1:1" x14ac:dyDescent="0.25">
      <c r="A860" s="323"/>
    </row>
    <row r="861" spans="1:1" x14ac:dyDescent="0.25">
      <c r="A861" s="323"/>
    </row>
    <row r="862" spans="1:1" x14ac:dyDescent="0.25">
      <c r="A862" s="323"/>
    </row>
    <row r="863" spans="1:1" x14ac:dyDescent="0.25">
      <c r="A863" s="323"/>
    </row>
    <row r="864" spans="1:1" x14ac:dyDescent="0.25">
      <c r="A864" s="323"/>
    </row>
    <row r="865" spans="1:1" x14ac:dyDescent="0.25">
      <c r="A865" s="323"/>
    </row>
    <row r="866" spans="1:1" x14ac:dyDescent="0.25">
      <c r="A866" s="323"/>
    </row>
    <row r="867" spans="1:1" x14ac:dyDescent="0.25">
      <c r="A867" s="323"/>
    </row>
    <row r="868" spans="1:1" x14ac:dyDescent="0.25">
      <c r="A868" s="323"/>
    </row>
    <row r="869" spans="1:1" x14ac:dyDescent="0.25">
      <c r="A869" s="323"/>
    </row>
    <row r="870" spans="1:1" x14ac:dyDescent="0.25">
      <c r="A870" s="323"/>
    </row>
    <row r="871" spans="1:1" x14ac:dyDescent="0.25">
      <c r="A871" s="323"/>
    </row>
    <row r="872" spans="1:1" x14ac:dyDescent="0.25">
      <c r="A872" s="323"/>
    </row>
    <row r="873" spans="1:1" x14ac:dyDescent="0.25">
      <c r="A873" s="323"/>
    </row>
    <row r="874" spans="1:1" x14ac:dyDescent="0.25">
      <c r="A874" s="323"/>
    </row>
    <row r="875" spans="1:1" x14ac:dyDescent="0.25">
      <c r="A875" s="323"/>
    </row>
    <row r="876" spans="1:1" x14ac:dyDescent="0.25">
      <c r="A876" s="323"/>
    </row>
    <row r="877" spans="1:1" x14ac:dyDescent="0.25">
      <c r="A877" s="323"/>
    </row>
    <row r="878" spans="1:1" x14ac:dyDescent="0.25">
      <c r="A878" s="323"/>
    </row>
    <row r="879" spans="1:1" x14ac:dyDescent="0.25">
      <c r="A879" s="323"/>
    </row>
    <row r="880" spans="1:1" x14ac:dyDescent="0.25">
      <c r="A880" s="323"/>
    </row>
    <row r="881" spans="1:1" x14ac:dyDescent="0.25">
      <c r="A881" s="323"/>
    </row>
    <row r="882" spans="1:1" x14ac:dyDescent="0.25">
      <c r="A882" s="323"/>
    </row>
    <row r="883" spans="1:1" x14ac:dyDescent="0.25">
      <c r="A883" s="323"/>
    </row>
    <row r="884" spans="1:1" x14ac:dyDescent="0.25">
      <c r="A884" s="323"/>
    </row>
    <row r="885" spans="1:1" x14ac:dyDescent="0.25">
      <c r="A885" s="323"/>
    </row>
    <row r="886" spans="1:1" x14ac:dyDescent="0.25">
      <c r="A886" s="323"/>
    </row>
    <row r="887" spans="1:1" x14ac:dyDescent="0.25">
      <c r="A887" s="323"/>
    </row>
    <row r="888" spans="1:1" x14ac:dyDescent="0.25">
      <c r="A888" s="323"/>
    </row>
    <row r="889" spans="1:1" x14ac:dyDescent="0.25">
      <c r="A889" s="323"/>
    </row>
    <row r="890" spans="1:1" x14ac:dyDescent="0.25">
      <c r="A890" s="323"/>
    </row>
    <row r="891" spans="1:1" x14ac:dyDescent="0.25">
      <c r="A891" s="323"/>
    </row>
    <row r="892" spans="1:1" x14ac:dyDescent="0.25">
      <c r="A892" s="323"/>
    </row>
    <row r="893" spans="1:1" x14ac:dyDescent="0.25">
      <c r="A893" s="323"/>
    </row>
    <row r="894" spans="1:1" x14ac:dyDescent="0.25">
      <c r="A894" s="323"/>
    </row>
    <row r="895" spans="1:1" x14ac:dyDescent="0.25">
      <c r="A895" s="323"/>
    </row>
    <row r="896" spans="1:1" x14ac:dyDescent="0.25">
      <c r="A896" s="323"/>
    </row>
    <row r="897" spans="1:1" x14ac:dyDescent="0.25">
      <c r="A897" s="323"/>
    </row>
    <row r="898" spans="1:1" x14ac:dyDescent="0.25">
      <c r="A898" s="323"/>
    </row>
    <row r="899" spans="1:1" x14ac:dyDescent="0.25">
      <c r="A899" s="323"/>
    </row>
    <row r="900" spans="1:1" x14ac:dyDescent="0.25">
      <c r="A900" s="323"/>
    </row>
    <row r="901" spans="1:1" x14ac:dyDescent="0.25">
      <c r="A901" s="323"/>
    </row>
    <row r="902" spans="1:1" x14ac:dyDescent="0.25">
      <c r="A902" s="323"/>
    </row>
    <row r="903" spans="1:1" x14ac:dyDescent="0.25">
      <c r="A903" s="323"/>
    </row>
    <row r="904" spans="1:1" x14ac:dyDescent="0.25">
      <c r="A904" s="323"/>
    </row>
    <row r="905" spans="1:1" x14ac:dyDescent="0.25">
      <c r="A905" s="323"/>
    </row>
    <row r="906" spans="1:1" x14ac:dyDescent="0.25">
      <c r="A906" s="323"/>
    </row>
    <row r="907" spans="1:1" x14ac:dyDescent="0.25">
      <c r="A907" s="323"/>
    </row>
    <row r="908" spans="1:1" x14ac:dyDescent="0.25">
      <c r="A908" s="323"/>
    </row>
    <row r="909" spans="1:1" x14ac:dyDescent="0.25">
      <c r="A909" s="323"/>
    </row>
    <row r="910" spans="1:1" x14ac:dyDescent="0.25">
      <c r="A910" s="323"/>
    </row>
    <row r="911" spans="1:1" x14ac:dyDescent="0.25">
      <c r="A911" s="323"/>
    </row>
    <row r="912" spans="1:1" x14ac:dyDescent="0.25">
      <c r="A912" s="323"/>
    </row>
    <row r="913" spans="1:1" x14ac:dyDescent="0.25">
      <c r="A913" s="323"/>
    </row>
    <row r="914" spans="1:1" x14ac:dyDescent="0.25">
      <c r="A914" s="323"/>
    </row>
    <row r="915" spans="1:1" x14ac:dyDescent="0.25">
      <c r="A915" s="323"/>
    </row>
    <row r="916" spans="1:1" x14ac:dyDescent="0.25">
      <c r="A916" s="323"/>
    </row>
    <row r="917" spans="1:1" x14ac:dyDescent="0.25">
      <c r="A917" s="323"/>
    </row>
    <row r="918" spans="1:1" x14ac:dyDescent="0.25">
      <c r="A918" s="323"/>
    </row>
    <row r="919" spans="1:1" x14ac:dyDescent="0.25">
      <c r="A919" s="323"/>
    </row>
    <row r="920" spans="1:1" x14ac:dyDescent="0.25">
      <c r="A920" s="323"/>
    </row>
    <row r="921" spans="1:1" x14ac:dyDescent="0.25">
      <c r="A921" s="323"/>
    </row>
    <row r="922" spans="1:1" x14ac:dyDescent="0.25">
      <c r="A922" s="323"/>
    </row>
    <row r="923" spans="1:1" x14ac:dyDescent="0.25">
      <c r="A923" s="323"/>
    </row>
    <row r="924" spans="1:1" x14ac:dyDescent="0.25">
      <c r="A924" s="323"/>
    </row>
    <row r="925" spans="1:1" x14ac:dyDescent="0.25">
      <c r="A925" s="323"/>
    </row>
    <row r="926" spans="1:1" x14ac:dyDescent="0.25">
      <c r="A926" s="323"/>
    </row>
    <row r="927" spans="1:1" x14ac:dyDescent="0.25">
      <c r="A927" s="323"/>
    </row>
    <row r="928" spans="1:1" x14ac:dyDescent="0.25">
      <c r="A928" s="323"/>
    </row>
    <row r="929" spans="1:1" x14ac:dyDescent="0.25">
      <c r="A929" s="323"/>
    </row>
    <row r="930" spans="1:1" x14ac:dyDescent="0.25">
      <c r="A930" s="323"/>
    </row>
    <row r="931" spans="1:1" x14ac:dyDescent="0.25">
      <c r="A931" s="323"/>
    </row>
    <row r="932" spans="1:1" x14ac:dyDescent="0.25">
      <c r="A932" s="323"/>
    </row>
    <row r="933" spans="1:1" x14ac:dyDescent="0.25">
      <c r="A933" s="323"/>
    </row>
    <row r="934" spans="1:1" x14ac:dyDescent="0.25">
      <c r="A934" s="323"/>
    </row>
    <row r="935" spans="1:1" x14ac:dyDescent="0.25">
      <c r="A935" s="323"/>
    </row>
    <row r="936" spans="1:1" x14ac:dyDescent="0.25">
      <c r="A936" s="323"/>
    </row>
    <row r="937" spans="1:1" x14ac:dyDescent="0.25">
      <c r="A937" s="323"/>
    </row>
    <row r="938" spans="1:1" x14ac:dyDescent="0.25">
      <c r="A938" s="323"/>
    </row>
    <row r="939" spans="1:1" x14ac:dyDescent="0.25">
      <c r="A939" s="323"/>
    </row>
    <row r="940" spans="1:1" x14ac:dyDescent="0.25">
      <c r="A940" s="323"/>
    </row>
    <row r="941" spans="1:1" x14ac:dyDescent="0.25">
      <c r="A941" s="323"/>
    </row>
    <row r="942" spans="1:1" x14ac:dyDescent="0.25">
      <c r="A942" s="323"/>
    </row>
    <row r="943" spans="1:1" x14ac:dyDescent="0.25">
      <c r="A943" s="323"/>
    </row>
    <row r="944" spans="1:1" x14ac:dyDescent="0.25">
      <c r="A944" s="323"/>
    </row>
    <row r="945" spans="1:1" x14ac:dyDescent="0.25">
      <c r="A945" s="323"/>
    </row>
    <row r="946" spans="1:1" x14ac:dyDescent="0.25">
      <c r="A946" s="323"/>
    </row>
    <row r="947" spans="1:1" x14ac:dyDescent="0.25">
      <c r="A947" s="323"/>
    </row>
    <row r="948" spans="1:1" x14ac:dyDescent="0.25">
      <c r="A948" s="323"/>
    </row>
    <row r="949" spans="1:1" x14ac:dyDescent="0.25">
      <c r="A949" s="323"/>
    </row>
    <row r="950" spans="1:1" x14ac:dyDescent="0.25">
      <c r="A950" s="323"/>
    </row>
    <row r="951" spans="1:1" x14ac:dyDescent="0.25">
      <c r="A951" s="323"/>
    </row>
    <row r="952" spans="1:1" x14ac:dyDescent="0.25">
      <c r="A952" s="323"/>
    </row>
    <row r="953" spans="1:1" x14ac:dyDescent="0.25">
      <c r="A953" s="323"/>
    </row>
    <row r="954" spans="1:1" x14ac:dyDescent="0.25">
      <c r="A954" s="323"/>
    </row>
    <row r="955" spans="1:1" x14ac:dyDescent="0.25">
      <c r="A955" s="323"/>
    </row>
    <row r="956" spans="1:1" x14ac:dyDescent="0.25">
      <c r="A956" s="323"/>
    </row>
    <row r="957" spans="1:1" x14ac:dyDescent="0.25">
      <c r="A957" s="323"/>
    </row>
    <row r="958" spans="1:1" x14ac:dyDescent="0.25">
      <c r="A958" s="323"/>
    </row>
    <row r="959" spans="1:1" x14ac:dyDescent="0.25">
      <c r="A959" s="323"/>
    </row>
    <row r="960" spans="1:1" x14ac:dyDescent="0.25">
      <c r="A960" s="323"/>
    </row>
    <row r="961" spans="1:1" x14ac:dyDescent="0.25">
      <c r="A961" s="323"/>
    </row>
    <row r="962" spans="1:1" x14ac:dyDescent="0.25">
      <c r="A962" s="323"/>
    </row>
    <row r="963" spans="1:1" x14ac:dyDescent="0.25">
      <c r="A963" s="323"/>
    </row>
    <row r="964" spans="1:1" x14ac:dyDescent="0.25">
      <c r="A964" s="323"/>
    </row>
    <row r="965" spans="1:1" x14ac:dyDescent="0.25">
      <c r="A965" s="323"/>
    </row>
    <row r="966" spans="1:1" x14ac:dyDescent="0.25">
      <c r="A966" s="323"/>
    </row>
    <row r="967" spans="1:1" x14ac:dyDescent="0.25">
      <c r="A967" s="323"/>
    </row>
    <row r="968" spans="1:1" x14ac:dyDescent="0.25">
      <c r="A968" s="323"/>
    </row>
    <row r="969" spans="1:1" x14ac:dyDescent="0.25">
      <c r="A969" s="323"/>
    </row>
    <row r="970" spans="1:1" x14ac:dyDescent="0.25">
      <c r="A970" s="323"/>
    </row>
    <row r="971" spans="1:1" x14ac:dyDescent="0.25">
      <c r="A971" s="323"/>
    </row>
    <row r="972" spans="1:1" x14ac:dyDescent="0.25">
      <c r="A972" s="323"/>
    </row>
    <row r="973" spans="1:1" x14ac:dyDescent="0.25">
      <c r="A973" s="323"/>
    </row>
    <row r="974" spans="1:1" x14ac:dyDescent="0.25">
      <c r="A974" s="323"/>
    </row>
    <row r="975" spans="1:1" x14ac:dyDescent="0.25">
      <c r="A975" s="323"/>
    </row>
    <row r="976" spans="1:1" x14ac:dyDescent="0.25">
      <c r="A976" s="323"/>
    </row>
    <row r="977" spans="1:1" x14ac:dyDescent="0.25">
      <c r="A977" s="323"/>
    </row>
    <row r="978" spans="1:1" x14ac:dyDescent="0.25">
      <c r="A978" s="323"/>
    </row>
    <row r="979" spans="1:1" x14ac:dyDescent="0.25">
      <c r="A979" s="323"/>
    </row>
    <row r="980" spans="1:1" x14ac:dyDescent="0.25">
      <c r="A980" s="323"/>
    </row>
    <row r="981" spans="1:1" x14ac:dyDescent="0.25">
      <c r="A981" s="323"/>
    </row>
    <row r="982" spans="1:1" x14ac:dyDescent="0.25">
      <c r="A982" s="323"/>
    </row>
    <row r="983" spans="1:1" x14ac:dyDescent="0.25">
      <c r="A983" s="323"/>
    </row>
    <row r="984" spans="1:1" x14ac:dyDescent="0.25">
      <c r="A984" s="323"/>
    </row>
    <row r="985" spans="1:1" x14ac:dyDescent="0.25">
      <c r="A985" s="323"/>
    </row>
    <row r="986" spans="1:1" x14ac:dyDescent="0.25">
      <c r="A986" s="323"/>
    </row>
    <row r="987" spans="1:1" x14ac:dyDescent="0.25">
      <c r="A987" s="323"/>
    </row>
    <row r="988" spans="1:1" x14ac:dyDescent="0.25">
      <c r="A988" s="323"/>
    </row>
    <row r="989" spans="1:1" x14ac:dyDescent="0.25">
      <c r="A989" s="323"/>
    </row>
    <row r="990" spans="1:1" x14ac:dyDescent="0.25">
      <c r="A990" s="323"/>
    </row>
    <row r="991" spans="1:1" x14ac:dyDescent="0.25">
      <c r="A991" s="323"/>
    </row>
    <row r="992" spans="1:1" x14ac:dyDescent="0.25">
      <c r="A992" s="323"/>
    </row>
    <row r="993" spans="1:1" x14ac:dyDescent="0.25">
      <c r="A993" s="323"/>
    </row>
    <row r="994" spans="1:1" x14ac:dyDescent="0.25">
      <c r="A994" s="323"/>
    </row>
    <row r="995" spans="1:1" x14ac:dyDescent="0.25">
      <c r="A995" s="323"/>
    </row>
    <row r="996" spans="1:1" x14ac:dyDescent="0.25">
      <c r="A996" s="323"/>
    </row>
    <row r="997" spans="1:1" x14ac:dyDescent="0.25">
      <c r="A997" s="323"/>
    </row>
    <row r="998" spans="1:1" x14ac:dyDescent="0.25">
      <c r="A998" s="323"/>
    </row>
    <row r="999" spans="1:1" x14ac:dyDescent="0.25">
      <c r="A999" s="323"/>
    </row>
    <row r="1000" spans="1:1" x14ac:dyDescent="0.25">
      <c r="A1000" s="323"/>
    </row>
    <row r="1001" spans="1:1" x14ac:dyDescent="0.25">
      <c r="A1001" s="323"/>
    </row>
    <row r="1002" spans="1:1" x14ac:dyDescent="0.25">
      <c r="A1002" s="323"/>
    </row>
    <row r="1003" spans="1:1" x14ac:dyDescent="0.25">
      <c r="A1003" s="323"/>
    </row>
    <row r="1004" spans="1:1" x14ac:dyDescent="0.25">
      <c r="A1004" s="323"/>
    </row>
    <row r="1005" spans="1:1" x14ac:dyDescent="0.25">
      <c r="A1005" s="323"/>
    </row>
    <row r="1006" spans="1:1" x14ac:dyDescent="0.25">
      <c r="A1006" s="323"/>
    </row>
    <row r="1007" spans="1:1" x14ac:dyDescent="0.25">
      <c r="A1007" s="323"/>
    </row>
    <row r="1008" spans="1:1" x14ac:dyDescent="0.25">
      <c r="A1008" s="323"/>
    </row>
    <row r="1009" spans="1:1" x14ac:dyDescent="0.25">
      <c r="A1009" s="323"/>
    </row>
    <row r="1010" spans="1:1" x14ac:dyDescent="0.25">
      <c r="A1010" s="323"/>
    </row>
    <row r="1011" spans="1:1" x14ac:dyDescent="0.25">
      <c r="A1011" s="323"/>
    </row>
    <row r="1012" spans="1:1" x14ac:dyDescent="0.25">
      <c r="A1012" s="323"/>
    </row>
    <row r="1013" spans="1:1" x14ac:dyDescent="0.25">
      <c r="A1013" s="323"/>
    </row>
    <row r="1014" spans="1:1" x14ac:dyDescent="0.25">
      <c r="A1014" s="323"/>
    </row>
    <row r="1015" spans="1:1" x14ac:dyDescent="0.25">
      <c r="A1015" s="323"/>
    </row>
    <row r="1016" spans="1:1" x14ac:dyDescent="0.25">
      <c r="A1016" s="323"/>
    </row>
    <row r="1017" spans="1:1" x14ac:dyDescent="0.25">
      <c r="A1017" s="323"/>
    </row>
    <row r="1018" spans="1:1" x14ac:dyDescent="0.25">
      <c r="A1018" s="323"/>
    </row>
    <row r="1019" spans="1:1" x14ac:dyDescent="0.25">
      <c r="A1019" s="323"/>
    </row>
    <row r="1020" spans="1:1" x14ac:dyDescent="0.25">
      <c r="A1020" s="323"/>
    </row>
    <row r="1021" spans="1:1" x14ac:dyDescent="0.25">
      <c r="A1021" s="323"/>
    </row>
    <row r="1022" spans="1:1" x14ac:dyDescent="0.25">
      <c r="A1022" s="323"/>
    </row>
    <row r="1023" spans="1:1" x14ac:dyDescent="0.25">
      <c r="A1023" s="323"/>
    </row>
    <row r="1024" spans="1:1" x14ac:dyDescent="0.25">
      <c r="A1024" s="323"/>
    </row>
    <row r="1025" spans="1:1" x14ac:dyDescent="0.25">
      <c r="A1025" s="323"/>
    </row>
    <row r="1026" spans="1:1" x14ac:dyDescent="0.25">
      <c r="A1026" s="323"/>
    </row>
    <row r="1027" spans="1:1" x14ac:dyDescent="0.25">
      <c r="A1027" s="323"/>
    </row>
    <row r="1028" spans="1:1" x14ac:dyDescent="0.25">
      <c r="A1028" s="323"/>
    </row>
    <row r="1029" spans="1:1" x14ac:dyDescent="0.25">
      <c r="A1029" s="323"/>
    </row>
    <row r="1030" spans="1:1" x14ac:dyDescent="0.25">
      <c r="A1030" s="323"/>
    </row>
    <row r="1031" spans="1:1" x14ac:dyDescent="0.25">
      <c r="A1031" s="323"/>
    </row>
    <row r="1032" spans="1:1" x14ac:dyDescent="0.25">
      <c r="A1032" s="323"/>
    </row>
    <row r="1033" spans="1:1" x14ac:dyDescent="0.25">
      <c r="A1033" s="323"/>
    </row>
    <row r="1034" spans="1:1" x14ac:dyDescent="0.25">
      <c r="A1034" s="323"/>
    </row>
    <row r="1035" spans="1:1" x14ac:dyDescent="0.25">
      <c r="A1035" s="323"/>
    </row>
    <row r="1036" spans="1:1" x14ac:dyDescent="0.25">
      <c r="A1036" s="323"/>
    </row>
    <row r="1037" spans="1:1" x14ac:dyDescent="0.25">
      <c r="A1037" s="323"/>
    </row>
    <row r="1038" spans="1:1" x14ac:dyDescent="0.25">
      <c r="A1038" s="323"/>
    </row>
    <row r="1039" spans="1:1" x14ac:dyDescent="0.25">
      <c r="A1039" s="323"/>
    </row>
    <row r="1040" spans="1:1" x14ac:dyDescent="0.25">
      <c r="A1040" s="323"/>
    </row>
    <row r="1041" spans="1:1" x14ac:dyDescent="0.25">
      <c r="A1041" s="323"/>
    </row>
    <row r="1042" spans="1:1" x14ac:dyDescent="0.25">
      <c r="A1042" s="323"/>
    </row>
    <row r="1043" spans="1:1" x14ac:dyDescent="0.25">
      <c r="A1043" s="323"/>
    </row>
    <row r="1044" spans="1:1" x14ac:dyDescent="0.25">
      <c r="A1044" s="323"/>
    </row>
    <row r="1045" spans="1:1" x14ac:dyDescent="0.25">
      <c r="A1045" s="323"/>
    </row>
    <row r="1046" spans="1:1" x14ac:dyDescent="0.25">
      <c r="A1046" s="323"/>
    </row>
    <row r="1047" spans="1:1" x14ac:dyDescent="0.25">
      <c r="A1047" s="323"/>
    </row>
    <row r="1048" spans="1:1" x14ac:dyDescent="0.25">
      <c r="A1048" s="323"/>
    </row>
    <row r="1049" spans="1:1" x14ac:dyDescent="0.25">
      <c r="A1049" s="323"/>
    </row>
    <row r="1050" spans="1:1" x14ac:dyDescent="0.25">
      <c r="A1050" s="323"/>
    </row>
    <row r="1051" spans="1:1" x14ac:dyDescent="0.25">
      <c r="A1051" s="323"/>
    </row>
    <row r="1052" spans="1:1" x14ac:dyDescent="0.25">
      <c r="A1052" s="323"/>
    </row>
    <row r="1053" spans="1:1" x14ac:dyDescent="0.25">
      <c r="A1053" s="323"/>
    </row>
    <row r="1054" spans="1:1" x14ac:dyDescent="0.25">
      <c r="A1054" s="323"/>
    </row>
    <row r="1055" spans="1:1" x14ac:dyDescent="0.25">
      <c r="A1055" s="323"/>
    </row>
    <row r="1056" spans="1:1" x14ac:dyDescent="0.25">
      <c r="A1056" s="323"/>
    </row>
    <row r="1057" spans="1:1" x14ac:dyDescent="0.25">
      <c r="A1057" s="323"/>
    </row>
    <row r="1058" spans="1:1" x14ac:dyDescent="0.25">
      <c r="A1058" s="323"/>
    </row>
    <row r="1059" spans="1:1" x14ac:dyDescent="0.25">
      <c r="A1059" s="323"/>
    </row>
    <row r="1060" spans="1:1" x14ac:dyDescent="0.25">
      <c r="A1060" s="323"/>
    </row>
    <row r="1061" spans="1:1" x14ac:dyDescent="0.25">
      <c r="A1061" s="323"/>
    </row>
    <row r="1062" spans="1:1" x14ac:dyDescent="0.25">
      <c r="A1062" s="323"/>
    </row>
    <row r="1063" spans="1:1" x14ac:dyDescent="0.25">
      <c r="A1063" s="323"/>
    </row>
    <row r="1064" spans="1:1" x14ac:dyDescent="0.25">
      <c r="A1064" s="323"/>
    </row>
    <row r="1065" spans="1:1" x14ac:dyDescent="0.25">
      <c r="A1065" s="323"/>
    </row>
    <row r="1066" spans="1:1" x14ac:dyDescent="0.25">
      <c r="A1066" s="323"/>
    </row>
    <row r="1067" spans="1:1" x14ac:dyDescent="0.25">
      <c r="A1067" s="323"/>
    </row>
    <row r="1068" spans="1:1" x14ac:dyDescent="0.25">
      <c r="A1068" s="323"/>
    </row>
    <row r="1069" spans="1:1" x14ac:dyDescent="0.25">
      <c r="A1069" s="323"/>
    </row>
    <row r="1070" spans="1:1" x14ac:dyDescent="0.25">
      <c r="A1070" s="323"/>
    </row>
    <row r="1071" spans="1:1" x14ac:dyDescent="0.25">
      <c r="A1071" s="323"/>
    </row>
    <row r="1072" spans="1:1" x14ac:dyDescent="0.25">
      <c r="A1072" s="323"/>
    </row>
    <row r="1073" spans="1:1" x14ac:dyDescent="0.25">
      <c r="A1073" s="323"/>
    </row>
    <row r="1074" spans="1:1" x14ac:dyDescent="0.25">
      <c r="A1074" s="323"/>
    </row>
    <row r="1075" spans="1:1" x14ac:dyDescent="0.25">
      <c r="A1075" s="323"/>
    </row>
    <row r="1076" spans="1:1" x14ac:dyDescent="0.25">
      <c r="A1076" s="323"/>
    </row>
    <row r="1077" spans="1:1" x14ac:dyDescent="0.25">
      <c r="A1077" s="323"/>
    </row>
    <row r="1078" spans="1:1" x14ac:dyDescent="0.25">
      <c r="A1078" s="323"/>
    </row>
    <row r="1079" spans="1:1" x14ac:dyDescent="0.25">
      <c r="A1079" s="323"/>
    </row>
    <row r="1080" spans="1:1" x14ac:dyDescent="0.25">
      <c r="A1080" s="323"/>
    </row>
    <row r="1081" spans="1:1" x14ac:dyDescent="0.25">
      <c r="A1081" s="323"/>
    </row>
    <row r="1082" spans="1:1" x14ac:dyDescent="0.25">
      <c r="A1082" s="323"/>
    </row>
    <row r="1083" spans="1:1" x14ac:dyDescent="0.25">
      <c r="A1083" s="323"/>
    </row>
    <row r="1084" spans="1:1" x14ac:dyDescent="0.25">
      <c r="A1084" s="323"/>
    </row>
    <row r="1085" spans="1:1" x14ac:dyDescent="0.25">
      <c r="A1085" s="323"/>
    </row>
    <row r="1086" spans="1:1" x14ac:dyDescent="0.25">
      <c r="A1086" s="323"/>
    </row>
    <row r="1087" spans="1:1" x14ac:dyDescent="0.25">
      <c r="A1087" s="323"/>
    </row>
    <row r="1088" spans="1:1" x14ac:dyDescent="0.25">
      <c r="A1088" s="323"/>
    </row>
    <row r="1089" spans="1:1" x14ac:dyDescent="0.25">
      <c r="A1089" s="323"/>
    </row>
    <row r="1090" spans="1:1" x14ac:dyDescent="0.25">
      <c r="A1090" s="323"/>
    </row>
    <row r="1091" spans="1:1" x14ac:dyDescent="0.25">
      <c r="A1091" s="323"/>
    </row>
    <row r="1092" spans="1:1" x14ac:dyDescent="0.25">
      <c r="A1092" s="323"/>
    </row>
    <row r="1093" spans="1:1" x14ac:dyDescent="0.25">
      <c r="A1093" s="323"/>
    </row>
    <row r="1094" spans="1:1" x14ac:dyDescent="0.25">
      <c r="A1094" s="323"/>
    </row>
    <row r="1095" spans="1:1" x14ac:dyDescent="0.25">
      <c r="A1095" s="323"/>
    </row>
    <row r="1096" spans="1:1" x14ac:dyDescent="0.25">
      <c r="A1096" s="323"/>
    </row>
    <row r="1097" spans="1:1" x14ac:dyDescent="0.25">
      <c r="A1097" s="323"/>
    </row>
    <row r="1098" spans="1:1" x14ac:dyDescent="0.25">
      <c r="A1098" s="323"/>
    </row>
    <row r="1099" spans="1:1" x14ac:dyDescent="0.25">
      <c r="A1099" s="323"/>
    </row>
    <row r="1100" spans="1:1" x14ac:dyDescent="0.25">
      <c r="A1100" s="323"/>
    </row>
    <row r="1101" spans="1:1" x14ac:dyDescent="0.25">
      <c r="A1101" s="323"/>
    </row>
    <row r="1102" spans="1:1" x14ac:dyDescent="0.25">
      <c r="A1102" s="323"/>
    </row>
    <row r="1103" spans="1:1" x14ac:dyDescent="0.25">
      <c r="A1103" s="323"/>
    </row>
    <row r="1104" spans="1:1" x14ac:dyDescent="0.25">
      <c r="A1104" s="323"/>
    </row>
    <row r="1105" spans="1:1" x14ac:dyDescent="0.25">
      <c r="A1105" s="323"/>
    </row>
    <row r="1106" spans="1:1" x14ac:dyDescent="0.25">
      <c r="A1106" s="323"/>
    </row>
    <row r="1107" spans="1:1" x14ac:dyDescent="0.25">
      <c r="A1107" s="323"/>
    </row>
    <row r="1108" spans="1:1" x14ac:dyDescent="0.25">
      <c r="A1108" s="323"/>
    </row>
    <row r="1109" spans="1:1" x14ac:dyDescent="0.25">
      <c r="A1109" s="323"/>
    </row>
    <row r="1110" spans="1:1" x14ac:dyDescent="0.25">
      <c r="A1110" s="323"/>
    </row>
    <row r="1111" spans="1:1" x14ac:dyDescent="0.25">
      <c r="A1111" s="323"/>
    </row>
    <row r="1112" spans="1:1" x14ac:dyDescent="0.25">
      <c r="A1112" s="323"/>
    </row>
    <row r="1113" spans="1:1" x14ac:dyDescent="0.25">
      <c r="A1113" s="323"/>
    </row>
    <row r="1114" spans="1:1" x14ac:dyDescent="0.25">
      <c r="A1114" s="323"/>
    </row>
    <row r="1115" spans="1:1" x14ac:dyDescent="0.25">
      <c r="A1115" s="323"/>
    </row>
    <row r="1116" spans="1:1" x14ac:dyDescent="0.25">
      <c r="A1116" s="323"/>
    </row>
    <row r="1117" spans="1:1" x14ac:dyDescent="0.25">
      <c r="A1117" s="323"/>
    </row>
    <row r="1118" spans="1:1" x14ac:dyDescent="0.25">
      <c r="A1118" s="323"/>
    </row>
    <row r="1119" spans="1:1" x14ac:dyDescent="0.25">
      <c r="A1119" s="323"/>
    </row>
    <row r="1120" spans="1:1" x14ac:dyDescent="0.25">
      <c r="A1120" s="323"/>
    </row>
    <row r="1121" spans="1:1" x14ac:dyDescent="0.25">
      <c r="A1121" s="323"/>
    </row>
    <row r="1122" spans="1:1" x14ac:dyDescent="0.25">
      <c r="A1122" s="323"/>
    </row>
    <row r="1123" spans="1:1" x14ac:dyDescent="0.25">
      <c r="A1123" s="323"/>
    </row>
    <row r="1124" spans="1:1" x14ac:dyDescent="0.25">
      <c r="A1124" s="323"/>
    </row>
    <row r="1125" spans="1:1" x14ac:dyDescent="0.25">
      <c r="A1125" s="323"/>
    </row>
    <row r="1126" spans="1:1" x14ac:dyDescent="0.25">
      <c r="A1126" s="323"/>
    </row>
    <row r="1127" spans="1:1" x14ac:dyDescent="0.25">
      <c r="A1127" s="323"/>
    </row>
    <row r="1128" spans="1:1" x14ac:dyDescent="0.25">
      <c r="A1128" s="323"/>
    </row>
    <row r="1129" spans="1:1" x14ac:dyDescent="0.25">
      <c r="A1129" s="323"/>
    </row>
    <row r="1130" spans="1:1" x14ac:dyDescent="0.25">
      <c r="A1130" s="323"/>
    </row>
    <row r="1131" spans="1:1" x14ac:dyDescent="0.25">
      <c r="A1131" s="323"/>
    </row>
    <row r="1132" spans="1:1" x14ac:dyDescent="0.25">
      <c r="A1132" s="323"/>
    </row>
    <row r="1133" spans="1:1" x14ac:dyDescent="0.25">
      <c r="A1133" s="323"/>
    </row>
    <row r="1134" spans="1:1" x14ac:dyDescent="0.25">
      <c r="A1134" s="323"/>
    </row>
    <row r="1135" spans="1:1" x14ac:dyDescent="0.25">
      <c r="A1135" s="323"/>
    </row>
    <row r="1136" spans="1:1" x14ac:dyDescent="0.25">
      <c r="A1136" s="323"/>
    </row>
    <row r="1137" spans="1:1" x14ac:dyDescent="0.25">
      <c r="A1137" s="323"/>
    </row>
    <row r="1138" spans="1:1" x14ac:dyDescent="0.25">
      <c r="A1138" s="323"/>
    </row>
    <row r="1139" spans="1:1" x14ac:dyDescent="0.25">
      <c r="A1139" s="323"/>
    </row>
    <row r="1140" spans="1:1" x14ac:dyDescent="0.25">
      <c r="A1140" s="323"/>
    </row>
    <row r="1141" spans="1:1" x14ac:dyDescent="0.25">
      <c r="A1141" s="323"/>
    </row>
    <row r="1142" spans="1:1" x14ac:dyDescent="0.25">
      <c r="A1142" s="323"/>
    </row>
    <row r="1143" spans="1:1" x14ac:dyDescent="0.25">
      <c r="A1143" s="323"/>
    </row>
    <row r="1144" spans="1:1" x14ac:dyDescent="0.25">
      <c r="A1144" s="323"/>
    </row>
    <row r="1145" spans="1:1" x14ac:dyDescent="0.25">
      <c r="A1145" s="323"/>
    </row>
    <row r="1146" spans="1:1" x14ac:dyDescent="0.25">
      <c r="A1146" s="323"/>
    </row>
    <row r="1147" spans="1:1" x14ac:dyDescent="0.25">
      <c r="A1147" s="323"/>
    </row>
    <row r="1148" spans="1:1" x14ac:dyDescent="0.25">
      <c r="A1148" s="323"/>
    </row>
    <row r="1149" spans="1:1" x14ac:dyDescent="0.25">
      <c r="A1149" s="323"/>
    </row>
    <row r="1150" spans="1:1" x14ac:dyDescent="0.25">
      <c r="A1150" s="323"/>
    </row>
    <row r="1151" spans="1:1" x14ac:dyDescent="0.25">
      <c r="A1151" s="323"/>
    </row>
    <row r="1152" spans="1:1" x14ac:dyDescent="0.25">
      <c r="A1152" s="323"/>
    </row>
    <row r="1153" spans="1:1" x14ac:dyDescent="0.25">
      <c r="A1153" s="323"/>
    </row>
    <row r="1154" spans="1:1" x14ac:dyDescent="0.25">
      <c r="A1154" s="323"/>
    </row>
    <row r="1155" spans="1:1" x14ac:dyDescent="0.25">
      <c r="A1155" s="323"/>
    </row>
    <row r="1156" spans="1:1" x14ac:dyDescent="0.25">
      <c r="A1156" s="323"/>
    </row>
    <row r="1157" spans="1:1" x14ac:dyDescent="0.25">
      <c r="A1157" s="323"/>
    </row>
    <row r="1158" spans="1:1" x14ac:dyDescent="0.25">
      <c r="A1158" s="323"/>
    </row>
    <row r="1159" spans="1:1" x14ac:dyDescent="0.25">
      <c r="A1159" s="323"/>
    </row>
    <row r="1160" spans="1:1" x14ac:dyDescent="0.25">
      <c r="A1160" s="323"/>
    </row>
    <row r="1161" spans="1:1" x14ac:dyDescent="0.25">
      <c r="A1161" s="323"/>
    </row>
    <row r="1162" spans="1:1" x14ac:dyDescent="0.25">
      <c r="A1162" s="323"/>
    </row>
    <row r="1163" spans="1:1" x14ac:dyDescent="0.25">
      <c r="A1163" s="323"/>
    </row>
    <row r="1164" spans="1:1" x14ac:dyDescent="0.25">
      <c r="A1164" s="323"/>
    </row>
    <row r="1165" spans="1:1" x14ac:dyDescent="0.25">
      <c r="A1165" s="323"/>
    </row>
    <row r="1166" spans="1:1" x14ac:dyDescent="0.25">
      <c r="A1166" s="323"/>
    </row>
    <row r="1167" spans="1:1" x14ac:dyDescent="0.25">
      <c r="A1167" s="323"/>
    </row>
    <row r="1168" spans="1:1" x14ac:dyDescent="0.25">
      <c r="A1168" s="323"/>
    </row>
    <row r="1169" spans="1:1" x14ac:dyDescent="0.25">
      <c r="A1169" s="323"/>
    </row>
    <row r="1170" spans="1:1" x14ac:dyDescent="0.25">
      <c r="A1170" s="323"/>
    </row>
    <row r="1171" spans="1:1" x14ac:dyDescent="0.25">
      <c r="A1171" s="323"/>
    </row>
    <row r="1172" spans="1:1" x14ac:dyDescent="0.25">
      <c r="A1172" s="323"/>
    </row>
    <row r="1173" spans="1:1" x14ac:dyDescent="0.25">
      <c r="A1173" s="323"/>
    </row>
    <row r="1174" spans="1:1" x14ac:dyDescent="0.25">
      <c r="A1174" s="323"/>
    </row>
    <row r="1175" spans="1:1" x14ac:dyDescent="0.25">
      <c r="A1175" s="323"/>
    </row>
    <row r="1176" spans="1:1" x14ac:dyDescent="0.25">
      <c r="A1176" s="323"/>
    </row>
    <row r="1177" spans="1:1" x14ac:dyDescent="0.25">
      <c r="A1177" s="323"/>
    </row>
    <row r="1178" spans="1:1" x14ac:dyDescent="0.25">
      <c r="A1178" s="323"/>
    </row>
    <row r="1179" spans="1:1" x14ac:dyDescent="0.25">
      <c r="A1179" s="323"/>
    </row>
    <row r="1180" spans="1:1" x14ac:dyDescent="0.25">
      <c r="A1180" s="323"/>
    </row>
    <row r="1181" spans="1:1" x14ac:dyDescent="0.25">
      <c r="A1181" s="323"/>
    </row>
    <row r="1182" spans="1:1" x14ac:dyDescent="0.25">
      <c r="A1182" s="323"/>
    </row>
    <row r="1183" spans="1:1" x14ac:dyDescent="0.25">
      <c r="A1183" s="323"/>
    </row>
    <row r="1184" spans="1:1" x14ac:dyDescent="0.25">
      <c r="A1184" s="323"/>
    </row>
    <row r="1185" spans="1:1" x14ac:dyDescent="0.25">
      <c r="A1185" s="323"/>
    </row>
    <row r="1186" spans="1:1" x14ac:dyDescent="0.25">
      <c r="A1186" s="323"/>
    </row>
    <row r="1187" spans="1:1" x14ac:dyDescent="0.25">
      <c r="A1187" s="323"/>
    </row>
    <row r="1188" spans="1:1" x14ac:dyDescent="0.25">
      <c r="A1188" s="323"/>
    </row>
    <row r="1189" spans="1:1" x14ac:dyDescent="0.25">
      <c r="A1189" s="323"/>
    </row>
    <row r="1190" spans="1:1" x14ac:dyDescent="0.25">
      <c r="A1190" s="323"/>
    </row>
    <row r="1191" spans="1:1" x14ac:dyDescent="0.25">
      <c r="A1191" s="323"/>
    </row>
    <row r="1192" spans="1:1" x14ac:dyDescent="0.25">
      <c r="A1192" s="323"/>
    </row>
    <row r="1193" spans="1:1" x14ac:dyDescent="0.25">
      <c r="A1193" s="323"/>
    </row>
    <row r="1194" spans="1:1" x14ac:dyDescent="0.25">
      <c r="A1194" s="323"/>
    </row>
    <row r="1195" spans="1:1" x14ac:dyDescent="0.25">
      <c r="A1195" s="323"/>
    </row>
    <row r="1196" spans="1:1" x14ac:dyDescent="0.25">
      <c r="A1196" s="323"/>
    </row>
    <row r="1197" spans="1:1" x14ac:dyDescent="0.25">
      <c r="A1197" s="323"/>
    </row>
    <row r="1198" spans="1:1" x14ac:dyDescent="0.25">
      <c r="A1198" s="323"/>
    </row>
    <row r="1199" spans="1:1" x14ac:dyDescent="0.25">
      <c r="A1199" s="323"/>
    </row>
    <row r="1200" spans="1:1" x14ac:dyDescent="0.25">
      <c r="A1200" s="323"/>
    </row>
    <row r="1201" spans="1:1" x14ac:dyDescent="0.25">
      <c r="A1201" s="323"/>
    </row>
    <row r="1202" spans="1:1" x14ac:dyDescent="0.25">
      <c r="A1202" s="323"/>
    </row>
    <row r="1203" spans="1:1" x14ac:dyDescent="0.25">
      <c r="A1203" s="323"/>
    </row>
    <row r="1204" spans="1:1" x14ac:dyDescent="0.25">
      <c r="A1204" s="323"/>
    </row>
    <row r="1205" spans="1:1" x14ac:dyDescent="0.25">
      <c r="A1205" s="323"/>
    </row>
    <row r="1206" spans="1:1" x14ac:dyDescent="0.25">
      <c r="A1206" s="323"/>
    </row>
    <row r="1207" spans="1:1" x14ac:dyDescent="0.25">
      <c r="A1207" s="323"/>
    </row>
    <row r="1208" spans="1:1" x14ac:dyDescent="0.25">
      <c r="A1208" s="323"/>
    </row>
    <row r="1209" spans="1:1" x14ac:dyDescent="0.25">
      <c r="A1209" s="323"/>
    </row>
    <row r="1210" spans="1:1" x14ac:dyDescent="0.25">
      <c r="A1210" s="323"/>
    </row>
    <row r="1211" spans="1:1" x14ac:dyDescent="0.25">
      <c r="A1211" s="323"/>
    </row>
    <row r="1212" spans="1:1" x14ac:dyDescent="0.25">
      <c r="A1212" s="323"/>
    </row>
    <row r="1213" spans="1:1" x14ac:dyDescent="0.25">
      <c r="A1213" s="323"/>
    </row>
    <row r="1214" spans="1:1" x14ac:dyDescent="0.25">
      <c r="A1214" s="323"/>
    </row>
    <row r="1215" spans="1:1" x14ac:dyDescent="0.25">
      <c r="A1215" s="323"/>
    </row>
    <row r="1216" spans="1:1" x14ac:dyDescent="0.25">
      <c r="A1216" s="323"/>
    </row>
    <row r="1217" spans="1:1" x14ac:dyDescent="0.25">
      <c r="A1217" s="323"/>
    </row>
    <row r="1218" spans="1:1" x14ac:dyDescent="0.25">
      <c r="A1218" s="323"/>
    </row>
    <row r="1219" spans="1:1" x14ac:dyDescent="0.25">
      <c r="A1219" s="323"/>
    </row>
    <row r="1220" spans="1:1" x14ac:dyDescent="0.25">
      <c r="A1220" s="323"/>
    </row>
    <row r="1221" spans="1:1" x14ac:dyDescent="0.25">
      <c r="A1221" s="323"/>
    </row>
    <row r="1222" spans="1:1" x14ac:dyDescent="0.25">
      <c r="A1222" s="323"/>
    </row>
    <row r="1223" spans="1:1" x14ac:dyDescent="0.25">
      <c r="A1223" s="323"/>
    </row>
    <row r="1224" spans="1:1" x14ac:dyDescent="0.25">
      <c r="A1224" s="323"/>
    </row>
    <row r="1225" spans="1:1" x14ac:dyDescent="0.25">
      <c r="A1225" s="323"/>
    </row>
    <row r="1226" spans="1:1" x14ac:dyDescent="0.25">
      <c r="A1226" s="323"/>
    </row>
    <row r="1227" spans="1:1" x14ac:dyDescent="0.25">
      <c r="A1227" s="323"/>
    </row>
    <row r="1228" spans="1:1" x14ac:dyDescent="0.25">
      <c r="A1228" s="323"/>
    </row>
    <row r="1229" spans="1:1" x14ac:dyDescent="0.25">
      <c r="A1229" s="323"/>
    </row>
    <row r="1230" spans="1:1" x14ac:dyDescent="0.25">
      <c r="A1230" s="323"/>
    </row>
    <row r="1231" spans="1:1" x14ac:dyDescent="0.25">
      <c r="A1231" s="323"/>
    </row>
    <row r="1232" spans="1:1" x14ac:dyDescent="0.25">
      <c r="A1232" s="323"/>
    </row>
    <row r="1233" spans="1:1" x14ac:dyDescent="0.25">
      <c r="A1233" s="323"/>
    </row>
    <row r="1234" spans="1:1" x14ac:dyDescent="0.25">
      <c r="A1234" s="323"/>
    </row>
    <row r="1235" spans="1:1" x14ac:dyDescent="0.25">
      <c r="A1235" s="323"/>
    </row>
    <row r="1236" spans="1:1" x14ac:dyDescent="0.25">
      <c r="A1236" s="323"/>
    </row>
    <row r="1237" spans="1:1" x14ac:dyDescent="0.25">
      <c r="A1237" s="323"/>
    </row>
    <row r="1238" spans="1:1" x14ac:dyDescent="0.25">
      <c r="A1238" s="323"/>
    </row>
    <row r="1239" spans="1:1" x14ac:dyDescent="0.25">
      <c r="A1239" s="323"/>
    </row>
    <row r="1240" spans="1:1" x14ac:dyDescent="0.25">
      <c r="A1240" s="323"/>
    </row>
    <row r="1241" spans="1:1" x14ac:dyDescent="0.25">
      <c r="A1241" s="323"/>
    </row>
    <row r="1242" spans="1:1" x14ac:dyDescent="0.25">
      <c r="A1242" s="323"/>
    </row>
    <row r="1243" spans="1:1" x14ac:dyDescent="0.25">
      <c r="A1243" s="323"/>
    </row>
    <row r="1244" spans="1:1" x14ac:dyDescent="0.25">
      <c r="A1244" s="323"/>
    </row>
    <row r="1245" spans="1:1" x14ac:dyDescent="0.25">
      <c r="A1245" s="323"/>
    </row>
    <row r="1246" spans="1:1" x14ac:dyDescent="0.25">
      <c r="A1246" s="323"/>
    </row>
    <row r="1247" spans="1:1" x14ac:dyDescent="0.25">
      <c r="A1247" s="323"/>
    </row>
    <row r="1248" spans="1:1" x14ac:dyDescent="0.25">
      <c r="A1248" s="323"/>
    </row>
    <row r="1249" spans="1:1" x14ac:dyDescent="0.25">
      <c r="A1249" s="323"/>
    </row>
    <row r="1250" spans="1:1" x14ac:dyDescent="0.25">
      <c r="A1250" s="323"/>
    </row>
    <row r="1251" spans="1:1" x14ac:dyDescent="0.25">
      <c r="A1251" s="323"/>
    </row>
    <row r="1252" spans="1:1" x14ac:dyDescent="0.25">
      <c r="A1252" s="323"/>
    </row>
    <row r="1253" spans="1:1" x14ac:dyDescent="0.25">
      <c r="A1253" s="323"/>
    </row>
    <row r="1254" spans="1:1" x14ac:dyDescent="0.25">
      <c r="A1254" s="323"/>
    </row>
    <row r="1255" spans="1:1" x14ac:dyDescent="0.25">
      <c r="A1255" s="323"/>
    </row>
    <row r="1256" spans="1:1" x14ac:dyDescent="0.25">
      <c r="A1256" s="323"/>
    </row>
    <row r="1257" spans="1:1" x14ac:dyDescent="0.25">
      <c r="A1257" s="323"/>
    </row>
    <row r="1258" spans="1:1" x14ac:dyDescent="0.25">
      <c r="A1258" s="323"/>
    </row>
    <row r="1259" spans="1:1" x14ac:dyDescent="0.25">
      <c r="A1259" s="323"/>
    </row>
    <row r="1260" spans="1:1" x14ac:dyDescent="0.25">
      <c r="A1260" s="323"/>
    </row>
    <row r="1261" spans="1:1" x14ac:dyDescent="0.25">
      <c r="A1261" s="323"/>
    </row>
    <row r="1262" spans="1:1" x14ac:dyDescent="0.25">
      <c r="A1262" s="323"/>
    </row>
    <row r="1263" spans="1:1" x14ac:dyDescent="0.25">
      <c r="A1263" s="323"/>
    </row>
    <row r="1264" spans="1:1" x14ac:dyDescent="0.25">
      <c r="A1264" s="323"/>
    </row>
    <row r="1265" spans="1:1" x14ac:dyDescent="0.25">
      <c r="A1265" s="323"/>
    </row>
    <row r="1266" spans="1:1" x14ac:dyDescent="0.25">
      <c r="A1266" s="323"/>
    </row>
    <row r="1267" spans="1:1" x14ac:dyDescent="0.25">
      <c r="A1267" s="323"/>
    </row>
    <row r="1268" spans="1:1" x14ac:dyDescent="0.25">
      <c r="A1268" s="323"/>
    </row>
    <row r="1269" spans="1:1" x14ac:dyDescent="0.25">
      <c r="A1269" s="323"/>
    </row>
    <row r="1270" spans="1:1" x14ac:dyDescent="0.25">
      <c r="A1270" s="323"/>
    </row>
    <row r="1271" spans="1:1" x14ac:dyDescent="0.25">
      <c r="A1271" s="323"/>
    </row>
    <row r="1272" spans="1:1" x14ac:dyDescent="0.25">
      <c r="A1272" s="323"/>
    </row>
    <row r="1273" spans="1:1" x14ac:dyDescent="0.25">
      <c r="A1273" s="323"/>
    </row>
    <row r="1274" spans="1:1" x14ac:dyDescent="0.25">
      <c r="A1274" s="323"/>
    </row>
    <row r="1275" spans="1:1" x14ac:dyDescent="0.25">
      <c r="A1275" s="323"/>
    </row>
    <row r="1276" spans="1:1" x14ac:dyDescent="0.25">
      <c r="A1276" s="323"/>
    </row>
    <row r="1277" spans="1:1" x14ac:dyDescent="0.25">
      <c r="A1277" s="323"/>
    </row>
    <row r="1278" spans="1:1" x14ac:dyDescent="0.25">
      <c r="A1278" s="323"/>
    </row>
    <row r="1279" spans="1:1" x14ac:dyDescent="0.25">
      <c r="A1279" s="323"/>
    </row>
    <row r="1280" spans="1:1" x14ac:dyDescent="0.25">
      <c r="A1280" s="323"/>
    </row>
    <row r="1281" spans="1:1" x14ac:dyDescent="0.25">
      <c r="A1281" s="323"/>
    </row>
    <row r="1282" spans="1:1" x14ac:dyDescent="0.25">
      <c r="A1282" s="323"/>
    </row>
    <row r="1283" spans="1:1" x14ac:dyDescent="0.25">
      <c r="A1283" s="323"/>
    </row>
    <row r="1284" spans="1:1" x14ac:dyDescent="0.25">
      <c r="A1284" s="323"/>
    </row>
    <row r="1285" spans="1:1" x14ac:dyDescent="0.25">
      <c r="A1285" s="323"/>
    </row>
    <row r="1286" spans="1:1" x14ac:dyDescent="0.25">
      <c r="A1286" s="323"/>
    </row>
    <row r="1287" spans="1:1" x14ac:dyDescent="0.25">
      <c r="A1287" s="323"/>
    </row>
    <row r="1288" spans="1:1" x14ac:dyDescent="0.25">
      <c r="A1288" s="323"/>
    </row>
    <row r="1289" spans="1:1" x14ac:dyDescent="0.25">
      <c r="A1289" s="323"/>
    </row>
    <row r="1290" spans="1:1" x14ac:dyDescent="0.25">
      <c r="A1290" s="323"/>
    </row>
    <row r="1291" spans="1:1" x14ac:dyDescent="0.25">
      <c r="A1291" s="323"/>
    </row>
    <row r="1292" spans="1:1" x14ac:dyDescent="0.25">
      <c r="A1292" s="323"/>
    </row>
    <row r="1293" spans="1:1" x14ac:dyDescent="0.25">
      <c r="A1293" s="323"/>
    </row>
    <row r="1294" spans="1:1" x14ac:dyDescent="0.25">
      <c r="A1294" s="323"/>
    </row>
    <row r="1295" spans="1:1" x14ac:dyDescent="0.25">
      <c r="A1295" s="323"/>
    </row>
    <row r="1296" spans="1:1" x14ac:dyDescent="0.25">
      <c r="A1296" s="323"/>
    </row>
    <row r="1297" spans="1:1" x14ac:dyDescent="0.25">
      <c r="A1297" s="323"/>
    </row>
    <row r="1298" spans="1:1" x14ac:dyDescent="0.25">
      <c r="A1298" s="323"/>
    </row>
    <row r="1299" spans="1:1" x14ac:dyDescent="0.25">
      <c r="A1299" s="323"/>
    </row>
    <row r="1300" spans="1:1" x14ac:dyDescent="0.25">
      <c r="A1300" s="323"/>
    </row>
    <row r="1301" spans="1:1" x14ac:dyDescent="0.25">
      <c r="A1301" s="323"/>
    </row>
    <row r="1302" spans="1:1" x14ac:dyDescent="0.25">
      <c r="A1302" s="323"/>
    </row>
    <row r="1303" spans="1:1" x14ac:dyDescent="0.25">
      <c r="A1303" s="323"/>
    </row>
    <row r="1304" spans="1:1" x14ac:dyDescent="0.25">
      <c r="A1304" s="323"/>
    </row>
    <row r="1305" spans="1:1" x14ac:dyDescent="0.25">
      <c r="A1305" s="323"/>
    </row>
    <row r="1306" spans="1:1" x14ac:dyDescent="0.25">
      <c r="A1306" s="323"/>
    </row>
    <row r="1307" spans="1:1" x14ac:dyDescent="0.25">
      <c r="A1307" s="323"/>
    </row>
    <row r="1308" spans="1:1" x14ac:dyDescent="0.25">
      <c r="A1308" s="323"/>
    </row>
    <row r="1309" spans="1:1" x14ac:dyDescent="0.25">
      <c r="A1309" s="323"/>
    </row>
    <row r="1310" spans="1:1" x14ac:dyDescent="0.25">
      <c r="A1310" s="323"/>
    </row>
    <row r="1311" spans="1:1" x14ac:dyDescent="0.25">
      <c r="A1311" s="323"/>
    </row>
    <row r="1312" spans="1:1" x14ac:dyDescent="0.25">
      <c r="A1312" s="323"/>
    </row>
    <row r="1313" spans="1:1" x14ac:dyDescent="0.25">
      <c r="A1313" s="323"/>
    </row>
    <row r="1314" spans="1:1" x14ac:dyDescent="0.25">
      <c r="A1314" s="323"/>
    </row>
    <row r="1315" spans="1:1" x14ac:dyDescent="0.25">
      <c r="A1315" s="323"/>
    </row>
    <row r="1316" spans="1:1" x14ac:dyDescent="0.25">
      <c r="A1316" s="323"/>
    </row>
    <row r="1317" spans="1:1" x14ac:dyDescent="0.25">
      <c r="A1317" s="323"/>
    </row>
    <row r="1318" spans="1:1" x14ac:dyDescent="0.25">
      <c r="A1318" s="323"/>
    </row>
    <row r="1319" spans="1:1" x14ac:dyDescent="0.25">
      <c r="A1319" s="323"/>
    </row>
    <row r="1320" spans="1:1" x14ac:dyDescent="0.25">
      <c r="A1320" s="323"/>
    </row>
    <row r="1321" spans="1:1" x14ac:dyDescent="0.25">
      <c r="A1321" s="323"/>
    </row>
    <row r="1322" spans="1:1" x14ac:dyDescent="0.25">
      <c r="A1322" s="323"/>
    </row>
    <row r="1323" spans="1:1" x14ac:dyDescent="0.25">
      <c r="A1323" s="323"/>
    </row>
    <row r="1324" spans="1:1" x14ac:dyDescent="0.25">
      <c r="A1324" s="323"/>
    </row>
    <row r="1325" spans="1:1" x14ac:dyDescent="0.25">
      <c r="A1325" s="323"/>
    </row>
    <row r="1326" spans="1:1" x14ac:dyDescent="0.25">
      <c r="A1326" s="323"/>
    </row>
    <row r="1327" spans="1:1" x14ac:dyDescent="0.25">
      <c r="A1327" s="323"/>
    </row>
    <row r="1328" spans="1:1" x14ac:dyDescent="0.25">
      <c r="A1328" s="323"/>
    </row>
    <row r="1329" spans="1:1" x14ac:dyDescent="0.25">
      <c r="A1329" s="323"/>
    </row>
    <row r="1330" spans="1:1" x14ac:dyDescent="0.25">
      <c r="A1330" s="323"/>
    </row>
    <row r="1331" spans="1:1" x14ac:dyDescent="0.25">
      <c r="A1331" s="323"/>
    </row>
    <row r="1332" spans="1:1" x14ac:dyDescent="0.25">
      <c r="A1332" s="323"/>
    </row>
    <row r="1333" spans="1:1" x14ac:dyDescent="0.25">
      <c r="A1333" s="323"/>
    </row>
    <row r="1334" spans="1:1" x14ac:dyDescent="0.25">
      <c r="A1334" s="323"/>
    </row>
    <row r="1335" spans="1:1" x14ac:dyDescent="0.25">
      <c r="A1335" s="323"/>
    </row>
    <row r="1336" spans="1:1" x14ac:dyDescent="0.25">
      <c r="A1336" s="323"/>
    </row>
    <row r="1337" spans="1:1" x14ac:dyDescent="0.25">
      <c r="A1337" s="323"/>
    </row>
    <row r="1338" spans="1:1" x14ac:dyDescent="0.25">
      <c r="A1338" s="323"/>
    </row>
    <row r="1339" spans="1:1" x14ac:dyDescent="0.25">
      <c r="A1339" s="323"/>
    </row>
    <row r="1340" spans="1:1" x14ac:dyDescent="0.25">
      <c r="A1340" s="323"/>
    </row>
    <row r="1341" spans="1:1" x14ac:dyDescent="0.25">
      <c r="A1341" s="323"/>
    </row>
    <row r="1342" spans="1:1" x14ac:dyDescent="0.25">
      <c r="A1342" s="323"/>
    </row>
    <row r="1343" spans="1:1" x14ac:dyDescent="0.25">
      <c r="A1343" s="323"/>
    </row>
    <row r="1344" spans="1:1" x14ac:dyDescent="0.25">
      <c r="A1344" s="323"/>
    </row>
    <row r="1345" spans="1:1" x14ac:dyDescent="0.25">
      <c r="A1345" s="323"/>
    </row>
    <row r="1346" spans="1:1" x14ac:dyDescent="0.25">
      <c r="A1346" s="323"/>
    </row>
    <row r="1347" spans="1:1" x14ac:dyDescent="0.25">
      <c r="A1347" s="323"/>
    </row>
    <row r="1348" spans="1:1" x14ac:dyDescent="0.25">
      <c r="A1348" s="323"/>
    </row>
    <row r="1349" spans="1:1" x14ac:dyDescent="0.25">
      <c r="A1349" s="323"/>
    </row>
    <row r="1350" spans="1:1" x14ac:dyDescent="0.25">
      <c r="A1350" s="323"/>
    </row>
    <row r="1351" spans="1:1" x14ac:dyDescent="0.25">
      <c r="A1351" s="323"/>
    </row>
    <row r="1352" spans="1:1" x14ac:dyDescent="0.25">
      <c r="A1352" s="323"/>
    </row>
    <row r="1353" spans="1:1" x14ac:dyDescent="0.25">
      <c r="A1353" s="323"/>
    </row>
    <row r="1354" spans="1:1" x14ac:dyDescent="0.25">
      <c r="A1354" s="323"/>
    </row>
    <row r="1355" spans="1:1" x14ac:dyDescent="0.25">
      <c r="A1355" s="323"/>
    </row>
    <row r="1356" spans="1:1" x14ac:dyDescent="0.25">
      <c r="A1356" s="323"/>
    </row>
    <row r="1357" spans="1:1" x14ac:dyDescent="0.25">
      <c r="A1357" s="323"/>
    </row>
    <row r="1358" spans="1:1" x14ac:dyDescent="0.25">
      <c r="A1358" s="323"/>
    </row>
    <row r="1359" spans="1:1" x14ac:dyDescent="0.25">
      <c r="A1359" s="323"/>
    </row>
    <row r="1360" spans="1:1" x14ac:dyDescent="0.25">
      <c r="A1360" s="323"/>
    </row>
    <row r="1361" spans="1:1" x14ac:dyDescent="0.25">
      <c r="A1361" s="323"/>
    </row>
    <row r="1362" spans="1:1" x14ac:dyDescent="0.25">
      <c r="A1362" s="323"/>
    </row>
    <row r="1363" spans="1:1" x14ac:dyDescent="0.25">
      <c r="A1363" s="323"/>
    </row>
    <row r="1364" spans="1:1" x14ac:dyDescent="0.25">
      <c r="A1364" s="323"/>
    </row>
    <row r="1365" spans="1:1" x14ac:dyDescent="0.25">
      <c r="A1365" s="323"/>
    </row>
    <row r="1366" spans="1:1" x14ac:dyDescent="0.25">
      <c r="A1366" s="323"/>
    </row>
    <row r="1367" spans="1:1" x14ac:dyDescent="0.25">
      <c r="A1367" s="323"/>
    </row>
    <row r="1368" spans="1:1" x14ac:dyDescent="0.25">
      <c r="A1368" s="323"/>
    </row>
    <row r="1369" spans="1:1" x14ac:dyDescent="0.25">
      <c r="A1369" s="323"/>
    </row>
    <row r="1370" spans="1:1" x14ac:dyDescent="0.25">
      <c r="A1370" s="323"/>
    </row>
    <row r="1371" spans="1:1" x14ac:dyDescent="0.25">
      <c r="A1371" s="323"/>
    </row>
    <row r="1372" spans="1:1" x14ac:dyDescent="0.25">
      <c r="A1372" s="323"/>
    </row>
    <row r="1373" spans="1:1" x14ac:dyDescent="0.25">
      <c r="A1373" s="323"/>
    </row>
    <row r="1374" spans="1:1" x14ac:dyDescent="0.25">
      <c r="A1374" s="323"/>
    </row>
    <row r="1375" spans="1:1" x14ac:dyDescent="0.25">
      <c r="A1375" s="323"/>
    </row>
    <row r="1376" spans="1:1" x14ac:dyDescent="0.25">
      <c r="A1376" s="323"/>
    </row>
    <row r="1377" spans="1:1" x14ac:dyDescent="0.25">
      <c r="A1377" s="323"/>
    </row>
    <row r="1378" spans="1:1" x14ac:dyDescent="0.25">
      <c r="A1378" s="323"/>
    </row>
    <row r="1379" spans="1:1" x14ac:dyDescent="0.25">
      <c r="A1379" s="323"/>
    </row>
    <row r="1380" spans="1:1" x14ac:dyDescent="0.25">
      <c r="A1380" s="323"/>
    </row>
    <row r="1381" spans="1:1" x14ac:dyDescent="0.25">
      <c r="A1381" s="323"/>
    </row>
    <row r="1382" spans="1:1" x14ac:dyDescent="0.25">
      <c r="A1382" s="323"/>
    </row>
    <row r="1383" spans="1:1" x14ac:dyDescent="0.25">
      <c r="A1383" s="323"/>
    </row>
    <row r="1384" spans="1:1" x14ac:dyDescent="0.25">
      <c r="A1384" s="323"/>
    </row>
    <row r="1385" spans="1:1" x14ac:dyDescent="0.25">
      <c r="A1385" s="323"/>
    </row>
    <row r="1386" spans="1:1" x14ac:dyDescent="0.25">
      <c r="A1386" s="323"/>
    </row>
    <row r="1387" spans="1:1" x14ac:dyDescent="0.25">
      <c r="A1387" s="323"/>
    </row>
    <row r="1388" spans="1:1" x14ac:dyDescent="0.25">
      <c r="A1388" s="323"/>
    </row>
    <row r="1389" spans="1:1" x14ac:dyDescent="0.25">
      <c r="A1389" s="323"/>
    </row>
    <row r="1390" spans="1:1" x14ac:dyDescent="0.25">
      <c r="A1390" s="323"/>
    </row>
    <row r="1391" spans="1:1" x14ac:dyDescent="0.25">
      <c r="A1391" s="323"/>
    </row>
    <row r="1392" spans="1:1" x14ac:dyDescent="0.25">
      <c r="A1392" s="323"/>
    </row>
    <row r="1393" spans="1:1" x14ac:dyDescent="0.25">
      <c r="A1393" s="323"/>
    </row>
    <row r="1394" spans="1:1" x14ac:dyDescent="0.25">
      <c r="A1394" s="323"/>
    </row>
    <row r="1395" spans="1:1" x14ac:dyDescent="0.25">
      <c r="A1395" s="323"/>
    </row>
    <row r="1396" spans="1:1" x14ac:dyDescent="0.25">
      <c r="A1396" s="323"/>
    </row>
    <row r="1397" spans="1:1" x14ac:dyDescent="0.25">
      <c r="A1397" s="323"/>
    </row>
    <row r="1398" spans="1:1" x14ac:dyDescent="0.25">
      <c r="A1398" s="323"/>
    </row>
    <row r="1399" spans="1:1" x14ac:dyDescent="0.25">
      <c r="A1399" s="323"/>
    </row>
    <row r="1400" spans="1:1" x14ac:dyDescent="0.25">
      <c r="A1400" s="323"/>
    </row>
    <row r="1401" spans="1:1" x14ac:dyDescent="0.25">
      <c r="A1401" s="323"/>
    </row>
    <row r="1402" spans="1:1" x14ac:dyDescent="0.25">
      <c r="A1402" s="323"/>
    </row>
    <row r="1403" spans="1:1" x14ac:dyDescent="0.25">
      <c r="A1403" s="323"/>
    </row>
    <row r="1404" spans="1:1" x14ac:dyDescent="0.25">
      <c r="A1404" s="323"/>
    </row>
    <row r="1405" spans="1:1" x14ac:dyDescent="0.25">
      <c r="A1405" s="323"/>
    </row>
    <row r="1406" spans="1:1" x14ac:dyDescent="0.25">
      <c r="A1406" s="323"/>
    </row>
    <row r="1407" spans="1:1" x14ac:dyDescent="0.25">
      <c r="A1407" s="323"/>
    </row>
    <row r="1408" spans="1:1" x14ac:dyDescent="0.25">
      <c r="A1408" s="323"/>
    </row>
    <row r="1409" spans="1:1" x14ac:dyDescent="0.25">
      <c r="A1409" s="323"/>
    </row>
    <row r="1410" spans="1:1" x14ac:dyDescent="0.25">
      <c r="A1410" s="323"/>
    </row>
    <row r="1411" spans="1:1" x14ac:dyDescent="0.25">
      <c r="A1411" s="323"/>
    </row>
    <row r="1412" spans="1:1" x14ac:dyDescent="0.25">
      <c r="A1412" s="323"/>
    </row>
    <row r="1413" spans="1:1" x14ac:dyDescent="0.25">
      <c r="A1413" s="323"/>
    </row>
    <row r="1414" spans="1:1" x14ac:dyDescent="0.25">
      <c r="A1414" s="323"/>
    </row>
    <row r="1415" spans="1:1" x14ac:dyDescent="0.25">
      <c r="A1415" s="323"/>
    </row>
    <row r="1416" spans="1:1" x14ac:dyDescent="0.25">
      <c r="A1416" s="323"/>
    </row>
    <row r="1417" spans="1:1" x14ac:dyDescent="0.25">
      <c r="A1417" s="323"/>
    </row>
    <row r="1418" spans="1:1" x14ac:dyDescent="0.25">
      <c r="A1418" s="323"/>
    </row>
    <row r="1419" spans="1:1" x14ac:dyDescent="0.25">
      <c r="A1419" s="323"/>
    </row>
    <row r="1420" spans="1:1" x14ac:dyDescent="0.25">
      <c r="A1420" s="323"/>
    </row>
    <row r="1421" spans="1:1" x14ac:dyDescent="0.25">
      <c r="A1421" s="323"/>
    </row>
    <row r="1422" spans="1:1" x14ac:dyDescent="0.25">
      <c r="A1422" s="323"/>
    </row>
    <row r="1423" spans="1:1" x14ac:dyDescent="0.25">
      <c r="A1423" s="323"/>
    </row>
    <row r="1424" spans="1:1" x14ac:dyDescent="0.25">
      <c r="A1424" s="323"/>
    </row>
    <row r="1425" spans="1:1" x14ac:dyDescent="0.25">
      <c r="A1425" s="323"/>
    </row>
    <row r="1426" spans="1:1" x14ac:dyDescent="0.25">
      <c r="A1426" s="323"/>
    </row>
    <row r="1427" spans="1:1" x14ac:dyDescent="0.25">
      <c r="A1427" s="323"/>
    </row>
    <row r="1428" spans="1:1" x14ac:dyDescent="0.25">
      <c r="A1428" s="323"/>
    </row>
    <row r="1429" spans="1:1" x14ac:dyDescent="0.25">
      <c r="A1429" s="323"/>
    </row>
    <row r="1430" spans="1:1" x14ac:dyDescent="0.25">
      <c r="A1430" s="323"/>
    </row>
    <row r="1431" spans="1:1" x14ac:dyDescent="0.25">
      <c r="A1431" s="323"/>
    </row>
    <row r="1432" spans="1:1" x14ac:dyDescent="0.25">
      <c r="A1432" s="323"/>
    </row>
    <row r="1433" spans="1:1" x14ac:dyDescent="0.25">
      <c r="A1433" s="323"/>
    </row>
    <row r="1434" spans="1:1" x14ac:dyDescent="0.25">
      <c r="A1434" s="323"/>
    </row>
    <row r="1435" spans="1:1" x14ac:dyDescent="0.25">
      <c r="A1435" s="323"/>
    </row>
    <row r="1436" spans="1:1" x14ac:dyDescent="0.25">
      <c r="A1436" s="323"/>
    </row>
    <row r="1437" spans="1:1" x14ac:dyDescent="0.25">
      <c r="A1437" s="323"/>
    </row>
    <row r="1438" spans="1:1" x14ac:dyDescent="0.25">
      <c r="A1438" s="323"/>
    </row>
    <row r="1439" spans="1:1" x14ac:dyDescent="0.25">
      <c r="A1439" s="323"/>
    </row>
    <row r="1440" spans="1:1" x14ac:dyDescent="0.25">
      <c r="A1440" s="323"/>
    </row>
    <row r="1441" spans="1:1" x14ac:dyDescent="0.25">
      <c r="A1441" s="323"/>
    </row>
    <row r="1442" spans="1:1" x14ac:dyDescent="0.25">
      <c r="A1442" s="323"/>
    </row>
    <row r="1443" spans="1:1" x14ac:dyDescent="0.25">
      <c r="A1443" s="323"/>
    </row>
    <row r="1444" spans="1:1" x14ac:dyDescent="0.25">
      <c r="A1444" s="323"/>
    </row>
    <row r="1445" spans="1:1" x14ac:dyDescent="0.25">
      <c r="A1445" s="323"/>
    </row>
    <row r="1446" spans="1:1" x14ac:dyDescent="0.25">
      <c r="A1446" s="323"/>
    </row>
    <row r="1447" spans="1:1" x14ac:dyDescent="0.25">
      <c r="A1447" s="323"/>
    </row>
    <row r="1448" spans="1:1" x14ac:dyDescent="0.25">
      <c r="A1448" s="323"/>
    </row>
    <row r="1449" spans="1:1" x14ac:dyDescent="0.25">
      <c r="A1449" s="323"/>
    </row>
    <row r="1450" spans="1:1" x14ac:dyDescent="0.25">
      <c r="A1450" s="323"/>
    </row>
    <row r="1451" spans="1:1" x14ac:dyDescent="0.25">
      <c r="A1451" s="323"/>
    </row>
    <row r="1452" spans="1:1" x14ac:dyDescent="0.25">
      <c r="A1452" s="323"/>
    </row>
    <row r="1453" spans="1:1" x14ac:dyDescent="0.25">
      <c r="A1453" s="323"/>
    </row>
    <row r="1454" spans="1:1" x14ac:dyDescent="0.25">
      <c r="A1454" s="323"/>
    </row>
    <row r="1455" spans="1:1" x14ac:dyDescent="0.25">
      <c r="A1455" s="323"/>
    </row>
    <row r="1456" spans="1:1" x14ac:dyDescent="0.25">
      <c r="A1456" s="323"/>
    </row>
    <row r="1457" spans="1:1" x14ac:dyDescent="0.25">
      <c r="A1457" s="323"/>
    </row>
    <row r="1458" spans="1:1" x14ac:dyDescent="0.25">
      <c r="A1458" s="323"/>
    </row>
    <row r="1459" spans="1:1" x14ac:dyDescent="0.25">
      <c r="A1459" s="323"/>
    </row>
    <row r="1460" spans="1:1" x14ac:dyDescent="0.25">
      <c r="A1460" s="323"/>
    </row>
    <row r="1461" spans="1:1" x14ac:dyDescent="0.25">
      <c r="A1461" s="323"/>
    </row>
    <row r="1462" spans="1:1" x14ac:dyDescent="0.25">
      <c r="A1462" s="323"/>
    </row>
    <row r="1463" spans="1:1" x14ac:dyDescent="0.25">
      <c r="A1463" s="323"/>
    </row>
    <row r="1464" spans="1:1" x14ac:dyDescent="0.25">
      <c r="A1464" s="323"/>
    </row>
    <row r="1465" spans="1:1" x14ac:dyDescent="0.25">
      <c r="A1465" s="323"/>
    </row>
    <row r="1466" spans="1:1" x14ac:dyDescent="0.25">
      <c r="A1466" s="323"/>
    </row>
    <row r="1467" spans="1:1" x14ac:dyDescent="0.25">
      <c r="A1467" s="323"/>
    </row>
    <row r="1468" spans="1:1" x14ac:dyDescent="0.25">
      <c r="A1468" s="323"/>
    </row>
    <row r="1469" spans="1:1" x14ac:dyDescent="0.25">
      <c r="A1469" s="323"/>
    </row>
    <row r="1470" spans="1:1" x14ac:dyDescent="0.25">
      <c r="A1470" s="323"/>
    </row>
    <row r="1471" spans="1:1" x14ac:dyDescent="0.25">
      <c r="A1471" s="323"/>
    </row>
    <row r="1472" spans="1:1" x14ac:dyDescent="0.25">
      <c r="A1472" s="323"/>
    </row>
    <row r="1473" spans="1:1" x14ac:dyDescent="0.25">
      <c r="A1473" s="323"/>
    </row>
    <row r="1474" spans="1:1" x14ac:dyDescent="0.25">
      <c r="A1474" s="323"/>
    </row>
    <row r="1475" spans="1:1" x14ac:dyDescent="0.25">
      <c r="A1475" s="323"/>
    </row>
    <row r="1476" spans="1:1" x14ac:dyDescent="0.25">
      <c r="A1476" s="323"/>
    </row>
    <row r="1477" spans="1:1" x14ac:dyDescent="0.25">
      <c r="A1477" s="323"/>
    </row>
    <row r="1478" spans="1:1" x14ac:dyDescent="0.25">
      <c r="A1478" s="323"/>
    </row>
    <row r="1479" spans="1:1" x14ac:dyDescent="0.25">
      <c r="A1479" s="323"/>
    </row>
    <row r="1480" spans="1:1" x14ac:dyDescent="0.25">
      <c r="A1480" s="323"/>
    </row>
    <row r="1481" spans="1:1" x14ac:dyDescent="0.25">
      <c r="A1481" s="323"/>
    </row>
    <row r="1482" spans="1:1" x14ac:dyDescent="0.25">
      <c r="A1482" s="323"/>
    </row>
    <row r="1483" spans="1:1" x14ac:dyDescent="0.25">
      <c r="A1483" s="323"/>
    </row>
    <row r="1484" spans="1:1" x14ac:dyDescent="0.25">
      <c r="A1484" s="323"/>
    </row>
    <row r="1485" spans="1:1" x14ac:dyDescent="0.25">
      <c r="A1485" s="323"/>
    </row>
    <row r="1486" spans="1:1" x14ac:dyDescent="0.25">
      <c r="A1486" s="323"/>
    </row>
    <row r="1487" spans="1:1" x14ac:dyDescent="0.25">
      <c r="A1487" s="323"/>
    </row>
    <row r="1488" spans="1:1" x14ac:dyDescent="0.25">
      <c r="A1488" s="323"/>
    </row>
    <row r="1489" spans="1:1" x14ac:dyDescent="0.25">
      <c r="A1489" s="323"/>
    </row>
    <row r="1490" spans="1:1" x14ac:dyDescent="0.25">
      <c r="A1490" s="323"/>
    </row>
    <row r="1491" spans="1:1" x14ac:dyDescent="0.25">
      <c r="A1491" s="323"/>
    </row>
    <row r="1492" spans="1:1" x14ac:dyDescent="0.25">
      <c r="A1492" s="323"/>
    </row>
    <row r="1493" spans="1:1" x14ac:dyDescent="0.25">
      <c r="A1493" s="323"/>
    </row>
    <row r="1494" spans="1:1" x14ac:dyDescent="0.25">
      <c r="A1494" s="323"/>
    </row>
    <row r="1495" spans="1:1" x14ac:dyDescent="0.25">
      <c r="A1495" s="323"/>
    </row>
    <row r="1496" spans="1:1" x14ac:dyDescent="0.25">
      <c r="A1496" s="323"/>
    </row>
    <row r="1497" spans="1:1" x14ac:dyDescent="0.25">
      <c r="A1497" s="323"/>
    </row>
    <row r="1498" spans="1:1" x14ac:dyDescent="0.25">
      <c r="A1498" s="323"/>
    </row>
    <row r="1499" spans="1:1" x14ac:dyDescent="0.25">
      <c r="A1499" s="323"/>
    </row>
    <row r="1500" spans="1:1" x14ac:dyDescent="0.25">
      <c r="A1500" s="323"/>
    </row>
    <row r="1501" spans="1:1" x14ac:dyDescent="0.25">
      <c r="A1501" s="323"/>
    </row>
    <row r="1502" spans="1:1" x14ac:dyDescent="0.25">
      <c r="A1502" s="323"/>
    </row>
    <row r="1503" spans="1:1" x14ac:dyDescent="0.25">
      <c r="A1503" s="323"/>
    </row>
    <row r="1504" spans="1:1" x14ac:dyDescent="0.25">
      <c r="A1504" s="323"/>
    </row>
    <row r="1505" spans="1:1" x14ac:dyDescent="0.25">
      <c r="A1505" s="323"/>
    </row>
    <row r="1506" spans="1:1" x14ac:dyDescent="0.25">
      <c r="A1506" s="323"/>
    </row>
    <row r="1507" spans="1:1" x14ac:dyDescent="0.25">
      <c r="A1507" s="323"/>
    </row>
    <row r="1508" spans="1:1" x14ac:dyDescent="0.25">
      <c r="A1508" s="323"/>
    </row>
    <row r="1509" spans="1:1" x14ac:dyDescent="0.25">
      <c r="A1509" s="323"/>
    </row>
    <row r="1510" spans="1:1" x14ac:dyDescent="0.25">
      <c r="A1510" s="323"/>
    </row>
    <row r="1511" spans="1:1" x14ac:dyDescent="0.25">
      <c r="A1511" s="323"/>
    </row>
    <row r="1512" spans="1:1" x14ac:dyDescent="0.25">
      <c r="A1512" s="323"/>
    </row>
    <row r="1513" spans="1:1" x14ac:dyDescent="0.25">
      <c r="A1513" s="323"/>
    </row>
    <row r="1514" spans="1:1" x14ac:dyDescent="0.25">
      <c r="A1514" s="323"/>
    </row>
    <row r="1515" spans="1:1" x14ac:dyDescent="0.25">
      <c r="A1515" s="323"/>
    </row>
    <row r="1516" spans="1:1" x14ac:dyDescent="0.25">
      <c r="A1516" s="323"/>
    </row>
    <row r="1517" spans="1:1" x14ac:dyDescent="0.25">
      <c r="A1517" s="323"/>
    </row>
    <row r="1518" spans="1:1" x14ac:dyDescent="0.25">
      <c r="A1518" s="323"/>
    </row>
    <row r="1519" spans="1:1" x14ac:dyDescent="0.25">
      <c r="A1519" s="323"/>
    </row>
    <row r="1520" spans="1:1" x14ac:dyDescent="0.25">
      <c r="A1520" s="323"/>
    </row>
    <row r="1521" spans="1:1" x14ac:dyDescent="0.25">
      <c r="A1521" s="323"/>
    </row>
    <row r="1522" spans="1:1" x14ac:dyDescent="0.25">
      <c r="A1522" s="323"/>
    </row>
    <row r="1523" spans="1:1" x14ac:dyDescent="0.25">
      <c r="A1523" s="323"/>
    </row>
    <row r="1524" spans="1:1" x14ac:dyDescent="0.25">
      <c r="A1524" s="323"/>
    </row>
    <row r="1525" spans="1:1" x14ac:dyDescent="0.25">
      <c r="A1525" s="323"/>
    </row>
    <row r="1526" spans="1:1" x14ac:dyDescent="0.25">
      <c r="A1526" s="323"/>
    </row>
    <row r="1527" spans="1:1" x14ac:dyDescent="0.25">
      <c r="A1527" s="323"/>
    </row>
    <row r="1528" spans="1:1" x14ac:dyDescent="0.25">
      <c r="A1528" s="323"/>
    </row>
    <row r="1529" spans="1:1" x14ac:dyDescent="0.25">
      <c r="A1529" s="323"/>
    </row>
    <row r="1530" spans="1:1" x14ac:dyDescent="0.25">
      <c r="A1530" s="323"/>
    </row>
    <row r="1531" spans="1:1" x14ac:dyDescent="0.25">
      <c r="A1531" s="323"/>
    </row>
    <row r="1532" spans="1:1" x14ac:dyDescent="0.25">
      <c r="A1532" s="323"/>
    </row>
    <row r="1533" spans="1:1" x14ac:dyDescent="0.25">
      <c r="A1533" s="323"/>
    </row>
    <row r="1534" spans="1:1" x14ac:dyDescent="0.25">
      <c r="A1534" s="323"/>
    </row>
    <row r="1535" spans="1:1" x14ac:dyDescent="0.25">
      <c r="A1535" s="323"/>
    </row>
    <row r="1536" spans="1:1" x14ac:dyDescent="0.25">
      <c r="A1536" s="323"/>
    </row>
    <row r="1537" spans="1:1" x14ac:dyDescent="0.25">
      <c r="A1537" s="323"/>
    </row>
    <row r="1538" spans="1:1" x14ac:dyDescent="0.25">
      <c r="A1538" s="323"/>
    </row>
    <row r="1539" spans="1:1" x14ac:dyDescent="0.25">
      <c r="A1539" s="323"/>
    </row>
    <row r="1540" spans="1:1" x14ac:dyDescent="0.25">
      <c r="A1540" s="323"/>
    </row>
    <row r="1541" spans="1:1" x14ac:dyDescent="0.25">
      <c r="A1541" s="323"/>
    </row>
    <row r="1542" spans="1:1" x14ac:dyDescent="0.25">
      <c r="A1542" s="323"/>
    </row>
    <row r="1543" spans="1:1" x14ac:dyDescent="0.25">
      <c r="A1543" s="323"/>
    </row>
    <row r="1544" spans="1:1" x14ac:dyDescent="0.25">
      <c r="A1544" s="323"/>
    </row>
    <row r="1545" spans="1:1" x14ac:dyDescent="0.25">
      <c r="A1545" s="323"/>
    </row>
    <row r="1546" spans="1:1" x14ac:dyDescent="0.25">
      <c r="A1546" s="323"/>
    </row>
    <row r="1547" spans="1:1" x14ac:dyDescent="0.25">
      <c r="A1547" s="323"/>
    </row>
    <row r="1548" spans="1:1" x14ac:dyDescent="0.25">
      <c r="A1548" s="323"/>
    </row>
    <row r="1549" spans="1:1" x14ac:dyDescent="0.25">
      <c r="A1549" s="323"/>
    </row>
    <row r="1550" spans="1:1" x14ac:dyDescent="0.25">
      <c r="A1550" s="323"/>
    </row>
    <row r="1551" spans="1:1" x14ac:dyDescent="0.25">
      <c r="A1551" s="323"/>
    </row>
    <row r="1552" spans="1:1" x14ac:dyDescent="0.25">
      <c r="A1552" s="323"/>
    </row>
    <row r="1553" spans="1:1" x14ac:dyDescent="0.25">
      <c r="A1553" s="323"/>
    </row>
    <row r="1554" spans="1:1" x14ac:dyDescent="0.25">
      <c r="A1554" s="323"/>
    </row>
    <row r="1555" spans="1:1" x14ac:dyDescent="0.25">
      <c r="A1555" s="323"/>
    </row>
    <row r="1556" spans="1:1" x14ac:dyDescent="0.25">
      <c r="A1556" s="323"/>
    </row>
    <row r="1557" spans="1:1" x14ac:dyDescent="0.25">
      <c r="A1557" s="323"/>
    </row>
    <row r="1558" spans="1:1" x14ac:dyDescent="0.25">
      <c r="A1558" s="323"/>
    </row>
    <row r="1559" spans="1:1" x14ac:dyDescent="0.25">
      <c r="A1559" s="323"/>
    </row>
    <row r="1560" spans="1:1" x14ac:dyDescent="0.25">
      <c r="A1560" s="323"/>
    </row>
    <row r="1561" spans="1:1" x14ac:dyDescent="0.25">
      <c r="A1561" s="323"/>
    </row>
    <row r="1562" spans="1:1" x14ac:dyDescent="0.25">
      <c r="A1562" s="323"/>
    </row>
    <row r="1563" spans="1:1" x14ac:dyDescent="0.25">
      <c r="A1563" s="323"/>
    </row>
    <row r="1564" spans="1:1" x14ac:dyDescent="0.25">
      <c r="A1564" s="323"/>
    </row>
    <row r="1565" spans="1:1" x14ac:dyDescent="0.25">
      <c r="A1565" s="323"/>
    </row>
    <row r="1566" spans="1:1" x14ac:dyDescent="0.25">
      <c r="A1566" s="323"/>
    </row>
    <row r="1567" spans="1:1" x14ac:dyDescent="0.25">
      <c r="A1567" s="323"/>
    </row>
    <row r="1568" spans="1:1" x14ac:dyDescent="0.25">
      <c r="A1568" s="323"/>
    </row>
    <row r="1569" spans="1:1" x14ac:dyDescent="0.25">
      <c r="A1569" s="323"/>
    </row>
    <row r="1570" spans="1:1" x14ac:dyDescent="0.25">
      <c r="A1570" s="323"/>
    </row>
    <row r="1571" spans="1:1" x14ac:dyDescent="0.25">
      <c r="A1571" s="323"/>
    </row>
    <row r="1572" spans="1:1" x14ac:dyDescent="0.25">
      <c r="A1572" s="323"/>
    </row>
    <row r="1573" spans="1:1" x14ac:dyDescent="0.25">
      <c r="A1573" s="323"/>
    </row>
    <row r="1574" spans="1:1" x14ac:dyDescent="0.25">
      <c r="A1574" s="323"/>
    </row>
    <row r="1575" spans="1:1" x14ac:dyDescent="0.25">
      <c r="A1575" s="323"/>
    </row>
    <row r="1576" spans="1:1" x14ac:dyDescent="0.25">
      <c r="A1576" s="323"/>
    </row>
    <row r="1577" spans="1:1" x14ac:dyDescent="0.25">
      <c r="A1577" s="323"/>
    </row>
    <row r="1578" spans="1:1" x14ac:dyDescent="0.25">
      <c r="A1578" s="323"/>
    </row>
    <row r="1579" spans="1:1" x14ac:dyDescent="0.25">
      <c r="A1579" s="323"/>
    </row>
    <row r="1580" spans="1:1" x14ac:dyDescent="0.25">
      <c r="A1580" s="323"/>
    </row>
    <row r="1581" spans="1:1" x14ac:dyDescent="0.25">
      <c r="A1581" s="323"/>
    </row>
    <row r="1582" spans="1:1" x14ac:dyDescent="0.25">
      <c r="A1582" s="323"/>
    </row>
    <row r="1583" spans="1:1" x14ac:dyDescent="0.25">
      <c r="A1583" s="323"/>
    </row>
    <row r="1584" spans="1:1" x14ac:dyDescent="0.25">
      <c r="A1584" s="323"/>
    </row>
    <row r="1585" spans="1:1" x14ac:dyDescent="0.25">
      <c r="A1585" s="323"/>
    </row>
    <row r="1586" spans="1:1" x14ac:dyDescent="0.25">
      <c r="A1586" s="323"/>
    </row>
    <row r="1587" spans="1:1" x14ac:dyDescent="0.25">
      <c r="A1587" s="323"/>
    </row>
    <row r="1588" spans="1:1" x14ac:dyDescent="0.25">
      <c r="A1588" s="323"/>
    </row>
    <row r="1589" spans="1:1" x14ac:dyDescent="0.25">
      <c r="A1589" s="323"/>
    </row>
    <row r="1590" spans="1:1" x14ac:dyDescent="0.25">
      <c r="A1590" s="323"/>
    </row>
    <row r="1591" spans="1:1" x14ac:dyDescent="0.25">
      <c r="A1591" s="323"/>
    </row>
    <row r="1592" spans="1:1" x14ac:dyDescent="0.25">
      <c r="A1592" s="323"/>
    </row>
    <row r="1593" spans="1:1" x14ac:dyDescent="0.25">
      <c r="A1593" s="323"/>
    </row>
    <row r="1594" spans="1:1" x14ac:dyDescent="0.25">
      <c r="A1594" s="323"/>
    </row>
    <row r="1595" spans="1:1" x14ac:dyDescent="0.25">
      <c r="A1595" s="323"/>
    </row>
    <row r="1596" spans="1:1" x14ac:dyDescent="0.25">
      <c r="A1596" s="323"/>
    </row>
    <row r="1597" spans="1:1" x14ac:dyDescent="0.25">
      <c r="A1597" s="323"/>
    </row>
    <row r="1598" spans="1:1" x14ac:dyDescent="0.25">
      <c r="A1598" s="323"/>
    </row>
    <row r="1599" spans="1:1" x14ac:dyDescent="0.25">
      <c r="A1599" s="323"/>
    </row>
    <row r="1600" spans="1:1" x14ac:dyDescent="0.25">
      <c r="A1600" s="323"/>
    </row>
    <row r="1601" spans="1:1" x14ac:dyDescent="0.25">
      <c r="A1601" s="323"/>
    </row>
    <row r="1602" spans="1:1" x14ac:dyDescent="0.25">
      <c r="A1602" s="323"/>
    </row>
    <row r="1603" spans="1:1" x14ac:dyDescent="0.25">
      <c r="A1603" s="323"/>
    </row>
    <row r="1604" spans="1:1" x14ac:dyDescent="0.25">
      <c r="A1604" s="323"/>
    </row>
    <row r="1605" spans="1:1" x14ac:dyDescent="0.25">
      <c r="A1605" s="323"/>
    </row>
    <row r="1606" spans="1:1" x14ac:dyDescent="0.25">
      <c r="A1606" s="323"/>
    </row>
    <row r="1607" spans="1:1" x14ac:dyDescent="0.25">
      <c r="A1607" s="323"/>
    </row>
    <row r="1608" spans="1:1" x14ac:dyDescent="0.25">
      <c r="A1608" s="323"/>
    </row>
    <row r="1609" spans="1:1" x14ac:dyDescent="0.25">
      <c r="A1609" s="323"/>
    </row>
    <row r="1610" spans="1:1" x14ac:dyDescent="0.25">
      <c r="A1610" s="323"/>
    </row>
    <row r="1611" spans="1:1" x14ac:dyDescent="0.25">
      <c r="A1611" s="323"/>
    </row>
    <row r="1612" spans="1:1" x14ac:dyDescent="0.25">
      <c r="A1612" s="323"/>
    </row>
    <row r="1613" spans="1:1" x14ac:dyDescent="0.25">
      <c r="A1613" s="323"/>
    </row>
    <row r="1614" spans="1:1" x14ac:dyDescent="0.25">
      <c r="A1614" s="323"/>
    </row>
    <row r="1615" spans="1:1" x14ac:dyDescent="0.25">
      <c r="A1615" s="323"/>
    </row>
    <row r="1616" spans="1:1" x14ac:dyDescent="0.25">
      <c r="A1616" s="323"/>
    </row>
    <row r="1617" spans="1:1" x14ac:dyDescent="0.25">
      <c r="A1617" s="323"/>
    </row>
    <row r="1618" spans="1:1" x14ac:dyDescent="0.25">
      <c r="A1618" s="323"/>
    </row>
    <row r="1619" spans="1:1" x14ac:dyDescent="0.25">
      <c r="A1619" s="323"/>
    </row>
    <row r="1620" spans="1:1" x14ac:dyDescent="0.25">
      <c r="A1620" s="323"/>
    </row>
    <row r="1621" spans="1:1" x14ac:dyDescent="0.25">
      <c r="A1621" s="323"/>
    </row>
    <row r="1622" spans="1:1" x14ac:dyDescent="0.25">
      <c r="A1622" s="323"/>
    </row>
    <row r="1623" spans="1:1" x14ac:dyDescent="0.25">
      <c r="A1623" s="323"/>
    </row>
    <row r="1624" spans="1:1" x14ac:dyDescent="0.25">
      <c r="A1624" s="323"/>
    </row>
    <row r="1625" spans="1:1" x14ac:dyDescent="0.25">
      <c r="A1625" s="323"/>
    </row>
    <row r="1626" spans="1:1" x14ac:dyDescent="0.25">
      <c r="A1626" s="323"/>
    </row>
    <row r="1627" spans="1:1" x14ac:dyDescent="0.25">
      <c r="A1627" s="323"/>
    </row>
    <row r="1628" spans="1:1" x14ac:dyDescent="0.25">
      <c r="A1628" s="323"/>
    </row>
    <row r="1629" spans="1:1" x14ac:dyDescent="0.25">
      <c r="A1629" s="323"/>
    </row>
    <row r="1630" spans="1:1" x14ac:dyDescent="0.25">
      <c r="A1630" s="323"/>
    </row>
    <row r="1631" spans="1:1" x14ac:dyDescent="0.25">
      <c r="A1631" s="323"/>
    </row>
    <row r="1632" spans="1:1" x14ac:dyDescent="0.25">
      <c r="A1632" s="323"/>
    </row>
    <row r="1633" spans="1:1" x14ac:dyDescent="0.25">
      <c r="A1633" s="323"/>
    </row>
    <row r="1634" spans="1:1" x14ac:dyDescent="0.25">
      <c r="A1634" s="323"/>
    </row>
    <row r="1635" spans="1:1" x14ac:dyDescent="0.25">
      <c r="A1635" s="323"/>
    </row>
    <row r="1636" spans="1:1" x14ac:dyDescent="0.25">
      <c r="A1636" s="323"/>
    </row>
    <row r="1637" spans="1:1" x14ac:dyDescent="0.25">
      <c r="A1637" s="323"/>
    </row>
    <row r="1638" spans="1:1" x14ac:dyDescent="0.25">
      <c r="A1638" s="323"/>
    </row>
    <row r="1639" spans="1:1" x14ac:dyDescent="0.25">
      <c r="A1639" s="323"/>
    </row>
    <row r="1640" spans="1:1" x14ac:dyDescent="0.25">
      <c r="A1640" s="323"/>
    </row>
    <row r="1641" spans="1:1" x14ac:dyDescent="0.25">
      <c r="A1641" s="323"/>
    </row>
    <row r="1642" spans="1:1" x14ac:dyDescent="0.25">
      <c r="A1642" s="323"/>
    </row>
    <row r="1643" spans="1:1" x14ac:dyDescent="0.25">
      <c r="A1643" s="323"/>
    </row>
    <row r="1644" spans="1:1" x14ac:dyDescent="0.25">
      <c r="A1644" s="323"/>
    </row>
    <row r="1645" spans="1:1" x14ac:dyDescent="0.25">
      <c r="A1645" s="323"/>
    </row>
    <row r="1646" spans="1:1" x14ac:dyDescent="0.25">
      <c r="A1646" s="323"/>
    </row>
    <row r="1647" spans="1:1" x14ac:dyDescent="0.25">
      <c r="A1647" s="323"/>
    </row>
    <row r="1648" spans="1:1" x14ac:dyDescent="0.25">
      <c r="A1648" s="323"/>
    </row>
    <row r="1649" spans="1:1" x14ac:dyDescent="0.25">
      <c r="A1649" s="323"/>
    </row>
    <row r="1650" spans="1:1" x14ac:dyDescent="0.25">
      <c r="A1650" s="323"/>
    </row>
    <row r="1651" spans="1:1" x14ac:dyDescent="0.25">
      <c r="A1651" s="323"/>
    </row>
    <row r="1652" spans="1:1" x14ac:dyDescent="0.25">
      <c r="A1652" s="323"/>
    </row>
    <row r="1653" spans="1:1" x14ac:dyDescent="0.25">
      <c r="A1653" s="323"/>
    </row>
    <row r="1654" spans="1:1" x14ac:dyDescent="0.25">
      <c r="A1654" s="323"/>
    </row>
    <row r="1655" spans="1:1" x14ac:dyDescent="0.25">
      <c r="A1655" s="323"/>
    </row>
    <row r="1656" spans="1:1" x14ac:dyDescent="0.25">
      <c r="A1656" s="323"/>
    </row>
    <row r="1657" spans="1:1" x14ac:dyDescent="0.25">
      <c r="A1657" s="323"/>
    </row>
    <row r="1658" spans="1:1" x14ac:dyDescent="0.25">
      <c r="A1658" s="323"/>
    </row>
    <row r="1659" spans="1:1" x14ac:dyDescent="0.25">
      <c r="A1659" s="323"/>
    </row>
    <row r="1660" spans="1:1" x14ac:dyDescent="0.25">
      <c r="A1660" s="323"/>
    </row>
    <row r="1661" spans="1:1" x14ac:dyDescent="0.25">
      <c r="A1661" s="323"/>
    </row>
    <row r="1662" spans="1:1" x14ac:dyDescent="0.25">
      <c r="A1662" s="323"/>
    </row>
    <row r="1663" spans="1:1" x14ac:dyDescent="0.25">
      <c r="A1663" s="323"/>
    </row>
    <row r="1664" spans="1:1" x14ac:dyDescent="0.25">
      <c r="A1664" s="323"/>
    </row>
    <row r="1665" spans="1:1" x14ac:dyDescent="0.25">
      <c r="A1665" s="323"/>
    </row>
    <row r="1666" spans="1:1" x14ac:dyDescent="0.25">
      <c r="A1666" s="323"/>
    </row>
    <row r="1667" spans="1:1" x14ac:dyDescent="0.25">
      <c r="A1667" s="323"/>
    </row>
    <row r="1668" spans="1:1" x14ac:dyDescent="0.25">
      <c r="A1668" s="323"/>
    </row>
    <row r="1669" spans="1:1" x14ac:dyDescent="0.25">
      <c r="A1669" s="323"/>
    </row>
    <row r="1670" spans="1:1" x14ac:dyDescent="0.25">
      <c r="A1670" s="323"/>
    </row>
    <row r="1671" spans="1:1" x14ac:dyDescent="0.25">
      <c r="A1671" s="323"/>
    </row>
    <row r="1672" spans="1:1" x14ac:dyDescent="0.25">
      <c r="A1672" s="323"/>
    </row>
    <row r="1673" spans="1:1" x14ac:dyDescent="0.25">
      <c r="A1673" s="323"/>
    </row>
    <row r="1674" spans="1:1" x14ac:dyDescent="0.25">
      <c r="A1674" s="323"/>
    </row>
    <row r="1675" spans="1:1" x14ac:dyDescent="0.25">
      <c r="A1675" s="323"/>
    </row>
    <row r="1676" spans="1:1" x14ac:dyDescent="0.25">
      <c r="A1676" s="323"/>
    </row>
    <row r="1677" spans="1:1" x14ac:dyDescent="0.25">
      <c r="A1677" s="323"/>
    </row>
    <row r="1678" spans="1:1" x14ac:dyDescent="0.25">
      <c r="A1678" s="323"/>
    </row>
    <row r="1679" spans="1:1" x14ac:dyDescent="0.25">
      <c r="A1679" s="323"/>
    </row>
    <row r="1680" spans="1:1" x14ac:dyDescent="0.25">
      <c r="A1680" s="323"/>
    </row>
    <row r="1681" spans="1:1" x14ac:dyDescent="0.25">
      <c r="A1681" s="323"/>
    </row>
    <row r="1682" spans="1:1" x14ac:dyDescent="0.25">
      <c r="A1682" s="323"/>
    </row>
    <row r="1683" spans="1:1" x14ac:dyDescent="0.25">
      <c r="A1683" s="323"/>
    </row>
    <row r="1684" spans="1:1" x14ac:dyDescent="0.25">
      <c r="A1684" s="323"/>
    </row>
    <row r="1685" spans="1:1" x14ac:dyDescent="0.25">
      <c r="A1685" s="323"/>
    </row>
    <row r="1686" spans="1:1" x14ac:dyDescent="0.25">
      <c r="A1686" s="323"/>
    </row>
    <row r="1687" spans="1:1" x14ac:dyDescent="0.25">
      <c r="A1687" s="323"/>
    </row>
    <row r="1688" spans="1:1" x14ac:dyDescent="0.25">
      <c r="A1688" s="323"/>
    </row>
    <row r="1689" spans="1:1" x14ac:dyDescent="0.25">
      <c r="A1689" s="323"/>
    </row>
    <row r="1690" spans="1:1" x14ac:dyDescent="0.25">
      <c r="A1690" s="323"/>
    </row>
    <row r="1691" spans="1:1" x14ac:dyDescent="0.25">
      <c r="A1691" s="323"/>
    </row>
    <row r="1692" spans="1:1" x14ac:dyDescent="0.25">
      <c r="A1692" s="323"/>
    </row>
    <row r="1693" spans="1:1" x14ac:dyDescent="0.25">
      <c r="A1693" s="323"/>
    </row>
    <row r="1694" spans="1:1" x14ac:dyDescent="0.25">
      <c r="A1694" s="323"/>
    </row>
    <row r="1695" spans="1:1" x14ac:dyDescent="0.25">
      <c r="A1695" s="323"/>
    </row>
    <row r="1696" spans="1:1" x14ac:dyDescent="0.25">
      <c r="A1696" s="323"/>
    </row>
    <row r="1697" spans="1:1" x14ac:dyDescent="0.25">
      <c r="A1697" s="323"/>
    </row>
    <row r="1698" spans="1:1" x14ac:dyDescent="0.25">
      <c r="A1698" s="323"/>
    </row>
    <row r="1699" spans="1:1" x14ac:dyDescent="0.25">
      <c r="A1699" s="323"/>
    </row>
    <row r="1700" spans="1:1" x14ac:dyDescent="0.25">
      <c r="A1700" s="323"/>
    </row>
    <row r="1701" spans="1:1" x14ac:dyDescent="0.25">
      <c r="A1701" s="323"/>
    </row>
    <row r="1702" spans="1:1" x14ac:dyDescent="0.25">
      <c r="A1702" s="323"/>
    </row>
    <row r="1703" spans="1:1" x14ac:dyDescent="0.25">
      <c r="A1703" s="323"/>
    </row>
    <row r="1704" spans="1:1" x14ac:dyDescent="0.25">
      <c r="A1704" s="323"/>
    </row>
    <row r="1705" spans="1:1" x14ac:dyDescent="0.25">
      <c r="A1705" s="323"/>
    </row>
    <row r="1706" spans="1:1" x14ac:dyDescent="0.25">
      <c r="A1706" s="323"/>
    </row>
    <row r="1707" spans="1:1" x14ac:dyDescent="0.25">
      <c r="A1707" s="323"/>
    </row>
    <row r="1708" spans="1:1" x14ac:dyDescent="0.25">
      <c r="A1708" s="323"/>
    </row>
    <row r="1709" spans="1:1" x14ac:dyDescent="0.25">
      <c r="A1709" s="323"/>
    </row>
    <row r="1710" spans="1:1" x14ac:dyDescent="0.25">
      <c r="A1710" s="323"/>
    </row>
    <row r="1711" spans="1:1" x14ac:dyDescent="0.25">
      <c r="A1711" s="323"/>
    </row>
    <row r="1712" spans="1:1" x14ac:dyDescent="0.25">
      <c r="A1712" s="323"/>
    </row>
    <row r="1713" spans="1:1" x14ac:dyDescent="0.25">
      <c r="A1713" s="323"/>
    </row>
    <row r="1714" spans="1:1" x14ac:dyDescent="0.25">
      <c r="A1714" s="323"/>
    </row>
    <row r="1715" spans="1:1" x14ac:dyDescent="0.25">
      <c r="A1715" s="323"/>
    </row>
    <row r="1716" spans="1:1" x14ac:dyDescent="0.25">
      <c r="A1716" s="323"/>
    </row>
    <row r="1717" spans="1:1" x14ac:dyDescent="0.25">
      <c r="A1717" s="323"/>
    </row>
    <row r="1718" spans="1:1" x14ac:dyDescent="0.25">
      <c r="A1718" s="323"/>
    </row>
    <row r="1719" spans="1:1" x14ac:dyDescent="0.25">
      <c r="A1719" s="323"/>
    </row>
    <row r="1720" spans="1:1" x14ac:dyDescent="0.25">
      <c r="A1720" s="323"/>
    </row>
    <row r="1721" spans="1:1" x14ac:dyDescent="0.25">
      <c r="A1721" s="323"/>
    </row>
    <row r="1722" spans="1:1" x14ac:dyDescent="0.25">
      <c r="A1722" s="323"/>
    </row>
    <row r="1723" spans="1:1" x14ac:dyDescent="0.25">
      <c r="A1723" s="323"/>
    </row>
    <row r="1724" spans="1:1" x14ac:dyDescent="0.25">
      <c r="A1724" s="323"/>
    </row>
    <row r="1725" spans="1:1" x14ac:dyDescent="0.25">
      <c r="A1725" s="323"/>
    </row>
    <row r="1726" spans="1:1" x14ac:dyDescent="0.25">
      <c r="A1726" s="323"/>
    </row>
    <row r="1727" spans="1:1" x14ac:dyDescent="0.25">
      <c r="A1727" s="323"/>
    </row>
    <row r="1728" spans="1:1" x14ac:dyDescent="0.25">
      <c r="A1728" s="323"/>
    </row>
    <row r="1729" spans="1:1" x14ac:dyDescent="0.25">
      <c r="A1729" s="323"/>
    </row>
    <row r="1730" spans="1:1" x14ac:dyDescent="0.25">
      <c r="A1730" s="323"/>
    </row>
    <row r="1731" spans="1:1" x14ac:dyDescent="0.25">
      <c r="A1731" s="323"/>
    </row>
    <row r="1732" spans="1:1" x14ac:dyDescent="0.25">
      <c r="A1732" s="323"/>
    </row>
    <row r="1733" spans="1:1" x14ac:dyDescent="0.25">
      <c r="A1733" s="323"/>
    </row>
    <row r="1734" spans="1:1" x14ac:dyDescent="0.25">
      <c r="A1734" s="323"/>
    </row>
    <row r="1735" spans="1:1" x14ac:dyDescent="0.25">
      <c r="A1735" s="323"/>
    </row>
    <row r="1736" spans="1:1" x14ac:dyDescent="0.25">
      <c r="A1736" s="323"/>
    </row>
    <row r="1737" spans="1:1" x14ac:dyDescent="0.25">
      <c r="A1737" s="323"/>
    </row>
    <row r="1738" spans="1:1" x14ac:dyDescent="0.25">
      <c r="A1738" s="323"/>
    </row>
    <row r="1739" spans="1:1" x14ac:dyDescent="0.25">
      <c r="A1739" s="323"/>
    </row>
    <row r="1740" spans="1:1" x14ac:dyDescent="0.25">
      <c r="A1740" s="323"/>
    </row>
    <row r="1741" spans="1:1" x14ac:dyDescent="0.25">
      <c r="A1741" s="323"/>
    </row>
    <row r="1742" spans="1:1" x14ac:dyDescent="0.25">
      <c r="A1742" s="323"/>
    </row>
    <row r="1743" spans="1:1" x14ac:dyDescent="0.25">
      <c r="A1743" s="323"/>
    </row>
    <row r="1744" spans="1:1" x14ac:dyDescent="0.25">
      <c r="A1744" s="323"/>
    </row>
    <row r="1745" spans="1:1" x14ac:dyDescent="0.25">
      <c r="A1745" s="323"/>
    </row>
    <row r="1746" spans="1:1" x14ac:dyDescent="0.25">
      <c r="A1746" s="323"/>
    </row>
    <row r="1747" spans="1:1" x14ac:dyDescent="0.25">
      <c r="A1747" s="323"/>
    </row>
    <row r="1748" spans="1:1" x14ac:dyDescent="0.25">
      <c r="A1748" s="323"/>
    </row>
    <row r="1749" spans="1:1" x14ac:dyDescent="0.25">
      <c r="A1749" s="323"/>
    </row>
    <row r="1750" spans="1:1" x14ac:dyDescent="0.25">
      <c r="A1750" s="323"/>
    </row>
    <row r="1751" spans="1:1" x14ac:dyDescent="0.25">
      <c r="A1751" s="323"/>
    </row>
    <row r="1752" spans="1:1" x14ac:dyDescent="0.25">
      <c r="A1752" s="323"/>
    </row>
    <row r="1753" spans="1:1" x14ac:dyDescent="0.25">
      <c r="A1753" s="323"/>
    </row>
    <row r="1754" spans="1:1" x14ac:dyDescent="0.25">
      <c r="A1754" s="323"/>
    </row>
    <row r="1755" spans="1:1" x14ac:dyDescent="0.25">
      <c r="A1755" s="323"/>
    </row>
    <row r="1756" spans="1:1" x14ac:dyDescent="0.25">
      <c r="A1756" s="323"/>
    </row>
    <row r="1757" spans="1:1" x14ac:dyDescent="0.25">
      <c r="A1757" s="323"/>
    </row>
    <row r="1758" spans="1:1" x14ac:dyDescent="0.25">
      <c r="A1758" s="323"/>
    </row>
    <row r="1759" spans="1:1" x14ac:dyDescent="0.25">
      <c r="A1759" s="323"/>
    </row>
    <row r="1760" spans="1:1" x14ac:dyDescent="0.25">
      <c r="A1760" s="323"/>
    </row>
    <row r="1761" spans="1:1" x14ac:dyDescent="0.25">
      <c r="A1761" s="323"/>
    </row>
    <row r="1762" spans="1:1" x14ac:dyDescent="0.25">
      <c r="A1762" s="323"/>
    </row>
    <row r="1763" spans="1:1" x14ac:dyDescent="0.25">
      <c r="A1763" s="323"/>
    </row>
    <row r="1764" spans="1:1" x14ac:dyDescent="0.25">
      <c r="A1764" s="323"/>
    </row>
    <row r="1765" spans="1:1" x14ac:dyDescent="0.25">
      <c r="A1765" s="323"/>
    </row>
    <row r="1766" spans="1:1" x14ac:dyDescent="0.25">
      <c r="A1766" s="323"/>
    </row>
    <row r="1767" spans="1:1" x14ac:dyDescent="0.25">
      <c r="A1767" s="323"/>
    </row>
    <row r="1768" spans="1:1" x14ac:dyDescent="0.25">
      <c r="A1768" s="323"/>
    </row>
    <row r="1769" spans="1:1" x14ac:dyDescent="0.25">
      <c r="A1769" s="323"/>
    </row>
    <row r="1770" spans="1:1" x14ac:dyDescent="0.25">
      <c r="A1770" s="323"/>
    </row>
    <row r="1771" spans="1:1" x14ac:dyDescent="0.25">
      <c r="A1771" s="323"/>
    </row>
    <row r="1772" spans="1:1" x14ac:dyDescent="0.25">
      <c r="A1772" s="323"/>
    </row>
    <row r="1773" spans="1:1" x14ac:dyDescent="0.25">
      <c r="A1773" s="323"/>
    </row>
    <row r="1774" spans="1:1" x14ac:dyDescent="0.25">
      <c r="A1774" s="323"/>
    </row>
    <row r="1775" spans="1:1" x14ac:dyDescent="0.25">
      <c r="A1775" s="323"/>
    </row>
    <row r="1776" spans="1:1" x14ac:dyDescent="0.25">
      <c r="A1776" s="323"/>
    </row>
    <row r="1777" spans="1:1" x14ac:dyDescent="0.25">
      <c r="A1777" s="323"/>
    </row>
    <row r="1778" spans="1:1" x14ac:dyDescent="0.25">
      <c r="A1778" s="323"/>
    </row>
    <row r="1779" spans="1:1" x14ac:dyDescent="0.25">
      <c r="A1779" s="323"/>
    </row>
    <row r="1780" spans="1:1" x14ac:dyDescent="0.25">
      <c r="A1780" s="323"/>
    </row>
    <row r="1781" spans="1:1" x14ac:dyDescent="0.25">
      <c r="A1781" s="323"/>
    </row>
    <row r="1782" spans="1:1" x14ac:dyDescent="0.25">
      <c r="A1782" s="323"/>
    </row>
    <row r="1783" spans="1:1" x14ac:dyDescent="0.25">
      <c r="A1783" s="323"/>
    </row>
    <row r="1784" spans="1:1" x14ac:dyDescent="0.25">
      <c r="A1784" s="323"/>
    </row>
    <row r="1785" spans="1:1" x14ac:dyDescent="0.25">
      <c r="A1785" s="323"/>
    </row>
    <row r="1786" spans="1:1" x14ac:dyDescent="0.25">
      <c r="A1786" s="323"/>
    </row>
    <row r="1787" spans="1:1" x14ac:dyDescent="0.25">
      <c r="A1787" s="323"/>
    </row>
    <row r="1788" spans="1:1" x14ac:dyDescent="0.25">
      <c r="A1788" s="323"/>
    </row>
    <row r="1789" spans="1:1" x14ac:dyDescent="0.25">
      <c r="A1789" s="323"/>
    </row>
    <row r="1790" spans="1:1" x14ac:dyDescent="0.25">
      <c r="A1790" s="323"/>
    </row>
    <row r="1791" spans="1:1" x14ac:dyDescent="0.25">
      <c r="A1791" s="323"/>
    </row>
    <row r="1792" spans="1:1" x14ac:dyDescent="0.25">
      <c r="A1792" s="323"/>
    </row>
    <row r="1793" spans="1:1" x14ac:dyDescent="0.25">
      <c r="A1793" s="323"/>
    </row>
    <row r="1794" spans="1:1" x14ac:dyDescent="0.25">
      <c r="A1794" s="323"/>
    </row>
    <row r="1795" spans="1:1" x14ac:dyDescent="0.25">
      <c r="A1795" s="323"/>
    </row>
    <row r="1796" spans="1:1" x14ac:dyDescent="0.25">
      <c r="A1796" s="323"/>
    </row>
    <row r="1797" spans="1:1" x14ac:dyDescent="0.25">
      <c r="A1797" s="323"/>
    </row>
    <row r="1798" spans="1:1" x14ac:dyDescent="0.25">
      <c r="A1798" s="323"/>
    </row>
    <row r="1799" spans="1:1" x14ac:dyDescent="0.25">
      <c r="A1799" s="323"/>
    </row>
    <row r="1800" spans="1:1" x14ac:dyDescent="0.25">
      <c r="A1800" s="323"/>
    </row>
    <row r="1801" spans="1:1" x14ac:dyDescent="0.25">
      <c r="A1801" s="323"/>
    </row>
    <row r="1802" spans="1:1" x14ac:dyDescent="0.25">
      <c r="A1802" s="323"/>
    </row>
    <row r="1803" spans="1:1" x14ac:dyDescent="0.25">
      <c r="A1803" s="323"/>
    </row>
    <row r="1804" spans="1:1" x14ac:dyDescent="0.25">
      <c r="A1804" s="323"/>
    </row>
    <row r="1805" spans="1:1" x14ac:dyDescent="0.25">
      <c r="A1805" s="323"/>
    </row>
    <row r="1806" spans="1:1" x14ac:dyDescent="0.25">
      <c r="A1806" s="323"/>
    </row>
    <row r="1807" spans="1:1" x14ac:dyDescent="0.25">
      <c r="A1807" s="323"/>
    </row>
    <row r="1808" spans="1:1" x14ac:dyDescent="0.25">
      <c r="A1808" s="323"/>
    </row>
    <row r="1809" spans="1:1" x14ac:dyDescent="0.25">
      <c r="A1809" s="323"/>
    </row>
    <row r="1810" spans="1:1" x14ac:dyDescent="0.25">
      <c r="A1810" s="323"/>
    </row>
    <row r="1811" spans="1:1" x14ac:dyDescent="0.25">
      <c r="A1811" s="323"/>
    </row>
    <row r="1812" spans="1:1" x14ac:dyDescent="0.25">
      <c r="A1812" s="323"/>
    </row>
    <row r="1813" spans="1:1" x14ac:dyDescent="0.25">
      <c r="A1813" s="323"/>
    </row>
    <row r="1814" spans="1:1" x14ac:dyDescent="0.25">
      <c r="A1814" s="323"/>
    </row>
    <row r="1815" spans="1:1" x14ac:dyDescent="0.25">
      <c r="A1815" s="323"/>
    </row>
    <row r="1816" spans="1:1" x14ac:dyDescent="0.25">
      <c r="A1816" s="323"/>
    </row>
    <row r="1817" spans="1:1" x14ac:dyDescent="0.25">
      <c r="A1817" s="323"/>
    </row>
    <row r="1818" spans="1:1" x14ac:dyDescent="0.25">
      <c r="A1818" s="323"/>
    </row>
    <row r="1819" spans="1:1" x14ac:dyDescent="0.25">
      <c r="A1819" s="323"/>
    </row>
    <row r="1820" spans="1:1" x14ac:dyDescent="0.25">
      <c r="A1820" s="323"/>
    </row>
    <row r="1821" spans="1:1" x14ac:dyDescent="0.25">
      <c r="A1821" s="323"/>
    </row>
    <row r="1822" spans="1:1" x14ac:dyDescent="0.25">
      <c r="A1822" s="323"/>
    </row>
    <row r="1823" spans="1:1" x14ac:dyDescent="0.25">
      <c r="A1823" s="323"/>
    </row>
    <row r="1824" spans="1:1" x14ac:dyDescent="0.25">
      <c r="A1824" s="323"/>
    </row>
    <row r="1825" spans="1:1" x14ac:dyDescent="0.25">
      <c r="A1825" s="323"/>
    </row>
    <row r="1826" spans="1:1" x14ac:dyDescent="0.25">
      <c r="A1826" s="323"/>
    </row>
    <row r="1827" spans="1:1" x14ac:dyDescent="0.25">
      <c r="A1827" s="323"/>
    </row>
    <row r="1828" spans="1:1" x14ac:dyDescent="0.25">
      <c r="A1828" s="323"/>
    </row>
    <row r="1829" spans="1:1" x14ac:dyDescent="0.25">
      <c r="A1829" s="323"/>
    </row>
    <row r="1830" spans="1:1" x14ac:dyDescent="0.25">
      <c r="A1830" s="323"/>
    </row>
    <row r="1831" spans="1:1" x14ac:dyDescent="0.25">
      <c r="A1831" s="323"/>
    </row>
    <row r="1832" spans="1:1" x14ac:dyDescent="0.25">
      <c r="A1832" s="323"/>
    </row>
    <row r="1833" spans="1:1" x14ac:dyDescent="0.25">
      <c r="A1833" s="323"/>
    </row>
    <row r="1834" spans="1:1" x14ac:dyDescent="0.25">
      <c r="A1834" s="323"/>
    </row>
    <row r="1835" spans="1:1" x14ac:dyDescent="0.25">
      <c r="A1835" s="323"/>
    </row>
    <row r="1836" spans="1:1" x14ac:dyDescent="0.25">
      <c r="A1836" s="323"/>
    </row>
    <row r="1837" spans="1:1" x14ac:dyDescent="0.25">
      <c r="A1837" s="323"/>
    </row>
    <row r="1838" spans="1:1" x14ac:dyDescent="0.25">
      <c r="A1838" s="323"/>
    </row>
    <row r="1839" spans="1:1" x14ac:dyDescent="0.25">
      <c r="A1839" s="323"/>
    </row>
    <row r="1840" spans="1:1" x14ac:dyDescent="0.25">
      <c r="A1840" s="323"/>
    </row>
    <row r="1841" spans="1:1" x14ac:dyDescent="0.25">
      <c r="A1841" s="323"/>
    </row>
    <row r="1842" spans="1:1" x14ac:dyDescent="0.25">
      <c r="A1842" s="323"/>
    </row>
    <row r="1843" spans="1:1" x14ac:dyDescent="0.25">
      <c r="A1843" s="323"/>
    </row>
    <row r="1844" spans="1:1" x14ac:dyDescent="0.25">
      <c r="A1844" s="323"/>
    </row>
    <row r="1845" spans="1:1" x14ac:dyDescent="0.25">
      <c r="A1845" s="323"/>
    </row>
    <row r="1846" spans="1:1" x14ac:dyDescent="0.25">
      <c r="A1846" s="323"/>
    </row>
    <row r="1847" spans="1:1" x14ac:dyDescent="0.25">
      <c r="A1847" s="323"/>
    </row>
    <row r="1848" spans="1:1" x14ac:dyDescent="0.25">
      <c r="A1848" s="323"/>
    </row>
    <row r="1849" spans="1:1" x14ac:dyDescent="0.25">
      <c r="A1849" s="323"/>
    </row>
    <row r="1850" spans="1:1" x14ac:dyDescent="0.25">
      <c r="A1850" s="323"/>
    </row>
    <row r="1851" spans="1:1" x14ac:dyDescent="0.25">
      <c r="A1851" s="323"/>
    </row>
    <row r="1852" spans="1:1" x14ac:dyDescent="0.25">
      <c r="A1852" s="323"/>
    </row>
    <row r="1853" spans="1:1" x14ac:dyDescent="0.25">
      <c r="A1853" s="323"/>
    </row>
    <row r="1854" spans="1:1" x14ac:dyDescent="0.25">
      <c r="A1854" s="323"/>
    </row>
    <row r="1855" spans="1:1" x14ac:dyDescent="0.25">
      <c r="A1855" s="323"/>
    </row>
    <row r="1856" spans="1:1" x14ac:dyDescent="0.25">
      <c r="A1856" s="323"/>
    </row>
    <row r="1857" spans="1:1" x14ac:dyDescent="0.25">
      <c r="A1857" s="323"/>
    </row>
    <row r="1858" spans="1:1" x14ac:dyDescent="0.25">
      <c r="A1858" s="323"/>
    </row>
    <row r="1859" spans="1:1" x14ac:dyDescent="0.25">
      <c r="A1859" s="323"/>
    </row>
    <row r="1860" spans="1:1" x14ac:dyDescent="0.25">
      <c r="A1860" s="323"/>
    </row>
    <row r="1861" spans="1:1" x14ac:dyDescent="0.25">
      <c r="A1861" s="323"/>
    </row>
    <row r="1862" spans="1:1" x14ac:dyDescent="0.25">
      <c r="A1862" s="323"/>
    </row>
    <row r="1863" spans="1:1" x14ac:dyDescent="0.25">
      <c r="A1863" s="323"/>
    </row>
    <row r="1864" spans="1:1" x14ac:dyDescent="0.25">
      <c r="A1864" s="323"/>
    </row>
    <row r="1865" spans="1:1" x14ac:dyDescent="0.25">
      <c r="A1865" s="323"/>
    </row>
    <row r="1866" spans="1:1" x14ac:dyDescent="0.25">
      <c r="A1866" s="323"/>
    </row>
    <row r="1867" spans="1:1" x14ac:dyDescent="0.25">
      <c r="A1867" s="323"/>
    </row>
    <row r="1868" spans="1:1" x14ac:dyDescent="0.25">
      <c r="A1868" s="323"/>
    </row>
    <row r="1869" spans="1:1" x14ac:dyDescent="0.25">
      <c r="A1869" s="323"/>
    </row>
    <row r="1870" spans="1:1" x14ac:dyDescent="0.25">
      <c r="A1870" s="323"/>
    </row>
    <row r="1871" spans="1:1" x14ac:dyDescent="0.25">
      <c r="A1871" s="323"/>
    </row>
    <row r="1872" spans="1:1" x14ac:dyDescent="0.25">
      <c r="A1872" s="323"/>
    </row>
    <row r="1873" spans="1:1" x14ac:dyDescent="0.25">
      <c r="A1873" s="323"/>
    </row>
    <row r="1874" spans="1:1" x14ac:dyDescent="0.25">
      <c r="A1874" s="323"/>
    </row>
    <row r="1875" spans="1:1" x14ac:dyDescent="0.25">
      <c r="A1875" s="323"/>
    </row>
    <row r="1876" spans="1:1" x14ac:dyDescent="0.25">
      <c r="A1876" s="323"/>
    </row>
    <row r="1877" spans="1:1" x14ac:dyDescent="0.25">
      <c r="A1877" s="323"/>
    </row>
    <row r="1878" spans="1:1" x14ac:dyDescent="0.25">
      <c r="A1878" s="323"/>
    </row>
    <row r="1879" spans="1:1" x14ac:dyDescent="0.25">
      <c r="A1879" s="323"/>
    </row>
    <row r="1880" spans="1:1" x14ac:dyDescent="0.25">
      <c r="A1880" s="323"/>
    </row>
    <row r="1881" spans="1:1" x14ac:dyDescent="0.25">
      <c r="A1881" s="323"/>
    </row>
    <row r="1882" spans="1:1" x14ac:dyDescent="0.25">
      <c r="A1882" s="323"/>
    </row>
    <row r="1883" spans="1:1" x14ac:dyDescent="0.25">
      <c r="A1883" s="323"/>
    </row>
    <row r="1884" spans="1:1" x14ac:dyDescent="0.25">
      <c r="A1884" s="323"/>
    </row>
    <row r="1885" spans="1:1" x14ac:dyDescent="0.25">
      <c r="A1885" s="323"/>
    </row>
    <row r="1886" spans="1:1" x14ac:dyDescent="0.25">
      <c r="A1886" s="323"/>
    </row>
    <row r="1887" spans="1:1" x14ac:dyDescent="0.25">
      <c r="A1887" s="323"/>
    </row>
    <row r="1888" spans="1:1" x14ac:dyDescent="0.25">
      <c r="A1888" s="323"/>
    </row>
    <row r="1889" spans="1:1" x14ac:dyDescent="0.25">
      <c r="A1889" s="323"/>
    </row>
    <row r="1890" spans="1:1" x14ac:dyDescent="0.25">
      <c r="A1890" s="323"/>
    </row>
    <row r="1891" spans="1:1" x14ac:dyDescent="0.25">
      <c r="A1891" s="323"/>
    </row>
    <row r="1892" spans="1:1" x14ac:dyDescent="0.25">
      <c r="A1892" s="323"/>
    </row>
    <row r="1893" spans="1:1" x14ac:dyDescent="0.25">
      <c r="A1893" s="323"/>
    </row>
    <row r="1894" spans="1:1" x14ac:dyDescent="0.25">
      <c r="A1894" s="323"/>
    </row>
    <row r="1895" spans="1:1" x14ac:dyDescent="0.25">
      <c r="A1895" s="323"/>
    </row>
    <row r="1896" spans="1:1" x14ac:dyDescent="0.25">
      <c r="A1896" s="323"/>
    </row>
    <row r="1897" spans="1:1" x14ac:dyDescent="0.25">
      <c r="A1897" s="323"/>
    </row>
    <row r="1898" spans="1:1" x14ac:dyDescent="0.25">
      <c r="A1898" s="323"/>
    </row>
    <row r="1899" spans="1:1" x14ac:dyDescent="0.25">
      <c r="A1899" s="323"/>
    </row>
    <row r="1900" spans="1:1" x14ac:dyDescent="0.25">
      <c r="A1900" s="323"/>
    </row>
    <row r="1901" spans="1:1" x14ac:dyDescent="0.25">
      <c r="A1901" s="323"/>
    </row>
    <row r="1902" spans="1:1" x14ac:dyDescent="0.25">
      <c r="A1902" s="323"/>
    </row>
    <row r="1903" spans="1:1" x14ac:dyDescent="0.25">
      <c r="A1903" s="323"/>
    </row>
    <row r="1904" spans="1:1" x14ac:dyDescent="0.25">
      <c r="A1904" s="323"/>
    </row>
    <row r="1905" spans="1:1" x14ac:dyDescent="0.25">
      <c r="A1905" s="323"/>
    </row>
    <row r="1906" spans="1:1" x14ac:dyDescent="0.25">
      <c r="A1906" s="323"/>
    </row>
    <row r="1907" spans="1:1" x14ac:dyDescent="0.25">
      <c r="A1907" s="323"/>
    </row>
    <row r="1908" spans="1:1" x14ac:dyDescent="0.25">
      <c r="A1908" s="323"/>
    </row>
    <row r="1909" spans="1:1" x14ac:dyDescent="0.25">
      <c r="A1909" s="323"/>
    </row>
    <row r="1910" spans="1:1" x14ac:dyDescent="0.25">
      <c r="A1910" s="323"/>
    </row>
    <row r="1911" spans="1:1" x14ac:dyDescent="0.25">
      <c r="A1911" s="323"/>
    </row>
    <row r="1912" spans="1:1" x14ac:dyDescent="0.25">
      <c r="A1912" s="323"/>
    </row>
    <row r="1913" spans="1:1" x14ac:dyDescent="0.25">
      <c r="A1913" s="323"/>
    </row>
    <row r="1914" spans="1:1" x14ac:dyDescent="0.25">
      <c r="A1914" s="323"/>
    </row>
    <row r="1915" spans="1:1" x14ac:dyDescent="0.25">
      <c r="A1915" s="323"/>
    </row>
    <row r="1916" spans="1:1" x14ac:dyDescent="0.25">
      <c r="A1916" s="323"/>
    </row>
    <row r="1917" spans="1:1" x14ac:dyDescent="0.25">
      <c r="A1917" s="323"/>
    </row>
    <row r="1918" spans="1:1" x14ac:dyDescent="0.25">
      <c r="A1918" s="323"/>
    </row>
    <row r="1919" spans="1:1" x14ac:dyDescent="0.25">
      <c r="A1919" s="323"/>
    </row>
    <row r="1920" spans="1:1" x14ac:dyDescent="0.25">
      <c r="A1920" s="323"/>
    </row>
    <row r="1921" spans="1:1" x14ac:dyDescent="0.25">
      <c r="A1921" s="323"/>
    </row>
    <row r="1922" spans="1:1" x14ac:dyDescent="0.25">
      <c r="A1922" s="323"/>
    </row>
    <row r="1923" spans="1:1" x14ac:dyDescent="0.25">
      <c r="A1923" s="323"/>
    </row>
    <row r="1924" spans="1:1" x14ac:dyDescent="0.25">
      <c r="A1924" s="323"/>
    </row>
    <row r="1925" spans="1:1" x14ac:dyDescent="0.25">
      <c r="A1925" s="323"/>
    </row>
    <row r="1926" spans="1:1" x14ac:dyDescent="0.25">
      <c r="A1926" s="323"/>
    </row>
    <row r="1927" spans="1:1" x14ac:dyDescent="0.25">
      <c r="A1927" s="323"/>
    </row>
    <row r="1928" spans="1:1" x14ac:dyDescent="0.25">
      <c r="A1928" s="323"/>
    </row>
    <row r="1929" spans="1:1" x14ac:dyDescent="0.25">
      <c r="A1929" s="323"/>
    </row>
    <row r="1930" spans="1:1" x14ac:dyDescent="0.25">
      <c r="A1930" s="323"/>
    </row>
    <row r="1931" spans="1:1" x14ac:dyDescent="0.25">
      <c r="A1931" s="323"/>
    </row>
    <row r="1932" spans="1:1" x14ac:dyDescent="0.25">
      <c r="A1932" s="323"/>
    </row>
    <row r="1933" spans="1:1" x14ac:dyDescent="0.25">
      <c r="A1933" s="323"/>
    </row>
    <row r="1934" spans="1:1" x14ac:dyDescent="0.25">
      <c r="A1934" s="323"/>
    </row>
    <row r="1935" spans="1:1" x14ac:dyDescent="0.25">
      <c r="A1935" s="323"/>
    </row>
    <row r="1936" spans="1:1" x14ac:dyDescent="0.25">
      <c r="A1936" s="323"/>
    </row>
    <row r="1937" spans="1:1" x14ac:dyDescent="0.25">
      <c r="A1937" s="323"/>
    </row>
    <row r="1938" spans="1:1" x14ac:dyDescent="0.25">
      <c r="A1938" s="323"/>
    </row>
    <row r="1939" spans="1:1" x14ac:dyDescent="0.25">
      <c r="A1939" s="323"/>
    </row>
    <row r="1940" spans="1:1" x14ac:dyDescent="0.25">
      <c r="A1940" s="323"/>
    </row>
    <row r="1941" spans="1:1" x14ac:dyDescent="0.25">
      <c r="A1941" s="323"/>
    </row>
    <row r="1942" spans="1:1" x14ac:dyDescent="0.25">
      <c r="A1942" s="323"/>
    </row>
    <row r="1943" spans="1:1" x14ac:dyDescent="0.25">
      <c r="A1943" s="323"/>
    </row>
    <row r="1944" spans="1:1" x14ac:dyDescent="0.25">
      <c r="A1944" s="323"/>
    </row>
    <row r="1945" spans="1:1" x14ac:dyDescent="0.25">
      <c r="A1945" s="323"/>
    </row>
    <row r="1946" spans="1:1" x14ac:dyDescent="0.25">
      <c r="A1946" s="323"/>
    </row>
    <row r="1947" spans="1:1" x14ac:dyDescent="0.25">
      <c r="A1947" s="323"/>
    </row>
    <row r="1948" spans="1:1" x14ac:dyDescent="0.25">
      <c r="A1948" s="323"/>
    </row>
    <row r="1949" spans="1:1" x14ac:dyDescent="0.25">
      <c r="A1949" s="323"/>
    </row>
    <row r="1950" spans="1:1" x14ac:dyDescent="0.25">
      <c r="A1950" s="323"/>
    </row>
    <row r="1951" spans="1:1" x14ac:dyDescent="0.25">
      <c r="A1951" s="323"/>
    </row>
    <row r="1952" spans="1:1" x14ac:dyDescent="0.25">
      <c r="A1952" s="323"/>
    </row>
    <row r="1953" spans="1:1" x14ac:dyDescent="0.25">
      <c r="A1953" s="323"/>
    </row>
    <row r="1954" spans="1:1" x14ac:dyDescent="0.25">
      <c r="A1954" s="323"/>
    </row>
    <row r="1955" spans="1:1" x14ac:dyDescent="0.25">
      <c r="A1955" s="323"/>
    </row>
    <row r="1956" spans="1:1" x14ac:dyDescent="0.25">
      <c r="A1956" s="323"/>
    </row>
    <row r="1957" spans="1:1" x14ac:dyDescent="0.25">
      <c r="A1957" s="323"/>
    </row>
    <row r="1958" spans="1:1" x14ac:dyDescent="0.25">
      <c r="A1958" s="323"/>
    </row>
    <row r="1959" spans="1:1" x14ac:dyDescent="0.25">
      <c r="A1959" s="323"/>
    </row>
    <row r="1960" spans="1:1" x14ac:dyDescent="0.25">
      <c r="A1960" s="323"/>
    </row>
    <row r="1961" spans="1:1" x14ac:dyDescent="0.25">
      <c r="A1961" s="323"/>
    </row>
    <row r="1962" spans="1:1" x14ac:dyDescent="0.25">
      <c r="A1962" s="323"/>
    </row>
    <row r="1963" spans="1:1" x14ac:dyDescent="0.25">
      <c r="A1963" s="323"/>
    </row>
    <row r="1964" spans="1:1" x14ac:dyDescent="0.25">
      <c r="A1964" s="323"/>
    </row>
    <row r="1965" spans="1:1" x14ac:dyDescent="0.25">
      <c r="A1965" s="323"/>
    </row>
    <row r="1966" spans="1:1" x14ac:dyDescent="0.25">
      <c r="A1966" s="323"/>
    </row>
    <row r="1967" spans="1:1" x14ac:dyDescent="0.25">
      <c r="A1967" s="323"/>
    </row>
    <row r="1968" spans="1:1" x14ac:dyDescent="0.25">
      <c r="A1968" s="323"/>
    </row>
    <row r="1969" spans="1:1" x14ac:dyDescent="0.25">
      <c r="A1969" s="323"/>
    </row>
    <row r="1970" spans="1:1" x14ac:dyDescent="0.25">
      <c r="A1970" s="323"/>
    </row>
    <row r="1971" spans="1:1" x14ac:dyDescent="0.25">
      <c r="A1971" s="323"/>
    </row>
    <row r="1972" spans="1:1" x14ac:dyDescent="0.25">
      <c r="A1972" s="323"/>
    </row>
    <row r="1973" spans="1:1" x14ac:dyDescent="0.25">
      <c r="A1973" s="323"/>
    </row>
    <row r="1974" spans="1:1" x14ac:dyDescent="0.25">
      <c r="A1974" s="323"/>
    </row>
    <row r="1975" spans="1:1" x14ac:dyDescent="0.25">
      <c r="A1975" s="323"/>
    </row>
    <row r="1976" spans="1:1" x14ac:dyDescent="0.25">
      <c r="A1976" s="323"/>
    </row>
    <row r="1977" spans="1:1" x14ac:dyDescent="0.25">
      <c r="A1977" s="323"/>
    </row>
    <row r="1978" spans="1:1" x14ac:dyDescent="0.25">
      <c r="A1978" s="323"/>
    </row>
    <row r="1979" spans="1:1" x14ac:dyDescent="0.25">
      <c r="A1979" s="323"/>
    </row>
    <row r="1980" spans="1:1" x14ac:dyDescent="0.25">
      <c r="A1980" s="323"/>
    </row>
    <row r="1981" spans="1:1" x14ac:dyDescent="0.25">
      <c r="A1981" s="323"/>
    </row>
    <row r="1982" spans="1:1" x14ac:dyDescent="0.25">
      <c r="A1982" s="323"/>
    </row>
    <row r="1983" spans="1:1" x14ac:dyDescent="0.25">
      <c r="A1983" s="323"/>
    </row>
    <row r="1984" spans="1:1" x14ac:dyDescent="0.25">
      <c r="A1984" s="323"/>
    </row>
    <row r="1985" spans="1:1" x14ac:dyDescent="0.25">
      <c r="A1985" s="323"/>
    </row>
    <row r="1986" spans="1:1" x14ac:dyDescent="0.25">
      <c r="A1986" s="323"/>
    </row>
    <row r="1987" spans="1:1" x14ac:dyDescent="0.25">
      <c r="A1987" s="323"/>
    </row>
    <row r="1988" spans="1:1" x14ac:dyDescent="0.25">
      <c r="A1988" s="323"/>
    </row>
    <row r="1989" spans="1:1" x14ac:dyDescent="0.25">
      <c r="A1989" s="323"/>
    </row>
    <row r="1990" spans="1:1" x14ac:dyDescent="0.25">
      <c r="A1990" s="323"/>
    </row>
    <row r="1991" spans="1:1" x14ac:dyDescent="0.25">
      <c r="A1991" s="323"/>
    </row>
    <row r="1992" spans="1:1" x14ac:dyDescent="0.25">
      <c r="A1992" s="323"/>
    </row>
    <row r="1993" spans="1:1" x14ac:dyDescent="0.25">
      <c r="A1993" s="323"/>
    </row>
    <row r="1994" spans="1:1" x14ac:dyDescent="0.25">
      <c r="A1994" s="323"/>
    </row>
    <row r="1995" spans="1:1" x14ac:dyDescent="0.25">
      <c r="A1995" s="323"/>
    </row>
    <row r="1996" spans="1:1" x14ac:dyDescent="0.25">
      <c r="A1996" s="323"/>
    </row>
    <row r="1997" spans="1:1" x14ac:dyDescent="0.25">
      <c r="A1997" s="323"/>
    </row>
    <row r="1998" spans="1:1" x14ac:dyDescent="0.25">
      <c r="A1998" s="323"/>
    </row>
    <row r="1999" spans="1:1" x14ac:dyDescent="0.25">
      <c r="A1999" s="323"/>
    </row>
    <row r="2000" spans="1:1" x14ac:dyDescent="0.25">
      <c r="A2000" s="323"/>
    </row>
    <row r="2001" spans="1:1" x14ac:dyDescent="0.25">
      <c r="A2001" s="323"/>
    </row>
    <row r="2002" spans="1:1" x14ac:dyDescent="0.25">
      <c r="A2002" s="323"/>
    </row>
    <row r="2003" spans="1:1" x14ac:dyDescent="0.25">
      <c r="A2003" s="323"/>
    </row>
    <row r="2004" spans="1:1" x14ac:dyDescent="0.25">
      <c r="A2004" s="323"/>
    </row>
    <row r="2005" spans="1:1" x14ac:dyDescent="0.25">
      <c r="A2005" s="323"/>
    </row>
    <row r="2006" spans="1:1" x14ac:dyDescent="0.25">
      <c r="A2006" s="323"/>
    </row>
    <row r="2007" spans="1:1" x14ac:dyDescent="0.25">
      <c r="A2007" s="323"/>
    </row>
    <row r="2008" spans="1:1" x14ac:dyDescent="0.25">
      <c r="A2008" s="323"/>
    </row>
    <row r="2009" spans="1:1" x14ac:dyDescent="0.25">
      <c r="A2009" s="323"/>
    </row>
    <row r="2010" spans="1:1" x14ac:dyDescent="0.25">
      <c r="A2010" s="323"/>
    </row>
    <row r="2011" spans="1:1" x14ac:dyDescent="0.25">
      <c r="A2011" s="323"/>
    </row>
    <row r="2012" spans="1:1" x14ac:dyDescent="0.25">
      <c r="A2012" s="323"/>
    </row>
    <row r="2013" spans="1:1" x14ac:dyDescent="0.25">
      <c r="A2013" s="323"/>
    </row>
    <row r="2014" spans="1:1" x14ac:dyDescent="0.25">
      <c r="A2014" s="323"/>
    </row>
    <row r="2015" spans="1:1" x14ac:dyDescent="0.25">
      <c r="A2015" s="323"/>
    </row>
    <row r="2016" spans="1:1" x14ac:dyDescent="0.25">
      <c r="A2016" s="323"/>
    </row>
    <row r="2017" spans="1:1" x14ac:dyDescent="0.25">
      <c r="A2017" s="323"/>
    </row>
    <row r="2018" spans="1:1" x14ac:dyDescent="0.25">
      <c r="A2018" s="323"/>
    </row>
    <row r="2019" spans="1:1" x14ac:dyDescent="0.25">
      <c r="A2019" s="323"/>
    </row>
    <row r="2020" spans="1:1" x14ac:dyDescent="0.25">
      <c r="A2020" s="323"/>
    </row>
    <row r="2021" spans="1:1" x14ac:dyDescent="0.25">
      <c r="A2021" s="323"/>
    </row>
    <row r="2022" spans="1:1" x14ac:dyDescent="0.25">
      <c r="A2022" s="323"/>
    </row>
    <row r="2023" spans="1:1" x14ac:dyDescent="0.25">
      <c r="A2023" s="323"/>
    </row>
    <row r="2024" spans="1:1" x14ac:dyDescent="0.25">
      <c r="A2024" s="323"/>
    </row>
    <row r="2025" spans="1:1" x14ac:dyDescent="0.25">
      <c r="A2025" s="323"/>
    </row>
    <row r="2026" spans="1:1" x14ac:dyDescent="0.25">
      <c r="A2026" s="323"/>
    </row>
    <row r="2027" spans="1:1" x14ac:dyDescent="0.25">
      <c r="A2027" s="323"/>
    </row>
    <row r="2028" spans="1:1" x14ac:dyDescent="0.25">
      <c r="A2028" s="323"/>
    </row>
    <row r="2029" spans="1:1" x14ac:dyDescent="0.25">
      <c r="A2029" s="323"/>
    </row>
    <row r="2030" spans="1:1" x14ac:dyDescent="0.25">
      <c r="A2030" s="323"/>
    </row>
    <row r="2031" spans="1:1" x14ac:dyDescent="0.25">
      <c r="A2031" s="323"/>
    </row>
    <row r="2032" spans="1:1" x14ac:dyDescent="0.25">
      <c r="A2032" s="323"/>
    </row>
    <row r="2033" spans="1:1" x14ac:dyDescent="0.25">
      <c r="A2033" s="323"/>
    </row>
    <row r="2034" spans="1:1" x14ac:dyDescent="0.25">
      <c r="A2034" s="323"/>
    </row>
    <row r="2035" spans="1:1" x14ac:dyDescent="0.25">
      <c r="A2035" s="323"/>
    </row>
    <row r="2036" spans="1:1" x14ac:dyDescent="0.25">
      <c r="A2036" s="323"/>
    </row>
    <row r="2037" spans="1:1" x14ac:dyDescent="0.25">
      <c r="A2037" s="323"/>
    </row>
    <row r="2038" spans="1:1" x14ac:dyDescent="0.25">
      <c r="A2038" s="323"/>
    </row>
    <row r="2039" spans="1:1" x14ac:dyDescent="0.25">
      <c r="A2039" s="323"/>
    </row>
    <row r="2040" spans="1:1" x14ac:dyDescent="0.25">
      <c r="A2040" s="323"/>
    </row>
    <row r="2041" spans="1:1" x14ac:dyDescent="0.25">
      <c r="A2041" s="323"/>
    </row>
    <row r="2042" spans="1:1" x14ac:dyDescent="0.25">
      <c r="A2042" s="323"/>
    </row>
    <row r="2043" spans="1:1" x14ac:dyDescent="0.25">
      <c r="A2043" s="323"/>
    </row>
    <row r="2044" spans="1:1" x14ac:dyDescent="0.25">
      <c r="A2044" s="323"/>
    </row>
    <row r="2045" spans="1:1" x14ac:dyDescent="0.25">
      <c r="A2045" s="323"/>
    </row>
    <row r="2046" spans="1:1" x14ac:dyDescent="0.25">
      <c r="A2046" s="323"/>
    </row>
    <row r="2047" spans="1:1" x14ac:dyDescent="0.25">
      <c r="A2047" s="323"/>
    </row>
    <row r="2048" spans="1:1" x14ac:dyDescent="0.25">
      <c r="A2048" s="323"/>
    </row>
    <row r="2049" spans="1:1" x14ac:dyDescent="0.25">
      <c r="A2049" s="323"/>
    </row>
    <row r="2050" spans="1:1" x14ac:dyDescent="0.25">
      <c r="A2050" s="323"/>
    </row>
    <row r="2051" spans="1:1" x14ac:dyDescent="0.25">
      <c r="A2051" s="323"/>
    </row>
    <row r="2052" spans="1:1" x14ac:dyDescent="0.25">
      <c r="A2052" s="323"/>
    </row>
    <row r="2053" spans="1:1" x14ac:dyDescent="0.25">
      <c r="A2053" s="323"/>
    </row>
    <row r="2054" spans="1:1" x14ac:dyDescent="0.25">
      <c r="A2054" s="323"/>
    </row>
    <row r="2055" spans="1:1" x14ac:dyDescent="0.25">
      <c r="A2055" s="323"/>
    </row>
    <row r="2056" spans="1:1" x14ac:dyDescent="0.25">
      <c r="A2056" s="323"/>
    </row>
    <row r="2057" spans="1:1" x14ac:dyDescent="0.25">
      <c r="A2057" s="323"/>
    </row>
    <row r="2058" spans="1:1" x14ac:dyDescent="0.25">
      <c r="A2058" s="323"/>
    </row>
    <row r="2059" spans="1:1" x14ac:dyDescent="0.25">
      <c r="A2059" s="323"/>
    </row>
    <row r="2060" spans="1:1" x14ac:dyDescent="0.25">
      <c r="A2060" s="323"/>
    </row>
    <row r="2061" spans="1:1" x14ac:dyDescent="0.25">
      <c r="A2061" s="323"/>
    </row>
    <row r="2062" spans="1:1" x14ac:dyDescent="0.25">
      <c r="A2062" s="323"/>
    </row>
    <row r="2063" spans="1:1" x14ac:dyDescent="0.25">
      <c r="A2063" s="323"/>
    </row>
    <row r="2064" spans="1:1" x14ac:dyDescent="0.25">
      <c r="A2064" s="323"/>
    </row>
    <row r="2065" spans="1:1" x14ac:dyDescent="0.25">
      <c r="A2065" s="323"/>
    </row>
    <row r="2066" spans="1:1" x14ac:dyDescent="0.25">
      <c r="A2066" s="323"/>
    </row>
    <row r="2067" spans="1:1" x14ac:dyDescent="0.25">
      <c r="A2067" s="323"/>
    </row>
    <row r="2068" spans="1:1" x14ac:dyDescent="0.25">
      <c r="A2068" s="323"/>
    </row>
    <row r="2069" spans="1:1" x14ac:dyDescent="0.25">
      <c r="A2069" s="323"/>
    </row>
    <row r="2070" spans="1:1" x14ac:dyDescent="0.25">
      <c r="A2070" s="323"/>
    </row>
    <row r="2071" spans="1:1" x14ac:dyDescent="0.25">
      <c r="A2071" s="323"/>
    </row>
    <row r="2072" spans="1:1" x14ac:dyDescent="0.25">
      <c r="A2072" s="323"/>
    </row>
    <row r="2073" spans="1:1" x14ac:dyDescent="0.25">
      <c r="A2073" s="323"/>
    </row>
    <row r="2074" spans="1:1" x14ac:dyDescent="0.25">
      <c r="A2074" s="323"/>
    </row>
    <row r="2075" spans="1:1" x14ac:dyDescent="0.25">
      <c r="A2075" s="323"/>
    </row>
    <row r="2076" spans="1:1" x14ac:dyDescent="0.25">
      <c r="A2076" s="323"/>
    </row>
    <row r="2077" spans="1:1" x14ac:dyDescent="0.25">
      <c r="A2077" s="323"/>
    </row>
    <row r="2078" spans="1:1" x14ac:dyDescent="0.25">
      <c r="A2078" s="323"/>
    </row>
    <row r="2079" spans="1:1" x14ac:dyDescent="0.25">
      <c r="A2079" s="323"/>
    </row>
    <row r="2080" spans="1:1" x14ac:dyDescent="0.25">
      <c r="A2080" s="323"/>
    </row>
    <row r="2081" spans="1:1" x14ac:dyDescent="0.25">
      <c r="A2081" s="323"/>
    </row>
    <row r="2082" spans="1:1" x14ac:dyDescent="0.25">
      <c r="A2082" s="323"/>
    </row>
    <row r="2083" spans="1:1" x14ac:dyDescent="0.25">
      <c r="A2083" s="323"/>
    </row>
    <row r="2084" spans="1:1" x14ac:dyDescent="0.25">
      <c r="A2084" s="323"/>
    </row>
    <row r="2085" spans="1:1" x14ac:dyDescent="0.25">
      <c r="A2085" s="323"/>
    </row>
    <row r="2086" spans="1:1" x14ac:dyDescent="0.25">
      <c r="A2086" s="323"/>
    </row>
    <row r="2087" spans="1:1" x14ac:dyDescent="0.25">
      <c r="A2087" s="323"/>
    </row>
    <row r="2088" spans="1:1" x14ac:dyDescent="0.25">
      <c r="A2088" s="323"/>
    </row>
    <row r="2089" spans="1:1" x14ac:dyDescent="0.25">
      <c r="A2089" s="323"/>
    </row>
    <row r="2090" spans="1:1" x14ac:dyDescent="0.25">
      <c r="A2090" s="323"/>
    </row>
    <row r="2091" spans="1:1" x14ac:dyDescent="0.25">
      <c r="A2091" s="323"/>
    </row>
    <row r="2092" spans="1:1" x14ac:dyDescent="0.25">
      <c r="A2092" s="323"/>
    </row>
    <row r="2093" spans="1:1" x14ac:dyDescent="0.25">
      <c r="A2093" s="323"/>
    </row>
    <row r="2094" spans="1:1" x14ac:dyDescent="0.25">
      <c r="A2094" s="323"/>
    </row>
    <row r="2095" spans="1:1" x14ac:dyDescent="0.25">
      <c r="A2095" s="323"/>
    </row>
    <row r="2096" spans="1:1" x14ac:dyDescent="0.25">
      <c r="A2096" s="323"/>
    </row>
    <row r="2097" spans="1:1" x14ac:dyDescent="0.25">
      <c r="A2097" s="323"/>
    </row>
    <row r="2098" spans="1:1" x14ac:dyDescent="0.25">
      <c r="A2098" s="323"/>
    </row>
    <row r="2099" spans="1:1" x14ac:dyDescent="0.25">
      <c r="A2099" s="323"/>
    </row>
    <row r="2100" spans="1:1" x14ac:dyDescent="0.25">
      <c r="A2100" s="323"/>
    </row>
    <row r="2101" spans="1:1" x14ac:dyDescent="0.25">
      <c r="A2101" s="323"/>
    </row>
    <row r="2102" spans="1:1" x14ac:dyDescent="0.25">
      <c r="A2102" s="323"/>
    </row>
    <row r="2103" spans="1:1" x14ac:dyDescent="0.25">
      <c r="A2103" s="323"/>
    </row>
    <row r="2104" spans="1:1" x14ac:dyDescent="0.25">
      <c r="A2104" s="323"/>
    </row>
    <row r="2105" spans="1:1" x14ac:dyDescent="0.25">
      <c r="A2105" s="323"/>
    </row>
    <row r="2106" spans="1:1" x14ac:dyDescent="0.25">
      <c r="A2106" s="323"/>
    </row>
    <row r="2107" spans="1:1" x14ac:dyDescent="0.25">
      <c r="A2107" s="323"/>
    </row>
    <row r="2108" spans="1:1" x14ac:dyDescent="0.25">
      <c r="A2108" s="323"/>
    </row>
    <row r="2109" spans="1:1" x14ac:dyDescent="0.25">
      <c r="A2109" s="323"/>
    </row>
    <row r="2110" spans="1:1" x14ac:dyDescent="0.25">
      <c r="A2110" s="323"/>
    </row>
    <row r="2111" spans="1:1" x14ac:dyDescent="0.25">
      <c r="A2111" s="323"/>
    </row>
    <row r="2112" spans="1:1" x14ac:dyDescent="0.25">
      <c r="A2112" s="323"/>
    </row>
    <row r="2113" spans="1:1" x14ac:dyDescent="0.25">
      <c r="A2113" s="323"/>
    </row>
    <row r="2114" spans="1:1" x14ac:dyDescent="0.25">
      <c r="A2114" s="323"/>
    </row>
    <row r="2115" spans="1:1" x14ac:dyDescent="0.25">
      <c r="A2115" s="323"/>
    </row>
    <row r="2116" spans="1:1" x14ac:dyDescent="0.25">
      <c r="A2116" s="323"/>
    </row>
    <row r="2117" spans="1:1" x14ac:dyDescent="0.25">
      <c r="A2117" s="323"/>
    </row>
    <row r="2118" spans="1:1" x14ac:dyDescent="0.25">
      <c r="A2118" s="323"/>
    </row>
    <row r="2119" spans="1:1" x14ac:dyDescent="0.25">
      <c r="A2119" s="323"/>
    </row>
    <row r="2120" spans="1:1" x14ac:dyDescent="0.25">
      <c r="A2120" s="323"/>
    </row>
    <row r="2121" spans="1:1" x14ac:dyDescent="0.25">
      <c r="A2121" s="323"/>
    </row>
    <row r="2122" spans="1:1" x14ac:dyDescent="0.25">
      <c r="A2122" s="323"/>
    </row>
    <row r="2123" spans="1:1" x14ac:dyDescent="0.25">
      <c r="A2123" s="323"/>
    </row>
    <row r="2124" spans="1:1" x14ac:dyDescent="0.25">
      <c r="A2124" s="323"/>
    </row>
    <row r="2125" spans="1:1" x14ac:dyDescent="0.25">
      <c r="A2125" s="323"/>
    </row>
    <row r="2126" spans="1:1" x14ac:dyDescent="0.25">
      <c r="A2126" s="323"/>
    </row>
    <row r="2127" spans="1:1" x14ac:dyDescent="0.25">
      <c r="A2127" s="323"/>
    </row>
    <row r="2128" spans="1:1" x14ac:dyDescent="0.25">
      <c r="A2128" s="323"/>
    </row>
    <row r="2129" spans="1:1" x14ac:dyDescent="0.25">
      <c r="A2129" s="323"/>
    </row>
    <row r="2130" spans="1:1" x14ac:dyDescent="0.25">
      <c r="A2130" s="323"/>
    </row>
    <row r="2131" spans="1:1" x14ac:dyDescent="0.25">
      <c r="A2131" s="323"/>
    </row>
    <row r="2132" spans="1:1" x14ac:dyDescent="0.25">
      <c r="A2132" s="323"/>
    </row>
    <row r="2133" spans="1:1" x14ac:dyDescent="0.25">
      <c r="A2133" s="323"/>
    </row>
    <row r="2134" spans="1:1" x14ac:dyDescent="0.25">
      <c r="A2134" s="323"/>
    </row>
    <row r="2135" spans="1:1" x14ac:dyDescent="0.25">
      <c r="A2135" s="323"/>
    </row>
    <row r="2136" spans="1:1" x14ac:dyDescent="0.25">
      <c r="A2136" s="323"/>
    </row>
    <row r="2137" spans="1:1" x14ac:dyDescent="0.25">
      <c r="A2137" s="323"/>
    </row>
    <row r="2138" spans="1:1" x14ac:dyDescent="0.25">
      <c r="A2138" s="323"/>
    </row>
    <row r="2139" spans="1:1" x14ac:dyDescent="0.25">
      <c r="A2139" s="323"/>
    </row>
    <row r="2140" spans="1:1" x14ac:dyDescent="0.25">
      <c r="A2140" s="323"/>
    </row>
    <row r="2141" spans="1:1" x14ac:dyDescent="0.25">
      <c r="A2141" s="323"/>
    </row>
    <row r="2142" spans="1:1" x14ac:dyDescent="0.25">
      <c r="A2142" s="323"/>
    </row>
    <row r="2143" spans="1:1" x14ac:dyDescent="0.25">
      <c r="A2143" s="323"/>
    </row>
    <row r="2144" spans="1:1" x14ac:dyDescent="0.25">
      <c r="A2144" s="323"/>
    </row>
    <row r="2145" spans="1:1" x14ac:dyDescent="0.25">
      <c r="A2145" s="323"/>
    </row>
    <row r="2146" spans="1:1" x14ac:dyDescent="0.25">
      <c r="A2146" s="323"/>
    </row>
    <row r="2147" spans="1:1" x14ac:dyDescent="0.25">
      <c r="A2147" s="323"/>
    </row>
    <row r="2148" spans="1:1" x14ac:dyDescent="0.25">
      <c r="A2148" s="323"/>
    </row>
    <row r="2149" spans="1:1" x14ac:dyDescent="0.25">
      <c r="A2149" s="323"/>
    </row>
    <row r="2150" spans="1:1" x14ac:dyDescent="0.25">
      <c r="A2150" s="323"/>
    </row>
    <row r="2151" spans="1:1" x14ac:dyDescent="0.25">
      <c r="A2151" s="323"/>
    </row>
    <row r="2152" spans="1:1" x14ac:dyDescent="0.25">
      <c r="A2152" s="323"/>
    </row>
    <row r="2153" spans="1:1" x14ac:dyDescent="0.25">
      <c r="A2153" s="323"/>
    </row>
    <row r="2154" spans="1:1" x14ac:dyDescent="0.25">
      <c r="A2154" s="323"/>
    </row>
    <row r="2155" spans="1:1" x14ac:dyDescent="0.25">
      <c r="A2155" s="323"/>
    </row>
    <row r="2156" spans="1:1" x14ac:dyDescent="0.25">
      <c r="A2156" s="323"/>
    </row>
    <row r="2157" spans="1:1" x14ac:dyDescent="0.25">
      <c r="A2157" s="323"/>
    </row>
    <row r="2158" spans="1:1" x14ac:dyDescent="0.25">
      <c r="A2158" s="323"/>
    </row>
    <row r="2159" spans="1:1" x14ac:dyDescent="0.25">
      <c r="A2159" s="323"/>
    </row>
    <row r="2160" spans="1:1" x14ac:dyDescent="0.25">
      <c r="A2160" s="323"/>
    </row>
    <row r="2161" spans="1:1" x14ac:dyDescent="0.25">
      <c r="A2161" s="323"/>
    </row>
    <row r="2162" spans="1:1" x14ac:dyDescent="0.25">
      <c r="A2162" s="323"/>
    </row>
    <row r="2163" spans="1:1" x14ac:dyDescent="0.25">
      <c r="A2163" s="323"/>
    </row>
    <row r="2164" spans="1:1" x14ac:dyDescent="0.25">
      <c r="A2164" s="323"/>
    </row>
    <row r="2165" spans="1:1" x14ac:dyDescent="0.25">
      <c r="A2165" s="323"/>
    </row>
    <row r="2166" spans="1:1" x14ac:dyDescent="0.25">
      <c r="A2166" s="323"/>
    </row>
    <row r="2167" spans="1:1" x14ac:dyDescent="0.25">
      <c r="A2167" s="323"/>
    </row>
    <row r="2168" spans="1:1" x14ac:dyDescent="0.25">
      <c r="A2168" s="323"/>
    </row>
    <row r="2169" spans="1:1" x14ac:dyDescent="0.25">
      <c r="A2169" s="323"/>
    </row>
    <row r="2170" spans="1:1" x14ac:dyDescent="0.25">
      <c r="A2170" s="323"/>
    </row>
    <row r="2171" spans="1:1" x14ac:dyDescent="0.25">
      <c r="A2171" s="323"/>
    </row>
    <row r="2172" spans="1:1" x14ac:dyDescent="0.25">
      <c r="A2172" s="323"/>
    </row>
    <row r="2173" spans="1:1" x14ac:dyDescent="0.25">
      <c r="A2173" s="323"/>
    </row>
    <row r="2174" spans="1:1" x14ac:dyDescent="0.25">
      <c r="A2174" s="323"/>
    </row>
    <row r="2175" spans="1:1" x14ac:dyDescent="0.25">
      <c r="A2175" s="323"/>
    </row>
    <row r="2176" spans="1:1" x14ac:dyDescent="0.25">
      <c r="A2176" s="323"/>
    </row>
    <row r="2177" spans="1:1" x14ac:dyDescent="0.25">
      <c r="A2177" s="323"/>
    </row>
    <row r="2178" spans="1:1" x14ac:dyDescent="0.25">
      <c r="A2178" s="323"/>
    </row>
    <row r="2179" spans="1:1" x14ac:dyDescent="0.25">
      <c r="A2179" s="323"/>
    </row>
    <row r="2180" spans="1:1" x14ac:dyDescent="0.25">
      <c r="A2180" s="323"/>
    </row>
    <row r="2181" spans="1:1" x14ac:dyDescent="0.25">
      <c r="A2181" s="323"/>
    </row>
    <row r="2182" spans="1:1" x14ac:dyDescent="0.25">
      <c r="A2182" s="323"/>
    </row>
    <row r="2183" spans="1:1" x14ac:dyDescent="0.25">
      <c r="A2183" s="323"/>
    </row>
    <row r="2184" spans="1:1" x14ac:dyDescent="0.25">
      <c r="A2184" s="323"/>
    </row>
    <row r="2185" spans="1:1" x14ac:dyDescent="0.25">
      <c r="A2185" s="323"/>
    </row>
    <row r="2186" spans="1:1" x14ac:dyDescent="0.25">
      <c r="A2186" s="323"/>
    </row>
    <row r="2187" spans="1:1" x14ac:dyDescent="0.25">
      <c r="A2187" s="323"/>
    </row>
    <row r="2188" spans="1:1" x14ac:dyDescent="0.25">
      <c r="A2188" s="323"/>
    </row>
    <row r="2189" spans="1:1" x14ac:dyDescent="0.25">
      <c r="A2189" s="323"/>
    </row>
    <row r="2190" spans="1:1" x14ac:dyDescent="0.25">
      <c r="A2190" s="323"/>
    </row>
    <row r="2191" spans="1:1" x14ac:dyDescent="0.25">
      <c r="A2191" s="323"/>
    </row>
    <row r="2192" spans="1:1" x14ac:dyDescent="0.25">
      <c r="A2192" s="323"/>
    </row>
    <row r="2193" spans="1:1" x14ac:dyDescent="0.25">
      <c r="A2193" s="323"/>
    </row>
    <row r="2194" spans="1:1" x14ac:dyDescent="0.25">
      <c r="A2194" s="323"/>
    </row>
    <row r="2195" spans="1:1" x14ac:dyDescent="0.25">
      <c r="A2195" s="323"/>
    </row>
    <row r="2196" spans="1:1" x14ac:dyDescent="0.25">
      <c r="A2196" s="323"/>
    </row>
    <row r="2197" spans="1:1" x14ac:dyDescent="0.25">
      <c r="A2197" s="323"/>
    </row>
    <row r="2198" spans="1:1" x14ac:dyDescent="0.25">
      <c r="A2198" s="323"/>
    </row>
    <row r="2199" spans="1:1" x14ac:dyDescent="0.25">
      <c r="A2199" s="323"/>
    </row>
    <row r="2200" spans="1:1" x14ac:dyDescent="0.25">
      <c r="A2200" s="323"/>
    </row>
    <row r="2201" spans="1:1" x14ac:dyDescent="0.25">
      <c r="A2201" s="323"/>
    </row>
    <row r="2202" spans="1:1" x14ac:dyDescent="0.25">
      <c r="A2202" s="323"/>
    </row>
    <row r="2203" spans="1:1" x14ac:dyDescent="0.25">
      <c r="A2203" s="323"/>
    </row>
    <row r="2204" spans="1:1" x14ac:dyDescent="0.25">
      <c r="A2204" s="323"/>
    </row>
    <row r="2205" spans="1:1" x14ac:dyDescent="0.25">
      <c r="A2205" s="323"/>
    </row>
    <row r="2206" spans="1:1" x14ac:dyDescent="0.25">
      <c r="A2206" s="323"/>
    </row>
    <row r="2207" spans="1:1" x14ac:dyDescent="0.25">
      <c r="A2207" s="323"/>
    </row>
    <row r="2208" spans="1:1" x14ac:dyDescent="0.25">
      <c r="A2208" s="323"/>
    </row>
    <row r="2209" spans="1:1" x14ac:dyDescent="0.25">
      <c r="A2209" s="323"/>
    </row>
    <row r="2210" spans="1:1" x14ac:dyDescent="0.25">
      <c r="A2210" s="323"/>
    </row>
    <row r="2211" spans="1:1" x14ac:dyDescent="0.25">
      <c r="A2211" s="323"/>
    </row>
    <row r="2212" spans="1:1" x14ac:dyDescent="0.25">
      <c r="A2212" s="323"/>
    </row>
    <row r="2213" spans="1:1" x14ac:dyDescent="0.25">
      <c r="A2213" s="323"/>
    </row>
    <row r="2214" spans="1:1" x14ac:dyDescent="0.25">
      <c r="A2214" s="323"/>
    </row>
    <row r="2215" spans="1:1" x14ac:dyDescent="0.25">
      <c r="A2215" s="323"/>
    </row>
    <row r="2216" spans="1:1" x14ac:dyDescent="0.25">
      <c r="A2216" s="323"/>
    </row>
    <row r="2217" spans="1:1" x14ac:dyDescent="0.25">
      <c r="A2217" s="323"/>
    </row>
    <row r="2218" spans="1:1" x14ac:dyDescent="0.25">
      <c r="A2218" s="323"/>
    </row>
    <row r="2219" spans="1:1" x14ac:dyDescent="0.25">
      <c r="A2219" s="323"/>
    </row>
    <row r="2220" spans="1:1" x14ac:dyDescent="0.25">
      <c r="A2220" s="323"/>
    </row>
    <row r="2221" spans="1:1" x14ac:dyDescent="0.25">
      <c r="A2221" s="323"/>
    </row>
    <row r="2222" spans="1:1" x14ac:dyDescent="0.25">
      <c r="A2222" s="323"/>
    </row>
    <row r="2223" spans="1:1" x14ac:dyDescent="0.25">
      <c r="A2223" s="323"/>
    </row>
    <row r="2224" spans="1:1" x14ac:dyDescent="0.25">
      <c r="A2224" s="323"/>
    </row>
    <row r="2225" spans="1:1" x14ac:dyDescent="0.25">
      <c r="A2225" s="323"/>
    </row>
    <row r="2226" spans="1:1" x14ac:dyDescent="0.25">
      <c r="A2226" s="323"/>
    </row>
    <row r="2227" spans="1:1" x14ac:dyDescent="0.25">
      <c r="A2227" s="323"/>
    </row>
    <row r="2228" spans="1:1" x14ac:dyDescent="0.25">
      <c r="A2228" s="323"/>
    </row>
    <row r="2229" spans="1:1" x14ac:dyDescent="0.25">
      <c r="A2229" s="323"/>
    </row>
    <row r="2230" spans="1:1" x14ac:dyDescent="0.25">
      <c r="A2230" s="323"/>
    </row>
    <row r="2231" spans="1:1" x14ac:dyDescent="0.25">
      <c r="A2231" s="323"/>
    </row>
    <row r="2232" spans="1:1" x14ac:dyDescent="0.25">
      <c r="A2232" s="323"/>
    </row>
    <row r="2233" spans="1:1" x14ac:dyDescent="0.25">
      <c r="A2233" s="323"/>
    </row>
    <row r="2234" spans="1:1" x14ac:dyDescent="0.25">
      <c r="A2234" s="323"/>
    </row>
    <row r="2235" spans="1:1" x14ac:dyDescent="0.25">
      <c r="A2235" s="323"/>
    </row>
    <row r="2236" spans="1:1" x14ac:dyDescent="0.25">
      <c r="A2236" s="323"/>
    </row>
    <row r="2237" spans="1:1" x14ac:dyDescent="0.25">
      <c r="A2237" s="323"/>
    </row>
    <row r="2238" spans="1:1" x14ac:dyDescent="0.25">
      <c r="A2238" s="323"/>
    </row>
    <row r="2239" spans="1:1" x14ac:dyDescent="0.25">
      <c r="A2239" s="323"/>
    </row>
    <row r="2240" spans="1:1" x14ac:dyDescent="0.25">
      <c r="A2240" s="323"/>
    </row>
    <row r="2241" spans="1:1" x14ac:dyDescent="0.25">
      <c r="A2241" s="323"/>
    </row>
    <row r="2242" spans="1:1" x14ac:dyDescent="0.25">
      <c r="A2242" s="323"/>
    </row>
    <row r="2243" spans="1:1" x14ac:dyDescent="0.25">
      <c r="A2243" s="323"/>
    </row>
    <row r="2244" spans="1:1" x14ac:dyDescent="0.25">
      <c r="A2244" s="323"/>
    </row>
    <row r="2245" spans="1:1" x14ac:dyDescent="0.25">
      <c r="A2245" s="323"/>
    </row>
    <row r="2246" spans="1:1" x14ac:dyDescent="0.25">
      <c r="A2246" s="323"/>
    </row>
    <row r="2247" spans="1:1" x14ac:dyDescent="0.25">
      <c r="A2247" s="323"/>
    </row>
    <row r="2248" spans="1:1" x14ac:dyDescent="0.25">
      <c r="A2248" s="323"/>
    </row>
    <row r="2249" spans="1:1" x14ac:dyDescent="0.25">
      <c r="A2249" s="323"/>
    </row>
    <row r="2250" spans="1:1" x14ac:dyDescent="0.25">
      <c r="A2250" s="323"/>
    </row>
    <row r="2251" spans="1:1" x14ac:dyDescent="0.25">
      <c r="A2251" s="323"/>
    </row>
    <row r="2252" spans="1:1" x14ac:dyDescent="0.25">
      <c r="A2252" s="323"/>
    </row>
    <row r="2253" spans="1:1" x14ac:dyDescent="0.25">
      <c r="A2253" s="323"/>
    </row>
    <row r="2254" spans="1:1" x14ac:dyDescent="0.25">
      <c r="A2254" s="323"/>
    </row>
    <row r="2255" spans="1:1" x14ac:dyDescent="0.25">
      <c r="A2255" s="323"/>
    </row>
    <row r="2256" spans="1:1" x14ac:dyDescent="0.25">
      <c r="A2256" s="323"/>
    </row>
    <row r="2257" spans="1:1" x14ac:dyDescent="0.25">
      <c r="A2257" s="323"/>
    </row>
    <row r="2258" spans="1:1" x14ac:dyDescent="0.25">
      <c r="A2258" s="323"/>
    </row>
    <row r="2259" spans="1:1" x14ac:dyDescent="0.25">
      <c r="A2259" s="323"/>
    </row>
    <row r="2260" spans="1:1" x14ac:dyDescent="0.25">
      <c r="A2260" s="323"/>
    </row>
    <row r="2261" spans="1:1" x14ac:dyDescent="0.25">
      <c r="A2261" s="323"/>
    </row>
    <row r="2262" spans="1:1" x14ac:dyDescent="0.25">
      <c r="A2262" s="323"/>
    </row>
    <row r="2263" spans="1:1" x14ac:dyDescent="0.25">
      <c r="A2263" s="323"/>
    </row>
    <row r="2264" spans="1:1" x14ac:dyDescent="0.25">
      <c r="A2264" s="323"/>
    </row>
    <row r="2265" spans="1:1" x14ac:dyDescent="0.25">
      <c r="A2265" s="323"/>
    </row>
    <row r="2266" spans="1:1" x14ac:dyDescent="0.25">
      <c r="A2266" s="323"/>
    </row>
    <row r="2267" spans="1:1" x14ac:dyDescent="0.25">
      <c r="A2267" s="323"/>
    </row>
    <row r="2268" spans="1:1" x14ac:dyDescent="0.25">
      <c r="A2268" s="323"/>
    </row>
    <row r="2269" spans="1:1" x14ac:dyDescent="0.25">
      <c r="A2269" s="323"/>
    </row>
    <row r="2270" spans="1:1" x14ac:dyDescent="0.25">
      <c r="A2270" s="323"/>
    </row>
    <row r="2271" spans="1:1" x14ac:dyDescent="0.25">
      <c r="A2271" s="323"/>
    </row>
    <row r="2272" spans="1:1" x14ac:dyDescent="0.25">
      <c r="A2272" s="323"/>
    </row>
    <row r="2273" spans="1:1" x14ac:dyDescent="0.25">
      <c r="A2273" s="323"/>
    </row>
    <row r="2274" spans="1:1" x14ac:dyDescent="0.25">
      <c r="A2274" s="323"/>
    </row>
    <row r="2275" spans="1:1" x14ac:dyDescent="0.25">
      <c r="A2275" s="323"/>
    </row>
    <row r="2276" spans="1:1" x14ac:dyDescent="0.25">
      <c r="A2276" s="323"/>
    </row>
    <row r="2277" spans="1:1" x14ac:dyDescent="0.25">
      <c r="A2277" s="323"/>
    </row>
    <row r="2278" spans="1:1" x14ac:dyDescent="0.25">
      <c r="A2278" s="323"/>
    </row>
    <row r="2279" spans="1:1" x14ac:dyDescent="0.25">
      <c r="A2279" s="323"/>
    </row>
    <row r="2280" spans="1:1" x14ac:dyDescent="0.25">
      <c r="A2280" s="323"/>
    </row>
    <row r="2281" spans="1:1" x14ac:dyDescent="0.25">
      <c r="A2281" s="323"/>
    </row>
    <row r="2282" spans="1:1" x14ac:dyDescent="0.25">
      <c r="A2282" s="323"/>
    </row>
    <row r="2283" spans="1:1" x14ac:dyDescent="0.25">
      <c r="A2283" s="323"/>
    </row>
    <row r="2284" spans="1:1" x14ac:dyDescent="0.25">
      <c r="A2284" s="323"/>
    </row>
    <row r="2285" spans="1:1" x14ac:dyDescent="0.25">
      <c r="A2285" s="323"/>
    </row>
    <row r="2286" spans="1:1" x14ac:dyDescent="0.25">
      <c r="A2286" s="323"/>
    </row>
    <row r="2287" spans="1:1" x14ac:dyDescent="0.25">
      <c r="A2287" s="323"/>
    </row>
    <row r="2288" spans="1:1" x14ac:dyDescent="0.25">
      <c r="A2288" s="323"/>
    </row>
    <row r="2289" spans="1:1" x14ac:dyDescent="0.25">
      <c r="A2289" s="323"/>
    </row>
    <row r="2290" spans="1:1" x14ac:dyDescent="0.25">
      <c r="A2290" s="323"/>
    </row>
    <row r="2291" spans="1:1" x14ac:dyDescent="0.25">
      <c r="A2291" s="323"/>
    </row>
    <row r="2292" spans="1:1" x14ac:dyDescent="0.25">
      <c r="A2292" s="323"/>
    </row>
    <row r="2293" spans="1:1" x14ac:dyDescent="0.25">
      <c r="A2293" s="323"/>
    </row>
    <row r="2294" spans="1:1" x14ac:dyDescent="0.25">
      <c r="A2294" s="323"/>
    </row>
    <row r="2295" spans="1:1" x14ac:dyDescent="0.25">
      <c r="A2295" s="323"/>
    </row>
    <row r="2296" spans="1:1" x14ac:dyDescent="0.25">
      <c r="A2296" s="323"/>
    </row>
    <row r="2297" spans="1:1" x14ac:dyDescent="0.25">
      <c r="A2297" s="323"/>
    </row>
    <row r="2298" spans="1:1" x14ac:dyDescent="0.25">
      <c r="A2298" s="323"/>
    </row>
    <row r="2299" spans="1:1" x14ac:dyDescent="0.25">
      <c r="A2299" s="323"/>
    </row>
    <row r="2300" spans="1:1" x14ac:dyDescent="0.25">
      <c r="A2300" s="323"/>
    </row>
    <row r="2301" spans="1:1" x14ac:dyDescent="0.25">
      <c r="A2301" s="323"/>
    </row>
    <row r="2302" spans="1:1" x14ac:dyDescent="0.25">
      <c r="A2302" s="323"/>
    </row>
    <row r="2303" spans="1:1" x14ac:dyDescent="0.25">
      <c r="A2303" s="323"/>
    </row>
    <row r="2304" spans="1:1" x14ac:dyDescent="0.25">
      <c r="A2304" s="323"/>
    </row>
    <row r="2305" spans="1:1" x14ac:dyDescent="0.25">
      <c r="A2305" s="323"/>
    </row>
    <row r="2306" spans="1:1" x14ac:dyDescent="0.25">
      <c r="A2306" s="323"/>
    </row>
    <row r="2307" spans="1:1" x14ac:dyDescent="0.25">
      <c r="A2307" s="323"/>
    </row>
    <row r="2308" spans="1:1" x14ac:dyDescent="0.25">
      <c r="A2308" s="323"/>
    </row>
    <row r="2309" spans="1:1" x14ac:dyDescent="0.25">
      <c r="A2309" s="323"/>
    </row>
    <row r="2310" spans="1:1" x14ac:dyDescent="0.25">
      <c r="A2310" s="323"/>
    </row>
    <row r="2311" spans="1:1" x14ac:dyDescent="0.25">
      <c r="A2311" s="323"/>
    </row>
    <row r="2312" spans="1:1" x14ac:dyDescent="0.25">
      <c r="A2312" s="323"/>
    </row>
    <row r="2313" spans="1:1" x14ac:dyDescent="0.25">
      <c r="A2313" s="323"/>
    </row>
    <row r="2314" spans="1:1" x14ac:dyDescent="0.25">
      <c r="A2314" s="323"/>
    </row>
    <row r="2315" spans="1:1" x14ac:dyDescent="0.25">
      <c r="A2315" s="323"/>
    </row>
    <row r="2316" spans="1:1" x14ac:dyDescent="0.25">
      <c r="A2316" s="323"/>
    </row>
    <row r="2317" spans="1:1" x14ac:dyDescent="0.25">
      <c r="A2317" s="323"/>
    </row>
    <row r="2318" spans="1:1" x14ac:dyDescent="0.25">
      <c r="A2318" s="323"/>
    </row>
    <row r="2319" spans="1:1" x14ac:dyDescent="0.25">
      <c r="A2319" s="323"/>
    </row>
    <row r="2320" spans="1:1" x14ac:dyDescent="0.25">
      <c r="A2320" s="323"/>
    </row>
    <row r="2321" spans="1:1" x14ac:dyDescent="0.25">
      <c r="A2321" s="323"/>
    </row>
    <row r="2322" spans="1:1" x14ac:dyDescent="0.25">
      <c r="A2322" s="323"/>
    </row>
    <row r="2323" spans="1:1" x14ac:dyDescent="0.25">
      <c r="A2323" s="323"/>
    </row>
    <row r="2324" spans="1:1" x14ac:dyDescent="0.25">
      <c r="A2324" s="323"/>
    </row>
    <row r="2325" spans="1:1" x14ac:dyDescent="0.25">
      <c r="A2325" s="323"/>
    </row>
    <row r="2326" spans="1:1" x14ac:dyDescent="0.25">
      <c r="A2326" s="323"/>
    </row>
    <row r="2327" spans="1:1" x14ac:dyDescent="0.25">
      <c r="A2327" s="323"/>
    </row>
    <row r="2328" spans="1:1" x14ac:dyDescent="0.25">
      <c r="A2328" s="323"/>
    </row>
    <row r="2329" spans="1:1" x14ac:dyDescent="0.25">
      <c r="A2329" s="323"/>
    </row>
    <row r="2330" spans="1:1" x14ac:dyDescent="0.25">
      <c r="A2330" s="323"/>
    </row>
    <row r="2331" spans="1:1" x14ac:dyDescent="0.25">
      <c r="A2331" s="323"/>
    </row>
    <row r="2332" spans="1:1" x14ac:dyDescent="0.25">
      <c r="A2332" s="323"/>
    </row>
    <row r="2333" spans="1:1" x14ac:dyDescent="0.25">
      <c r="A2333" s="323"/>
    </row>
    <row r="2334" spans="1:1" x14ac:dyDescent="0.25">
      <c r="A2334" s="323"/>
    </row>
    <row r="2335" spans="1:1" x14ac:dyDescent="0.25">
      <c r="A2335" s="323"/>
    </row>
    <row r="2336" spans="1:1" x14ac:dyDescent="0.25">
      <c r="A2336" s="323"/>
    </row>
    <row r="2337" spans="1:1" x14ac:dyDescent="0.25">
      <c r="A2337" s="323"/>
    </row>
    <row r="2338" spans="1:1" x14ac:dyDescent="0.25">
      <c r="A2338" s="323"/>
    </row>
    <row r="2339" spans="1:1" x14ac:dyDescent="0.25">
      <c r="A2339" s="323"/>
    </row>
    <row r="2340" spans="1:1" x14ac:dyDescent="0.25">
      <c r="A2340" s="323"/>
    </row>
    <row r="2341" spans="1:1" x14ac:dyDescent="0.25">
      <c r="A2341" s="323"/>
    </row>
    <row r="2342" spans="1:1" x14ac:dyDescent="0.25">
      <c r="A2342" s="323"/>
    </row>
    <row r="2343" spans="1:1" x14ac:dyDescent="0.25">
      <c r="A2343" s="323"/>
    </row>
    <row r="2344" spans="1:1" x14ac:dyDescent="0.25">
      <c r="A2344" s="323"/>
    </row>
    <row r="2345" spans="1:1" x14ac:dyDescent="0.25">
      <c r="A2345" s="323"/>
    </row>
    <row r="2346" spans="1:1" x14ac:dyDescent="0.25">
      <c r="A2346" s="323"/>
    </row>
    <row r="2347" spans="1:1" x14ac:dyDescent="0.25">
      <c r="A2347" s="323"/>
    </row>
    <row r="2348" spans="1:1" x14ac:dyDescent="0.25">
      <c r="A2348" s="323"/>
    </row>
    <row r="2349" spans="1:1" x14ac:dyDescent="0.25">
      <c r="A2349" s="323"/>
    </row>
    <row r="2350" spans="1:1" x14ac:dyDescent="0.25">
      <c r="A2350" s="323"/>
    </row>
    <row r="2351" spans="1:1" x14ac:dyDescent="0.25">
      <c r="A2351" s="323"/>
    </row>
    <row r="2352" spans="1:1" x14ac:dyDescent="0.25">
      <c r="A2352" s="323"/>
    </row>
    <row r="2353" spans="1:1" x14ac:dyDescent="0.25">
      <c r="A2353" s="323"/>
    </row>
    <row r="2354" spans="1:1" x14ac:dyDescent="0.25">
      <c r="A2354" s="323"/>
    </row>
    <row r="2355" spans="1:1" x14ac:dyDescent="0.25">
      <c r="A2355" s="323"/>
    </row>
    <row r="2356" spans="1:1" x14ac:dyDescent="0.25">
      <c r="A2356" s="323"/>
    </row>
    <row r="2357" spans="1:1" x14ac:dyDescent="0.25">
      <c r="A2357" s="323"/>
    </row>
    <row r="2358" spans="1:1" x14ac:dyDescent="0.25">
      <c r="A2358" s="323"/>
    </row>
    <row r="2359" spans="1:1" x14ac:dyDescent="0.25">
      <c r="A2359" s="323"/>
    </row>
    <row r="2360" spans="1:1" x14ac:dyDescent="0.25">
      <c r="A2360" s="323"/>
    </row>
    <row r="2361" spans="1:1" x14ac:dyDescent="0.25">
      <c r="A2361" s="323"/>
    </row>
    <row r="2362" spans="1:1" x14ac:dyDescent="0.25">
      <c r="A2362" s="323"/>
    </row>
    <row r="2363" spans="1:1" x14ac:dyDescent="0.25">
      <c r="A2363" s="323"/>
    </row>
    <row r="2364" spans="1:1" x14ac:dyDescent="0.25">
      <c r="A2364" s="323"/>
    </row>
    <row r="2365" spans="1:1" x14ac:dyDescent="0.25">
      <c r="A2365" s="323"/>
    </row>
    <row r="2366" spans="1:1" x14ac:dyDescent="0.25">
      <c r="A2366" s="323"/>
    </row>
    <row r="2367" spans="1:1" x14ac:dyDescent="0.25">
      <c r="A2367" s="323"/>
    </row>
    <row r="2368" spans="1:1" x14ac:dyDescent="0.25">
      <c r="A2368" s="323"/>
    </row>
    <row r="2369" spans="1:1" x14ac:dyDescent="0.25">
      <c r="A2369" s="323"/>
    </row>
    <row r="2370" spans="1:1" x14ac:dyDescent="0.25">
      <c r="A2370" s="323"/>
    </row>
    <row r="2371" spans="1:1" x14ac:dyDescent="0.25">
      <c r="A2371" s="323"/>
    </row>
    <row r="2372" spans="1:1" x14ac:dyDescent="0.25">
      <c r="A2372" s="323"/>
    </row>
    <row r="2373" spans="1:1" x14ac:dyDescent="0.25">
      <c r="A2373" s="323"/>
    </row>
    <row r="2374" spans="1:1" x14ac:dyDescent="0.25">
      <c r="A2374" s="323"/>
    </row>
    <row r="2375" spans="1:1" x14ac:dyDescent="0.25">
      <c r="A2375" s="323"/>
    </row>
    <row r="2376" spans="1:1" x14ac:dyDescent="0.25">
      <c r="A2376" s="323"/>
    </row>
    <row r="2377" spans="1:1" x14ac:dyDescent="0.25">
      <c r="A2377" s="323"/>
    </row>
    <row r="2378" spans="1:1" x14ac:dyDescent="0.25">
      <c r="A2378" s="323"/>
    </row>
    <row r="2379" spans="1:1" x14ac:dyDescent="0.25">
      <c r="A2379" s="323"/>
    </row>
    <row r="2380" spans="1:1" x14ac:dyDescent="0.25">
      <c r="A2380" s="323"/>
    </row>
    <row r="2381" spans="1:1" x14ac:dyDescent="0.25">
      <c r="A2381" s="323"/>
    </row>
    <row r="2382" spans="1:1" x14ac:dyDescent="0.25">
      <c r="A2382" s="323"/>
    </row>
    <row r="2383" spans="1:1" x14ac:dyDescent="0.25">
      <c r="A2383" s="323"/>
    </row>
    <row r="2384" spans="1:1" x14ac:dyDescent="0.25">
      <c r="A2384" s="323"/>
    </row>
    <row r="2385" spans="1:1" x14ac:dyDescent="0.25">
      <c r="A2385" s="323"/>
    </row>
    <row r="2386" spans="1:1" x14ac:dyDescent="0.25">
      <c r="A2386" s="323"/>
    </row>
    <row r="2387" spans="1:1" x14ac:dyDescent="0.25">
      <c r="A2387" s="323"/>
    </row>
    <row r="2388" spans="1:1" x14ac:dyDescent="0.25">
      <c r="A2388" s="323"/>
    </row>
    <row r="2389" spans="1:1" x14ac:dyDescent="0.25">
      <c r="A2389" s="323"/>
    </row>
    <row r="2390" spans="1:1" x14ac:dyDescent="0.25">
      <c r="A2390" s="323"/>
    </row>
    <row r="2391" spans="1:1" x14ac:dyDescent="0.25">
      <c r="A2391" s="323"/>
    </row>
    <row r="2392" spans="1:1" x14ac:dyDescent="0.25">
      <c r="A2392" s="323"/>
    </row>
    <row r="2393" spans="1:1" x14ac:dyDescent="0.25">
      <c r="A2393" s="323"/>
    </row>
    <row r="2394" spans="1:1" x14ac:dyDescent="0.25">
      <c r="A2394" s="323"/>
    </row>
    <row r="2395" spans="1:1" x14ac:dyDescent="0.25">
      <c r="A2395" s="323"/>
    </row>
    <row r="2396" spans="1:1" x14ac:dyDescent="0.25">
      <c r="A2396" s="323"/>
    </row>
    <row r="2397" spans="1:1" x14ac:dyDescent="0.25">
      <c r="A2397" s="323"/>
    </row>
    <row r="2398" spans="1:1" x14ac:dyDescent="0.25">
      <c r="A2398" s="323"/>
    </row>
    <row r="2399" spans="1:1" x14ac:dyDescent="0.25">
      <c r="A2399" s="323"/>
    </row>
    <row r="2400" spans="1:1" x14ac:dyDescent="0.25">
      <c r="A2400" s="323"/>
    </row>
    <row r="2401" spans="1:1" x14ac:dyDescent="0.25">
      <c r="A2401" s="323"/>
    </row>
    <row r="2402" spans="1:1" x14ac:dyDescent="0.25">
      <c r="A2402" s="323"/>
    </row>
    <row r="2403" spans="1:1" x14ac:dyDescent="0.25">
      <c r="A2403" s="323"/>
    </row>
    <row r="2404" spans="1:1" x14ac:dyDescent="0.25">
      <c r="A2404" s="323"/>
    </row>
    <row r="2405" spans="1:1" x14ac:dyDescent="0.25">
      <c r="A2405" s="323"/>
    </row>
    <row r="2406" spans="1:1" x14ac:dyDescent="0.25">
      <c r="A2406" s="323"/>
    </row>
    <row r="2407" spans="1:1" x14ac:dyDescent="0.25">
      <c r="A2407" s="323"/>
    </row>
    <row r="2408" spans="1:1" x14ac:dyDescent="0.25">
      <c r="A2408" s="323"/>
    </row>
    <row r="2409" spans="1:1" x14ac:dyDescent="0.25">
      <c r="A2409" s="323"/>
    </row>
    <row r="2410" spans="1:1" x14ac:dyDescent="0.25">
      <c r="A2410" s="323"/>
    </row>
    <row r="2411" spans="1:1" x14ac:dyDescent="0.25">
      <c r="A2411" s="323"/>
    </row>
    <row r="2412" spans="1:1" x14ac:dyDescent="0.25">
      <c r="A2412" s="323"/>
    </row>
    <row r="2413" spans="1:1" x14ac:dyDescent="0.25">
      <c r="A2413" s="323"/>
    </row>
    <row r="2414" spans="1:1" x14ac:dyDescent="0.25">
      <c r="A2414" s="323"/>
    </row>
    <row r="2415" spans="1:1" x14ac:dyDescent="0.25">
      <c r="A2415" s="323"/>
    </row>
    <row r="2416" spans="1:1" x14ac:dyDescent="0.25">
      <c r="A2416" s="323"/>
    </row>
    <row r="2417" spans="1:1" x14ac:dyDescent="0.25">
      <c r="A2417" s="323"/>
    </row>
    <row r="2418" spans="1:1" x14ac:dyDescent="0.25">
      <c r="A2418" s="323"/>
    </row>
    <row r="2419" spans="1:1" x14ac:dyDescent="0.25">
      <c r="A2419" s="323"/>
    </row>
    <row r="2420" spans="1:1" x14ac:dyDescent="0.25">
      <c r="A2420" s="323"/>
    </row>
    <row r="2421" spans="1:1" x14ac:dyDescent="0.25">
      <c r="A2421" s="323"/>
    </row>
    <row r="2422" spans="1:1" x14ac:dyDescent="0.25">
      <c r="A2422" s="323"/>
    </row>
    <row r="2423" spans="1:1" x14ac:dyDescent="0.25">
      <c r="A2423" s="323"/>
    </row>
    <row r="2424" spans="1:1" x14ac:dyDescent="0.25">
      <c r="A2424" s="323"/>
    </row>
    <row r="2425" spans="1:1" x14ac:dyDescent="0.25">
      <c r="A2425" s="323"/>
    </row>
    <row r="2426" spans="1:1" x14ac:dyDescent="0.25">
      <c r="A2426" s="323"/>
    </row>
    <row r="2427" spans="1:1" x14ac:dyDescent="0.25">
      <c r="A2427" s="323"/>
    </row>
    <row r="2428" spans="1:1" x14ac:dyDescent="0.25">
      <c r="A2428" s="323"/>
    </row>
    <row r="2429" spans="1:1" x14ac:dyDescent="0.25">
      <c r="A2429" s="323"/>
    </row>
    <row r="2430" spans="1:1" x14ac:dyDescent="0.25">
      <c r="A2430" s="323"/>
    </row>
    <row r="2431" spans="1:1" x14ac:dyDescent="0.25">
      <c r="A2431" s="323"/>
    </row>
    <row r="2432" spans="1:1" x14ac:dyDescent="0.25">
      <c r="A2432" s="323"/>
    </row>
    <row r="2433" spans="1:1" x14ac:dyDescent="0.25">
      <c r="A2433" s="323"/>
    </row>
    <row r="2434" spans="1:1" x14ac:dyDescent="0.25">
      <c r="A2434" s="323"/>
    </row>
    <row r="2435" spans="1:1" x14ac:dyDescent="0.25">
      <c r="A2435" s="323"/>
    </row>
    <row r="2436" spans="1:1" x14ac:dyDescent="0.25">
      <c r="A2436" s="323"/>
    </row>
    <row r="2437" spans="1:1" x14ac:dyDescent="0.25">
      <c r="A2437" s="323"/>
    </row>
    <row r="2438" spans="1:1" x14ac:dyDescent="0.25">
      <c r="A2438" s="323"/>
    </row>
    <row r="2439" spans="1:1" x14ac:dyDescent="0.25">
      <c r="A2439" s="323"/>
    </row>
    <row r="2440" spans="1:1" x14ac:dyDescent="0.25">
      <c r="A2440" s="323"/>
    </row>
    <row r="2441" spans="1:1" x14ac:dyDescent="0.25">
      <c r="A2441" s="323"/>
    </row>
    <row r="2442" spans="1:1" x14ac:dyDescent="0.25">
      <c r="A2442" s="323"/>
    </row>
    <row r="2443" spans="1:1" x14ac:dyDescent="0.25">
      <c r="A2443" s="323"/>
    </row>
    <row r="2444" spans="1:1" x14ac:dyDescent="0.25">
      <c r="A2444" s="323"/>
    </row>
    <row r="2445" spans="1:1" x14ac:dyDescent="0.25">
      <c r="A2445" s="323"/>
    </row>
    <row r="2446" spans="1:1" x14ac:dyDescent="0.25">
      <c r="A2446" s="323"/>
    </row>
    <row r="2447" spans="1:1" x14ac:dyDescent="0.25">
      <c r="A2447" s="323"/>
    </row>
    <row r="2448" spans="1:1" x14ac:dyDescent="0.25">
      <c r="A2448" s="323"/>
    </row>
    <row r="2449" spans="1:1" x14ac:dyDescent="0.25">
      <c r="A2449" s="323"/>
    </row>
    <row r="2450" spans="1:1" x14ac:dyDescent="0.25">
      <c r="A2450" s="323"/>
    </row>
    <row r="2451" spans="1:1" x14ac:dyDescent="0.25">
      <c r="A2451" s="323"/>
    </row>
    <row r="2452" spans="1:1" x14ac:dyDescent="0.25">
      <c r="A2452" s="323"/>
    </row>
    <row r="2453" spans="1:1" x14ac:dyDescent="0.25">
      <c r="A2453" s="323"/>
    </row>
    <row r="2454" spans="1:1" x14ac:dyDescent="0.25">
      <c r="A2454" s="323"/>
    </row>
    <row r="2455" spans="1:1" x14ac:dyDescent="0.25">
      <c r="A2455" s="323"/>
    </row>
    <row r="2456" spans="1:1" x14ac:dyDescent="0.25">
      <c r="A2456" s="323"/>
    </row>
    <row r="2457" spans="1:1" x14ac:dyDescent="0.25">
      <c r="A2457" s="323"/>
    </row>
    <row r="2458" spans="1:1" x14ac:dyDescent="0.25">
      <c r="A2458" s="323"/>
    </row>
    <row r="2459" spans="1:1" x14ac:dyDescent="0.25">
      <c r="A2459" s="323"/>
    </row>
    <row r="2460" spans="1:1" x14ac:dyDescent="0.25">
      <c r="A2460" s="323"/>
    </row>
    <row r="2461" spans="1:1" x14ac:dyDescent="0.25">
      <c r="A2461" s="323"/>
    </row>
    <row r="2462" spans="1:1" x14ac:dyDescent="0.25">
      <c r="A2462" s="323"/>
    </row>
    <row r="2463" spans="1:1" x14ac:dyDescent="0.25">
      <c r="A2463" s="323"/>
    </row>
    <row r="2464" spans="1:1" x14ac:dyDescent="0.25">
      <c r="A2464" s="323"/>
    </row>
    <row r="2465" spans="1:1" x14ac:dyDescent="0.25">
      <c r="A2465" s="323"/>
    </row>
    <row r="2466" spans="1:1" x14ac:dyDescent="0.25">
      <c r="A2466" s="323"/>
    </row>
    <row r="2467" spans="1:1" x14ac:dyDescent="0.25">
      <c r="A2467" s="323"/>
    </row>
    <row r="2468" spans="1:1" x14ac:dyDescent="0.25">
      <c r="A2468" s="323"/>
    </row>
    <row r="2469" spans="1:1" x14ac:dyDescent="0.25">
      <c r="A2469" s="323"/>
    </row>
    <row r="2470" spans="1:1" x14ac:dyDescent="0.25">
      <c r="A2470" s="323"/>
    </row>
    <row r="2471" spans="1:1" x14ac:dyDescent="0.25">
      <c r="A2471" s="323"/>
    </row>
    <row r="2472" spans="1:1" x14ac:dyDescent="0.25">
      <c r="A2472" s="323"/>
    </row>
    <row r="2473" spans="1:1" x14ac:dyDescent="0.25">
      <c r="A2473" s="323"/>
    </row>
    <row r="2474" spans="1:1" x14ac:dyDescent="0.25">
      <c r="A2474" s="323"/>
    </row>
    <row r="2475" spans="1:1" x14ac:dyDescent="0.25">
      <c r="A2475" s="323"/>
    </row>
    <row r="2476" spans="1:1" x14ac:dyDescent="0.25">
      <c r="A2476" s="323"/>
    </row>
    <row r="2477" spans="1:1" x14ac:dyDescent="0.25">
      <c r="A2477" s="323"/>
    </row>
    <row r="2478" spans="1:1" x14ac:dyDescent="0.25">
      <c r="A2478" s="323"/>
    </row>
    <row r="2479" spans="1:1" x14ac:dyDescent="0.25">
      <c r="A2479" s="323"/>
    </row>
    <row r="2480" spans="1:1" x14ac:dyDescent="0.25">
      <c r="A2480" s="323"/>
    </row>
    <row r="2481" spans="1:1" x14ac:dyDescent="0.25">
      <c r="A2481" s="323"/>
    </row>
    <row r="2482" spans="1:1" x14ac:dyDescent="0.25">
      <c r="A2482" s="323"/>
    </row>
    <row r="2483" spans="1:1" x14ac:dyDescent="0.25">
      <c r="A2483" s="323"/>
    </row>
    <row r="2484" spans="1:1" x14ac:dyDescent="0.25">
      <c r="A2484" s="323"/>
    </row>
    <row r="2485" spans="1:1" x14ac:dyDescent="0.25">
      <c r="A2485" s="323"/>
    </row>
    <row r="2486" spans="1:1" x14ac:dyDescent="0.25">
      <c r="A2486" s="323"/>
    </row>
    <row r="2487" spans="1:1" x14ac:dyDescent="0.25">
      <c r="A2487" s="323"/>
    </row>
    <row r="2488" spans="1:1" x14ac:dyDescent="0.25">
      <c r="A2488" s="323"/>
    </row>
    <row r="2489" spans="1:1" x14ac:dyDescent="0.25">
      <c r="A2489" s="323"/>
    </row>
    <row r="2490" spans="1:1" x14ac:dyDescent="0.25">
      <c r="A2490" s="323"/>
    </row>
    <row r="2491" spans="1:1" x14ac:dyDescent="0.25">
      <c r="A2491" s="323"/>
    </row>
    <row r="2492" spans="1:1" x14ac:dyDescent="0.25">
      <c r="A2492" s="323"/>
    </row>
    <row r="2493" spans="1:1" x14ac:dyDescent="0.25">
      <c r="A2493" s="323"/>
    </row>
    <row r="2494" spans="1:1" x14ac:dyDescent="0.25">
      <c r="A2494" s="323"/>
    </row>
    <row r="2495" spans="1:1" x14ac:dyDescent="0.25">
      <c r="A2495" s="323"/>
    </row>
    <row r="2496" spans="1:1" x14ac:dyDescent="0.25">
      <c r="A2496" s="323"/>
    </row>
    <row r="2497" spans="1:1" x14ac:dyDescent="0.25">
      <c r="A2497" s="323"/>
    </row>
    <row r="2498" spans="1:1" x14ac:dyDescent="0.25">
      <c r="A2498" s="323"/>
    </row>
    <row r="2499" spans="1:1" x14ac:dyDescent="0.25">
      <c r="A2499" s="323"/>
    </row>
    <row r="2500" spans="1:1" x14ac:dyDescent="0.25">
      <c r="A2500" s="323"/>
    </row>
    <row r="2501" spans="1:1" x14ac:dyDescent="0.25">
      <c r="A2501" s="323"/>
    </row>
    <row r="2502" spans="1:1" x14ac:dyDescent="0.25">
      <c r="A2502" s="323"/>
    </row>
    <row r="2503" spans="1:1" x14ac:dyDescent="0.25">
      <c r="A2503" s="323"/>
    </row>
    <row r="2504" spans="1:1" x14ac:dyDescent="0.25">
      <c r="A2504" s="323"/>
    </row>
    <row r="2505" spans="1:1" x14ac:dyDescent="0.25">
      <c r="A2505" s="323"/>
    </row>
    <row r="2506" spans="1:1" x14ac:dyDescent="0.25">
      <c r="A2506" s="323"/>
    </row>
    <row r="2507" spans="1:1" x14ac:dyDescent="0.25">
      <c r="A2507" s="323"/>
    </row>
    <row r="2508" spans="1:1" x14ac:dyDescent="0.25">
      <c r="A2508" s="323"/>
    </row>
    <row r="2509" spans="1:1" x14ac:dyDescent="0.25">
      <c r="A2509" s="323"/>
    </row>
    <row r="2510" spans="1:1" x14ac:dyDescent="0.25">
      <c r="A2510" s="323"/>
    </row>
    <row r="2511" spans="1:1" x14ac:dyDescent="0.25">
      <c r="A2511" s="323"/>
    </row>
    <row r="2512" spans="1:1" x14ac:dyDescent="0.25">
      <c r="A2512" s="323"/>
    </row>
    <row r="2513" spans="1:1" x14ac:dyDescent="0.25">
      <c r="A2513" s="323"/>
    </row>
    <row r="2514" spans="1:1" x14ac:dyDescent="0.25">
      <c r="A2514" s="323"/>
    </row>
    <row r="2515" spans="1:1" x14ac:dyDescent="0.25">
      <c r="A2515" s="323"/>
    </row>
    <row r="2516" spans="1:1" x14ac:dyDescent="0.25">
      <c r="A2516" s="323"/>
    </row>
    <row r="2517" spans="1:1" x14ac:dyDescent="0.25">
      <c r="A2517" s="323"/>
    </row>
    <row r="2518" spans="1:1" x14ac:dyDescent="0.25">
      <c r="A2518" s="323"/>
    </row>
    <row r="2519" spans="1:1" x14ac:dyDescent="0.25">
      <c r="A2519" s="323"/>
    </row>
    <row r="2520" spans="1:1" x14ac:dyDescent="0.25">
      <c r="A2520" s="323"/>
    </row>
    <row r="2521" spans="1:1" x14ac:dyDescent="0.25">
      <c r="A2521" s="323"/>
    </row>
    <row r="2522" spans="1:1" x14ac:dyDescent="0.25">
      <c r="A2522" s="323"/>
    </row>
    <row r="2523" spans="1:1" x14ac:dyDescent="0.25">
      <c r="A2523" s="323"/>
    </row>
    <row r="2524" spans="1:1" x14ac:dyDescent="0.25">
      <c r="A2524" s="323"/>
    </row>
    <row r="2525" spans="1:1" x14ac:dyDescent="0.25">
      <c r="A2525" s="323"/>
    </row>
    <row r="2526" spans="1:1" x14ac:dyDescent="0.25">
      <c r="A2526" s="323"/>
    </row>
    <row r="2527" spans="1:1" x14ac:dyDescent="0.25">
      <c r="A2527" s="323"/>
    </row>
    <row r="2528" spans="1:1" x14ac:dyDescent="0.25">
      <c r="A2528" s="323"/>
    </row>
    <row r="2529" spans="1:1" x14ac:dyDescent="0.25">
      <c r="A2529" s="323"/>
    </row>
    <row r="2530" spans="1:1" x14ac:dyDescent="0.25">
      <c r="A2530" s="323"/>
    </row>
    <row r="2531" spans="1:1" x14ac:dyDescent="0.25">
      <c r="A2531" s="323"/>
    </row>
    <row r="2532" spans="1:1" x14ac:dyDescent="0.25">
      <c r="A2532" s="323"/>
    </row>
    <row r="2533" spans="1:1" x14ac:dyDescent="0.25">
      <c r="A2533" s="323"/>
    </row>
    <row r="2534" spans="1:1" x14ac:dyDescent="0.25">
      <c r="A2534" s="323"/>
    </row>
    <row r="2535" spans="1:1" x14ac:dyDescent="0.25">
      <c r="A2535" s="323"/>
    </row>
    <row r="2536" spans="1:1" x14ac:dyDescent="0.25">
      <c r="A2536" s="323"/>
    </row>
    <row r="2537" spans="1:1" x14ac:dyDescent="0.25">
      <c r="A2537" s="323"/>
    </row>
    <row r="2538" spans="1:1" x14ac:dyDescent="0.25">
      <c r="A2538" s="323"/>
    </row>
    <row r="2539" spans="1:1" x14ac:dyDescent="0.25">
      <c r="A2539" s="323"/>
    </row>
    <row r="2540" spans="1:1" x14ac:dyDescent="0.25">
      <c r="A2540" s="323"/>
    </row>
    <row r="2541" spans="1:1" x14ac:dyDescent="0.25">
      <c r="A2541" s="323"/>
    </row>
    <row r="2542" spans="1:1" x14ac:dyDescent="0.25">
      <c r="A2542" s="323"/>
    </row>
    <row r="2543" spans="1:1" x14ac:dyDescent="0.25">
      <c r="A2543" s="323"/>
    </row>
    <row r="2544" spans="1:1" x14ac:dyDescent="0.25">
      <c r="A2544" s="323"/>
    </row>
    <row r="2545" spans="1:1" x14ac:dyDescent="0.25">
      <c r="A2545" s="323"/>
    </row>
    <row r="2546" spans="1:1" x14ac:dyDescent="0.25">
      <c r="A2546" s="323"/>
    </row>
    <row r="2547" spans="1:1" x14ac:dyDescent="0.25">
      <c r="A2547" s="323"/>
    </row>
    <row r="2548" spans="1:1" x14ac:dyDescent="0.25">
      <c r="A2548" s="323"/>
    </row>
    <row r="2549" spans="1:1" x14ac:dyDescent="0.25">
      <c r="A2549" s="323"/>
    </row>
    <row r="2550" spans="1:1" x14ac:dyDescent="0.25">
      <c r="A2550" s="323"/>
    </row>
    <row r="2551" spans="1:1" x14ac:dyDescent="0.25">
      <c r="A2551" s="323"/>
    </row>
    <row r="2552" spans="1:1" x14ac:dyDescent="0.25">
      <c r="A2552" s="323"/>
    </row>
    <row r="2553" spans="1:1" x14ac:dyDescent="0.25">
      <c r="A2553" s="323"/>
    </row>
    <row r="2554" spans="1:1" x14ac:dyDescent="0.25">
      <c r="A2554" s="323"/>
    </row>
    <row r="2555" spans="1:1" x14ac:dyDescent="0.25">
      <c r="A2555" s="323"/>
    </row>
    <row r="2556" spans="1:1" x14ac:dyDescent="0.25">
      <c r="A2556" s="323"/>
    </row>
    <row r="2557" spans="1:1" x14ac:dyDescent="0.25">
      <c r="A2557" s="323"/>
    </row>
    <row r="2558" spans="1:1" x14ac:dyDescent="0.25">
      <c r="A2558" s="323"/>
    </row>
    <row r="2559" spans="1:1" x14ac:dyDescent="0.25">
      <c r="A2559" s="323"/>
    </row>
    <row r="2560" spans="1:1" x14ac:dyDescent="0.25">
      <c r="A2560" s="323"/>
    </row>
    <row r="2561" spans="1:1" x14ac:dyDescent="0.25">
      <c r="A2561" s="323"/>
    </row>
    <row r="2562" spans="1:1" x14ac:dyDescent="0.25">
      <c r="A2562" s="323"/>
    </row>
    <row r="2563" spans="1:1" x14ac:dyDescent="0.25">
      <c r="A2563" s="323"/>
    </row>
    <row r="2564" spans="1:1" x14ac:dyDescent="0.25">
      <c r="A2564" s="323"/>
    </row>
    <row r="2565" spans="1:1" x14ac:dyDescent="0.25">
      <c r="A2565" s="323"/>
    </row>
    <row r="2566" spans="1:1" x14ac:dyDescent="0.25">
      <c r="A2566" s="323"/>
    </row>
    <row r="2567" spans="1:1" x14ac:dyDescent="0.25">
      <c r="A2567" s="323"/>
    </row>
    <row r="2568" spans="1:1" x14ac:dyDescent="0.25">
      <c r="A2568" s="323"/>
    </row>
    <row r="2569" spans="1:1" x14ac:dyDescent="0.25">
      <c r="A2569" s="323"/>
    </row>
    <row r="2570" spans="1:1" x14ac:dyDescent="0.25">
      <c r="A2570" s="323"/>
    </row>
    <row r="2571" spans="1:1" x14ac:dyDescent="0.25">
      <c r="A2571" s="323"/>
    </row>
    <row r="2572" spans="1:1" x14ac:dyDescent="0.25">
      <c r="A2572" s="323"/>
    </row>
    <row r="2573" spans="1:1" x14ac:dyDescent="0.25">
      <c r="A2573" s="323"/>
    </row>
    <row r="2574" spans="1:1" x14ac:dyDescent="0.25">
      <c r="A2574" s="323"/>
    </row>
    <row r="2575" spans="1:1" x14ac:dyDescent="0.25">
      <c r="A2575" s="323"/>
    </row>
    <row r="2576" spans="1:1" x14ac:dyDescent="0.25">
      <c r="A2576" s="323"/>
    </row>
    <row r="2577" spans="1:1" x14ac:dyDescent="0.25">
      <c r="A2577" s="323"/>
    </row>
    <row r="2578" spans="1:1" x14ac:dyDescent="0.25">
      <c r="A2578" s="323"/>
    </row>
    <row r="2579" spans="1:1" x14ac:dyDescent="0.25">
      <c r="A2579" s="323"/>
    </row>
    <row r="2580" spans="1:1" x14ac:dyDescent="0.25">
      <c r="A2580" s="323"/>
    </row>
    <row r="2581" spans="1:1" x14ac:dyDescent="0.25">
      <c r="A2581" s="323"/>
    </row>
    <row r="2582" spans="1:1" x14ac:dyDescent="0.25">
      <c r="A2582" s="323"/>
    </row>
    <row r="2583" spans="1:1" x14ac:dyDescent="0.25">
      <c r="A2583" s="323"/>
    </row>
    <row r="2584" spans="1:1" x14ac:dyDescent="0.25">
      <c r="A2584" s="323"/>
    </row>
    <row r="2585" spans="1:1" x14ac:dyDescent="0.25">
      <c r="A2585" s="323"/>
    </row>
    <row r="2586" spans="1:1" x14ac:dyDescent="0.25">
      <c r="A2586" s="323"/>
    </row>
    <row r="2587" spans="1:1" x14ac:dyDescent="0.25">
      <c r="A2587" s="323"/>
    </row>
    <row r="2588" spans="1:1" x14ac:dyDescent="0.25">
      <c r="A2588" s="323"/>
    </row>
    <row r="2589" spans="1:1" x14ac:dyDescent="0.25">
      <c r="A2589" s="323"/>
    </row>
    <row r="2590" spans="1:1" x14ac:dyDescent="0.25">
      <c r="A2590" s="323"/>
    </row>
    <row r="2591" spans="1:1" x14ac:dyDescent="0.25">
      <c r="A2591" s="323"/>
    </row>
    <row r="2592" spans="1:1" x14ac:dyDescent="0.25">
      <c r="A2592" s="323"/>
    </row>
    <row r="2593" spans="1:1" x14ac:dyDescent="0.25">
      <c r="A2593" s="323"/>
    </row>
    <row r="2594" spans="1:1" x14ac:dyDescent="0.25">
      <c r="A2594" s="323"/>
    </row>
    <row r="2595" spans="1:1" x14ac:dyDescent="0.25">
      <c r="A2595" s="323"/>
    </row>
    <row r="2596" spans="1:1" x14ac:dyDescent="0.25">
      <c r="A2596" s="323"/>
    </row>
    <row r="2597" spans="1:1" x14ac:dyDescent="0.25">
      <c r="A2597" s="323"/>
    </row>
    <row r="2598" spans="1:1" x14ac:dyDescent="0.25">
      <c r="A2598" s="323"/>
    </row>
    <row r="2599" spans="1:1" x14ac:dyDescent="0.25">
      <c r="A2599" s="323"/>
    </row>
    <row r="2600" spans="1:1" x14ac:dyDescent="0.25">
      <c r="A2600" s="323"/>
    </row>
    <row r="2601" spans="1:1" x14ac:dyDescent="0.25">
      <c r="A2601" s="323"/>
    </row>
    <row r="2602" spans="1:1" x14ac:dyDescent="0.25">
      <c r="A2602" s="323"/>
    </row>
    <row r="2603" spans="1:1" x14ac:dyDescent="0.25">
      <c r="A2603" s="323"/>
    </row>
    <row r="2604" spans="1:1" x14ac:dyDescent="0.25">
      <c r="A2604" s="323"/>
    </row>
    <row r="2605" spans="1:1" x14ac:dyDescent="0.25">
      <c r="A2605" s="323"/>
    </row>
    <row r="2606" spans="1:1" x14ac:dyDescent="0.25">
      <c r="A2606" s="323"/>
    </row>
    <row r="2607" spans="1:1" x14ac:dyDescent="0.25">
      <c r="A2607" s="323"/>
    </row>
    <row r="2608" spans="1:1" x14ac:dyDescent="0.25">
      <c r="A2608" s="323"/>
    </row>
    <row r="2609" spans="1:1" x14ac:dyDescent="0.25">
      <c r="A2609" s="323"/>
    </row>
    <row r="2610" spans="1:1" x14ac:dyDescent="0.25">
      <c r="A2610" s="323"/>
    </row>
    <row r="2611" spans="1:1" x14ac:dyDescent="0.25">
      <c r="A2611" s="323"/>
    </row>
    <row r="2612" spans="1:1" x14ac:dyDescent="0.25">
      <c r="A2612" s="323"/>
    </row>
    <row r="2613" spans="1:1" x14ac:dyDescent="0.25">
      <c r="A2613" s="323"/>
    </row>
    <row r="2614" spans="1:1" x14ac:dyDescent="0.25">
      <c r="A2614" s="323"/>
    </row>
    <row r="2615" spans="1:1" x14ac:dyDescent="0.25">
      <c r="A2615" s="323"/>
    </row>
    <row r="2616" spans="1:1" x14ac:dyDescent="0.25">
      <c r="A2616" s="323"/>
    </row>
    <row r="2617" spans="1:1" x14ac:dyDescent="0.25">
      <c r="A2617" s="323"/>
    </row>
    <row r="2618" spans="1:1" x14ac:dyDescent="0.25">
      <c r="A2618" s="323"/>
    </row>
    <row r="2619" spans="1:1" x14ac:dyDescent="0.25">
      <c r="A2619" s="323"/>
    </row>
    <row r="2620" spans="1:1" x14ac:dyDescent="0.25">
      <c r="A2620" s="323"/>
    </row>
    <row r="2621" spans="1:1" x14ac:dyDescent="0.25">
      <c r="A2621" s="323"/>
    </row>
    <row r="2622" spans="1:1" x14ac:dyDescent="0.25">
      <c r="A2622" s="323"/>
    </row>
    <row r="2623" spans="1:1" x14ac:dyDescent="0.25">
      <c r="A2623" s="323"/>
    </row>
    <row r="2624" spans="1:1" x14ac:dyDescent="0.25">
      <c r="A2624" s="323"/>
    </row>
    <row r="2625" spans="1:1" x14ac:dyDescent="0.25">
      <c r="A2625" s="323"/>
    </row>
    <row r="2626" spans="1:1" x14ac:dyDescent="0.25">
      <c r="A2626" s="323"/>
    </row>
    <row r="2627" spans="1:1" x14ac:dyDescent="0.25">
      <c r="A2627" s="323"/>
    </row>
    <row r="2628" spans="1:1" x14ac:dyDescent="0.25">
      <c r="A2628" s="323"/>
    </row>
    <row r="2629" spans="1:1" x14ac:dyDescent="0.25">
      <c r="A2629" s="323"/>
    </row>
    <row r="2630" spans="1:1" x14ac:dyDescent="0.25">
      <c r="A2630" s="323"/>
    </row>
    <row r="2631" spans="1:1" x14ac:dyDescent="0.25">
      <c r="A2631" s="323"/>
    </row>
    <row r="2632" spans="1:1" x14ac:dyDescent="0.25">
      <c r="A2632" s="323"/>
    </row>
    <row r="2633" spans="1:1" x14ac:dyDescent="0.25">
      <c r="A2633" s="323"/>
    </row>
    <row r="2634" spans="1:1" x14ac:dyDescent="0.25">
      <c r="A2634" s="323"/>
    </row>
    <row r="2635" spans="1:1" x14ac:dyDescent="0.25">
      <c r="A2635" s="323"/>
    </row>
    <row r="2636" spans="1:1" x14ac:dyDescent="0.25">
      <c r="A2636" s="323"/>
    </row>
    <row r="2637" spans="1:1" x14ac:dyDescent="0.25">
      <c r="A2637" s="323"/>
    </row>
    <row r="2638" spans="1:1" x14ac:dyDescent="0.25">
      <c r="A2638" s="323"/>
    </row>
    <row r="2639" spans="1:1" x14ac:dyDescent="0.25">
      <c r="A2639" s="323"/>
    </row>
    <row r="2640" spans="1:1" x14ac:dyDescent="0.25">
      <c r="A2640" s="323"/>
    </row>
    <row r="2641" spans="1:1" x14ac:dyDescent="0.25">
      <c r="A2641" s="323"/>
    </row>
    <row r="2642" spans="1:1" x14ac:dyDescent="0.25">
      <c r="A2642" s="323"/>
    </row>
    <row r="2643" spans="1:1" x14ac:dyDescent="0.25">
      <c r="A2643" s="323"/>
    </row>
    <row r="2644" spans="1:1" x14ac:dyDescent="0.25">
      <c r="A2644" s="323"/>
    </row>
    <row r="2645" spans="1:1" x14ac:dyDescent="0.25">
      <c r="A2645" s="323"/>
    </row>
    <row r="2646" spans="1:1" x14ac:dyDescent="0.25">
      <c r="A2646" s="323"/>
    </row>
    <row r="2647" spans="1:1" x14ac:dyDescent="0.25">
      <c r="A2647" s="323"/>
    </row>
    <row r="2648" spans="1:1" x14ac:dyDescent="0.25">
      <c r="A2648" s="323"/>
    </row>
    <row r="2649" spans="1:1" x14ac:dyDescent="0.25">
      <c r="A2649" s="323"/>
    </row>
    <row r="2650" spans="1:1" x14ac:dyDescent="0.25">
      <c r="A2650" s="323"/>
    </row>
    <row r="2651" spans="1:1" x14ac:dyDescent="0.25">
      <c r="A2651" s="323"/>
    </row>
    <row r="2652" spans="1:1" x14ac:dyDescent="0.25">
      <c r="A2652" s="323"/>
    </row>
    <row r="2653" spans="1:1" x14ac:dyDescent="0.25">
      <c r="A2653" s="323"/>
    </row>
    <row r="2654" spans="1:1" x14ac:dyDescent="0.25">
      <c r="A2654" s="323"/>
    </row>
    <row r="2655" spans="1:1" x14ac:dyDescent="0.25">
      <c r="A2655" s="323"/>
    </row>
    <row r="2656" spans="1:1" x14ac:dyDescent="0.25">
      <c r="A2656" s="323"/>
    </row>
    <row r="2657" spans="1:1" x14ac:dyDescent="0.25">
      <c r="A2657" s="323"/>
    </row>
    <row r="2658" spans="1:1" x14ac:dyDescent="0.25">
      <c r="A2658" s="323"/>
    </row>
    <row r="2659" spans="1:1" x14ac:dyDescent="0.25">
      <c r="A2659" s="323"/>
    </row>
    <row r="2660" spans="1:1" x14ac:dyDescent="0.25">
      <c r="A2660" s="323"/>
    </row>
    <row r="2661" spans="1:1" x14ac:dyDescent="0.25">
      <c r="A2661" s="323"/>
    </row>
    <row r="2662" spans="1:1" x14ac:dyDescent="0.25">
      <c r="A2662" s="323"/>
    </row>
    <row r="2663" spans="1:1" x14ac:dyDescent="0.25">
      <c r="A2663" s="323"/>
    </row>
    <row r="2664" spans="1:1" x14ac:dyDescent="0.25">
      <c r="A2664" s="323"/>
    </row>
    <row r="2665" spans="1:1" x14ac:dyDescent="0.25">
      <c r="A2665" s="323"/>
    </row>
    <row r="2666" spans="1:1" x14ac:dyDescent="0.25">
      <c r="A2666" s="323"/>
    </row>
    <row r="2667" spans="1:1" x14ac:dyDescent="0.25">
      <c r="A2667" s="323"/>
    </row>
    <row r="2668" spans="1:1" x14ac:dyDescent="0.25">
      <c r="A2668" s="323"/>
    </row>
    <row r="2669" spans="1:1" x14ac:dyDescent="0.25">
      <c r="A2669" s="323"/>
    </row>
    <row r="2670" spans="1:1" x14ac:dyDescent="0.25">
      <c r="A2670" s="323"/>
    </row>
    <row r="2671" spans="1:1" x14ac:dyDescent="0.25">
      <c r="A2671" s="323"/>
    </row>
    <row r="2672" spans="1:1" x14ac:dyDescent="0.25">
      <c r="A2672" s="323"/>
    </row>
    <row r="2673" spans="1:1" x14ac:dyDescent="0.25">
      <c r="A2673" s="323"/>
    </row>
    <row r="2674" spans="1:1" x14ac:dyDescent="0.25">
      <c r="A2674" s="323"/>
    </row>
    <row r="2675" spans="1:1" x14ac:dyDescent="0.25">
      <c r="A2675" s="323"/>
    </row>
    <row r="2676" spans="1:1" x14ac:dyDescent="0.25">
      <c r="A2676" s="323"/>
    </row>
    <row r="2677" spans="1:1" x14ac:dyDescent="0.25">
      <c r="A2677" s="323"/>
    </row>
    <row r="2678" spans="1:1" x14ac:dyDescent="0.25">
      <c r="A2678" s="323"/>
    </row>
    <row r="2679" spans="1:1" x14ac:dyDescent="0.25">
      <c r="A2679" s="323"/>
    </row>
    <row r="2680" spans="1:1" x14ac:dyDescent="0.25">
      <c r="A2680" s="323"/>
    </row>
    <row r="2681" spans="1:1" x14ac:dyDescent="0.25">
      <c r="A2681" s="323"/>
    </row>
    <row r="2682" spans="1:1" x14ac:dyDescent="0.25">
      <c r="A2682" s="323"/>
    </row>
    <row r="2683" spans="1:1" x14ac:dyDescent="0.25">
      <c r="A2683" s="323"/>
    </row>
    <row r="2684" spans="1:1" x14ac:dyDescent="0.25">
      <c r="A2684" s="323"/>
    </row>
    <row r="2685" spans="1:1" x14ac:dyDescent="0.25">
      <c r="A2685" s="323"/>
    </row>
    <row r="2686" spans="1:1" x14ac:dyDescent="0.25">
      <c r="A2686" s="323"/>
    </row>
    <row r="2687" spans="1:1" x14ac:dyDescent="0.25">
      <c r="A2687" s="323"/>
    </row>
    <row r="2688" spans="1:1" x14ac:dyDescent="0.25">
      <c r="A2688" s="323"/>
    </row>
    <row r="2689" spans="1:1" x14ac:dyDescent="0.25">
      <c r="A2689" s="323"/>
    </row>
    <row r="2690" spans="1:1" x14ac:dyDescent="0.25">
      <c r="A2690" s="323"/>
    </row>
    <row r="2691" spans="1:1" x14ac:dyDescent="0.25">
      <c r="A2691" s="323"/>
    </row>
    <row r="2692" spans="1:1" x14ac:dyDescent="0.25">
      <c r="A2692" s="323"/>
    </row>
    <row r="2693" spans="1:1" x14ac:dyDescent="0.25">
      <c r="A2693" s="323"/>
    </row>
    <row r="2694" spans="1:1" x14ac:dyDescent="0.25">
      <c r="A2694" s="323"/>
    </row>
    <row r="2695" spans="1:1" x14ac:dyDescent="0.25">
      <c r="A2695" s="323"/>
    </row>
    <row r="2696" spans="1:1" x14ac:dyDescent="0.25">
      <c r="A2696" s="323"/>
    </row>
    <row r="2697" spans="1:1" x14ac:dyDescent="0.25">
      <c r="A2697" s="323"/>
    </row>
    <row r="2698" spans="1:1" x14ac:dyDescent="0.25">
      <c r="A2698" s="323"/>
    </row>
    <row r="2699" spans="1:1" x14ac:dyDescent="0.25">
      <c r="A2699" s="323"/>
    </row>
    <row r="2700" spans="1:1" x14ac:dyDescent="0.25">
      <c r="A2700" s="323"/>
    </row>
    <row r="2701" spans="1:1" x14ac:dyDescent="0.25">
      <c r="A2701" s="323"/>
    </row>
    <row r="2702" spans="1:1" x14ac:dyDescent="0.25">
      <c r="A2702" s="323"/>
    </row>
    <row r="2703" spans="1:1" x14ac:dyDescent="0.25">
      <c r="A2703" s="323"/>
    </row>
    <row r="2704" spans="1:1" x14ac:dyDescent="0.25">
      <c r="A2704" s="323"/>
    </row>
    <row r="2705" spans="1:1" x14ac:dyDescent="0.25">
      <c r="A2705" s="323"/>
    </row>
    <row r="2706" spans="1:1" x14ac:dyDescent="0.25">
      <c r="A2706" s="323"/>
    </row>
    <row r="2707" spans="1:1" x14ac:dyDescent="0.25">
      <c r="A2707" s="323"/>
    </row>
    <row r="2708" spans="1:1" x14ac:dyDescent="0.25">
      <c r="A2708" s="323"/>
    </row>
    <row r="2709" spans="1:1" x14ac:dyDescent="0.25">
      <c r="A2709" s="323"/>
    </row>
    <row r="2710" spans="1:1" x14ac:dyDescent="0.25">
      <c r="A2710" s="323"/>
    </row>
    <row r="2711" spans="1:1" x14ac:dyDescent="0.25">
      <c r="A2711" s="323"/>
    </row>
    <row r="2712" spans="1:1" x14ac:dyDescent="0.25">
      <c r="A2712" s="323"/>
    </row>
    <row r="2713" spans="1:1" x14ac:dyDescent="0.25">
      <c r="A2713" s="323"/>
    </row>
    <row r="2714" spans="1:1" x14ac:dyDescent="0.25">
      <c r="A2714" s="323"/>
    </row>
    <row r="2715" spans="1:1" x14ac:dyDescent="0.25">
      <c r="A2715" s="323"/>
    </row>
    <row r="2716" spans="1:1" x14ac:dyDescent="0.25">
      <c r="A2716" s="323"/>
    </row>
    <row r="2717" spans="1:1" x14ac:dyDescent="0.25">
      <c r="A2717" s="323"/>
    </row>
    <row r="2718" spans="1:1" x14ac:dyDescent="0.25">
      <c r="A2718" s="323"/>
    </row>
    <row r="2719" spans="1:1" x14ac:dyDescent="0.25">
      <c r="A2719" s="323"/>
    </row>
    <row r="2720" spans="1:1" x14ac:dyDescent="0.25">
      <c r="A2720" s="323"/>
    </row>
    <row r="2721" spans="1:1" x14ac:dyDescent="0.25">
      <c r="A2721" s="323"/>
    </row>
    <row r="2722" spans="1:1" x14ac:dyDescent="0.25">
      <c r="A2722" s="323"/>
    </row>
    <row r="2723" spans="1:1" x14ac:dyDescent="0.25">
      <c r="A2723" s="323"/>
    </row>
    <row r="2724" spans="1:1" x14ac:dyDescent="0.25">
      <c r="A2724" s="323"/>
    </row>
    <row r="2725" spans="1:1" x14ac:dyDescent="0.25">
      <c r="A2725" s="323"/>
    </row>
    <row r="2726" spans="1:1" x14ac:dyDescent="0.25">
      <c r="A2726" s="323"/>
    </row>
    <row r="2727" spans="1:1" x14ac:dyDescent="0.25">
      <c r="A2727" s="323"/>
    </row>
    <row r="2728" spans="1:1" x14ac:dyDescent="0.25">
      <c r="A2728" s="323"/>
    </row>
    <row r="2729" spans="1:1" x14ac:dyDescent="0.25">
      <c r="A2729" s="323"/>
    </row>
    <row r="2730" spans="1:1" x14ac:dyDescent="0.25">
      <c r="A2730" s="323"/>
    </row>
    <row r="2731" spans="1:1" x14ac:dyDescent="0.25">
      <c r="A2731" s="323"/>
    </row>
    <row r="2732" spans="1:1" x14ac:dyDescent="0.25">
      <c r="A2732" s="323"/>
    </row>
    <row r="2733" spans="1:1" x14ac:dyDescent="0.25">
      <c r="A2733" s="323"/>
    </row>
    <row r="2734" spans="1:1" x14ac:dyDescent="0.25">
      <c r="A2734" s="323"/>
    </row>
    <row r="2735" spans="1:1" x14ac:dyDescent="0.25">
      <c r="A2735" s="323"/>
    </row>
    <row r="2736" spans="1:1" x14ac:dyDescent="0.25">
      <c r="A2736" s="323"/>
    </row>
    <row r="2737" spans="1:1" x14ac:dyDescent="0.25">
      <c r="A2737" s="323"/>
    </row>
    <row r="2738" spans="1:1" x14ac:dyDescent="0.25">
      <c r="A2738" s="323"/>
    </row>
    <row r="2739" spans="1:1" x14ac:dyDescent="0.25">
      <c r="A2739" s="323"/>
    </row>
    <row r="2740" spans="1:1" x14ac:dyDescent="0.25">
      <c r="A2740" s="323"/>
    </row>
    <row r="2741" spans="1:1" x14ac:dyDescent="0.25">
      <c r="A2741" s="323"/>
    </row>
    <row r="2742" spans="1:1" x14ac:dyDescent="0.25">
      <c r="A2742" s="323"/>
    </row>
    <row r="2743" spans="1:1" x14ac:dyDescent="0.25">
      <c r="A2743" s="323"/>
    </row>
    <row r="2744" spans="1:1" x14ac:dyDescent="0.25">
      <c r="A2744" s="323"/>
    </row>
    <row r="2745" spans="1:1" x14ac:dyDescent="0.25">
      <c r="A2745" s="323"/>
    </row>
    <row r="2746" spans="1:1" x14ac:dyDescent="0.25">
      <c r="A2746" s="323"/>
    </row>
    <row r="2747" spans="1:1" x14ac:dyDescent="0.25">
      <c r="A2747" s="323"/>
    </row>
    <row r="2748" spans="1:1" x14ac:dyDescent="0.25">
      <c r="A2748" s="323"/>
    </row>
    <row r="2749" spans="1:1" x14ac:dyDescent="0.25">
      <c r="A2749" s="323"/>
    </row>
    <row r="2750" spans="1:1" x14ac:dyDescent="0.25">
      <c r="A2750" s="323"/>
    </row>
    <row r="2751" spans="1:1" x14ac:dyDescent="0.25">
      <c r="A2751" s="323"/>
    </row>
    <row r="2752" spans="1:1" x14ac:dyDescent="0.25">
      <c r="A2752" s="323"/>
    </row>
    <row r="2753" spans="1:1" x14ac:dyDescent="0.25">
      <c r="A2753" s="323"/>
    </row>
    <row r="2754" spans="1:1" x14ac:dyDescent="0.25">
      <c r="A2754" s="323"/>
    </row>
    <row r="2755" spans="1:1" x14ac:dyDescent="0.25">
      <c r="A2755" s="323"/>
    </row>
    <row r="2756" spans="1:1" x14ac:dyDescent="0.25">
      <c r="A2756" s="323"/>
    </row>
    <row r="2757" spans="1:1" x14ac:dyDescent="0.25">
      <c r="A2757" s="323"/>
    </row>
    <row r="2758" spans="1:1" x14ac:dyDescent="0.25">
      <c r="A2758" s="323"/>
    </row>
    <row r="2759" spans="1:1" x14ac:dyDescent="0.25">
      <c r="A2759" s="323"/>
    </row>
    <row r="2760" spans="1:1" x14ac:dyDescent="0.25">
      <c r="A2760" s="323"/>
    </row>
    <row r="2761" spans="1:1" x14ac:dyDescent="0.25">
      <c r="A2761" s="323"/>
    </row>
    <row r="2762" spans="1:1" x14ac:dyDescent="0.25">
      <c r="A2762" s="323"/>
    </row>
    <row r="2763" spans="1:1" x14ac:dyDescent="0.25">
      <c r="A2763" s="323"/>
    </row>
    <row r="2764" spans="1:1" x14ac:dyDescent="0.25">
      <c r="A2764" s="323"/>
    </row>
    <row r="2765" spans="1:1" x14ac:dyDescent="0.25">
      <c r="A2765" s="323"/>
    </row>
    <row r="2766" spans="1:1" x14ac:dyDescent="0.25">
      <c r="A2766" s="323"/>
    </row>
    <row r="2767" spans="1:1" x14ac:dyDescent="0.25">
      <c r="A2767" s="323"/>
    </row>
    <row r="2768" spans="1:1" x14ac:dyDescent="0.25">
      <c r="A2768" s="323"/>
    </row>
    <row r="2769" spans="1:1" x14ac:dyDescent="0.25">
      <c r="A2769" s="323"/>
    </row>
    <row r="2770" spans="1:1" x14ac:dyDescent="0.25">
      <c r="A2770" s="323"/>
    </row>
    <row r="2771" spans="1:1" x14ac:dyDescent="0.25">
      <c r="A2771" s="323"/>
    </row>
    <row r="2772" spans="1:1" x14ac:dyDescent="0.25">
      <c r="A2772" s="323"/>
    </row>
    <row r="2773" spans="1:1" x14ac:dyDescent="0.25">
      <c r="A2773" s="323"/>
    </row>
    <row r="2774" spans="1:1" x14ac:dyDescent="0.25">
      <c r="A2774" s="323"/>
    </row>
    <row r="2775" spans="1:1" x14ac:dyDescent="0.25">
      <c r="A2775" s="323"/>
    </row>
    <row r="2776" spans="1:1" x14ac:dyDescent="0.25">
      <c r="A2776" s="323"/>
    </row>
    <row r="2777" spans="1:1" x14ac:dyDescent="0.25">
      <c r="A2777" s="323"/>
    </row>
    <row r="2778" spans="1:1" x14ac:dyDescent="0.25">
      <c r="A2778" s="323"/>
    </row>
    <row r="2779" spans="1:1" x14ac:dyDescent="0.25">
      <c r="A2779" s="323"/>
    </row>
    <row r="2780" spans="1:1" x14ac:dyDescent="0.25">
      <c r="A2780" s="323"/>
    </row>
    <row r="2781" spans="1:1" x14ac:dyDescent="0.25">
      <c r="A2781" s="323"/>
    </row>
    <row r="2782" spans="1:1" x14ac:dyDescent="0.25">
      <c r="A2782" s="323"/>
    </row>
    <row r="2783" spans="1:1" x14ac:dyDescent="0.25">
      <c r="A2783" s="323"/>
    </row>
    <row r="2784" spans="1:1" x14ac:dyDescent="0.25">
      <c r="A2784" s="323"/>
    </row>
    <row r="2785" spans="1:1" x14ac:dyDescent="0.25">
      <c r="A2785" s="323"/>
    </row>
    <row r="2786" spans="1:1" x14ac:dyDescent="0.25">
      <c r="A2786" s="323"/>
    </row>
    <row r="2787" spans="1:1" x14ac:dyDescent="0.25">
      <c r="A2787" s="323"/>
    </row>
    <row r="2788" spans="1:1" x14ac:dyDescent="0.25">
      <c r="A2788" s="323"/>
    </row>
    <row r="2789" spans="1:1" x14ac:dyDescent="0.25">
      <c r="A2789" s="323"/>
    </row>
    <row r="2790" spans="1:1" x14ac:dyDescent="0.25">
      <c r="A2790" s="323"/>
    </row>
    <row r="2791" spans="1:1" x14ac:dyDescent="0.25">
      <c r="A2791" s="323"/>
    </row>
    <row r="2792" spans="1:1" x14ac:dyDescent="0.25">
      <c r="A2792" s="323"/>
    </row>
    <row r="2793" spans="1:1" x14ac:dyDescent="0.25">
      <c r="A2793" s="323"/>
    </row>
    <row r="2794" spans="1:1" x14ac:dyDescent="0.25">
      <c r="A2794" s="323"/>
    </row>
    <row r="2795" spans="1:1" x14ac:dyDescent="0.25">
      <c r="A2795" s="323"/>
    </row>
    <row r="2796" spans="1:1" x14ac:dyDescent="0.25">
      <c r="A2796" s="323"/>
    </row>
    <row r="2797" spans="1:1" x14ac:dyDescent="0.25">
      <c r="A2797" s="323"/>
    </row>
    <row r="2798" spans="1:1" x14ac:dyDescent="0.25">
      <c r="A2798" s="323"/>
    </row>
    <row r="2799" spans="1:1" x14ac:dyDescent="0.25">
      <c r="A2799" s="323"/>
    </row>
    <row r="2800" spans="1:1" x14ac:dyDescent="0.25">
      <c r="A2800" s="323"/>
    </row>
    <row r="2801" spans="1:1" x14ac:dyDescent="0.25">
      <c r="A2801" s="323"/>
    </row>
    <row r="2802" spans="1:1" x14ac:dyDescent="0.25">
      <c r="A2802" s="323"/>
    </row>
    <row r="2803" spans="1:1" x14ac:dyDescent="0.25">
      <c r="A2803" s="323"/>
    </row>
    <row r="2804" spans="1:1" x14ac:dyDescent="0.25">
      <c r="A2804" s="323"/>
    </row>
    <row r="2805" spans="1:1" x14ac:dyDescent="0.25">
      <c r="A2805" s="323"/>
    </row>
    <row r="2806" spans="1:1" x14ac:dyDescent="0.25">
      <c r="A2806" s="323"/>
    </row>
    <row r="2807" spans="1:1" x14ac:dyDescent="0.25">
      <c r="A2807" s="323"/>
    </row>
    <row r="2808" spans="1:1" x14ac:dyDescent="0.25">
      <c r="A2808" s="323"/>
    </row>
    <row r="2809" spans="1:1" x14ac:dyDescent="0.25">
      <c r="A2809" s="323"/>
    </row>
    <row r="2810" spans="1:1" x14ac:dyDescent="0.25">
      <c r="A2810" s="323"/>
    </row>
    <row r="2811" spans="1:1" x14ac:dyDescent="0.25">
      <c r="A2811" s="323"/>
    </row>
    <row r="2812" spans="1:1" x14ac:dyDescent="0.25">
      <c r="A2812" s="323"/>
    </row>
    <row r="2813" spans="1:1" x14ac:dyDescent="0.25">
      <c r="A2813" s="323"/>
    </row>
    <row r="2814" spans="1:1" x14ac:dyDescent="0.25">
      <c r="A2814" s="323"/>
    </row>
    <row r="2815" spans="1:1" x14ac:dyDescent="0.25">
      <c r="A2815" s="323"/>
    </row>
    <row r="2816" spans="1:1" x14ac:dyDescent="0.25">
      <c r="A2816" s="323"/>
    </row>
    <row r="2817" spans="1:1" x14ac:dyDescent="0.25">
      <c r="A2817" s="323"/>
    </row>
    <row r="2818" spans="1:1" x14ac:dyDescent="0.25">
      <c r="A2818" s="323"/>
    </row>
    <row r="2819" spans="1:1" x14ac:dyDescent="0.25">
      <c r="A2819" s="323"/>
    </row>
    <row r="2820" spans="1:1" x14ac:dyDescent="0.25">
      <c r="A2820" s="323"/>
    </row>
    <row r="2821" spans="1:1" x14ac:dyDescent="0.25">
      <c r="A2821" s="323"/>
    </row>
    <row r="2822" spans="1:1" x14ac:dyDescent="0.25">
      <c r="A2822" s="323"/>
    </row>
    <row r="2823" spans="1:1" x14ac:dyDescent="0.25">
      <c r="A2823" s="323"/>
    </row>
    <row r="2824" spans="1:1" x14ac:dyDescent="0.25">
      <c r="A2824" s="323"/>
    </row>
    <row r="2825" spans="1:1" x14ac:dyDescent="0.25">
      <c r="A2825" s="323"/>
    </row>
    <row r="2826" spans="1:1" x14ac:dyDescent="0.25">
      <c r="A2826" s="323"/>
    </row>
    <row r="2827" spans="1:1" x14ac:dyDescent="0.25">
      <c r="A2827" s="323"/>
    </row>
    <row r="2828" spans="1:1" x14ac:dyDescent="0.25">
      <c r="A2828" s="323"/>
    </row>
    <row r="2829" spans="1:1" x14ac:dyDescent="0.25">
      <c r="A2829" s="323"/>
    </row>
    <row r="2830" spans="1:1" x14ac:dyDescent="0.25">
      <c r="A2830" s="323"/>
    </row>
    <row r="2831" spans="1:1" x14ac:dyDescent="0.25">
      <c r="A2831" s="323"/>
    </row>
    <row r="2832" spans="1:1" x14ac:dyDescent="0.25">
      <c r="A2832" s="323"/>
    </row>
    <row r="2833" spans="1:1" x14ac:dyDescent="0.25">
      <c r="A2833" s="323"/>
    </row>
    <row r="2834" spans="1:1" x14ac:dyDescent="0.25">
      <c r="A2834" s="323"/>
    </row>
    <row r="2835" spans="1:1" x14ac:dyDescent="0.25">
      <c r="A2835" s="323"/>
    </row>
    <row r="2836" spans="1:1" x14ac:dyDescent="0.25">
      <c r="A2836" s="323"/>
    </row>
    <row r="2837" spans="1:1" x14ac:dyDescent="0.25">
      <c r="A2837" s="323"/>
    </row>
    <row r="2838" spans="1:1" x14ac:dyDescent="0.25">
      <c r="A2838" s="323"/>
    </row>
    <row r="2839" spans="1:1" x14ac:dyDescent="0.25">
      <c r="A2839" s="323"/>
    </row>
    <row r="2840" spans="1:1" x14ac:dyDescent="0.25">
      <c r="A2840" s="323"/>
    </row>
    <row r="2841" spans="1:1" x14ac:dyDescent="0.25">
      <c r="A2841" s="323"/>
    </row>
    <row r="2842" spans="1:1" x14ac:dyDescent="0.25">
      <c r="A2842" s="323"/>
    </row>
    <row r="2843" spans="1:1" x14ac:dyDescent="0.25">
      <c r="A2843" s="323"/>
    </row>
    <row r="2844" spans="1:1" x14ac:dyDescent="0.25">
      <c r="A2844" s="323"/>
    </row>
    <row r="2845" spans="1:1" x14ac:dyDescent="0.25">
      <c r="A2845" s="323"/>
    </row>
    <row r="2846" spans="1:1" x14ac:dyDescent="0.25">
      <c r="A2846" s="323"/>
    </row>
    <row r="2847" spans="1:1" x14ac:dyDescent="0.25">
      <c r="A2847" s="323"/>
    </row>
    <row r="2848" spans="1:1" x14ac:dyDescent="0.25">
      <c r="A2848" s="323"/>
    </row>
    <row r="2849" spans="1:1" x14ac:dyDescent="0.25">
      <c r="A2849" s="323"/>
    </row>
    <row r="2850" spans="1:1" x14ac:dyDescent="0.25">
      <c r="A2850" s="323"/>
    </row>
    <row r="2851" spans="1:1" x14ac:dyDescent="0.25">
      <c r="A2851" s="323"/>
    </row>
    <row r="2852" spans="1:1" x14ac:dyDescent="0.25">
      <c r="A2852" s="323"/>
    </row>
    <row r="2853" spans="1:1" x14ac:dyDescent="0.25">
      <c r="A2853" s="323"/>
    </row>
    <row r="2854" spans="1:1" x14ac:dyDescent="0.25">
      <c r="A2854" s="323"/>
    </row>
    <row r="2855" spans="1:1" x14ac:dyDescent="0.25">
      <c r="A2855" s="323"/>
    </row>
    <row r="2856" spans="1:1" x14ac:dyDescent="0.25">
      <c r="A2856" s="323"/>
    </row>
    <row r="2857" spans="1:1" x14ac:dyDescent="0.25">
      <c r="A2857" s="323"/>
    </row>
    <row r="2858" spans="1:1" x14ac:dyDescent="0.25">
      <c r="A2858" s="323"/>
    </row>
    <row r="2859" spans="1:1" x14ac:dyDescent="0.25">
      <c r="A2859" s="323"/>
    </row>
    <row r="2860" spans="1:1" x14ac:dyDescent="0.25">
      <c r="A2860" s="323"/>
    </row>
    <row r="2861" spans="1:1" x14ac:dyDescent="0.25">
      <c r="A2861" s="323"/>
    </row>
    <row r="2862" spans="1:1" x14ac:dyDescent="0.25">
      <c r="A2862" s="323"/>
    </row>
    <row r="2863" spans="1:1" x14ac:dyDescent="0.25">
      <c r="A2863" s="323"/>
    </row>
    <row r="2864" spans="1:1" x14ac:dyDescent="0.25">
      <c r="A2864" s="323"/>
    </row>
    <row r="2865" spans="1:1" x14ac:dyDescent="0.25">
      <c r="A2865" s="323"/>
    </row>
    <row r="2866" spans="1:1" x14ac:dyDescent="0.25">
      <c r="A2866" s="323"/>
    </row>
    <row r="2867" spans="1:1" x14ac:dyDescent="0.25">
      <c r="A2867" s="323"/>
    </row>
    <row r="2868" spans="1:1" x14ac:dyDescent="0.25">
      <c r="A2868" s="323"/>
    </row>
    <row r="2869" spans="1:1" x14ac:dyDescent="0.25">
      <c r="A2869" s="323"/>
    </row>
    <row r="2870" spans="1:1" x14ac:dyDescent="0.25">
      <c r="A2870" s="323"/>
    </row>
    <row r="2871" spans="1:1" x14ac:dyDescent="0.25">
      <c r="A2871" s="323"/>
    </row>
    <row r="2872" spans="1:1" x14ac:dyDescent="0.25">
      <c r="A2872" s="323"/>
    </row>
    <row r="2873" spans="1:1" x14ac:dyDescent="0.25">
      <c r="A2873" s="323"/>
    </row>
    <row r="2874" spans="1:1" x14ac:dyDescent="0.25">
      <c r="A2874" s="323"/>
    </row>
    <row r="2875" spans="1:1" x14ac:dyDescent="0.25">
      <c r="A2875" s="323"/>
    </row>
    <row r="2876" spans="1:1" x14ac:dyDescent="0.25">
      <c r="A2876" s="323"/>
    </row>
    <row r="2877" spans="1:1" x14ac:dyDescent="0.25">
      <c r="A2877" s="323"/>
    </row>
    <row r="2878" spans="1:1" x14ac:dyDescent="0.25">
      <c r="A2878" s="323"/>
    </row>
    <row r="2879" spans="1:1" x14ac:dyDescent="0.25">
      <c r="A2879" s="323"/>
    </row>
    <row r="2880" spans="1:1" x14ac:dyDescent="0.25">
      <c r="A2880" s="323"/>
    </row>
    <row r="2881" spans="1:1" x14ac:dyDescent="0.25">
      <c r="A2881" s="323"/>
    </row>
    <row r="2882" spans="1:1" x14ac:dyDescent="0.25">
      <c r="A2882" s="323"/>
    </row>
    <row r="2883" spans="1:1" x14ac:dyDescent="0.25">
      <c r="A2883" s="323"/>
    </row>
    <row r="2884" spans="1:1" x14ac:dyDescent="0.25">
      <c r="A2884" s="323"/>
    </row>
    <row r="2885" spans="1:1" x14ac:dyDescent="0.25">
      <c r="A2885" s="323"/>
    </row>
    <row r="2886" spans="1:1" x14ac:dyDescent="0.25">
      <c r="A2886" s="323"/>
    </row>
    <row r="2887" spans="1:1" x14ac:dyDescent="0.25">
      <c r="A2887" s="323"/>
    </row>
    <row r="2888" spans="1:1" x14ac:dyDescent="0.25">
      <c r="A2888" s="323"/>
    </row>
    <row r="2889" spans="1:1" x14ac:dyDescent="0.25">
      <c r="A2889" s="323"/>
    </row>
    <row r="2890" spans="1:1" x14ac:dyDescent="0.25">
      <c r="A2890" s="323"/>
    </row>
    <row r="2891" spans="1:1" x14ac:dyDescent="0.25">
      <c r="A2891" s="323"/>
    </row>
    <row r="2892" spans="1:1" x14ac:dyDescent="0.25">
      <c r="A2892" s="323"/>
    </row>
    <row r="2893" spans="1:1" x14ac:dyDescent="0.25">
      <c r="A2893" s="323"/>
    </row>
    <row r="2894" spans="1:1" x14ac:dyDescent="0.25">
      <c r="A2894" s="323"/>
    </row>
    <row r="2895" spans="1:1" x14ac:dyDescent="0.25">
      <c r="A2895" s="323"/>
    </row>
    <row r="2896" spans="1:1" x14ac:dyDescent="0.25">
      <c r="A2896" s="323"/>
    </row>
    <row r="2897" spans="1:1" x14ac:dyDescent="0.25">
      <c r="A2897" s="323"/>
    </row>
    <row r="2898" spans="1:1" x14ac:dyDescent="0.25">
      <c r="A2898" s="323"/>
    </row>
    <row r="2899" spans="1:1" x14ac:dyDescent="0.25">
      <c r="A2899" s="323"/>
    </row>
    <row r="2900" spans="1:1" x14ac:dyDescent="0.25">
      <c r="A2900" s="323"/>
    </row>
    <row r="2901" spans="1:1" x14ac:dyDescent="0.25">
      <c r="A2901" s="323"/>
    </row>
    <row r="2902" spans="1:1" x14ac:dyDescent="0.25">
      <c r="A2902" s="323"/>
    </row>
    <row r="2903" spans="1:1" x14ac:dyDescent="0.25">
      <c r="A2903" s="323"/>
    </row>
    <row r="2904" spans="1:1" x14ac:dyDescent="0.25">
      <c r="A2904" s="323"/>
    </row>
    <row r="2905" spans="1:1" x14ac:dyDescent="0.25">
      <c r="A2905" s="323"/>
    </row>
    <row r="2906" spans="1:1" x14ac:dyDescent="0.25">
      <c r="A2906" s="323"/>
    </row>
    <row r="2907" spans="1:1" x14ac:dyDescent="0.25">
      <c r="A2907" s="323"/>
    </row>
    <row r="2908" spans="1:1" x14ac:dyDescent="0.25">
      <c r="A2908" s="323"/>
    </row>
    <row r="2909" spans="1:1" x14ac:dyDescent="0.25">
      <c r="A2909" s="323"/>
    </row>
    <row r="2910" spans="1:1" x14ac:dyDescent="0.25">
      <c r="A2910" s="323"/>
    </row>
    <row r="2911" spans="1:1" x14ac:dyDescent="0.25">
      <c r="A2911" s="323"/>
    </row>
    <row r="2912" spans="1:1" x14ac:dyDescent="0.25">
      <c r="A2912" s="323"/>
    </row>
    <row r="2913" spans="1:1" x14ac:dyDescent="0.25">
      <c r="A2913" s="323"/>
    </row>
    <row r="2914" spans="1:1" x14ac:dyDescent="0.25">
      <c r="A2914" s="323"/>
    </row>
    <row r="2915" spans="1:1" x14ac:dyDescent="0.25">
      <c r="A2915" s="323"/>
    </row>
    <row r="2916" spans="1:1" x14ac:dyDescent="0.25">
      <c r="A2916" s="323"/>
    </row>
    <row r="2917" spans="1:1" x14ac:dyDescent="0.25">
      <c r="A2917" s="323"/>
    </row>
    <row r="2918" spans="1:1" x14ac:dyDescent="0.25">
      <c r="A2918" s="323"/>
    </row>
    <row r="2919" spans="1:1" x14ac:dyDescent="0.25">
      <c r="A2919" s="323"/>
    </row>
    <row r="2920" spans="1:1" x14ac:dyDescent="0.25">
      <c r="A2920" s="323"/>
    </row>
    <row r="2921" spans="1:1" x14ac:dyDescent="0.25">
      <c r="A2921" s="323"/>
    </row>
    <row r="2922" spans="1:1" x14ac:dyDescent="0.25">
      <c r="A2922" s="323"/>
    </row>
    <row r="2923" spans="1:1" x14ac:dyDescent="0.25">
      <c r="A2923" s="323"/>
    </row>
    <row r="2924" spans="1:1" x14ac:dyDescent="0.25">
      <c r="A2924" s="323"/>
    </row>
    <row r="2925" spans="1:1" x14ac:dyDescent="0.25">
      <c r="A2925" s="323"/>
    </row>
    <row r="2926" spans="1:1" x14ac:dyDescent="0.25">
      <c r="A2926" s="323"/>
    </row>
    <row r="2927" spans="1:1" x14ac:dyDescent="0.25">
      <c r="A2927" s="323"/>
    </row>
    <row r="2928" spans="1:1" x14ac:dyDescent="0.25">
      <c r="A2928" s="323"/>
    </row>
    <row r="2929" spans="1:1" x14ac:dyDescent="0.25">
      <c r="A2929" s="323"/>
    </row>
    <row r="2930" spans="1:1" x14ac:dyDescent="0.25">
      <c r="A2930" s="323"/>
    </row>
    <row r="2931" spans="1:1" x14ac:dyDescent="0.25">
      <c r="A2931" s="323"/>
    </row>
    <row r="2932" spans="1:1" x14ac:dyDescent="0.25">
      <c r="A2932" s="323"/>
    </row>
    <row r="2933" spans="1:1" x14ac:dyDescent="0.25">
      <c r="A2933" s="323"/>
    </row>
    <row r="2934" spans="1:1" x14ac:dyDescent="0.25">
      <c r="A2934" s="323"/>
    </row>
    <row r="2935" spans="1:1" x14ac:dyDescent="0.25">
      <c r="A2935" s="323"/>
    </row>
    <row r="2936" spans="1:1" x14ac:dyDescent="0.25">
      <c r="A2936" s="323"/>
    </row>
    <row r="2937" spans="1:1" x14ac:dyDescent="0.25">
      <c r="A2937" s="323"/>
    </row>
    <row r="2938" spans="1:1" x14ac:dyDescent="0.25">
      <c r="A2938" s="323"/>
    </row>
    <row r="2939" spans="1:1" x14ac:dyDescent="0.25">
      <c r="A2939" s="323"/>
    </row>
    <row r="2940" spans="1:1" x14ac:dyDescent="0.25">
      <c r="A2940" s="323"/>
    </row>
    <row r="2941" spans="1:1" x14ac:dyDescent="0.25">
      <c r="A2941" s="323"/>
    </row>
    <row r="2942" spans="1:1" x14ac:dyDescent="0.25">
      <c r="A2942" s="323"/>
    </row>
    <row r="2943" spans="1:1" x14ac:dyDescent="0.25">
      <c r="A2943" s="323"/>
    </row>
    <row r="2944" spans="1:1" x14ac:dyDescent="0.25">
      <c r="A2944" s="323"/>
    </row>
    <row r="2945" spans="1:1" x14ac:dyDescent="0.25">
      <c r="A2945" s="323"/>
    </row>
    <row r="2946" spans="1:1" x14ac:dyDescent="0.25">
      <c r="A2946" s="323"/>
    </row>
    <row r="2947" spans="1:1" x14ac:dyDescent="0.25">
      <c r="A2947" s="323"/>
    </row>
    <row r="2948" spans="1:1" x14ac:dyDescent="0.25">
      <c r="A2948" s="323"/>
    </row>
    <row r="2949" spans="1:1" x14ac:dyDescent="0.25">
      <c r="A2949" s="323"/>
    </row>
    <row r="2950" spans="1:1" x14ac:dyDescent="0.25">
      <c r="A2950" s="323"/>
    </row>
    <row r="2951" spans="1:1" x14ac:dyDescent="0.25">
      <c r="A2951" s="323"/>
    </row>
    <row r="2952" spans="1:1" x14ac:dyDescent="0.25">
      <c r="A2952" s="323"/>
    </row>
    <row r="2953" spans="1:1" x14ac:dyDescent="0.25">
      <c r="A2953" s="323"/>
    </row>
    <row r="2954" spans="1:1" x14ac:dyDescent="0.25">
      <c r="A2954" s="323"/>
    </row>
    <row r="2955" spans="1:1" x14ac:dyDescent="0.25">
      <c r="A2955" s="323"/>
    </row>
    <row r="2956" spans="1:1" x14ac:dyDescent="0.25">
      <c r="A2956" s="323"/>
    </row>
    <row r="2957" spans="1:1" x14ac:dyDescent="0.25">
      <c r="A2957" s="323"/>
    </row>
    <row r="2958" spans="1:1" x14ac:dyDescent="0.25">
      <c r="A2958" s="323"/>
    </row>
    <row r="2959" spans="1:1" x14ac:dyDescent="0.25">
      <c r="A2959" s="323"/>
    </row>
    <row r="2960" spans="1:1" x14ac:dyDescent="0.25">
      <c r="A2960" s="323"/>
    </row>
    <row r="2961" spans="1:1" x14ac:dyDescent="0.25">
      <c r="A2961" s="323"/>
    </row>
    <row r="2962" spans="1:1" x14ac:dyDescent="0.25">
      <c r="A2962" s="323"/>
    </row>
    <row r="2963" spans="1:1" x14ac:dyDescent="0.25">
      <c r="A2963" s="323"/>
    </row>
    <row r="2964" spans="1:1" x14ac:dyDescent="0.25">
      <c r="A2964" s="323"/>
    </row>
    <row r="2965" spans="1:1" x14ac:dyDescent="0.25">
      <c r="A2965" s="323"/>
    </row>
    <row r="2966" spans="1:1" x14ac:dyDescent="0.25">
      <c r="A2966" s="323"/>
    </row>
    <row r="2967" spans="1:1" x14ac:dyDescent="0.25">
      <c r="A2967" s="323"/>
    </row>
    <row r="2968" spans="1:1" x14ac:dyDescent="0.25">
      <c r="A2968" s="323"/>
    </row>
    <row r="2969" spans="1:1" x14ac:dyDescent="0.25">
      <c r="A2969" s="323"/>
    </row>
    <row r="2970" spans="1:1" x14ac:dyDescent="0.25">
      <c r="A2970" s="323"/>
    </row>
    <row r="2971" spans="1:1" x14ac:dyDescent="0.25">
      <c r="A2971" s="323"/>
    </row>
    <row r="2972" spans="1:1" x14ac:dyDescent="0.25">
      <c r="A2972" s="323"/>
    </row>
    <row r="2973" spans="1:1" x14ac:dyDescent="0.25">
      <c r="A2973" s="323"/>
    </row>
    <row r="2974" spans="1:1" x14ac:dyDescent="0.25">
      <c r="A2974" s="323"/>
    </row>
    <row r="2975" spans="1:1" x14ac:dyDescent="0.25">
      <c r="A2975" s="323"/>
    </row>
    <row r="2976" spans="1:1" x14ac:dyDescent="0.25">
      <c r="A2976" s="323"/>
    </row>
    <row r="2977" spans="1:1" x14ac:dyDescent="0.25">
      <c r="A2977" s="323"/>
    </row>
    <row r="2978" spans="1:1" x14ac:dyDescent="0.25">
      <c r="A2978" s="323"/>
    </row>
    <row r="2979" spans="1:1" x14ac:dyDescent="0.25">
      <c r="A2979" s="323"/>
    </row>
    <row r="2980" spans="1:1" x14ac:dyDescent="0.25">
      <c r="A2980" s="323"/>
    </row>
    <row r="2981" spans="1:1" x14ac:dyDescent="0.25">
      <c r="A2981" s="323"/>
    </row>
    <row r="2982" spans="1:1" x14ac:dyDescent="0.25">
      <c r="A2982" s="323"/>
    </row>
    <row r="2983" spans="1:1" x14ac:dyDescent="0.25">
      <c r="A2983" s="323"/>
    </row>
    <row r="2984" spans="1:1" x14ac:dyDescent="0.25">
      <c r="A2984" s="323"/>
    </row>
    <row r="2985" spans="1:1" x14ac:dyDescent="0.25">
      <c r="A2985" s="323"/>
    </row>
    <row r="2986" spans="1:1" x14ac:dyDescent="0.25">
      <c r="A2986" s="323"/>
    </row>
    <row r="2987" spans="1:1" x14ac:dyDescent="0.25">
      <c r="A2987" s="323"/>
    </row>
    <row r="2988" spans="1:1" x14ac:dyDescent="0.25">
      <c r="A2988" s="323"/>
    </row>
    <row r="2989" spans="1:1" x14ac:dyDescent="0.25">
      <c r="A2989" s="323"/>
    </row>
    <row r="2990" spans="1:1" x14ac:dyDescent="0.25">
      <c r="A2990" s="323"/>
    </row>
    <row r="2991" spans="1:1" x14ac:dyDescent="0.25">
      <c r="A2991" s="323"/>
    </row>
    <row r="2992" spans="1:1" x14ac:dyDescent="0.25">
      <c r="A2992" s="323"/>
    </row>
    <row r="2993" spans="1:1" x14ac:dyDescent="0.25">
      <c r="A2993" s="323"/>
    </row>
    <row r="2994" spans="1:1" x14ac:dyDescent="0.25">
      <c r="A2994" s="323"/>
    </row>
    <row r="2995" spans="1:1" x14ac:dyDescent="0.25">
      <c r="A2995" s="323"/>
    </row>
    <row r="2996" spans="1:1" x14ac:dyDescent="0.25">
      <c r="A2996" s="323"/>
    </row>
    <row r="2997" spans="1:1" x14ac:dyDescent="0.25">
      <c r="A2997" s="323"/>
    </row>
    <row r="2998" spans="1:1" x14ac:dyDescent="0.25">
      <c r="A2998" s="323"/>
    </row>
    <row r="2999" spans="1:1" x14ac:dyDescent="0.25">
      <c r="A2999" s="323"/>
    </row>
    <row r="3000" spans="1:1" x14ac:dyDescent="0.25">
      <c r="A3000" s="323"/>
    </row>
    <row r="3001" spans="1:1" x14ac:dyDescent="0.25">
      <c r="A3001" s="323"/>
    </row>
    <row r="3002" spans="1:1" x14ac:dyDescent="0.25">
      <c r="A3002" s="323"/>
    </row>
    <row r="3003" spans="1:1" x14ac:dyDescent="0.25">
      <c r="A3003" s="323"/>
    </row>
    <row r="3004" spans="1:1" x14ac:dyDescent="0.25">
      <c r="A3004" s="323"/>
    </row>
    <row r="3005" spans="1:1" x14ac:dyDescent="0.25">
      <c r="A3005" s="323"/>
    </row>
    <row r="3006" spans="1:1" x14ac:dyDescent="0.25">
      <c r="A3006" s="323"/>
    </row>
    <row r="3007" spans="1:1" x14ac:dyDescent="0.25">
      <c r="A3007" s="323"/>
    </row>
    <row r="3008" spans="1:1" x14ac:dyDescent="0.25">
      <c r="A3008" s="323"/>
    </row>
    <row r="3009" spans="1:1" x14ac:dyDescent="0.25">
      <c r="A3009" s="323"/>
    </row>
    <row r="3010" spans="1:1" x14ac:dyDescent="0.25">
      <c r="A3010" s="323"/>
    </row>
    <row r="3011" spans="1:1" x14ac:dyDescent="0.25">
      <c r="A3011" s="323"/>
    </row>
    <row r="3012" spans="1:1" x14ac:dyDescent="0.25">
      <c r="A3012" s="323"/>
    </row>
    <row r="3013" spans="1:1" x14ac:dyDescent="0.25">
      <c r="A3013" s="323"/>
    </row>
    <row r="3014" spans="1:1" x14ac:dyDescent="0.25">
      <c r="A3014" s="323"/>
    </row>
    <row r="3015" spans="1:1" x14ac:dyDescent="0.25">
      <c r="A3015" s="323"/>
    </row>
    <row r="3016" spans="1:1" x14ac:dyDescent="0.25">
      <c r="A3016" s="323"/>
    </row>
    <row r="3017" spans="1:1" x14ac:dyDescent="0.25">
      <c r="A3017" s="323"/>
    </row>
    <row r="3018" spans="1:1" x14ac:dyDescent="0.25">
      <c r="A3018" s="323"/>
    </row>
    <row r="3019" spans="1:1" x14ac:dyDescent="0.25">
      <c r="A3019" s="323"/>
    </row>
    <row r="3020" spans="1:1" x14ac:dyDescent="0.25">
      <c r="A3020" s="323"/>
    </row>
    <row r="3021" spans="1:1" x14ac:dyDescent="0.25">
      <c r="A3021" s="323"/>
    </row>
    <row r="3022" spans="1:1" x14ac:dyDescent="0.25">
      <c r="A3022" s="323"/>
    </row>
    <row r="3023" spans="1:1" x14ac:dyDescent="0.25">
      <c r="A3023" s="323"/>
    </row>
    <row r="3024" spans="1:1" x14ac:dyDescent="0.25">
      <c r="A3024" s="323"/>
    </row>
    <row r="3025" spans="1:1" x14ac:dyDescent="0.25">
      <c r="A3025" s="323"/>
    </row>
    <row r="3026" spans="1:1" x14ac:dyDescent="0.25">
      <c r="A3026" s="323"/>
    </row>
    <row r="3027" spans="1:1" x14ac:dyDescent="0.25">
      <c r="A3027" s="323"/>
    </row>
    <row r="3028" spans="1:1" x14ac:dyDescent="0.25">
      <c r="A3028" s="323"/>
    </row>
    <row r="3029" spans="1:1" x14ac:dyDescent="0.25">
      <c r="A3029" s="323"/>
    </row>
    <row r="3030" spans="1:1" x14ac:dyDescent="0.25">
      <c r="A3030" s="323"/>
    </row>
    <row r="3031" spans="1:1" x14ac:dyDescent="0.25">
      <c r="A3031" s="323"/>
    </row>
    <row r="3032" spans="1:1" x14ac:dyDescent="0.25">
      <c r="A3032" s="323"/>
    </row>
    <row r="3033" spans="1:1" x14ac:dyDescent="0.25">
      <c r="A3033" s="323"/>
    </row>
    <row r="3034" spans="1:1" x14ac:dyDescent="0.25">
      <c r="A3034" s="323"/>
    </row>
    <row r="3035" spans="1:1" x14ac:dyDescent="0.25">
      <c r="A3035" s="323"/>
    </row>
    <row r="3036" spans="1:1" x14ac:dyDescent="0.25">
      <c r="A3036" s="323"/>
    </row>
    <row r="3037" spans="1:1" x14ac:dyDescent="0.25">
      <c r="A3037" s="323"/>
    </row>
    <row r="3038" spans="1:1" x14ac:dyDescent="0.25">
      <c r="A3038" s="323"/>
    </row>
    <row r="3039" spans="1:1" x14ac:dyDescent="0.25">
      <c r="A3039" s="323"/>
    </row>
    <row r="3040" spans="1:1" x14ac:dyDescent="0.25">
      <c r="A3040" s="323"/>
    </row>
    <row r="3041" spans="1:1" x14ac:dyDescent="0.25">
      <c r="A3041" s="323"/>
    </row>
    <row r="3042" spans="1:1" x14ac:dyDescent="0.25">
      <c r="A3042" s="323"/>
    </row>
    <row r="3043" spans="1:1" x14ac:dyDescent="0.25">
      <c r="A3043" s="323"/>
    </row>
    <row r="3044" spans="1:1" x14ac:dyDescent="0.25">
      <c r="A3044" s="323"/>
    </row>
    <row r="3045" spans="1:1" x14ac:dyDescent="0.25">
      <c r="A3045" s="323"/>
    </row>
    <row r="3046" spans="1:1" x14ac:dyDescent="0.25">
      <c r="A3046" s="323"/>
    </row>
    <row r="3047" spans="1:1" x14ac:dyDescent="0.25">
      <c r="A3047" s="323"/>
    </row>
    <row r="3048" spans="1:1" x14ac:dyDescent="0.25">
      <c r="A3048" s="323"/>
    </row>
    <row r="3049" spans="1:1" x14ac:dyDescent="0.25">
      <c r="A3049" s="323"/>
    </row>
    <row r="3050" spans="1:1" x14ac:dyDescent="0.25">
      <c r="A3050" s="323"/>
    </row>
    <row r="3051" spans="1:1" x14ac:dyDescent="0.25">
      <c r="A3051" s="323"/>
    </row>
    <row r="3052" spans="1:1" x14ac:dyDescent="0.25">
      <c r="A3052" s="323"/>
    </row>
    <row r="3053" spans="1:1" x14ac:dyDescent="0.25">
      <c r="A3053" s="323"/>
    </row>
    <row r="3054" spans="1:1" x14ac:dyDescent="0.25">
      <c r="A3054" s="323"/>
    </row>
    <row r="3055" spans="1:1" x14ac:dyDescent="0.25">
      <c r="A3055" s="323"/>
    </row>
    <row r="3056" spans="1:1" x14ac:dyDescent="0.25">
      <c r="A3056" s="323"/>
    </row>
    <row r="3057" spans="1:1" x14ac:dyDescent="0.25">
      <c r="A3057" s="323"/>
    </row>
    <row r="3058" spans="1:1" x14ac:dyDescent="0.25">
      <c r="A3058" s="323"/>
    </row>
    <row r="3059" spans="1:1" x14ac:dyDescent="0.25">
      <c r="A3059" s="323"/>
    </row>
    <row r="3060" spans="1:1" x14ac:dyDescent="0.25">
      <c r="A3060" s="323"/>
    </row>
    <row r="3061" spans="1:1" x14ac:dyDescent="0.25">
      <c r="A3061" s="323"/>
    </row>
    <row r="3062" spans="1:1" x14ac:dyDescent="0.25">
      <c r="A3062" s="323"/>
    </row>
    <row r="3063" spans="1:1" x14ac:dyDescent="0.25">
      <c r="A3063" s="323"/>
    </row>
    <row r="3064" spans="1:1" x14ac:dyDescent="0.25">
      <c r="A3064" s="323"/>
    </row>
    <row r="3065" spans="1:1" x14ac:dyDescent="0.25">
      <c r="A3065" s="323"/>
    </row>
    <row r="3066" spans="1:1" x14ac:dyDescent="0.25">
      <c r="A3066" s="323"/>
    </row>
    <row r="3067" spans="1:1" x14ac:dyDescent="0.25">
      <c r="A3067" s="323"/>
    </row>
    <row r="3068" spans="1:1" x14ac:dyDescent="0.25">
      <c r="A3068" s="323"/>
    </row>
    <row r="3069" spans="1:1" x14ac:dyDescent="0.25">
      <c r="A3069" s="323"/>
    </row>
    <row r="3070" spans="1:1" x14ac:dyDescent="0.25">
      <c r="A3070" s="323"/>
    </row>
    <row r="3071" spans="1:1" x14ac:dyDescent="0.25">
      <c r="A3071" s="323"/>
    </row>
    <row r="3072" spans="1:1" x14ac:dyDescent="0.25">
      <c r="A3072" s="323"/>
    </row>
    <row r="3073" spans="1:1" x14ac:dyDescent="0.25">
      <c r="A3073" s="323"/>
    </row>
    <row r="3074" spans="1:1" x14ac:dyDescent="0.25">
      <c r="A3074" s="323"/>
    </row>
    <row r="3075" spans="1:1" x14ac:dyDescent="0.25">
      <c r="A3075" s="323"/>
    </row>
    <row r="3076" spans="1:1" x14ac:dyDescent="0.25">
      <c r="A3076" s="323"/>
    </row>
    <row r="3077" spans="1:1" x14ac:dyDescent="0.25">
      <c r="A3077" s="323"/>
    </row>
    <row r="3078" spans="1:1" x14ac:dyDescent="0.25">
      <c r="A3078" s="323"/>
    </row>
    <row r="3079" spans="1:1" x14ac:dyDescent="0.25">
      <c r="A3079" s="323"/>
    </row>
    <row r="3080" spans="1:1" x14ac:dyDescent="0.25">
      <c r="A3080" s="323"/>
    </row>
    <row r="3081" spans="1:1" x14ac:dyDescent="0.25">
      <c r="A3081" s="323"/>
    </row>
    <row r="3082" spans="1:1" x14ac:dyDescent="0.25">
      <c r="A3082" s="323"/>
    </row>
    <row r="3083" spans="1:1" x14ac:dyDescent="0.25">
      <c r="A3083" s="323"/>
    </row>
    <row r="3084" spans="1:1" x14ac:dyDescent="0.25">
      <c r="A3084" s="323"/>
    </row>
    <row r="3085" spans="1:1" x14ac:dyDescent="0.25">
      <c r="A3085" s="323"/>
    </row>
    <row r="3086" spans="1:1" x14ac:dyDescent="0.25">
      <c r="A3086" s="323"/>
    </row>
    <row r="3087" spans="1:1" x14ac:dyDescent="0.25">
      <c r="A3087" s="323"/>
    </row>
    <row r="3088" spans="1:1" x14ac:dyDescent="0.25">
      <c r="A3088" s="323"/>
    </row>
    <row r="3089" spans="1:1" x14ac:dyDescent="0.25">
      <c r="A3089" s="323"/>
    </row>
    <row r="3090" spans="1:1" x14ac:dyDescent="0.25">
      <c r="A3090" s="323"/>
    </row>
    <row r="3091" spans="1:1" x14ac:dyDescent="0.25">
      <c r="A3091" s="323"/>
    </row>
    <row r="3092" spans="1:1" x14ac:dyDescent="0.25">
      <c r="A3092" s="323"/>
    </row>
    <row r="3093" spans="1:1" x14ac:dyDescent="0.25">
      <c r="A3093" s="323"/>
    </row>
    <row r="3094" spans="1:1" x14ac:dyDescent="0.25">
      <c r="A3094" s="323"/>
    </row>
    <row r="3095" spans="1:1" x14ac:dyDescent="0.25">
      <c r="A3095" s="323"/>
    </row>
    <row r="3096" spans="1:1" x14ac:dyDescent="0.25">
      <c r="A3096" s="323"/>
    </row>
    <row r="3097" spans="1:1" x14ac:dyDescent="0.25">
      <c r="A3097" s="323"/>
    </row>
    <row r="3098" spans="1:1" x14ac:dyDescent="0.25">
      <c r="A3098" s="323"/>
    </row>
    <row r="3099" spans="1:1" x14ac:dyDescent="0.25">
      <c r="A3099" s="323"/>
    </row>
    <row r="3100" spans="1:1" x14ac:dyDescent="0.25">
      <c r="A3100" s="323"/>
    </row>
    <row r="3101" spans="1:1" x14ac:dyDescent="0.25">
      <c r="A3101" s="323"/>
    </row>
    <row r="3102" spans="1:1" x14ac:dyDescent="0.25">
      <c r="A3102" s="323"/>
    </row>
    <row r="3103" spans="1:1" x14ac:dyDescent="0.25">
      <c r="A3103" s="323"/>
    </row>
    <row r="3104" spans="1:1" x14ac:dyDescent="0.25">
      <c r="A3104" s="323"/>
    </row>
    <row r="3105" spans="1:1" x14ac:dyDescent="0.25">
      <c r="A3105" s="323"/>
    </row>
    <row r="3106" spans="1:1" x14ac:dyDescent="0.25">
      <c r="A3106" s="323"/>
    </row>
    <row r="3107" spans="1:1" x14ac:dyDescent="0.25">
      <c r="A3107" s="323"/>
    </row>
    <row r="3108" spans="1:1" x14ac:dyDescent="0.25">
      <c r="A3108" s="323"/>
    </row>
    <row r="3109" spans="1:1" x14ac:dyDescent="0.25">
      <c r="A3109" s="323"/>
    </row>
    <row r="3110" spans="1:1" x14ac:dyDescent="0.25">
      <c r="A3110" s="323"/>
    </row>
    <row r="3111" spans="1:1" x14ac:dyDescent="0.25">
      <c r="A3111" s="323"/>
    </row>
    <row r="3112" spans="1:1" x14ac:dyDescent="0.25">
      <c r="A3112" s="323"/>
    </row>
    <row r="3113" spans="1:1" x14ac:dyDescent="0.25">
      <c r="A3113" s="323"/>
    </row>
    <row r="3114" spans="1:1" x14ac:dyDescent="0.25">
      <c r="A3114" s="323"/>
    </row>
    <row r="3115" spans="1:1" x14ac:dyDescent="0.25">
      <c r="A3115" s="323"/>
    </row>
    <row r="3116" spans="1:1" x14ac:dyDescent="0.25">
      <c r="A3116" s="323"/>
    </row>
    <row r="3117" spans="1:1" x14ac:dyDescent="0.25">
      <c r="A3117" s="323"/>
    </row>
    <row r="3118" spans="1:1" x14ac:dyDescent="0.25">
      <c r="A3118" s="323"/>
    </row>
    <row r="3119" spans="1:1" x14ac:dyDescent="0.25">
      <c r="A3119" s="323"/>
    </row>
    <row r="3120" spans="1:1" x14ac:dyDescent="0.25">
      <c r="A3120" s="323"/>
    </row>
    <row r="3121" spans="1:1" x14ac:dyDescent="0.25">
      <c r="A3121" s="323"/>
    </row>
    <row r="3122" spans="1:1" x14ac:dyDescent="0.25">
      <c r="A3122" s="323"/>
    </row>
    <row r="3123" spans="1:1" x14ac:dyDescent="0.25">
      <c r="A3123" s="323"/>
    </row>
    <row r="3124" spans="1:1" x14ac:dyDescent="0.25">
      <c r="A3124" s="323"/>
    </row>
    <row r="3125" spans="1:1" x14ac:dyDescent="0.25">
      <c r="A3125" s="323"/>
    </row>
    <row r="3126" spans="1:1" x14ac:dyDescent="0.25">
      <c r="A3126" s="323"/>
    </row>
    <row r="3127" spans="1:1" x14ac:dyDescent="0.25">
      <c r="A3127" s="323"/>
    </row>
    <row r="3128" spans="1:1" x14ac:dyDescent="0.25">
      <c r="A3128" s="323"/>
    </row>
    <row r="3129" spans="1:1" x14ac:dyDescent="0.25">
      <c r="A3129" s="323"/>
    </row>
    <row r="3130" spans="1:1" x14ac:dyDescent="0.25">
      <c r="A3130" s="323"/>
    </row>
    <row r="3131" spans="1:1" x14ac:dyDescent="0.25">
      <c r="A3131" s="323"/>
    </row>
    <row r="3132" spans="1:1" x14ac:dyDescent="0.25">
      <c r="A3132" s="323"/>
    </row>
    <row r="3133" spans="1:1" x14ac:dyDescent="0.25">
      <c r="A3133" s="323"/>
    </row>
    <row r="3134" spans="1:1" x14ac:dyDescent="0.25">
      <c r="A3134" s="323"/>
    </row>
    <row r="3135" spans="1:1" x14ac:dyDescent="0.25">
      <c r="A3135" s="323"/>
    </row>
    <row r="3136" spans="1:1" x14ac:dyDescent="0.25">
      <c r="A3136" s="323"/>
    </row>
    <row r="3137" spans="1:1" x14ac:dyDescent="0.25">
      <c r="A3137" s="323"/>
    </row>
    <row r="3138" spans="1:1" x14ac:dyDescent="0.25">
      <c r="A3138" s="323"/>
    </row>
    <row r="3139" spans="1:1" x14ac:dyDescent="0.25">
      <c r="A3139" s="323"/>
    </row>
    <row r="3140" spans="1:1" x14ac:dyDescent="0.25">
      <c r="A3140" s="323"/>
    </row>
    <row r="3141" spans="1:1" x14ac:dyDescent="0.25">
      <c r="A3141" s="323"/>
    </row>
    <row r="3142" spans="1:1" x14ac:dyDescent="0.25">
      <c r="A3142" s="323"/>
    </row>
    <row r="3143" spans="1:1" x14ac:dyDescent="0.25">
      <c r="A3143" s="323"/>
    </row>
    <row r="3144" spans="1:1" x14ac:dyDescent="0.25">
      <c r="A3144" s="323"/>
    </row>
    <row r="3145" spans="1:1" x14ac:dyDescent="0.25">
      <c r="A3145" s="323"/>
    </row>
    <row r="3146" spans="1:1" x14ac:dyDescent="0.25">
      <c r="A3146" s="323"/>
    </row>
    <row r="3147" spans="1:1" x14ac:dyDescent="0.25">
      <c r="A3147" s="323"/>
    </row>
    <row r="3148" spans="1:1" x14ac:dyDescent="0.25">
      <c r="A3148" s="323"/>
    </row>
    <row r="3149" spans="1:1" x14ac:dyDescent="0.25">
      <c r="A3149" s="323"/>
    </row>
    <row r="3150" spans="1:1" x14ac:dyDescent="0.25">
      <c r="A3150" s="323"/>
    </row>
    <row r="3151" spans="1:1" x14ac:dyDescent="0.25">
      <c r="A3151" s="323"/>
    </row>
    <row r="3152" spans="1:1" x14ac:dyDescent="0.25">
      <c r="A3152" s="323"/>
    </row>
    <row r="3153" spans="1:1" x14ac:dyDescent="0.25">
      <c r="A3153" s="323"/>
    </row>
    <row r="3154" spans="1:1" x14ac:dyDescent="0.25">
      <c r="A3154" s="323"/>
    </row>
    <row r="3155" spans="1:1" x14ac:dyDescent="0.25">
      <c r="A3155" s="323"/>
    </row>
    <row r="3156" spans="1:1" x14ac:dyDescent="0.25">
      <c r="A3156" s="323"/>
    </row>
    <row r="3157" spans="1:1" x14ac:dyDescent="0.25">
      <c r="A3157" s="323"/>
    </row>
    <row r="3158" spans="1:1" x14ac:dyDescent="0.25">
      <c r="A3158" s="323"/>
    </row>
    <row r="3159" spans="1:1" x14ac:dyDescent="0.25">
      <c r="A3159" s="323"/>
    </row>
    <row r="3160" spans="1:1" x14ac:dyDescent="0.25">
      <c r="A3160" s="323"/>
    </row>
    <row r="3161" spans="1:1" x14ac:dyDescent="0.25">
      <c r="A3161" s="323"/>
    </row>
    <row r="3162" spans="1:1" x14ac:dyDescent="0.25">
      <c r="A3162" s="323"/>
    </row>
    <row r="3163" spans="1:1" x14ac:dyDescent="0.25">
      <c r="A3163" s="323"/>
    </row>
    <row r="3164" spans="1:1" x14ac:dyDescent="0.25">
      <c r="A3164" s="323"/>
    </row>
    <row r="3165" spans="1:1" x14ac:dyDescent="0.25">
      <c r="A3165" s="323"/>
    </row>
    <row r="3166" spans="1:1" x14ac:dyDescent="0.25">
      <c r="A3166" s="323"/>
    </row>
    <row r="3167" spans="1:1" x14ac:dyDescent="0.25">
      <c r="A3167" s="323"/>
    </row>
    <row r="3168" spans="1:1" x14ac:dyDescent="0.25">
      <c r="A3168" s="323"/>
    </row>
    <row r="3169" spans="1:1" x14ac:dyDescent="0.25">
      <c r="A3169" s="323"/>
    </row>
    <row r="3170" spans="1:1" x14ac:dyDescent="0.25">
      <c r="A3170" s="323"/>
    </row>
    <row r="3171" spans="1:1" x14ac:dyDescent="0.25">
      <c r="A3171" s="323"/>
    </row>
    <row r="3172" spans="1:1" x14ac:dyDescent="0.25">
      <c r="A3172" s="323"/>
    </row>
    <row r="3173" spans="1:1" x14ac:dyDescent="0.25">
      <c r="A3173" s="323"/>
    </row>
    <row r="3174" spans="1:1" x14ac:dyDescent="0.25">
      <c r="A3174" s="323"/>
    </row>
    <row r="3175" spans="1:1" x14ac:dyDescent="0.25">
      <c r="A3175" s="323"/>
    </row>
    <row r="3176" spans="1:1" x14ac:dyDescent="0.25">
      <c r="A3176" s="323"/>
    </row>
    <row r="3177" spans="1:1" x14ac:dyDescent="0.25">
      <c r="A3177" s="323"/>
    </row>
    <row r="3178" spans="1:1" x14ac:dyDescent="0.25">
      <c r="A3178" s="323"/>
    </row>
    <row r="3179" spans="1:1" x14ac:dyDescent="0.25">
      <c r="A3179" s="323"/>
    </row>
    <row r="3180" spans="1:1" x14ac:dyDescent="0.25">
      <c r="A3180" s="323"/>
    </row>
    <row r="3181" spans="1:1" x14ac:dyDescent="0.25">
      <c r="A3181" s="323"/>
    </row>
    <row r="3182" spans="1:1" x14ac:dyDescent="0.25">
      <c r="A3182" s="323"/>
    </row>
    <row r="3183" spans="1:1" x14ac:dyDescent="0.25">
      <c r="A3183" s="323"/>
    </row>
    <row r="3184" spans="1:1" x14ac:dyDescent="0.25">
      <c r="A3184" s="323"/>
    </row>
    <row r="3185" spans="1:1" x14ac:dyDescent="0.25">
      <c r="A3185" s="323"/>
    </row>
    <row r="3186" spans="1:1" x14ac:dyDescent="0.25">
      <c r="A3186" s="323"/>
    </row>
    <row r="3187" spans="1:1" x14ac:dyDescent="0.25">
      <c r="A3187" s="323"/>
    </row>
    <row r="3188" spans="1:1" x14ac:dyDescent="0.25">
      <c r="A3188" s="323"/>
    </row>
    <row r="3189" spans="1:1" x14ac:dyDescent="0.25">
      <c r="A3189" s="323"/>
    </row>
    <row r="3190" spans="1:1" x14ac:dyDescent="0.25">
      <c r="A3190" s="323"/>
    </row>
    <row r="3191" spans="1:1" x14ac:dyDescent="0.25">
      <c r="A3191" s="323"/>
    </row>
    <row r="3192" spans="1:1" x14ac:dyDescent="0.25">
      <c r="A3192" s="323"/>
    </row>
    <row r="3193" spans="1:1" x14ac:dyDescent="0.25">
      <c r="A3193" s="323"/>
    </row>
    <row r="3194" spans="1:1" x14ac:dyDescent="0.25">
      <c r="A3194" s="323"/>
    </row>
    <row r="3195" spans="1:1" x14ac:dyDescent="0.25">
      <c r="A3195" s="323"/>
    </row>
    <row r="3196" spans="1:1" x14ac:dyDescent="0.25">
      <c r="A3196" s="323"/>
    </row>
    <row r="3197" spans="1:1" x14ac:dyDescent="0.25">
      <c r="A3197" s="323"/>
    </row>
    <row r="3198" spans="1:1" x14ac:dyDescent="0.25">
      <c r="A3198" s="323"/>
    </row>
    <row r="3199" spans="1:1" x14ac:dyDescent="0.25">
      <c r="A3199" s="323"/>
    </row>
    <row r="3200" spans="1:1" x14ac:dyDescent="0.25">
      <c r="A3200" s="323"/>
    </row>
    <row r="3201" spans="1:1" x14ac:dyDescent="0.25">
      <c r="A3201" s="323"/>
    </row>
    <row r="3202" spans="1:1" x14ac:dyDescent="0.25">
      <c r="A3202" s="323"/>
    </row>
    <row r="3203" spans="1:1" x14ac:dyDescent="0.25">
      <c r="A3203" s="323"/>
    </row>
    <row r="3204" spans="1:1" x14ac:dyDescent="0.25">
      <c r="A3204" s="323"/>
    </row>
    <row r="3205" spans="1:1" x14ac:dyDescent="0.25">
      <c r="A3205" s="323"/>
    </row>
    <row r="3206" spans="1:1" x14ac:dyDescent="0.25">
      <c r="A3206" s="323"/>
    </row>
    <row r="3207" spans="1:1" x14ac:dyDescent="0.25">
      <c r="A3207" s="323"/>
    </row>
    <row r="3208" spans="1:1" x14ac:dyDescent="0.25">
      <c r="A3208" s="323"/>
    </row>
    <row r="3209" spans="1:1" x14ac:dyDescent="0.25">
      <c r="A3209" s="323"/>
    </row>
    <row r="3210" spans="1:1" x14ac:dyDescent="0.25">
      <c r="A3210" s="323"/>
    </row>
    <row r="3211" spans="1:1" x14ac:dyDescent="0.25">
      <c r="A3211" s="323"/>
    </row>
    <row r="3212" spans="1:1" x14ac:dyDescent="0.25">
      <c r="A3212" s="323"/>
    </row>
    <row r="3213" spans="1:1" x14ac:dyDescent="0.25">
      <c r="A3213" s="323"/>
    </row>
    <row r="3214" spans="1:1" x14ac:dyDescent="0.25">
      <c r="A3214" s="323"/>
    </row>
    <row r="3215" spans="1:1" x14ac:dyDescent="0.25">
      <c r="A3215" s="323"/>
    </row>
    <row r="3216" spans="1:1" x14ac:dyDescent="0.25">
      <c r="A3216" s="323"/>
    </row>
    <row r="3217" spans="1:1" x14ac:dyDescent="0.25">
      <c r="A3217" s="323"/>
    </row>
    <row r="3218" spans="1:1" x14ac:dyDescent="0.25">
      <c r="A3218" s="323"/>
    </row>
    <row r="3219" spans="1:1" x14ac:dyDescent="0.25">
      <c r="A3219" s="323"/>
    </row>
    <row r="3220" spans="1:1" x14ac:dyDescent="0.25">
      <c r="A3220" s="323"/>
    </row>
    <row r="3221" spans="1:1" x14ac:dyDescent="0.25">
      <c r="A3221" s="323"/>
    </row>
    <row r="3222" spans="1:1" x14ac:dyDescent="0.25">
      <c r="A3222" s="323"/>
    </row>
    <row r="3223" spans="1:1" x14ac:dyDescent="0.25">
      <c r="A3223" s="323"/>
    </row>
    <row r="3224" spans="1:1" x14ac:dyDescent="0.25">
      <c r="A3224" s="323"/>
    </row>
    <row r="3225" spans="1:1" x14ac:dyDescent="0.25">
      <c r="A3225" s="323"/>
    </row>
    <row r="3226" spans="1:1" x14ac:dyDescent="0.25">
      <c r="A3226" s="323"/>
    </row>
    <row r="3227" spans="1:1" x14ac:dyDescent="0.25">
      <c r="A3227" s="323"/>
    </row>
    <row r="3228" spans="1:1" x14ac:dyDescent="0.25">
      <c r="A3228" s="323"/>
    </row>
    <row r="3229" spans="1:1" x14ac:dyDescent="0.25">
      <c r="A3229" s="323"/>
    </row>
    <row r="3230" spans="1:1" x14ac:dyDescent="0.25">
      <c r="A3230" s="323"/>
    </row>
    <row r="3231" spans="1:1" x14ac:dyDescent="0.25">
      <c r="A3231" s="323"/>
    </row>
    <row r="3232" spans="1:1" x14ac:dyDescent="0.25">
      <c r="A3232" s="323"/>
    </row>
    <row r="3233" spans="1:1" x14ac:dyDescent="0.25">
      <c r="A3233" s="323"/>
    </row>
    <row r="3234" spans="1:1" x14ac:dyDescent="0.25">
      <c r="A3234" s="323"/>
    </row>
    <row r="3235" spans="1:1" x14ac:dyDescent="0.25">
      <c r="A3235" s="323"/>
    </row>
    <row r="3236" spans="1:1" x14ac:dyDescent="0.25">
      <c r="A3236" s="323"/>
    </row>
    <row r="3237" spans="1:1" x14ac:dyDescent="0.25">
      <c r="A3237" s="323"/>
    </row>
    <row r="3238" spans="1:1" x14ac:dyDescent="0.25">
      <c r="A3238" s="323"/>
    </row>
    <row r="3239" spans="1:1" x14ac:dyDescent="0.25">
      <c r="A3239" s="323"/>
    </row>
    <row r="3240" spans="1:1" x14ac:dyDescent="0.25">
      <c r="A3240" s="323"/>
    </row>
    <row r="3241" spans="1:1" x14ac:dyDescent="0.25">
      <c r="A3241" s="323"/>
    </row>
    <row r="3242" spans="1:1" x14ac:dyDescent="0.25">
      <c r="A3242" s="323"/>
    </row>
    <row r="3243" spans="1:1" x14ac:dyDescent="0.25">
      <c r="A3243" s="323"/>
    </row>
    <row r="3244" spans="1:1" x14ac:dyDescent="0.25">
      <c r="A3244" s="323"/>
    </row>
    <row r="3245" spans="1:1" x14ac:dyDescent="0.25">
      <c r="A3245" s="323"/>
    </row>
    <row r="3246" spans="1:1" x14ac:dyDescent="0.25">
      <c r="A3246" s="323"/>
    </row>
    <row r="3247" spans="1:1" x14ac:dyDescent="0.25">
      <c r="A3247" s="323"/>
    </row>
    <row r="3248" spans="1:1" x14ac:dyDescent="0.25">
      <c r="A3248" s="323"/>
    </row>
    <row r="3249" spans="1:1" x14ac:dyDescent="0.25">
      <c r="A3249" s="323"/>
    </row>
    <row r="3250" spans="1:1" x14ac:dyDescent="0.25">
      <c r="A3250" s="323"/>
    </row>
    <row r="3251" spans="1:1" x14ac:dyDescent="0.25">
      <c r="A3251" s="323"/>
    </row>
    <row r="3252" spans="1:1" x14ac:dyDescent="0.25">
      <c r="A3252" s="323"/>
    </row>
    <row r="3253" spans="1:1" x14ac:dyDescent="0.25">
      <c r="A3253" s="323"/>
    </row>
    <row r="3254" spans="1:1" x14ac:dyDescent="0.25">
      <c r="A3254" s="323"/>
    </row>
    <row r="3255" spans="1:1" x14ac:dyDescent="0.25">
      <c r="A3255" s="323"/>
    </row>
    <row r="3256" spans="1:1" x14ac:dyDescent="0.25">
      <c r="A3256" s="323"/>
    </row>
    <row r="3257" spans="1:1" x14ac:dyDescent="0.25">
      <c r="A3257" s="323"/>
    </row>
    <row r="3258" spans="1:1" x14ac:dyDescent="0.25">
      <c r="A3258" s="323"/>
    </row>
    <row r="3259" spans="1:1" x14ac:dyDescent="0.25">
      <c r="A3259" s="323"/>
    </row>
    <row r="3260" spans="1:1" x14ac:dyDescent="0.25">
      <c r="A3260" s="323"/>
    </row>
    <row r="3261" spans="1:1" x14ac:dyDescent="0.25">
      <c r="A3261" s="323"/>
    </row>
    <row r="3262" spans="1:1" x14ac:dyDescent="0.25">
      <c r="A3262" s="323"/>
    </row>
    <row r="3263" spans="1:1" x14ac:dyDescent="0.25">
      <c r="A3263" s="323"/>
    </row>
    <row r="3264" spans="1:1" x14ac:dyDescent="0.25">
      <c r="A3264" s="323"/>
    </row>
    <row r="3265" spans="1:1" x14ac:dyDescent="0.25">
      <c r="A3265" s="323"/>
    </row>
    <row r="3266" spans="1:1" x14ac:dyDescent="0.25">
      <c r="A3266" s="323"/>
    </row>
    <row r="3267" spans="1:1" x14ac:dyDescent="0.25">
      <c r="A3267" s="323"/>
    </row>
    <row r="3268" spans="1:1" x14ac:dyDescent="0.25">
      <c r="A3268" s="323"/>
    </row>
    <row r="3269" spans="1:1" x14ac:dyDescent="0.25">
      <c r="A3269" s="323"/>
    </row>
    <row r="3270" spans="1:1" x14ac:dyDescent="0.25">
      <c r="A3270" s="323"/>
    </row>
    <row r="3271" spans="1:1" x14ac:dyDescent="0.25">
      <c r="A3271" s="323"/>
    </row>
    <row r="3272" spans="1:1" x14ac:dyDescent="0.25">
      <c r="A3272" s="323"/>
    </row>
    <row r="3273" spans="1:1" x14ac:dyDescent="0.25">
      <c r="A3273" s="323"/>
    </row>
    <row r="3274" spans="1:1" x14ac:dyDescent="0.25">
      <c r="A3274" s="323"/>
    </row>
    <row r="3275" spans="1:1" x14ac:dyDescent="0.25">
      <c r="A3275" s="323"/>
    </row>
    <row r="3276" spans="1:1" x14ac:dyDescent="0.25">
      <c r="A3276" s="323"/>
    </row>
    <row r="3277" spans="1:1" x14ac:dyDescent="0.25">
      <c r="A3277" s="323"/>
    </row>
    <row r="3278" spans="1:1" x14ac:dyDescent="0.25">
      <c r="A3278" s="323"/>
    </row>
    <row r="3279" spans="1:1" x14ac:dyDescent="0.25">
      <c r="A3279" s="323"/>
    </row>
    <row r="3280" spans="1:1" x14ac:dyDescent="0.25">
      <c r="A3280" s="323"/>
    </row>
    <row r="3281" spans="1:1" x14ac:dyDescent="0.25">
      <c r="A3281" s="323"/>
    </row>
    <row r="3282" spans="1:1" x14ac:dyDescent="0.25">
      <c r="A3282" s="323"/>
    </row>
    <row r="3283" spans="1:1" x14ac:dyDescent="0.25">
      <c r="A3283" s="323"/>
    </row>
    <row r="3284" spans="1:1" x14ac:dyDescent="0.25">
      <c r="A3284" s="323"/>
    </row>
    <row r="3285" spans="1:1" x14ac:dyDescent="0.25">
      <c r="A3285" s="323"/>
    </row>
    <row r="3286" spans="1:1" x14ac:dyDescent="0.25">
      <c r="A3286" s="323"/>
    </row>
    <row r="3287" spans="1:1" x14ac:dyDescent="0.25">
      <c r="A3287" s="323"/>
    </row>
    <row r="3288" spans="1:1" x14ac:dyDescent="0.25">
      <c r="A3288" s="323"/>
    </row>
    <row r="3289" spans="1:1" x14ac:dyDescent="0.25">
      <c r="A3289" s="323"/>
    </row>
    <row r="3290" spans="1:1" x14ac:dyDescent="0.25">
      <c r="A3290" s="323"/>
    </row>
    <row r="3291" spans="1:1" x14ac:dyDescent="0.25">
      <c r="A3291" s="323"/>
    </row>
    <row r="3292" spans="1:1" x14ac:dyDescent="0.25">
      <c r="A3292" s="323"/>
    </row>
    <row r="3293" spans="1:1" x14ac:dyDescent="0.25">
      <c r="A3293" s="323"/>
    </row>
    <row r="3294" spans="1:1" x14ac:dyDescent="0.25">
      <c r="A3294" s="323"/>
    </row>
    <row r="3295" spans="1:1" x14ac:dyDescent="0.25">
      <c r="A3295" s="323"/>
    </row>
    <row r="3296" spans="1:1" x14ac:dyDescent="0.25">
      <c r="A3296" s="323"/>
    </row>
    <row r="3297" spans="1:1" x14ac:dyDescent="0.25">
      <c r="A3297" s="323"/>
    </row>
    <row r="3298" spans="1:1" x14ac:dyDescent="0.25">
      <c r="A3298" s="323"/>
    </row>
    <row r="3299" spans="1:1" x14ac:dyDescent="0.25">
      <c r="A3299" s="323"/>
    </row>
    <row r="3300" spans="1:1" x14ac:dyDescent="0.25">
      <c r="A3300" s="323"/>
    </row>
    <row r="3301" spans="1:1" x14ac:dyDescent="0.25">
      <c r="A3301" s="323"/>
    </row>
    <row r="3302" spans="1:1" x14ac:dyDescent="0.25">
      <c r="A3302" s="323"/>
    </row>
    <row r="3303" spans="1:1" x14ac:dyDescent="0.25">
      <c r="A3303" s="323"/>
    </row>
    <row r="3304" spans="1:1" x14ac:dyDescent="0.25">
      <c r="A3304" s="323"/>
    </row>
    <row r="3305" spans="1:1" x14ac:dyDescent="0.25">
      <c r="A3305" s="323"/>
    </row>
    <row r="3306" spans="1:1" x14ac:dyDescent="0.25">
      <c r="A3306" s="323"/>
    </row>
    <row r="3307" spans="1:1" x14ac:dyDescent="0.25">
      <c r="A3307" s="323"/>
    </row>
    <row r="3308" spans="1:1" x14ac:dyDescent="0.25">
      <c r="A3308" s="323"/>
    </row>
    <row r="3309" spans="1:1" x14ac:dyDescent="0.25">
      <c r="A3309" s="323"/>
    </row>
    <row r="3310" spans="1:1" x14ac:dyDescent="0.25">
      <c r="A3310" s="323"/>
    </row>
    <row r="3311" spans="1:1" x14ac:dyDescent="0.25">
      <c r="A3311" s="323"/>
    </row>
    <row r="3312" spans="1:1" x14ac:dyDescent="0.25">
      <c r="A3312" s="323"/>
    </row>
    <row r="3313" spans="1:1" x14ac:dyDescent="0.25">
      <c r="A3313" s="323"/>
    </row>
    <row r="3314" spans="1:1" x14ac:dyDescent="0.25">
      <c r="A3314" s="323"/>
    </row>
    <row r="3315" spans="1:1" x14ac:dyDescent="0.25">
      <c r="A3315" s="323"/>
    </row>
    <row r="3316" spans="1:1" x14ac:dyDescent="0.25">
      <c r="A3316" s="323"/>
    </row>
    <row r="3317" spans="1:1" x14ac:dyDescent="0.25">
      <c r="A3317" s="323"/>
    </row>
    <row r="3318" spans="1:1" x14ac:dyDescent="0.25">
      <c r="A3318" s="323"/>
    </row>
    <row r="3319" spans="1:1" x14ac:dyDescent="0.25">
      <c r="A3319" s="323"/>
    </row>
    <row r="3320" spans="1:1" x14ac:dyDescent="0.25">
      <c r="A3320" s="323"/>
    </row>
    <row r="3321" spans="1:1" x14ac:dyDescent="0.25">
      <c r="A3321" s="323"/>
    </row>
    <row r="3322" spans="1:1" x14ac:dyDescent="0.25">
      <c r="A3322" s="323"/>
    </row>
    <row r="3323" spans="1:1" x14ac:dyDescent="0.25">
      <c r="A3323" s="323"/>
    </row>
    <row r="3324" spans="1:1" x14ac:dyDescent="0.25">
      <c r="A3324" s="323"/>
    </row>
    <row r="3325" spans="1:1" x14ac:dyDescent="0.25">
      <c r="A3325" s="323"/>
    </row>
    <row r="3326" spans="1:1" x14ac:dyDescent="0.25">
      <c r="A3326" s="323"/>
    </row>
    <row r="3327" spans="1:1" x14ac:dyDescent="0.25">
      <c r="A3327" s="323"/>
    </row>
    <row r="3328" spans="1:1" x14ac:dyDescent="0.25">
      <c r="A3328" s="323"/>
    </row>
    <row r="3329" spans="1:1" x14ac:dyDescent="0.25">
      <c r="A3329" s="323"/>
    </row>
    <row r="3330" spans="1:1" x14ac:dyDescent="0.25">
      <c r="A3330" s="323"/>
    </row>
    <row r="3331" spans="1:1" x14ac:dyDescent="0.25">
      <c r="A3331" s="323"/>
    </row>
    <row r="3332" spans="1:1" x14ac:dyDescent="0.25">
      <c r="A3332" s="323"/>
    </row>
    <row r="3333" spans="1:1" x14ac:dyDescent="0.25">
      <c r="A3333" s="323"/>
    </row>
    <row r="3334" spans="1:1" x14ac:dyDescent="0.25">
      <c r="A3334" s="323"/>
    </row>
    <row r="3335" spans="1:1" x14ac:dyDescent="0.25">
      <c r="A3335" s="323"/>
    </row>
    <row r="3336" spans="1:1" x14ac:dyDescent="0.25">
      <c r="A3336" s="323"/>
    </row>
    <row r="3337" spans="1:1" x14ac:dyDescent="0.25">
      <c r="A3337" s="323"/>
    </row>
    <row r="3338" spans="1:1" x14ac:dyDescent="0.25">
      <c r="A3338" s="323"/>
    </row>
    <row r="3339" spans="1:1" x14ac:dyDescent="0.25">
      <c r="A3339" s="323"/>
    </row>
    <row r="3340" spans="1:1" x14ac:dyDescent="0.25">
      <c r="A3340" s="323"/>
    </row>
    <row r="3341" spans="1:1" x14ac:dyDescent="0.25">
      <c r="A3341" s="323"/>
    </row>
    <row r="3342" spans="1:1" x14ac:dyDescent="0.25">
      <c r="A3342" s="323"/>
    </row>
    <row r="3343" spans="1:1" x14ac:dyDescent="0.25">
      <c r="A3343" s="323"/>
    </row>
    <row r="3344" spans="1:1" x14ac:dyDescent="0.25">
      <c r="A3344" s="323"/>
    </row>
    <row r="3345" spans="1:1" x14ac:dyDescent="0.25">
      <c r="A3345" s="323"/>
    </row>
    <row r="3346" spans="1:1" x14ac:dyDescent="0.25">
      <c r="A3346" s="323"/>
    </row>
    <row r="3347" spans="1:1" x14ac:dyDescent="0.25">
      <c r="A3347" s="323"/>
    </row>
    <row r="3348" spans="1:1" x14ac:dyDescent="0.25">
      <c r="A3348" s="323"/>
    </row>
    <row r="3349" spans="1:1" x14ac:dyDescent="0.25">
      <c r="A3349" s="323"/>
    </row>
    <row r="3350" spans="1:1" x14ac:dyDescent="0.25">
      <c r="A3350" s="323"/>
    </row>
    <row r="3351" spans="1:1" x14ac:dyDescent="0.25">
      <c r="A3351" s="323"/>
    </row>
    <row r="3352" spans="1:1" x14ac:dyDescent="0.25">
      <c r="A3352" s="323"/>
    </row>
    <row r="3353" spans="1:1" x14ac:dyDescent="0.25">
      <c r="A3353" s="323"/>
    </row>
    <row r="3354" spans="1:1" x14ac:dyDescent="0.25">
      <c r="A3354" s="323"/>
    </row>
    <row r="3355" spans="1:1" x14ac:dyDescent="0.25">
      <c r="A3355" s="323"/>
    </row>
    <row r="3356" spans="1:1" x14ac:dyDescent="0.25">
      <c r="A3356" s="323"/>
    </row>
    <row r="3357" spans="1:1" x14ac:dyDescent="0.25">
      <c r="A3357" s="323"/>
    </row>
    <row r="3358" spans="1:1" x14ac:dyDescent="0.25">
      <c r="A3358" s="323"/>
    </row>
    <row r="3359" spans="1:1" x14ac:dyDescent="0.25">
      <c r="A3359" s="323"/>
    </row>
    <row r="3360" spans="1:1" x14ac:dyDescent="0.25">
      <c r="A3360" s="323"/>
    </row>
    <row r="3361" spans="1:1" x14ac:dyDescent="0.25">
      <c r="A3361" s="323"/>
    </row>
    <row r="3362" spans="1:1" x14ac:dyDescent="0.25">
      <c r="A3362" s="323"/>
    </row>
    <row r="3363" spans="1:1" x14ac:dyDescent="0.25">
      <c r="A3363" s="323"/>
    </row>
    <row r="3364" spans="1:1" x14ac:dyDescent="0.25">
      <c r="A3364" s="323"/>
    </row>
    <row r="3365" spans="1:1" x14ac:dyDescent="0.25">
      <c r="A3365" s="323"/>
    </row>
    <row r="3366" spans="1:1" x14ac:dyDescent="0.25">
      <c r="A3366" s="323"/>
    </row>
    <row r="3367" spans="1:1" x14ac:dyDescent="0.25">
      <c r="A3367" s="323"/>
    </row>
    <row r="3368" spans="1:1" x14ac:dyDescent="0.25">
      <c r="A3368" s="323"/>
    </row>
    <row r="3369" spans="1:1" x14ac:dyDescent="0.25">
      <c r="A3369" s="323"/>
    </row>
    <row r="3370" spans="1:1" x14ac:dyDescent="0.25">
      <c r="A3370" s="323"/>
    </row>
    <row r="3371" spans="1:1" x14ac:dyDescent="0.25">
      <c r="A3371" s="323"/>
    </row>
    <row r="3372" spans="1:1" x14ac:dyDescent="0.25">
      <c r="A3372" s="323"/>
    </row>
    <row r="3373" spans="1:1" x14ac:dyDescent="0.25">
      <c r="A3373" s="323"/>
    </row>
    <row r="3374" spans="1:1" x14ac:dyDescent="0.25">
      <c r="A3374" s="323"/>
    </row>
    <row r="3375" spans="1:1" x14ac:dyDescent="0.25">
      <c r="A3375" s="323"/>
    </row>
    <row r="3376" spans="1:1" x14ac:dyDescent="0.25">
      <c r="A3376" s="323"/>
    </row>
    <row r="3377" spans="1:1" x14ac:dyDescent="0.25">
      <c r="A3377" s="323"/>
    </row>
    <row r="3378" spans="1:1" x14ac:dyDescent="0.25">
      <c r="A3378" s="323"/>
    </row>
    <row r="3379" spans="1:1" x14ac:dyDescent="0.25">
      <c r="A3379" s="323"/>
    </row>
    <row r="3380" spans="1:1" x14ac:dyDescent="0.25">
      <c r="A3380" s="323"/>
    </row>
    <row r="3381" spans="1:1" x14ac:dyDescent="0.25">
      <c r="A3381" s="323"/>
    </row>
    <row r="3382" spans="1:1" x14ac:dyDescent="0.25">
      <c r="A3382" s="323"/>
    </row>
    <row r="3383" spans="1:1" x14ac:dyDescent="0.25">
      <c r="A3383" s="323"/>
    </row>
    <row r="3384" spans="1:1" x14ac:dyDescent="0.25">
      <c r="A3384" s="323"/>
    </row>
    <row r="3385" spans="1:1" x14ac:dyDescent="0.25">
      <c r="A3385" s="323"/>
    </row>
    <row r="3386" spans="1:1" x14ac:dyDescent="0.25">
      <c r="A3386" s="323"/>
    </row>
    <row r="3387" spans="1:1" x14ac:dyDescent="0.25">
      <c r="A3387" s="323"/>
    </row>
    <row r="3388" spans="1:1" x14ac:dyDescent="0.25">
      <c r="A3388" s="323"/>
    </row>
    <row r="3389" spans="1:1" x14ac:dyDescent="0.25">
      <c r="A3389" s="323"/>
    </row>
    <row r="3390" spans="1:1" x14ac:dyDescent="0.25">
      <c r="A3390" s="323"/>
    </row>
    <row r="3391" spans="1:1" x14ac:dyDescent="0.25">
      <c r="A3391" s="323"/>
    </row>
    <row r="3392" spans="1:1" x14ac:dyDescent="0.25">
      <c r="A3392" s="323"/>
    </row>
    <row r="3393" spans="1:1" x14ac:dyDescent="0.25">
      <c r="A3393" s="323"/>
    </row>
    <row r="3394" spans="1:1" x14ac:dyDescent="0.25">
      <c r="A3394" s="323"/>
    </row>
    <row r="3395" spans="1:1" x14ac:dyDescent="0.25">
      <c r="A3395" s="323"/>
    </row>
    <row r="3396" spans="1:1" x14ac:dyDescent="0.25">
      <c r="A3396" s="323"/>
    </row>
    <row r="3397" spans="1:1" x14ac:dyDescent="0.25">
      <c r="A3397" s="323"/>
    </row>
    <row r="3398" spans="1:1" x14ac:dyDescent="0.25">
      <c r="A3398" s="323"/>
    </row>
    <row r="3399" spans="1:1" x14ac:dyDescent="0.25">
      <c r="A3399" s="323"/>
    </row>
    <row r="3400" spans="1:1" x14ac:dyDescent="0.25">
      <c r="A3400" s="323"/>
    </row>
    <row r="3401" spans="1:1" x14ac:dyDescent="0.25">
      <c r="A3401" s="323"/>
    </row>
    <row r="3402" spans="1:1" x14ac:dyDescent="0.25">
      <c r="A3402" s="323"/>
    </row>
    <row r="3403" spans="1:1" x14ac:dyDescent="0.25">
      <c r="A3403" s="323"/>
    </row>
    <row r="3404" spans="1:1" x14ac:dyDescent="0.25">
      <c r="A3404" s="323"/>
    </row>
    <row r="3405" spans="1:1" x14ac:dyDescent="0.25">
      <c r="A3405" s="323"/>
    </row>
    <row r="3406" spans="1:1" x14ac:dyDescent="0.25">
      <c r="A3406" s="323"/>
    </row>
    <row r="3407" spans="1:1" x14ac:dyDescent="0.25">
      <c r="A3407" s="323"/>
    </row>
    <row r="3408" spans="1:1" x14ac:dyDescent="0.25">
      <c r="A3408" s="323"/>
    </row>
    <row r="3409" spans="1:1" x14ac:dyDescent="0.25">
      <c r="A3409" s="323"/>
    </row>
    <row r="3410" spans="1:1" x14ac:dyDescent="0.25">
      <c r="A3410" s="323"/>
    </row>
    <row r="3411" spans="1:1" x14ac:dyDescent="0.25">
      <c r="A3411" s="323"/>
    </row>
    <row r="3412" spans="1:1" x14ac:dyDescent="0.25">
      <c r="A3412" s="323"/>
    </row>
    <row r="3413" spans="1:1" x14ac:dyDescent="0.25">
      <c r="A3413" s="323"/>
    </row>
    <row r="3414" spans="1:1" x14ac:dyDescent="0.25">
      <c r="A3414" s="323"/>
    </row>
    <row r="3415" spans="1:1" x14ac:dyDescent="0.25">
      <c r="A3415" s="323"/>
    </row>
    <row r="3416" spans="1:1" x14ac:dyDescent="0.25">
      <c r="A3416" s="323"/>
    </row>
    <row r="3417" spans="1:1" x14ac:dyDescent="0.25">
      <c r="A3417" s="323"/>
    </row>
    <row r="3418" spans="1:1" x14ac:dyDescent="0.25">
      <c r="A3418" s="323"/>
    </row>
    <row r="3419" spans="1:1" x14ac:dyDescent="0.25">
      <c r="A3419" s="323"/>
    </row>
    <row r="3420" spans="1:1" x14ac:dyDescent="0.25">
      <c r="A3420" s="323"/>
    </row>
    <row r="3421" spans="1:1" x14ac:dyDescent="0.25">
      <c r="A3421" s="323"/>
    </row>
    <row r="3422" spans="1:1" x14ac:dyDescent="0.25">
      <c r="A3422" s="323"/>
    </row>
    <row r="3423" spans="1:1" x14ac:dyDescent="0.25">
      <c r="A3423" s="323"/>
    </row>
    <row r="3424" spans="1:1" x14ac:dyDescent="0.25">
      <c r="A3424" s="323"/>
    </row>
    <row r="3425" spans="1:1" x14ac:dyDescent="0.25">
      <c r="A3425" s="323"/>
    </row>
    <row r="3426" spans="1:1" x14ac:dyDescent="0.25">
      <c r="A3426" s="323"/>
    </row>
    <row r="3427" spans="1:1" x14ac:dyDescent="0.25">
      <c r="A3427" s="323"/>
    </row>
    <row r="3428" spans="1:1" x14ac:dyDescent="0.25">
      <c r="A3428" s="323"/>
    </row>
    <row r="3429" spans="1:1" x14ac:dyDescent="0.25">
      <c r="A3429" s="323"/>
    </row>
    <row r="3430" spans="1:1" x14ac:dyDescent="0.25">
      <c r="A3430" s="323"/>
    </row>
    <row r="3431" spans="1:1" x14ac:dyDescent="0.25">
      <c r="A3431" s="323"/>
    </row>
    <row r="3432" spans="1:1" x14ac:dyDescent="0.25">
      <c r="A3432" s="323"/>
    </row>
    <row r="3433" spans="1:1" x14ac:dyDescent="0.25">
      <c r="A3433" s="323"/>
    </row>
    <row r="3434" spans="1:1" x14ac:dyDescent="0.25">
      <c r="A3434" s="323"/>
    </row>
    <row r="3435" spans="1:1" x14ac:dyDescent="0.25">
      <c r="A3435" s="323"/>
    </row>
    <row r="3436" spans="1:1" x14ac:dyDescent="0.25">
      <c r="A3436" s="323"/>
    </row>
    <row r="3437" spans="1:1" x14ac:dyDescent="0.25">
      <c r="A3437" s="323"/>
    </row>
    <row r="3438" spans="1:1" x14ac:dyDescent="0.25">
      <c r="A3438" s="323"/>
    </row>
    <row r="3439" spans="1:1" x14ac:dyDescent="0.25">
      <c r="A3439" s="323"/>
    </row>
    <row r="3440" spans="1:1" x14ac:dyDescent="0.25">
      <c r="A3440" s="323"/>
    </row>
    <row r="3441" spans="1:1" x14ac:dyDescent="0.25">
      <c r="A3441" s="323"/>
    </row>
    <row r="3442" spans="1:1" x14ac:dyDescent="0.25">
      <c r="A3442" s="323"/>
    </row>
    <row r="3443" spans="1:1" x14ac:dyDescent="0.25">
      <c r="A3443" s="323"/>
    </row>
    <row r="3444" spans="1:1" x14ac:dyDescent="0.25">
      <c r="A3444" s="323"/>
    </row>
    <row r="3445" spans="1:1" x14ac:dyDescent="0.25">
      <c r="A3445" s="323"/>
    </row>
    <row r="3446" spans="1:1" x14ac:dyDescent="0.25">
      <c r="A3446" s="323"/>
    </row>
    <row r="3447" spans="1:1" x14ac:dyDescent="0.25">
      <c r="A3447" s="323"/>
    </row>
    <row r="3448" spans="1:1" x14ac:dyDescent="0.25">
      <c r="A3448" s="323"/>
    </row>
    <row r="3449" spans="1:1" x14ac:dyDescent="0.25">
      <c r="A3449" s="323"/>
    </row>
    <row r="3450" spans="1:1" x14ac:dyDescent="0.25">
      <c r="A3450" s="323"/>
    </row>
    <row r="3451" spans="1:1" x14ac:dyDescent="0.25">
      <c r="A3451" s="323"/>
    </row>
    <row r="3452" spans="1:1" x14ac:dyDescent="0.25">
      <c r="A3452" s="323"/>
    </row>
    <row r="3453" spans="1:1" x14ac:dyDescent="0.25">
      <c r="A3453" s="323"/>
    </row>
    <row r="3454" spans="1:1" x14ac:dyDescent="0.25">
      <c r="A3454" s="323"/>
    </row>
    <row r="3455" spans="1:1" x14ac:dyDescent="0.25">
      <c r="A3455" s="323"/>
    </row>
    <row r="3456" spans="1:1" x14ac:dyDescent="0.25">
      <c r="A3456" s="323"/>
    </row>
    <row r="3457" spans="1:1" x14ac:dyDescent="0.25">
      <c r="A3457" s="323"/>
    </row>
    <row r="3458" spans="1:1" x14ac:dyDescent="0.25">
      <c r="A3458" s="323"/>
    </row>
    <row r="3459" spans="1:1" x14ac:dyDescent="0.25">
      <c r="A3459" s="323"/>
    </row>
    <row r="3460" spans="1:1" x14ac:dyDescent="0.25">
      <c r="A3460" s="323"/>
    </row>
    <row r="3461" spans="1:1" x14ac:dyDescent="0.25">
      <c r="A3461" s="323"/>
    </row>
    <row r="3462" spans="1:1" x14ac:dyDescent="0.25">
      <c r="A3462" s="323"/>
    </row>
    <row r="3463" spans="1:1" x14ac:dyDescent="0.25">
      <c r="A3463" s="323"/>
    </row>
    <row r="3464" spans="1:1" x14ac:dyDescent="0.25">
      <c r="A3464" s="323"/>
    </row>
    <row r="3465" spans="1:1" x14ac:dyDescent="0.25">
      <c r="A3465" s="323"/>
    </row>
    <row r="3466" spans="1:1" x14ac:dyDescent="0.25">
      <c r="A3466" s="323"/>
    </row>
    <row r="3467" spans="1:1" x14ac:dyDescent="0.25">
      <c r="A3467" s="323"/>
    </row>
    <row r="3468" spans="1:1" x14ac:dyDescent="0.25">
      <c r="A3468" s="323"/>
    </row>
    <row r="3469" spans="1:1" x14ac:dyDescent="0.25">
      <c r="A3469" s="323"/>
    </row>
    <row r="3470" spans="1:1" x14ac:dyDescent="0.25">
      <c r="A3470" s="323"/>
    </row>
    <row r="3471" spans="1:1" x14ac:dyDescent="0.25">
      <c r="A3471" s="323"/>
    </row>
    <row r="3472" spans="1:1" x14ac:dyDescent="0.25">
      <c r="A3472" s="323"/>
    </row>
    <row r="3473" spans="1:1" x14ac:dyDescent="0.25">
      <c r="A3473" s="323"/>
    </row>
    <row r="3474" spans="1:1" x14ac:dyDescent="0.25">
      <c r="A3474" s="323"/>
    </row>
    <row r="3475" spans="1:1" x14ac:dyDescent="0.25">
      <c r="A3475" s="323"/>
    </row>
    <row r="3476" spans="1:1" x14ac:dyDescent="0.25">
      <c r="A3476" s="323"/>
    </row>
    <row r="3477" spans="1:1" x14ac:dyDescent="0.25">
      <c r="A3477" s="323"/>
    </row>
    <row r="3478" spans="1:1" x14ac:dyDescent="0.25">
      <c r="A3478" s="323"/>
    </row>
    <row r="3479" spans="1:1" x14ac:dyDescent="0.25">
      <c r="A3479" s="323"/>
    </row>
    <row r="3480" spans="1:1" x14ac:dyDescent="0.25">
      <c r="A3480" s="323"/>
    </row>
    <row r="3481" spans="1:1" x14ac:dyDescent="0.25">
      <c r="A3481" s="323"/>
    </row>
    <row r="3482" spans="1:1" x14ac:dyDescent="0.25">
      <c r="A3482" s="323"/>
    </row>
    <row r="3483" spans="1:1" x14ac:dyDescent="0.25">
      <c r="A3483" s="323"/>
    </row>
    <row r="3484" spans="1:1" x14ac:dyDescent="0.25">
      <c r="A3484" s="323"/>
    </row>
    <row r="3485" spans="1:1" x14ac:dyDescent="0.25">
      <c r="A3485" s="323"/>
    </row>
    <row r="3486" spans="1:1" x14ac:dyDescent="0.25">
      <c r="A3486" s="323"/>
    </row>
    <row r="3487" spans="1:1" x14ac:dyDescent="0.25">
      <c r="A3487" s="323"/>
    </row>
    <row r="3488" spans="1:1" x14ac:dyDescent="0.25">
      <c r="A3488" s="323"/>
    </row>
    <row r="3489" spans="1:1" x14ac:dyDescent="0.25">
      <c r="A3489" s="323"/>
    </row>
    <row r="3490" spans="1:1" x14ac:dyDescent="0.25">
      <c r="A3490" s="323"/>
    </row>
    <row r="3491" spans="1:1" x14ac:dyDescent="0.25">
      <c r="A3491" s="323"/>
    </row>
    <row r="3492" spans="1:1" x14ac:dyDescent="0.25">
      <c r="A3492" s="323"/>
    </row>
    <row r="3493" spans="1:1" x14ac:dyDescent="0.25">
      <c r="A3493" s="323"/>
    </row>
    <row r="3494" spans="1:1" x14ac:dyDescent="0.25">
      <c r="A3494" s="323"/>
    </row>
    <row r="3495" spans="1:1" x14ac:dyDescent="0.25">
      <c r="A3495" s="323"/>
    </row>
    <row r="3496" spans="1:1" x14ac:dyDescent="0.25">
      <c r="A3496" s="323"/>
    </row>
    <row r="3497" spans="1:1" x14ac:dyDescent="0.25">
      <c r="A3497" s="323"/>
    </row>
    <row r="3498" spans="1:1" x14ac:dyDescent="0.25">
      <c r="A3498" s="323"/>
    </row>
    <row r="3499" spans="1:1" x14ac:dyDescent="0.25">
      <c r="A3499" s="323"/>
    </row>
    <row r="3500" spans="1:1" x14ac:dyDescent="0.25">
      <c r="A3500" s="323"/>
    </row>
    <row r="3501" spans="1:1" x14ac:dyDescent="0.25">
      <c r="A3501" s="323"/>
    </row>
    <row r="3502" spans="1:1" x14ac:dyDescent="0.25">
      <c r="A3502" s="323"/>
    </row>
    <row r="3503" spans="1:1" x14ac:dyDescent="0.25">
      <c r="A3503" s="323"/>
    </row>
    <row r="3504" spans="1:1" x14ac:dyDescent="0.25">
      <c r="A3504" s="323"/>
    </row>
    <row r="3505" spans="1:1" x14ac:dyDescent="0.25">
      <c r="A3505" s="323"/>
    </row>
    <row r="3506" spans="1:1" x14ac:dyDescent="0.25">
      <c r="A3506" s="323"/>
    </row>
    <row r="3507" spans="1:1" x14ac:dyDescent="0.25">
      <c r="A3507" s="323"/>
    </row>
    <row r="3508" spans="1:1" x14ac:dyDescent="0.25">
      <c r="A3508" s="323"/>
    </row>
    <row r="3509" spans="1:1" x14ac:dyDescent="0.25">
      <c r="A3509" s="323"/>
    </row>
    <row r="3510" spans="1:1" x14ac:dyDescent="0.25">
      <c r="A3510" s="323"/>
    </row>
    <row r="3511" spans="1:1" x14ac:dyDescent="0.25">
      <c r="A3511" s="323"/>
    </row>
    <row r="3512" spans="1:1" x14ac:dyDescent="0.25">
      <c r="A3512" s="323"/>
    </row>
    <row r="3513" spans="1:1" x14ac:dyDescent="0.25">
      <c r="A3513" s="323"/>
    </row>
    <row r="3514" spans="1:1" x14ac:dyDescent="0.25">
      <c r="A3514" s="323"/>
    </row>
    <row r="3515" spans="1:1" x14ac:dyDescent="0.25">
      <c r="A3515" s="323"/>
    </row>
    <row r="3516" spans="1:1" x14ac:dyDescent="0.25">
      <c r="A3516" s="323"/>
    </row>
    <row r="3517" spans="1:1" x14ac:dyDescent="0.25">
      <c r="A3517" s="323"/>
    </row>
    <row r="3518" spans="1:1" x14ac:dyDescent="0.25">
      <c r="A3518" s="323"/>
    </row>
    <row r="3519" spans="1:1" x14ac:dyDescent="0.25">
      <c r="A3519" s="323"/>
    </row>
    <row r="3520" spans="1:1" x14ac:dyDescent="0.25">
      <c r="A3520" s="323"/>
    </row>
    <row r="3521" spans="1:1" x14ac:dyDescent="0.25">
      <c r="A3521" s="323"/>
    </row>
    <row r="3522" spans="1:1" x14ac:dyDescent="0.25">
      <c r="A3522" s="323"/>
    </row>
    <row r="3523" spans="1:1" x14ac:dyDescent="0.25">
      <c r="A3523" s="323"/>
    </row>
    <row r="3524" spans="1:1" x14ac:dyDescent="0.25">
      <c r="A3524" s="323"/>
    </row>
    <row r="3525" spans="1:1" x14ac:dyDescent="0.25">
      <c r="A3525" s="323"/>
    </row>
    <row r="3526" spans="1:1" x14ac:dyDescent="0.25">
      <c r="A3526" s="323"/>
    </row>
    <row r="3527" spans="1:1" x14ac:dyDescent="0.25">
      <c r="A3527" s="323"/>
    </row>
    <row r="3528" spans="1:1" x14ac:dyDescent="0.25">
      <c r="A3528" s="323"/>
    </row>
    <row r="3529" spans="1:1" x14ac:dyDescent="0.25">
      <c r="A3529" s="323"/>
    </row>
    <row r="3530" spans="1:1" x14ac:dyDescent="0.25">
      <c r="A3530" s="323"/>
    </row>
    <row r="3531" spans="1:1" x14ac:dyDescent="0.25">
      <c r="A3531" s="323"/>
    </row>
    <row r="3532" spans="1:1" x14ac:dyDescent="0.25">
      <c r="A3532" s="323"/>
    </row>
    <row r="3533" spans="1:1" x14ac:dyDescent="0.25">
      <c r="A3533" s="323"/>
    </row>
    <row r="3534" spans="1:1" x14ac:dyDescent="0.25">
      <c r="A3534" s="323"/>
    </row>
    <row r="3535" spans="1:1" x14ac:dyDescent="0.25">
      <c r="A3535" s="323"/>
    </row>
    <row r="3536" spans="1:1" x14ac:dyDescent="0.25">
      <c r="A3536" s="323"/>
    </row>
    <row r="3537" spans="1:1" x14ac:dyDescent="0.25">
      <c r="A3537" s="323"/>
    </row>
    <row r="3538" spans="1:1" x14ac:dyDescent="0.25">
      <c r="A3538" s="323"/>
    </row>
    <row r="3539" spans="1:1" x14ac:dyDescent="0.25">
      <c r="A3539" s="323"/>
    </row>
    <row r="3540" spans="1:1" x14ac:dyDescent="0.25">
      <c r="A3540" s="323"/>
    </row>
    <row r="3541" spans="1:1" x14ac:dyDescent="0.25">
      <c r="A3541" s="323"/>
    </row>
    <row r="3542" spans="1:1" x14ac:dyDescent="0.25">
      <c r="A3542" s="323"/>
    </row>
    <row r="3543" spans="1:1" x14ac:dyDescent="0.25">
      <c r="A3543" s="323"/>
    </row>
    <row r="3544" spans="1:1" x14ac:dyDescent="0.25">
      <c r="A3544" s="323"/>
    </row>
    <row r="3545" spans="1:1" x14ac:dyDescent="0.25">
      <c r="A3545" s="323"/>
    </row>
    <row r="3546" spans="1:1" x14ac:dyDescent="0.25">
      <c r="A3546" s="323"/>
    </row>
    <row r="3547" spans="1:1" x14ac:dyDescent="0.25">
      <c r="A3547" s="323"/>
    </row>
    <row r="3548" spans="1:1" x14ac:dyDescent="0.25">
      <c r="A3548" s="323"/>
    </row>
    <row r="3549" spans="1:1" x14ac:dyDescent="0.25">
      <c r="A3549" s="323"/>
    </row>
    <row r="3550" spans="1:1" x14ac:dyDescent="0.25">
      <c r="A3550" s="323"/>
    </row>
    <row r="3551" spans="1:1" x14ac:dyDescent="0.25">
      <c r="A3551" s="323"/>
    </row>
    <row r="3552" spans="1:1" x14ac:dyDescent="0.25">
      <c r="A3552" s="323"/>
    </row>
    <row r="3553" spans="1:1" x14ac:dyDescent="0.25">
      <c r="A3553" s="323"/>
    </row>
    <row r="3554" spans="1:1" x14ac:dyDescent="0.25">
      <c r="A3554" s="323"/>
    </row>
    <row r="3555" spans="1:1" x14ac:dyDescent="0.25">
      <c r="A3555" s="323"/>
    </row>
    <row r="3556" spans="1:1" x14ac:dyDescent="0.25">
      <c r="A3556" s="323"/>
    </row>
    <row r="3557" spans="1:1" x14ac:dyDescent="0.25">
      <c r="A3557" s="323"/>
    </row>
    <row r="3558" spans="1:1" x14ac:dyDescent="0.25">
      <c r="A3558" s="323"/>
    </row>
    <row r="3559" spans="1:1" x14ac:dyDescent="0.25">
      <c r="A3559" s="323"/>
    </row>
    <row r="3560" spans="1:1" x14ac:dyDescent="0.25">
      <c r="A3560" s="323"/>
    </row>
    <row r="3561" spans="1:1" x14ac:dyDescent="0.25">
      <c r="A3561" s="323"/>
    </row>
    <row r="3562" spans="1:1" x14ac:dyDescent="0.25">
      <c r="A3562" s="323"/>
    </row>
    <row r="3563" spans="1:1" x14ac:dyDescent="0.25">
      <c r="A3563" s="323"/>
    </row>
    <row r="3564" spans="1:1" x14ac:dyDescent="0.25">
      <c r="A3564" s="323"/>
    </row>
    <row r="3565" spans="1:1" x14ac:dyDescent="0.25">
      <c r="A3565" s="323"/>
    </row>
    <row r="3566" spans="1:1" x14ac:dyDescent="0.25">
      <c r="A3566" s="323"/>
    </row>
    <row r="3567" spans="1:1" x14ac:dyDescent="0.25">
      <c r="A3567" s="323"/>
    </row>
    <row r="3568" spans="1:1" x14ac:dyDescent="0.25">
      <c r="A3568" s="323"/>
    </row>
    <row r="3569" spans="1:1" x14ac:dyDescent="0.25">
      <c r="A3569" s="323"/>
    </row>
    <row r="3570" spans="1:1" x14ac:dyDescent="0.25">
      <c r="A3570" s="323"/>
    </row>
    <row r="3571" spans="1:1" x14ac:dyDescent="0.25">
      <c r="A3571" s="323"/>
    </row>
    <row r="3572" spans="1:1" x14ac:dyDescent="0.25">
      <c r="A3572" s="323"/>
    </row>
    <row r="3573" spans="1:1" x14ac:dyDescent="0.25">
      <c r="A3573" s="323"/>
    </row>
    <row r="3574" spans="1:1" x14ac:dyDescent="0.25">
      <c r="A3574" s="323"/>
    </row>
    <row r="3575" spans="1:1" x14ac:dyDescent="0.25">
      <c r="A3575" s="323"/>
    </row>
    <row r="3576" spans="1:1" x14ac:dyDescent="0.25">
      <c r="A3576" s="323"/>
    </row>
    <row r="3577" spans="1:1" x14ac:dyDescent="0.25">
      <c r="A3577" s="323"/>
    </row>
    <row r="3578" spans="1:1" x14ac:dyDescent="0.25">
      <c r="A3578" s="323"/>
    </row>
    <row r="3579" spans="1:1" x14ac:dyDescent="0.25">
      <c r="A3579" s="323"/>
    </row>
    <row r="3580" spans="1:1" x14ac:dyDescent="0.25">
      <c r="A3580" s="323"/>
    </row>
    <row r="3581" spans="1:1" x14ac:dyDescent="0.25">
      <c r="A3581" s="323"/>
    </row>
    <row r="3582" spans="1:1" x14ac:dyDescent="0.25">
      <c r="A3582" s="323"/>
    </row>
    <row r="3583" spans="1:1" x14ac:dyDescent="0.25">
      <c r="A3583" s="323"/>
    </row>
    <row r="3584" spans="1:1" x14ac:dyDescent="0.25">
      <c r="A3584" s="323"/>
    </row>
    <row r="3585" spans="1:1" x14ac:dyDescent="0.25">
      <c r="A3585" s="323"/>
    </row>
    <row r="3586" spans="1:1" x14ac:dyDescent="0.25">
      <c r="A3586" s="323"/>
    </row>
    <row r="3587" spans="1:1" x14ac:dyDescent="0.25">
      <c r="A3587" s="323"/>
    </row>
    <row r="3588" spans="1:1" x14ac:dyDescent="0.25">
      <c r="A3588" s="323"/>
    </row>
    <row r="3589" spans="1:1" x14ac:dyDescent="0.25">
      <c r="A3589" s="323"/>
    </row>
    <row r="3590" spans="1:1" x14ac:dyDescent="0.25">
      <c r="A3590" s="323"/>
    </row>
    <row r="3591" spans="1:1" x14ac:dyDescent="0.25">
      <c r="A3591" s="323"/>
    </row>
    <row r="3592" spans="1:1" x14ac:dyDescent="0.25">
      <c r="A3592" s="323"/>
    </row>
    <row r="3593" spans="1:1" x14ac:dyDescent="0.25">
      <c r="A3593" s="323"/>
    </row>
    <row r="3594" spans="1:1" x14ac:dyDescent="0.25">
      <c r="A3594" s="323"/>
    </row>
    <row r="3595" spans="1:1" x14ac:dyDescent="0.25">
      <c r="A3595" s="323"/>
    </row>
    <row r="3596" spans="1:1" x14ac:dyDescent="0.25">
      <c r="A3596" s="323"/>
    </row>
    <row r="3597" spans="1:1" x14ac:dyDescent="0.25">
      <c r="A3597" s="323"/>
    </row>
    <row r="3598" spans="1:1" x14ac:dyDescent="0.25">
      <c r="A3598" s="323"/>
    </row>
    <row r="3599" spans="1:1" x14ac:dyDescent="0.25">
      <c r="A3599" s="323"/>
    </row>
    <row r="3600" spans="1:1" x14ac:dyDescent="0.25">
      <c r="A3600" s="323"/>
    </row>
    <row r="3601" spans="1:1" x14ac:dyDescent="0.25">
      <c r="A3601" s="323"/>
    </row>
    <row r="3602" spans="1:1" x14ac:dyDescent="0.25">
      <c r="A3602" s="323"/>
    </row>
    <row r="3603" spans="1:1" x14ac:dyDescent="0.25">
      <c r="A3603" s="323"/>
    </row>
    <row r="3604" spans="1:1" x14ac:dyDescent="0.25">
      <c r="A3604" s="323"/>
    </row>
    <row r="3605" spans="1:1" x14ac:dyDescent="0.25">
      <c r="A3605" s="323"/>
    </row>
    <row r="3606" spans="1:1" x14ac:dyDescent="0.25">
      <c r="A3606" s="323"/>
    </row>
    <row r="3607" spans="1:1" x14ac:dyDescent="0.25">
      <c r="A3607" s="323"/>
    </row>
    <row r="3608" spans="1:1" x14ac:dyDescent="0.25">
      <c r="A3608" s="323"/>
    </row>
    <row r="3609" spans="1:1" x14ac:dyDescent="0.25">
      <c r="A3609" s="323"/>
    </row>
    <row r="3610" spans="1:1" x14ac:dyDescent="0.25">
      <c r="A3610" s="323"/>
    </row>
    <row r="3611" spans="1:1" x14ac:dyDescent="0.25">
      <c r="A3611" s="323"/>
    </row>
    <row r="3612" spans="1:1" x14ac:dyDescent="0.25">
      <c r="A3612" s="323"/>
    </row>
    <row r="3613" spans="1:1" x14ac:dyDescent="0.25">
      <c r="A3613" s="323"/>
    </row>
    <row r="3614" spans="1:1" x14ac:dyDescent="0.25">
      <c r="A3614" s="323"/>
    </row>
    <row r="3615" spans="1:1" x14ac:dyDescent="0.25">
      <c r="A3615" s="323"/>
    </row>
    <row r="3616" spans="1:1" x14ac:dyDescent="0.25">
      <c r="A3616" s="323"/>
    </row>
    <row r="3617" spans="1:1" x14ac:dyDescent="0.25">
      <c r="A3617" s="323"/>
    </row>
    <row r="3618" spans="1:1" x14ac:dyDescent="0.25">
      <c r="A3618" s="323"/>
    </row>
    <row r="3619" spans="1:1" x14ac:dyDescent="0.25">
      <c r="A3619" s="323"/>
    </row>
    <row r="3620" spans="1:1" x14ac:dyDescent="0.25">
      <c r="A3620" s="323"/>
    </row>
    <row r="3621" spans="1:1" x14ac:dyDescent="0.25">
      <c r="A3621" s="323"/>
    </row>
    <row r="3622" spans="1:1" x14ac:dyDescent="0.25">
      <c r="A3622" s="323"/>
    </row>
    <row r="3623" spans="1:1" x14ac:dyDescent="0.25">
      <c r="A3623" s="323"/>
    </row>
    <row r="3624" spans="1:1" x14ac:dyDescent="0.25">
      <c r="A3624" s="323"/>
    </row>
    <row r="3625" spans="1:1" x14ac:dyDescent="0.25">
      <c r="A3625" s="323"/>
    </row>
    <row r="3626" spans="1:1" x14ac:dyDescent="0.25">
      <c r="A3626" s="323"/>
    </row>
    <row r="3627" spans="1:1" x14ac:dyDescent="0.25">
      <c r="A3627" s="323"/>
    </row>
    <row r="3628" spans="1:1" x14ac:dyDescent="0.25">
      <c r="A3628" s="323"/>
    </row>
    <row r="3629" spans="1:1" x14ac:dyDescent="0.25">
      <c r="A3629" s="323"/>
    </row>
    <row r="3630" spans="1:1" x14ac:dyDescent="0.25">
      <c r="A3630" s="323"/>
    </row>
    <row r="3631" spans="1:1" x14ac:dyDescent="0.25">
      <c r="A3631" s="323"/>
    </row>
    <row r="3632" spans="1:1" x14ac:dyDescent="0.25">
      <c r="A3632" s="323"/>
    </row>
    <row r="3633" spans="1:1" x14ac:dyDescent="0.25">
      <c r="A3633" s="323"/>
    </row>
    <row r="3634" spans="1:1" x14ac:dyDescent="0.25">
      <c r="A3634" s="323"/>
    </row>
    <row r="3635" spans="1:1" x14ac:dyDescent="0.25">
      <c r="A3635" s="323"/>
    </row>
    <row r="3636" spans="1:1" x14ac:dyDescent="0.25">
      <c r="A3636" s="323"/>
    </row>
    <row r="3637" spans="1:1" x14ac:dyDescent="0.25">
      <c r="A3637" s="323"/>
    </row>
    <row r="3638" spans="1:1" x14ac:dyDescent="0.25">
      <c r="A3638" s="323"/>
    </row>
    <row r="3639" spans="1:1" x14ac:dyDescent="0.25">
      <c r="A3639" s="323"/>
    </row>
    <row r="3640" spans="1:1" x14ac:dyDescent="0.25">
      <c r="A3640" s="323"/>
    </row>
    <row r="3641" spans="1:1" x14ac:dyDescent="0.25">
      <c r="A3641" s="323"/>
    </row>
    <row r="3642" spans="1:1" x14ac:dyDescent="0.25">
      <c r="A3642" s="323"/>
    </row>
    <row r="3643" spans="1:1" x14ac:dyDescent="0.25">
      <c r="A3643" s="323"/>
    </row>
    <row r="3644" spans="1:1" x14ac:dyDescent="0.25">
      <c r="A3644" s="323"/>
    </row>
    <row r="3645" spans="1:1" x14ac:dyDescent="0.25">
      <c r="A3645" s="323"/>
    </row>
    <row r="3646" spans="1:1" x14ac:dyDescent="0.25">
      <c r="A3646" s="323"/>
    </row>
    <row r="3647" spans="1:1" x14ac:dyDescent="0.25">
      <c r="A3647" s="323"/>
    </row>
    <row r="3648" spans="1:1" x14ac:dyDescent="0.25">
      <c r="A3648" s="323"/>
    </row>
    <row r="3649" spans="1:1" x14ac:dyDescent="0.25">
      <c r="A3649" s="323"/>
    </row>
    <row r="3650" spans="1:1" x14ac:dyDescent="0.25">
      <c r="A3650" s="323"/>
    </row>
    <row r="3651" spans="1:1" x14ac:dyDescent="0.25">
      <c r="A3651" s="323"/>
    </row>
    <row r="3652" spans="1:1" x14ac:dyDescent="0.25">
      <c r="A3652" s="323"/>
    </row>
    <row r="3653" spans="1:1" x14ac:dyDescent="0.25">
      <c r="A3653" s="323"/>
    </row>
    <row r="3654" spans="1:1" x14ac:dyDescent="0.25">
      <c r="A3654" s="323"/>
    </row>
    <row r="3655" spans="1:1" x14ac:dyDescent="0.25">
      <c r="A3655" s="323"/>
    </row>
    <row r="3656" spans="1:1" x14ac:dyDescent="0.25">
      <c r="A3656" s="323"/>
    </row>
    <row r="3657" spans="1:1" x14ac:dyDescent="0.25">
      <c r="A3657" s="323"/>
    </row>
    <row r="3658" spans="1:1" x14ac:dyDescent="0.25">
      <c r="A3658" s="323"/>
    </row>
    <row r="3659" spans="1:1" x14ac:dyDescent="0.25">
      <c r="A3659" s="323"/>
    </row>
    <row r="3660" spans="1:1" x14ac:dyDescent="0.25">
      <c r="A3660" s="323"/>
    </row>
    <row r="3661" spans="1:1" x14ac:dyDescent="0.25">
      <c r="A3661" s="323"/>
    </row>
    <row r="3662" spans="1:1" x14ac:dyDescent="0.25">
      <c r="A3662" s="323"/>
    </row>
    <row r="3663" spans="1:1" x14ac:dyDescent="0.25">
      <c r="A3663" s="323"/>
    </row>
    <row r="3664" spans="1:1" x14ac:dyDescent="0.25">
      <c r="A3664" s="323"/>
    </row>
    <row r="3665" spans="1:1" x14ac:dyDescent="0.25">
      <c r="A3665" s="323"/>
    </row>
    <row r="3666" spans="1:1" x14ac:dyDescent="0.25">
      <c r="A3666" s="323"/>
    </row>
    <row r="3667" spans="1:1" x14ac:dyDescent="0.25">
      <c r="A3667" s="323"/>
    </row>
    <row r="3668" spans="1:1" x14ac:dyDescent="0.25">
      <c r="A3668" s="323"/>
    </row>
    <row r="3669" spans="1:1" x14ac:dyDescent="0.25">
      <c r="A3669" s="323"/>
    </row>
    <row r="3670" spans="1:1" x14ac:dyDescent="0.25">
      <c r="A3670" s="323"/>
    </row>
    <row r="3671" spans="1:1" x14ac:dyDescent="0.25">
      <c r="A3671" s="323"/>
    </row>
    <row r="3672" spans="1:1" x14ac:dyDescent="0.25">
      <c r="A3672" s="323"/>
    </row>
    <row r="3673" spans="1:1" x14ac:dyDescent="0.25">
      <c r="A3673" s="323"/>
    </row>
    <row r="3674" spans="1:1" x14ac:dyDescent="0.25">
      <c r="A3674" s="323"/>
    </row>
    <row r="3675" spans="1:1" x14ac:dyDescent="0.25">
      <c r="A3675" s="323"/>
    </row>
    <row r="3676" spans="1:1" x14ac:dyDescent="0.25">
      <c r="A3676" s="323"/>
    </row>
    <row r="3677" spans="1:1" x14ac:dyDescent="0.25">
      <c r="A3677" s="323"/>
    </row>
    <row r="3678" spans="1:1" x14ac:dyDescent="0.25">
      <c r="A3678" s="323"/>
    </row>
    <row r="3679" spans="1:1" x14ac:dyDescent="0.25">
      <c r="A3679" s="323"/>
    </row>
    <row r="3680" spans="1:1" x14ac:dyDescent="0.25">
      <c r="A3680" s="323"/>
    </row>
    <row r="3681" spans="1:1" x14ac:dyDescent="0.25">
      <c r="A3681" s="323"/>
    </row>
    <row r="3682" spans="1:1" x14ac:dyDescent="0.25">
      <c r="A3682" s="323"/>
    </row>
    <row r="3683" spans="1:1" x14ac:dyDescent="0.25">
      <c r="A3683" s="323"/>
    </row>
    <row r="3684" spans="1:1" x14ac:dyDescent="0.25">
      <c r="A3684" s="323"/>
    </row>
    <row r="3685" spans="1:1" x14ac:dyDescent="0.25">
      <c r="A3685" s="323"/>
    </row>
    <row r="3686" spans="1:1" x14ac:dyDescent="0.25">
      <c r="A3686" s="323"/>
    </row>
    <row r="3687" spans="1:1" x14ac:dyDescent="0.25">
      <c r="A3687" s="323"/>
    </row>
    <row r="3688" spans="1:1" x14ac:dyDescent="0.25">
      <c r="A3688" s="323"/>
    </row>
    <row r="3689" spans="1:1" x14ac:dyDescent="0.25">
      <c r="A3689" s="323"/>
    </row>
    <row r="3690" spans="1:1" x14ac:dyDescent="0.25">
      <c r="A3690" s="323"/>
    </row>
    <row r="3691" spans="1:1" x14ac:dyDescent="0.25">
      <c r="A3691" s="323"/>
    </row>
    <row r="3692" spans="1:1" x14ac:dyDescent="0.25">
      <c r="A3692" s="323"/>
    </row>
    <row r="3693" spans="1:1" x14ac:dyDescent="0.25">
      <c r="A3693" s="323"/>
    </row>
    <row r="3694" spans="1:1" x14ac:dyDescent="0.25">
      <c r="A3694" s="323"/>
    </row>
    <row r="3695" spans="1:1" x14ac:dyDescent="0.25">
      <c r="A3695" s="323"/>
    </row>
    <row r="3696" spans="1:1" x14ac:dyDescent="0.25">
      <c r="A3696" s="323"/>
    </row>
    <row r="3697" spans="1:1" x14ac:dyDescent="0.25">
      <c r="A3697" s="323"/>
    </row>
    <row r="3698" spans="1:1" x14ac:dyDescent="0.25">
      <c r="A3698" s="323"/>
    </row>
    <row r="3699" spans="1:1" x14ac:dyDescent="0.25">
      <c r="A3699" s="323"/>
    </row>
    <row r="3700" spans="1:1" x14ac:dyDescent="0.25">
      <c r="A3700" s="323"/>
    </row>
    <row r="3701" spans="1:1" x14ac:dyDescent="0.25">
      <c r="A3701" s="323"/>
    </row>
    <row r="3702" spans="1:1" x14ac:dyDescent="0.25">
      <c r="A3702" s="323"/>
    </row>
    <row r="3703" spans="1:1" x14ac:dyDescent="0.25">
      <c r="A3703" s="323"/>
    </row>
    <row r="3704" spans="1:1" x14ac:dyDescent="0.25">
      <c r="A3704" s="323"/>
    </row>
    <row r="3705" spans="1:1" x14ac:dyDescent="0.25">
      <c r="A3705" s="323"/>
    </row>
    <row r="3706" spans="1:1" x14ac:dyDescent="0.25">
      <c r="A3706" s="323"/>
    </row>
    <row r="3707" spans="1:1" x14ac:dyDescent="0.25">
      <c r="A3707" s="323"/>
    </row>
    <row r="3708" spans="1:1" x14ac:dyDescent="0.25">
      <c r="A3708" s="323"/>
    </row>
    <row r="3709" spans="1:1" x14ac:dyDescent="0.25">
      <c r="A3709" s="323"/>
    </row>
    <row r="3710" spans="1:1" x14ac:dyDescent="0.25">
      <c r="A3710" s="323"/>
    </row>
    <row r="3711" spans="1:1" x14ac:dyDescent="0.25">
      <c r="A3711" s="323"/>
    </row>
    <row r="3712" spans="1:1" x14ac:dyDescent="0.25">
      <c r="A3712" s="323"/>
    </row>
    <row r="3713" spans="1:1" x14ac:dyDescent="0.25">
      <c r="A3713" s="323"/>
    </row>
    <row r="3714" spans="1:1" x14ac:dyDescent="0.25">
      <c r="A3714" s="323"/>
    </row>
    <row r="3715" spans="1:1" x14ac:dyDescent="0.25">
      <c r="A3715" s="323"/>
    </row>
    <row r="3716" spans="1:1" x14ac:dyDescent="0.25">
      <c r="A3716" s="323"/>
    </row>
    <row r="3717" spans="1:1" x14ac:dyDescent="0.25">
      <c r="A3717" s="323"/>
    </row>
    <row r="3718" spans="1:1" x14ac:dyDescent="0.25">
      <c r="A3718" s="323"/>
    </row>
    <row r="3719" spans="1:1" x14ac:dyDescent="0.25">
      <c r="A3719" s="323"/>
    </row>
    <row r="3720" spans="1:1" x14ac:dyDescent="0.25">
      <c r="A3720" s="323"/>
    </row>
    <row r="3721" spans="1:1" x14ac:dyDescent="0.25">
      <c r="A3721" s="323"/>
    </row>
    <row r="3722" spans="1:1" x14ac:dyDescent="0.25">
      <c r="A3722" s="323"/>
    </row>
    <row r="3723" spans="1:1" x14ac:dyDescent="0.25">
      <c r="A3723" s="323"/>
    </row>
    <row r="3724" spans="1:1" x14ac:dyDescent="0.25">
      <c r="A3724" s="323"/>
    </row>
    <row r="3725" spans="1:1" x14ac:dyDescent="0.25">
      <c r="A3725" s="323"/>
    </row>
    <row r="3726" spans="1:1" x14ac:dyDescent="0.25">
      <c r="A3726" s="323"/>
    </row>
    <row r="3727" spans="1:1" x14ac:dyDescent="0.25">
      <c r="A3727" s="323"/>
    </row>
    <row r="3728" spans="1:1" x14ac:dyDescent="0.25">
      <c r="A3728" s="323"/>
    </row>
    <row r="3729" spans="1:1" x14ac:dyDescent="0.25">
      <c r="A3729" s="323"/>
    </row>
    <row r="3730" spans="1:1" x14ac:dyDescent="0.25">
      <c r="A3730" s="323"/>
    </row>
    <row r="3731" spans="1:1" x14ac:dyDescent="0.25">
      <c r="A3731" s="323"/>
    </row>
    <row r="3732" spans="1:1" x14ac:dyDescent="0.25">
      <c r="A3732" s="323"/>
    </row>
    <row r="3733" spans="1:1" x14ac:dyDescent="0.25">
      <c r="A3733" s="323"/>
    </row>
    <row r="3734" spans="1:1" x14ac:dyDescent="0.25">
      <c r="A3734" s="323"/>
    </row>
    <row r="3735" spans="1:1" x14ac:dyDescent="0.25">
      <c r="A3735" s="323"/>
    </row>
    <row r="3736" spans="1:1" x14ac:dyDescent="0.25">
      <c r="A3736" s="323"/>
    </row>
    <row r="3737" spans="1:1" x14ac:dyDescent="0.25">
      <c r="A3737" s="323"/>
    </row>
    <row r="3738" spans="1:1" x14ac:dyDescent="0.25">
      <c r="A3738" s="323"/>
    </row>
    <row r="3739" spans="1:1" x14ac:dyDescent="0.25">
      <c r="A3739" s="323"/>
    </row>
    <row r="3740" spans="1:1" x14ac:dyDescent="0.25">
      <c r="A3740" s="323"/>
    </row>
    <row r="3741" spans="1:1" x14ac:dyDescent="0.25">
      <c r="A3741" s="323"/>
    </row>
    <row r="3742" spans="1:1" x14ac:dyDescent="0.25">
      <c r="A3742" s="323"/>
    </row>
    <row r="3743" spans="1:1" x14ac:dyDescent="0.25">
      <c r="A3743" s="323"/>
    </row>
    <row r="3744" spans="1:1" x14ac:dyDescent="0.25">
      <c r="A3744" s="323"/>
    </row>
    <row r="3745" spans="1:1" x14ac:dyDescent="0.25">
      <c r="A3745" s="323"/>
    </row>
    <row r="3746" spans="1:1" x14ac:dyDescent="0.25">
      <c r="A3746" s="323"/>
    </row>
    <row r="3747" spans="1:1" x14ac:dyDescent="0.25">
      <c r="A3747" s="323"/>
    </row>
    <row r="3748" spans="1:1" x14ac:dyDescent="0.25">
      <c r="A3748" s="323"/>
    </row>
    <row r="3749" spans="1:1" x14ac:dyDescent="0.25">
      <c r="A3749" s="323"/>
    </row>
    <row r="3750" spans="1:1" x14ac:dyDescent="0.25">
      <c r="A3750" s="323"/>
    </row>
    <row r="3751" spans="1:1" x14ac:dyDescent="0.25">
      <c r="A3751" s="323"/>
    </row>
    <row r="3752" spans="1:1" x14ac:dyDescent="0.25">
      <c r="A3752" s="323"/>
    </row>
    <row r="3753" spans="1:1" x14ac:dyDescent="0.25">
      <c r="A3753" s="323"/>
    </row>
    <row r="3754" spans="1:1" x14ac:dyDescent="0.25">
      <c r="A3754" s="323"/>
    </row>
    <row r="3755" spans="1:1" x14ac:dyDescent="0.25">
      <c r="A3755" s="323"/>
    </row>
    <row r="3756" spans="1:1" x14ac:dyDescent="0.25">
      <c r="A3756" s="323"/>
    </row>
    <row r="3757" spans="1:1" x14ac:dyDescent="0.25">
      <c r="A3757" s="323"/>
    </row>
    <row r="3758" spans="1:1" x14ac:dyDescent="0.25">
      <c r="A3758" s="323"/>
    </row>
    <row r="3759" spans="1:1" x14ac:dyDescent="0.25">
      <c r="A3759" s="323"/>
    </row>
    <row r="3760" spans="1:1" x14ac:dyDescent="0.25">
      <c r="A3760" s="323"/>
    </row>
    <row r="3761" spans="1:1" x14ac:dyDescent="0.25">
      <c r="A3761" s="323"/>
    </row>
    <row r="3762" spans="1:1" x14ac:dyDescent="0.25">
      <c r="A3762" s="323"/>
    </row>
    <row r="3763" spans="1:1" x14ac:dyDescent="0.25">
      <c r="A3763" s="323"/>
    </row>
    <row r="3764" spans="1:1" x14ac:dyDescent="0.25">
      <c r="A3764" s="323"/>
    </row>
    <row r="3765" spans="1:1" x14ac:dyDescent="0.25">
      <c r="A3765" s="323"/>
    </row>
    <row r="3766" spans="1:1" x14ac:dyDescent="0.25">
      <c r="A3766" s="323"/>
    </row>
    <row r="3767" spans="1:1" x14ac:dyDescent="0.25">
      <c r="A3767" s="323"/>
    </row>
    <row r="3768" spans="1:1" x14ac:dyDescent="0.25">
      <c r="A3768" s="323"/>
    </row>
    <row r="3769" spans="1:1" x14ac:dyDescent="0.25">
      <c r="A3769" s="323"/>
    </row>
    <row r="3770" spans="1:1" x14ac:dyDescent="0.25">
      <c r="A3770" s="323"/>
    </row>
    <row r="3771" spans="1:1" x14ac:dyDescent="0.25">
      <c r="A3771" s="323"/>
    </row>
    <row r="3772" spans="1:1" x14ac:dyDescent="0.25">
      <c r="A3772" s="323"/>
    </row>
    <row r="3773" spans="1:1" x14ac:dyDescent="0.25">
      <c r="A3773" s="323"/>
    </row>
    <row r="3774" spans="1:1" x14ac:dyDescent="0.25">
      <c r="A3774" s="323"/>
    </row>
    <row r="3775" spans="1:1" x14ac:dyDescent="0.25">
      <c r="A3775" s="323"/>
    </row>
    <row r="3776" spans="1:1" x14ac:dyDescent="0.25">
      <c r="A3776" s="323"/>
    </row>
    <row r="3777" spans="1:1" x14ac:dyDescent="0.25">
      <c r="A3777" s="323"/>
    </row>
    <row r="3778" spans="1:1" x14ac:dyDescent="0.25">
      <c r="A3778" s="323"/>
    </row>
    <row r="3779" spans="1:1" x14ac:dyDescent="0.25">
      <c r="A3779" s="323"/>
    </row>
    <row r="3780" spans="1:1" x14ac:dyDescent="0.25">
      <c r="A3780" s="323"/>
    </row>
    <row r="3781" spans="1:1" x14ac:dyDescent="0.25">
      <c r="A3781" s="323"/>
    </row>
    <row r="3782" spans="1:1" x14ac:dyDescent="0.25">
      <c r="A3782" s="323"/>
    </row>
    <row r="3783" spans="1:1" x14ac:dyDescent="0.25">
      <c r="A3783" s="323"/>
    </row>
    <row r="3784" spans="1:1" x14ac:dyDescent="0.25">
      <c r="A3784" s="323"/>
    </row>
    <row r="3785" spans="1:1" x14ac:dyDescent="0.25">
      <c r="A3785" s="323"/>
    </row>
    <row r="3786" spans="1:1" x14ac:dyDescent="0.25">
      <c r="A3786" s="323"/>
    </row>
    <row r="3787" spans="1:1" x14ac:dyDescent="0.25">
      <c r="A3787" s="323"/>
    </row>
    <row r="3788" spans="1:1" x14ac:dyDescent="0.25">
      <c r="A3788" s="323"/>
    </row>
    <row r="3789" spans="1:1" x14ac:dyDescent="0.25">
      <c r="A3789" s="323"/>
    </row>
    <row r="3790" spans="1:1" x14ac:dyDescent="0.25">
      <c r="A3790" s="323"/>
    </row>
    <row r="3791" spans="1:1" x14ac:dyDescent="0.25">
      <c r="A3791" s="323"/>
    </row>
    <row r="3792" spans="1:1" x14ac:dyDescent="0.25">
      <c r="A3792" s="323"/>
    </row>
    <row r="3793" spans="1:1" x14ac:dyDescent="0.25">
      <c r="A3793" s="323"/>
    </row>
    <row r="3794" spans="1:1" x14ac:dyDescent="0.25">
      <c r="A3794" s="323"/>
    </row>
    <row r="3795" spans="1:1" x14ac:dyDescent="0.25">
      <c r="A3795" s="323"/>
    </row>
    <row r="3796" spans="1:1" x14ac:dyDescent="0.25">
      <c r="A3796" s="323"/>
    </row>
    <row r="3797" spans="1:1" x14ac:dyDescent="0.25">
      <c r="A3797" s="323"/>
    </row>
    <row r="3798" spans="1:1" x14ac:dyDescent="0.25">
      <c r="A3798" s="323"/>
    </row>
    <row r="3799" spans="1:1" x14ac:dyDescent="0.25">
      <c r="A3799" s="323"/>
    </row>
    <row r="3800" spans="1:1" x14ac:dyDescent="0.25">
      <c r="A3800" s="323"/>
    </row>
    <row r="3801" spans="1:1" x14ac:dyDescent="0.25">
      <c r="A3801" s="323"/>
    </row>
    <row r="3802" spans="1:1" x14ac:dyDescent="0.25">
      <c r="A3802" s="323"/>
    </row>
    <row r="3803" spans="1:1" x14ac:dyDescent="0.25">
      <c r="A3803" s="323"/>
    </row>
    <row r="3804" spans="1:1" x14ac:dyDescent="0.25">
      <c r="A3804" s="323"/>
    </row>
    <row r="3805" spans="1:1" x14ac:dyDescent="0.25">
      <c r="A3805" s="323"/>
    </row>
    <row r="3806" spans="1:1" x14ac:dyDescent="0.25">
      <c r="A3806" s="323"/>
    </row>
    <row r="3807" spans="1:1" x14ac:dyDescent="0.25">
      <c r="A3807" s="323"/>
    </row>
    <row r="3808" spans="1:1" x14ac:dyDescent="0.25">
      <c r="A3808" s="323"/>
    </row>
    <row r="3809" spans="1:1" x14ac:dyDescent="0.25">
      <c r="A3809" s="323"/>
    </row>
    <row r="3810" spans="1:1" x14ac:dyDescent="0.25">
      <c r="A3810" s="323"/>
    </row>
    <row r="3811" spans="1:1" x14ac:dyDescent="0.25">
      <c r="A3811" s="323"/>
    </row>
    <row r="3812" spans="1:1" x14ac:dyDescent="0.25">
      <c r="A3812" s="323"/>
    </row>
    <row r="3813" spans="1:1" x14ac:dyDescent="0.25">
      <c r="A3813" s="323"/>
    </row>
    <row r="3814" spans="1:1" x14ac:dyDescent="0.25">
      <c r="A3814" s="323"/>
    </row>
    <row r="3815" spans="1:1" x14ac:dyDescent="0.25">
      <c r="A3815" s="323"/>
    </row>
    <row r="3816" spans="1:1" x14ac:dyDescent="0.25">
      <c r="A3816" s="323"/>
    </row>
    <row r="3817" spans="1:1" x14ac:dyDescent="0.25">
      <c r="A3817" s="323"/>
    </row>
    <row r="3818" spans="1:1" x14ac:dyDescent="0.25">
      <c r="A3818" s="323"/>
    </row>
    <row r="3819" spans="1:1" x14ac:dyDescent="0.25">
      <c r="A3819" s="323"/>
    </row>
    <row r="3820" spans="1:1" x14ac:dyDescent="0.25">
      <c r="A3820" s="323"/>
    </row>
    <row r="3821" spans="1:1" x14ac:dyDescent="0.25">
      <c r="A3821" s="323"/>
    </row>
    <row r="3822" spans="1:1" x14ac:dyDescent="0.25">
      <c r="A3822" s="323"/>
    </row>
    <row r="3823" spans="1:1" x14ac:dyDescent="0.25">
      <c r="A3823" s="323"/>
    </row>
    <row r="3824" spans="1:1" x14ac:dyDescent="0.25">
      <c r="A3824" s="323"/>
    </row>
    <row r="3825" spans="1:1" x14ac:dyDescent="0.25">
      <c r="A3825" s="323"/>
    </row>
    <row r="3826" spans="1:1" x14ac:dyDescent="0.25">
      <c r="A3826" s="323"/>
    </row>
    <row r="3827" spans="1:1" x14ac:dyDescent="0.25">
      <c r="A3827" s="323"/>
    </row>
    <row r="3828" spans="1:1" x14ac:dyDescent="0.25">
      <c r="A3828" s="323"/>
    </row>
    <row r="3829" spans="1:1" x14ac:dyDescent="0.25">
      <c r="A3829" s="323"/>
    </row>
    <row r="3830" spans="1:1" x14ac:dyDescent="0.25">
      <c r="A3830" s="323"/>
    </row>
    <row r="3831" spans="1:1" x14ac:dyDescent="0.25">
      <c r="A3831" s="323"/>
    </row>
    <row r="3832" spans="1:1" x14ac:dyDescent="0.25">
      <c r="A3832" s="323"/>
    </row>
    <row r="3833" spans="1:1" x14ac:dyDescent="0.25">
      <c r="A3833" s="323"/>
    </row>
    <row r="3834" spans="1:1" x14ac:dyDescent="0.25">
      <c r="A3834" s="323"/>
    </row>
    <row r="3835" spans="1:1" x14ac:dyDescent="0.25">
      <c r="A3835" s="323"/>
    </row>
    <row r="3836" spans="1:1" x14ac:dyDescent="0.25">
      <c r="A3836" s="323"/>
    </row>
    <row r="3837" spans="1:1" x14ac:dyDescent="0.25">
      <c r="A3837" s="323"/>
    </row>
    <row r="3838" spans="1:1" x14ac:dyDescent="0.25">
      <c r="A3838" s="323"/>
    </row>
    <row r="3839" spans="1:1" x14ac:dyDescent="0.25">
      <c r="A3839" s="323"/>
    </row>
    <row r="3840" spans="1:1" x14ac:dyDescent="0.25">
      <c r="A3840" s="323"/>
    </row>
    <row r="3841" spans="1:1" x14ac:dyDescent="0.25">
      <c r="A3841" s="323"/>
    </row>
    <row r="3842" spans="1:1" x14ac:dyDescent="0.25">
      <c r="A3842" s="323"/>
    </row>
    <row r="3843" spans="1:1" x14ac:dyDescent="0.25">
      <c r="A3843" s="323"/>
    </row>
    <row r="3844" spans="1:1" x14ac:dyDescent="0.25">
      <c r="A3844" s="323"/>
    </row>
    <row r="3845" spans="1:1" x14ac:dyDescent="0.25">
      <c r="A3845" s="323"/>
    </row>
    <row r="3846" spans="1:1" x14ac:dyDescent="0.25">
      <c r="A3846" s="323"/>
    </row>
    <row r="3847" spans="1:1" x14ac:dyDescent="0.25">
      <c r="A3847" s="323"/>
    </row>
    <row r="3848" spans="1:1" x14ac:dyDescent="0.25">
      <c r="A3848" s="323"/>
    </row>
    <row r="3849" spans="1:1" x14ac:dyDescent="0.25">
      <c r="A3849" s="323"/>
    </row>
    <row r="3850" spans="1:1" x14ac:dyDescent="0.25">
      <c r="A3850" s="323"/>
    </row>
    <row r="3851" spans="1:1" x14ac:dyDescent="0.25">
      <c r="A3851" s="323"/>
    </row>
    <row r="3852" spans="1:1" x14ac:dyDescent="0.25">
      <c r="A3852" s="323"/>
    </row>
    <row r="3853" spans="1:1" x14ac:dyDescent="0.25">
      <c r="A3853" s="323"/>
    </row>
    <row r="3854" spans="1:1" x14ac:dyDescent="0.25">
      <c r="A3854" s="323"/>
    </row>
    <row r="3855" spans="1:1" x14ac:dyDescent="0.25">
      <c r="A3855" s="323"/>
    </row>
    <row r="3856" spans="1:1" x14ac:dyDescent="0.25">
      <c r="A3856" s="323"/>
    </row>
    <row r="3857" spans="1:1" x14ac:dyDescent="0.25">
      <c r="A3857" s="323"/>
    </row>
    <row r="3858" spans="1:1" x14ac:dyDescent="0.25">
      <c r="A3858" s="323"/>
    </row>
    <row r="3859" spans="1:1" x14ac:dyDescent="0.25">
      <c r="A3859" s="323"/>
    </row>
    <row r="3860" spans="1:1" x14ac:dyDescent="0.25">
      <c r="A3860" s="323"/>
    </row>
    <row r="3861" spans="1:1" x14ac:dyDescent="0.25">
      <c r="A3861" s="323"/>
    </row>
    <row r="3862" spans="1:1" x14ac:dyDescent="0.25">
      <c r="A3862" s="323"/>
    </row>
    <row r="3863" spans="1:1" x14ac:dyDescent="0.25">
      <c r="A3863" s="323"/>
    </row>
    <row r="3864" spans="1:1" x14ac:dyDescent="0.25">
      <c r="A3864" s="323"/>
    </row>
    <row r="3865" spans="1:1" x14ac:dyDescent="0.25">
      <c r="A3865" s="323"/>
    </row>
    <row r="3866" spans="1:1" x14ac:dyDescent="0.25">
      <c r="A3866" s="323"/>
    </row>
    <row r="3867" spans="1:1" x14ac:dyDescent="0.25">
      <c r="A3867" s="323"/>
    </row>
    <row r="3868" spans="1:1" x14ac:dyDescent="0.25">
      <c r="A3868" s="323"/>
    </row>
    <row r="3869" spans="1:1" x14ac:dyDescent="0.25">
      <c r="A3869" s="323"/>
    </row>
    <row r="3870" spans="1:1" x14ac:dyDescent="0.25">
      <c r="A3870" s="323"/>
    </row>
    <row r="3871" spans="1:1" x14ac:dyDescent="0.25">
      <c r="A3871" s="323"/>
    </row>
    <row r="3872" spans="1:1" x14ac:dyDescent="0.25">
      <c r="A3872" s="323"/>
    </row>
    <row r="3873" spans="1:1" x14ac:dyDescent="0.25">
      <c r="A3873" s="323"/>
    </row>
    <row r="3874" spans="1:1" x14ac:dyDescent="0.25">
      <c r="A3874" s="323"/>
    </row>
    <row r="3875" spans="1:1" x14ac:dyDescent="0.25">
      <c r="A3875" s="323"/>
    </row>
    <row r="3876" spans="1:1" x14ac:dyDescent="0.25">
      <c r="A3876" s="323"/>
    </row>
    <row r="3877" spans="1:1" x14ac:dyDescent="0.25">
      <c r="A3877" s="323"/>
    </row>
    <row r="3878" spans="1:1" x14ac:dyDescent="0.25">
      <c r="A3878" s="323"/>
    </row>
    <row r="3879" spans="1:1" x14ac:dyDescent="0.25">
      <c r="A3879" s="323"/>
    </row>
    <row r="3880" spans="1:1" x14ac:dyDescent="0.25">
      <c r="A3880" s="323"/>
    </row>
    <row r="3881" spans="1:1" x14ac:dyDescent="0.25">
      <c r="A3881" s="323"/>
    </row>
    <row r="3882" spans="1:1" x14ac:dyDescent="0.25">
      <c r="A3882" s="323"/>
    </row>
    <row r="3883" spans="1:1" x14ac:dyDescent="0.25">
      <c r="A3883" s="323"/>
    </row>
    <row r="3884" spans="1:1" x14ac:dyDescent="0.25">
      <c r="A3884" s="323"/>
    </row>
    <row r="3885" spans="1:1" x14ac:dyDescent="0.25">
      <c r="A3885" s="323"/>
    </row>
    <row r="3886" spans="1:1" x14ac:dyDescent="0.25">
      <c r="A3886" s="323"/>
    </row>
    <row r="3887" spans="1:1" x14ac:dyDescent="0.25">
      <c r="A3887" s="323"/>
    </row>
    <row r="3888" spans="1:1" x14ac:dyDescent="0.25">
      <c r="A3888" s="323"/>
    </row>
    <row r="3889" spans="1:1" x14ac:dyDescent="0.25">
      <c r="A3889" s="323"/>
    </row>
    <row r="3890" spans="1:1" x14ac:dyDescent="0.25">
      <c r="A3890" s="323"/>
    </row>
    <row r="3891" spans="1:1" x14ac:dyDescent="0.25">
      <c r="A3891" s="323"/>
    </row>
    <row r="3892" spans="1:1" x14ac:dyDescent="0.25">
      <c r="A3892" s="323"/>
    </row>
    <row r="3893" spans="1:1" x14ac:dyDescent="0.25">
      <c r="A3893" s="323"/>
    </row>
    <row r="3894" spans="1:1" x14ac:dyDescent="0.25">
      <c r="A3894" s="323"/>
    </row>
    <row r="3895" spans="1:1" x14ac:dyDescent="0.25">
      <c r="A3895" s="323"/>
    </row>
    <row r="3896" spans="1:1" x14ac:dyDescent="0.25">
      <c r="A3896" s="323"/>
    </row>
    <row r="3897" spans="1:1" x14ac:dyDescent="0.25">
      <c r="A3897" s="323"/>
    </row>
    <row r="3898" spans="1:1" x14ac:dyDescent="0.25">
      <c r="A3898" s="323"/>
    </row>
    <row r="3899" spans="1:1" x14ac:dyDescent="0.25">
      <c r="A3899" s="323"/>
    </row>
    <row r="3900" spans="1:1" x14ac:dyDescent="0.25">
      <c r="A3900" s="323"/>
    </row>
    <row r="3901" spans="1:1" x14ac:dyDescent="0.25">
      <c r="A3901" s="323"/>
    </row>
    <row r="3902" spans="1:1" x14ac:dyDescent="0.25">
      <c r="A3902" s="323"/>
    </row>
    <row r="3903" spans="1:1" x14ac:dyDescent="0.25">
      <c r="A3903" s="323"/>
    </row>
    <row r="3904" spans="1:1" x14ac:dyDescent="0.25">
      <c r="A3904" s="323"/>
    </row>
    <row r="3905" spans="1:1" x14ac:dyDescent="0.25">
      <c r="A3905" s="323"/>
    </row>
    <row r="3906" spans="1:1" x14ac:dyDescent="0.25">
      <c r="A3906" s="323"/>
    </row>
    <row r="3907" spans="1:1" x14ac:dyDescent="0.25">
      <c r="A3907" s="323"/>
    </row>
    <row r="3908" spans="1:1" x14ac:dyDescent="0.25">
      <c r="A3908" s="323"/>
    </row>
    <row r="3909" spans="1:1" x14ac:dyDescent="0.25">
      <c r="A3909" s="323"/>
    </row>
    <row r="3910" spans="1:1" x14ac:dyDescent="0.25">
      <c r="A3910" s="323"/>
    </row>
    <row r="3911" spans="1:1" x14ac:dyDescent="0.25">
      <c r="A3911" s="323"/>
    </row>
    <row r="3912" spans="1:1" x14ac:dyDescent="0.25">
      <c r="A3912" s="323"/>
    </row>
    <row r="3913" spans="1:1" x14ac:dyDescent="0.25">
      <c r="A3913" s="323"/>
    </row>
    <row r="3914" spans="1:1" x14ac:dyDescent="0.25">
      <c r="A3914" s="323"/>
    </row>
    <row r="3915" spans="1:1" x14ac:dyDescent="0.25">
      <c r="A3915" s="323"/>
    </row>
    <row r="3916" spans="1:1" x14ac:dyDescent="0.25">
      <c r="A3916" s="323"/>
    </row>
    <row r="3917" spans="1:1" x14ac:dyDescent="0.25">
      <c r="A3917" s="323"/>
    </row>
    <row r="3918" spans="1:1" x14ac:dyDescent="0.25">
      <c r="A3918" s="323"/>
    </row>
    <row r="3919" spans="1:1" x14ac:dyDescent="0.25">
      <c r="A3919" s="323"/>
    </row>
    <row r="3920" spans="1:1" x14ac:dyDescent="0.25">
      <c r="A3920" s="323"/>
    </row>
    <row r="3921" spans="1:1" x14ac:dyDescent="0.25">
      <c r="A3921" s="323"/>
    </row>
    <row r="3922" spans="1:1" x14ac:dyDescent="0.25">
      <c r="A3922" s="323"/>
    </row>
    <row r="3923" spans="1:1" x14ac:dyDescent="0.25">
      <c r="A3923" s="323"/>
    </row>
    <row r="3924" spans="1:1" x14ac:dyDescent="0.25">
      <c r="A3924" s="323"/>
    </row>
    <row r="3925" spans="1:1" x14ac:dyDescent="0.25">
      <c r="A3925" s="323"/>
    </row>
    <row r="3926" spans="1:1" x14ac:dyDescent="0.25">
      <c r="A3926" s="323"/>
    </row>
    <row r="3927" spans="1:1" x14ac:dyDescent="0.25">
      <c r="A3927" s="323"/>
    </row>
    <row r="3928" spans="1:1" x14ac:dyDescent="0.25">
      <c r="A3928" s="323"/>
    </row>
    <row r="3929" spans="1:1" x14ac:dyDescent="0.25">
      <c r="A3929" s="323"/>
    </row>
    <row r="3930" spans="1:1" x14ac:dyDescent="0.25">
      <c r="A3930" s="323"/>
    </row>
    <row r="3931" spans="1:1" x14ac:dyDescent="0.25">
      <c r="A3931" s="323"/>
    </row>
    <row r="3932" spans="1:1" x14ac:dyDescent="0.25">
      <c r="A3932" s="323"/>
    </row>
    <row r="3933" spans="1:1" x14ac:dyDescent="0.25">
      <c r="A3933" s="323"/>
    </row>
    <row r="3934" spans="1:1" x14ac:dyDescent="0.25">
      <c r="A3934" s="323"/>
    </row>
    <row r="3935" spans="1:1" x14ac:dyDescent="0.25">
      <c r="A3935" s="323"/>
    </row>
    <row r="3936" spans="1:1" x14ac:dyDescent="0.25">
      <c r="A3936" s="323"/>
    </row>
    <row r="3937" spans="1:1" x14ac:dyDescent="0.25">
      <c r="A3937" s="323"/>
    </row>
    <row r="3938" spans="1:1" x14ac:dyDescent="0.25">
      <c r="A3938" s="323"/>
    </row>
    <row r="3939" spans="1:1" x14ac:dyDescent="0.25">
      <c r="A3939" s="323"/>
    </row>
    <row r="3940" spans="1:1" x14ac:dyDescent="0.25">
      <c r="A3940" s="323"/>
    </row>
    <row r="3941" spans="1:1" x14ac:dyDescent="0.25">
      <c r="A3941" s="323"/>
    </row>
    <row r="3942" spans="1:1" x14ac:dyDescent="0.25">
      <c r="A3942" s="323"/>
    </row>
    <row r="3943" spans="1:1" x14ac:dyDescent="0.25">
      <c r="A3943" s="323"/>
    </row>
    <row r="3944" spans="1:1" x14ac:dyDescent="0.25">
      <c r="A3944" s="323"/>
    </row>
    <row r="3945" spans="1:1" x14ac:dyDescent="0.25">
      <c r="A3945" s="323"/>
    </row>
    <row r="3946" spans="1:1" x14ac:dyDescent="0.25">
      <c r="A3946" s="323"/>
    </row>
    <row r="3947" spans="1:1" x14ac:dyDescent="0.25">
      <c r="A3947" s="323"/>
    </row>
    <row r="3948" spans="1:1" x14ac:dyDescent="0.25">
      <c r="A3948" s="323"/>
    </row>
    <row r="3949" spans="1:1" x14ac:dyDescent="0.25">
      <c r="A3949" s="323"/>
    </row>
    <row r="3950" spans="1:1" x14ac:dyDescent="0.25">
      <c r="A3950" s="323"/>
    </row>
    <row r="3951" spans="1:1" x14ac:dyDescent="0.25">
      <c r="A3951" s="323"/>
    </row>
    <row r="3952" spans="1:1" x14ac:dyDescent="0.25">
      <c r="A3952" s="323"/>
    </row>
    <row r="3953" spans="1:1" x14ac:dyDescent="0.25">
      <c r="A3953" s="323"/>
    </row>
    <row r="3954" spans="1:1" x14ac:dyDescent="0.25">
      <c r="A3954" s="323"/>
    </row>
    <row r="3955" spans="1:1" x14ac:dyDescent="0.25">
      <c r="A3955" s="323"/>
    </row>
    <row r="3956" spans="1:1" x14ac:dyDescent="0.25">
      <c r="A3956" s="323"/>
    </row>
    <row r="3957" spans="1:1" x14ac:dyDescent="0.25">
      <c r="A3957" s="323"/>
    </row>
    <row r="3958" spans="1:1" x14ac:dyDescent="0.25">
      <c r="A3958" s="323"/>
    </row>
    <row r="3959" spans="1:1" x14ac:dyDescent="0.25">
      <c r="A3959" s="323"/>
    </row>
    <row r="3960" spans="1:1" x14ac:dyDescent="0.25">
      <c r="A3960" s="323"/>
    </row>
    <row r="3961" spans="1:1" x14ac:dyDescent="0.25">
      <c r="A3961" s="323"/>
    </row>
    <row r="3962" spans="1:1" x14ac:dyDescent="0.25">
      <c r="A3962" s="323"/>
    </row>
    <row r="3963" spans="1:1" x14ac:dyDescent="0.25">
      <c r="A3963" s="323"/>
    </row>
    <row r="3964" spans="1:1" x14ac:dyDescent="0.25">
      <c r="A3964" s="323"/>
    </row>
    <row r="3965" spans="1:1" x14ac:dyDescent="0.25">
      <c r="A3965" s="323"/>
    </row>
    <row r="3966" spans="1:1" x14ac:dyDescent="0.25">
      <c r="A3966" s="323"/>
    </row>
    <row r="3967" spans="1:1" x14ac:dyDescent="0.25">
      <c r="A3967" s="323"/>
    </row>
    <row r="3968" spans="1:1" x14ac:dyDescent="0.25">
      <c r="A3968" s="323"/>
    </row>
    <row r="3969" spans="1:1" x14ac:dyDescent="0.25">
      <c r="A3969" s="323"/>
    </row>
    <row r="3970" spans="1:1" x14ac:dyDescent="0.25">
      <c r="A3970" s="323"/>
    </row>
    <row r="3971" spans="1:1" x14ac:dyDescent="0.25">
      <c r="A3971" s="323"/>
    </row>
    <row r="3972" spans="1:1" x14ac:dyDescent="0.25">
      <c r="A3972" s="323"/>
    </row>
    <row r="3973" spans="1:1" x14ac:dyDescent="0.25">
      <c r="A3973" s="323"/>
    </row>
    <row r="3974" spans="1:1" x14ac:dyDescent="0.25">
      <c r="A3974" s="323"/>
    </row>
    <row r="3975" spans="1:1" x14ac:dyDescent="0.25">
      <c r="A3975" s="323"/>
    </row>
    <row r="3976" spans="1:1" x14ac:dyDescent="0.25">
      <c r="A3976" s="323"/>
    </row>
    <row r="3977" spans="1:1" x14ac:dyDescent="0.25">
      <c r="A3977" s="323"/>
    </row>
    <row r="3978" spans="1:1" x14ac:dyDescent="0.25">
      <c r="A3978" s="323"/>
    </row>
    <row r="3979" spans="1:1" x14ac:dyDescent="0.25">
      <c r="A3979" s="323"/>
    </row>
    <row r="3980" spans="1:1" x14ac:dyDescent="0.25">
      <c r="A3980" s="323"/>
    </row>
    <row r="3981" spans="1:1" x14ac:dyDescent="0.25">
      <c r="A3981" s="323"/>
    </row>
    <row r="3982" spans="1:1" x14ac:dyDescent="0.25">
      <c r="A3982" s="323"/>
    </row>
    <row r="3983" spans="1:1" x14ac:dyDescent="0.25">
      <c r="A3983" s="323"/>
    </row>
    <row r="3984" spans="1:1" x14ac:dyDescent="0.25">
      <c r="A3984" s="323"/>
    </row>
    <row r="3985" spans="1:1" x14ac:dyDescent="0.25">
      <c r="A3985" s="323"/>
    </row>
    <row r="3986" spans="1:1" x14ac:dyDescent="0.25">
      <c r="A3986" s="323"/>
    </row>
    <row r="3987" spans="1:1" x14ac:dyDescent="0.25">
      <c r="A3987" s="323"/>
    </row>
    <row r="3988" spans="1:1" x14ac:dyDescent="0.25">
      <c r="A3988" s="323"/>
    </row>
    <row r="3989" spans="1:1" x14ac:dyDescent="0.25">
      <c r="A3989" s="323"/>
    </row>
    <row r="3990" spans="1:1" x14ac:dyDescent="0.25">
      <c r="A3990" s="323"/>
    </row>
    <row r="3991" spans="1:1" x14ac:dyDescent="0.25">
      <c r="A3991" s="323"/>
    </row>
    <row r="3992" spans="1:1" x14ac:dyDescent="0.25">
      <c r="A3992" s="323"/>
    </row>
    <row r="3993" spans="1:1" x14ac:dyDescent="0.25">
      <c r="A3993" s="323"/>
    </row>
    <row r="3994" spans="1:1" x14ac:dyDescent="0.25">
      <c r="A3994" s="323"/>
    </row>
    <row r="3995" spans="1:1" x14ac:dyDescent="0.25">
      <c r="A3995" s="323"/>
    </row>
    <row r="3996" spans="1:1" x14ac:dyDescent="0.25">
      <c r="A3996" s="323"/>
    </row>
    <row r="3997" spans="1:1" x14ac:dyDescent="0.25">
      <c r="A3997" s="323"/>
    </row>
    <row r="3998" spans="1:1" x14ac:dyDescent="0.25">
      <c r="A3998" s="323"/>
    </row>
    <row r="3999" spans="1:1" x14ac:dyDescent="0.25">
      <c r="A3999" s="323"/>
    </row>
    <row r="4000" spans="1:1" x14ac:dyDescent="0.25">
      <c r="A4000" s="323"/>
    </row>
    <row r="4001" spans="1:1" x14ac:dyDescent="0.25">
      <c r="A4001" s="323"/>
    </row>
    <row r="4002" spans="1:1" x14ac:dyDescent="0.25">
      <c r="A4002" s="323"/>
    </row>
    <row r="4003" spans="1:1" x14ac:dyDescent="0.25">
      <c r="A4003" s="323"/>
    </row>
    <row r="4004" spans="1:1" x14ac:dyDescent="0.25">
      <c r="A4004" s="323"/>
    </row>
    <row r="4005" spans="1:1" x14ac:dyDescent="0.25">
      <c r="A4005" s="323"/>
    </row>
    <row r="4006" spans="1:1" x14ac:dyDescent="0.25">
      <c r="A4006" s="323"/>
    </row>
    <row r="4007" spans="1:1" x14ac:dyDescent="0.25">
      <c r="A4007" s="323"/>
    </row>
    <row r="4008" spans="1:1" x14ac:dyDescent="0.25">
      <c r="A4008" s="323"/>
    </row>
    <row r="4009" spans="1:1" x14ac:dyDescent="0.25">
      <c r="A4009" s="323"/>
    </row>
    <row r="4010" spans="1:1" x14ac:dyDescent="0.25">
      <c r="A4010" s="323"/>
    </row>
    <row r="4011" spans="1:1" x14ac:dyDescent="0.25">
      <c r="A4011" s="323"/>
    </row>
    <row r="4012" spans="1:1" x14ac:dyDescent="0.25">
      <c r="A4012" s="323"/>
    </row>
    <row r="4013" spans="1:1" x14ac:dyDescent="0.25">
      <c r="A4013" s="323"/>
    </row>
    <row r="4014" spans="1:1" x14ac:dyDescent="0.25">
      <c r="A4014" s="323"/>
    </row>
    <row r="4015" spans="1:1" x14ac:dyDescent="0.25">
      <c r="A4015" s="323"/>
    </row>
    <row r="4016" spans="1:1" x14ac:dyDescent="0.25">
      <c r="A4016" s="323"/>
    </row>
    <row r="4017" spans="1:1" x14ac:dyDescent="0.25">
      <c r="A4017" s="323"/>
    </row>
    <row r="4018" spans="1:1" x14ac:dyDescent="0.25">
      <c r="A4018" s="323"/>
    </row>
    <row r="4019" spans="1:1" x14ac:dyDescent="0.25">
      <c r="A4019" s="323"/>
    </row>
    <row r="4020" spans="1:1" x14ac:dyDescent="0.25">
      <c r="A4020" s="323"/>
    </row>
    <row r="4021" spans="1:1" x14ac:dyDescent="0.25">
      <c r="A4021" s="323"/>
    </row>
    <row r="4022" spans="1:1" x14ac:dyDescent="0.25">
      <c r="A4022" s="323"/>
    </row>
    <row r="4023" spans="1:1" x14ac:dyDescent="0.25">
      <c r="A4023" s="323"/>
    </row>
    <row r="4024" spans="1:1" x14ac:dyDescent="0.25">
      <c r="A4024" s="323"/>
    </row>
    <row r="4025" spans="1:1" x14ac:dyDescent="0.25">
      <c r="A4025" s="323"/>
    </row>
    <row r="4026" spans="1:1" x14ac:dyDescent="0.25">
      <c r="A4026" s="323"/>
    </row>
    <row r="4027" spans="1:1" x14ac:dyDescent="0.25">
      <c r="A4027" s="323"/>
    </row>
    <row r="4028" spans="1:1" x14ac:dyDescent="0.25">
      <c r="A4028" s="323"/>
    </row>
    <row r="4029" spans="1:1" x14ac:dyDescent="0.25">
      <c r="A4029" s="323"/>
    </row>
    <row r="4030" spans="1:1" x14ac:dyDescent="0.25">
      <c r="A4030" s="323"/>
    </row>
    <row r="4031" spans="1:1" x14ac:dyDescent="0.25">
      <c r="A4031" s="323"/>
    </row>
    <row r="4032" spans="1:1" x14ac:dyDescent="0.25">
      <c r="A4032" s="323"/>
    </row>
    <row r="4033" spans="1:1" x14ac:dyDescent="0.25">
      <c r="A4033" s="323"/>
    </row>
    <row r="4034" spans="1:1" x14ac:dyDescent="0.25">
      <c r="A4034" s="323"/>
    </row>
    <row r="4035" spans="1:1" x14ac:dyDescent="0.25">
      <c r="A4035" s="323"/>
    </row>
    <row r="4036" spans="1:1" x14ac:dyDescent="0.25">
      <c r="A4036" s="323"/>
    </row>
    <row r="4037" spans="1:1" x14ac:dyDescent="0.25">
      <c r="A4037" s="323"/>
    </row>
    <row r="4038" spans="1:1" x14ac:dyDescent="0.25">
      <c r="A4038" s="323"/>
    </row>
    <row r="4039" spans="1:1" x14ac:dyDescent="0.25">
      <c r="A4039" s="323"/>
    </row>
    <row r="4040" spans="1:1" x14ac:dyDescent="0.25">
      <c r="A4040" s="323"/>
    </row>
    <row r="4041" spans="1:1" x14ac:dyDescent="0.25">
      <c r="A4041" s="323"/>
    </row>
    <row r="4042" spans="1:1" x14ac:dyDescent="0.25">
      <c r="A4042" s="323"/>
    </row>
    <row r="4043" spans="1:1" x14ac:dyDescent="0.25">
      <c r="A4043" s="323"/>
    </row>
    <row r="4044" spans="1:1" x14ac:dyDescent="0.25">
      <c r="A4044" s="323"/>
    </row>
    <row r="4045" spans="1:1" x14ac:dyDescent="0.25">
      <c r="A4045" s="323"/>
    </row>
    <row r="4046" spans="1:1" x14ac:dyDescent="0.25">
      <c r="A4046" s="323"/>
    </row>
    <row r="4047" spans="1:1" x14ac:dyDescent="0.25">
      <c r="A4047" s="323"/>
    </row>
    <row r="4048" spans="1:1" x14ac:dyDescent="0.25">
      <c r="A4048" s="323"/>
    </row>
    <row r="4049" spans="1:1" x14ac:dyDescent="0.25">
      <c r="A4049" s="323"/>
    </row>
    <row r="4050" spans="1:1" x14ac:dyDescent="0.25">
      <c r="A4050" s="323"/>
    </row>
    <row r="4051" spans="1:1" x14ac:dyDescent="0.25">
      <c r="A4051" s="323"/>
    </row>
    <row r="4052" spans="1:1" x14ac:dyDescent="0.25">
      <c r="A4052" s="323"/>
    </row>
    <row r="4053" spans="1:1" x14ac:dyDescent="0.25">
      <c r="A4053" s="323"/>
    </row>
    <row r="4054" spans="1:1" x14ac:dyDescent="0.25">
      <c r="A4054" s="323"/>
    </row>
    <row r="4055" spans="1:1" x14ac:dyDescent="0.25">
      <c r="A4055" s="323"/>
    </row>
    <row r="4056" spans="1:1" x14ac:dyDescent="0.25">
      <c r="A4056" s="323"/>
    </row>
    <row r="4057" spans="1:1" x14ac:dyDescent="0.25">
      <c r="A4057" s="323"/>
    </row>
    <row r="4058" spans="1:1" x14ac:dyDescent="0.25">
      <c r="A4058" s="323"/>
    </row>
    <row r="4059" spans="1:1" x14ac:dyDescent="0.25">
      <c r="A4059" s="323"/>
    </row>
    <row r="4060" spans="1:1" x14ac:dyDescent="0.25">
      <c r="A4060" s="323"/>
    </row>
    <row r="4061" spans="1:1" x14ac:dyDescent="0.25">
      <c r="A4061" s="323"/>
    </row>
    <row r="4062" spans="1:1" x14ac:dyDescent="0.25">
      <c r="A4062" s="323"/>
    </row>
    <row r="4063" spans="1:1" x14ac:dyDescent="0.25">
      <c r="A4063" s="323"/>
    </row>
    <row r="4064" spans="1:1" x14ac:dyDescent="0.25">
      <c r="A4064" s="323"/>
    </row>
    <row r="4065" spans="1:1" x14ac:dyDescent="0.25">
      <c r="A4065" s="323"/>
    </row>
    <row r="4066" spans="1:1" x14ac:dyDescent="0.25">
      <c r="A4066" s="323"/>
    </row>
    <row r="4067" spans="1:1" x14ac:dyDescent="0.25">
      <c r="A4067" s="323"/>
    </row>
    <row r="4068" spans="1:1" x14ac:dyDescent="0.25">
      <c r="A4068" s="323"/>
    </row>
    <row r="4069" spans="1:1" x14ac:dyDescent="0.25">
      <c r="A4069" s="323"/>
    </row>
    <row r="4070" spans="1:1" x14ac:dyDescent="0.25">
      <c r="A4070" s="323"/>
    </row>
    <row r="4071" spans="1:1" x14ac:dyDescent="0.25">
      <c r="A4071" s="323"/>
    </row>
    <row r="4072" spans="1:1" x14ac:dyDescent="0.25">
      <c r="A4072" s="323"/>
    </row>
    <row r="4073" spans="1:1" x14ac:dyDescent="0.25">
      <c r="A4073" s="323"/>
    </row>
    <row r="4074" spans="1:1" x14ac:dyDescent="0.25">
      <c r="A4074" s="323"/>
    </row>
    <row r="4075" spans="1:1" x14ac:dyDescent="0.25">
      <c r="A4075" s="323"/>
    </row>
    <row r="4076" spans="1:1" x14ac:dyDescent="0.25">
      <c r="A4076" s="323"/>
    </row>
    <row r="4077" spans="1:1" x14ac:dyDescent="0.25">
      <c r="A4077" s="323"/>
    </row>
    <row r="4078" spans="1:1" x14ac:dyDescent="0.25">
      <c r="A4078" s="323"/>
    </row>
    <row r="4079" spans="1:1" x14ac:dyDescent="0.25">
      <c r="A4079" s="323"/>
    </row>
    <row r="4080" spans="1:1" x14ac:dyDescent="0.25">
      <c r="A4080" s="323"/>
    </row>
    <row r="4081" spans="1:1" x14ac:dyDescent="0.25">
      <c r="A4081" s="323"/>
    </row>
    <row r="4082" spans="1:1" x14ac:dyDescent="0.25">
      <c r="A4082" s="323"/>
    </row>
    <row r="4083" spans="1:1" x14ac:dyDescent="0.25">
      <c r="A4083" s="323"/>
    </row>
    <row r="4084" spans="1:1" x14ac:dyDescent="0.25">
      <c r="A4084" s="323"/>
    </row>
    <row r="4085" spans="1:1" x14ac:dyDescent="0.25">
      <c r="A4085" s="323"/>
    </row>
    <row r="4086" spans="1:1" x14ac:dyDescent="0.25">
      <c r="A4086" s="323"/>
    </row>
    <row r="4087" spans="1:1" x14ac:dyDescent="0.25">
      <c r="A4087" s="323"/>
    </row>
    <row r="4088" spans="1:1" x14ac:dyDescent="0.25">
      <c r="A4088" s="323"/>
    </row>
    <row r="4089" spans="1:1" x14ac:dyDescent="0.25">
      <c r="A4089" s="323"/>
    </row>
    <row r="4090" spans="1:1" x14ac:dyDescent="0.25">
      <c r="A4090" s="323"/>
    </row>
    <row r="4091" spans="1:1" x14ac:dyDescent="0.25">
      <c r="A4091" s="323"/>
    </row>
    <row r="4092" spans="1:1" x14ac:dyDescent="0.25">
      <c r="A4092" s="323"/>
    </row>
    <row r="4093" spans="1:1" x14ac:dyDescent="0.25">
      <c r="A4093" s="323"/>
    </row>
    <row r="4094" spans="1:1" x14ac:dyDescent="0.25">
      <c r="A4094" s="323"/>
    </row>
    <row r="4095" spans="1:1" x14ac:dyDescent="0.25">
      <c r="A4095" s="323"/>
    </row>
    <row r="4096" spans="1:1" x14ac:dyDescent="0.25">
      <c r="A4096" s="323"/>
    </row>
    <row r="4097" spans="1:1" x14ac:dyDescent="0.25">
      <c r="A4097" s="323"/>
    </row>
    <row r="4098" spans="1:1" x14ac:dyDescent="0.25">
      <c r="A4098" s="323"/>
    </row>
    <row r="4099" spans="1:1" x14ac:dyDescent="0.25">
      <c r="A4099" s="323"/>
    </row>
    <row r="4100" spans="1:1" x14ac:dyDescent="0.25">
      <c r="A4100" s="323"/>
    </row>
    <row r="4101" spans="1:1" x14ac:dyDescent="0.25">
      <c r="A4101" s="323"/>
    </row>
    <row r="4102" spans="1:1" x14ac:dyDescent="0.25">
      <c r="A4102" s="323"/>
    </row>
    <row r="4103" spans="1:1" x14ac:dyDescent="0.25">
      <c r="A4103" s="323"/>
    </row>
    <row r="4104" spans="1:1" x14ac:dyDescent="0.25">
      <c r="A4104" s="323"/>
    </row>
    <row r="4105" spans="1:1" x14ac:dyDescent="0.25">
      <c r="A4105" s="323"/>
    </row>
    <row r="4106" spans="1:1" x14ac:dyDescent="0.25">
      <c r="A4106" s="323"/>
    </row>
    <row r="4107" spans="1:1" x14ac:dyDescent="0.25">
      <c r="A4107" s="323"/>
    </row>
    <row r="4108" spans="1:1" x14ac:dyDescent="0.25">
      <c r="A4108" s="323"/>
    </row>
    <row r="4109" spans="1:1" x14ac:dyDescent="0.25">
      <c r="A4109" s="323"/>
    </row>
    <row r="4110" spans="1:1" x14ac:dyDescent="0.25">
      <c r="A4110" s="323"/>
    </row>
    <row r="4111" spans="1:1" x14ac:dyDescent="0.25">
      <c r="A4111" s="323"/>
    </row>
    <row r="4112" spans="1:1" x14ac:dyDescent="0.25">
      <c r="A4112" s="323"/>
    </row>
    <row r="4113" spans="1:1" x14ac:dyDescent="0.25">
      <c r="A4113" s="323"/>
    </row>
    <row r="4114" spans="1:1" x14ac:dyDescent="0.25">
      <c r="A4114" s="323"/>
    </row>
    <row r="4115" spans="1:1" x14ac:dyDescent="0.25">
      <c r="A4115" s="323"/>
    </row>
    <row r="4116" spans="1:1" x14ac:dyDescent="0.25">
      <c r="A4116" s="323"/>
    </row>
    <row r="4117" spans="1:1" x14ac:dyDescent="0.25">
      <c r="A4117" s="323"/>
    </row>
    <row r="4118" spans="1:1" x14ac:dyDescent="0.25">
      <c r="A4118" s="323"/>
    </row>
    <row r="4119" spans="1:1" x14ac:dyDescent="0.25">
      <c r="A4119" s="323"/>
    </row>
    <row r="4120" spans="1:1" x14ac:dyDescent="0.25">
      <c r="A4120" s="323"/>
    </row>
    <row r="4121" spans="1:1" x14ac:dyDescent="0.25">
      <c r="A4121" s="323"/>
    </row>
    <row r="4122" spans="1:1" x14ac:dyDescent="0.25">
      <c r="A4122" s="323"/>
    </row>
    <row r="4123" spans="1:1" x14ac:dyDescent="0.25">
      <c r="A4123" s="323"/>
    </row>
    <row r="4124" spans="1:1" x14ac:dyDescent="0.25">
      <c r="A4124" s="323"/>
    </row>
    <row r="4125" spans="1:1" x14ac:dyDescent="0.25">
      <c r="A4125" s="323"/>
    </row>
    <row r="4126" spans="1:1" x14ac:dyDescent="0.25">
      <c r="A4126" s="323"/>
    </row>
    <row r="4127" spans="1:1" x14ac:dyDescent="0.25">
      <c r="A4127" s="323"/>
    </row>
    <row r="4128" spans="1:1" x14ac:dyDescent="0.25">
      <c r="A4128" s="323"/>
    </row>
    <row r="4129" spans="1:1" x14ac:dyDescent="0.25">
      <c r="A4129" s="323"/>
    </row>
    <row r="4130" spans="1:1" x14ac:dyDescent="0.25">
      <c r="A4130" s="323"/>
    </row>
    <row r="4131" spans="1:1" x14ac:dyDescent="0.25">
      <c r="A4131" s="323"/>
    </row>
    <row r="4132" spans="1:1" x14ac:dyDescent="0.25">
      <c r="A4132" s="323"/>
    </row>
    <row r="4133" spans="1:1" x14ac:dyDescent="0.25">
      <c r="A4133" s="323"/>
    </row>
    <row r="4134" spans="1:1" x14ac:dyDescent="0.25">
      <c r="A4134" s="323"/>
    </row>
    <row r="4135" spans="1:1" x14ac:dyDescent="0.25">
      <c r="A4135" s="323"/>
    </row>
    <row r="4136" spans="1:1" x14ac:dyDescent="0.25">
      <c r="A4136" s="323"/>
    </row>
    <row r="4137" spans="1:1" x14ac:dyDescent="0.25">
      <c r="A4137" s="323"/>
    </row>
    <row r="4138" spans="1:1" x14ac:dyDescent="0.25">
      <c r="A4138" s="323"/>
    </row>
    <row r="4139" spans="1:1" x14ac:dyDescent="0.25">
      <c r="A4139" s="323"/>
    </row>
    <row r="4140" spans="1:1" x14ac:dyDescent="0.25">
      <c r="A4140" s="323"/>
    </row>
    <row r="4141" spans="1:1" x14ac:dyDescent="0.25">
      <c r="A4141" s="323"/>
    </row>
    <row r="4142" spans="1:1" x14ac:dyDescent="0.25">
      <c r="A4142" s="323"/>
    </row>
    <row r="4143" spans="1:1" x14ac:dyDescent="0.25">
      <c r="A4143" s="323"/>
    </row>
    <row r="4144" spans="1:1" x14ac:dyDescent="0.25">
      <c r="A4144" s="323"/>
    </row>
    <row r="4145" spans="1:1" x14ac:dyDescent="0.25">
      <c r="A4145" s="323"/>
    </row>
    <row r="4146" spans="1:1" x14ac:dyDescent="0.25">
      <c r="A4146" s="323"/>
    </row>
    <row r="4147" spans="1:1" x14ac:dyDescent="0.25">
      <c r="A4147" s="323"/>
    </row>
    <row r="4148" spans="1:1" x14ac:dyDescent="0.25">
      <c r="A4148" s="323"/>
    </row>
    <row r="4149" spans="1:1" x14ac:dyDescent="0.25">
      <c r="A4149" s="323"/>
    </row>
    <row r="4150" spans="1:1" x14ac:dyDescent="0.25">
      <c r="A4150" s="323"/>
    </row>
    <row r="4151" spans="1:1" x14ac:dyDescent="0.25">
      <c r="A4151" s="323"/>
    </row>
    <row r="4152" spans="1:1" x14ac:dyDescent="0.25">
      <c r="A4152" s="323"/>
    </row>
    <row r="4153" spans="1:1" x14ac:dyDescent="0.25">
      <c r="A4153" s="323"/>
    </row>
    <row r="4154" spans="1:1" x14ac:dyDescent="0.25">
      <c r="A4154" s="323"/>
    </row>
    <row r="4155" spans="1:1" x14ac:dyDescent="0.25">
      <c r="A4155" s="323"/>
    </row>
    <row r="4156" spans="1:1" x14ac:dyDescent="0.25">
      <c r="A4156" s="323"/>
    </row>
    <row r="4157" spans="1:1" x14ac:dyDescent="0.25">
      <c r="A4157" s="323"/>
    </row>
    <row r="4158" spans="1:1" x14ac:dyDescent="0.25">
      <c r="A4158" s="323"/>
    </row>
    <row r="4159" spans="1:1" x14ac:dyDescent="0.25">
      <c r="A4159" s="323"/>
    </row>
    <row r="4160" spans="1:1" x14ac:dyDescent="0.25">
      <c r="A4160" s="323"/>
    </row>
    <row r="4161" spans="1:1" x14ac:dyDescent="0.25">
      <c r="A4161" s="323"/>
    </row>
    <row r="4162" spans="1:1" x14ac:dyDescent="0.25">
      <c r="A4162" s="323"/>
    </row>
    <row r="4163" spans="1:1" x14ac:dyDescent="0.25">
      <c r="A4163" s="323"/>
    </row>
    <row r="4164" spans="1:1" x14ac:dyDescent="0.25">
      <c r="A4164" s="323"/>
    </row>
    <row r="4165" spans="1:1" x14ac:dyDescent="0.25">
      <c r="A4165" s="323"/>
    </row>
    <row r="4166" spans="1:1" x14ac:dyDescent="0.25">
      <c r="A4166" s="323"/>
    </row>
    <row r="4167" spans="1:1" x14ac:dyDescent="0.25">
      <c r="A4167" s="323"/>
    </row>
    <row r="4168" spans="1:1" x14ac:dyDescent="0.25">
      <c r="A4168" s="323"/>
    </row>
    <row r="4169" spans="1:1" x14ac:dyDescent="0.25">
      <c r="A4169" s="323"/>
    </row>
    <row r="4170" spans="1:1" x14ac:dyDescent="0.25">
      <c r="A4170" s="323"/>
    </row>
    <row r="4171" spans="1:1" x14ac:dyDescent="0.25">
      <c r="A4171" s="323"/>
    </row>
    <row r="4172" spans="1:1" x14ac:dyDescent="0.25">
      <c r="A4172" s="323"/>
    </row>
    <row r="4173" spans="1:1" x14ac:dyDescent="0.25">
      <c r="A4173" s="323"/>
    </row>
    <row r="4174" spans="1:1" x14ac:dyDescent="0.25">
      <c r="A4174" s="323"/>
    </row>
    <row r="4175" spans="1:1" x14ac:dyDescent="0.25">
      <c r="A4175" s="323"/>
    </row>
    <row r="4176" spans="1:1" x14ac:dyDescent="0.25">
      <c r="A4176" s="323"/>
    </row>
    <row r="4177" spans="1:1" x14ac:dyDescent="0.25">
      <c r="A4177" s="323"/>
    </row>
    <row r="4178" spans="1:1" x14ac:dyDescent="0.25">
      <c r="A4178" s="323"/>
    </row>
    <row r="4179" spans="1:1" x14ac:dyDescent="0.25">
      <c r="A4179" s="323"/>
    </row>
    <row r="4180" spans="1:1" x14ac:dyDescent="0.25">
      <c r="A4180" s="323"/>
    </row>
    <row r="4181" spans="1:1" x14ac:dyDescent="0.25">
      <c r="A4181" s="323"/>
    </row>
    <row r="4182" spans="1:1" x14ac:dyDescent="0.25">
      <c r="A4182" s="323"/>
    </row>
    <row r="4183" spans="1:1" x14ac:dyDescent="0.25">
      <c r="A4183" s="323"/>
    </row>
    <row r="4184" spans="1:1" x14ac:dyDescent="0.25">
      <c r="A4184" s="323"/>
    </row>
    <row r="4185" spans="1:1" x14ac:dyDescent="0.25">
      <c r="A4185" s="323"/>
    </row>
    <row r="4186" spans="1:1" x14ac:dyDescent="0.25">
      <c r="A4186" s="323"/>
    </row>
    <row r="4187" spans="1:1" x14ac:dyDescent="0.25">
      <c r="A4187" s="323"/>
    </row>
    <row r="4188" spans="1:1" x14ac:dyDescent="0.25">
      <c r="A4188" s="323"/>
    </row>
    <row r="4189" spans="1:1" x14ac:dyDescent="0.25">
      <c r="A4189" s="323"/>
    </row>
    <row r="4190" spans="1:1" x14ac:dyDescent="0.25">
      <c r="A4190" s="323"/>
    </row>
    <row r="4191" spans="1:1" x14ac:dyDescent="0.25">
      <c r="A4191" s="323"/>
    </row>
    <row r="4192" spans="1:1" x14ac:dyDescent="0.25">
      <c r="A4192" s="323"/>
    </row>
    <row r="4193" spans="1:1" x14ac:dyDescent="0.25">
      <c r="A4193" s="323"/>
    </row>
    <row r="4194" spans="1:1" x14ac:dyDescent="0.25">
      <c r="A4194" s="323"/>
    </row>
    <row r="4195" spans="1:1" x14ac:dyDescent="0.25">
      <c r="A4195" s="323"/>
    </row>
    <row r="4196" spans="1:1" x14ac:dyDescent="0.25">
      <c r="A4196" s="323"/>
    </row>
    <row r="4197" spans="1:1" x14ac:dyDescent="0.25">
      <c r="A4197" s="323"/>
    </row>
    <row r="4198" spans="1:1" x14ac:dyDescent="0.25">
      <c r="A4198" s="323"/>
    </row>
    <row r="4199" spans="1:1" x14ac:dyDescent="0.25">
      <c r="A4199" s="323"/>
    </row>
    <row r="4200" spans="1:1" x14ac:dyDescent="0.25">
      <c r="A4200" s="323"/>
    </row>
    <row r="4201" spans="1:1" x14ac:dyDescent="0.25">
      <c r="A4201" s="323"/>
    </row>
    <row r="4202" spans="1:1" x14ac:dyDescent="0.25">
      <c r="A4202" s="323"/>
    </row>
    <row r="4203" spans="1:1" x14ac:dyDescent="0.25">
      <c r="A4203" s="323"/>
    </row>
    <row r="4204" spans="1:1" x14ac:dyDescent="0.25">
      <c r="A4204" s="323"/>
    </row>
    <row r="4205" spans="1:1" x14ac:dyDescent="0.25">
      <c r="A4205" s="323"/>
    </row>
    <row r="4206" spans="1:1" x14ac:dyDescent="0.25">
      <c r="A4206" s="323"/>
    </row>
    <row r="4207" spans="1:1" x14ac:dyDescent="0.25">
      <c r="A4207" s="323"/>
    </row>
    <row r="4208" spans="1:1" x14ac:dyDescent="0.25">
      <c r="A4208" s="323"/>
    </row>
    <row r="4209" spans="1:1" x14ac:dyDescent="0.25">
      <c r="A4209" s="323"/>
    </row>
    <row r="4210" spans="1:1" x14ac:dyDescent="0.25">
      <c r="A4210" s="323"/>
    </row>
    <row r="4211" spans="1:1" x14ac:dyDescent="0.25">
      <c r="A4211" s="323"/>
    </row>
    <row r="4212" spans="1:1" x14ac:dyDescent="0.25">
      <c r="A4212" s="323"/>
    </row>
    <row r="4213" spans="1:1" x14ac:dyDescent="0.25">
      <c r="A4213" s="323"/>
    </row>
    <row r="4214" spans="1:1" x14ac:dyDescent="0.25">
      <c r="A4214" s="323"/>
    </row>
    <row r="4215" spans="1:1" x14ac:dyDescent="0.25">
      <c r="A4215" s="323"/>
    </row>
    <row r="4216" spans="1:1" x14ac:dyDescent="0.25">
      <c r="A4216" s="323"/>
    </row>
    <row r="4217" spans="1:1" x14ac:dyDescent="0.25">
      <c r="A4217" s="323"/>
    </row>
    <row r="4218" spans="1:1" x14ac:dyDescent="0.25">
      <c r="A4218" s="323"/>
    </row>
    <row r="4219" spans="1:1" x14ac:dyDescent="0.25">
      <c r="A4219" s="323"/>
    </row>
    <row r="4220" spans="1:1" x14ac:dyDescent="0.25">
      <c r="A4220" s="323"/>
    </row>
    <row r="4221" spans="1:1" x14ac:dyDescent="0.25">
      <c r="A4221" s="323"/>
    </row>
    <row r="4222" spans="1:1" x14ac:dyDescent="0.25">
      <c r="A4222" s="323"/>
    </row>
    <row r="4223" spans="1:1" x14ac:dyDescent="0.25">
      <c r="A4223" s="323"/>
    </row>
    <row r="4224" spans="1:1" x14ac:dyDescent="0.25">
      <c r="A4224" s="323"/>
    </row>
    <row r="4225" spans="1:1" x14ac:dyDescent="0.25">
      <c r="A4225" s="323"/>
    </row>
    <row r="4226" spans="1:1" x14ac:dyDescent="0.25">
      <c r="A4226" s="323"/>
    </row>
    <row r="4227" spans="1:1" x14ac:dyDescent="0.25">
      <c r="A4227" s="323"/>
    </row>
    <row r="4228" spans="1:1" x14ac:dyDescent="0.25">
      <c r="A4228" s="323"/>
    </row>
    <row r="4229" spans="1:1" x14ac:dyDescent="0.25">
      <c r="A4229" s="323"/>
    </row>
    <row r="4230" spans="1:1" x14ac:dyDescent="0.25">
      <c r="A4230" s="323"/>
    </row>
    <row r="4231" spans="1:1" x14ac:dyDescent="0.25">
      <c r="A4231" s="323"/>
    </row>
    <row r="4232" spans="1:1" x14ac:dyDescent="0.25">
      <c r="A4232" s="323"/>
    </row>
    <row r="4233" spans="1:1" x14ac:dyDescent="0.25">
      <c r="A4233" s="323"/>
    </row>
    <row r="4234" spans="1:1" x14ac:dyDescent="0.25">
      <c r="A4234" s="323"/>
    </row>
    <row r="4235" spans="1:1" x14ac:dyDescent="0.25">
      <c r="A4235" s="323"/>
    </row>
    <row r="4236" spans="1:1" x14ac:dyDescent="0.25">
      <c r="A4236" s="323"/>
    </row>
    <row r="4237" spans="1:1" x14ac:dyDescent="0.25">
      <c r="A4237" s="323"/>
    </row>
    <row r="4238" spans="1:1" x14ac:dyDescent="0.25">
      <c r="A4238" s="323"/>
    </row>
    <row r="4239" spans="1:1" x14ac:dyDescent="0.25">
      <c r="A4239" s="323"/>
    </row>
    <row r="4240" spans="1:1" x14ac:dyDescent="0.25">
      <c r="A4240" s="323"/>
    </row>
    <row r="4241" spans="1:1" x14ac:dyDescent="0.25">
      <c r="A4241" s="323"/>
    </row>
    <row r="4242" spans="1:1" x14ac:dyDescent="0.25">
      <c r="A4242" s="323"/>
    </row>
    <row r="4243" spans="1:1" x14ac:dyDescent="0.25">
      <c r="A4243" s="323"/>
    </row>
    <row r="4244" spans="1:1" x14ac:dyDescent="0.25">
      <c r="A4244" s="323"/>
    </row>
    <row r="4245" spans="1:1" x14ac:dyDescent="0.25">
      <c r="A4245" s="323"/>
    </row>
    <row r="4246" spans="1:1" x14ac:dyDescent="0.25">
      <c r="A4246" s="323"/>
    </row>
    <row r="4247" spans="1:1" x14ac:dyDescent="0.25">
      <c r="A4247" s="323"/>
    </row>
    <row r="4248" spans="1:1" x14ac:dyDescent="0.25">
      <c r="A4248" s="323"/>
    </row>
    <row r="4249" spans="1:1" x14ac:dyDescent="0.25">
      <c r="A4249" s="323"/>
    </row>
    <row r="4250" spans="1:1" x14ac:dyDescent="0.25">
      <c r="A4250" s="323"/>
    </row>
    <row r="4251" spans="1:1" x14ac:dyDescent="0.25">
      <c r="A4251" s="323"/>
    </row>
    <row r="4252" spans="1:1" x14ac:dyDescent="0.25">
      <c r="A4252" s="323"/>
    </row>
    <row r="4253" spans="1:1" x14ac:dyDescent="0.25">
      <c r="A4253" s="323"/>
    </row>
    <row r="4254" spans="1:1" x14ac:dyDescent="0.25">
      <c r="A4254" s="323"/>
    </row>
    <row r="4255" spans="1:1" x14ac:dyDescent="0.25">
      <c r="A4255" s="323"/>
    </row>
    <row r="4256" spans="1:1" x14ac:dyDescent="0.25">
      <c r="A4256" s="323"/>
    </row>
    <row r="4257" spans="1:1" x14ac:dyDescent="0.25">
      <c r="A4257" s="323"/>
    </row>
    <row r="4258" spans="1:1" x14ac:dyDescent="0.25">
      <c r="A4258" s="323"/>
    </row>
    <row r="4259" spans="1:1" x14ac:dyDescent="0.25">
      <c r="A4259" s="323"/>
    </row>
    <row r="4260" spans="1:1" x14ac:dyDescent="0.25">
      <c r="A4260" s="323"/>
    </row>
    <row r="4261" spans="1:1" x14ac:dyDescent="0.25">
      <c r="A4261" s="323"/>
    </row>
    <row r="4262" spans="1:1" x14ac:dyDescent="0.25">
      <c r="A4262" s="323"/>
    </row>
    <row r="4263" spans="1:1" x14ac:dyDescent="0.25">
      <c r="A4263" s="323"/>
    </row>
    <row r="4264" spans="1:1" x14ac:dyDescent="0.25">
      <c r="A4264" s="323"/>
    </row>
    <row r="4265" spans="1:1" x14ac:dyDescent="0.25">
      <c r="A4265" s="323"/>
    </row>
    <row r="4266" spans="1:1" x14ac:dyDescent="0.25">
      <c r="A4266" s="323"/>
    </row>
    <row r="4267" spans="1:1" x14ac:dyDescent="0.25">
      <c r="A4267" s="323"/>
    </row>
    <row r="4268" spans="1:1" x14ac:dyDescent="0.25">
      <c r="A4268" s="323"/>
    </row>
    <row r="4269" spans="1:1" x14ac:dyDescent="0.25">
      <c r="A4269" s="323"/>
    </row>
    <row r="4270" spans="1:1" x14ac:dyDescent="0.25">
      <c r="A4270" s="323"/>
    </row>
    <row r="4271" spans="1:1" x14ac:dyDescent="0.25">
      <c r="A4271" s="323"/>
    </row>
    <row r="4272" spans="1:1" x14ac:dyDescent="0.25">
      <c r="A4272" s="323"/>
    </row>
    <row r="4273" spans="1:1" x14ac:dyDescent="0.25">
      <c r="A4273" s="323"/>
    </row>
    <row r="4274" spans="1:1" x14ac:dyDescent="0.25">
      <c r="A4274" s="323"/>
    </row>
    <row r="4275" spans="1:1" x14ac:dyDescent="0.25">
      <c r="A4275" s="323"/>
    </row>
    <row r="4276" spans="1:1" x14ac:dyDescent="0.25">
      <c r="A4276" s="323"/>
    </row>
    <row r="4277" spans="1:1" x14ac:dyDescent="0.25">
      <c r="A4277" s="323"/>
    </row>
    <row r="4278" spans="1:1" x14ac:dyDescent="0.25">
      <c r="A4278" s="323"/>
    </row>
    <row r="4279" spans="1:1" x14ac:dyDescent="0.25">
      <c r="A4279" s="323"/>
    </row>
    <row r="4280" spans="1:1" x14ac:dyDescent="0.25">
      <c r="A4280" s="323"/>
    </row>
    <row r="4281" spans="1:1" x14ac:dyDescent="0.25">
      <c r="A4281" s="323"/>
    </row>
    <row r="4282" spans="1:1" x14ac:dyDescent="0.25">
      <c r="A4282" s="323"/>
    </row>
    <row r="4283" spans="1:1" x14ac:dyDescent="0.25">
      <c r="A4283" s="323"/>
    </row>
    <row r="4284" spans="1:1" x14ac:dyDescent="0.25">
      <c r="A4284" s="323"/>
    </row>
    <row r="4285" spans="1:1" x14ac:dyDescent="0.25">
      <c r="A4285" s="323"/>
    </row>
    <row r="4286" spans="1:1" x14ac:dyDescent="0.25">
      <c r="A4286" s="323"/>
    </row>
    <row r="4287" spans="1:1" x14ac:dyDescent="0.25">
      <c r="A4287" s="323"/>
    </row>
    <row r="4288" spans="1:1" x14ac:dyDescent="0.25">
      <c r="A4288" s="323"/>
    </row>
    <row r="4289" spans="1:1" x14ac:dyDescent="0.25">
      <c r="A4289" s="323"/>
    </row>
    <row r="4290" spans="1:1" x14ac:dyDescent="0.25">
      <c r="A4290" s="323"/>
    </row>
    <row r="4291" spans="1:1" x14ac:dyDescent="0.25">
      <c r="A4291" s="323"/>
    </row>
    <row r="4292" spans="1:1" x14ac:dyDescent="0.25">
      <c r="A4292" s="323"/>
    </row>
    <row r="4293" spans="1:1" x14ac:dyDescent="0.25">
      <c r="A4293" s="323"/>
    </row>
    <row r="4294" spans="1:1" x14ac:dyDescent="0.25">
      <c r="A4294" s="323"/>
    </row>
    <row r="4295" spans="1:1" x14ac:dyDescent="0.25">
      <c r="A4295" s="323"/>
    </row>
    <row r="4296" spans="1:1" x14ac:dyDescent="0.25">
      <c r="A4296" s="323"/>
    </row>
    <row r="4297" spans="1:1" x14ac:dyDescent="0.25">
      <c r="A4297" s="323"/>
    </row>
    <row r="4298" spans="1:1" x14ac:dyDescent="0.25">
      <c r="A4298" s="323"/>
    </row>
    <row r="4299" spans="1:1" x14ac:dyDescent="0.25">
      <c r="A4299" s="323"/>
    </row>
    <row r="4300" spans="1:1" x14ac:dyDescent="0.25">
      <c r="A4300" s="323"/>
    </row>
    <row r="4301" spans="1:1" x14ac:dyDescent="0.25">
      <c r="A4301" s="323"/>
    </row>
    <row r="4302" spans="1:1" x14ac:dyDescent="0.25">
      <c r="A4302" s="323"/>
    </row>
    <row r="4303" spans="1:1" x14ac:dyDescent="0.25">
      <c r="A4303" s="323"/>
    </row>
    <row r="4304" spans="1:1" x14ac:dyDescent="0.25">
      <c r="A4304" s="323"/>
    </row>
    <row r="4305" spans="1:1" x14ac:dyDescent="0.25">
      <c r="A4305" s="323"/>
    </row>
    <row r="4306" spans="1:1" x14ac:dyDescent="0.25">
      <c r="A4306" s="323"/>
    </row>
    <row r="4307" spans="1:1" x14ac:dyDescent="0.25">
      <c r="A4307" s="323"/>
    </row>
    <row r="4308" spans="1:1" x14ac:dyDescent="0.25">
      <c r="A4308" s="323"/>
    </row>
    <row r="4309" spans="1:1" x14ac:dyDescent="0.25">
      <c r="A4309" s="323"/>
    </row>
    <row r="4310" spans="1:1" x14ac:dyDescent="0.25">
      <c r="A4310" s="323"/>
    </row>
    <row r="4311" spans="1:1" x14ac:dyDescent="0.25">
      <c r="A4311" s="323"/>
    </row>
    <row r="4312" spans="1:1" x14ac:dyDescent="0.25">
      <c r="A4312" s="323"/>
    </row>
    <row r="4313" spans="1:1" x14ac:dyDescent="0.25">
      <c r="A4313" s="323"/>
    </row>
    <row r="4314" spans="1:1" x14ac:dyDescent="0.25">
      <c r="A4314" s="323"/>
    </row>
    <row r="4315" spans="1:1" x14ac:dyDescent="0.25">
      <c r="A4315" s="323"/>
    </row>
    <row r="4316" spans="1:1" x14ac:dyDescent="0.25">
      <c r="A4316" s="323"/>
    </row>
    <row r="4317" spans="1:1" x14ac:dyDescent="0.25">
      <c r="A4317" s="323"/>
    </row>
    <row r="4318" spans="1:1" x14ac:dyDescent="0.25">
      <c r="A4318" s="323"/>
    </row>
    <row r="4319" spans="1:1" x14ac:dyDescent="0.25">
      <c r="A4319" s="323"/>
    </row>
    <row r="4320" spans="1:1" x14ac:dyDescent="0.25">
      <c r="A4320" s="323"/>
    </row>
    <row r="4321" spans="1:1" x14ac:dyDescent="0.25">
      <c r="A4321" s="323"/>
    </row>
    <row r="4322" spans="1:1" x14ac:dyDescent="0.25">
      <c r="A4322" s="323"/>
    </row>
    <row r="4323" spans="1:1" x14ac:dyDescent="0.25">
      <c r="A4323" s="323"/>
    </row>
    <row r="4324" spans="1:1" x14ac:dyDescent="0.25">
      <c r="A4324" s="323"/>
    </row>
    <row r="4325" spans="1:1" x14ac:dyDescent="0.25">
      <c r="A4325" s="323"/>
    </row>
    <row r="4326" spans="1:1" x14ac:dyDescent="0.25">
      <c r="A4326" s="323"/>
    </row>
    <row r="4327" spans="1:1" x14ac:dyDescent="0.25">
      <c r="A4327" s="323"/>
    </row>
    <row r="4328" spans="1:1" x14ac:dyDescent="0.25">
      <c r="A4328" s="323"/>
    </row>
    <row r="4329" spans="1:1" x14ac:dyDescent="0.25">
      <c r="A4329" s="323"/>
    </row>
    <row r="4330" spans="1:1" x14ac:dyDescent="0.25">
      <c r="A4330" s="323"/>
    </row>
    <row r="4331" spans="1:1" x14ac:dyDescent="0.25">
      <c r="A4331" s="323"/>
    </row>
    <row r="4332" spans="1:1" x14ac:dyDescent="0.25">
      <c r="A4332" s="323"/>
    </row>
    <row r="4333" spans="1:1" x14ac:dyDescent="0.25">
      <c r="A4333" s="323"/>
    </row>
    <row r="4334" spans="1:1" x14ac:dyDescent="0.25">
      <c r="A4334" s="323"/>
    </row>
    <row r="4335" spans="1:1" x14ac:dyDescent="0.25">
      <c r="A4335" s="323"/>
    </row>
    <row r="4336" spans="1:1" x14ac:dyDescent="0.25">
      <c r="A4336" s="323"/>
    </row>
    <row r="4337" spans="1:1" x14ac:dyDescent="0.25">
      <c r="A4337" s="323"/>
    </row>
    <row r="4338" spans="1:1" x14ac:dyDescent="0.25">
      <c r="A4338" s="323"/>
    </row>
    <row r="4339" spans="1:1" x14ac:dyDescent="0.25">
      <c r="A4339" s="323"/>
    </row>
    <row r="4340" spans="1:1" x14ac:dyDescent="0.25">
      <c r="A4340" s="323"/>
    </row>
    <row r="4341" spans="1:1" x14ac:dyDescent="0.25">
      <c r="A4341" s="323"/>
    </row>
    <row r="4342" spans="1:1" x14ac:dyDescent="0.25">
      <c r="A4342" s="323"/>
    </row>
    <row r="4343" spans="1:1" x14ac:dyDescent="0.25">
      <c r="A4343" s="323"/>
    </row>
    <row r="4344" spans="1:1" x14ac:dyDescent="0.25">
      <c r="A4344" s="323"/>
    </row>
    <row r="4345" spans="1:1" x14ac:dyDescent="0.25">
      <c r="A4345" s="323"/>
    </row>
    <row r="4346" spans="1:1" x14ac:dyDescent="0.25">
      <c r="A4346" s="323"/>
    </row>
    <row r="4347" spans="1:1" x14ac:dyDescent="0.25">
      <c r="A4347" s="323"/>
    </row>
    <row r="4348" spans="1:1" x14ac:dyDescent="0.25">
      <c r="A4348" s="323"/>
    </row>
    <row r="4349" spans="1:1" x14ac:dyDescent="0.25">
      <c r="A4349" s="323"/>
    </row>
    <row r="4350" spans="1:1" x14ac:dyDescent="0.25">
      <c r="A4350" s="323"/>
    </row>
    <row r="4351" spans="1:1" x14ac:dyDescent="0.25">
      <c r="A4351" s="323"/>
    </row>
    <row r="4352" spans="1:1" x14ac:dyDescent="0.25">
      <c r="A4352" s="323"/>
    </row>
    <row r="4353" spans="1:1" x14ac:dyDescent="0.25">
      <c r="A4353" s="323"/>
    </row>
    <row r="4354" spans="1:1" x14ac:dyDescent="0.25">
      <c r="A4354" s="323"/>
    </row>
    <row r="4355" spans="1:1" x14ac:dyDescent="0.25">
      <c r="A4355" s="323"/>
    </row>
    <row r="4356" spans="1:1" x14ac:dyDescent="0.25">
      <c r="A4356" s="323"/>
    </row>
    <row r="4357" spans="1:1" x14ac:dyDescent="0.25">
      <c r="A4357" s="323"/>
    </row>
    <row r="4358" spans="1:1" x14ac:dyDescent="0.25">
      <c r="A4358" s="323"/>
    </row>
    <row r="4359" spans="1:1" x14ac:dyDescent="0.25">
      <c r="A4359" s="323"/>
    </row>
    <row r="4360" spans="1:1" x14ac:dyDescent="0.25">
      <c r="A4360" s="323"/>
    </row>
    <row r="4361" spans="1:1" x14ac:dyDescent="0.25">
      <c r="A4361" s="323"/>
    </row>
    <row r="4362" spans="1:1" x14ac:dyDescent="0.25">
      <c r="A4362" s="323"/>
    </row>
    <row r="4363" spans="1:1" x14ac:dyDescent="0.25">
      <c r="A4363" s="323"/>
    </row>
    <row r="4364" spans="1:1" x14ac:dyDescent="0.25">
      <c r="A4364" s="323"/>
    </row>
    <row r="4365" spans="1:1" x14ac:dyDescent="0.25">
      <c r="A4365" s="323"/>
    </row>
    <row r="4366" spans="1:1" x14ac:dyDescent="0.25">
      <c r="A4366" s="323"/>
    </row>
    <row r="4367" spans="1:1" x14ac:dyDescent="0.25">
      <c r="A4367" s="323"/>
    </row>
    <row r="4368" spans="1:1" x14ac:dyDescent="0.25">
      <c r="A4368" s="323"/>
    </row>
    <row r="4369" spans="1:1" x14ac:dyDescent="0.25">
      <c r="A4369" s="323"/>
    </row>
    <row r="4370" spans="1:1" x14ac:dyDescent="0.25">
      <c r="A4370" s="323"/>
    </row>
    <row r="4371" spans="1:1" x14ac:dyDescent="0.25">
      <c r="A4371" s="323"/>
    </row>
    <row r="4372" spans="1:1" x14ac:dyDescent="0.25">
      <c r="A4372" s="323"/>
    </row>
    <row r="4373" spans="1:1" x14ac:dyDescent="0.25">
      <c r="A4373" s="323"/>
    </row>
    <row r="4374" spans="1:1" x14ac:dyDescent="0.25">
      <c r="A4374" s="323"/>
    </row>
    <row r="4375" spans="1:1" x14ac:dyDescent="0.25">
      <c r="A4375" s="323"/>
    </row>
    <row r="4376" spans="1:1" x14ac:dyDescent="0.25">
      <c r="A4376" s="323"/>
    </row>
    <row r="4377" spans="1:1" x14ac:dyDescent="0.25">
      <c r="A4377" s="323"/>
    </row>
    <row r="4378" spans="1:1" x14ac:dyDescent="0.25">
      <c r="A4378" s="323"/>
    </row>
    <row r="4379" spans="1:1" x14ac:dyDescent="0.25">
      <c r="A4379" s="323"/>
    </row>
    <row r="4380" spans="1:1" x14ac:dyDescent="0.25">
      <c r="A4380" s="323"/>
    </row>
    <row r="4381" spans="1:1" x14ac:dyDescent="0.25">
      <c r="A4381" s="323"/>
    </row>
    <row r="4382" spans="1:1" x14ac:dyDescent="0.25">
      <c r="A4382" s="323"/>
    </row>
    <row r="4383" spans="1:1" x14ac:dyDescent="0.25">
      <c r="A4383" s="323"/>
    </row>
    <row r="4384" spans="1:1" x14ac:dyDescent="0.25">
      <c r="A4384" s="323"/>
    </row>
    <row r="4385" spans="1:1" x14ac:dyDescent="0.25">
      <c r="A4385" s="323"/>
    </row>
    <row r="4386" spans="1:1" x14ac:dyDescent="0.25">
      <c r="A4386" s="323"/>
    </row>
    <row r="4387" spans="1:1" x14ac:dyDescent="0.25">
      <c r="A4387" s="323"/>
    </row>
    <row r="4388" spans="1:1" x14ac:dyDescent="0.25">
      <c r="A4388" s="323"/>
    </row>
    <row r="4389" spans="1:1" x14ac:dyDescent="0.25">
      <c r="A4389" s="323"/>
    </row>
    <row r="4390" spans="1:1" x14ac:dyDescent="0.25">
      <c r="A4390" s="323"/>
    </row>
    <row r="4391" spans="1:1" x14ac:dyDescent="0.25">
      <c r="A4391" s="323"/>
    </row>
    <row r="4392" spans="1:1" x14ac:dyDescent="0.25">
      <c r="A4392" s="323"/>
    </row>
    <row r="4393" spans="1:1" x14ac:dyDescent="0.25">
      <c r="A4393" s="323"/>
    </row>
    <row r="4394" spans="1:1" x14ac:dyDescent="0.25">
      <c r="A4394" s="323"/>
    </row>
    <row r="4395" spans="1:1" x14ac:dyDescent="0.25">
      <c r="A4395" s="323"/>
    </row>
    <row r="4396" spans="1:1" x14ac:dyDescent="0.25">
      <c r="A4396" s="323"/>
    </row>
    <row r="4397" spans="1:1" x14ac:dyDescent="0.25">
      <c r="A4397" s="323"/>
    </row>
    <row r="4398" spans="1:1" x14ac:dyDescent="0.25">
      <c r="A4398" s="323"/>
    </row>
    <row r="4399" spans="1:1" x14ac:dyDescent="0.25">
      <c r="A4399" s="323"/>
    </row>
    <row r="4400" spans="1:1" x14ac:dyDescent="0.25">
      <c r="A4400" s="323"/>
    </row>
    <row r="4401" spans="1:1" x14ac:dyDescent="0.25">
      <c r="A4401" s="323"/>
    </row>
    <row r="4402" spans="1:1" x14ac:dyDescent="0.25">
      <c r="A4402" s="323"/>
    </row>
    <row r="4403" spans="1:1" x14ac:dyDescent="0.25">
      <c r="A4403" s="323"/>
    </row>
    <row r="4404" spans="1:1" x14ac:dyDescent="0.25">
      <c r="A4404" s="323"/>
    </row>
    <row r="4405" spans="1:1" x14ac:dyDescent="0.25">
      <c r="A4405" s="323"/>
    </row>
    <row r="4406" spans="1:1" x14ac:dyDescent="0.25">
      <c r="A4406" s="323"/>
    </row>
    <row r="4407" spans="1:1" x14ac:dyDescent="0.25">
      <c r="A4407" s="323"/>
    </row>
    <row r="4408" spans="1:1" x14ac:dyDescent="0.25">
      <c r="A4408" s="323"/>
    </row>
    <row r="4409" spans="1:1" x14ac:dyDescent="0.25">
      <c r="A4409" s="323"/>
    </row>
    <row r="4410" spans="1:1" x14ac:dyDescent="0.25">
      <c r="A4410" s="323"/>
    </row>
    <row r="4411" spans="1:1" x14ac:dyDescent="0.25">
      <c r="A4411" s="323"/>
    </row>
    <row r="4412" spans="1:1" x14ac:dyDescent="0.25">
      <c r="A4412" s="323"/>
    </row>
    <row r="4413" spans="1:1" x14ac:dyDescent="0.25">
      <c r="A4413" s="323"/>
    </row>
    <row r="4414" spans="1:1" x14ac:dyDescent="0.25">
      <c r="A4414" s="323"/>
    </row>
    <row r="4415" spans="1:1" x14ac:dyDescent="0.25">
      <c r="A4415" s="323"/>
    </row>
    <row r="4416" spans="1:1" x14ac:dyDescent="0.25">
      <c r="A4416" s="323"/>
    </row>
    <row r="4417" spans="1:1" x14ac:dyDescent="0.25">
      <c r="A4417" s="323"/>
    </row>
    <row r="4418" spans="1:1" x14ac:dyDescent="0.25">
      <c r="A4418" s="323"/>
    </row>
    <row r="4419" spans="1:1" x14ac:dyDescent="0.25">
      <c r="A4419" s="323"/>
    </row>
    <row r="4420" spans="1:1" x14ac:dyDescent="0.25">
      <c r="A4420" s="323"/>
    </row>
    <row r="4421" spans="1:1" x14ac:dyDescent="0.25">
      <c r="A4421" s="323"/>
    </row>
    <row r="4422" spans="1:1" x14ac:dyDescent="0.25">
      <c r="A4422" s="323"/>
    </row>
    <row r="4423" spans="1:1" x14ac:dyDescent="0.25">
      <c r="A4423" s="323"/>
    </row>
    <row r="4424" spans="1:1" x14ac:dyDescent="0.25">
      <c r="A4424" s="323"/>
    </row>
    <row r="4425" spans="1:1" x14ac:dyDescent="0.25">
      <c r="A4425" s="323"/>
    </row>
    <row r="4426" spans="1:1" x14ac:dyDescent="0.25">
      <c r="A4426" s="323"/>
    </row>
    <row r="4427" spans="1:1" x14ac:dyDescent="0.25">
      <c r="A4427" s="323"/>
    </row>
    <row r="4428" spans="1:1" x14ac:dyDescent="0.25">
      <c r="A4428" s="323"/>
    </row>
    <row r="4429" spans="1:1" x14ac:dyDescent="0.25">
      <c r="A4429" s="323"/>
    </row>
    <row r="4430" spans="1:1" x14ac:dyDescent="0.25">
      <c r="A4430" s="323"/>
    </row>
    <row r="4431" spans="1:1" x14ac:dyDescent="0.25">
      <c r="A4431" s="323"/>
    </row>
    <row r="4432" spans="1:1" x14ac:dyDescent="0.25">
      <c r="A4432" s="323"/>
    </row>
    <row r="4433" spans="1:1" x14ac:dyDescent="0.25">
      <c r="A4433" s="323"/>
    </row>
    <row r="4434" spans="1:1" x14ac:dyDescent="0.25">
      <c r="A4434" s="323"/>
    </row>
    <row r="4435" spans="1:1" x14ac:dyDescent="0.25">
      <c r="A4435" s="323"/>
    </row>
    <row r="4436" spans="1:1" x14ac:dyDescent="0.25">
      <c r="A4436" s="323"/>
    </row>
    <row r="4437" spans="1:1" x14ac:dyDescent="0.25">
      <c r="A4437" s="323"/>
    </row>
    <row r="4438" spans="1:1" x14ac:dyDescent="0.25">
      <c r="A4438" s="323"/>
    </row>
    <row r="4439" spans="1:1" x14ac:dyDescent="0.25">
      <c r="A4439" s="323"/>
    </row>
    <row r="4440" spans="1:1" x14ac:dyDescent="0.25">
      <c r="A4440" s="323"/>
    </row>
    <row r="4441" spans="1:1" x14ac:dyDescent="0.25">
      <c r="A4441" s="323"/>
    </row>
    <row r="4442" spans="1:1" x14ac:dyDescent="0.25">
      <c r="A4442" s="323"/>
    </row>
    <row r="4443" spans="1:1" x14ac:dyDescent="0.25">
      <c r="A4443" s="323"/>
    </row>
    <row r="4444" spans="1:1" x14ac:dyDescent="0.25">
      <c r="A4444" s="323"/>
    </row>
    <row r="4445" spans="1:1" x14ac:dyDescent="0.25">
      <c r="A4445" s="323"/>
    </row>
    <row r="4446" spans="1:1" x14ac:dyDescent="0.25">
      <c r="A4446" s="323"/>
    </row>
    <row r="4447" spans="1:1" x14ac:dyDescent="0.25">
      <c r="A4447" s="323"/>
    </row>
    <row r="4448" spans="1:1" x14ac:dyDescent="0.25">
      <c r="A4448" s="323"/>
    </row>
    <row r="4449" spans="1:1" x14ac:dyDescent="0.25">
      <c r="A4449" s="323"/>
    </row>
    <row r="4450" spans="1:1" x14ac:dyDescent="0.25">
      <c r="A4450" s="323"/>
    </row>
    <row r="4451" spans="1:1" x14ac:dyDescent="0.25">
      <c r="A4451" s="323"/>
    </row>
    <row r="4452" spans="1:1" x14ac:dyDescent="0.25">
      <c r="A4452" s="323"/>
    </row>
    <row r="4453" spans="1:1" x14ac:dyDescent="0.25">
      <c r="A4453" s="323"/>
    </row>
    <row r="4454" spans="1:1" x14ac:dyDescent="0.25">
      <c r="A4454" s="323"/>
    </row>
    <row r="4455" spans="1:1" x14ac:dyDescent="0.25">
      <c r="A4455" s="323"/>
    </row>
    <row r="4456" spans="1:1" x14ac:dyDescent="0.25">
      <c r="A4456" s="323"/>
    </row>
    <row r="4457" spans="1:1" x14ac:dyDescent="0.25">
      <c r="A4457" s="323"/>
    </row>
    <row r="4458" spans="1:1" x14ac:dyDescent="0.25">
      <c r="A4458" s="323"/>
    </row>
    <row r="4459" spans="1:1" x14ac:dyDescent="0.25">
      <c r="A4459" s="323"/>
    </row>
    <row r="4460" spans="1:1" x14ac:dyDescent="0.25">
      <c r="A4460" s="323"/>
    </row>
    <row r="4461" spans="1:1" x14ac:dyDescent="0.25">
      <c r="A4461" s="323"/>
    </row>
    <row r="4462" spans="1:1" x14ac:dyDescent="0.25">
      <c r="A4462" s="323"/>
    </row>
    <row r="4463" spans="1:1" x14ac:dyDescent="0.25">
      <c r="A4463" s="323"/>
    </row>
    <row r="4464" spans="1:1" x14ac:dyDescent="0.25">
      <c r="A4464" s="323"/>
    </row>
    <row r="4465" spans="1:1" x14ac:dyDescent="0.25">
      <c r="A4465" s="323"/>
    </row>
    <row r="4466" spans="1:1" x14ac:dyDescent="0.25">
      <c r="A4466" s="323"/>
    </row>
    <row r="4467" spans="1:1" x14ac:dyDescent="0.25">
      <c r="A4467" s="323"/>
    </row>
    <row r="4468" spans="1:1" x14ac:dyDescent="0.25">
      <c r="A4468" s="323"/>
    </row>
    <row r="4469" spans="1:1" x14ac:dyDescent="0.25">
      <c r="A4469" s="323"/>
    </row>
    <row r="4470" spans="1:1" x14ac:dyDescent="0.25">
      <c r="A4470" s="323"/>
    </row>
    <row r="4471" spans="1:1" x14ac:dyDescent="0.25">
      <c r="A4471" s="323"/>
    </row>
    <row r="4472" spans="1:1" x14ac:dyDescent="0.25">
      <c r="A4472" s="323"/>
    </row>
    <row r="4473" spans="1:1" x14ac:dyDescent="0.25">
      <c r="A4473" s="323"/>
    </row>
    <row r="4474" spans="1:1" x14ac:dyDescent="0.25">
      <c r="A4474" s="323"/>
    </row>
    <row r="4475" spans="1:1" x14ac:dyDescent="0.25">
      <c r="A4475" s="323"/>
    </row>
    <row r="4476" spans="1:1" x14ac:dyDescent="0.25">
      <c r="A4476" s="323"/>
    </row>
    <row r="4477" spans="1:1" x14ac:dyDescent="0.25">
      <c r="A4477" s="323"/>
    </row>
    <row r="4478" spans="1:1" x14ac:dyDescent="0.25">
      <c r="A4478" s="323"/>
    </row>
    <row r="4479" spans="1:1" x14ac:dyDescent="0.25">
      <c r="A4479" s="323"/>
    </row>
    <row r="4480" spans="1:1" x14ac:dyDescent="0.25">
      <c r="A4480" s="323"/>
    </row>
    <row r="4481" spans="1:1" x14ac:dyDescent="0.25">
      <c r="A4481" s="323"/>
    </row>
    <row r="4482" spans="1:1" x14ac:dyDescent="0.25">
      <c r="A4482" s="323"/>
    </row>
    <row r="4483" spans="1:1" x14ac:dyDescent="0.25">
      <c r="A4483" s="323"/>
    </row>
    <row r="4484" spans="1:1" x14ac:dyDescent="0.25">
      <c r="A4484" s="323"/>
    </row>
    <row r="4485" spans="1:1" x14ac:dyDescent="0.25">
      <c r="A4485" s="323"/>
    </row>
    <row r="4486" spans="1:1" x14ac:dyDescent="0.25">
      <c r="A4486" s="323"/>
    </row>
    <row r="4487" spans="1:1" x14ac:dyDescent="0.25">
      <c r="A4487" s="323"/>
    </row>
    <row r="4488" spans="1:1" x14ac:dyDescent="0.25">
      <c r="A4488" s="323"/>
    </row>
    <row r="4489" spans="1:1" x14ac:dyDescent="0.25">
      <c r="A4489" s="323"/>
    </row>
    <row r="4490" spans="1:1" x14ac:dyDescent="0.25">
      <c r="A4490" s="323"/>
    </row>
    <row r="4491" spans="1:1" x14ac:dyDescent="0.25">
      <c r="A4491" s="323"/>
    </row>
    <row r="4492" spans="1:1" x14ac:dyDescent="0.25">
      <c r="A4492" s="323"/>
    </row>
    <row r="4493" spans="1:1" x14ac:dyDescent="0.25">
      <c r="A4493" s="323"/>
    </row>
    <row r="4494" spans="1:1" x14ac:dyDescent="0.25">
      <c r="A4494" s="323"/>
    </row>
    <row r="4495" spans="1:1" x14ac:dyDescent="0.25">
      <c r="A4495" s="323"/>
    </row>
    <row r="4496" spans="1:1" x14ac:dyDescent="0.25">
      <c r="A4496" s="323"/>
    </row>
    <row r="4497" spans="1:1" x14ac:dyDescent="0.25">
      <c r="A4497" s="323"/>
    </row>
    <row r="4498" spans="1:1" x14ac:dyDescent="0.25">
      <c r="A4498" s="323"/>
    </row>
    <row r="4499" spans="1:1" x14ac:dyDescent="0.25">
      <c r="A4499" s="323"/>
    </row>
    <row r="4500" spans="1:1" x14ac:dyDescent="0.25">
      <c r="A4500" s="323"/>
    </row>
    <row r="4501" spans="1:1" x14ac:dyDescent="0.25">
      <c r="A4501" s="323"/>
    </row>
    <row r="4502" spans="1:1" x14ac:dyDescent="0.25">
      <c r="A4502" s="323"/>
    </row>
    <row r="4503" spans="1:1" x14ac:dyDescent="0.25">
      <c r="A4503" s="323"/>
    </row>
    <row r="4504" spans="1:1" x14ac:dyDescent="0.25">
      <c r="A4504" s="323"/>
    </row>
    <row r="4505" spans="1:1" x14ac:dyDescent="0.25">
      <c r="A4505" s="323"/>
    </row>
    <row r="4506" spans="1:1" x14ac:dyDescent="0.25">
      <c r="A4506" s="323"/>
    </row>
    <row r="4507" spans="1:1" x14ac:dyDescent="0.25">
      <c r="A4507" s="323"/>
    </row>
    <row r="4508" spans="1:1" x14ac:dyDescent="0.25">
      <c r="A4508" s="323"/>
    </row>
    <row r="4509" spans="1:1" x14ac:dyDescent="0.25">
      <c r="A4509" s="323"/>
    </row>
    <row r="4510" spans="1:1" x14ac:dyDescent="0.25">
      <c r="A4510" s="323"/>
    </row>
    <row r="4511" spans="1:1" x14ac:dyDescent="0.25">
      <c r="A4511" s="323"/>
    </row>
    <row r="4512" spans="1:1" x14ac:dyDescent="0.25">
      <c r="A4512" s="323"/>
    </row>
    <row r="4513" spans="1:1" x14ac:dyDescent="0.25">
      <c r="A4513" s="323"/>
    </row>
    <row r="4514" spans="1:1" x14ac:dyDescent="0.25">
      <c r="A4514" s="323"/>
    </row>
    <row r="4515" spans="1:1" x14ac:dyDescent="0.25">
      <c r="A4515" s="323"/>
    </row>
    <row r="4516" spans="1:1" x14ac:dyDescent="0.25">
      <c r="A4516" s="323"/>
    </row>
    <row r="4517" spans="1:1" x14ac:dyDescent="0.25">
      <c r="A4517" s="323"/>
    </row>
    <row r="4518" spans="1:1" x14ac:dyDescent="0.25">
      <c r="A4518" s="323"/>
    </row>
    <row r="4519" spans="1:1" x14ac:dyDescent="0.25">
      <c r="A4519" s="323"/>
    </row>
    <row r="4520" spans="1:1" x14ac:dyDescent="0.25">
      <c r="A4520" s="323"/>
    </row>
    <row r="4521" spans="1:1" x14ac:dyDescent="0.25">
      <c r="A4521" s="323"/>
    </row>
    <row r="4522" spans="1:1" x14ac:dyDescent="0.25">
      <c r="A4522" s="323"/>
    </row>
    <row r="4523" spans="1:1" x14ac:dyDescent="0.25">
      <c r="A4523" s="323"/>
    </row>
    <row r="4524" spans="1:1" x14ac:dyDescent="0.25">
      <c r="A4524" s="323"/>
    </row>
    <row r="4525" spans="1:1" x14ac:dyDescent="0.25">
      <c r="A4525" s="323"/>
    </row>
    <row r="4526" spans="1:1" x14ac:dyDescent="0.25">
      <c r="A4526" s="323"/>
    </row>
    <row r="4527" spans="1:1" x14ac:dyDescent="0.25">
      <c r="A4527" s="323"/>
    </row>
    <row r="4528" spans="1:1" x14ac:dyDescent="0.25">
      <c r="A4528" s="323"/>
    </row>
    <row r="4529" spans="1:1" x14ac:dyDescent="0.25">
      <c r="A4529" s="323"/>
    </row>
    <row r="4530" spans="1:1" x14ac:dyDescent="0.25">
      <c r="A4530" s="323"/>
    </row>
    <row r="4531" spans="1:1" x14ac:dyDescent="0.25">
      <c r="A4531" s="323"/>
    </row>
    <row r="4532" spans="1:1" x14ac:dyDescent="0.25">
      <c r="A4532" s="323"/>
    </row>
    <row r="4533" spans="1:1" x14ac:dyDescent="0.25">
      <c r="A4533" s="323"/>
    </row>
    <row r="4534" spans="1:1" x14ac:dyDescent="0.25">
      <c r="A4534" s="323"/>
    </row>
    <row r="4535" spans="1:1" x14ac:dyDescent="0.25">
      <c r="A4535" s="323"/>
    </row>
    <row r="4536" spans="1:1" x14ac:dyDescent="0.25">
      <c r="A4536" s="323"/>
    </row>
    <row r="4537" spans="1:1" x14ac:dyDescent="0.25">
      <c r="A4537" s="323"/>
    </row>
    <row r="4538" spans="1:1" x14ac:dyDescent="0.25">
      <c r="A4538" s="323"/>
    </row>
    <row r="4539" spans="1:1" x14ac:dyDescent="0.25">
      <c r="A4539" s="323"/>
    </row>
    <row r="4540" spans="1:1" x14ac:dyDescent="0.25">
      <c r="A4540" s="323"/>
    </row>
    <row r="4541" spans="1:1" x14ac:dyDescent="0.25">
      <c r="A4541" s="323"/>
    </row>
    <row r="4542" spans="1:1" x14ac:dyDescent="0.25">
      <c r="A4542" s="323"/>
    </row>
    <row r="4543" spans="1:1" x14ac:dyDescent="0.25">
      <c r="A4543" s="323"/>
    </row>
    <row r="4544" spans="1:1" x14ac:dyDescent="0.25">
      <c r="A4544" s="323"/>
    </row>
    <row r="4545" spans="1:1" x14ac:dyDescent="0.25">
      <c r="A4545" s="323"/>
    </row>
    <row r="4546" spans="1:1" x14ac:dyDescent="0.25">
      <c r="A4546" s="323"/>
    </row>
    <row r="4547" spans="1:1" x14ac:dyDescent="0.25">
      <c r="A4547" s="323"/>
    </row>
    <row r="4548" spans="1:1" x14ac:dyDescent="0.25">
      <c r="A4548" s="323"/>
    </row>
    <row r="4549" spans="1:1" x14ac:dyDescent="0.25">
      <c r="A4549" s="323"/>
    </row>
    <row r="4550" spans="1:1" x14ac:dyDescent="0.25">
      <c r="A4550" s="323"/>
    </row>
    <row r="4551" spans="1:1" x14ac:dyDescent="0.25">
      <c r="A4551" s="323"/>
    </row>
    <row r="4552" spans="1:1" x14ac:dyDescent="0.25">
      <c r="A4552" s="323"/>
    </row>
    <row r="4553" spans="1:1" x14ac:dyDescent="0.25">
      <c r="A4553" s="323"/>
    </row>
    <row r="4554" spans="1:1" x14ac:dyDescent="0.25">
      <c r="A4554" s="323"/>
    </row>
    <row r="4555" spans="1:1" x14ac:dyDescent="0.25">
      <c r="A4555" s="323"/>
    </row>
    <row r="4556" spans="1:1" x14ac:dyDescent="0.25">
      <c r="A4556" s="323"/>
    </row>
    <row r="4557" spans="1:1" x14ac:dyDescent="0.25">
      <c r="A4557" s="323"/>
    </row>
    <row r="4558" spans="1:1" x14ac:dyDescent="0.25">
      <c r="A4558" s="323"/>
    </row>
    <row r="4559" spans="1:1" x14ac:dyDescent="0.25">
      <c r="A4559" s="323"/>
    </row>
    <row r="4560" spans="1:1" x14ac:dyDescent="0.25">
      <c r="A4560" s="323"/>
    </row>
    <row r="4561" spans="1:1" x14ac:dyDescent="0.25">
      <c r="A4561" s="323"/>
    </row>
    <row r="4562" spans="1:1" x14ac:dyDescent="0.25">
      <c r="A4562" s="323"/>
    </row>
    <row r="4563" spans="1:1" x14ac:dyDescent="0.25">
      <c r="A4563" s="323"/>
    </row>
    <row r="4564" spans="1:1" x14ac:dyDescent="0.25">
      <c r="A4564" s="323"/>
    </row>
    <row r="4565" spans="1:1" x14ac:dyDescent="0.25">
      <c r="A4565" s="323"/>
    </row>
    <row r="4566" spans="1:1" x14ac:dyDescent="0.25">
      <c r="A4566" s="323"/>
    </row>
    <row r="4567" spans="1:1" x14ac:dyDescent="0.25">
      <c r="A4567" s="323"/>
    </row>
    <row r="4568" spans="1:1" x14ac:dyDescent="0.25">
      <c r="A4568" s="323"/>
    </row>
    <row r="4569" spans="1:1" x14ac:dyDescent="0.25">
      <c r="A4569" s="323"/>
    </row>
    <row r="4570" spans="1:1" x14ac:dyDescent="0.25">
      <c r="A4570" s="323"/>
    </row>
    <row r="4571" spans="1:1" x14ac:dyDescent="0.25">
      <c r="A4571" s="323"/>
    </row>
    <row r="4572" spans="1:1" x14ac:dyDescent="0.25">
      <c r="A4572" s="323"/>
    </row>
    <row r="4573" spans="1:1" x14ac:dyDescent="0.25">
      <c r="A4573" s="323"/>
    </row>
    <row r="4574" spans="1:1" x14ac:dyDescent="0.25">
      <c r="A4574" s="323"/>
    </row>
    <row r="4575" spans="1:1" x14ac:dyDescent="0.25">
      <c r="A4575" s="323"/>
    </row>
    <row r="4576" spans="1:1" x14ac:dyDescent="0.25">
      <c r="A4576" s="323"/>
    </row>
    <row r="4577" spans="1:1" x14ac:dyDescent="0.25">
      <c r="A4577" s="323"/>
    </row>
    <row r="4578" spans="1:1" x14ac:dyDescent="0.25">
      <c r="A4578" s="323"/>
    </row>
    <row r="4579" spans="1:1" x14ac:dyDescent="0.25">
      <c r="A4579" s="323"/>
    </row>
    <row r="4580" spans="1:1" x14ac:dyDescent="0.25">
      <c r="A4580" s="323"/>
    </row>
    <row r="4581" spans="1:1" x14ac:dyDescent="0.25">
      <c r="A4581" s="323"/>
    </row>
    <row r="4582" spans="1:1" x14ac:dyDescent="0.25">
      <c r="A4582" s="323"/>
    </row>
    <row r="4583" spans="1:1" x14ac:dyDescent="0.25">
      <c r="A4583" s="323"/>
    </row>
    <row r="4584" spans="1:1" x14ac:dyDescent="0.25">
      <c r="A4584" s="323"/>
    </row>
    <row r="4585" spans="1:1" x14ac:dyDescent="0.25">
      <c r="A4585" s="323"/>
    </row>
    <row r="4586" spans="1:1" x14ac:dyDescent="0.25">
      <c r="A4586" s="323"/>
    </row>
    <row r="4587" spans="1:1" x14ac:dyDescent="0.25">
      <c r="A4587" s="323"/>
    </row>
    <row r="4588" spans="1:1" x14ac:dyDescent="0.25">
      <c r="A4588" s="323"/>
    </row>
    <row r="4589" spans="1:1" x14ac:dyDescent="0.25">
      <c r="A4589" s="323"/>
    </row>
    <row r="4590" spans="1:1" x14ac:dyDescent="0.25">
      <c r="A4590" s="323"/>
    </row>
    <row r="4591" spans="1:1" x14ac:dyDescent="0.25">
      <c r="A4591" s="323"/>
    </row>
    <row r="4592" spans="1:1" x14ac:dyDescent="0.25">
      <c r="A4592" s="323"/>
    </row>
    <row r="4593" spans="1:1" x14ac:dyDescent="0.25">
      <c r="A4593" s="323"/>
    </row>
    <row r="4594" spans="1:1" x14ac:dyDescent="0.25">
      <c r="A4594" s="323"/>
    </row>
    <row r="4595" spans="1:1" x14ac:dyDescent="0.25">
      <c r="A4595" s="323"/>
    </row>
    <row r="4596" spans="1:1" x14ac:dyDescent="0.25">
      <c r="A4596" s="323"/>
    </row>
    <row r="4597" spans="1:1" x14ac:dyDescent="0.25">
      <c r="A4597" s="323"/>
    </row>
    <row r="4598" spans="1:1" x14ac:dyDescent="0.25">
      <c r="A4598" s="323"/>
    </row>
    <row r="4599" spans="1:1" x14ac:dyDescent="0.25">
      <c r="A4599" s="323"/>
    </row>
    <row r="4600" spans="1:1" x14ac:dyDescent="0.25">
      <c r="A4600" s="323"/>
    </row>
    <row r="4601" spans="1:1" x14ac:dyDescent="0.25">
      <c r="A4601" s="323"/>
    </row>
    <row r="4602" spans="1:1" x14ac:dyDescent="0.25">
      <c r="A4602" s="323"/>
    </row>
    <row r="4603" spans="1:1" x14ac:dyDescent="0.25">
      <c r="A4603" s="323"/>
    </row>
    <row r="4604" spans="1:1" x14ac:dyDescent="0.25">
      <c r="A4604" s="323"/>
    </row>
    <row r="4605" spans="1:1" x14ac:dyDescent="0.25">
      <c r="A4605" s="323"/>
    </row>
    <row r="4606" spans="1:1" x14ac:dyDescent="0.25">
      <c r="A4606" s="323"/>
    </row>
    <row r="4607" spans="1:1" x14ac:dyDescent="0.25">
      <c r="A4607" s="323"/>
    </row>
    <row r="4608" spans="1:1" x14ac:dyDescent="0.25">
      <c r="A4608" s="323"/>
    </row>
    <row r="4609" spans="1:1" x14ac:dyDescent="0.25">
      <c r="A4609" s="323"/>
    </row>
    <row r="4610" spans="1:1" x14ac:dyDescent="0.25">
      <c r="A4610" s="323"/>
    </row>
    <row r="4611" spans="1:1" x14ac:dyDescent="0.25">
      <c r="A4611" s="323"/>
    </row>
    <row r="4612" spans="1:1" x14ac:dyDescent="0.25">
      <c r="A4612" s="323"/>
    </row>
    <row r="4613" spans="1:1" x14ac:dyDescent="0.25">
      <c r="A4613" s="323"/>
    </row>
    <row r="4614" spans="1:1" x14ac:dyDescent="0.25">
      <c r="A4614" s="323"/>
    </row>
    <row r="4615" spans="1:1" x14ac:dyDescent="0.25">
      <c r="A4615" s="323"/>
    </row>
    <row r="4616" spans="1:1" x14ac:dyDescent="0.25">
      <c r="A4616" s="323"/>
    </row>
    <row r="4617" spans="1:1" x14ac:dyDescent="0.25">
      <c r="A4617" s="323"/>
    </row>
    <row r="4618" spans="1:1" x14ac:dyDescent="0.25">
      <c r="A4618" s="323"/>
    </row>
    <row r="4619" spans="1:1" x14ac:dyDescent="0.25">
      <c r="A4619" s="323"/>
    </row>
    <row r="4620" spans="1:1" x14ac:dyDescent="0.25">
      <c r="A4620" s="323"/>
    </row>
    <row r="4621" spans="1:1" x14ac:dyDescent="0.25">
      <c r="A4621" s="323"/>
    </row>
    <row r="4622" spans="1:1" x14ac:dyDescent="0.25">
      <c r="A4622" s="323"/>
    </row>
    <row r="4623" spans="1:1" x14ac:dyDescent="0.25">
      <c r="A4623" s="323"/>
    </row>
    <row r="4624" spans="1:1" x14ac:dyDescent="0.25">
      <c r="A4624" s="323"/>
    </row>
    <row r="4625" spans="1:1" x14ac:dyDescent="0.25">
      <c r="A4625" s="323"/>
    </row>
    <row r="4626" spans="1:1" x14ac:dyDescent="0.25">
      <c r="A4626" s="323"/>
    </row>
    <row r="4627" spans="1:1" x14ac:dyDescent="0.25">
      <c r="A4627" s="323"/>
    </row>
    <row r="4628" spans="1:1" x14ac:dyDescent="0.25">
      <c r="A4628" s="323"/>
    </row>
    <row r="4629" spans="1:1" x14ac:dyDescent="0.25">
      <c r="A4629" s="323"/>
    </row>
    <row r="4630" spans="1:1" x14ac:dyDescent="0.25">
      <c r="A4630" s="323"/>
    </row>
    <row r="4631" spans="1:1" x14ac:dyDescent="0.25">
      <c r="A4631" s="323"/>
    </row>
    <row r="4632" spans="1:1" x14ac:dyDescent="0.25">
      <c r="A4632" s="323"/>
    </row>
    <row r="4633" spans="1:1" x14ac:dyDescent="0.25">
      <c r="A4633" s="323"/>
    </row>
    <row r="4634" spans="1:1" x14ac:dyDescent="0.25">
      <c r="A4634" s="323"/>
    </row>
    <row r="4635" spans="1:1" x14ac:dyDescent="0.25">
      <c r="A4635" s="323"/>
    </row>
    <row r="4636" spans="1:1" x14ac:dyDescent="0.25">
      <c r="A4636" s="323"/>
    </row>
    <row r="4637" spans="1:1" x14ac:dyDescent="0.25">
      <c r="A4637" s="323"/>
    </row>
    <row r="4638" spans="1:1" x14ac:dyDescent="0.25">
      <c r="A4638" s="323"/>
    </row>
    <row r="4639" spans="1:1" x14ac:dyDescent="0.25">
      <c r="A4639" s="323"/>
    </row>
    <row r="4640" spans="1:1" x14ac:dyDescent="0.25">
      <c r="A4640" s="323"/>
    </row>
    <row r="4641" spans="1:1" x14ac:dyDescent="0.25">
      <c r="A4641" s="323"/>
    </row>
    <row r="4642" spans="1:1" x14ac:dyDescent="0.25">
      <c r="A4642" s="323"/>
    </row>
    <row r="4643" spans="1:1" x14ac:dyDescent="0.25">
      <c r="A4643" s="323"/>
    </row>
    <row r="4644" spans="1:1" x14ac:dyDescent="0.25">
      <c r="A4644" s="323"/>
    </row>
    <row r="4645" spans="1:1" x14ac:dyDescent="0.25">
      <c r="A4645" s="323"/>
    </row>
    <row r="4646" spans="1:1" x14ac:dyDescent="0.25">
      <c r="A4646" s="323"/>
    </row>
    <row r="4647" spans="1:1" x14ac:dyDescent="0.25">
      <c r="A4647" s="323"/>
    </row>
    <row r="4648" spans="1:1" x14ac:dyDescent="0.25">
      <c r="A4648" s="323"/>
    </row>
    <row r="4649" spans="1:1" x14ac:dyDescent="0.25">
      <c r="A4649" s="323"/>
    </row>
    <row r="4650" spans="1:1" x14ac:dyDescent="0.25">
      <c r="A4650" s="323"/>
    </row>
    <row r="4651" spans="1:1" x14ac:dyDescent="0.25">
      <c r="A4651" s="323"/>
    </row>
    <row r="4652" spans="1:1" x14ac:dyDescent="0.25">
      <c r="A4652" s="323"/>
    </row>
    <row r="4653" spans="1:1" x14ac:dyDescent="0.25">
      <c r="A4653" s="323"/>
    </row>
    <row r="4654" spans="1:1" x14ac:dyDescent="0.25">
      <c r="A4654" s="323"/>
    </row>
    <row r="4655" spans="1:1" x14ac:dyDescent="0.25">
      <c r="A4655" s="323"/>
    </row>
    <row r="4656" spans="1:1" x14ac:dyDescent="0.25">
      <c r="A4656" s="323"/>
    </row>
    <row r="4657" spans="1:1" x14ac:dyDescent="0.25">
      <c r="A4657" s="323"/>
    </row>
    <row r="4658" spans="1:1" x14ac:dyDescent="0.25">
      <c r="A4658" s="323"/>
    </row>
    <row r="4659" spans="1:1" x14ac:dyDescent="0.25">
      <c r="A4659" s="323"/>
    </row>
    <row r="4660" spans="1:1" x14ac:dyDescent="0.25">
      <c r="A4660" s="323"/>
    </row>
    <row r="4661" spans="1:1" x14ac:dyDescent="0.25">
      <c r="A4661" s="323"/>
    </row>
    <row r="4662" spans="1:1" x14ac:dyDescent="0.25">
      <c r="A4662" s="323"/>
    </row>
    <row r="4663" spans="1:1" x14ac:dyDescent="0.25">
      <c r="A4663" s="323"/>
    </row>
    <row r="4664" spans="1:1" x14ac:dyDescent="0.25">
      <c r="A4664" s="323"/>
    </row>
    <row r="4665" spans="1:1" x14ac:dyDescent="0.25">
      <c r="A4665" s="323"/>
    </row>
    <row r="4666" spans="1:1" x14ac:dyDescent="0.25">
      <c r="A4666" s="323"/>
    </row>
    <row r="4667" spans="1:1" x14ac:dyDescent="0.25">
      <c r="A4667" s="323"/>
    </row>
    <row r="4668" spans="1:1" x14ac:dyDescent="0.25">
      <c r="A4668" s="323"/>
    </row>
    <row r="4669" spans="1:1" x14ac:dyDescent="0.25">
      <c r="A4669" s="323"/>
    </row>
    <row r="4670" spans="1:1" x14ac:dyDescent="0.25">
      <c r="A4670" s="323"/>
    </row>
    <row r="4671" spans="1:1" x14ac:dyDescent="0.25">
      <c r="A4671" s="323"/>
    </row>
    <row r="4672" spans="1:1" x14ac:dyDescent="0.25">
      <c r="A4672" s="323"/>
    </row>
    <row r="4673" spans="1:1" x14ac:dyDescent="0.25">
      <c r="A4673" s="323"/>
    </row>
    <row r="4674" spans="1:1" x14ac:dyDescent="0.25">
      <c r="A4674" s="323"/>
    </row>
    <row r="4675" spans="1:1" x14ac:dyDescent="0.25">
      <c r="A4675" s="323"/>
    </row>
    <row r="4676" spans="1:1" x14ac:dyDescent="0.25">
      <c r="A4676" s="323"/>
    </row>
    <row r="4677" spans="1:1" x14ac:dyDescent="0.25">
      <c r="A4677" s="323"/>
    </row>
    <row r="4678" spans="1:1" x14ac:dyDescent="0.25">
      <c r="A4678" s="323"/>
    </row>
    <row r="4679" spans="1:1" x14ac:dyDescent="0.25">
      <c r="A4679" s="323"/>
    </row>
    <row r="4680" spans="1:1" x14ac:dyDescent="0.25">
      <c r="A4680" s="323"/>
    </row>
    <row r="4681" spans="1:1" x14ac:dyDescent="0.25">
      <c r="A4681" s="323"/>
    </row>
    <row r="4682" spans="1:1" x14ac:dyDescent="0.25">
      <c r="A4682" s="323"/>
    </row>
    <row r="4683" spans="1:1" x14ac:dyDescent="0.25">
      <c r="A4683" s="323"/>
    </row>
    <row r="4684" spans="1:1" x14ac:dyDescent="0.25">
      <c r="A4684" s="323"/>
    </row>
    <row r="4685" spans="1:1" x14ac:dyDescent="0.25">
      <c r="A4685" s="323"/>
    </row>
    <row r="4686" spans="1:1" x14ac:dyDescent="0.25">
      <c r="A4686" s="323"/>
    </row>
    <row r="4687" spans="1:1" x14ac:dyDescent="0.25">
      <c r="A4687" s="323"/>
    </row>
    <row r="4688" spans="1:1" x14ac:dyDescent="0.25">
      <c r="A4688" s="323"/>
    </row>
    <row r="4689" spans="1:1" x14ac:dyDescent="0.25">
      <c r="A4689" s="323"/>
    </row>
    <row r="4690" spans="1:1" x14ac:dyDescent="0.25">
      <c r="A4690" s="323"/>
    </row>
    <row r="4691" spans="1:1" x14ac:dyDescent="0.25">
      <c r="A4691" s="323"/>
    </row>
    <row r="4692" spans="1:1" x14ac:dyDescent="0.25">
      <c r="A4692" s="323"/>
    </row>
    <row r="4693" spans="1:1" x14ac:dyDescent="0.25">
      <c r="A4693" s="323"/>
    </row>
    <row r="4694" spans="1:1" x14ac:dyDescent="0.25">
      <c r="A4694" s="323"/>
    </row>
    <row r="4695" spans="1:1" x14ac:dyDescent="0.25">
      <c r="A4695" s="323"/>
    </row>
    <row r="4696" spans="1:1" x14ac:dyDescent="0.25">
      <c r="A4696" s="323"/>
    </row>
    <row r="4697" spans="1:1" x14ac:dyDescent="0.25">
      <c r="A4697" s="323"/>
    </row>
    <row r="4698" spans="1:1" x14ac:dyDescent="0.25">
      <c r="A4698" s="323"/>
    </row>
    <row r="4699" spans="1:1" x14ac:dyDescent="0.25">
      <c r="A4699" s="323"/>
    </row>
    <row r="4700" spans="1:1" x14ac:dyDescent="0.25">
      <c r="A4700" s="323"/>
    </row>
    <row r="4701" spans="1:1" x14ac:dyDescent="0.25">
      <c r="A4701" s="323"/>
    </row>
    <row r="4702" spans="1:1" x14ac:dyDescent="0.25">
      <c r="A4702" s="323"/>
    </row>
    <row r="4703" spans="1:1" x14ac:dyDescent="0.25">
      <c r="A4703" s="323"/>
    </row>
    <row r="4704" spans="1:1" x14ac:dyDescent="0.25">
      <c r="A4704" s="323"/>
    </row>
    <row r="4705" spans="1:1" x14ac:dyDescent="0.25">
      <c r="A4705" s="323"/>
    </row>
    <row r="4706" spans="1:1" x14ac:dyDescent="0.25">
      <c r="A4706" s="323"/>
    </row>
    <row r="4707" spans="1:1" x14ac:dyDescent="0.25">
      <c r="A4707" s="323"/>
    </row>
    <row r="4708" spans="1:1" x14ac:dyDescent="0.25">
      <c r="A4708" s="323"/>
    </row>
    <row r="4709" spans="1:1" x14ac:dyDescent="0.25">
      <c r="A4709" s="323"/>
    </row>
    <row r="4710" spans="1:1" x14ac:dyDescent="0.25">
      <c r="A4710" s="323"/>
    </row>
    <row r="4711" spans="1:1" x14ac:dyDescent="0.25">
      <c r="A4711" s="323"/>
    </row>
    <row r="4712" spans="1:1" x14ac:dyDescent="0.25">
      <c r="A4712" s="323"/>
    </row>
    <row r="4713" spans="1:1" x14ac:dyDescent="0.25">
      <c r="A4713" s="323"/>
    </row>
    <row r="4714" spans="1:1" x14ac:dyDescent="0.25">
      <c r="A4714" s="323"/>
    </row>
    <row r="4715" spans="1:1" x14ac:dyDescent="0.25">
      <c r="A4715" s="323"/>
    </row>
    <row r="4716" spans="1:1" x14ac:dyDescent="0.25">
      <c r="A4716" s="323"/>
    </row>
    <row r="4717" spans="1:1" x14ac:dyDescent="0.25">
      <c r="A4717" s="323"/>
    </row>
    <row r="4718" spans="1:1" x14ac:dyDescent="0.25">
      <c r="A4718" s="323"/>
    </row>
    <row r="4719" spans="1:1" x14ac:dyDescent="0.25">
      <c r="A4719" s="323"/>
    </row>
    <row r="4720" spans="1:1" x14ac:dyDescent="0.25">
      <c r="A4720" s="323"/>
    </row>
    <row r="4721" spans="1:1" x14ac:dyDescent="0.25">
      <c r="A4721" s="323"/>
    </row>
    <row r="4722" spans="1:1" x14ac:dyDescent="0.25">
      <c r="A4722" s="323"/>
    </row>
    <row r="4723" spans="1:1" x14ac:dyDescent="0.25">
      <c r="A4723" s="323"/>
    </row>
    <row r="4724" spans="1:1" x14ac:dyDescent="0.25">
      <c r="A4724" s="323"/>
    </row>
    <row r="4725" spans="1:1" x14ac:dyDescent="0.25">
      <c r="A4725" s="323"/>
    </row>
    <row r="4726" spans="1:1" x14ac:dyDescent="0.25">
      <c r="A4726" s="323"/>
    </row>
    <row r="4727" spans="1:1" x14ac:dyDescent="0.25">
      <c r="A4727" s="323"/>
    </row>
    <row r="4728" spans="1:1" x14ac:dyDescent="0.25">
      <c r="A4728" s="323"/>
    </row>
    <row r="4729" spans="1:1" x14ac:dyDescent="0.25">
      <c r="A4729" s="323"/>
    </row>
    <row r="4730" spans="1:1" x14ac:dyDescent="0.25">
      <c r="A4730" s="323"/>
    </row>
    <row r="4731" spans="1:1" x14ac:dyDescent="0.25">
      <c r="A4731" s="323"/>
    </row>
    <row r="4732" spans="1:1" x14ac:dyDescent="0.25">
      <c r="A4732" s="323"/>
    </row>
    <row r="4733" spans="1:1" x14ac:dyDescent="0.25">
      <c r="A4733" s="323"/>
    </row>
    <row r="4734" spans="1:1" x14ac:dyDescent="0.25">
      <c r="A4734" s="323"/>
    </row>
    <row r="4735" spans="1:1" x14ac:dyDescent="0.25">
      <c r="A4735" s="323"/>
    </row>
    <row r="4736" spans="1:1" x14ac:dyDescent="0.25">
      <c r="A4736" s="323"/>
    </row>
    <row r="4737" spans="1:1" x14ac:dyDescent="0.25">
      <c r="A4737" s="323"/>
    </row>
    <row r="4738" spans="1:1" x14ac:dyDescent="0.25">
      <c r="A4738" s="323"/>
    </row>
    <row r="4739" spans="1:1" x14ac:dyDescent="0.25">
      <c r="A4739" s="323"/>
    </row>
    <row r="4740" spans="1:1" x14ac:dyDescent="0.25">
      <c r="A4740" s="323"/>
    </row>
    <row r="4741" spans="1:1" x14ac:dyDescent="0.25">
      <c r="A4741" s="323"/>
    </row>
    <row r="4742" spans="1:1" x14ac:dyDescent="0.25">
      <c r="A4742" s="323"/>
    </row>
    <row r="4743" spans="1:1" x14ac:dyDescent="0.25">
      <c r="A4743" s="323"/>
    </row>
    <row r="4744" spans="1:1" x14ac:dyDescent="0.25">
      <c r="A4744" s="323"/>
    </row>
    <row r="4745" spans="1:1" x14ac:dyDescent="0.25">
      <c r="A4745" s="323"/>
    </row>
    <row r="4746" spans="1:1" x14ac:dyDescent="0.25">
      <c r="A4746" s="323"/>
    </row>
    <row r="4747" spans="1:1" x14ac:dyDescent="0.25">
      <c r="A4747" s="323"/>
    </row>
    <row r="4748" spans="1:1" x14ac:dyDescent="0.25">
      <c r="A4748" s="323"/>
    </row>
    <row r="4749" spans="1:1" x14ac:dyDescent="0.25">
      <c r="A4749" s="323"/>
    </row>
    <row r="4750" spans="1:1" x14ac:dyDescent="0.25">
      <c r="A4750" s="323"/>
    </row>
    <row r="4751" spans="1:1" x14ac:dyDescent="0.25">
      <c r="A4751" s="323"/>
    </row>
    <row r="4752" spans="1:1" x14ac:dyDescent="0.25">
      <c r="A4752" s="323"/>
    </row>
    <row r="4753" spans="1:1" x14ac:dyDescent="0.25">
      <c r="A4753" s="323"/>
    </row>
    <row r="4754" spans="1:1" x14ac:dyDescent="0.25">
      <c r="A4754" s="323"/>
    </row>
    <row r="4755" spans="1:1" x14ac:dyDescent="0.25">
      <c r="A4755" s="323"/>
    </row>
    <row r="4756" spans="1:1" x14ac:dyDescent="0.25">
      <c r="A4756" s="323"/>
    </row>
    <row r="4757" spans="1:1" x14ac:dyDescent="0.25">
      <c r="A4757" s="323"/>
    </row>
    <row r="4758" spans="1:1" x14ac:dyDescent="0.25">
      <c r="A4758" s="323"/>
    </row>
    <row r="4759" spans="1:1" x14ac:dyDescent="0.25">
      <c r="A4759" s="323"/>
    </row>
    <row r="4760" spans="1:1" x14ac:dyDescent="0.25">
      <c r="A4760" s="323"/>
    </row>
    <row r="4761" spans="1:1" x14ac:dyDescent="0.25">
      <c r="A4761" s="323"/>
    </row>
    <row r="4762" spans="1:1" x14ac:dyDescent="0.25">
      <c r="A4762" s="323"/>
    </row>
    <row r="4763" spans="1:1" x14ac:dyDescent="0.25">
      <c r="A4763" s="323"/>
    </row>
    <row r="4764" spans="1:1" x14ac:dyDescent="0.25">
      <c r="A4764" s="323"/>
    </row>
    <row r="4765" spans="1:1" x14ac:dyDescent="0.25">
      <c r="A4765" s="323"/>
    </row>
    <row r="4766" spans="1:1" x14ac:dyDescent="0.25">
      <c r="A4766" s="323"/>
    </row>
    <row r="4767" spans="1:1" x14ac:dyDescent="0.25">
      <c r="A4767" s="323"/>
    </row>
    <row r="4768" spans="1:1" x14ac:dyDescent="0.25">
      <c r="A4768" s="323"/>
    </row>
    <row r="4769" spans="1:1" x14ac:dyDescent="0.25">
      <c r="A4769" s="323"/>
    </row>
    <row r="4770" spans="1:1" x14ac:dyDescent="0.25">
      <c r="A4770" s="323"/>
    </row>
    <row r="4771" spans="1:1" x14ac:dyDescent="0.25">
      <c r="A4771" s="323"/>
    </row>
    <row r="4772" spans="1:1" x14ac:dyDescent="0.25">
      <c r="A4772" s="323"/>
    </row>
    <row r="4773" spans="1:1" x14ac:dyDescent="0.25">
      <c r="A4773" s="323"/>
    </row>
    <row r="4774" spans="1:1" x14ac:dyDescent="0.25">
      <c r="A4774" s="323"/>
    </row>
    <row r="4775" spans="1:1" x14ac:dyDescent="0.25">
      <c r="A4775" s="323"/>
    </row>
    <row r="4776" spans="1:1" x14ac:dyDescent="0.25">
      <c r="A4776" s="323"/>
    </row>
    <row r="4777" spans="1:1" x14ac:dyDescent="0.25">
      <c r="A4777" s="323"/>
    </row>
    <row r="4778" spans="1:1" x14ac:dyDescent="0.25">
      <c r="A4778" s="323"/>
    </row>
    <row r="4779" spans="1:1" x14ac:dyDescent="0.25">
      <c r="A4779" s="323"/>
    </row>
    <row r="4780" spans="1:1" x14ac:dyDescent="0.25">
      <c r="A4780" s="323"/>
    </row>
    <row r="4781" spans="1:1" x14ac:dyDescent="0.25">
      <c r="A4781" s="323"/>
    </row>
    <row r="4782" spans="1:1" x14ac:dyDescent="0.25">
      <c r="A4782" s="323"/>
    </row>
    <row r="4783" spans="1:1" x14ac:dyDescent="0.25">
      <c r="A4783" s="323"/>
    </row>
    <row r="4784" spans="1:1" x14ac:dyDescent="0.25">
      <c r="A4784" s="323"/>
    </row>
    <row r="4785" spans="1:1" x14ac:dyDescent="0.25">
      <c r="A4785" s="323"/>
    </row>
    <row r="4786" spans="1:1" x14ac:dyDescent="0.25">
      <c r="A4786" s="323"/>
    </row>
    <row r="4787" spans="1:1" x14ac:dyDescent="0.25">
      <c r="A4787" s="323"/>
    </row>
    <row r="4788" spans="1:1" x14ac:dyDescent="0.25">
      <c r="A4788" s="323"/>
    </row>
    <row r="4789" spans="1:1" x14ac:dyDescent="0.25">
      <c r="A4789" s="323"/>
    </row>
    <row r="4790" spans="1:1" x14ac:dyDescent="0.25">
      <c r="A4790" s="323"/>
    </row>
    <row r="4791" spans="1:1" x14ac:dyDescent="0.25">
      <c r="A4791" s="323"/>
    </row>
    <row r="4792" spans="1:1" x14ac:dyDescent="0.25">
      <c r="A4792" s="323"/>
    </row>
    <row r="4793" spans="1:1" x14ac:dyDescent="0.25">
      <c r="A4793" s="323"/>
    </row>
    <row r="4794" spans="1:1" x14ac:dyDescent="0.25">
      <c r="A4794" s="323"/>
    </row>
    <row r="4795" spans="1:1" x14ac:dyDescent="0.25">
      <c r="A4795" s="323"/>
    </row>
    <row r="4796" spans="1:1" x14ac:dyDescent="0.25">
      <c r="A4796" s="323"/>
    </row>
    <row r="4797" spans="1:1" x14ac:dyDescent="0.25">
      <c r="A4797" s="323"/>
    </row>
    <row r="4798" spans="1:1" x14ac:dyDescent="0.25">
      <c r="A4798" s="323"/>
    </row>
    <row r="4799" spans="1:1" x14ac:dyDescent="0.25">
      <c r="A4799" s="323"/>
    </row>
    <row r="4800" spans="1:1" x14ac:dyDescent="0.25">
      <c r="A4800" s="323"/>
    </row>
    <row r="4801" spans="1:1" x14ac:dyDescent="0.25">
      <c r="A4801" s="323"/>
    </row>
    <row r="4802" spans="1:1" x14ac:dyDescent="0.25">
      <c r="A4802" s="323"/>
    </row>
    <row r="4803" spans="1:1" x14ac:dyDescent="0.25">
      <c r="A4803" s="323"/>
    </row>
    <row r="4804" spans="1:1" x14ac:dyDescent="0.25">
      <c r="A4804" s="323"/>
    </row>
    <row r="4805" spans="1:1" x14ac:dyDescent="0.25">
      <c r="A4805" s="323"/>
    </row>
    <row r="4806" spans="1:1" x14ac:dyDescent="0.25">
      <c r="A4806" s="323"/>
    </row>
    <row r="4807" spans="1:1" x14ac:dyDescent="0.25">
      <c r="A4807" s="323"/>
    </row>
    <row r="4808" spans="1:1" x14ac:dyDescent="0.25">
      <c r="A4808" s="323"/>
    </row>
    <row r="4809" spans="1:1" x14ac:dyDescent="0.25">
      <c r="A4809" s="323"/>
    </row>
    <row r="4810" spans="1:1" x14ac:dyDescent="0.25">
      <c r="A4810" s="323"/>
    </row>
    <row r="4811" spans="1:1" x14ac:dyDescent="0.25">
      <c r="A4811" s="323"/>
    </row>
    <row r="4812" spans="1:1" x14ac:dyDescent="0.25">
      <c r="A4812" s="323"/>
    </row>
    <row r="4813" spans="1:1" x14ac:dyDescent="0.25">
      <c r="A4813" s="323"/>
    </row>
    <row r="4814" spans="1:1" x14ac:dyDescent="0.25">
      <c r="A4814" s="323"/>
    </row>
    <row r="4815" spans="1:1" x14ac:dyDescent="0.25">
      <c r="A4815" s="323"/>
    </row>
    <row r="4816" spans="1:1" x14ac:dyDescent="0.25">
      <c r="A4816" s="323"/>
    </row>
    <row r="4817" spans="1:1" x14ac:dyDescent="0.25">
      <c r="A4817" s="323"/>
    </row>
    <row r="4818" spans="1:1" x14ac:dyDescent="0.25">
      <c r="A4818" s="323"/>
    </row>
    <row r="4819" spans="1:1" x14ac:dyDescent="0.25">
      <c r="A4819" s="323"/>
    </row>
    <row r="4820" spans="1:1" x14ac:dyDescent="0.25">
      <c r="A4820" s="323"/>
    </row>
    <row r="4821" spans="1:1" x14ac:dyDescent="0.25">
      <c r="A4821" s="323"/>
    </row>
    <row r="4822" spans="1:1" x14ac:dyDescent="0.25">
      <c r="A4822" s="323"/>
    </row>
    <row r="4823" spans="1:1" x14ac:dyDescent="0.25">
      <c r="A4823" s="323"/>
    </row>
    <row r="4824" spans="1:1" x14ac:dyDescent="0.25">
      <c r="A4824" s="323"/>
    </row>
    <row r="4825" spans="1:1" x14ac:dyDescent="0.25">
      <c r="A4825" s="323"/>
    </row>
    <row r="4826" spans="1:1" x14ac:dyDescent="0.25">
      <c r="A4826" s="323"/>
    </row>
    <row r="4827" spans="1:1" x14ac:dyDescent="0.25">
      <c r="A4827" s="323"/>
    </row>
    <row r="4828" spans="1:1" x14ac:dyDescent="0.25">
      <c r="A4828" s="323"/>
    </row>
    <row r="4829" spans="1:1" x14ac:dyDescent="0.25">
      <c r="A4829" s="323"/>
    </row>
    <row r="4830" spans="1:1" x14ac:dyDescent="0.25">
      <c r="A4830" s="323"/>
    </row>
    <row r="4831" spans="1:1" x14ac:dyDescent="0.25">
      <c r="A4831" s="323"/>
    </row>
    <row r="4832" spans="1:1" x14ac:dyDescent="0.25">
      <c r="A4832" s="323"/>
    </row>
    <row r="4833" spans="1:1" x14ac:dyDescent="0.25">
      <c r="A4833" s="323"/>
    </row>
    <row r="4834" spans="1:1" x14ac:dyDescent="0.25">
      <c r="A4834" s="323"/>
    </row>
    <row r="4835" spans="1:1" x14ac:dyDescent="0.25">
      <c r="A4835" s="323"/>
    </row>
    <row r="4836" spans="1:1" x14ac:dyDescent="0.25">
      <c r="A4836" s="323"/>
    </row>
    <row r="4837" spans="1:1" x14ac:dyDescent="0.25">
      <c r="A4837" s="323"/>
    </row>
    <row r="4838" spans="1:1" x14ac:dyDescent="0.25">
      <c r="A4838" s="323"/>
    </row>
    <row r="4839" spans="1:1" x14ac:dyDescent="0.25">
      <c r="A4839" s="323"/>
    </row>
    <row r="4840" spans="1:1" x14ac:dyDescent="0.25">
      <c r="A4840" s="323"/>
    </row>
    <row r="4841" spans="1:1" x14ac:dyDescent="0.25">
      <c r="A4841" s="323"/>
    </row>
    <row r="4842" spans="1:1" x14ac:dyDescent="0.25">
      <c r="A4842" s="323"/>
    </row>
    <row r="4843" spans="1:1" x14ac:dyDescent="0.25">
      <c r="A4843" s="323"/>
    </row>
    <row r="4844" spans="1:1" x14ac:dyDescent="0.25">
      <c r="A4844" s="323"/>
    </row>
    <row r="4845" spans="1:1" x14ac:dyDescent="0.25">
      <c r="A4845" s="323"/>
    </row>
    <row r="4846" spans="1:1" x14ac:dyDescent="0.25">
      <c r="A4846" s="323"/>
    </row>
    <row r="4847" spans="1:1" x14ac:dyDescent="0.25">
      <c r="A4847" s="323"/>
    </row>
    <row r="4848" spans="1:1" x14ac:dyDescent="0.25">
      <c r="A4848" s="323"/>
    </row>
    <row r="4849" spans="1:1" x14ac:dyDescent="0.25">
      <c r="A4849" s="323"/>
    </row>
    <row r="4850" spans="1:1" x14ac:dyDescent="0.25">
      <c r="A4850" s="323"/>
    </row>
    <row r="4851" spans="1:1" x14ac:dyDescent="0.25">
      <c r="A4851" s="323"/>
    </row>
    <row r="4852" spans="1:1" x14ac:dyDescent="0.25">
      <c r="A4852" s="323"/>
    </row>
    <row r="4853" spans="1:1" x14ac:dyDescent="0.25">
      <c r="A4853" s="323"/>
    </row>
    <row r="4854" spans="1:1" x14ac:dyDescent="0.25">
      <c r="A4854" s="323"/>
    </row>
    <row r="4855" spans="1:1" x14ac:dyDescent="0.25">
      <c r="A4855" s="323"/>
    </row>
    <row r="4856" spans="1:1" x14ac:dyDescent="0.25">
      <c r="A4856" s="323"/>
    </row>
    <row r="4857" spans="1:1" x14ac:dyDescent="0.25">
      <c r="A4857" s="323"/>
    </row>
    <row r="4858" spans="1:1" x14ac:dyDescent="0.25">
      <c r="A4858" s="323"/>
    </row>
    <row r="4859" spans="1:1" x14ac:dyDescent="0.25">
      <c r="A4859" s="323"/>
    </row>
    <row r="4860" spans="1:1" x14ac:dyDescent="0.25">
      <c r="A4860" s="323"/>
    </row>
    <row r="4861" spans="1:1" x14ac:dyDescent="0.25">
      <c r="A4861" s="323"/>
    </row>
    <row r="4862" spans="1:1" x14ac:dyDescent="0.25">
      <c r="A4862" s="323"/>
    </row>
    <row r="4863" spans="1:1" x14ac:dyDescent="0.25">
      <c r="A4863" s="323"/>
    </row>
    <row r="4864" spans="1:1" x14ac:dyDescent="0.25">
      <c r="A4864" s="323"/>
    </row>
    <row r="4865" spans="1:1" x14ac:dyDescent="0.25">
      <c r="A4865" s="323"/>
    </row>
    <row r="4866" spans="1:1" x14ac:dyDescent="0.25">
      <c r="A4866" s="323"/>
    </row>
    <row r="4867" spans="1:1" x14ac:dyDescent="0.25">
      <c r="A4867" s="323"/>
    </row>
    <row r="4868" spans="1:1" x14ac:dyDescent="0.25">
      <c r="A4868" s="323"/>
    </row>
    <row r="4869" spans="1:1" x14ac:dyDescent="0.25">
      <c r="A4869" s="323"/>
    </row>
    <row r="4870" spans="1:1" x14ac:dyDescent="0.25">
      <c r="A4870" s="323"/>
    </row>
    <row r="4871" spans="1:1" x14ac:dyDescent="0.25">
      <c r="A4871" s="323"/>
    </row>
    <row r="4872" spans="1:1" x14ac:dyDescent="0.25">
      <c r="A4872" s="323"/>
    </row>
    <row r="4873" spans="1:1" x14ac:dyDescent="0.25">
      <c r="A4873" s="323"/>
    </row>
    <row r="4874" spans="1:1" x14ac:dyDescent="0.25">
      <c r="A4874" s="323"/>
    </row>
    <row r="4875" spans="1:1" x14ac:dyDescent="0.25">
      <c r="A4875" s="323"/>
    </row>
    <row r="4876" spans="1:1" x14ac:dyDescent="0.25">
      <c r="A4876" s="323"/>
    </row>
    <row r="4877" spans="1:1" x14ac:dyDescent="0.25">
      <c r="A4877" s="323"/>
    </row>
    <row r="4878" spans="1:1" x14ac:dyDescent="0.25">
      <c r="A4878" s="323"/>
    </row>
    <row r="4879" spans="1:1" x14ac:dyDescent="0.25">
      <c r="A4879" s="323"/>
    </row>
    <row r="4880" spans="1:1" x14ac:dyDescent="0.25">
      <c r="A4880" s="323"/>
    </row>
    <row r="4881" spans="1:1" x14ac:dyDescent="0.25">
      <c r="A4881" s="323"/>
    </row>
    <row r="4882" spans="1:1" x14ac:dyDescent="0.25">
      <c r="A4882" s="323"/>
    </row>
    <row r="4883" spans="1:1" x14ac:dyDescent="0.25">
      <c r="A4883" s="323"/>
    </row>
    <row r="4884" spans="1:1" x14ac:dyDescent="0.25">
      <c r="A4884" s="323"/>
    </row>
    <row r="4885" spans="1:1" x14ac:dyDescent="0.25">
      <c r="A4885" s="323"/>
    </row>
    <row r="4886" spans="1:1" x14ac:dyDescent="0.25">
      <c r="A4886" s="323"/>
    </row>
    <row r="4887" spans="1:1" x14ac:dyDescent="0.25">
      <c r="A4887" s="323"/>
    </row>
    <row r="4888" spans="1:1" x14ac:dyDescent="0.25">
      <c r="A4888" s="323"/>
    </row>
    <row r="4889" spans="1:1" x14ac:dyDescent="0.25">
      <c r="A4889" s="323"/>
    </row>
    <row r="4890" spans="1:1" x14ac:dyDescent="0.25">
      <c r="A4890" s="323"/>
    </row>
    <row r="4891" spans="1:1" x14ac:dyDescent="0.25">
      <c r="A4891" s="323"/>
    </row>
    <row r="4892" spans="1:1" x14ac:dyDescent="0.25">
      <c r="A4892" s="323"/>
    </row>
    <row r="4893" spans="1:1" x14ac:dyDescent="0.25">
      <c r="A4893" s="323"/>
    </row>
    <row r="4894" spans="1:1" x14ac:dyDescent="0.25">
      <c r="A4894" s="323"/>
    </row>
    <row r="4895" spans="1:1" x14ac:dyDescent="0.25">
      <c r="A4895" s="323"/>
    </row>
    <row r="4896" spans="1:1" x14ac:dyDescent="0.25">
      <c r="A4896" s="323"/>
    </row>
    <row r="4897" spans="1:1" x14ac:dyDescent="0.25">
      <c r="A4897" s="323"/>
    </row>
    <row r="4898" spans="1:1" x14ac:dyDescent="0.25">
      <c r="A4898" s="323"/>
    </row>
    <row r="4899" spans="1:1" x14ac:dyDescent="0.25">
      <c r="A4899" s="323"/>
    </row>
    <row r="4900" spans="1:1" x14ac:dyDescent="0.25">
      <c r="A4900" s="323"/>
    </row>
    <row r="4901" spans="1:1" x14ac:dyDescent="0.25">
      <c r="A4901" s="323"/>
    </row>
    <row r="4902" spans="1:1" x14ac:dyDescent="0.25">
      <c r="A4902" s="323"/>
    </row>
    <row r="4903" spans="1:1" x14ac:dyDescent="0.25">
      <c r="A4903" s="323"/>
    </row>
    <row r="4904" spans="1:1" x14ac:dyDescent="0.25">
      <c r="A4904" s="323"/>
    </row>
    <row r="4905" spans="1:1" x14ac:dyDescent="0.25">
      <c r="A4905" s="323"/>
    </row>
    <row r="4906" spans="1:1" x14ac:dyDescent="0.25">
      <c r="A4906" s="323"/>
    </row>
    <row r="4907" spans="1:1" x14ac:dyDescent="0.25">
      <c r="A4907" s="323"/>
    </row>
    <row r="4908" spans="1:1" x14ac:dyDescent="0.25">
      <c r="A4908" s="323"/>
    </row>
    <row r="4909" spans="1:1" x14ac:dyDescent="0.25">
      <c r="A4909" s="323"/>
    </row>
    <row r="4910" spans="1:1" x14ac:dyDescent="0.25">
      <c r="A4910" s="323"/>
    </row>
    <row r="4911" spans="1:1" x14ac:dyDescent="0.25">
      <c r="A4911" s="323"/>
    </row>
    <row r="4912" spans="1:1" x14ac:dyDescent="0.25">
      <c r="A4912" s="323"/>
    </row>
    <row r="4913" spans="1:1" x14ac:dyDescent="0.25">
      <c r="A4913" s="323"/>
    </row>
    <row r="4914" spans="1:1" x14ac:dyDescent="0.25">
      <c r="A4914" s="323"/>
    </row>
    <row r="4915" spans="1:1" x14ac:dyDescent="0.25">
      <c r="A4915" s="323"/>
    </row>
    <row r="4916" spans="1:1" x14ac:dyDescent="0.25">
      <c r="A4916" s="323"/>
    </row>
    <row r="4917" spans="1:1" x14ac:dyDescent="0.25">
      <c r="A4917" s="323"/>
    </row>
    <row r="4918" spans="1:1" x14ac:dyDescent="0.25">
      <c r="A4918" s="323"/>
    </row>
    <row r="4919" spans="1:1" x14ac:dyDescent="0.25">
      <c r="A4919" s="323"/>
    </row>
    <row r="4920" spans="1:1" x14ac:dyDescent="0.25">
      <c r="A4920" s="323"/>
    </row>
    <row r="4921" spans="1:1" x14ac:dyDescent="0.25">
      <c r="A4921" s="323"/>
    </row>
    <row r="4922" spans="1:1" x14ac:dyDescent="0.25">
      <c r="A4922" s="323"/>
    </row>
    <row r="4923" spans="1:1" x14ac:dyDescent="0.25">
      <c r="A4923" s="323"/>
    </row>
    <row r="4924" spans="1:1" x14ac:dyDescent="0.25">
      <c r="A4924" s="323"/>
    </row>
    <row r="4925" spans="1:1" x14ac:dyDescent="0.25">
      <c r="A4925" s="323"/>
    </row>
    <row r="4926" spans="1:1" x14ac:dyDescent="0.25">
      <c r="A4926" s="323"/>
    </row>
    <row r="4927" spans="1:1" x14ac:dyDescent="0.25">
      <c r="A4927" s="323"/>
    </row>
    <row r="4928" spans="1:1" x14ac:dyDescent="0.25">
      <c r="A4928" s="323"/>
    </row>
    <row r="4929" spans="1:1" x14ac:dyDescent="0.25">
      <c r="A4929" s="323"/>
    </row>
    <row r="4930" spans="1:1" x14ac:dyDescent="0.25">
      <c r="A4930" s="323"/>
    </row>
    <row r="4931" spans="1:1" x14ac:dyDescent="0.25">
      <c r="A4931" s="323"/>
    </row>
    <row r="4932" spans="1:1" x14ac:dyDescent="0.25">
      <c r="A4932" s="323"/>
    </row>
    <row r="4933" spans="1:1" x14ac:dyDescent="0.25">
      <c r="A4933" s="323"/>
    </row>
    <row r="4934" spans="1:1" x14ac:dyDescent="0.25">
      <c r="A4934" s="323"/>
    </row>
    <row r="4935" spans="1:1" x14ac:dyDescent="0.25">
      <c r="A4935" s="323"/>
    </row>
    <row r="4936" spans="1:1" x14ac:dyDescent="0.25">
      <c r="A4936" s="323"/>
    </row>
    <row r="4937" spans="1:1" x14ac:dyDescent="0.25">
      <c r="A4937" s="323"/>
    </row>
    <row r="4938" spans="1:1" x14ac:dyDescent="0.25">
      <c r="A4938" s="323"/>
    </row>
    <row r="4939" spans="1:1" x14ac:dyDescent="0.25">
      <c r="A4939" s="323"/>
    </row>
    <row r="4940" spans="1:1" x14ac:dyDescent="0.25">
      <c r="A4940" s="323"/>
    </row>
    <row r="4941" spans="1:1" x14ac:dyDescent="0.25">
      <c r="A4941" s="323"/>
    </row>
    <row r="4942" spans="1:1" x14ac:dyDescent="0.25">
      <c r="A4942" s="323"/>
    </row>
    <row r="4943" spans="1:1" x14ac:dyDescent="0.25">
      <c r="A4943" s="323"/>
    </row>
    <row r="4944" spans="1:1" x14ac:dyDescent="0.25">
      <c r="A4944" s="323"/>
    </row>
    <row r="4945" spans="1:1" x14ac:dyDescent="0.25">
      <c r="A4945" s="323"/>
    </row>
    <row r="4946" spans="1:1" x14ac:dyDescent="0.25">
      <c r="A4946" s="323"/>
    </row>
    <row r="4947" spans="1:1" x14ac:dyDescent="0.25">
      <c r="A4947" s="323"/>
    </row>
    <row r="4948" spans="1:1" x14ac:dyDescent="0.25">
      <c r="A4948" s="323"/>
    </row>
    <row r="4949" spans="1:1" x14ac:dyDescent="0.25">
      <c r="A4949" s="323"/>
    </row>
    <row r="4950" spans="1:1" x14ac:dyDescent="0.25">
      <c r="A4950" s="323"/>
    </row>
    <row r="4951" spans="1:1" x14ac:dyDescent="0.25">
      <c r="A4951" s="323"/>
    </row>
    <row r="4952" spans="1:1" x14ac:dyDescent="0.25">
      <c r="A4952" s="323"/>
    </row>
    <row r="4953" spans="1:1" x14ac:dyDescent="0.25">
      <c r="A4953" s="323"/>
    </row>
    <row r="4954" spans="1:1" x14ac:dyDescent="0.25">
      <c r="A4954" s="323"/>
    </row>
    <row r="4955" spans="1:1" x14ac:dyDescent="0.25">
      <c r="A4955" s="323"/>
    </row>
    <row r="4956" spans="1:1" x14ac:dyDescent="0.25">
      <c r="A4956" s="323"/>
    </row>
    <row r="4957" spans="1:1" x14ac:dyDescent="0.25">
      <c r="A4957" s="323"/>
    </row>
    <row r="4958" spans="1:1" x14ac:dyDescent="0.25">
      <c r="A4958" s="323"/>
    </row>
    <row r="4959" spans="1:1" x14ac:dyDescent="0.25">
      <c r="A4959" s="323"/>
    </row>
    <row r="4960" spans="1:1" x14ac:dyDescent="0.25">
      <c r="A4960" s="323"/>
    </row>
    <row r="4961" spans="1:1" x14ac:dyDescent="0.25">
      <c r="A4961" s="323"/>
    </row>
    <row r="4962" spans="1:1" x14ac:dyDescent="0.25">
      <c r="A4962" s="323"/>
    </row>
    <row r="4963" spans="1:1" x14ac:dyDescent="0.25">
      <c r="A4963" s="323"/>
    </row>
    <row r="4964" spans="1:1" x14ac:dyDescent="0.25">
      <c r="A4964" s="323"/>
    </row>
    <row r="4965" spans="1:1" x14ac:dyDescent="0.25">
      <c r="A4965" s="323"/>
    </row>
    <row r="4966" spans="1:1" x14ac:dyDescent="0.25">
      <c r="A4966" s="323"/>
    </row>
    <row r="4967" spans="1:1" x14ac:dyDescent="0.25">
      <c r="A4967" s="323"/>
    </row>
    <row r="4968" spans="1:1" x14ac:dyDescent="0.25">
      <c r="A4968" s="323"/>
    </row>
    <row r="4969" spans="1:1" x14ac:dyDescent="0.25">
      <c r="A4969" s="323"/>
    </row>
    <row r="4970" spans="1:1" x14ac:dyDescent="0.25">
      <c r="A4970" s="323"/>
    </row>
    <row r="4971" spans="1:1" x14ac:dyDescent="0.25">
      <c r="A4971" s="323"/>
    </row>
    <row r="4972" spans="1:1" x14ac:dyDescent="0.25">
      <c r="A4972" s="323"/>
    </row>
    <row r="4973" spans="1:1" x14ac:dyDescent="0.25">
      <c r="A4973" s="323"/>
    </row>
    <row r="4974" spans="1:1" x14ac:dyDescent="0.25">
      <c r="A4974" s="323"/>
    </row>
    <row r="4975" spans="1:1" x14ac:dyDescent="0.25">
      <c r="A4975" s="323"/>
    </row>
    <row r="4976" spans="1:1" x14ac:dyDescent="0.25">
      <c r="A4976" s="323"/>
    </row>
    <row r="4977" spans="1:1" x14ac:dyDescent="0.25">
      <c r="A4977" s="323"/>
    </row>
    <row r="4978" spans="1:1" x14ac:dyDescent="0.25">
      <c r="A4978" s="323"/>
    </row>
    <row r="4979" spans="1:1" x14ac:dyDescent="0.25">
      <c r="A4979" s="323"/>
    </row>
    <row r="4980" spans="1:1" x14ac:dyDescent="0.25">
      <c r="A4980" s="323"/>
    </row>
    <row r="4981" spans="1:1" x14ac:dyDescent="0.25">
      <c r="A4981" s="323"/>
    </row>
    <row r="4982" spans="1:1" x14ac:dyDescent="0.25">
      <c r="A4982" s="323"/>
    </row>
    <row r="4983" spans="1:1" x14ac:dyDescent="0.25">
      <c r="A4983" s="323"/>
    </row>
    <row r="4984" spans="1:1" x14ac:dyDescent="0.25">
      <c r="A4984" s="323"/>
    </row>
    <row r="4985" spans="1:1" x14ac:dyDescent="0.25">
      <c r="A4985" s="323"/>
    </row>
    <row r="4986" spans="1:1" x14ac:dyDescent="0.25">
      <c r="A4986" s="323"/>
    </row>
    <row r="4987" spans="1:1" x14ac:dyDescent="0.25">
      <c r="A4987" s="323"/>
    </row>
    <row r="4988" spans="1:1" x14ac:dyDescent="0.25">
      <c r="A4988" s="323"/>
    </row>
    <row r="4989" spans="1:1" x14ac:dyDescent="0.25">
      <c r="A4989" s="323"/>
    </row>
    <row r="4990" spans="1:1" x14ac:dyDescent="0.25">
      <c r="A4990" s="323"/>
    </row>
    <row r="4991" spans="1:1" x14ac:dyDescent="0.25">
      <c r="A4991" s="323"/>
    </row>
    <row r="4992" spans="1:1" x14ac:dyDescent="0.25">
      <c r="A4992" s="323"/>
    </row>
    <row r="4993" spans="1:1" x14ac:dyDescent="0.25">
      <c r="A4993" s="323"/>
    </row>
    <row r="4994" spans="1:1" x14ac:dyDescent="0.25">
      <c r="A4994" s="323"/>
    </row>
    <row r="4995" spans="1:1" x14ac:dyDescent="0.25">
      <c r="A4995" s="323"/>
    </row>
    <row r="4996" spans="1:1" x14ac:dyDescent="0.25">
      <c r="A4996" s="323"/>
    </row>
    <row r="4997" spans="1:1" x14ac:dyDescent="0.25">
      <c r="A4997" s="323"/>
    </row>
    <row r="4998" spans="1:1" x14ac:dyDescent="0.25">
      <c r="A4998" s="323"/>
    </row>
    <row r="4999" spans="1:1" x14ac:dyDescent="0.25">
      <c r="A4999" s="323"/>
    </row>
    <row r="5000" spans="1:1" x14ac:dyDescent="0.25">
      <c r="A5000" s="323"/>
    </row>
    <row r="5001" spans="1:1" x14ac:dyDescent="0.25">
      <c r="A5001" s="323"/>
    </row>
    <row r="5002" spans="1:1" x14ac:dyDescent="0.25">
      <c r="A5002" s="323"/>
    </row>
    <row r="5003" spans="1:1" x14ac:dyDescent="0.25">
      <c r="A5003" s="323"/>
    </row>
    <row r="5004" spans="1:1" x14ac:dyDescent="0.25">
      <c r="A5004" s="323"/>
    </row>
    <row r="5005" spans="1:1" x14ac:dyDescent="0.25">
      <c r="A5005" s="323"/>
    </row>
    <row r="5006" spans="1:1" x14ac:dyDescent="0.25">
      <c r="A5006" s="323"/>
    </row>
    <row r="5007" spans="1:1" x14ac:dyDescent="0.25">
      <c r="A5007" s="323"/>
    </row>
    <row r="5008" spans="1:1" x14ac:dyDescent="0.25">
      <c r="A5008" s="323"/>
    </row>
    <row r="5009" spans="1:1" x14ac:dyDescent="0.25">
      <c r="A5009" s="323"/>
    </row>
    <row r="5010" spans="1:1" x14ac:dyDescent="0.25">
      <c r="A5010" s="323"/>
    </row>
    <row r="5011" spans="1:1" x14ac:dyDescent="0.25">
      <c r="A5011" s="323"/>
    </row>
    <row r="5012" spans="1:1" x14ac:dyDescent="0.25">
      <c r="A5012" s="323"/>
    </row>
    <row r="5013" spans="1:1" x14ac:dyDescent="0.25">
      <c r="A5013" s="323"/>
    </row>
    <row r="5014" spans="1:1" x14ac:dyDescent="0.25">
      <c r="A5014" s="323"/>
    </row>
    <row r="5015" spans="1:1" x14ac:dyDescent="0.25">
      <c r="A5015" s="323"/>
    </row>
    <row r="5016" spans="1:1" x14ac:dyDescent="0.25">
      <c r="A5016" s="323"/>
    </row>
    <row r="5017" spans="1:1" x14ac:dyDescent="0.25">
      <c r="A5017" s="323"/>
    </row>
    <row r="5018" spans="1:1" x14ac:dyDescent="0.25">
      <c r="A5018" s="323"/>
    </row>
    <row r="5019" spans="1:1" x14ac:dyDescent="0.25">
      <c r="A5019" s="323"/>
    </row>
    <row r="5020" spans="1:1" x14ac:dyDescent="0.25">
      <c r="A5020" s="323"/>
    </row>
    <row r="5021" spans="1:1" x14ac:dyDescent="0.25">
      <c r="A5021" s="323"/>
    </row>
    <row r="5022" spans="1:1" x14ac:dyDescent="0.25">
      <c r="A5022" s="323"/>
    </row>
    <row r="5023" spans="1:1" x14ac:dyDescent="0.25">
      <c r="A5023" s="323"/>
    </row>
    <row r="5024" spans="1:1" x14ac:dyDescent="0.25">
      <c r="A5024" s="323"/>
    </row>
    <row r="5025" spans="1:1" x14ac:dyDescent="0.25">
      <c r="A5025" s="323"/>
    </row>
    <row r="5026" spans="1:1" x14ac:dyDescent="0.25">
      <c r="A5026" s="323"/>
    </row>
    <row r="5027" spans="1:1" x14ac:dyDescent="0.25">
      <c r="A5027" s="323"/>
    </row>
    <row r="5028" spans="1:1" x14ac:dyDescent="0.25">
      <c r="A5028" s="323"/>
    </row>
    <row r="5029" spans="1:1" x14ac:dyDescent="0.25">
      <c r="A5029" s="323"/>
    </row>
    <row r="5030" spans="1:1" x14ac:dyDescent="0.25">
      <c r="A5030" s="323"/>
    </row>
    <row r="5031" spans="1:1" x14ac:dyDescent="0.25">
      <c r="A5031" s="323"/>
    </row>
    <row r="5032" spans="1:1" x14ac:dyDescent="0.25">
      <c r="A5032" s="323"/>
    </row>
    <row r="5033" spans="1:1" x14ac:dyDescent="0.25">
      <c r="A5033" s="323"/>
    </row>
    <row r="5034" spans="1:1" x14ac:dyDescent="0.25">
      <c r="A5034" s="323"/>
    </row>
    <row r="5035" spans="1:1" x14ac:dyDescent="0.25">
      <c r="A5035" s="323"/>
    </row>
    <row r="5036" spans="1:1" x14ac:dyDescent="0.25">
      <c r="A5036" s="323"/>
    </row>
    <row r="5037" spans="1:1" x14ac:dyDescent="0.25">
      <c r="A5037" s="323"/>
    </row>
    <row r="5038" spans="1:1" x14ac:dyDescent="0.25">
      <c r="A5038" s="323"/>
    </row>
    <row r="5039" spans="1:1" x14ac:dyDescent="0.25">
      <c r="A5039" s="323"/>
    </row>
    <row r="5040" spans="1:1" x14ac:dyDescent="0.25">
      <c r="A5040" s="323"/>
    </row>
    <row r="5041" spans="1:1" x14ac:dyDescent="0.25">
      <c r="A5041" s="323"/>
    </row>
    <row r="5042" spans="1:1" x14ac:dyDescent="0.25">
      <c r="A5042" s="323"/>
    </row>
    <row r="5043" spans="1:1" x14ac:dyDescent="0.25">
      <c r="A5043" s="323"/>
    </row>
    <row r="5044" spans="1:1" x14ac:dyDescent="0.25">
      <c r="A5044" s="323"/>
    </row>
    <row r="5045" spans="1:1" x14ac:dyDescent="0.25">
      <c r="A5045" s="323"/>
    </row>
    <row r="5046" spans="1:1" x14ac:dyDescent="0.25">
      <c r="A5046" s="323"/>
    </row>
    <row r="5047" spans="1:1" x14ac:dyDescent="0.25">
      <c r="A5047" s="323"/>
    </row>
    <row r="5048" spans="1:1" x14ac:dyDescent="0.25">
      <c r="A5048" s="323"/>
    </row>
    <row r="5049" spans="1:1" x14ac:dyDescent="0.25">
      <c r="A5049" s="323"/>
    </row>
    <row r="5050" spans="1:1" x14ac:dyDescent="0.25">
      <c r="A5050" s="323"/>
    </row>
    <row r="5051" spans="1:1" x14ac:dyDescent="0.25">
      <c r="A5051" s="323"/>
    </row>
    <row r="5052" spans="1:1" x14ac:dyDescent="0.25">
      <c r="A5052" s="323"/>
    </row>
    <row r="5053" spans="1:1" x14ac:dyDescent="0.25">
      <c r="A5053" s="323"/>
    </row>
    <row r="5054" spans="1:1" x14ac:dyDescent="0.25">
      <c r="A5054" s="323"/>
    </row>
    <row r="5055" spans="1:1" x14ac:dyDescent="0.25">
      <c r="A5055" s="323"/>
    </row>
    <row r="5056" spans="1:1" x14ac:dyDescent="0.25">
      <c r="A5056" s="323"/>
    </row>
    <row r="5057" spans="1:1" x14ac:dyDescent="0.25">
      <c r="A5057" s="323"/>
    </row>
    <row r="5058" spans="1:1" x14ac:dyDescent="0.25">
      <c r="A5058" s="323"/>
    </row>
    <row r="5059" spans="1:1" x14ac:dyDescent="0.25">
      <c r="A5059" s="323"/>
    </row>
    <row r="5060" spans="1:1" x14ac:dyDescent="0.25">
      <c r="A5060" s="323"/>
    </row>
    <row r="5061" spans="1:1" x14ac:dyDescent="0.25">
      <c r="A5061" s="323"/>
    </row>
    <row r="5062" spans="1:1" x14ac:dyDescent="0.25">
      <c r="A5062" s="323"/>
    </row>
    <row r="5063" spans="1:1" x14ac:dyDescent="0.25">
      <c r="A5063" s="323"/>
    </row>
    <row r="5064" spans="1:1" x14ac:dyDescent="0.25">
      <c r="A5064" s="323"/>
    </row>
    <row r="5065" spans="1:1" x14ac:dyDescent="0.25">
      <c r="A5065" s="323"/>
    </row>
    <row r="5066" spans="1:1" x14ac:dyDescent="0.25">
      <c r="A5066" s="323"/>
    </row>
    <row r="5067" spans="1:1" x14ac:dyDescent="0.25">
      <c r="A5067" s="323"/>
    </row>
    <row r="5068" spans="1:1" x14ac:dyDescent="0.25">
      <c r="A5068" s="323"/>
    </row>
    <row r="5069" spans="1:1" x14ac:dyDescent="0.25">
      <c r="A5069" s="323"/>
    </row>
    <row r="5070" spans="1:1" x14ac:dyDescent="0.25">
      <c r="A5070" s="323"/>
    </row>
    <row r="5071" spans="1:1" x14ac:dyDescent="0.25">
      <c r="A5071" s="323"/>
    </row>
    <row r="5072" spans="1:1" x14ac:dyDescent="0.25">
      <c r="A5072" s="323"/>
    </row>
    <row r="5073" spans="1:1" x14ac:dyDescent="0.25">
      <c r="A5073" s="323"/>
    </row>
    <row r="5074" spans="1:1" x14ac:dyDescent="0.25">
      <c r="A5074" s="323"/>
    </row>
    <row r="5075" spans="1:1" x14ac:dyDescent="0.25">
      <c r="A5075" s="323"/>
    </row>
    <row r="5076" spans="1:1" x14ac:dyDescent="0.25">
      <c r="A5076" s="323"/>
    </row>
    <row r="5077" spans="1:1" x14ac:dyDescent="0.25">
      <c r="A5077" s="323"/>
    </row>
    <row r="5078" spans="1:1" x14ac:dyDescent="0.25">
      <c r="A5078" s="323"/>
    </row>
    <row r="5079" spans="1:1" x14ac:dyDescent="0.25">
      <c r="A5079" s="323"/>
    </row>
    <row r="5080" spans="1:1" x14ac:dyDescent="0.25">
      <c r="A5080" s="323"/>
    </row>
    <row r="5081" spans="1:1" x14ac:dyDescent="0.25">
      <c r="A5081" s="323"/>
    </row>
    <row r="5082" spans="1:1" x14ac:dyDescent="0.25">
      <c r="A5082" s="323"/>
    </row>
    <row r="5083" spans="1:1" x14ac:dyDescent="0.25">
      <c r="A5083" s="323"/>
    </row>
    <row r="5084" spans="1:1" x14ac:dyDescent="0.25">
      <c r="A5084" s="323"/>
    </row>
    <row r="5085" spans="1:1" x14ac:dyDescent="0.25">
      <c r="A5085" s="323"/>
    </row>
    <row r="5086" spans="1:1" x14ac:dyDescent="0.25">
      <c r="A5086" s="323"/>
    </row>
    <row r="5087" spans="1:1" x14ac:dyDescent="0.25">
      <c r="A5087" s="323"/>
    </row>
    <row r="5088" spans="1:1" x14ac:dyDescent="0.25">
      <c r="A5088" s="323"/>
    </row>
    <row r="5089" spans="1:1" x14ac:dyDescent="0.25">
      <c r="A5089" s="323"/>
    </row>
    <row r="5090" spans="1:1" x14ac:dyDescent="0.25">
      <c r="A5090" s="323"/>
    </row>
    <row r="5091" spans="1:1" x14ac:dyDescent="0.25">
      <c r="A5091" s="323"/>
    </row>
    <row r="5092" spans="1:1" x14ac:dyDescent="0.25">
      <c r="A5092" s="323"/>
    </row>
    <row r="5093" spans="1:1" x14ac:dyDescent="0.25">
      <c r="A5093" s="323"/>
    </row>
    <row r="5094" spans="1:1" x14ac:dyDescent="0.25">
      <c r="A5094" s="323"/>
    </row>
    <row r="5095" spans="1:1" x14ac:dyDescent="0.25">
      <c r="A5095" s="323"/>
    </row>
    <row r="5096" spans="1:1" x14ac:dyDescent="0.25">
      <c r="A5096" s="323"/>
    </row>
    <row r="5097" spans="1:1" x14ac:dyDescent="0.25">
      <c r="A5097" s="323"/>
    </row>
    <row r="5098" spans="1:1" x14ac:dyDescent="0.25">
      <c r="A5098" s="323"/>
    </row>
    <row r="5099" spans="1:1" x14ac:dyDescent="0.25">
      <c r="A5099" s="323"/>
    </row>
    <row r="5100" spans="1:1" x14ac:dyDescent="0.25">
      <c r="A5100" s="323"/>
    </row>
    <row r="5101" spans="1:1" x14ac:dyDescent="0.25">
      <c r="A5101" s="323"/>
    </row>
    <row r="5102" spans="1:1" x14ac:dyDescent="0.25">
      <c r="A5102" s="323"/>
    </row>
    <row r="5103" spans="1:1" x14ac:dyDescent="0.25">
      <c r="A5103" s="323"/>
    </row>
    <row r="5104" spans="1:1" x14ac:dyDescent="0.25">
      <c r="A5104" s="323"/>
    </row>
    <row r="5105" spans="1:1" x14ac:dyDescent="0.25">
      <c r="A5105" s="323"/>
    </row>
    <row r="5106" spans="1:1" x14ac:dyDescent="0.25">
      <c r="A5106" s="323"/>
    </row>
    <row r="5107" spans="1:1" x14ac:dyDescent="0.25">
      <c r="A5107" s="323"/>
    </row>
    <row r="5108" spans="1:1" x14ac:dyDescent="0.25">
      <c r="A5108" s="323"/>
    </row>
    <row r="5109" spans="1:1" x14ac:dyDescent="0.25">
      <c r="A5109" s="323"/>
    </row>
    <row r="5110" spans="1:1" x14ac:dyDescent="0.25">
      <c r="A5110" s="323"/>
    </row>
    <row r="5111" spans="1:1" x14ac:dyDescent="0.25">
      <c r="A5111" s="323"/>
    </row>
    <row r="5112" spans="1:1" x14ac:dyDescent="0.25">
      <c r="A5112" s="323"/>
    </row>
    <row r="5113" spans="1:1" x14ac:dyDescent="0.25">
      <c r="A5113" s="323"/>
    </row>
    <row r="5114" spans="1:1" x14ac:dyDescent="0.25">
      <c r="A5114" s="323"/>
    </row>
    <row r="5115" spans="1:1" x14ac:dyDescent="0.25">
      <c r="A5115" s="323"/>
    </row>
    <row r="5116" spans="1:1" x14ac:dyDescent="0.25">
      <c r="A5116" s="323"/>
    </row>
    <row r="5117" spans="1:1" x14ac:dyDescent="0.25">
      <c r="A5117" s="323"/>
    </row>
    <row r="5118" spans="1:1" x14ac:dyDescent="0.25">
      <c r="A5118" s="323"/>
    </row>
    <row r="5119" spans="1:1" x14ac:dyDescent="0.25">
      <c r="A5119" s="323"/>
    </row>
    <row r="5120" spans="1:1" x14ac:dyDescent="0.25">
      <c r="A5120" s="323"/>
    </row>
    <row r="5121" spans="1:1" x14ac:dyDescent="0.25">
      <c r="A5121" s="323"/>
    </row>
    <row r="5122" spans="1:1" x14ac:dyDescent="0.25">
      <c r="A5122" s="323"/>
    </row>
    <row r="5123" spans="1:1" x14ac:dyDescent="0.25">
      <c r="A5123" s="323"/>
    </row>
    <row r="5124" spans="1:1" x14ac:dyDescent="0.25">
      <c r="A5124" s="323"/>
    </row>
    <row r="5125" spans="1:1" x14ac:dyDescent="0.25">
      <c r="A5125" s="323"/>
    </row>
    <row r="5126" spans="1:1" x14ac:dyDescent="0.25">
      <c r="A5126" s="323"/>
    </row>
    <row r="5127" spans="1:1" x14ac:dyDescent="0.25">
      <c r="A5127" s="323"/>
    </row>
    <row r="5128" spans="1:1" x14ac:dyDescent="0.25">
      <c r="A5128" s="323"/>
    </row>
    <row r="5129" spans="1:1" x14ac:dyDescent="0.25">
      <c r="A5129" s="323"/>
    </row>
    <row r="5130" spans="1:1" x14ac:dyDescent="0.25">
      <c r="A5130" s="323"/>
    </row>
    <row r="5131" spans="1:1" x14ac:dyDescent="0.25">
      <c r="A5131" s="323"/>
    </row>
    <row r="5132" spans="1:1" x14ac:dyDescent="0.25">
      <c r="A5132" s="323"/>
    </row>
    <row r="5133" spans="1:1" x14ac:dyDescent="0.25">
      <c r="A5133" s="323"/>
    </row>
    <row r="5134" spans="1:1" x14ac:dyDescent="0.25">
      <c r="A5134" s="323"/>
    </row>
    <row r="5135" spans="1:1" x14ac:dyDescent="0.25">
      <c r="A5135" s="323"/>
    </row>
    <row r="5136" spans="1:1" x14ac:dyDescent="0.25">
      <c r="A5136" s="323"/>
    </row>
    <row r="5137" spans="1:1" x14ac:dyDescent="0.25">
      <c r="A5137" s="323"/>
    </row>
    <row r="5138" spans="1:1" x14ac:dyDescent="0.25">
      <c r="A5138" s="323"/>
    </row>
    <row r="5139" spans="1:1" x14ac:dyDescent="0.25">
      <c r="A5139" s="323"/>
    </row>
    <row r="5140" spans="1:1" x14ac:dyDescent="0.25">
      <c r="A5140" s="323"/>
    </row>
    <row r="5141" spans="1:1" x14ac:dyDescent="0.25">
      <c r="A5141" s="323"/>
    </row>
    <row r="5142" spans="1:1" x14ac:dyDescent="0.25">
      <c r="A5142" s="323"/>
    </row>
    <row r="5143" spans="1:1" x14ac:dyDescent="0.25">
      <c r="A5143" s="323"/>
    </row>
    <row r="5144" spans="1:1" x14ac:dyDescent="0.25">
      <c r="A5144" s="323"/>
    </row>
    <row r="5145" spans="1:1" x14ac:dyDescent="0.25">
      <c r="A5145" s="323"/>
    </row>
    <row r="5146" spans="1:1" x14ac:dyDescent="0.25">
      <c r="A5146" s="323"/>
    </row>
    <row r="5147" spans="1:1" x14ac:dyDescent="0.25">
      <c r="A5147" s="323"/>
    </row>
    <row r="5148" spans="1:1" x14ac:dyDescent="0.25">
      <c r="A5148" s="323"/>
    </row>
    <row r="5149" spans="1:1" x14ac:dyDescent="0.25">
      <c r="A5149" s="323"/>
    </row>
    <row r="5150" spans="1:1" x14ac:dyDescent="0.25">
      <c r="A5150" s="323"/>
    </row>
    <row r="5151" spans="1:1" x14ac:dyDescent="0.25">
      <c r="A5151" s="323"/>
    </row>
    <row r="5152" spans="1:1" x14ac:dyDescent="0.25">
      <c r="A5152" s="323"/>
    </row>
    <row r="5153" spans="1:1" x14ac:dyDescent="0.25">
      <c r="A5153" s="323"/>
    </row>
    <row r="5154" spans="1:1" x14ac:dyDescent="0.25">
      <c r="A5154" s="323"/>
    </row>
    <row r="5155" spans="1:1" x14ac:dyDescent="0.25">
      <c r="A5155" s="323"/>
    </row>
    <row r="5156" spans="1:1" x14ac:dyDescent="0.25">
      <c r="A5156" s="323"/>
    </row>
    <row r="5157" spans="1:1" x14ac:dyDescent="0.25">
      <c r="A5157" s="323"/>
    </row>
    <row r="5158" spans="1:1" x14ac:dyDescent="0.25">
      <c r="A5158" s="323"/>
    </row>
    <row r="5159" spans="1:1" x14ac:dyDescent="0.25">
      <c r="A5159" s="323"/>
    </row>
    <row r="5160" spans="1:1" x14ac:dyDescent="0.25">
      <c r="A5160" s="323"/>
    </row>
    <row r="5161" spans="1:1" x14ac:dyDescent="0.25">
      <c r="A5161" s="323"/>
    </row>
    <row r="5162" spans="1:1" x14ac:dyDescent="0.25">
      <c r="A5162" s="323"/>
    </row>
    <row r="5163" spans="1:1" x14ac:dyDescent="0.25">
      <c r="A5163" s="323"/>
    </row>
    <row r="5164" spans="1:1" x14ac:dyDescent="0.25">
      <c r="A5164" s="323"/>
    </row>
    <row r="5165" spans="1:1" x14ac:dyDescent="0.25">
      <c r="A5165" s="323"/>
    </row>
    <row r="5166" spans="1:1" x14ac:dyDescent="0.25">
      <c r="A5166" s="323"/>
    </row>
    <row r="5167" spans="1:1" x14ac:dyDescent="0.25">
      <c r="A5167" s="323"/>
    </row>
    <row r="5168" spans="1:1" x14ac:dyDescent="0.25">
      <c r="A5168" s="323"/>
    </row>
    <row r="5169" spans="1:1" x14ac:dyDescent="0.25">
      <c r="A5169" s="323"/>
    </row>
    <row r="5170" spans="1:1" x14ac:dyDescent="0.25">
      <c r="A5170" s="323"/>
    </row>
    <row r="5171" spans="1:1" x14ac:dyDescent="0.25">
      <c r="A5171" s="323"/>
    </row>
    <row r="5172" spans="1:1" x14ac:dyDescent="0.25">
      <c r="A5172" s="323"/>
    </row>
    <row r="5173" spans="1:1" x14ac:dyDescent="0.25">
      <c r="A5173" s="323"/>
    </row>
    <row r="5174" spans="1:1" x14ac:dyDescent="0.25">
      <c r="A5174" s="323"/>
    </row>
    <row r="5175" spans="1:1" x14ac:dyDescent="0.25">
      <c r="A5175" s="323"/>
    </row>
    <row r="5176" spans="1:1" x14ac:dyDescent="0.25">
      <c r="A5176" s="323"/>
    </row>
    <row r="5177" spans="1:1" x14ac:dyDescent="0.25">
      <c r="A5177" s="323"/>
    </row>
    <row r="5178" spans="1:1" x14ac:dyDescent="0.25">
      <c r="A5178" s="323"/>
    </row>
    <row r="5179" spans="1:1" x14ac:dyDescent="0.25">
      <c r="A5179" s="323"/>
    </row>
    <row r="5180" spans="1:1" x14ac:dyDescent="0.25">
      <c r="A5180" s="323"/>
    </row>
    <row r="5181" spans="1:1" x14ac:dyDescent="0.25">
      <c r="A5181" s="323"/>
    </row>
    <row r="5182" spans="1:1" x14ac:dyDescent="0.25">
      <c r="A5182" s="323"/>
    </row>
    <row r="5183" spans="1:1" x14ac:dyDescent="0.25">
      <c r="A5183" s="323"/>
    </row>
    <row r="5184" spans="1:1" x14ac:dyDescent="0.25">
      <c r="A5184" s="323"/>
    </row>
    <row r="5185" spans="1:1" x14ac:dyDescent="0.25">
      <c r="A5185" s="323"/>
    </row>
    <row r="5186" spans="1:1" x14ac:dyDescent="0.25">
      <c r="A5186" s="323"/>
    </row>
    <row r="5187" spans="1:1" x14ac:dyDescent="0.25">
      <c r="A5187" s="323"/>
    </row>
    <row r="5188" spans="1:1" x14ac:dyDescent="0.25">
      <c r="A5188" s="323"/>
    </row>
    <row r="5189" spans="1:1" x14ac:dyDescent="0.25">
      <c r="A5189" s="323"/>
    </row>
    <row r="5190" spans="1:1" x14ac:dyDescent="0.25">
      <c r="A5190" s="323"/>
    </row>
    <row r="5191" spans="1:1" x14ac:dyDescent="0.25">
      <c r="A5191" s="323"/>
    </row>
    <row r="5192" spans="1:1" x14ac:dyDescent="0.25">
      <c r="A5192" s="323"/>
    </row>
    <row r="5193" spans="1:1" x14ac:dyDescent="0.25">
      <c r="A5193" s="323"/>
    </row>
    <row r="5194" spans="1:1" x14ac:dyDescent="0.25">
      <c r="A5194" s="323"/>
    </row>
    <row r="5195" spans="1:1" x14ac:dyDescent="0.25">
      <c r="A5195" s="323"/>
    </row>
    <row r="5196" spans="1:1" x14ac:dyDescent="0.25">
      <c r="A5196" s="323"/>
    </row>
    <row r="5197" spans="1:1" x14ac:dyDescent="0.25">
      <c r="A5197" s="323"/>
    </row>
    <row r="5198" spans="1:1" x14ac:dyDescent="0.25">
      <c r="A5198" s="323"/>
    </row>
    <row r="5199" spans="1:1" x14ac:dyDescent="0.25">
      <c r="A5199" s="323"/>
    </row>
    <row r="5200" spans="1:1" x14ac:dyDescent="0.25">
      <c r="A5200" s="323"/>
    </row>
    <row r="5201" spans="1:1" x14ac:dyDescent="0.25">
      <c r="A5201" s="323"/>
    </row>
    <row r="5202" spans="1:1" x14ac:dyDescent="0.25">
      <c r="A5202" s="323"/>
    </row>
    <row r="5203" spans="1:1" x14ac:dyDescent="0.25">
      <c r="A5203" s="323"/>
    </row>
    <row r="5204" spans="1:1" x14ac:dyDescent="0.25">
      <c r="A5204" s="323"/>
    </row>
    <row r="5205" spans="1:1" x14ac:dyDescent="0.25">
      <c r="A5205" s="323"/>
    </row>
    <row r="5206" spans="1:1" x14ac:dyDescent="0.25">
      <c r="A5206" s="323"/>
    </row>
    <row r="5207" spans="1:1" x14ac:dyDescent="0.25">
      <c r="A5207" s="323"/>
    </row>
    <row r="5208" spans="1:1" x14ac:dyDescent="0.25">
      <c r="A5208" s="323"/>
    </row>
    <row r="5209" spans="1:1" x14ac:dyDescent="0.25">
      <c r="A5209" s="323"/>
    </row>
    <row r="5210" spans="1:1" x14ac:dyDescent="0.25">
      <c r="A5210" s="323"/>
    </row>
    <row r="5211" spans="1:1" x14ac:dyDescent="0.25">
      <c r="A5211" s="323"/>
    </row>
    <row r="5212" spans="1:1" x14ac:dyDescent="0.25">
      <c r="A5212" s="323"/>
    </row>
    <row r="5213" spans="1:1" x14ac:dyDescent="0.25">
      <c r="A5213" s="323"/>
    </row>
    <row r="5214" spans="1:1" x14ac:dyDescent="0.25">
      <c r="A5214" s="323"/>
    </row>
    <row r="5215" spans="1:1" x14ac:dyDescent="0.25">
      <c r="A5215" s="323"/>
    </row>
    <row r="5216" spans="1:1" x14ac:dyDescent="0.25">
      <c r="A5216" s="323"/>
    </row>
    <row r="5217" spans="1:1" x14ac:dyDescent="0.25">
      <c r="A5217" s="323"/>
    </row>
    <row r="5218" spans="1:1" x14ac:dyDescent="0.25">
      <c r="A5218" s="323"/>
    </row>
    <row r="5219" spans="1:1" x14ac:dyDescent="0.25">
      <c r="A5219" s="323"/>
    </row>
    <row r="5220" spans="1:1" x14ac:dyDescent="0.25">
      <c r="A5220" s="323"/>
    </row>
    <row r="5221" spans="1:1" x14ac:dyDescent="0.25">
      <c r="A5221" s="323"/>
    </row>
    <row r="5222" spans="1:1" x14ac:dyDescent="0.25">
      <c r="A5222" s="323"/>
    </row>
    <row r="5223" spans="1:1" x14ac:dyDescent="0.25">
      <c r="A5223" s="323"/>
    </row>
    <row r="5224" spans="1:1" x14ac:dyDescent="0.25">
      <c r="A5224" s="323"/>
    </row>
    <row r="5225" spans="1:1" x14ac:dyDescent="0.25">
      <c r="A5225" s="323"/>
    </row>
    <row r="5226" spans="1:1" x14ac:dyDescent="0.25">
      <c r="A5226" s="323"/>
    </row>
    <row r="5227" spans="1:1" x14ac:dyDescent="0.25">
      <c r="A5227" s="323"/>
    </row>
    <row r="5228" spans="1:1" x14ac:dyDescent="0.25">
      <c r="A5228" s="323"/>
    </row>
    <row r="5229" spans="1:1" x14ac:dyDescent="0.25">
      <c r="A5229" s="323"/>
    </row>
    <row r="5230" spans="1:1" x14ac:dyDescent="0.25">
      <c r="A5230" s="323"/>
    </row>
    <row r="5231" spans="1:1" x14ac:dyDescent="0.25">
      <c r="A5231" s="323"/>
    </row>
    <row r="5232" spans="1:1" x14ac:dyDescent="0.25">
      <c r="A5232" s="323"/>
    </row>
    <row r="5233" spans="1:1" x14ac:dyDescent="0.25">
      <c r="A5233" s="323"/>
    </row>
    <row r="5234" spans="1:1" x14ac:dyDescent="0.25">
      <c r="A5234" s="323"/>
    </row>
    <row r="5235" spans="1:1" x14ac:dyDescent="0.25">
      <c r="A5235" s="323"/>
    </row>
    <row r="5236" spans="1:1" x14ac:dyDescent="0.25">
      <c r="A5236" s="323"/>
    </row>
    <row r="5237" spans="1:1" x14ac:dyDescent="0.25">
      <c r="A5237" s="323"/>
    </row>
    <row r="5238" spans="1:1" x14ac:dyDescent="0.25">
      <c r="A5238" s="323"/>
    </row>
    <row r="5239" spans="1:1" x14ac:dyDescent="0.25">
      <c r="A5239" s="323"/>
    </row>
    <row r="5240" spans="1:1" x14ac:dyDescent="0.25">
      <c r="A5240" s="323"/>
    </row>
    <row r="5241" spans="1:1" x14ac:dyDescent="0.25">
      <c r="A5241" s="323"/>
    </row>
    <row r="5242" spans="1:1" x14ac:dyDescent="0.25">
      <c r="A5242" s="323"/>
    </row>
    <row r="5243" spans="1:1" x14ac:dyDescent="0.25">
      <c r="A5243" s="323"/>
    </row>
    <row r="5244" spans="1:1" x14ac:dyDescent="0.25">
      <c r="A5244" s="323"/>
    </row>
    <row r="5245" spans="1:1" x14ac:dyDescent="0.25">
      <c r="A5245" s="323"/>
    </row>
    <row r="5246" spans="1:1" x14ac:dyDescent="0.25">
      <c r="A5246" s="323"/>
    </row>
    <row r="5247" spans="1:1" x14ac:dyDescent="0.25">
      <c r="A5247" s="323"/>
    </row>
    <row r="5248" spans="1:1" x14ac:dyDescent="0.25">
      <c r="A5248" s="323"/>
    </row>
    <row r="5249" spans="1:1" x14ac:dyDescent="0.25">
      <c r="A5249" s="323"/>
    </row>
    <row r="5250" spans="1:1" x14ac:dyDescent="0.25">
      <c r="A5250" s="323"/>
    </row>
    <row r="5251" spans="1:1" x14ac:dyDescent="0.25">
      <c r="A5251" s="323"/>
    </row>
    <row r="5252" spans="1:1" x14ac:dyDescent="0.25">
      <c r="A5252" s="323"/>
    </row>
    <row r="5253" spans="1:1" x14ac:dyDescent="0.25">
      <c r="A5253" s="323"/>
    </row>
    <row r="5254" spans="1:1" x14ac:dyDescent="0.25">
      <c r="A5254" s="323"/>
    </row>
    <row r="5255" spans="1:1" x14ac:dyDescent="0.25">
      <c r="A5255" s="323"/>
    </row>
    <row r="5256" spans="1:1" x14ac:dyDescent="0.25">
      <c r="A5256" s="323"/>
    </row>
    <row r="5257" spans="1:1" x14ac:dyDescent="0.25">
      <c r="A5257" s="323"/>
    </row>
    <row r="5258" spans="1:1" x14ac:dyDescent="0.25">
      <c r="A5258" s="323"/>
    </row>
    <row r="5259" spans="1:1" x14ac:dyDescent="0.25">
      <c r="A5259" s="323"/>
    </row>
    <row r="5260" spans="1:1" x14ac:dyDescent="0.25">
      <c r="A5260" s="323"/>
    </row>
    <row r="5261" spans="1:1" x14ac:dyDescent="0.25">
      <c r="A5261" s="323"/>
    </row>
    <row r="5262" spans="1:1" x14ac:dyDescent="0.25">
      <c r="A5262" s="323"/>
    </row>
    <row r="5263" spans="1:1" x14ac:dyDescent="0.25">
      <c r="A5263" s="323"/>
    </row>
    <row r="5264" spans="1:1" x14ac:dyDescent="0.25">
      <c r="A5264" s="323"/>
    </row>
    <row r="5265" spans="1:1" x14ac:dyDescent="0.25">
      <c r="A5265" s="323"/>
    </row>
    <row r="5266" spans="1:1" x14ac:dyDescent="0.25">
      <c r="A5266" s="323"/>
    </row>
    <row r="5267" spans="1:1" x14ac:dyDescent="0.25">
      <c r="A5267" s="323"/>
    </row>
    <row r="5268" spans="1:1" x14ac:dyDescent="0.25">
      <c r="A5268" s="323"/>
    </row>
    <row r="5269" spans="1:1" x14ac:dyDescent="0.25">
      <c r="A5269" s="323"/>
    </row>
    <row r="5270" spans="1:1" x14ac:dyDescent="0.25">
      <c r="A5270" s="323"/>
    </row>
    <row r="5271" spans="1:1" x14ac:dyDescent="0.25">
      <c r="A5271" s="323"/>
    </row>
    <row r="5272" spans="1:1" x14ac:dyDescent="0.25">
      <c r="A5272" s="323"/>
    </row>
    <row r="5273" spans="1:1" x14ac:dyDescent="0.25">
      <c r="A5273" s="323"/>
    </row>
    <row r="5274" spans="1:1" x14ac:dyDescent="0.25">
      <c r="A5274" s="323"/>
    </row>
    <row r="5275" spans="1:1" x14ac:dyDescent="0.25">
      <c r="A5275" s="323"/>
    </row>
    <row r="5276" spans="1:1" x14ac:dyDescent="0.25">
      <c r="A5276" s="323"/>
    </row>
    <row r="5277" spans="1:1" x14ac:dyDescent="0.25">
      <c r="A5277" s="323"/>
    </row>
    <row r="5278" spans="1:1" x14ac:dyDescent="0.25">
      <c r="A5278" s="323"/>
    </row>
    <row r="5279" spans="1:1" x14ac:dyDescent="0.25">
      <c r="A5279" s="323"/>
    </row>
    <row r="5280" spans="1:1" x14ac:dyDescent="0.25">
      <c r="A5280" s="323"/>
    </row>
    <row r="5281" spans="1:1" x14ac:dyDescent="0.25">
      <c r="A5281" s="323"/>
    </row>
    <row r="5282" spans="1:1" x14ac:dyDescent="0.25">
      <c r="A5282" s="323"/>
    </row>
    <row r="5283" spans="1:1" x14ac:dyDescent="0.25">
      <c r="A5283" s="323"/>
    </row>
    <row r="5284" spans="1:1" x14ac:dyDescent="0.25">
      <c r="A5284" s="323"/>
    </row>
    <row r="5285" spans="1:1" x14ac:dyDescent="0.25">
      <c r="A5285" s="323"/>
    </row>
    <row r="5286" spans="1:1" x14ac:dyDescent="0.25">
      <c r="A5286" s="323"/>
    </row>
    <row r="5287" spans="1:1" x14ac:dyDescent="0.25">
      <c r="A5287" s="323"/>
    </row>
    <row r="5288" spans="1:1" x14ac:dyDescent="0.25">
      <c r="A5288" s="323"/>
    </row>
    <row r="5289" spans="1:1" x14ac:dyDescent="0.25">
      <c r="A5289" s="323"/>
    </row>
    <row r="5290" spans="1:1" x14ac:dyDescent="0.25">
      <c r="A5290" s="323"/>
    </row>
    <row r="5291" spans="1:1" x14ac:dyDescent="0.25">
      <c r="A5291" s="323"/>
    </row>
    <row r="5292" spans="1:1" x14ac:dyDescent="0.25">
      <c r="A5292" s="323"/>
    </row>
    <row r="5293" spans="1:1" x14ac:dyDescent="0.25">
      <c r="A5293" s="323"/>
    </row>
    <row r="5294" spans="1:1" x14ac:dyDescent="0.25">
      <c r="A5294" s="323"/>
    </row>
    <row r="5295" spans="1:1" x14ac:dyDescent="0.25">
      <c r="A5295" s="323"/>
    </row>
    <row r="5296" spans="1:1" x14ac:dyDescent="0.25">
      <c r="A5296" s="323"/>
    </row>
    <row r="5297" spans="1:1" x14ac:dyDescent="0.25">
      <c r="A5297" s="323"/>
    </row>
    <row r="5298" spans="1:1" x14ac:dyDescent="0.25">
      <c r="A5298" s="323"/>
    </row>
    <row r="5299" spans="1:1" x14ac:dyDescent="0.25">
      <c r="A5299" s="323"/>
    </row>
    <row r="5300" spans="1:1" x14ac:dyDescent="0.25">
      <c r="A5300" s="323"/>
    </row>
    <row r="5301" spans="1:1" x14ac:dyDescent="0.25">
      <c r="A5301" s="323"/>
    </row>
    <row r="5302" spans="1:1" x14ac:dyDescent="0.25">
      <c r="A5302" s="323"/>
    </row>
    <row r="5303" spans="1:1" x14ac:dyDescent="0.25">
      <c r="A5303" s="323"/>
    </row>
    <row r="5304" spans="1:1" x14ac:dyDescent="0.25">
      <c r="A5304" s="323"/>
    </row>
    <row r="5305" spans="1:1" x14ac:dyDescent="0.25">
      <c r="A5305" s="323"/>
    </row>
    <row r="5306" spans="1:1" x14ac:dyDescent="0.25">
      <c r="A5306" s="323"/>
    </row>
    <row r="5307" spans="1:1" x14ac:dyDescent="0.25">
      <c r="A5307" s="323"/>
    </row>
    <row r="5308" spans="1:1" x14ac:dyDescent="0.25">
      <c r="A5308" s="323"/>
    </row>
    <row r="5309" spans="1:1" x14ac:dyDescent="0.25">
      <c r="A5309" s="323"/>
    </row>
    <row r="5310" spans="1:1" x14ac:dyDescent="0.25">
      <c r="A5310" s="323"/>
    </row>
    <row r="5311" spans="1:1" x14ac:dyDescent="0.25">
      <c r="A5311" s="323"/>
    </row>
    <row r="5312" spans="1:1" x14ac:dyDescent="0.25">
      <c r="A5312" s="323"/>
    </row>
    <row r="5313" spans="1:1" x14ac:dyDescent="0.25">
      <c r="A5313" s="323"/>
    </row>
    <row r="5314" spans="1:1" x14ac:dyDescent="0.25">
      <c r="A5314" s="323"/>
    </row>
    <row r="5315" spans="1:1" x14ac:dyDescent="0.25">
      <c r="A5315" s="323"/>
    </row>
    <row r="5316" spans="1:1" x14ac:dyDescent="0.25">
      <c r="A5316" s="323"/>
    </row>
    <row r="5317" spans="1:1" x14ac:dyDescent="0.25">
      <c r="A5317" s="323"/>
    </row>
    <row r="5318" spans="1:1" x14ac:dyDescent="0.25">
      <c r="A5318" s="323"/>
    </row>
    <row r="5319" spans="1:1" x14ac:dyDescent="0.25">
      <c r="A5319" s="323"/>
    </row>
    <row r="5320" spans="1:1" x14ac:dyDescent="0.25">
      <c r="A5320" s="323"/>
    </row>
    <row r="5321" spans="1:1" x14ac:dyDescent="0.25">
      <c r="A5321" s="323"/>
    </row>
    <row r="5322" spans="1:1" x14ac:dyDescent="0.25">
      <c r="A5322" s="323"/>
    </row>
    <row r="5323" spans="1:1" x14ac:dyDescent="0.25">
      <c r="A5323" s="323"/>
    </row>
    <row r="5324" spans="1:1" x14ac:dyDescent="0.25">
      <c r="A5324" s="323"/>
    </row>
    <row r="5325" spans="1:1" x14ac:dyDescent="0.25">
      <c r="A5325" s="323"/>
    </row>
    <row r="5326" spans="1:1" x14ac:dyDescent="0.25">
      <c r="A5326" s="323"/>
    </row>
    <row r="5327" spans="1:1" x14ac:dyDescent="0.25">
      <c r="A5327" s="323"/>
    </row>
    <row r="5328" spans="1:1" x14ac:dyDescent="0.25">
      <c r="A5328" s="323"/>
    </row>
    <row r="5329" spans="1:1" x14ac:dyDescent="0.25">
      <c r="A5329" s="323"/>
    </row>
    <row r="5330" spans="1:1" x14ac:dyDescent="0.25">
      <c r="A5330" s="323"/>
    </row>
    <row r="5331" spans="1:1" x14ac:dyDescent="0.25">
      <c r="A5331" s="323"/>
    </row>
    <row r="5332" spans="1:1" x14ac:dyDescent="0.25">
      <c r="A5332" s="323"/>
    </row>
    <row r="5333" spans="1:1" x14ac:dyDescent="0.25">
      <c r="A5333" s="323"/>
    </row>
    <row r="5334" spans="1:1" x14ac:dyDescent="0.25">
      <c r="A5334" s="323"/>
    </row>
    <row r="5335" spans="1:1" x14ac:dyDescent="0.25">
      <c r="A5335" s="323"/>
    </row>
    <row r="5336" spans="1:1" x14ac:dyDescent="0.25">
      <c r="A5336" s="323"/>
    </row>
    <row r="5337" spans="1:1" x14ac:dyDescent="0.25">
      <c r="A5337" s="323"/>
    </row>
    <row r="5338" spans="1:1" x14ac:dyDescent="0.25">
      <c r="A5338" s="323"/>
    </row>
    <row r="5339" spans="1:1" x14ac:dyDescent="0.25">
      <c r="A5339" s="323"/>
    </row>
    <row r="5340" spans="1:1" x14ac:dyDescent="0.25">
      <c r="A5340" s="323"/>
    </row>
    <row r="5341" spans="1:1" x14ac:dyDescent="0.25">
      <c r="A5341" s="323"/>
    </row>
    <row r="5342" spans="1:1" x14ac:dyDescent="0.25">
      <c r="A5342" s="323"/>
    </row>
    <row r="5343" spans="1:1" x14ac:dyDescent="0.25">
      <c r="A5343" s="323"/>
    </row>
    <row r="5344" spans="1:1" x14ac:dyDescent="0.25">
      <c r="A5344" s="323"/>
    </row>
    <row r="5345" spans="1:1" x14ac:dyDescent="0.25">
      <c r="A5345" s="323"/>
    </row>
    <row r="5346" spans="1:1" x14ac:dyDescent="0.25">
      <c r="A5346" s="323"/>
    </row>
    <row r="5347" spans="1:1" x14ac:dyDescent="0.25">
      <c r="A5347" s="323"/>
    </row>
    <row r="5348" spans="1:1" x14ac:dyDescent="0.25">
      <c r="A5348" s="323"/>
    </row>
    <row r="5349" spans="1:1" x14ac:dyDescent="0.25">
      <c r="A5349" s="323"/>
    </row>
    <row r="5350" spans="1:1" x14ac:dyDescent="0.25">
      <c r="A5350" s="323"/>
    </row>
    <row r="5351" spans="1:1" x14ac:dyDescent="0.25">
      <c r="A5351" s="323"/>
    </row>
    <row r="5352" spans="1:1" x14ac:dyDescent="0.25">
      <c r="A5352" s="323"/>
    </row>
    <row r="5353" spans="1:1" x14ac:dyDescent="0.25">
      <c r="A5353" s="323"/>
    </row>
    <row r="5354" spans="1:1" x14ac:dyDescent="0.25">
      <c r="A5354" s="323"/>
    </row>
    <row r="5355" spans="1:1" x14ac:dyDescent="0.25">
      <c r="A5355" s="323"/>
    </row>
    <row r="5356" spans="1:1" x14ac:dyDescent="0.25">
      <c r="A5356" s="323"/>
    </row>
    <row r="5357" spans="1:1" x14ac:dyDescent="0.25">
      <c r="A5357" s="323"/>
    </row>
    <row r="5358" spans="1:1" x14ac:dyDescent="0.25">
      <c r="A5358" s="323"/>
    </row>
    <row r="5359" spans="1:1" x14ac:dyDescent="0.25">
      <c r="A5359" s="323"/>
    </row>
    <row r="5360" spans="1:1" x14ac:dyDescent="0.25">
      <c r="A5360" s="323"/>
    </row>
    <row r="5361" spans="1:1" x14ac:dyDescent="0.25">
      <c r="A5361" s="323"/>
    </row>
    <row r="5362" spans="1:1" x14ac:dyDescent="0.25">
      <c r="A5362" s="323"/>
    </row>
    <row r="5363" spans="1:1" x14ac:dyDescent="0.25">
      <c r="A5363" s="323"/>
    </row>
    <row r="5364" spans="1:1" x14ac:dyDescent="0.25">
      <c r="A5364" s="323"/>
    </row>
    <row r="5365" spans="1:1" x14ac:dyDescent="0.25">
      <c r="A5365" s="323"/>
    </row>
    <row r="5366" spans="1:1" x14ac:dyDescent="0.25">
      <c r="A5366" s="323"/>
    </row>
    <row r="5367" spans="1:1" x14ac:dyDescent="0.25">
      <c r="A5367" s="323"/>
    </row>
    <row r="5368" spans="1:1" x14ac:dyDescent="0.25">
      <c r="A5368" s="323"/>
    </row>
    <row r="5369" spans="1:1" x14ac:dyDescent="0.25">
      <c r="A5369" s="323"/>
    </row>
    <row r="5370" spans="1:1" x14ac:dyDescent="0.25">
      <c r="A5370" s="323"/>
    </row>
    <row r="5371" spans="1:1" x14ac:dyDescent="0.25">
      <c r="A5371" s="323"/>
    </row>
    <row r="5372" spans="1:1" x14ac:dyDescent="0.25">
      <c r="A5372" s="323"/>
    </row>
    <row r="5373" spans="1:1" x14ac:dyDescent="0.25">
      <c r="A5373" s="323"/>
    </row>
    <row r="5374" spans="1:1" x14ac:dyDescent="0.25">
      <c r="A5374" s="323"/>
    </row>
    <row r="5375" spans="1:1" x14ac:dyDescent="0.25">
      <c r="A5375" s="323"/>
    </row>
    <row r="5376" spans="1:1" x14ac:dyDescent="0.25">
      <c r="A5376" s="323"/>
    </row>
    <row r="5377" spans="1:1" x14ac:dyDescent="0.25">
      <c r="A5377" s="323"/>
    </row>
    <row r="5378" spans="1:1" x14ac:dyDescent="0.25">
      <c r="A5378" s="323"/>
    </row>
    <row r="5379" spans="1:1" x14ac:dyDescent="0.25">
      <c r="A5379" s="323"/>
    </row>
    <row r="5380" spans="1:1" x14ac:dyDescent="0.25">
      <c r="A5380" s="323"/>
    </row>
    <row r="5381" spans="1:1" x14ac:dyDescent="0.25">
      <c r="A5381" s="323"/>
    </row>
    <row r="5382" spans="1:1" x14ac:dyDescent="0.25">
      <c r="A5382" s="323"/>
    </row>
    <row r="5383" spans="1:1" x14ac:dyDescent="0.25">
      <c r="A5383" s="323"/>
    </row>
    <row r="5384" spans="1:1" x14ac:dyDescent="0.25">
      <c r="A5384" s="323"/>
    </row>
    <row r="5385" spans="1:1" x14ac:dyDescent="0.25">
      <c r="A5385" s="323"/>
    </row>
    <row r="5386" spans="1:1" x14ac:dyDescent="0.25">
      <c r="A5386" s="323"/>
    </row>
    <row r="5387" spans="1:1" x14ac:dyDescent="0.25">
      <c r="A5387" s="323"/>
    </row>
    <row r="5388" spans="1:1" x14ac:dyDescent="0.25">
      <c r="A5388" s="323"/>
    </row>
    <row r="5389" spans="1:1" x14ac:dyDescent="0.25">
      <c r="A5389" s="323"/>
    </row>
    <row r="5390" spans="1:1" x14ac:dyDescent="0.25">
      <c r="A5390" s="323"/>
    </row>
    <row r="5391" spans="1:1" x14ac:dyDescent="0.25">
      <c r="A5391" s="323"/>
    </row>
    <row r="5392" spans="1:1" x14ac:dyDescent="0.25">
      <c r="A5392" s="323"/>
    </row>
    <row r="5393" spans="1:1" x14ac:dyDescent="0.25">
      <c r="A5393" s="323"/>
    </row>
    <row r="5394" spans="1:1" x14ac:dyDescent="0.25">
      <c r="A5394" s="323"/>
    </row>
    <row r="5395" spans="1:1" x14ac:dyDescent="0.25">
      <c r="A5395" s="323"/>
    </row>
    <row r="5396" spans="1:1" x14ac:dyDescent="0.25">
      <c r="A5396" s="323"/>
    </row>
    <row r="5397" spans="1:1" x14ac:dyDescent="0.25">
      <c r="A5397" s="323"/>
    </row>
    <row r="5398" spans="1:1" x14ac:dyDescent="0.25">
      <c r="A5398" s="323"/>
    </row>
    <row r="5399" spans="1:1" x14ac:dyDescent="0.25">
      <c r="A5399" s="323"/>
    </row>
    <row r="5400" spans="1:1" x14ac:dyDescent="0.25">
      <c r="A5400" s="323"/>
    </row>
    <row r="5401" spans="1:1" x14ac:dyDescent="0.25">
      <c r="A5401" s="323"/>
    </row>
    <row r="5402" spans="1:1" x14ac:dyDescent="0.25">
      <c r="A5402" s="323"/>
    </row>
    <row r="5403" spans="1:1" x14ac:dyDescent="0.25">
      <c r="A5403" s="323"/>
    </row>
    <row r="5404" spans="1:1" x14ac:dyDescent="0.25">
      <c r="A5404" s="323"/>
    </row>
    <row r="5405" spans="1:1" x14ac:dyDescent="0.25">
      <c r="A5405" s="323"/>
    </row>
    <row r="5406" spans="1:1" x14ac:dyDescent="0.25">
      <c r="A5406" s="323"/>
    </row>
    <row r="5407" spans="1:1" x14ac:dyDescent="0.25">
      <c r="A5407" s="323"/>
    </row>
    <row r="5408" spans="1:1" x14ac:dyDescent="0.25">
      <c r="A5408" s="323"/>
    </row>
    <row r="5409" spans="1:1" x14ac:dyDescent="0.25">
      <c r="A5409" s="323"/>
    </row>
    <row r="5410" spans="1:1" x14ac:dyDescent="0.25">
      <c r="A5410" s="323"/>
    </row>
    <row r="5411" spans="1:1" x14ac:dyDescent="0.25">
      <c r="A5411" s="323"/>
    </row>
    <row r="5412" spans="1:1" x14ac:dyDescent="0.25">
      <c r="A5412" s="323"/>
    </row>
    <row r="5413" spans="1:1" x14ac:dyDescent="0.25">
      <c r="A5413" s="323"/>
    </row>
    <row r="5414" spans="1:1" x14ac:dyDescent="0.25">
      <c r="A5414" s="323"/>
    </row>
    <row r="5415" spans="1:1" x14ac:dyDescent="0.25">
      <c r="A5415" s="323"/>
    </row>
    <row r="5416" spans="1:1" x14ac:dyDescent="0.25">
      <c r="A5416" s="323"/>
    </row>
    <row r="5417" spans="1:1" x14ac:dyDescent="0.25">
      <c r="A5417" s="323"/>
    </row>
    <row r="5418" spans="1:1" x14ac:dyDescent="0.25">
      <c r="A5418" s="323"/>
    </row>
    <row r="5419" spans="1:1" x14ac:dyDescent="0.25">
      <c r="A5419" s="323"/>
    </row>
    <row r="5420" spans="1:1" x14ac:dyDescent="0.25">
      <c r="A5420" s="323"/>
    </row>
    <row r="5421" spans="1:1" x14ac:dyDescent="0.25">
      <c r="A5421" s="323"/>
    </row>
    <row r="5422" spans="1:1" x14ac:dyDescent="0.25">
      <c r="A5422" s="323"/>
    </row>
    <row r="5423" spans="1:1" x14ac:dyDescent="0.25">
      <c r="A5423" s="323"/>
    </row>
    <row r="5424" spans="1:1" x14ac:dyDescent="0.25">
      <c r="A5424" s="323"/>
    </row>
    <row r="5425" spans="1:1" x14ac:dyDescent="0.25">
      <c r="A5425" s="323"/>
    </row>
    <row r="5426" spans="1:1" x14ac:dyDescent="0.25">
      <c r="A5426" s="323"/>
    </row>
    <row r="5427" spans="1:1" x14ac:dyDescent="0.25">
      <c r="A5427" s="323"/>
    </row>
    <row r="5428" spans="1:1" x14ac:dyDescent="0.25">
      <c r="A5428" s="323"/>
    </row>
    <row r="5429" spans="1:1" x14ac:dyDescent="0.25">
      <c r="A5429" s="323"/>
    </row>
    <row r="5430" spans="1:1" x14ac:dyDescent="0.25">
      <c r="A5430" s="323"/>
    </row>
    <row r="5431" spans="1:1" x14ac:dyDescent="0.25">
      <c r="A5431" s="323"/>
    </row>
    <row r="5432" spans="1:1" x14ac:dyDescent="0.25">
      <c r="A5432" s="323"/>
    </row>
    <row r="5433" spans="1:1" x14ac:dyDescent="0.25">
      <c r="A5433" s="323"/>
    </row>
    <row r="5434" spans="1:1" x14ac:dyDescent="0.25">
      <c r="A5434" s="323"/>
    </row>
    <row r="5435" spans="1:1" x14ac:dyDescent="0.25">
      <c r="A5435" s="323"/>
    </row>
    <row r="5436" spans="1:1" x14ac:dyDescent="0.25">
      <c r="A5436" s="323"/>
    </row>
    <row r="5437" spans="1:1" x14ac:dyDescent="0.25">
      <c r="A5437" s="323"/>
    </row>
    <row r="5438" spans="1:1" x14ac:dyDescent="0.25">
      <c r="A5438" s="323"/>
    </row>
    <row r="5439" spans="1:1" x14ac:dyDescent="0.25">
      <c r="A5439" s="323"/>
    </row>
    <row r="5440" spans="1:1" x14ac:dyDescent="0.25">
      <c r="A5440" s="323"/>
    </row>
    <row r="5441" spans="1:1" x14ac:dyDescent="0.25">
      <c r="A5441" s="323"/>
    </row>
    <row r="5442" spans="1:1" x14ac:dyDescent="0.25">
      <c r="A5442" s="323"/>
    </row>
    <row r="5443" spans="1:1" x14ac:dyDescent="0.25">
      <c r="A5443" s="323"/>
    </row>
    <row r="5444" spans="1:1" x14ac:dyDescent="0.25">
      <c r="A5444" s="323"/>
    </row>
    <row r="5445" spans="1:1" x14ac:dyDescent="0.25">
      <c r="A5445" s="323"/>
    </row>
    <row r="5446" spans="1:1" x14ac:dyDescent="0.25">
      <c r="A5446" s="323"/>
    </row>
    <row r="5447" spans="1:1" x14ac:dyDescent="0.25">
      <c r="A5447" s="323"/>
    </row>
    <row r="5448" spans="1:1" x14ac:dyDescent="0.25">
      <c r="A5448" s="323"/>
    </row>
    <row r="5449" spans="1:1" x14ac:dyDescent="0.25">
      <c r="A5449" s="323"/>
    </row>
    <row r="5450" spans="1:1" x14ac:dyDescent="0.25">
      <c r="A5450" s="323"/>
    </row>
    <row r="5451" spans="1:1" x14ac:dyDescent="0.25">
      <c r="A5451" s="323"/>
    </row>
    <row r="5452" spans="1:1" x14ac:dyDescent="0.25">
      <c r="A5452" s="323"/>
    </row>
    <row r="5453" spans="1:1" x14ac:dyDescent="0.25">
      <c r="A5453" s="323"/>
    </row>
    <row r="5454" spans="1:1" x14ac:dyDescent="0.25">
      <c r="A5454" s="323"/>
    </row>
    <row r="5455" spans="1:1" x14ac:dyDescent="0.25">
      <c r="A5455" s="323"/>
    </row>
    <row r="5456" spans="1:1" x14ac:dyDescent="0.25">
      <c r="A5456" s="323"/>
    </row>
    <row r="5457" spans="1:1" x14ac:dyDescent="0.25">
      <c r="A5457" s="323"/>
    </row>
    <row r="5458" spans="1:1" x14ac:dyDescent="0.25">
      <c r="A5458" s="323"/>
    </row>
    <row r="5459" spans="1:1" x14ac:dyDescent="0.25">
      <c r="A5459" s="323"/>
    </row>
    <row r="5460" spans="1:1" x14ac:dyDescent="0.25">
      <c r="A5460" s="323"/>
    </row>
    <row r="5461" spans="1:1" x14ac:dyDescent="0.25">
      <c r="A5461" s="323"/>
    </row>
    <row r="5462" spans="1:1" x14ac:dyDescent="0.25">
      <c r="A5462" s="323"/>
    </row>
    <row r="5463" spans="1:1" x14ac:dyDescent="0.25">
      <c r="A5463" s="323"/>
    </row>
    <row r="5464" spans="1:1" x14ac:dyDescent="0.25">
      <c r="A5464" s="323"/>
    </row>
    <row r="5465" spans="1:1" x14ac:dyDescent="0.25">
      <c r="A5465" s="323"/>
    </row>
    <row r="5466" spans="1:1" x14ac:dyDescent="0.25">
      <c r="A5466" s="323"/>
    </row>
    <row r="5467" spans="1:1" x14ac:dyDescent="0.25">
      <c r="A5467" s="323"/>
    </row>
    <row r="5468" spans="1:1" x14ac:dyDescent="0.25">
      <c r="A5468" s="323"/>
    </row>
    <row r="5469" spans="1:1" x14ac:dyDescent="0.25">
      <c r="A5469" s="323"/>
    </row>
    <row r="5470" spans="1:1" x14ac:dyDescent="0.25">
      <c r="A5470" s="323"/>
    </row>
    <row r="5471" spans="1:1" x14ac:dyDescent="0.25">
      <c r="A5471" s="323"/>
    </row>
    <row r="5472" spans="1:1" x14ac:dyDescent="0.25">
      <c r="A5472" s="323"/>
    </row>
    <row r="5473" spans="1:1" x14ac:dyDescent="0.25">
      <c r="A5473" s="323"/>
    </row>
    <row r="5474" spans="1:1" x14ac:dyDescent="0.25">
      <c r="A5474" s="323"/>
    </row>
    <row r="5475" spans="1:1" x14ac:dyDescent="0.25">
      <c r="A5475" s="323"/>
    </row>
    <row r="5476" spans="1:1" x14ac:dyDescent="0.25">
      <c r="A5476" s="323"/>
    </row>
    <row r="5477" spans="1:1" x14ac:dyDescent="0.25">
      <c r="A5477" s="323"/>
    </row>
    <row r="5478" spans="1:1" x14ac:dyDescent="0.25">
      <c r="A5478" s="323"/>
    </row>
    <row r="5479" spans="1:1" x14ac:dyDescent="0.25">
      <c r="A5479" s="323"/>
    </row>
    <row r="5480" spans="1:1" x14ac:dyDescent="0.25">
      <c r="A5480" s="323"/>
    </row>
    <row r="5481" spans="1:1" x14ac:dyDescent="0.25">
      <c r="A5481" s="323"/>
    </row>
    <row r="5482" spans="1:1" x14ac:dyDescent="0.25">
      <c r="A5482" s="323"/>
    </row>
    <row r="5483" spans="1:1" x14ac:dyDescent="0.25">
      <c r="A5483" s="323"/>
    </row>
    <row r="5484" spans="1:1" x14ac:dyDescent="0.25">
      <c r="A5484" s="323"/>
    </row>
    <row r="5485" spans="1:1" x14ac:dyDescent="0.25">
      <c r="A5485" s="323"/>
    </row>
    <row r="5486" spans="1:1" x14ac:dyDescent="0.25">
      <c r="A5486" s="323"/>
    </row>
    <row r="5487" spans="1:1" x14ac:dyDescent="0.25">
      <c r="A5487" s="323"/>
    </row>
    <row r="5488" spans="1:1" x14ac:dyDescent="0.25">
      <c r="A5488" s="323"/>
    </row>
    <row r="5489" spans="1:1" x14ac:dyDescent="0.25">
      <c r="A5489" s="323"/>
    </row>
    <row r="5490" spans="1:1" x14ac:dyDescent="0.25">
      <c r="A5490" s="323"/>
    </row>
    <row r="5491" spans="1:1" x14ac:dyDescent="0.25">
      <c r="A5491" s="323"/>
    </row>
    <row r="5492" spans="1:1" x14ac:dyDescent="0.25">
      <c r="A5492" s="323"/>
    </row>
    <row r="5493" spans="1:1" x14ac:dyDescent="0.25">
      <c r="A5493" s="323"/>
    </row>
    <row r="5494" spans="1:1" x14ac:dyDescent="0.25">
      <c r="A5494" s="323"/>
    </row>
    <row r="5495" spans="1:1" x14ac:dyDescent="0.25">
      <c r="A5495" s="323"/>
    </row>
    <row r="5496" spans="1:1" x14ac:dyDescent="0.25">
      <c r="A5496" s="323"/>
    </row>
    <row r="5497" spans="1:1" x14ac:dyDescent="0.25">
      <c r="A5497" s="323"/>
    </row>
    <row r="5498" spans="1:1" x14ac:dyDescent="0.25">
      <c r="A5498" s="323"/>
    </row>
    <row r="5499" spans="1:1" x14ac:dyDescent="0.25">
      <c r="A5499" s="323"/>
    </row>
    <row r="5500" spans="1:1" x14ac:dyDescent="0.25">
      <c r="A5500" s="323"/>
    </row>
    <row r="5501" spans="1:1" x14ac:dyDescent="0.25">
      <c r="A5501" s="323"/>
    </row>
    <row r="5502" spans="1:1" x14ac:dyDescent="0.25">
      <c r="A5502" s="323"/>
    </row>
    <row r="5503" spans="1:1" x14ac:dyDescent="0.25">
      <c r="A5503" s="323"/>
    </row>
    <row r="5504" spans="1:1" x14ac:dyDescent="0.25">
      <c r="A5504" s="323"/>
    </row>
    <row r="5505" spans="1:1" x14ac:dyDescent="0.25">
      <c r="A5505" s="323"/>
    </row>
    <row r="5506" spans="1:1" x14ac:dyDescent="0.25">
      <c r="A5506" s="323"/>
    </row>
    <row r="5507" spans="1:1" x14ac:dyDescent="0.25">
      <c r="A5507" s="323"/>
    </row>
    <row r="5508" spans="1:1" x14ac:dyDescent="0.25">
      <c r="A5508" s="323"/>
    </row>
    <row r="5509" spans="1:1" x14ac:dyDescent="0.25">
      <c r="A5509" s="323"/>
    </row>
    <row r="5510" spans="1:1" x14ac:dyDescent="0.25">
      <c r="A5510" s="323"/>
    </row>
    <row r="5511" spans="1:1" x14ac:dyDescent="0.25">
      <c r="A5511" s="323"/>
    </row>
    <row r="5512" spans="1:1" x14ac:dyDescent="0.25">
      <c r="A5512" s="323"/>
    </row>
    <row r="5513" spans="1:1" x14ac:dyDescent="0.25">
      <c r="A5513" s="323"/>
    </row>
    <row r="5514" spans="1:1" x14ac:dyDescent="0.25">
      <c r="A5514" s="323"/>
    </row>
    <row r="5515" spans="1:1" x14ac:dyDescent="0.25">
      <c r="A5515" s="323"/>
    </row>
    <row r="5516" spans="1:1" x14ac:dyDescent="0.25">
      <c r="A5516" s="323"/>
    </row>
    <row r="5517" spans="1:1" x14ac:dyDescent="0.25">
      <c r="A5517" s="323"/>
    </row>
    <row r="5518" spans="1:1" x14ac:dyDescent="0.25">
      <c r="A5518" s="323"/>
    </row>
    <row r="5519" spans="1:1" x14ac:dyDescent="0.25">
      <c r="A5519" s="323"/>
    </row>
    <row r="5520" spans="1:1" x14ac:dyDescent="0.25">
      <c r="A5520" s="323"/>
    </row>
    <row r="5521" spans="1:1" x14ac:dyDescent="0.25">
      <c r="A5521" s="323"/>
    </row>
    <row r="5522" spans="1:1" x14ac:dyDescent="0.25">
      <c r="A5522" s="323"/>
    </row>
    <row r="5523" spans="1:1" x14ac:dyDescent="0.25">
      <c r="A5523" s="323"/>
    </row>
    <row r="5524" spans="1:1" x14ac:dyDescent="0.25">
      <c r="A5524" s="323"/>
    </row>
    <row r="5525" spans="1:1" x14ac:dyDescent="0.25">
      <c r="A5525" s="323"/>
    </row>
    <row r="5526" spans="1:1" x14ac:dyDescent="0.25">
      <c r="A5526" s="323"/>
    </row>
    <row r="5527" spans="1:1" x14ac:dyDescent="0.25">
      <c r="A5527" s="323"/>
    </row>
    <row r="5528" spans="1:1" x14ac:dyDescent="0.25">
      <c r="A5528" s="323"/>
    </row>
    <row r="5529" spans="1:1" x14ac:dyDescent="0.25">
      <c r="A5529" s="323"/>
    </row>
    <row r="5530" spans="1:1" x14ac:dyDescent="0.25">
      <c r="A5530" s="323"/>
    </row>
    <row r="5531" spans="1:1" x14ac:dyDescent="0.25">
      <c r="A5531" s="323"/>
    </row>
    <row r="5532" spans="1:1" x14ac:dyDescent="0.25">
      <c r="A5532" s="323"/>
    </row>
    <row r="5533" spans="1:1" x14ac:dyDescent="0.25">
      <c r="A5533" s="323"/>
    </row>
    <row r="5534" spans="1:1" x14ac:dyDescent="0.25">
      <c r="A5534" s="323"/>
    </row>
    <row r="5535" spans="1:1" x14ac:dyDescent="0.25">
      <c r="A5535" s="323"/>
    </row>
    <row r="5536" spans="1:1" x14ac:dyDescent="0.25">
      <c r="A5536" s="323"/>
    </row>
    <row r="5537" spans="1:1" x14ac:dyDescent="0.25">
      <c r="A5537" s="323"/>
    </row>
    <row r="5538" spans="1:1" x14ac:dyDescent="0.25">
      <c r="A5538" s="323"/>
    </row>
    <row r="5539" spans="1:1" x14ac:dyDescent="0.25">
      <c r="A5539" s="323"/>
    </row>
    <row r="5540" spans="1:1" x14ac:dyDescent="0.25">
      <c r="A5540" s="323"/>
    </row>
    <row r="5541" spans="1:1" x14ac:dyDescent="0.25">
      <c r="A5541" s="323"/>
    </row>
    <row r="5542" spans="1:1" x14ac:dyDescent="0.25">
      <c r="A5542" s="323"/>
    </row>
    <row r="5543" spans="1:1" x14ac:dyDescent="0.25">
      <c r="A5543" s="323"/>
    </row>
    <row r="5544" spans="1:1" x14ac:dyDescent="0.25">
      <c r="A5544" s="323"/>
    </row>
    <row r="5545" spans="1:1" x14ac:dyDescent="0.25">
      <c r="A5545" s="323"/>
    </row>
    <row r="5546" spans="1:1" x14ac:dyDescent="0.25">
      <c r="A5546" s="323"/>
    </row>
    <row r="5547" spans="1:1" x14ac:dyDescent="0.25">
      <c r="A5547" s="323"/>
    </row>
    <row r="5548" spans="1:1" x14ac:dyDescent="0.25">
      <c r="A5548" s="323"/>
    </row>
    <row r="5549" spans="1:1" x14ac:dyDescent="0.25">
      <c r="A5549" s="323"/>
    </row>
    <row r="5550" spans="1:1" x14ac:dyDescent="0.25">
      <c r="A5550" s="323"/>
    </row>
    <row r="5551" spans="1:1" x14ac:dyDescent="0.25">
      <c r="A5551" s="323"/>
    </row>
    <row r="5552" spans="1:1" x14ac:dyDescent="0.25">
      <c r="A5552" s="323"/>
    </row>
    <row r="5553" spans="1:1" x14ac:dyDescent="0.25">
      <c r="A5553" s="323"/>
    </row>
    <row r="5554" spans="1:1" x14ac:dyDescent="0.25">
      <c r="A5554" s="323"/>
    </row>
    <row r="5555" spans="1:1" x14ac:dyDescent="0.25">
      <c r="A5555" s="323"/>
    </row>
    <row r="5556" spans="1:1" x14ac:dyDescent="0.25">
      <c r="A5556" s="323"/>
    </row>
    <row r="5557" spans="1:1" x14ac:dyDescent="0.25">
      <c r="A5557" s="323"/>
    </row>
    <row r="5558" spans="1:1" x14ac:dyDescent="0.25">
      <c r="A5558" s="323"/>
    </row>
    <row r="5559" spans="1:1" x14ac:dyDescent="0.25">
      <c r="A5559" s="323"/>
    </row>
    <row r="5560" spans="1:1" x14ac:dyDescent="0.25">
      <c r="A5560" s="323"/>
    </row>
    <row r="5561" spans="1:1" x14ac:dyDescent="0.25">
      <c r="A5561" s="323"/>
    </row>
    <row r="5562" spans="1:1" x14ac:dyDescent="0.25">
      <c r="A5562" s="323"/>
    </row>
    <row r="5563" spans="1:1" x14ac:dyDescent="0.25">
      <c r="A5563" s="323"/>
    </row>
    <row r="5564" spans="1:1" x14ac:dyDescent="0.25">
      <c r="A5564" s="323"/>
    </row>
    <row r="5565" spans="1:1" x14ac:dyDescent="0.25">
      <c r="A5565" s="323"/>
    </row>
    <row r="5566" spans="1:1" x14ac:dyDescent="0.25">
      <c r="A5566" s="323"/>
    </row>
    <row r="5567" spans="1:1" x14ac:dyDescent="0.25">
      <c r="A5567" s="323"/>
    </row>
    <row r="5568" spans="1:1" x14ac:dyDescent="0.25">
      <c r="A5568" s="323"/>
    </row>
    <row r="5569" spans="1:1" x14ac:dyDescent="0.25">
      <c r="A5569" s="323"/>
    </row>
    <row r="5570" spans="1:1" x14ac:dyDescent="0.25">
      <c r="A5570" s="323"/>
    </row>
    <row r="5571" spans="1:1" x14ac:dyDescent="0.25">
      <c r="A5571" s="323"/>
    </row>
    <row r="5572" spans="1:1" x14ac:dyDescent="0.25">
      <c r="A5572" s="323"/>
    </row>
    <row r="5573" spans="1:1" x14ac:dyDescent="0.25">
      <c r="A5573" s="323"/>
    </row>
    <row r="5574" spans="1:1" x14ac:dyDescent="0.25">
      <c r="A5574" s="323"/>
    </row>
    <row r="5575" spans="1:1" x14ac:dyDescent="0.25">
      <c r="A5575" s="323"/>
    </row>
    <row r="5576" spans="1:1" x14ac:dyDescent="0.25">
      <c r="A5576" s="323"/>
    </row>
    <row r="5577" spans="1:1" x14ac:dyDescent="0.25">
      <c r="A5577" s="323"/>
    </row>
    <row r="5578" spans="1:1" x14ac:dyDescent="0.25">
      <c r="A5578" s="323"/>
    </row>
    <row r="5579" spans="1:1" x14ac:dyDescent="0.25">
      <c r="A5579" s="323"/>
    </row>
    <row r="5580" spans="1:1" x14ac:dyDescent="0.25">
      <c r="A5580" s="323"/>
    </row>
    <row r="5581" spans="1:1" x14ac:dyDescent="0.25">
      <c r="A5581" s="323"/>
    </row>
    <row r="5582" spans="1:1" x14ac:dyDescent="0.25">
      <c r="A5582" s="323"/>
    </row>
    <row r="5583" spans="1:1" x14ac:dyDescent="0.25">
      <c r="A5583" s="323"/>
    </row>
    <row r="5584" spans="1:1" x14ac:dyDescent="0.25">
      <c r="A5584" s="323"/>
    </row>
    <row r="5585" spans="1:1" x14ac:dyDescent="0.25">
      <c r="A5585" s="323"/>
    </row>
    <row r="5586" spans="1:1" x14ac:dyDescent="0.25">
      <c r="A5586" s="323"/>
    </row>
    <row r="5587" spans="1:1" x14ac:dyDescent="0.25">
      <c r="A5587" s="323"/>
    </row>
    <row r="5588" spans="1:1" x14ac:dyDescent="0.25">
      <c r="A5588" s="323"/>
    </row>
    <row r="5589" spans="1:1" x14ac:dyDescent="0.25">
      <c r="A5589" s="323"/>
    </row>
    <row r="5590" spans="1:1" x14ac:dyDescent="0.25">
      <c r="A5590" s="323"/>
    </row>
    <row r="5591" spans="1:1" x14ac:dyDescent="0.25">
      <c r="A5591" s="323"/>
    </row>
    <row r="5592" spans="1:1" x14ac:dyDescent="0.25">
      <c r="A5592" s="323"/>
    </row>
    <row r="5593" spans="1:1" x14ac:dyDescent="0.25">
      <c r="A5593" s="323"/>
    </row>
    <row r="5594" spans="1:1" x14ac:dyDescent="0.25">
      <c r="A5594" s="323"/>
    </row>
    <row r="5595" spans="1:1" x14ac:dyDescent="0.25">
      <c r="A5595" s="323"/>
    </row>
    <row r="5596" spans="1:1" x14ac:dyDescent="0.25">
      <c r="A5596" s="323"/>
    </row>
    <row r="5597" spans="1:1" x14ac:dyDescent="0.25">
      <c r="A5597" s="323"/>
    </row>
    <row r="5598" spans="1:1" x14ac:dyDescent="0.25">
      <c r="A5598" s="323"/>
    </row>
    <row r="5599" spans="1:1" x14ac:dyDescent="0.25">
      <c r="A5599" s="323"/>
    </row>
    <row r="5600" spans="1:1" x14ac:dyDescent="0.25">
      <c r="A5600" s="323"/>
    </row>
    <row r="5601" spans="1:1" x14ac:dyDescent="0.25">
      <c r="A5601" s="323"/>
    </row>
    <row r="5602" spans="1:1" x14ac:dyDescent="0.25">
      <c r="A5602" s="323"/>
    </row>
    <row r="5603" spans="1:1" x14ac:dyDescent="0.25">
      <c r="A5603" s="323"/>
    </row>
    <row r="5604" spans="1:1" x14ac:dyDescent="0.25">
      <c r="A5604" s="323"/>
    </row>
    <row r="5605" spans="1:1" x14ac:dyDescent="0.25">
      <c r="A5605" s="323"/>
    </row>
    <row r="5606" spans="1:1" x14ac:dyDescent="0.25">
      <c r="A5606" s="323"/>
    </row>
    <row r="5607" spans="1:1" x14ac:dyDescent="0.25">
      <c r="A5607" s="323"/>
    </row>
    <row r="5608" spans="1:1" x14ac:dyDescent="0.25">
      <c r="A5608" s="323"/>
    </row>
    <row r="5609" spans="1:1" x14ac:dyDescent="0.25">
      <c r="A5609" s="323"/>
    </row>
    <row r="5610" spans="1:1" x14ac:dyDescent="0.25">
      <c r="A5610" s="323"/>
    </row>
    <row r="5611" spans="1:1" x14ac:dyDescent="0.25">
      <c r="A5611" s="323"/>
    </row>
    <row r="5612" spans="1:1" x14ac:dyDescent="0.25">
      <c r="A5612" s="323"/>
    </row>
    <row r="5613" spans="1:1" x14ac:dyDescent="0.25">
      <c r="A5613" s="323"/>
    </row>
    <row r="5614" spans="1:1" x14ac:dyDescent="0.25">
      <c r="A5614" s="323"/>
    </row>
    <row r="5615" spans="1:1" x14ac:dyDescent="0.25">
      <c r="A5615" s="323"/>
    </row>
    <row r="5616" spans="1:1" x14ac:dyDescent="0.25">
      <c r="A5616" s="323"/>
    </row>
    <row r="5617" spans="1:1" x14ac:dyDescent="0.25">
      <c r="A5617" s="323"/>
    </row>
    <row r="5618" spans="1:1" x14ac:dyDescent="0.25">
      <c r="A5618" s="323"/>
    </row>
    <row r="5619" spans="1:1" x14ac:dyDescent="0.25">
      <c r="A5619" s="323"/>
    </row>
    <row r="5620" spans="1:1" x14ac:dyDescent="0.25">
      <c r="A5620" s="323"/>
    </row>
    <row r="5621" spans="1:1" x14ac:dyDescent="0.25">
      <c r="A5621" s="323"/>
    </row>
    <row r="5622" spans="1:1" x14ac:dyDescent="0.25">
      <c r="A5622" s="323"/>
    </row>
    <row r="5623" spans="1:1" x14ac:dyDescent="0.25">
      <c r="A5623" s="323"/>
    </row>
    <row r="5624" spans="1:1" x14ac:dyDescent="0.25">
      <c r="A5624" s="323"/>
    </row>
    <row r="5625" spans="1:1" x14ac:dyDescent="0.25">
      <c r="A5625" s="323"/>
    </row>
    <row r="5626" spans="1:1" x14ac:dyDescent="0.25">
      <c r="A5626" s="323"/>
    </row>
    <row r="5627" spans="1:1" x14ac:dyDescent="0.25">
      <c r="A5627" s="323"/>
    </row>
    <row r="5628" spans="1:1" x14ac:dyDescent="0.25">
      <c r="A5628" s="323"/>
    </row>
    <row r="5629" spans="1:1" x14ac:dyDescent="0.25">
      <c r="A5629" s="323"/>
    </row>
    <row r="5630" spans="1:1" x14ac:dyDescent="0.25">
      <c r="A5630" s="323"/>
    </row>
    <row r="5631" spans="1:1" x14ac:dyDescent="0.25">
      <c r="A5631" s="323"/>
    </row>
    <row r="5632" spans="1:1" x14ac:dyDescent="0.25">
      <c r="A5632" s="323"/>
    </row>
    <row r="5633" spans="1:1" x14ac:dyDescent="0.25">
      <c r="A5633" s="323"/>
    </row>
    <row r="5634" spans="1:1" x14ac:dyDescent="0.25">
      <c r="A5634" s="323"/>
    </row>
    <row r="5635" spans="1:1" x14ac:dyDescent="0.25">
      <c r="A5635" s="323"/>
    </row>
    <row r="5636" spans="1:1" x14ac:dyDescent="0.25">
      <c r="A5636" s="323"/>
    </row>
    <row r="5637" spans="1:1" x14ac:dyDescent="0.25">
      <c r="A5637" s="323"/>
    </row>
    <row r="5638" spans="1:1" x14ac:dyDescent="0.25">
      <c r="A5638" s="323"/>
    </row>
    <row r="5639" spans="1:1" x14ac:dyDescent="0.25">
      <c r="A5639" s="323"/>
    </row>
    <row r="5640" spans="1:1" x14ac:dyDescent="0.25">
      <c r="A5640" s="323"/>
    </row>
    <row r="5641" spans="1:1" x14ac:dyDescent="0.25">
      <c r="A5641" s="323"/>
    </row>
    <row r="5642" spans="1:1" x14ac:dyDescent="0.25">
      <c r="A5642" s="323"/>
    </row>
    <row r="5643" spans="1:1" x14ac:dyDescent="0.25">
      <c r="A5643" s="323"/>
    </row>
    <row r="5644" spans="1:1" x14ac:dyDescent="0.25">
      <c r="A5644" s="323"/>
    </row>
    <row r="5645" spans="1:1" x14ac:dyDescent="0.25">
      <c r="A5645" s="323"/>
    </row>
    <row r="5646" spans="1:1" x14ac:dyDescent="0.25">
      <c r="A5646" s="323"/>
    </row>
    <row r="5647" spans="1:1" x14ac:dyDescent="0.25">
      <c r="A5647" s="323"/>
    </row>
    <row r="5648" spans="1:1" x14ac:dyDescent="0.25">
      <c r="A5648" s="323"/>
    </row>
    <row r="5649" spans="1:1" x14ac:dyDescent="0.25">
      <c r="A5649" s="323"/>
    </row>
    <row r="5650" spans="1:1" x14ac:dyDescent="0.25">
      <c r="A5650" s="323"/>
    </row>
    <row r="5651" spans="1:1" x14ac:dyDescent="0.25">
      <c r="A5651" s="323"/>
    </row>
    <row r="5652" spans="1:1" x14ac:dyDescent="0.25">
      <c r="A5652" s="323"/>
    </row>
    <row r="5653" spans="1:1" x14ac:dyDescent="0.25">
      <c r="A5653" s="323"/>
    </row>
    <row r="5654" spans="1:1" x14ac:dyDescent="0.25">
      <c r="A5654" s="323"/>
    </row>
    <row r="5655" spans="1:1" x14ac:dyDescent="0.25">
      <c r="A5655" s="323"/>
    </row>
    <row r="5656" spans="1:1" x14ac:dyDescent="0.25">
      <c r="A5656" s="323"/>
    </row>
    <row r="5657" spans="1:1" x14ac:dyDescent="0.25">
      <c r="A5657" s="323"/>
    </row>
    <row r="5658" spans="1:1" x14ac:dyDescent="0.25">
      <c r="A5658" s="323"/>
    </row>
    <row r="5659" spans="1:1" x14ac:dyDescent="0.25">
      <c r="A5659" s="323"/>
    </row>
    <row r="5660" spans="1:1" x14ac:dyDescent="0.25">
      <c r="A5660" s="323"/>
    </row>
    <row r="5661" spans="1:1" x14ac:dyDescent="0.25">
      <c r="A5661" s="323"/>
    </row>
    <row r="5662" spans="1:1" x14ac:dyDescent="0.25">
      <c r="A5662" s="323"/>
    </row>
    <row r="5663" spans="1:1" x14ac:dyDescent="0.25">
      <c r="A5663" s="323"/>
    </row>
    <row r="5664" spans="1:1" x14ac:dyDescent="0.25">
      <c r="A5664" s="323"/>
    </row>
    <row r="5665" spans="1:1" x14ac:dyDescent="0.25">
      <c r="A5665" s="323"/>
    </row>
    <row r="5666" spans="1:1" x14ac:dyDescent="0.25">
      <c r="A5666" s="323"/>
    </row>
    <row r="5667" spans="1:1" x14ac:dyDescent="0.25">
      <c r="A5667" s="323"/>
    </row>
    <row r="5668" spans="1:1" x14ac:dyDescent="0.25">
      <c r="A5668" s="323"/>
    </row>
    <row r="5669" spans="1:1" x14ac:dyDescent="0.25">
      <c r="A5669" s="323"/>
    </row>
    <row r="5670" spans="1:1" x14ac:dyDescent="0.25">
      <c r="A5670" s="323"/>
    </row>
    <row r="5671" spans="1:1" x14ac:dyDescent="0.25">
      <c r="A5671" s="323"/>
    </row>
    <row r="5672" spans="1:1" x14ac:dyDescent="0.25">
      <c r="A5672" s="323"/>
    </row>
    <row r="5673" spans="1:1" x14ac:dyDescent="0.25">
      <c r="A5673" s="323"/>
    </row>
    <row r="5674" spans="1:1" x14ac:dyDescent="0.25">
      <c r="A5674" s="323"/>
    </row>
    <row r="5675" spans="1:1" x14ac:dyDescent="0.25">
      <c r="A5675" s="323"/>
    </row>
    <row r="5676" spans="1:1" x14ac:dyDescent="0.25">
      <c r="A5676" s="323"/>
    </row>
    <row r="5677" spans="1:1" x14ac:dyDescent="0.25">
      <c r="A5677" s="323"/>
    </row>
    <row r="5678" spans="1:1" x14ac:dyDescent="0.25">
      <c r="A5678" s="323"/>
    </row>
    <row r="5679" spans="1:1" x14ac:dyDescent="0.25">
      <c r="A5679" s="323"/>
    </row>
    <row r="5680" spans="1:1" x14ac:dyDescent="0.25">
      <c r="A5680" s="323"/>
    </row>
    <row r="5681" spans="1:1" x14ac:dyDescent="0.25">
      <c r="A5681" s="323"/>
    </row>
    <row r="5682" spans="1:1" x14ac:dyDescent="0.25">
      <c r="A5682" s="323"/>
    </row>
    <row r="5683" spans="1:1" x14ac:dyDescent="0.25">
      <c r="A5683" s="323"/>
    </row>
    <row r="5684" spans="1:1" x14ac:dyDescent="0.25">
      <c r="A5684" s="323"/>
    </row>
    <row r="5685" spans="1:1" x14ac:dyDescent="0.25">
      <c r="A5685" s="323"/>
    </row>
    <row r="5686" spans="1:1" x14ac:dyDescent="0.25">
      <c r="A5686" s="323"/>
    </row>
    <row r="5687" spans="1:1" x14ac:dyDescent="0.25">
      <c r="A5687" s="323"/>
    </row>
    <row r="5688" spans="1:1" x14ac:dyDescent="0.25">
      <c r="A5688" s="323"/>
    </row>
    <row r="5689" spans="1:1" x14ac:dyDescent="0.25">
      <c r="A5689" s="323"/>
    </row>
    <row r="5690" spans="1:1" x14ac:dyDescent="0.25">
      <c r="A5690" s="323"/>
    </row>
    <row r="5691" spans="1:1" x14ac:dyDescent="0.25">
      <c r="A5691" s="323"/>
    </row>
    <row r="5692" spans="1:1" x14ac:dyDescent="0.25">
      <c r="A5692" s="323"/>
    </row>
    <row r="5693" spans="1:1" x14ac:dyDescent="0.25">
      <c r="A5693" s="323"/>
    </row>
    <row r="5694" spans="1:1" x14ac:dyDescent="0.25">
      <c r="A5694" s="323"/>
    </row>
    <row r="5695" spans="1:1" x14ac:dyDescent="0.25">
      <c r="A5695" s="323"/>
    </row>
    <row r="5696" spans="1:1" x14ac:dyDescent="0.25">
      <c r="A5696" s="323"/>
    </row>
    <row r="5697" spans="1:1" x14ac:dyDescent="0.25">
      <c r="A5697" s="323"/>
    </row>
    <row r="5698" spans="1:1" x14ac:dyDescent="0.25">
      <c r="A5698" s="323"/>
    </row>
    <row r="5699" spans="1:1" x14ac:dyDescent="0.25">
      <c r="A5699" s="323"/>
    </row>
    <row r="5700" spans="1:1" x14ac:dyDescent="0.25">
      <c r="A5700" s="323"/>
    </row>
    <row r="5701" spans="1:1" x14ac:dyDescent="0.25">
      <c r="A5701" s="323"/>
    </row>
    <row r="5702" spans="1:1" x14ac:dyDescent="0.25">
      <c r="A5702" s="323"/>
    </row>
    <row r="5703" spans="1:1" x14ac:dyDescent="0.25">
      <c r="A5703" s="323"/>
    </row>
    <row r="5704" spans="1:1" x14ac:dyDescent="0.25">
      <c r="A5704" s="323"/>
    </row>
    <row r="5705" spans="1:1" x14ac:dyDescent="0.25">
      <c r="A5705" s="323"/>
    </row>
    <row r="5706" spans="1:1" x14ac:dyDescent="0.25">
      <c r="A5706" s="323"/>
    </row>
    <row r="5707" spans="1:1" x14ac:dyDescent="0.25">
      <c r="A5707" s="323"/>
    </row>
    <row r="5708" spans="1:1" x14ac:dyDescent="0.25">
      <c r="A5708" s="323"/>
    </row>
    <row r="5709" spans="1:1" x14ac:dyDescent="0.25">
      <c r="A5709" s="323"/>
    </row>
    <row r="5710" spans="1:1" x14ac:dyDescent="0.25">
      <c r="A5710" s="323"/>
    </row>
    <row r="5711" spans="1:1" x14ac:dyDescent="0.25">
      <c r="A5711" s="323"/>
    </row>
    <row r="5712" spans="1:1" x14ac:dyDescent="0.25">
      <c r="A5712" s="323"/>
    </row>
    <row r="5713" spans="1:1" x14ac:dyDescent="0.25">
      <c r="A5713" s="323"/>
    </row>
    <row r="5714" spans="1:1" x14ac:dyDescent="0.25">
      <c r="A5714" s="323"/>
    </row>
    <row r="5715" spans="1:1" x14ac:dyDescent="0.25">
      <c r="A5715" s="323"/>
    </row>
    <row r="5716" spans="1:1" x14ac:dyDescent="0.25">
      <c r="A5716" s="323"/>
    </row>
    <row r="5717" spans="1:1" x14ac:dyDescent="0.25">
      <c r="A5717" s="323"/>
    </row>
    <row r="5718" spans="1:1" x14ac:dyDescent="0.25">
      <c r="A5718" s="323"/>
    </row>
    <row r="5719" spans="1:1" x14ac:dyDescent="0.25">
      <c r="A5719" s="323"/>
    </row>
    <row r="5720" spans="1:1" x14ac:dyDescent="0.25">
      <c r="A5720" s="323"/>
    </row>
    <row r="5721" spans="1:1" x14ac:dyDescent="0.25">
      <c r="A5721" s="323"/>
    </row>
    <row r="5722" spans="1:1" x14ac:dyDescent="0.25">
      <c r="A5722" s="323"/>
    </row>
    <row r="5723" spans="1:1" x14ac:dyDescent="0.25">
      <c r="A5723" s="323"/>
    </row>
    <row r="5724" spans="1:1" x14ac:dyDescent="0.25">
      <c r="A5724" s="323"/>
    </row>
    <row r="5725" spans="1:1" x14ac:dyDescent="0.25">
      <c r="A5725" s="323"/>
    </row>
    <row r="5726" spans="1:1" x14ac:dyDescent="0.25">
      <c r="A5726" s="323"/>
    </row>
    <row r="5727" spans="1:1" x14ac:dyDescent="0.25">
      <c r="A5727" s="323"/>
    </row>
    <row r="5728" spans="1:1" x14ac:dyDescent="0.25">
      <c r="A5728" s="323"/>
    </row>
    <row r="5729" spans="1:1" x14ac:dyDescent="0.25">
      <c r="A5729" s="323"/>
    </row>
    <row r="5730" spans="1:1" x14ac:dyDescent="0.25">
      <c r="A5730" s="323"/>
    </row>
    <row r="5731" spans="1:1" x14ac:dyDescent="0.25">
      <c r="A5731" s="323"/>
    </row>
    <row r="5732" spans="1:1" x14ac:dyDescent="0.25">
      <c r="A5732" s="323"/>
    </row>
    <row r="5733" spans="1:1" x14ac:dyDescent="0.25">
      <c r="A5733" s="323"/>
    </row>
    <row r="5734" spans="1:1" x14ac:dyDescent="0.25">
      <c r="A5734" s="323"/>
    </row>
    <row r="5735" spans="1:1" x14ac:dyDescent="0.25">
      <c r="A5735" s="323"/>
    </row>
    <row r="5736" spans="1:1" x14ac:dyDescent="0.25">
      <c r="A5736" s="323"/>
    </row>
    <row r="5737" spans="1:1" x14ac:dyDescent="0.25">
      <c r="A5737" s="323"/>
    </row>
    <row r="5738" spans="1:1" x14ac:dyDescent="0.25">
      <c r="A5738" s="323"/>
    </row>
    <row r="5739" spans="1:1" x14ac:dyDescent="0.25">
      <c r="A5739" s="323"/>
    </row>
    <row r="5740" spans="1:1" x14ac:dyDescent="0.25">
      <c r="A5740" s="323"/>
    </row>
    <row r="5741" spans="1:1" x14ac:dyDescent="0.25">
      <c r="A5741" s="323"/>
    </row>
    <row r="5742" spans="1:1" x14ac:dyDescent="0.25">
      <c r="A5742" s="323"/>
    </row>
    <row r="5743" spans="1:1" x14ac:dyDescent="0.25">
      <c r="A5743" s="323"/>
    </row>
    <row r="5744" spans="1:1" x14ac:dyDescent="0.25">
      <c r="A5744" s="323"/>
    </row>
    <row r="5745" spans="1:1" x14ac:dyDescent="0.25">
      <c r="A5745" s="323"/>
    </row>
    <row r="5746" spans="1:1" x14ac:dyDescent="0.25">
      <c r="A5746" s="323"/>
    </row>
    <row r="5747" spans="1:1" x14ac:dyDescent="0.25">
      <c r="A5747" s="323"/>
    </row>
    <row r="5748" spans="1:1" x14ac:dyDescent="0.25">
      <c r="A5748" s="323"/>
    </row>
    <row r="5749" spans="1:1" x14ac:dyDescent="0.25">
      <c r="A5749" s="323"/>
    </row>
    <row r="5750" spans="1:1" x14ac:dyDescent="0.25">
      <c r="A5750" s="323"/>
    </row>
    <row r="5751" spans="1:1" x14ac:dyDescent="0.25">
      <c r="A5751" s="323"/>
    </row>
    <row r="5752" spans="1:1" x14ac:dyDescent="0.25">
      <c r="A5752" s="323"/>
    </row>
    <row r="5753" spans="1:1" x14ac:dyDescent="0.25">
      <c r="A5753" s="323"/>
    </row>
    <row r="5754" spans="1:1" x14ac:dyDescent="0.25">
      <c r="A5754" s="323"/>
    </row>
    <row r="5755" spans="1:1" x14ac:dyDescent="0.25">
      <c r="A5755" s="323"/>
    </row>
    <row r="5756" spans="1:1" x14ac:dyDescent="0.25">
      <c r="A5756" s="323"/>
    </row>
    <row r="5757" spans="1:1" x14ac:dyDescent="0.25">
      <c r="A5757" s="323"/>
    </row>
    <row r="5758" spans="1:1" x14ac:dyDescent="0.25">
      <c r="A5758" s="323"/>
    </row>
    <row r="5759" spans="1:1" x14ac:dyDescent="0.25">
      <c r="A5759" s="323"/>
    </row>
    <row r="5760" spans="1:1" x14ac:dyDescent="0.25">
      <c r="A5760" s="323"/>
    </row>
    <row r="5761" spans="1:1" x14ac:dyDescent="0.25">
      <c r="A5761" s="323"/>
    </row>
    <row r="5762" spans="1:1" x14ac:dyDescent="0.25">
      <c r="A5762" s="323"/>
    </row>
    <row r="5763" spans="1:1" x14ac:dyDescent="0.25">
      <c r="A5763" s="323"/>
    </row>
    <row r="5764" spans="1:1" x14ac:dyDescent="0.25">
      <c r="A5764" s="323"/>
    </row>
    <row r="5765" spans="1:1" x14ac:dyDescent="0.25">
      <c r="A5765" s="323"/>
    </row>
    <row r="5766" spans="1:1" x14ac:dyDescent="0.25">
      <c r="A5766" s="323"/>
    </row>
    <row r="5767" spans="1:1" x14ac:dyDescent="0.25">
      <c r="A5767" s="323"/>
    </row>
    <row r="5768" spans="1:1" x14ac:dyDescent="0.25">
      <c r="A5768" s="323"/>
    </row>
    <row r="5769" spans="1:1" x14ac:dyDescent="0.25">
      <c r="A5769" s="323"/>
    </row>
    <row r="5770" spans="1:1" x14ac:dyDescent="0.25">
      <c r="A5770" s="323"/>
    </row>
    <row r="5771" spans="1:1" x14ac:dyDescent="0.25">
      <c r="A5771" s="323"/>
    </row>
    <row r="5772" spans="1:1" x14ac:dyDescent="0.25">
      <c r="A5772" s="323"/>
    </row>
    <row r="5773" spans="1:1" x14ac:dyDescent="0.25">
      <c r="A5773" s="323"/>
    </row>
    <row r="5774" spans="1:1" x14ac:dyDescent="0.25">
      <c r="A5774" s="323"/>
    </row>
    <row r="5775" spans="1:1" x14ac:dyDescent="0.25">
      <c r="A5775" s="323"/>
    </row>
    <row r="5776" spans="1:1" x14ac:dyDescent="0.25">
      <c r="A5776" s="323"/>
    </row>
    <row r="5777" spans="1:1" x14ac:dyDescent="0.25">
      <c r="A5777" s="323"/>
    </row>
    <row r="5778" spans="1:1" x14ac:dyDescent="0.25">
      <c r="A5778" s="323"/>
    </row>
    <row r="5779" spans="1:1" x14ac:dyDescent="0.25">
      <c r="A5779" s="323"/>
    </row>
    <row r="5780" spans="1:1" x14ac:dyDescent="0.25">
      <c r="A5780" s="323"/>
    </row>
    <row r="5781" spans="1:1" x14ac:dyDescent="0.25">
      <c r="A5781" s="323"/>
    </row>
    <row r="5782" spans="1:1" x14ac:dyDescent="0.25">
      <c r="A5782" s="323"/>
    </row>
    <row r="5783" spans="1:1" x14ac:dyDescent="0.25">
      <c r="A5783" s="323"/>
    </row>
    <row r="5784" spans="1:1" x14ac:dyDescent="0.25">
      <c r="A5784" s="323"/>
    </row>
    <row r="5785" spans="1:1" x14ac:dyDescent="0.25">
      <c r="A5785" s="323"/>
    </row>
    <row r="5786" spans="1:1" x14ac:dyDescent="0.25">
      <c r="A5786" s="323"/>
    </row>
    <row r="5787" spans="1:1" x14ac:dyDescent="0.25">
      <c r="A5787" s="323"/>
    </row>
    <row r="5788" spans="1:1" x14ac:dyDescent="0.25">
      <c r="A5788" s="323"/>
    </row>
    <row r="5789" spans="1:1" x14ac:dyDescent="0.25">
      <c r="A5789" s="323"/>
    </row>
    <row r="5790" spans="1:1" x14ac:dyDescent="0.25">
      <c r="A5790" s="323"/>
    </row>
    <row r="5791" spans="1:1" x14ac:dyDescent="0.25">
      <c r="A5791" s="323"/>
    </row>
    <row r="5792" spans="1:1" x14ac:dyDescent="0.25">
      <c r="A5792" s="323"/>
    </row>
    <row r="5793" spans="1:1" x14ac:dyDescent="0.25">
      <c r="A5793" s="323"/>
    </row>
    <row r="5794" spans="1:1" x14ac:dyDescent="0.25">
      <c r="A5794" s="323"/>
    </row>
    <row r="5795" spans="1:1" x14ac:dyDescent="0.25">
      <c r="A5795" s="323"/>
    </row>
    <row r="5796" spans="1:1" x14ac:dyDescent="0.25">
      <c r="A5796" s="323"/>
    </row>
    <row r="5797" spans="1:1" x14ac:dyDescent="0.25">
      <c r="A5797" s="323"/>
    </row>
    <row r="5798" spans="1:1" x14ac:dyDescent="0.25">
      <c r="A5798" s="323"/>
    </row>
    <row r="5799" spans="1:1" x14ac:dyDescent="0.25">
      <c r="A5799" s="323"/>
    </row>
    <row r="5800" spans="1:1" x14ac:dyDescent="0.25">
      <c r="A5800" s="323"/>
    </row>
    <row r="5801" spans="1:1" x14ac:dyDescent="0.25">
      <c r="A5801" s="323"/>
    </row>
    <row r="5802" spans="1:1" x14ac:dyDescent="0.25">
      <c r="A5802" s="323"/>
    </row>
    <row r="5803" spans="1:1" x14ac:dyDescent="0.25">
      <c r="A5803" s="323"/>
    </row>
    <row r="5804" spans="1:1" x14ac:dyDescent="0.25">
      <c r="A5804" s="323"/>
    </row>
    <row r="5805" spans="1:1" x14ac:dyDescent="0.25">
      <c r="A5805" s="323"/>
    </row>
    <row r="5806" spans="1:1" x14ac:dyDescent="0.25">
      <c r="A5806" s="323"/>
    </row>
    <row r="5807" spans="1:1" x14ac:dyDescent="0.25">
      <c r="A5807" s="323"/>
    </row>
    <row r="5808" spans="1:1" x14ac:dyDescent="0.25">
      <c r="A5808" s="323"/>
    </row>
    <row r="5809" spans="1:1" x14ac:dyDescent="0.25">
      <c r="A5809" s="323"/>
    </row>
    <row r="5810" spans="1:1" x14ac:dyDescent="0.25">
      <c r="A5810" s="323"/>
    </row>
    <row r="5811" spans="1:1" x14ac:dyDescent="0.25">
      <c r="A5811" s="323"/>
    </row>
    <row r="5812" spans="1:1" x14ac:dyDescent="0.25">
      <c r="A5812" s="323"/>
    </row>
    <row r="5813" spans="1:1" x14ac:dyDescent="0.25">
      <c r="A5813" s="323"/>
    </row>
    <row r="5814" spans="1:1" x14ac:dyDescent="0.25">
      <c r="A5814" s="323"/>
    </row>
    <row r="5815" spans="1:1" x14ac:dyDescent="0.25">
      <c r="A5815" s="323"/>
    </row>
    <row r="5816" spans="1:1" x14ac:dyDescent="0.25">
      <c r="A5816" s="323"/>
    </row>
    <row r="5817" spans="1:1" x14ac:dyDescent="0.25">
      <c r="A5817" s="323"/>
    </row>
    <row r="5818" spans="1:1" x14ac:dyDescent="0.25">
      <c r="A5818" s="323"/>
    </row>
    <row r="5819" spans="1:1" x14ac:dyDescent="0.25">
      <c r="A5819" s="323"/>
    </row>
    <row r="5820" spans="1:1" x14ac:dyDescent="0.25">
      <c r="A5820" s="323"/>
    </row>
    <row r="5821" spans="1:1" x14ac:dyDescent="0.25">
      <c r="A5821" s="323"/>
    </row>
    <row r="5822" spans="1:1" x14ac:dyDescent="0.25">
      <c r="A5822" s="323"/>
    </row>
    <row r="5823" spans="1:1" x14ac:dyDescent="0.25">
      <c r="A5823" s="323"/>
    </row>
    <row r="5824" spans="1:1" x14ac:dyDescent="0.25">
      <c r="A5824" s="323"/>
    </row>
    <row r="5825" spans="1:1" x14ac:dyDescent="0.25">
      <c r="A5825" s="323"/>
    </row>
    <row r="5826" spans="1:1" x14ac:dyDescent="0.25">
      <c r="A5826" s="323"/>
    </row>
    <row r="5827" spans="1:1" x14ac:dyDescent="0.25">
      <c r="A5827" s="323"/>
    </row>
    <row r="5828" spans="1:1" x14ac:dyDescent="0.25">
      <c r="A5828" s="323"/>
    </row>
    <row r="5829" spans="1:1" x14ac:dyDescent="0.25">
      <c r="A5829" s="323"/>
    </row>
    <row r="5830" spans="1:1" x14ac:dyDescent="0.25">
      <c r="A5830" s="323"/>
    </row>
    <row r="5831" spans="1:1" x14ac:dyDescent="0.25">
      <c r="A5831" s="323"/>
    </row>
    <row r="5832" spans="1:1" x14ac:dyDescent="0.25">
      <c r="A5832" s="323"/>
    </row>
    <row r="5833" spans="1:1" x14ac:dyDescent="0.25">
      <c r="A5833" s="323"/>
    </row>
    <row r="5834" spans="1:1" x14ac:dyDescent="0.25">
      <c r="A5834" s="323"/>
    </row>
    <row r="5835" spans="1:1" x14ac:dyDescent="0.25">
      <c r="A5835" s="323"/>
    </row>
    <row r="5836" spans="1:1" x14ac:dyDescent="0.25">
      <c r="A5836" s="323"/>
    </row>
    <row r="5837" spans="1:1" x14ac:dyDescent="0.25">
      <c r="A5837" s="323"/>
    </row>
    <row r="5838" spans="1:1" x14ac:dyDescent="0.25">
      <c r="A5838" s="323"/>
    </row>
    <row r="5839" spans="1:1" x14ac:dyDescent="0.25">
      <c r="A5839" s="323"/>
    </row>
    <row r="5840" spans="1:1" x14ac:dyDescent="0.25">
      <c r="A5840" s="323"/>
    </row>
    <row r="5841" spans="1:1" x14ac:dyDescent="0.25">
      <c r="A5841" s="323"/>
    </row>
    <row r="5842" spans="1:1" x14ac:dyDescent="0.25">
      <c r="A5842" s="323"/>
    </row>
    <row r="5843" spans="1:1" x14ac:dyDescent="0.25">
      <c r="A5843" s="323"/>
    </row>
    <row r="5844" spans="1:1" x14ac:dyDescent="0.25">
      <c r="A5844" s="323"/>
    </row>
    <row r="5845" spans="1:1" x14ac:dyDescent="0.25">
      <c r="A5845" s="323"/>
    </row>
    <row r="5846" spans="1:1" x14ac:dyDescent="0.25">
      <c r="A5846" s="323"/>
    </row>
    <row r="5847" spans="1:1" x14ac:dyDescent="0.25">
      <c r="A5847" s="323"/>
    </row>
    <row r="5848" spans="1:1" x14ac:dyDescent="0.25">
      <c r="A5848" s="323"/>
    </row>
    <row r="5849" spans="1:1" x14ac:dyDescent="0.25">
      <c r="A5849" s="323"/>
    </row>
    <row r="5850" spans="1:1" x14ac:dyDescent="0.25">
      <c r="A5850" s="323"/>
    </row>
    <row r="5851" spans="1:1" x14ac:dyDescent="0.25">
      <c r="A5851" s="323"/>
    </row>
    <row r="5852" spans="1:1" x14ac:dyDescent="0.25">
      <c r="A5852" s="323"/>
    </row>
    <row r="5853" spans="1:1" x14ac:dyDescent="0.25">
      <c r="A5853" s="323"/>
    </row>
    <row r="5854" spans="1:1" x14ac:dyDescent="0.25">
      <c r="A5854" s="323"/>
    </row>
    <row r="5855" spans="1:1" x14ac:dyDescent="0.25">
      <c r="A5855" s="323"/>
    </row>
    <row r="5856" spans="1:1" x14ac:dyDescent="0.25">
      <c r="A5856" s="323"/>
    </row>
    <row r="5857" spans="1:1" x14ac:dyDescent="0.25">
      <c r="A5857" s="323"/>
    </row>
    <row r="5858" spans="1:1" x14ac:dyDescent="0.25">
      <c r="A5858" s="323"/>
    </row>
    <row r="5859" spans="1:1" x14ac:dyDescent="0.25">
      <c r="A5859" s="323"/>
    </row>
    <row r="5860" spans="1:1" x14ac:dyDescent="0.25">
      <c r="A5860" s="323"/>
    </row>
    <row r="5861" spans="1:1" x14ac:dyDescent="0.25">
      <c r="A5861" s="323"/>
    </row>
    <row r="5862" spans="1:1" x14ac:dyDescent="0.25">
      <c r="A5862" s="323"/>
    </row>
    <row r="5863" spans="1:1" x14ac:dyDescent="0.25">
      <c r="A5863" s="323"/>
    </row>
    <row r="5864" spans="1:1" x14ac:dyDescent="0.25">
      <c r="A5864" s="323"/>
    </row>
    <row r="5865" spans="1:1" x14ac:dyDescent="0.25">
      <c r="A5865" s="323"/>
    </row>
    <row r="5866" spans="1:1" x14ac:dyDescent="0.25">
      <c r="A5866" s="323"/>
    </row>
    <row r="5867" spans="1:1" x14ac:dyDescent="0.25">
      <c r="A5867" s="323"/>
    </row>
    <row r="5868" spans="1:1" x14ac:dyDescent="0.25">
      <c r="A5868" s="323"/>
    </row>
    <row r="5869" spans="1:1" x14ac:dyDescent="0.25">
      <c r="A5869" s="323"/>
    </row>
    <row r="5870" spans="1:1" x14ac:dyDescent="0.25">
      <c r="A5870" s="323"/>
    </row>
    <row r="5871" spans="1:1" x14ac:dyDescent="0.25">
      <c r="A5871" s="323"/>
    </row>
    <row r="5872" spans="1:1" x14ac:dyDescent="0.25">
      <c r="A5872" s="323"/>
    </row>
    <row r="5873" spans="1:1" x14ac:dyDescent="0.25">
      <c r="A5873" s="323"/>
    </row>
    <row r="5874" spans="1:1" x14ac:dyDescent="0.25">
      <c r="A5874" s="323"/>
    </row>
    <row r="5875" spans="1:1" x14ac:dyDescent="0.25">
      <c r="A5875" s="323"/>
    </row>
    <row r="5876" spans="1:1" x14ac:dyDescent="0.25">
      <c r="A5876" s="323"/>
    </row>
    <row r="5877" spans="1:1" x14ac:dyDescent="0.25">
      <c r="A5877" s="323"/>
    </row>
    <row r="5878" spans="1:1" x14ac:dyDescent="0.25">
      <c r="A5878" s="323"/>
    </row>
    <row r="5879" spans="1:1" x14ac:dyDescent="0.25">
      <c r="A5879" s="323"/>
    </row>
    <row r="5880" spans="1:1" x14ac:dyDescent="0.25">
      <c r="A5880" s="323"/>
    </row>
    <row r="5881" spans="1:1" x14ac:dyDescent="0.25">
      <c r="A5881" s="323"/>
    </row>
    <row r="5882" spans="1:1" x14ac:dyDescent="0.25">
      <c r="A5882" s="323"/>
    </row>
    <row r="5883" spans="1:1" x14ac:dyDescent="0.25">
      <c r="A5883" s="323"/>
    </row>
    <row r="5884" spans="1:1" x14ac:dyDescent="0.25">
      <c r="A5884" s="323"/>
    </row>
    <row r="5885" spans="1:1" x14ac:dyDescent="0.25">
      <c r="A5885" s="323"/>
    </row>
    <row r="5886" spans="1:1" x14ac:dyDescent="0.25">
      <c r="A5886" s="323"/>
    </row>
    <row r="5887" spans="1:1" x14ac:dyDescent="0.25">
      <c r="A5887" s="323"/>
    </row>
    <row r="5888" spans="1:1" x14ac:dyDescent="0.25">
      <c r="A5888" s="323"/>
    </row>
    <row r="5889" spans="1:1" x14ac:dyDescent="0.25">
      <c r="A5889" s="323"/>
    </row>
    <row r="5890" spans="1:1" x14ac:dyDescent="0.25">
      <c r="A5890" s="323"/>
    </row>
    <row r="5891" spans="1:1" x14ac:dyDescent="0.25">
      <c r="A5891" s="323"/>
    </row>
    <row r="5892" spans="1:1" x14ac:dyDescent="0.25">
      <c r="A5892" s="323"/>
    </row>
    <row r="5893" spans="1:1" x14ac:dyDescent="0.25">
      <c r="A5893" s="323"/>
    </row>
    <row r="5894" spans="1:1" x14ac:dyDescent="0.25">
      <c r="A5894" s="323"/>
    </row>
    <row r="5895" spans="1:1" x14ac:dyDescent="0.25">
      <c r="A5895" s="323"/>
    </row>
    <row r="5896" spans="1:1" x14ac:dyDescent="0.25">
      <c r="A5896" s="323"/>
    </row>
    <row r="5897" spans="1:1" x14ac:dyDescent="0.25">
      <c r="A5897" s="323"/>
    </row>
    <row r="5898" spans="1:1" x14ac:dyDescent="0.25">
      <c r="A5898" s="323"/>
    </row>
    <row r="5899" spans="1:1" x14ac:dyDescent="0.25">
      <c r="A5899" s="323"/>
    </row>
    <row r="5900" spans="1:1" x14ac:dyDescent="0.25">
      <c r="A5900" s="323"/>
    </row>
    <row r="5901" spans="1:1" x14ac:dyDescent="0.25">
      <c r="A5901" s="323"/>
    </row>
    <row r="5902" spans="1:1" x14ac:dyDescent="0.25">
      <c r="A5902" s="323"/>
    </row>
    <row r="5903" spans="1:1" x14ac:dyDescent="0.25">
      <c r="A5903" s="323"/>
    </row>
    <row r="5904" spans="1:1" x14ac:dyDescent="0.25">
      <c r="A5904" s="323"/>
    </row>
    <row r="5905" spans="1:1" x14ac:dyDescent="0.25">
      <c r="A5905" s="323"/>
    </row>
    <row r="5906" spans="1:1" x14ac:dyDescent="0.25">
      <c r="A5906" s="323"/>
    </row>
    <row r="5907" spans="1:1" x14ac:dyDescent="0.25">
      <c r="A5907" s="323"/>
    </row>
    <row r="5908" spans="1:1" x14ac:dyDescent="0.25">
      <c r="A5908" s="323"/>
    </row>
    <row r="5909" spans="1:1" x14ac:dyDescent="0.25">
      <c r="A5909" s="323"/>
    </row>
    <row r="5910" spans="1:1" x14ac:dyDescent="0.25">
      <c r="A5910" s="323"/>
    </row>
    <row r="5911" spans="1:1" x14ac:dyDescent="0.25">
      <c r="A5911" s="323"/>
    </row>
    <row r="5912" spans="1:1" x14ac:dyDescent="0.25">
      <c r="A5912" s="323"/>
    </row>
    <row r="5913" spans="1:1" x14ac:dyDescent="0.25">
      <c r="A5913" s="323"/>
    </row>
    <row r="5914" spans="1:1" x14ac:dyDescent="0.25">
      <c r="A5914" s="323"/>
    </row>
    <row r="5915" spans="1:1" x14ac:dyDescent="0.25">
      <c r="A5915" s="323"/>
    </row>
    <row r="5916" spans="1:1" x14ac:dyDescent="0.25">
      <c r="A5916" s="323"/>
    </row>
    <row r="5917" spans="1:1" x14ac:dyDescent="0.25">
      <c r="A5917" s="323"/>
    </row>
    <row r="5918" spans="1:1" x14ac:dyDescent="0.25">
      <c r="A5918" s="323"/>
    </row>
    <row r="5919" spans="1:1" x14ac:dyDescent="0.25">
      <c r="A5919" s="323"/>
    </row>
    <row r="5920" spans="1:1" x14ac:dyDescent="0.25">
      <c r="A5920" s="323"/>
    </row>
    <row r="5921" spans="1:1" x14ac:dyDescent="0.25">
      <c r="A5921" s="323"/>
    </row>
    <row r="5922" spans="1:1" x14ac:dyDescent="0.25">
      <c r="A5922" s="323"/>
    </row>
    <row r="5923" spans="1:1" x14ac:dyDescent="0.25">
      <c r="A5923" s="323"/>
    </row>
    <row r="5924" spans="1:1" x14ac:dyDescent="0.25">
      <c r="A5924" s="323"/>
    </row>
    <row r="5925" spans="1:1" x14ac:dyDescent="0.25">
      <c r="A5925" s="323"/>
    </row>
    <row r="5926" spans="1:1" x14ac:dyDescent="0.25">
      <c r="A5926" s="323"/>
    </row>
    <row r="5927" spans="1:1" x14ac:dyDescent="0.25">
      <c r="A5927" s="323"/>
    </row>
    <row r="5928" spans="1:1" x14ac:dyDescent="0.25">
      <c r="A5928" s="323"/>
    </row>
    <row r="5929" spans="1:1" x14ac:dyDescent="0.25">
      <c r="A5929" s="323"/>
    </row>
    <row r="5930" spans="1:1" x14ac:dyDescent="0.25">
      <c r="A5930" s="323"/>
    </row>
    <row r="5931" spans="1:1" x14ac:dyDescent="0.25">
      <c r="A5931" s="323"/>
    </row>
    <row r="5932" spans="1:1" x14ac:dyDescent="0.25">
      <c r="A5932" s="323"/>
    </row>
    <row r="5933" spans="1:1" x14ac:dyDescent="0.25">
      <c r="A5933" s="323"/>
    </row>
    <row r="5934" spans="1:1" x14ac:dyDescent="0.25">
      <c r="A5934" s="323"/>
    </row>
    <row r="5935" spans="1:1" x14ac:dyDescent="0.25">
      <c r="A5935" s="323"/>
    </row>
    <row r="5936" spans="1:1" x14ac:dyDescent="0.25">
      <c r="A5936" s="323"/>
    </row>
    <row r="5937" spans="1:1" x14ac:dyDescent="0.25">
      <c r="A5937" s="323"/>
    </row>
    <row r="5938" spans="1:1" x14ac:dyDescent="0.25">
      <c r="A5938" s="323"/>
    </row>
    <row r="5939" spans="1:1" x14ac:dyDescent="0.25">
      <c r="A5939" s="323"/>
    </row>
    <row r="5940" spans="1:1" x14ac:dyDescent="0.25">
      <c r="A5940" s="323"/>
    </row>
    <row r="5941" spans="1:1" x14ac:dyDescent="0.25">
      <c r="A5941" s="323"/>
    </row>
    <row r="5942" spans="1:1" x14ac:dyDescent="0.25">
      <c r="A5942" s="323"/>
    </row>
    <row r="5943" spans="1:1" x14ac:dyDescent="0.25">
      <c r="A5943" s="323"/>
    </row>
    <row r="5944" spans="1:1" x14ac:dyDescent="0.25">
      <c r="A5944" s="323"/>
    </row>
    <row r="5945" spans="1:1" x14ac:dyDescent="0.25">
      <c r="A5945" s="323"/>
    </row>
    <row r="5946" spans="1:1" x14ac:dyDescent="0.25">
      <c r="A5946" s="323"/>
    </row>
    <row r="5947" spans="1:1" x14ac:dyDescent="0.25">
      <c r="A5947" s="323"/>
    </row>
    <row r="5948" spans="1:1" x14ac:dyDescent="0.25">
      <c r="A5948" s="323"/>
    </row>
    <row r="5949" spans="1:1" x14ac:dyDescent="0.25">
      <c r="A5949" s="323"/>
    </row>
    <row r="5950" spans="1:1" x14ac:dyDescent="0.25">
      <c r="A5950" s="323"/>
    </row>
    <row r="5951" spans="1:1" x14ac:dyDescent="0.25">
      <c r="A5951" s="323"/>
    </row>
    <row r="5952" spans="1:1" x14ac:dyDescent="0.25">
      <c r="A5952" s="323"/>
    </row>
    <row r="5953" spans="1:1" x14ac:dyDescent="0.25">
      <c r="A5953" s="323"/>
    </row>
    <row r="5954" spans="1:1" x14ac:dyDescent="0.25">
      <c r="A5954" s="323"/>
    </row>
    <row r="5955" spans="1:1" x14ac:dyDescent="0.25">
      <c r="A5955" s="323"/>
    </row>
    <row r="5956" spans="1:1" x14ac:dyDescent="0.25">
      <c r="A5956" s="323"/>
    </row>
    <row r="5957" spans="1:1" x14ac:dyDescent="0.25">
      <c r="A5957" s="323"/>
    </row>
    <row r="5958" spans="1:1" x14ac:dyDescent="0.25">
      <c r="A5958" s="323"/>
    </row>
    <row r="5959" spans="1:1" x14ac:dyDescent="0.25">
      <c r="A5959" s="323"/>
    </row>
    <row r="5960" spans="1:1" x14ac:dyDescent="0.25">
      <c r="A5960" s="323"/>
    </row>
    <row r="5961" spans="1:1" x14ac:dyDescent="0.25">
      <c r="A5961" s="323"/>
    </row>
    <row r="5962" spans="1:1" x14ac:dyDescent="0.25">
      <c r="A5962" s="323"/>
    </row>
    <row r="5963" spans="1:1" x14ac:dyDescent="0.25">
      <c r="A5963" s="323"/>
    </row>
    <row r="5964" spans="1:1" x14ac:dyDescent="0.25">
      <c r="A5964" s="323"/>
    </row>
    <row r="5965" spans="1:1" x14ac:dyDescent="0.25">
      <c r="A5965" s="323"/>
    </row>
    <row r="5966" spans="1:1" x14ac:dyDescent="0.25">
      <c r="A5966" s="323"/>
    </row>
    <row r="5967" spans="1:1" x14ac:dyDescent="0.25">
      <c r="A5967" s="323"/>
    </row>
    <row r="5968" spans="1:1" x14ac:dyDescent="0.25">
      <c r="A5968" s="323"/>
    </row>
    <row r="5969" spans="1:1" x14ac:dyDescent="0.25">
      <c r="A5969" s="323"/>
    </row>
    <row r="5970" spans="1:1" x14ac:dyDescent="0.25">
      <c r="A5970" s="323"/>
    </row>
    <row r="5971" spans="1:1" x14ac:dyDescent="0.25">
      <c r="A5971" s="323"/>
    </row>
    <row r="5972" spans="1:1" x14ac:dyDescent="0.25">
      <c r="A5972" s="323"/>
    </row>
    <row r="5973" spans="1:1" x14ac:dyDescent="0.25">
      <c r="A5973" s="323"/>
    </row>
    <row r="5974" spans="1:1" x14ac:dyDescent="0.25">
      <c r="A5974" s="323"/>
    </row>
    <row r="5975" spans="1:1" x14ac:dyDescent="0.25">
      <c r="A5975" s="323"/>
    </row>
    <row r="5976" spans="1:1" x14ac:dyDescent="0.25">
      <c r="A5976" s="323"/>
    </row>
    <row r="5977" spans="1:1" x14ac:dyDescent="0.25">
      <c r="A5977" s="323"/>
    </row>
    <row r="5978" spans="1:1" x14ac:dyDescent="0.25">
      <c r="A5978" s="323"/>
    </row>
    <row r="5979" spans="1:1" x14ac:dyDescent="0.25">
      <c r="A5979" s="323"/>
    </row>
    <row r="5980" spans="1:1" x14ac:dyDescent="0.25">
      <c r="A5980" s="323"/>
    </row>
    <row r="5981" spans="1:1" x14ac:dyDescent="0.25">
      <c r="A5981" s="323"/>
    </row>
    <row r="5982" spans="1:1" x14ac:dyDescent="0.25">
      <c r="A5982" s="323"/>
    </row>
    <row r="5983" spans="1:1" x14ac:dyDescent="0.25">
      <c r="A5983" s="323"/>
    </row>
    <row r="5984" spans="1:1" x14ac:dyDescent="0.25">
      <c r="A5984" s="323"/>
    </row>
    <row r="5985" spans="1:1" x14ac:dyDescent="0.25">
      <c r="A5985" s="323"/>
    </row>
    <row r="5986" spans="1:1" x14ac:dyDescent="0.25">
      <c r="A5986" s="323"/>
    </row>
    <row r="5987" spans="1:1" x14ac:dyDescent="0.25">
      <c r="A5987" s="323"/>
    </row>
    <row r="5988" spans="1:1" x14ac:dyDescent="0.25">
      <c r="A5988" s="323"/>
    </row>
    <row r="5989" spans="1:1" x14ac:dyDescent="0.25">
      <c r="A5989" s="323"/>
    </row>
    <row r="5990" spans="1:1" x14ac:dyDescent="0.25">
      <c r="A5990" s="323"/>
    </row>
    <row r="5991" spans="1:1" x14ac:dyDescent="0.25">
      <c r="A5991" s="323"/>
    </row>
    <row r="5992" spans="1:1" x14ac:dyDescent="0.25">
      <c r="A5992" s="323"/>
    </row>
    <row r="5993" spans="1:1" x14ac:dyDescent="0.25">
      <c r="A5993" s="323"/>
    </row>
    <row r="5994" spans="1:1" x14ac:dyDescent="0.25">
      <c r="A5994" s="323"/>
    </row>
    <row r="5995" spans="1:1" x14ac:dyDescent="0.25">
      <c r="A5995" s="323"/>
    </row>
    <row r="5996" spans="1:1" x14ac:dyDescent="0.25">
      <c r="A5996" s="323"/>
    </row>
    <row r="5997" spans="1:1" x14ac:dyDescent="0.25">
      <c r="A5997" s="323"/>
    </row>
    <row r="5998" spans="1:1" x14ac:dyDescent="0.25">
      <c r="A5998" s="323"/>
    </row>
    <row r="5999" spans="1:1" x14ac:dyDescent="0.25">
      <c r="A5999" s="323"/>
    </row>
    <row r="6000" spans="1:1" x14ac:dyDescent="0.25">
      <c r="A6000" s="323"/>
    </row>
    <row r="6001" spans="1:1" x14ac:dyDescent="0.25">
      <c r="A6001" s="323"/>
    </row>
    <row r="6002" spans="1:1" x14ac:dyDescent="0.25">
      <c r="A6002" s="323"/>
    </row>
    <row r="6003" spans="1:1" x14ac:dyDescent="0.25">
      <c r="A6003" s="323"/>
    </row>
    <row r="6004" spans="1:1" x14ac:dyDescent="0.25">
      <c r="A6004" s="323"/>
    </row>
    <row r="6005" spans="1:1" x14ac:dyDescent="0.25">
      <c r="A6005" s="323"/>
    </row>
    <row r="6006" spans="1:1" x14ac:dyDescent="0.25">
      <c r="A6006" s="323"/>
    </row>
    <row r="6007" spans="1:1" x14ac:dyDescent="0.25">
      <c r="A6007" s="323"/>
    </row>
    <row r="6008" spans="1:1" x14ac:dyDescent="0.25">
      <c r="A6008" s="323"/>
    </row>
    <row r="6009" spans="1:1" x14ac:dyDescent="0.25">
      <c r="A6009" s="323"/>
    </row>
    <row r="6010" spans="1:1" x14ac:dyDescent="0.25">
      <c r="A6010" s="323"/>
    </row>
    <row r="6011" spans="1:1" x14ac:dyDescent="0.25">
      <c r="A6011" s="323"/>
    </row>
    <row r="6012" spans="1:1" x14ac:dyDescent="0.25">
      <c r="A6012" s="323"/>
    </row>
    <row r="6013" spans="1:1" x14ac:dyDescent="0.25">
      <c r="A6013" s="323"/>
    </row>
    <row r="6014" spans="1:1" x14ac:dyDescent="0.25">
      <c r="A6014" s="323"/>
    </row>
    <row r="6015" spans="1:1" x14ac:dyDescent="0.25">
      <c r="A6015" s="323"/>
    </row>
    <row r="6016" spans="1:1" x14ac:dyDescent="0.25">
      <c r="A6016" s="323"/>
    </row>
    <row r="6017" spans="1:1" x14ac:dyDescent="0.25">
      <c r="A6017" s="323"/>
    </row>
    <row r="6018" spans="1:1" x14ac:dyDescent="0.25">
      <c r="A6018" s="323"/>
    </row>
    <row r="6019" spans="1:1" x14ac:dyDescent="0.25">
      <c r="A6019" s="323"/>
    </row>
    <row r="6020" spans="1:1" x14ac:dyDescent="0.25">
      <c r="A6020" s="323"/>
    </row>
    <row r="6021" spans="1:1" x14ac:dyDescent="0.25">
      <c r="A6021" s="323"/>
    </row>
    <row r="6022" spans="1:1" x14ac:dyDescent="0.25">
      <c r="A6022" s="323"/>
    </row>
    <row r="6023" spans="1:1" x14ac:dyDescent="0.25">
      <c r="A6023" s="323"/>
    </row>
    <row r="6024" spans="1:1" x14ac:dyDescent="0.25">
      <c r="A6024" s="323"/>
    </row>
    <row r="6025" spans="1:1" x14ac:dyDescent="0.25">
      <c r="A6025" s="323"/>
    </row>
    <row r="6026" spans="1:1" x14ac:dyDescent="0.25">
      <c r="A6026" s="323"/>
    </row>
    <row r="6027" spans="1:1" x14ac:dyDescent="0.25">
      <c r="A6027" s="323"/>
    </row>
    <row r="6028" spans="1:1" x14ac:dyDescent="0.25">
      <c r="A6028" s="323"/>
    </row>
    <row r="6029" spans="1:1" x14ac:dyDescent="0.25">
      <c r="A6029" s="323"/>
    </row>
    <row r="6030" spans="1:1" x14ac:dyDescent="0.25">
      <c r="A6030" s="323"/>
    </row>
    <row r="6031" spans="1:1" x14ac:dyDescent="0.25">
      <c r="A6031" s="323"/>
    </row>
    <row r="6032" spans="1:1" x14ac:dyDescent="0.25">
      <c r="A6032" s="323"/>
    </row>
    <row r="6033" spans="1:1" x14ac:dyDescent="0.25">
      <c r="A6033" s="323"/>
    </row>
    <row r="6034" spans="1:1" x14ac:dyDescent="0.25">
      <c r="A6034" s="323"/>
    </row>
    <row r="6035" spans="1:1" x14ac:dyDescent="0.25">
      <c r="A6035" s="323"/>
    </row>
    <row r="6036" spans="1:1" x14ac:dyDescent="0.25">
      <c r="A6036" s="323"/>
    </row>
    <row r="6037" spans="1:1" x14ac:dyDescent="0.25">
      <c r="A6037" s="323"/>
    </row>
    <row r="6038" spans="1:1" x14ac:dyDescent="0.25">
      <c r="A6038" s="323"/>
    </row>
    <row r="6039" spans="1:1" x14ac:dyDescent="0.25">
      <c r="A6039" s="323"/>
    </row>
    <row r="6040" spans="1:1" x14ac:dyDescent="0.25">
      <c r="A6040" s="323"/>
    </row>
    <row r="6041" spans="1:1" x14ac:dyDescent="0.25">
      <c r="A6041" s="323"/>
    </row>
    <row r="6042" spans="1:1" x14ac:dyDescent="0.25">
      <c r="A6042" s="323"/>
    </row>
    <row r="6043" spans="1:1" x14ac:dyDescent="0.25">
      <c r="A6043" s="323"/>
    </row>
    <row r="6044" spans="1:1" x14ac:dyDescent="0.25">
      <c r="A6044" s="323"/>
    </row>
    <row r="6045" spans="1:1" x14ac:dyDescent="0.25">
      <c r="A6045" s="323"/>
    </row>
    <row r="6046" spans="1:1" x14ac:dyDescent="0.25">
      <c r="A6046" s="323"/>
    </row>
    <row r="6047" spans="1:1" x14ac:dyDescent="0.25">
      <c r="A6047" s="323"/>
    </row>
    <row r="6048" spans="1:1" x14ac:dyDescent="0.25">
      <c r="A6048" s="323"/>
    </row>
    <row r="6049" spans="1:1" x14ac:dyDescent="0.25">
      <c r="A6049" s="323"/>
    </row>
    <row r="6050" spans="1:1" x14ac:dyDescent="0.25">
      <c r="A6050" s="323"/>
    </row>
    <row r="6051" spans="1:1" x14ac:dyDescent="0.25">
      <c r="A6051" s="323"/>
    </row>
    <row r="6052" spans="1:1" x14ac:dyDescent="0.25">
      <c r="A6052" s="323"/>
    </row>
    <row r="6053" spans="1:1" x14ac:dyDescent="0.25">
      <c r="A6053" s="323"/>
    </row>
    <row r="6054" spans="1:1" x14ac:dyDescent="0.25">
      <c r="A6054" s="323"/>
    </row>
    <row r="6055" spans="1:1" x14ac:dyDescent="0.25">
      <c r="A6055" s="323"/>
    </row>
    <row r="6056" spans="1:1" x14ac:dyDescent="0.25">
      <c r="A6056" s="323"/>
    </row>
    <row r="6057" spans="1:1" x14ac:dyDescent="0.25">
      <c r="A6057" s="323"/>
    </row>
    <row r="6058" spans="1:1" x14ac:dyDescent="0.25">
      <c r="A6058" s="323"/>
    </row>
    <row r="6059" spans="1:1" x14ac:dyDescent="0.25">
      <c r="A6059" s="323"/>
    </row>
    <row r="6060" spans="1:1" x14ac:dyDescent="0.25">
      <c r="A6060" s="323"/>
    </row>
    <row r="6061" spans="1:1" x14ac:dyDescent="0.25">
      <c r="A6061" s="323"/>
    </row>
    <row r="6062" spans="1:1" x14ac:dyDescent="0.25">
      <c r="A6062" s="323"/>
    </row>
    <row r="6063" spans="1:1" x14ac:dyDescent="0.25">
      <c r="A6063" s="323"/>
    </row>
    <row r="6064" spans="1:1" x14ac:dyDescent="0.25">
      <c r="A6064" s="323"/>
    </row>
    <row r="6065" spans="1:1" x14ac:dyDescent="0.25">
      <c r="A6065" s="323"/>
    </row>
    <row r="6066" spans="1:1" x14ac:dyDescent="0.25">
      <c r="A6066" s="323"/>
    </row>
    <row r="6067" spans="1:1" x14ac:dyDescent="0.25">
      <c r="A6067" s="323"/>
    </row>
    <row r="6068" spans="1:1" x14ac:dyDescent="0.25">
      <c r="A6068" s="323"/>
    </row>
    <row r="6069" spans="1:1" x14ac:dyDescent="0.25">
      <c r="A6069" s="323"/>
    </row>
    <row r="6070" spans="1:1" x14ac:dyDescent="0.25">
      <c r="A6070" s="323"/>
    </row>
    <row r="6071" spans="1:1" x14ac:dyDescent="0.25">
      <c r="A6071" s="323"/>
    </row>
    <row r="6072" spans="1:1" x14ac:dyDescent="0.25">
      <c r="A6072" s="323"/>
    </row>
    <row r="6073" spans="1:1" x14ac:dyDescent="0.25">
      <c r="A6073" s="323"/>
    </row>
    <row r="6074" spans="1:1" x14ac:dyDescent="0.25">
      <c r="A6074" s="323"/>
    </row>
    <row r="6075" spans="1:1" x14ac:dyDescent="0.25">
      <c r="A6075" s="323"/>
    </row>
    <row r="6076" spans="1:1" x14ac:dyDescent="0.25">
      <c r="A6076" s="323"/>
    </row>
    <row r="6077" spans="1:1" x14ac:dyDescent="0.25">
      <c r="A6077" s="323"/>
    </row>
    <row r="6078" spans="1:1" x14ac:dyDescent="0.25">
      <c r="A6078" s="323"/>
    </row>
    <row r="6079" spans="1:1" x14ac:dyDescent="0.25">
      <c r="A6079" s="323"/>
    </row>
    <row r="6080" spans="1:1" x14ac:dyDescent="0.25">
      <c r="A6080" s="323"/>
    </row>
    <row r="6081" spans="1:1" x14ac:dyDescent="0.25">
      <c r="A6081" s="323"/>
    </row>
    <row r="6082" spans="1:1" x14ac:dyDescent="0.25">
      <c r="A6082" s="323"/>
    </row>
    <row r="6083" spans="1:1" x14ac:dyDescent="0.25">
      <c r="A6083" s="323"/>
    </row>
    <row r="6084" spans="1:1" x14ac:dyDescent="0.25">
      <c r="A6084" s="323"/>
    </row>
    <row r="6085" spans="1:1" x14ac:dyDescent="0.25">
      <c r="A6085" s="323"/>
    </row>
    <row r="6086" spans="1:1" x14ac:dyDescent="0.25">
      <c r="A6086" s="323"/>
    </row>
    <row r="6087" spans="1:1" x14ac:dyDescent="0.25">
      <c r="A6087" s="323"/>
    </row>
    <row r="6088" spans="1:1" x14ac:dyDescent="0.25">
      <c r="A6088" s="323"/>
    </row>
    <row r="6089" spans="1:1" x14ac:dyDescent="0.25">
      <c r="A6089" s="323"/>
    </row>
    <row r="6090" spans="1:1" x14ac:dyDescent="0.25">
      <c r="A6090" s="323"/>
    </row>
    <row r="6091" spans="1:1" x14ac:dyDescent="0.25">
      <c r="A6091" s="323"/>
    </row>
    <row r="6092" spans="1:1" x14ac:dyDescent="0.25">
      <c r="A6092" s="323"/>
    </row>
    <row r="6093" spans="1:1" x14ac:dyDescent="0.25">
      <c r="A6093" s="323"/>
    </row>
    <row r="6094" spans="1:1" x14ac:dyDescent="0.25">
      <c r="A6094" s="323"/>
    </row>
    <row r="6095" spans="1:1" x14ac:dyDescent="0.25">
      <c r="A6095" s="323"/>
    </row>
    <row r="6096" spans="1:1" x14ac:dyDescent="0.25">
      <c r="A6096" s="323"/>
    </row>
    <row r="6097" spans="1:1" x14ac:dyDescent="0.25">
      <c r="A6097" s="323"/>
    </row>
    <row r="6098" spans="1:1" x14ac:dyDescent="0.25">
      <c r="A6098" s="323"/>
    </row>
    <row r="6099" spans="1:1" x14ac:dyDescent="0.25">
      <c r="A6099" s="323"/>
    </row>
    <row r="6100" spans="1:1" x14ac:dyDescent="0.25">
      <c r="A6100" s="323"/>
    </row>
    <row r="6101" spans="1:1" x14ac:dyDescent="0.25">
      <c r="A6101" s="323"/>
    </row>
    <row r="6102" spans="1:1" x14ac:dyDescent="0.25">
      <c r="A6102" s="323"/>
    </row>
    <row r="6103" spans="1:1" x14ac:dyDescent="0.25">
      <c r="A6103" s="323"/>
    </row>
    <row r="6104" spans="1:1" x14ac:dyDescent="0.25">
      <c r="A6104" s="323"/>
    </row>
    <row r="6105" spans="1:1" x14ac:dyDescent="0.25">
      <c r="A6105" s="323"/>
    </row>
    <row r="6106" spans="1:1" x14ac:dyDescent="0.25">
      <c r="A6106" s="323"/>
    </row>
    <row r="6107" spans="1:1" x14ac:dyDescent="0.25">
      <c r="A6107" s="323"/>
    </row>
    <row r="6108" spans="1:1" x14ac:dyDescent="0.25">
      <c r="A6108" s="323"/>
    </row>
    <row r="6109" spans="1:1" x14ac:dyDescent="0.25">
      <c r="A6109" s="323"/>
    </row>
    <row r="6110" spans="1:1" x14ac:dyDescent="0.25">
      <c r="A6110" s="323"/>
    </row>
    <row r="6111" spans="1:1" x14ac:dyDescent="0.25">
      <c r="A6111" s="323"/>
    </row>
    <row r="6112" spans="1:1" x14ac:dyDescent="0.25">
      <c r="A6112" s="323"/>
    </row>
    <row r="6113" spans="1:1" x14ac:dyDescent="0.25">
      <c r="A6113" s="323"/>
    </row>
    <row r="6114" spans="1:1" x14ac:dyDescent="0.25">
      <c r="A6114" s="323"/>
    </row>
    <row r="6115" spans="1:1" x14ac:dyDescent="0.25">
      <c r="A6115" s="323"/>
    </row>
    <row r="6116" spans="1:1" x14ac:dyDescent="0.25">
      <c r="A6116" s="323"/>
    </row>
    <row r="6117" spans="1:1" x14ac:dyDescent="0.25">
      <c r="A6117" s="323"/>
    </row>
    <row r="6118" spans="1:1" x14ac:dyDescent="0.25">
      <c r="A6118" s="323"/>
    </row>
    <row r="6119" spans="1:1" x14ac:dyDescent="0.25">
      <c r="A6119" s="323"/>
    </row>
    <row r="6120" spans="1:1" x14ac:dyDescent="0.25">
      <c r="A6120" s="323"/>
    </row>
    <row r="6121" spans="1:1" x14ac:dyDescent="0.25">
      <c r="A6121" s="323"/>
    </row>
    <row r="6122" spans="1:1" x14ac:dyDescent="0.25">
      <c r="A6122" s="323"/>
    </row>
    <row r="6123" spans="1:1" x14ac:dyDescent="0.25">
      <c r="A6123" s="323"/>
    </row>
    <row r="6124" spans="1:1" x14ac:dyDescent="0.25">
      <c r="A6124" s="323"/>
    </row>
    <row r="6125" spans="1:1" x14ac:dyDescent="0.25">
      <c r="A6125" s="323"/>
    </row>
    <row r="6126" spans="1:1" x14ac:dyDescent="0.25">
      <c r="A6126" s="323"/>
    </row>
    <row r="6127" spans="1:1" x14ac:dyDescent="0.25">
      <c r="A6127" s="323"/>
    </row>
    <row r="6128" spans="1:1" x14ac:dyDescent="0.25">
      <c r="A6128" s="323"/>
    </row>
    <row r="6129" spans="1:1" x14ac:dyDescent="0.25">
      <c r="A6129" s="323"/>
    </row>
    <row r="6130" spans="1:1" x14ac:dyDescent="0.25">
      <c r="A6130" s="323"/>
    </row>
    <row r="6131" spans="1:1" x14ac:dyDescent="0.25">
      <c r="A6131" s="323"/>
    </row>
    <row r="6132" spans="1:1" x14ac:dyDescent="0.25">
      <c r="A6132" s="323"/>
    </row>
    <row r="6133" spans="1:1" x14ac:dyDescent="0.25">
      <c r="A6133" s="323"/>
    </row>
    <row r="6134" spans="1:1" x14ac:dyDescent="0.25">
      <c r="A6134" s="323"/>
    </row>
    <row r="6135" spans="1:1" x14ac:dyDescent="0.25">
      <c r="A6135" s="323"/>
    </row>
    <row r="6136" spans="1:1" x14ac:dyDescent="0.25">
      <c r="A6136" s="323"/>
    </row>
    <row r="6137" spans="1:1" x14ac:dyDescent="0.25">
      <c r="A6137" s="323"/>
    </row>
    <row r="6138" spans="1:1" x14ac:dyDescent="0.25">
      <c r="A6138" s="323"/>
    </row>
    <row r="6139" spans="1:1" x14ac:dyDescent="0.25">
      <c r="A6139" s="323"/>
    </row>
    <row r="6140" spans="1:1" x14ac:dyDescent="0.25">
      <c r="A6140" s="323"/>
    </row>
    <row r="6141" spans="1:1" x14ac:dyDescent="0.25">
      <c r="A6141" s="323"/>
    </row>
    <row r="6142" spans="1:1" x14ac:dyDescent="0.25">
      <c r="A6142" s="323"/>
    </row>
    <row r="6143" spans="1:1" x14ac:dyDescent="0.25">
      <c r="A6143" s="323"/>
    </row>
    <row r="6144" spans="1:1" x14ac:dyDescent="0.25">
      <c r="A6144" s="323"/>
    </row>
    <row r="6145" spans="1:1" x14ac:dyDescent="0.25">
      <c r="A6145" s="323"/>
    </row>
    <row r="6146" spans="1:1" x14ac:dyDescent="0.25">
      <c r="A6146" s="323"/>
    </row>
    <row r="6147" spans="1:1" x14ac:dyDescent="0.25">
      <c r="A6147" s="323"/>
    </row>
    <row r="6148" spans="1:1" x14ac:dyDescent="0.25">
      <c r="A6148" s="323"/>
    </row>
    <row r="6149" spans="1:1" x14ac:dyDescent="0.25">
      <c r="A6149" s="323"/>
    </row>
    <row r="6150" spans="1:1" x14ac:dyDescent="0.25">
      <c r="A6150" s="323"/>
    </row>
    <row r="6151" spans="1:1" x14ac:dyDescent="0.25">
      <c r="A6151" s="323"/>
    </row>
    <row r="6152" spans="1:1" x14ac:dyDescent="0.25">
      <c r="A6152" s="323"/>
    </row>
    <row r="6153" spans="1:1" x14ac:dyDescent="0.25">
      <c r="A6153" s="323"/>
    </row>
    <row r="6154" spans="1:1" x14ac:dyDescent="0.25">
      <c r="A6154" s="323"/>
    </row>
    <row r="6155" spans="1:1" x14ac:dyDescent="0.25">
      <c r="A6155" s="323"/>
    </row>
    <row r="6156" spans="1:1" x14ac:dyDescent="0.25">
      <c r="A6156" s="323"/>
    </row>
    <row r="6157" spans="1:1" x14ac:dyDescent="0.25">
      <c r="A6157" s="323"/>
    </row>
    <row r="6158" spans="1:1" x14ac:dyDescent="0.25">
      <c r="A6158" s="323"/>
    </row>
    <row r="6159" spans="1:1" x14ac:dyDescent="0.25">
      <c r="A6159" s="323"/>
    </row>
    <row r="6160" spans="1:1" x14ac:dyDescent="0.25">
      <c r="A6160" s="323"/>
    </row>
    <row r="6161" spans="1:1" x14ac:dyDescent="0.25">
      <c r="A6161" s="323"/>
    </row>
    <row r="6162" spans="1:1" x14ac:dyDescent="0.25">
      <c r="A6162" s="323"/>
    </row>
    <row r="6163" spans="1:1" x14ac:dyDescent="0.25">
      <c r="A6163" s="323"/>
    </row>
    <row r="6164" spans="1:1" x14ac:dyDescent="0.25">
      <c r="A6164" s="323"/>
    </row>
    <row r="6165" spans="1:1" x14ac:dyDescent="0.25">
      <c r="A6165" s="323"/>
    </row>
    <row r="6166" spans="1:1" x14ac:dyDescent="0.25">
      <c r="A6166" s="323"/>
    </row>
    <row r="6167" spans="1:1" x14ac:dyDescent="0.25">
      <c r="A6167" s="323"/>
    </row>
    <row r="6168" spans="1:1" x14ac:dyDescent="0.25">
      <c r="A6168" s="323"/>
    </row>
    <row r="6169" spans="1:1" x14ac:dyDescent="0.25">
      <c r="A6169" s="323"/>
    </row>
    <row r="6170" spans="1:1" x14ac:dyDescent="0.25">
      <c r="A6170" s="323"/>
    </row>
    <row r="6171" spans="1:1" x14ac:dyDescent="0.25">
      <c r="A6171" s="323"/>
    </row>
    <row r="6172" spans="1:1" x14ac:dyDescent="0.25">
      <c r="A6172" s="323"/>
    </row>
    <row r="6173" spans="1:1" x14ac:dyDescent="0.25">
      <c r="A6173" s="323"/>
    </row>
    <row r="6174" spans="1:1" x14ac:dyDescent="0.25">
      <c r="A6174" s="323"/>
    </row>
    <row r="6175" spans="1:1" x14ac:dyDescent="0.25">
      <c r="A6175" s="323"/>
    </row>
    <row r="6176" spans="1:1" x14ac:dyDescent="0.25">
      <c r="A6176" s="323"/>
    </row>
    <row r="6177" spans="1:1" x14ac:dyDescent="0.25">
      <c r="A6177" s="323"/>
    </row>
    <row r="6178" spans="1:1" x14ac:dyDescent="0.25">
      <c r="A6178" s="323"/>
    </row>
    <row r="6179" spans="1:1" x14ac:dyDescent="0.25">
      <c r="A6179" s="323"/>
    </row>
    <row r="6180" spans="1:1" x14ac:dyDescent="0.25">
      <c r="A6180" s="323"/>
    </row>
    <row r="6181" spans="1:1" x14ac:dyDescent="0.25">
      <c r="A6181" s="323"/>
    </row>
    <row r="6182" spans="1:1" x14ac:dyDescent="0.25">
      <c r="A6182" s="323"/>
    </row>
    <row r="6183" spans="1:1" x14ac:dyDescent="0.25">
      <c r="A6183" s="323"/>
    </row>
    <row r="6184" spans="1:1" x14ac:dyDescent="0.25">
      <c r="A6184" s="323"/>
    </row>
    <row r="6185" spans="1:1" x14ac:dyDescent="0.25">
      <c r="A6185" s="323"/>
    </row>
    <row r="6186" spans="1:1" x14ac:dyDescent="0.25">
      <c r="A6186" s="323"/>
    </row>
    <row r="6187" spans="1:1" x14ac:dyDescent="0.25">
      <c r="A6187" s="323"/>
    </row>
    <row r="6188" spans="1:1" x14ac:dyDescent="0.25">
      <c r="A6188" s="323"/>
    </row>
    <row r="6189" spans="1:1" x14ac:dyDescent="0.25">
      <c r="A6189" s="323"/>
    </row>
    <row r="6190" spans="1:1" x14ac:dyDescent="0.25">
      <c r="A6190" s="323"/>
    </row>
    <row r="6191" spans="1:1" x14ac:dyDescent="0.25">
      <c r="A6191" s="323"/>
    </row>
    <row r="6192" spans="1:1" x14ac:dyDescent="0.25">
      <c r="A6192" s="323"/>
    </row>
    <row r="6193" spans="1:1" x14ac:dyDescent="0.25">
      <c r="A6193" s="323"/>
    </row>
    <row r="6194" spans="1:1" x14ac:dyDescent="0.25">
      <c r="A6194" s="323"/>
    </row>
    <row r="6195" spans="1:1" x14ac:dyDescent="0.25">
      <c r="A6195" s="323"/>
    </row>
    <row r="6196" spans="1:1" x14ac:dyDescent="0.25">
      <c r="A6196" s="323"/>
    </row>
    <row r="6197" spans="1:1" x14ac:dyDescent="0.25">
      <c r="A6197" s="323"/>
    </row>
    <row r="6198" spans="1:1" x14ac:dyDescent="0.25">
      <c r="A6198" s="323"/>
    </row>
    <row r="6199" spans="1:1" x14ac:dyDescent="0.25">
      <c r="A6199" s="323"/>
    </row>
    <row r="6200" spans="1:1" x14ac:dyDescent="0.25">
      <c r="A6200" s="323"/>
    </row>
    <row r="6201" spans="1:1" x14ac:dyDescent="0.25">
      <c r="A6201" s="323"/>
    </row>
    <row r="6202" spans="1:1" x14ac:dyDescent="0.25">
      <c r="A6202" s="323"/>
    </row>
    <row r="6203" spans="1:1" x14ac:dyDescent="0.25">
      <c r="A6203" s="323"/>
    </row>
    <row r="6204" spans="1:1" x14ac:dyDescent="0.25">
      <c r="A6204" s="323"/>
    </row>
    <row r="6205" spans="1:1" x14ac:dyDescent="0.25">
      <c r="A6205" s="323"/>
    </row>
    <row r="6206" spans="1:1" x14ac:dyDescent="0.25">
      <c r="A6206" s="323"/>
    </row>
    <row r="6207" spans="1:1" x14ac:dyDescent="0.25">
      <c r="A6207" s="323"/>
    </row>
    <row r="6208" spans="1:1" x14ac:dyDescent="0.25">
      <c r="A6208" s="323"/>
    </row>
    <row r="6209" spans="1:1" x14ac:dyDescent="0.25">
      <c r="A6209" s="323"/>
    </row>
    <row r="6210" spans="1:1" x14ac:dyDescent="0.25">
      <c r="A6210" s="323"/>
    </row>
    <row r="6211" spans="1:1" x14ac:dyDescent="0.25">
      <c r="A6211" s="323"/>
    </row>
    <row r="6212" spans="1:1" x14ac:dyDescent="0.25">
      <c r="A6212" s="323"/>
    </row>
    <row r="6213" spans="1:1" x14ac:dyDescent="0.25">
      <c r="A6213" s="323"/>
    </row>
    <row r="6214" spans="1:1" x14ac:dyDescent="0.25">
      <c r="A6214" s="323"/>
    </row>
    <row r="6215" spans="1:1" x14ac:dyDescent="0.25">
      <c r="A6215" s="323"/>
    </row>
    <row r="6216" spans="1:1" x14ac:dyDescent="0.25">
      <c r="A6216" s="323"/>
    </row>
    <row r="6217" spans="1:1" x14ac:dyDescent="0.25">
      <c r="A6217" s="323"/>
    </row>
    <row r="6218" spans="1:1" x14ac:dyDescent="0.25">
      <c r="A6218" s="323"/>
    </row>
    <row r="6219" spans="1:1" x14ac:dyDescent="0.25">
      <c r="A6219" s="323"/>
    </row>
    <row r="6220" spans="1:1" x14ac:dyDescent="0.25">
      <c r="A6220" s="323"/>
    </row>
    <row r="6221" spans="1:1" x14ac:dyDescent="0.25">
      <c r="A6221" s="323"/>
    </row>
    <row r="6222" spans="1:1" x14ac:dyDescent="0.25">
      <c r="A6222" s="323"/>
    </row>
    <row r="6223" spans="1:1" x14ac:dyDescent="0.25">
      <c r="A6223" s="323"/>
    </row>
    <row r="6224" spans="1:1" x14ac:dyDescent="0.25">
      <c r="A6224" s="323"/>
    </row>
    <row r="6225" spans="1:1" x14ac:dyDescent="0.25">
      <c r="A6225" s="323"/>
    </row>
    <row r="6226" spans="1:1" x14ac:dyDescent="0.25">
      <c r="A6226" s="323"/>
    </row>
    <row r="6227" spans="1:1" x14ac:dyDescent="0.25">
      <c r="A6227" s="323"/>
    </row>
    <row r="6228" spans="1:1" x14ac:dyDescent="0.25">
      <c r="A6228" s="323"/>
    </row>
    <row r="6229" spans="1:1" x14ac:dyDescent="0.25">
      <c r="A6229" s="323"/>
    </row>
    <row r="6230" spans="1:1" x14ac:dyDescent="0.25">
      <c r="A6230" s="323"/>
    </row>
    <row r="6231" spans="1:1" x14ac:dyDescent="0.25">
      <c r="A6231" s="323"/>
    </row>
    <row r="6232" spans="1:1" x14ac:dyDescent="0.25">
      <c r="A6232" s="323"/>
    </row>
    <row r="6233" spans="1:1" x14ac:dyDescent="0.25">
      <c r="A6233" s="323"/>
    </row>
    <row r="6234" spans="1:1" x14ac:dyDescent="0.25">
      <c r="A6234" s="323"/>
    </row>
    <row r="6235" spans="1:1" x14ac:dyDescent="0.25">
      <c r="A6235" s="323"/>
    </row>
    <row r="6236" spans="1:1" x14ac:dyDescent="0.25">
      <c r="A6236" s="323"/>
    </row>
    <row r="6237" spans="1:1" x14ac:dyDescent="0.25">
      <c r="A6237" s="323"/>
    </row>
    <row r="6238" spans="1:1" x14ac:dyDescent="0.25">
      <c r="A6238" s="323"/>
    </row>
    <row r="6239" spans="1:1" x14ac:dyDescent="0.25">
      <c r="A6239" s="323"/>
    </row>
    <row r="6240" spans="1:1" x14ac:dyDescent="0.25">
      <c r="A6240" s="323"/>
    </row>
    <row r="6241" spans="1:1" x14ac:dyDescent="0.25">
      <c r="A6241" s="323"/>
    </row>
    <row r="6242" spans="1:1" x14ac:dyDescent="0.25">
      <c r="A6242" s="323"/>
    </row>
    <row r="6243" spans="1:1" x14ac:dyDescent="0.25">
      <c r="A6243" s="323"/>
    </row>
    <row r="6244" spans="1:1" x14ac:dyDescent="0.25">
      <c r="A6244" s="323"/>
    </row>
    <row r="6245" spans="1:1" x14ac:dyDescent="0.25">
      <c r="A6245" s="323"/>
    </row>
    <row r="6246" spans="1:1" x14ac:dyDescent="0.25">
      <c r="A6246" s="323"/>
    </row>
    <row r="6247" spans="1:1" x14ac:dyDescent="0.25">
      <c r="A6247" s="323"/>
    </row>
    <row r="6248" spans="1:1" x14ac:dyDescent="0.25">
      <c r="A6248" s="323"/>
    </row>
    <row r="6249" spans="1:1" x14ac:dyDescent="0.25">
      <c r="A6249" s="323"/>
    </row>
    <row r="6250" spans="1:1" x14ac:dyDescent="0.25">
      <c r="A6250" s="323"/>
    </row>
    <row r="6251" spans="1:1" x14ac:dyDescent="0.25">
      <c r="A6251" s="323"/>
    </row>
    <row r="6252" spans="1:1" x14ac:dyDescent="0.25">
      <c r="A6252" s="323"/>
    </row>
    <row r="6253" spans="1:1" x14ac:dyDescent="0.25">
      <c r="A6253" s="323"/>
    </row>
    <row r="6254" spans="1:1" x14ac:dyDescent="0.25">
      <c r="A6254" s="323"/>
    </row>
    <row r="6255" spans="1:1" x14ac:dyDescent="0.25">
      <c r="A6255" s="323"/>
    </row>
    <row r="6256" spans="1:1" x14ac:dyDescent="0.25">
      <c r="A6256" s="323"/>
    </row>
    <row r="6257" spans="1:1" x14ac:dyDescent="0.25">
      <c r="A6257" s="323"/>
    </row>
    <row r="6258" spans="1:1" x14ac:dyDescent="0.25">
      <c r="A6258" s="323"/>
    </row>
    <row r="6259" spans="1:1" x14ac:dyDescent="0.25">
      <c r="A6259" s="323"/>
    </row>
    <row r="6260" spans="1:1" x14ac:dyDescent="0.25">
      <c r="A6260" s="323"/>
    </row>
    <row r="6261" spans="1:1" x14ac:dyDescent="0.25">
      <c r="A6261" s="323"/>
    </row>
    <row r="6262" spans="1:1" x14ac:dyDescent="0.25">
      <c r="A6262" s="323"/>
    </row>
    <row r="6263" spans="1:1" x14ac:dyDescent="0.25">
      <c r="A6263" s="323"/>
    </row>
    <row r="6264" spans="1:1" x14ac:dyDescent="0.25">
      <c r="A6264" s="323"/>
    </row>
    <row r="6265" spans="1:1" x14ac:dyDescent="0.25">
      <c r="A6265" s="323"/>
    </row>
    <row r="6266" spans="1:1" x14ac:dyDescent="0.25">
      <c r="A6266" s="323"/>
    </row>
    <row r="6267" spans="1:1" x14ac:dyDescent="0.25">
      <c r="A6267" s="323"/>
    </row>
    <row r="6268" spans="1:1" x14ac:dyDescent="0.25">
      <c r="A6268" s="323"/>
    </row>
    <row r="6269" spans="1:1" x14ac:dyDescent="0.25">
      <c r="A6269" s="323"/>
    </row>
    <row r="6270" spans="1:1" x14ac:dyDescent="0.25">
      <c r="A6270" s="323"/>
    </row>
    <row r="6271" spans="1:1" x14ac:dyDescent="0.25">
      <c r="A6271" s="323"/>
    </row>
    <row r="6272" spans="1:1" x14ac:dyDescent="0.25">
      <c r="A6272" s="323"/>
    </row>
    <row r="6273" spans="1:1" x14ac:dyDescent="0.25">
      <c r="A6273" s="323"/>
    </row>
    <row r="6274" spans="1:1" x14ac:dyDescent="0.25">
      <c r="A6274" s="323"/>
    </row>
    <row r="6275" spans="1:1" x14ac:dyDescent="0.25">
      <c r="A6275" s="323"/>
    </row>
    <row r="6276" spans="1:1" x14ac:dyDescent="0.25">
      <c r="A6276" s="323"/>
    </row>
    <row r="6277" spans="1:1" x14ac:dyDescent="0.25">
      <c r="A6277" s="323"/>
    </row>
    <row r="6278" spans="1:1" x14ac:dyDescent="0.25">
      <c r="A6278" s="323"/>
    </row>
    <row r="6279" spans="1:1" x14ac:dyDescent="0.25">
      <c r="A6279" s="323"/>
    </row>
    <row r="6280" spans="1:1" x14ac:dyDescent="0.25">
      <c r="A6280" s="323"/>
    </row>
    <row r="6281" spans="1:1" x14ac:dyDescent="0.25">
      <c r="A6281" s="323"/>
    </row>
    <row r="6282" spans="1:1" x14ac:dyDescent="0.25">
      <c r="A6282" s="323"/>
    </row>
    <row r="6283" spans="1:1" x14ac:dyDescent="0.25">
      <c r="A6283" s="323"/>
    </row>
    <row r="6284" spans="1:1" x14ac:dyDescent="0.25">
      <c r="A6284" s="323"/>
    </row>
    <row r="6285" spans="1:1" x14ac:dyDescent="0.25">
      <c r="A6285" s="323"/>
    </row>
    <row r="6286" spans="1:1" x14ac:dyDescent="0.25">
      <c r="A6286" s="323"/>
    </row>
    <row r="6287" spans="1:1" x14ac:dyDescent="0.25">
      <c r="A6287" s="323"/>
    </row>
    <row r="6288" spans="1:1" x14ac:dyDescent="0.25">
      <c r="A6288" s="323"/>
    </row>
    <row r="6289" spans="1:1" x14ac:dyDescent="0.25">
      <c r="A6289" s="323"/>
    </row>
    <row r="6290" spans="1:1" x14ac:dyDescent="0.25">
      <c r="A6290" s="323"/>
    </row>
    <row r="6291" spans="1:1" x14ac:dyDescent="0.25">
      <c r="A6291" s="323"/>
    </row>
    <row r="6292" spans="1:1" x14ac:dyDescent="0.25">
      <c r="A6292" s="323"/>
    </row>
    <row r="6293" spans="1:1" x14ac:dyDescent="0.25">
      <c r="A6293" s="323"/>
    </row>
    <row r="6294" spans="1:1" x14ac:dyDescent="0.25">
      <c r="A6294" s="323"/>
    </row>
    <row r="6295" spans="1:1" x14ac:dyDescent="0.25">
      <c r="A6295" s="323"/>
    </row>
    <row r="6296" spans="1:1" x14ac:dyDescent="0.25">
      <c r="A6296" s="323"/>
    </row>
    <row r="6297" spans="1:1" x14ac:dyDescent="0.25">
      <c r="A6297" s="323"/>
    </row>
    <row r="6298" spans="1:1" x14ac:dyDescent="0.25">
      <c r="A6298" s="323"/>
    </row>
    <row r="6299" spans="1:1" x14ac:dyDescent="0.25">
      <c r="A6299" s="323"/>
    </row>
    <row r="6300" spans="1:1" x14ac:dyDescent="0.25">
      <c r="A6300" s="323"/>
    </row>
    <row r="6301" spans="1:1" x14ac:dyDescent="0.25">
      <c r="A6301" s="323"/>
    </row>
    <row r="6302" spans="1:1" x14ac:dyDescent="0.25">
      <c r="A6302" s="323"/>
    </row>
    <row r="6303" spans="1:1" x14ac:dyDescent="0.25">
      <c r="A6303" s="323"/>
    </row>
    <row r="6304" spans="1:1" x14ac:dyDescent="0.25">
      <c r="A6304" s="323"/>
    </row>
    <row r="6305" spans="1:1" x14ac:dyDescent="0.25">
      <c r="A6305" s="323"/>
    </row>
    <row r="6306" spans="1:1" x14ac:dyDescent="0.25">
      <c r="A6306" s="323"/>
    </row>
    <row r="6307" spans="1:1" x14ac:dyDescent="0.25">
      <c r="A6307" s="323"/>
    </row>
    <row r="6308" spans="1:1" x14ac:dyDescent="0.25">
      <c r="A6308" s="323"/>
    </row>
    <row r="6309" spans="1:1" x14ac:dyDescent="0.25">
      <c r="A6309" s="323"/>
    </row>
    <row r="6310" spans="1:1" x14ac:dyDescent="0.25">
      <c r="A6310" s="323"/>
    </row>
    <row r="6311" spans="1:1" x14ac:dyDescent="0.25">
      <c r="A6311" s="323"/>
    </row>
    <row r="6312" spans="1:1" x14ac:dyDescent="0.25">
      <c r="A6312" s="323"/>
    </row>
    <row r="6313" spans="1:1" x14ac:dyDescent="0.25">
      <c r="A6313" s="323"/>
    </row>
    <row r="6314" spans="1:1" x14ac:dyDescent="0.25">
      <c r="A6314" s="323"/>
    </row>
    <row r="6315" spans="1:1" x14ac:dyDescent="0.25">
      <c r="A6315" s="323"/>
    </row>
    <row r="6316" spans="1:1" x14ac:dyDescent="0.25">
      <c r="A6316" s="323"/>
    </row>
    <row r="6317" spans="1:1" x14ac:dyDescent="0.25">
      <c r="A6317" s="323"/>
    </row>
    <row r="6318" spans="1:1" x14ac:dyDescent="0.25">
      <c r="A6318" s="323"/>
    </row>
    <row r="6319" spans="1:1" x14ac:dyDescent="0.25">
      <c r="A6319" s="323"/>
    </row>
    <row r="6320" spans="1:1" x14ac:dyDescent="0.25">
      <c r="A6320" s="323"/>
    </row>
    <row r="6321" spans="1:1" x14ac:dyDescent="0.25">
      <c r="A6321" s="323"/>
    </row>
    <row r="6322" spans="1:1" x14ac:dyDescent="0.25">
      <c r="A6322" s="323"/>
    </row>
    <row r="6323" spans="1:1" x14ac:dyDescent="0.25">
      <c r="A6323" s="323"/>
    </row>
    <row r="6324" spans="1:1" x14ac:dyDescent="0.25">
      <c r="A6324" s="323"/>
    </row>
    <row r="6325" spans="1:1" x14ac:dyDescent="0.25">
      <c r="A6325" s="323"/>
    </row>
    <row r="6326" spans="1:1" x14ac:dyDescent="0.25">
      <c r="A6326" s="323"/>
    </row>
    <row r="6327" spans="1:1" x14ac:dyDescent="0.25">
      <c r="A6327" s="323"/>
    </row>
    <row r="6328" spans="1:1" x14ac:dyDescent="0.25">
      <c r="A6328" s="323"/>
    </row>
    <row r="6329" spans="1:1" x14ac:dyDescent="0.25">
      <c r="A6329" s="323"/>
    </row>
    <row r="6330" spans="1:1" x14ac:dyDescent="0.25">
      <c r="A6330" s="323"/>
    </row>
    <row r="6331" spans="1:1" x14ac:dyDescent="0.25">
      <c r="A6331" s="323"/>
    </row>
    <row r="6332" spans="1:1" x14ac:dyDescent="0.25">
      <c r="A6332" s="323"/>
    </row>
    <row r="6333" spans="1:1" x14ac:dyDescent="0.25">
      <c r="A6333" s="323"/>
    </row>
    <row r="6334" spans="1:1" x14ac:dyDescent="0.25">
      <c r="A6334" s="323"/>
    </row>
    <row r="6335" spans="1:1" x14ac:dyDescent="0.25">
      <c r="A6335" s="323"/>
    </row>
    <row r="6336" spans="1:1" x14ac:dyDescent="0.25">
      <c r="A6336" s="323"/>
    </row>
    <row r="6337" spans="1:1" x14ac:dyDescent="0.25">
      <c r="A6337" s="323"/>
    </row>
    <row r="6338" spans="1:1" x14ac:dyDescent="0.25">
      <c r="A6338" s="323"/>
    </row>
    <row r="6339" spans="1:1" x14ac:dyDescent="0.25">
      <c r="A6339" s="323"/>
    </row>
    <row r="6340" spans="1:1" x14ac:dyDescent="0.25">
      <c r="A6340" s="323"/>
    </row>
    <row r="6341" spans="1:1" x14ac:dyDescent="0.25">
      <c r="A6341" s="323"/>
    </row>
    <row r="6342" spans="1:1" x14ac:dyDescent="0.25">
      <c r="A6342" s="323"/>
    </row>
    <row r="6343" spans="1:1" x14ac:dyDescent="0.25">
      <c r="A6343" s="323"/>
    </row>
    <row r="6344" spans="1:1" x14ac:dyDescent="0.25">
      <c r="A6344" s="323"/>
    </row>
    <row r="6345" spans="1:1" x14ac:dyDescent="0.25">
      <c r="A6345" s="323"/>
    </row>
    <row r="6346" spans="1:1" x14ac:dyDescent="0.25">
      <c r="A6346" s="323"/>
    </row>
    <row r="6347" spans="1:1" x14ac:dyDescent="0.25">
      <c r="A6347" s="323"/>
    </row>
    <row r="6348" spans="1:1" x14ac:dyDescent="0.25">
      <c r="A6348" s="323"/>
    </row>
    <row r="6349" spans="1:1" x14ac:dyDescent="0.25">
      <c r="A6349" s="323"/>
    </row>
    <row r="6350" spans="1:1" x14ac:dyDescent="0.25">
      <c r="A6350" s="323"/>
    </row>
    <row r="6351" spans="1:1" x14ac:dyDescent="0.25">
      <c r="A6351" s="323"/>
    </row>
    <row r="6352" spans="1:1" x14ac:dyDescent="0.25">
      <c r="A6352" s="323"/>
    </row>
    <row r="6353" spans="1:1" x14ac:dyDescent="0.25">
      <c r="A6353" s="323"/>
    </row>
    <row r="6354" spans="1:1" x14ac:dyDescent="0.25">
      <c r="A6354" s="323"/>
    </row>
    <row r="6355" spans="1:1" x14ac:dyDescent="0.25">
      <c r="A6355" s="323"/>
    </row>
    <row r="6356" spans="1:1" x14ac:dyDescent="0.25">
      <c r="A6356" s="323"/>
    </row>
    <row r="6357" spans="1:1" x14ac:dyDescent="0.25">
      <c r="A6357" s="323"/>
    </row>
    <row r="6358" spans="1:1" x14ac:dyDescent="0.25">
      <c r="A6358" s="323"/>
    </row>
    <row r="6359" spans="1:1" x14ac:dyDescent="0.25">
      <c r="A6359" s="323"/>
    </row>
    <row r="6360" spans="1:1" x14ac:dyDescent="0.25">
      <c r="A6360" s="323"/>
    </row>
    <row r="6361" spans="1:1" x14ac:dyDescent="0.25">
      <c r="A6361" s="323"/>
    </row>
    <row r="6362" spans="1:1" x14ac:dyDescent="0.25">
      <c r="A6362" s="323"/>
    </row>
    <row r="6363" spans="1:1" x14ac:dyDescent="0.25">
      <c r="A6363" s="323"/>
    </row>
    <row r="6364" spans="1:1" x14ac:dyDescent="0.25">
      <c r="A6364" s="323"/>
    </row>
    <row r="6365" spans="1:1" x14ac:dyDescent="0.25">
      <c r="A6365" s="323"/>
    </row>
    <row r="6366" spans="1:1" x14ac:dyDescent="0.25">
      <c r="A6366" s="323"/>
    </row>
    <row r="6367" spans="1:1" x14ac:dyDescent="0.25">
      <c r="A6367" s="323"/>
    </row>
    <row r="6368" spans="1:1" x14ac:dyDescent="0.25">
      <c r="A6368" s="323"/>
    </row>
    <row r="6369" spans="1:1" x14ac:dyDescent="0.25">
      <c r="A6369" s="323"/>
    </row>
    <row r="6370" spans="1:1" x14ac:dyDescent="0.25">
      <c r="A6370" s="323"/>
    </row>
    <row r="6371" spans="1:1" x14ac:dyDescent="0.25">
      <c r="A6371" s="323"/>
    </row>
    <row r="6372" spans="1:1" x14ac:dyDescent="0.25">
      <c r="A6372" s="323"/>
    </row>
    <row r="6373" spans="1:1" x14ac:dyDescent="0.25">
      <c r="A6373" s="323"/>
    </row>
    <row r="6374" spans="1:1" x14ac:dyDescent="0.25">
      <c r="A6374" s="323"/>
    </row>
    <row r="6375" spans="1:1" x14ac:dyDescent="0.25">
      <c r="A6375" s="323"/>
    </row>
    <row r="6376" spans="1:1" x14ac:dyDescent="0.25">
      <c r="A6376" s="323"/>
    </row>
    <row r="6377" spans="1:1" x14ac:dyDescent="0.25">
      <c r="A6377" s="323"/>
    </row>
    <row r="6378" spans="1:1" x14ac:dyDescent="0.25">
      <c r="A6378" s="323"/>
    </row>
    <row r="6379" spans="1:1" x14ac:dyDescent="0.25">
      <c r="A6379" s="323"/>
    </row>
    <row r="6380" spans="1:1" x14ac:dyDescent="0.25">
      <c r="A6380" s="323"/>
    </row>
    <row r="6381" spans="1:1" x14ac:dyDescent="0.25">
      <c r="A6381" s="323"/>
    </row>
    <row r="6382" spans="1:1" x14ac:dyDescent="0.25">
      <c r="A6382" s="323"/>
    </row>
    <row r="6383" spans="1:1" x14ac:dyDescent="0.25">
      <c r="A6383" s="323"/>
    </row>
    <row r="6384" spans="1:1" x14ac:dyDescent="0.25">
      <c r="A6384" s="323"/>
    </row>
    <row r="6385" spans="1:1" x14ac:dyDescent="0.25">
      <c r="A6385" s="323"/>
    </row>
    <row r="6386" spans="1:1" x14ac:dyDescent="0.25">
      <c r="A6386" s="323"/>
    </row>
    <row r="6387" spans="1:1" x14ac:dyDescent="0.25">
      <c r="A6387" s="323"/>
    </row>
    <row r="6388" spans="1:1" x14ac:dyDescent="0.25">
      <c r="A6388" s="323"/>
    </row>
    <row r="6389" spans="1:1" x14ac:dyDescent="0.25">
      <c r="A6389" s="323"/>
    </row>
    <row r="6390" spans="1:1" x14ac:dyDescent="0.25">
      <c r="A6390" s="323"/>
    </row>
    <row r="6391" spans="1:1" x14ac:dyDescent="0.25">
      <c r="A6391" s="323"/>
    </row>
    <row r="6392" spans="1:1" x14ac:dyDescent="0.25">
      <c r="A6392" s="323"/>
    </row>
    <row r="6393" spans="1:1" x14ac:dyDescent="0.25">
      <c r="A6393" s="323"/>
    </row>
    <row r="6394" spans="1:1" x14ac:dyDescent="0.25">
      <c r="A6394" s="323"/>
    </row>
    <row r="6395" spans="1:1" x14ac:dyDescent="0.25">
      <c r="A6395" s="323"/>
    </row>
    <row r="6396" spans="1:1" x14ac:dyDescent="0.25">
      <c r="A6396" s="323"/>
    </row>
    <row r="6397" spans="1:1" x14ac:dyDescent="0.25">
      <c r="A6397" s="323"/>
    </row>
    <row r="6398" spans="1:1" x14ac:dyDescent="0.25">
      <c r="A6398" s="323"/>
    </row>
    <row r="6399" spans="1:1" x14ac:dyDescent="0.25">
      <c r="A6399" s="323"/>
    </row>
    <row r="6400" spans="1:1" x14ac:dyDescent="0.25">
      <c r="A6400" s="323"/>
    </row>
    <row r="6401" spans="1:1" x14ac:dyDescent="0.25">
      <c r="A6401" s="323"/>
    </row>
    <row r="6402" spans="1:1" x14ac:dyDescent="0.25">
      <c r="A6402" s="323"/>
    </row>
    <row r="6403" spans="1:1" x14ac:dyDescent="0.25">
      <c r="A6403" s="323"/>
    </row>
    <row r="6404" spans="1:1" x14ac:dyDescent="0.25">
      <c r="A6404" s="323"/>
    </row>
    <row r="6405" spans="1:1" x14ac:dyDescent="0.25">
      <c r="A6405" s="323"/>
    </row>
    <row r="6406" spans="1:1" x14ac:dyDescent="0.25">
      <c r="A6406" s="323"/>
    </row>
    <row r="6407" spans="1:1" x14ac:dyDescent="0.25">
      <c r="A6407" s="323"/>
    </row>
    <row r="6408" spans="1:1" x14ac:dyDescent="0.25">
      <c r="A6408" s="323"/>
    </row>
    <row r="6409" spans="1:1" x14ac:dyDescent="0.25">
      <c r="A6409" s="323"/>
    </row>
    <row r="6410" spans="1:1" x14ac:dyDescent="0.25">
      <c r="A6410" s="323"/>
    </row>
    <row r="6411" spans="1:1" x14ac:dyDescent="0.25">
      <c r="A6411" s="323"/>
    </row>
    <row r="6412" spans="1:1" x14ac:dyDescent="0.25">
      <c r="A6412" s="323"/>
    </row>
    <row r="6413" spans="1:1" x14ac:dyDescent="0.25">
      <c r="A6413" s="323"/>
    </row>
    <row r="6414" spans="1:1" x14ac:dyDescent="0.25">
      <c r="A6414" s="323"/>
    </row>
    <row r="6415" spans="1:1" x14ac:dyDescent="0.25">
      <c r="A6415" s="323"/>
    </row>
    <row r="6416" spans="1:1" x14ac:dyDescent="0.25">
      <c r="A6416" s="323"/>
    </row>
    <row r="6417" spans="1:1" x14ac:dyDescent="0.25">
      <c r="A6417" s="323"/>
    </row>
    <row r="6418" spans="1:1" x14ac:dyDescent="0.25">
      <c r="A6418" s="323"/>
    </row>
    <row r="6419" spans="1:1" x14ac:dyDescent="0.25">
      <c r="A6419" s="323"/>
    </row>
    <row r="6420" spans="1:1" x14ac:dyDescent="0.25">
      <c r="A6420" s="323"/>
    </row>
    <row r="6421" spans="1:1" x14ac:dyDescent="0.25">
      <c r="A6421" s="323"/>
    </row>
    <row r="6422" spans="1:1" x14ac:dyDescent="0.25">
      <c r="A6422" s="323"/>
    </row>
    <row r="6423" spans="1:1" x14ac:dyDescent="0.25">
      <c r="A6423" s="323"/>
    </row>
    <row r="6424" spans="1:1" x14ac:dyDescent="0.25">
      <c r="A6424" s="323"/>
    </row>
    <row r="6425" spans="1:1" x14ac:dyDescent="0.25">
      <c r="A6425" s="323"/>
    </row>
    <row r="6426" spans="1:1" x14ac:dyDescent="0.25">
      <c r="A6426" s="323"/>
    </row>
    <row r="6427" spans="1:1" x14ac:dyDescent="0.25">
      <c r="A6427" s="323"/>
    </row>
    <row r="6428" spans="1:1" x14ac:dyDescent="0.25">
      <c r="A6428" s="323"/>
    </row>
    <row r="6429" spans="1:1" x14ac:dyDescent="0.25">
      <c r="A6429" s="323"/>
    </row>
    <row r="6430" spans="1:1" x14ac:dyDescent="0.25">
      <c r="A6430" s="323"/>
    </row>
    <row r="6431" spans="1:1" x14ac:dyDescent="0.25">
      <c r="A6431" s="323"/>
    </row>
    <row r="6432" spans="1:1" x14ac:dyDescent="0.25">
      <c r="A6432" s="323"/>
    </row>
    <row r="6433" spans="1:1" x14ac:dyDescent="0.25">
      <c r="A6433" s="323"/>
    </row>
    <row r="6434" spans="1:1" x14ac:dyDescent="0.25">
      <c r="A6434" s="323"/>
    </row>
    <row r="6435" spans="1:1" x14ac:dyDescent="0.25">
      <c r="A6435" s="323"/>
    </row>
    <row r="6436" spans="1:1" x14ac:dyDescent="0.25">
      <c r="A6436" s="323"/>
    </row>
    <row r="6437" spans="1:1" x14ac:dyDescent="0.25">
      <c r="A6437" s="323"/>
    </row>
    <row r="6438" spans="1:1" x14ac:dyDescent="0.25">
      <c r="A6438" s="323"/>
    </row>
    <row r="6439" spans="1:1" x14ac:dyDescent="0.25">
      <c r="A6439" s="323"/>
    </row>
    <row r="6440" spans="1:1" x14ac:dyDescent="0.25">
      <c r="A6440" s="323"/>
    </row>
    <row r="6441" spans="1:1" x14ac:dyDescent="0.25">
      <c r="A6441" s="323"/>
    </row>
    <row r="6442" spans="1:1" x14ac:dyDescent="0.25">
      <c r="A6442" s="323"/>
    </row>
    <row r="6443" spans="1:1" x14ac:dyDescent="0.25">
      <c r="A6443" s="323"/>
    </row>
    <row r="6444" spans="1:1" x14ac:dyDescent="0.25">
      <c r="A6444" s="323"/>
    </row>
    <row r="6445" spans="1:1" x14ac:dyDescent="0.25">
      <c r="A6445" s="323"/>
    </row>
    <row r="6446" spans="1:1" x14ac:dyDescent="0.25">
      <c r="A6446" s="323"/>
    </row>
    <row r="6447" spans="1:1" x14ac:dyDescent="0.25">
      <c r="A6447" s="323"/>
    </row>
    <row r="6448" spans="1:1" x14ac:dyDescent="0.25">
      <c r="A6448" s="323"/>
    </row>
    <row r="6449" spans="1:1" x14ac:dyDescent="0.25">
      <c r="A6449" s="323"/>
    </row>
    <row r="6450" spans="1:1" x14ac:dyDescent="0.25">
      <c r="A6450" s="323"/>
    </row>
    <row r="6451" spans="1:1" x14ac:dyDescent="0.25">
      <c r="A6451" s="323"/>
    </row>
    <row r="6452" spans="1:1" x14ac:dyDescent="0.25">
      <c r="A6452" s="323"/>
    </row>
    <row r="6453" spans="1:1" x14ac:dyDescent="0.25">
      <c r="A6453" s="323"/>
    </row>
    <row r="6454" spans="1:1" x14ac:dyDescent="0.25">
      <c r="A6454" s="323"/>
    </row>
    <row r="6455" spans="1:1" x14ac:dyDescent="0.25">
      <c r="A6455" s="323"/>
    </row>
    <row r="6456" spans="1:1" x14ac:dyDescent="0.25">
      <c r="A6456" s="323"/>
    </row>
    <row r="6457" spans="1:1" x14ac:dyDescent="0.25">
      <c r="A6457" s="323"/>
    </row>
    <row r="6458" spans="1:1" x14ac:dyDescent="0.25">
      <c r="A6458" s="323"/>
    </row>
    <row r="6459" spans="1:1" x14ac:dyDescent="0.25">
      <c r="A6459" s="323"/>
    </row>
    <row r="6460" spans="1:1" x14ac:dyDescent="0.25">
      <c r="A6460" s="323"/>
    </row>
    <row r="6461" spans="1:1" x14ac:dyDescent="0.25">
      <c r="A6461" s="323"/>
    </row>
    <row r="6462" spans="1:1" x14ac:dyDescent="0.25">
      <c r="A6462" s="323"/>
    </row>
    <row r="6463" spans="1:1" x14ac:dyDescent="0.25">
      <c r="A6463" s="323"/>
    </row>
    <row r="6464" spans="1:1" x14ac:dyDescent="0.25">
      <c r="A6464" s="323"/>
    </row>
    <row r="6465" spans="1:1" x14ac:dyDescent="0.25">
      <c r="A6465" s="323"/>
    </row>
    <row r="6466" spans="1:1" x14ac:dyDescent="0.25">
      <c r="A6466" s="323"/>
    </row>
    <row r="6467" spans="1:1" x14ac:dyDescent="0.25">
      <c r="A6467" s="323"/>
    </row>
    <row r="6468" spans="1:1" x14ac:dyDescent="0.25">
      <c r="A6468" s="323"/>
    </row>
    <row r="6469" spans="1:1" x14ac:dyDescent="0.25">
      <c r="A6469" s="323"/>
    </row>
    <row r="6470" spans="1:1" x14ac:dyDescent="0.25">
      <c r="A6470" s="323"/>
    </row>
    <row r="6471" spans="1:1" x14ac:dyDescent="0.25">
      <c r="A6471" s="323"/>
    </row>
    <row r="6472" spans="1:1" x14ac:dyDescent="0.25">
      <c r="A6472" s="323"/>
    </row>
    <row r="6473" spans="1:1" x14ac:dyDescent="0.25">
      <c r="A6473" s="323"/>
    </row>
    <row r="6474" spans="1:1" x14ac:dyDescent="0.25">
      <c r="A6474" s="323"/>
    </row>
    <row r="6475" spans="1:1" x14ac:dyDescent="0.25">
      <c r="A6475" s="323"/>
    </row>
    <row r="6476" spans="1:1" x14ac:dyDescent="0.25">
      <c r="A6476" s="323"/>
    </row>
    <row r="6477" spans="1:1" x14ac:dyDescent="0.25">
      <c r="A6477" s="323"/>
    </row>
    <row r="6478" spans="1:1" x14ac:dyDescent="0.25">
      <c r="A6478" s="323"/>
    </row>
    <row r="6479" spans="1:1" x14ac:dyDescent="0.25">
      <c r="A6479" s="323"/>
    </row>
    <row r="6480" spans="1:1" x14ac:dyDescent="0.25">
      <c r="A6480" s="323"/>
    </row>
    <row r="6481" spans="1:1" x14ac:dyDescent="0.25">
      <c r="A6481" s="323"/>
    </row>
    <row r="6482" spans="1:1" x14ac:dyDescent="0.25">
      <c r="A6482" s="323"/>
    </row>
    <row r="6483" spans="1:1" x14ac:dyDescent="0.25">
      <c r="A6483" s="323"/>
    </row>
    <row r="6484" spans="1:1" x14ac:dyDescent="0.25">
      <c r="A6484" s="323"/>
    </row>
    <row r="6485" spans="1:1" x14ac:dyDescent="0.25">
      <c r="A6485" s="323"/>
    </row>
    <row r="6486" spans="1:1" x14ac:dyDescent="0.25">
      <c r="A6486" s="323"/>
    </row>
    <row r="6487" spans="1:1" x14ac:dyDescent="0.25">
      <c r="A6487" s="323"/>
    </row>
    <row r="6488" spans="1:1" x14ac:dyDescent="0.25">
      <c r="A6488" s="323"/>
    </row>
    <row r="6489" spans="1:1" x14ac:dyDescent="0.25">
      <c r="A6489" s="323"/>
    </row>
    <row r="6490" spans="1:1" x14ac:dyDescent="0.25">
      <c r="A6490" s="323"/>
    </row>
    <row r="6491" spans="1:1" x14ac:dyDescent="0.25">
      <c r="A6491" s="323"/>
    </row>
    <row r="6492" spans="1:1" x14ac:dyDescent="0.25">
      <c r="A6492" s="323"/>
    </row>
    <row r="6493" spans="1:1" x14ac:dyDescent="0.25">
      <c r="A6493" s="323"/>
    </row>
    <row r="6494" spans="1:1" x14ac:dyDescent="0.25">
      <c r="A6494" s="323"/>
    </row>
    <row r="6495" spans="1:1" x14ac:dyDescent="0.25">
      <c r="A6495" s="323"/>
    </row>
    <row r="6496" spans="1:1" x14ac:dyDescent="0.25">
      <c r="A6496" s="323"/>
    </row>
    <row r="6497" spans="1:1" x14ac:dyDescent="0.25">
      <c r="A6497" s="323"/>
    </row>
    <row r="6498" spans="1:1" x14ac:dyDescent="0.25">
      <c r="A6498" s="323"/>
    </row>
    <row r="6499" spans="1:1" x14ac:dyDescent="0.25">
      <c r="A6499" s="323"/>
    </row>
    <row r="6500" spans="1:1" x14ac:dyDescent="0.25">
      <c r="A6500" s="323"/>
    </row>
    <row r="6501" spans="1:1" x14ac:dyDescent="0.25">
      <c r="A6501" s="323"/>
    </row>
    <row r="6502" spans="1:1" x14ac:dyDescent="0.25">
      <c r="A6502" s="323"/>
    </row>
    <row r="6503" spans="1:1" x14ac:dyDescent="0.25">
      <c r="A6503" s="323"/>
    </row>
    <row r="6504" spans="1:1" x14ac:dyDescent="0.25">
      <c r="A6504" s="323"/>
    </row>
    <row r="6505" spans="1:1" x14ac:dyDescent="0.25">
      <c r="A6505" s="323"/>
    </row>
    <row r="6506" spans="1:1" x14ac:dyDescent="0.25">
      <c r="A6506" s="323"/>
    </row>
    <row r="6507" spans="1:1" x14ac:dyDescent="0.25">
      <c r="A6507" s="323"/>
    </row>
    <row r="6508" spans="1:1" x14ac:dyDescent="0.25">
      <c r="A6508" s="323"/>
    </row>
    <row r="6509" spans="1:1" x14ac:dyDescent="0.25">
      <c r="A6509" s="323"/>
    </row>
    <row r="6510" spans="1:1" x14ac:dyDescent="0.25">
      <c r="A6510" s="323"/>
    </row>
    <row r="6511" spans="1:1" x14ac:dyDescent="0.25">
      <c r="A6511" s="323"/>
    </row>
    <row r="6512" spans="1:1" x14ac:dyDescent="0.25">
      <c r="A6512" s="323"/>
    </row>
    <row r="6513" spans="1:1" x14ac:dyDescent="0.25">
      <c r="A6513" s="323"/>
    </row>
    <row r="6514" spans="1:1" x14ac:dyDescent="0.25">
      <c r="A6514" s="323"/>
    </row>
    <row r="6515" spans="1:1" x14ac:dyDescent="0.25">
      <c r="A6515" s="323"/>
    </row>
    <row r="6516" spans="1:1" x14ac:dyDescent="0.25">
      <c r="A6516" s="323"/>
    </row>
    <row r="6517" spans="1:1" x14ac:dyDescent="0.25">
      <c r="A6517" s="323"/>
    </row>
    <row r="6518" spans="1:1" x14ac:dyDescent="0.25">
      <c r="A6518" s="323"/>
    </row>
    <row r="6519" spans="1:1" x14ac:dyDescent="0.25">
      <c r="A6519" s="323"/>
    </row>
    <row r="6520" spans="1:1" x14ac:dyDescent="0.25">
      <c r="A6520" s="323"/>
    </row>
    <row r="6521" spans="1:1" x14ac:dyDescent="0.25">
      <c r="A6521" s="323"/>
    </row>
    <row r="6522" spans="1:1" x14ac:dyDescent="0.25">
      <c r="A6522" s="323"/>
    </row>
    <row r="6523" spans="1:1" x14ac:dyDescent="0.25">
      <c r="A6523" s="323"/>
    </row>
    <row r="6524" spans="1:1" x14ac:dyDescent="0.25">
      <c r="A6524" s="323"/>
    </row>
    <row r="6525" spans="1:1" x14ac:dyDescent="0.25">
      <c r="A6525" s="323"/>
    </row>
    <row r="6526" spans="1:1" x14ac:dyDescent="0.25">
      <c r="A6526" s="323"/>
    </row>
    <row r="6527" spans="1:1" x14ac:dyDescent="0.25">
      <c r="A6527" s="323"/>
    </row>
    <row r="6528" spans="1:1" x14ac:dyDescent="0.25">
      <c r="A6528" s="323"/>
    </row>
    <row r="6529" spans="1:1" x14ac:dyDescent="0.25">
      <c r="A6529" s="323"/>
    </row>
    <row r="6530" spans="1:1" x14ac:dyDescent="0.25">
      <c r="A6530" s="323"/>
    </row>
    <row r="6531" spans="1:1" x14ac:dyDescent="0.25">
      <c r="A6531" s="323"/>
    </row>
    <row r="6532" spans="1:1" x14ac:dyDescent="0.25">
      <c r="A6532" s="323"/>
    </row>
    <row r="6533" spans="1:1" x14ac:dyDescent="0.25">
      <c r="A6533" s="323"/>
    </row>
    <row r="6534" spans="1:1" x14ac:dyDescent="0.25">
      <c r="A6534" s="323"/>
    </row>
    <row r="6535" spans="1:1" x14ac:dyDescent="0.25">
      <c r="A6535" s="323"/>
    </row>
    <row r="6536" spans="1:1" x14ac:dyDescent="0.25">
      <c r="A6536" s="323"/>
    </row>
    <row r="6537" spans="1:1" x14ac:dyDescent="0.25">
      <c r="A6537" s="323"/>
    </row>
    <row r="6538" spans="1:1" x14ac:dyDescent="0.25">
      <c r="A6538" s="323"/>
    </row>
    <row r="6539" spans="1:1" x14ac:dyDescent="0.25">
      <c r="A6539" s="323"/>
    </row>
    <row r="6540" spans="1:1" x14ac:dyDescent="0.25">
      <c r="A6540" s="323"/>
    </row>
    <row r="6541" spans="1:1" x14ac:dyDescent="0.25">
      <c r="A6541" s="323"/>
    </row>
    <row r="6542" spans="1:1" x14ac:dyDescent="0.25">
      <c r="A6542" s="323"/>
    </row>
    <row r="6543" spans="1:1" x14ac:dyDescent="0.25">
      <c r="A6543" s="323"/>
    </row>
    <row r="6544" spans="1:1" x14ac:dyDescent="0.25">
      <c r="A6544" s="323"/>
    </row>
    <row r="6545" spans="1:1" x14ac:dyDescent="0.25">
      <c r="A6545" s="323"/>
    </row>
    <row r="6546" spans="1:1" x14ac:dyDescent="0.25">
      <c r="A6546" s="323"/>
    </row>
    <row r="6547" spans="1:1" x14ac:dyDescent="0.25">
      <c r="A6547" s="323"/>
    </row>
    <row r="6548" spans="1:1" x14ac:dyDescent="0.25">
      <c r="A6548" s="323"/>
    </row>
    <row r="6549" spans="1:1" x14ac:dyDescent="0.25">
      <c r="A6549" s="323"/>
    </row>
    <row r="6550" spans="1:1" x14ac:dyDescent="0.25">
      <c r="A6550" s="323"/>
    </row>
    <row r="6551" spans="1:1" x14ac:dyDescent="0.25">
      <c r="A6551" s="323"/>
    </row>
    <row r="6552" spans="1:1" x14ac:dyDescent="0.25">
      <c r="A6552" s="323"/>
    </row>
    <row r="6553" spans="1:1" x14ac:dyDescent="0.25">
      <c r="A6553" s="323"/>
    </row>
    <row r="6554" spans="1:1" x14ac:dyDescent="0.25">
      <c r="A6554" s="323"/>
    </row>
    <row r="6555" spans="1:1" x14ac:dyDescent="0.25">
      <c r="A6555" s="323"/>
    </row>
    <row r="6556" spans="1:1" x14ac:dyDescent="0.25">
      <c r="A6556" s="323"/>
    </row>
    <row r="6557" spans="1:1" x14ac:dyDescent="0.25">
      <c r="A6557" s="323"/>
    </row>
    <row r="6558" spans="1:1" x14ac:dyDescent="0.25">
      <c r="A6558" s="323"/>
    </row>
    <row r="6559" spans="1:1" x14ac:dyDescent="0.25">
      <c r="A6559" s="323"/>
    </row>
    <row r="6560" spans="1:1" x14ac:dyDescent="0.25">
      <c r="A6560" s="323"/>
    </row>
    <row r="6561" spans="1:1" x14ac:dyDescent="0.25">
      <c r="A6561" s="323"/>
    </row>
    <row r="6562" spans="1:1" x14ac:dyDescent="0.25">
      <c r="A6562" s="323"/>
    </row>
    <row r="6563" spans="1:1" x14ac:dyDescent="0.25">
      <c r="A6563" s="323"/>
    </row>
    <row r="6564" spans="1:1" x14ac:dyDescent="0.25">
      <c r="A6564" s="323"/>
    </row>
    <row r="6565" spans="1:1" x14ac:dyDescent="0.25">
      <c r="A6565" s="323"/>
    </row>
    <row r="6566" spans="1:1" x14ac:dyDescent="0.25">
      <c r="A6566" s="323"/>
    </row>
    <row r="6567" spans="1:1" x14ac:dyDescent="0.25">
      <c r="A6567" s="323"/>
    </row>
    <row r="6568" spans="1:1" x14ac:dyDescent="0.25">
      <c r="A6568" s="323"/>
    </row>
    <row r="6569" spans="1:1" x14ac:dyDescent="0.25">
      <c r="A6569" s="323"/>
    </row>
    <row r="6570" spans="1:1" x14ac:dyDescent="0.25">
      <c r="A6570" s="323"/>
    </row>
    <row r="6571" spans="1:1" x14ac:dyDescent="0.25">
      <c r="A6571" s="323"/>
    </row>
    <row r="6572" spans="1:1" x14ac:dyDescent="0.25">
      <c r="A6572" s="323"/>
    </row>
    <row r="6573" spans="1:1" x14ac:dyDescent="0.25">
      <c r="A6573" s="323"/>
    </row>
    <row r="6574" spans="1:1" x14ac:dyDescent="0.25">
      <c r="A6574" s="323"/>
    </row>
    <row r="6575" spans="1:1" x14ac:dyDescent="0.25">
      <c r="A6575" s="323"/>
    </row>
    <row r="6576" spans="1:1" x14ac:dyDescent="0.25">
      <c r="A6576" s="323"/>
    </row>
    <row r="6577" spans="1:1" x14ac:dyDescent="0.25">
      <c r="A6577" s="323"/>
    </row>
    <row r="6578" spans="1:1" x14ac:dyDescent="0.25">
      <c r="A6578" s="323"/>
    </row>
    <row r="6579" spans="1:1" x14ac:dyDescent="0.25">
      <c r="A6579" s="323"/>
    </row>
    <row r="6580" spans="1:1" x14ac:dyDescent="0.25">
      <c r="A6580" s="323"/>
    </row>
    <row r="6581" spans="1:1" x14ac:dyDescent="0.25">
      <c r="A6581" s="323"/>
    </row>
    <row r="6582" spans="1:1" x14ac:dyDescent="0.25">
      <c r="A6582" s="323"/>
    </row>
    <row r="6583" spans="1:1" x14ac:dyDescent="0.25">
      <c r="A6583" s="323"/>
    </row>
    <row r="6584" spans="1:1" x14ac:dyDescent="0.25">
      <c r="A6584" s="323"/>
    </row>
    <row r="6585" spans="1:1" x14ac:dyDescent="0.25">
      <c r="A6585" s="323"/>
    </row>
    <row r="6586" spans="1:1" x14ac:dyDescent="0.25">
      <c r="A6586" s="323"/>
    </row>
    <row r="6587" spans="1:1" x14ac:dyDescent="0.25">
      <c r="A6587" s="323"/>
    </row>
    <row r="6588" spans="1:1" x14ac:dyDescent="0.25">
      <c r="A6588" s="323"/>
    </row>
    <row r="6589" spans="1:1" x14ac:dyDescent="0.25">
      <c r="A6589" s="323"/>
    </row>
    <row r="6590" spans="1:1" x14ac:dyDescent="0.25">
      <c r="A6590" s="323"/>
    </row>
    <row r="6591" spans="1:1" x14ac:dyDescent="0.25">
      <c r="A6591" s="323"/>
    </row>
    <row r="6592" spans="1:1" x14ac:dyDescent="0.25">
      <c r="A6592" s="323"/>
    </row>
    <row r="6593" spans="1:1" x14ac:dyDescent="0.25">
      <c r="A6593" s="323"/>
    </row>
    <row r="6594" spans="1:1" x14ac:dyDescent="0.25">
      <c r="A6594" s="323"/>
    </row>
    <row r="6595" spans="1:1" x14ac:dyDescent="0.25">
      <c r="A6595" s="323"/>
    </row>
    <row r="6596" spans="1:1" x14ac:dyDescent="0.25">
      <c r="A6596" s="323"/>
    </row>
    <row r="6597" spans="1:1" x14ac:dyDescent="0.25">
      <c r="A6597" s="323"/>
    </row>
    <row r="6598" spans="1:1" x14ac:dyDescent="0.25">
      <c r="A6598" s="323"/>
    </row>
    <row r="6599" spans="1:1" x14ac:dyDescent="0.25">
      <c r="A6599" s="323"/>
    </row>
    <row r="6600" spans="1:1" x14ac:dyDescent="0.25">
      <c r="A6600" s="323"/>
    </row>
    <row r="6601" spans="1:1" x14ac:dyDescent="0.25">
      <c r="A6601" s="323"/>
    </row>
    <row r="6602" spans="1:1" x14ac:dyDescent="0.25">
      <c r="A6602" s="323"/>
    </row>
    <row r="6603" spans="1:1" x14ac:dyDescent="0.25">
      <c r="A6603" s="323"/>
    </row>
    <row r="6604" spans="1:1" x14ac:dyDescent="0.25">
      <c r="A6604" s="323"/>
    </row>
    <row r="6605" spans="1:1" x14ac:dyDescent="0.25">
      <c r="A6605" s="323"/>
    </row>
    <row r="6606" spans="1:1" x14ac:dyDescent="0.25">
      <c r="A6606" s="323"/>
    </row>
    <row r="6607" spans="1:1" x14ac:dyDescent="0.25">
      <c r="A6607" s="323"/>
    </row>
    <row r="6608" spans="1:1" x14ac:dyDescent="0.25">
      <c r="A6608" s="323"/>
    </row>
    <row r="6609" spans="1:1" x14ac:dyDescent="0.25">
      <c r="A6609" s="323"/>
    </row>
    <row r="6610" spans="1:1" x14ac:dyDescent="0.25">
      <c r="A6610" s="323"/>
    </row>
    <row r="6611" spans="1:1" x14ac:dyDescent="0.25">
      <c r="A6611" s="323"/>
    </row>
    <row r="6612" spans="1:1" x14ac:dyDescent="0.25">
      <c r="A6612" s="323"/>
    </row>
    <row r="6613" spans="1:1" x14ac:dyDescent="0.25">
      <c r="A6613" s="323"/>
    </row>
    <row r="6614" spans="1:1" x14ac:dyDescent="0.25">
      <c r="A6614" s="323"/>
    </row>
    <row r="6615" spans="1:1" x14ac:dyDescent="0.25">
      <c r="A6615" s="323"/>
    </row>
    <row r="6616" spans="1:1" x14ac:dyDescent="0.25">
      <c r="A6616" s="323"/>
    </row>
    <row r="6617" spans="1:1" x14ac:dyDescent="0.25">
      <c r="A6617" s="323"/>
    </row>
    <row r="6618" spans="1:1" x14ac:dyDescent="0.25">
      <c r="A6618" s="323"/>
    </row>
    <row r="6619" spans="1:1" x14ac:dyDescent="0.25">
      <c r="A6619" s="323"/>
    </row>
    <row r="6620" spans="1:1" x14ac:dyDescent="0.25">
      <c r="A6620" s="323"/>
    </row>
    <row r="6621" spans="1:1" x14ac:dyDescent="0.25">
      <c r="A6621" s="323"/>
    </row>
    <row r="6622" spans="1:1" x14ac:dyDescent="0.25">
      <c r="A6622" s="323"/>
    </row>
    <row r="6623" spans="1:1" x14ac:dyDescent="0.25">
      <c r="A6623" s="323"/>
    </row>
    <row r="6624" spans="1:1" x14ac:dyDescent="0.25">
      <c r="A6624" s="323"/>
    </row>
    <row r="6625" spans="1:1" x14ac:dyDescent="0.25">
      <c r="A6625" s="323"/>
    </row>
    <row r="6626" spans="1:1" x14ac:dyDescent="0.25">
      <c r="A6626" s="323"/>
    </row>
    <row r="6627" spans="1:1" x14ac:dyDescent="0.25">
      <c r="A6627" s="323"/>
    </row>
    <row r="6628" spans="1:1" x14ac:dyDescent="0.25">
      <c r="A6628" s="323"/>
    </row>
    <row r="6629" spans="1:1" x14ac:dyDescent="0.25">
      <c r="A6629" s="323"/>
    </row>
    <row r="6630" spans="1:1" x14ac:dyDescent="0.25">
      <c r="A6630" s="323"/>
    </row>
    <row r="6631" spans="1:1" x14ac:dyDescent="0.25">
      <c r="A6631" s="323"/>
    </row>
    <row r="6632" spans="1:1" x14ac:dyDescent="0.25">
      <c r="A6632" s="323"/>
    </row>
    <row r="6633" spans="1:1" x14ac:dyDescent="0.25">
      <c r="A6633" s="323"/>
    </row>
    <row r="6634" spans="1:1" x14ac:dyDescent="0.25">
      <c r="A6634" s="323"/>
    </row>
    <row r="6635" spans="1:1" x14ac:dyDescent="0.25">
      <c r="A6635" s="323"/>
    </row>
    <row r="6636" spans="1:1" x14ac:dyDescent="0.25">
      <c r="A6636" s="323"/>
    </row>
    <row r="6637" spans="1:1" x14ac:dyDescent="0.25">
      <c r="A6637" s="323"/>
    </row>
    <row r="6638" spans="1:1" x14ac:dyDescent="0.25">
      <c r="A6638" s="323"/>
    </row>
    <row r="6639" spans="1:1" x14ac:dyDescent="0.25">
      <c r="A6639" s="323"/>
    </row>
    <row r="6640" spans="1:1" x14ac:dyDescent="0.25">
      <c r="A6640" s="323"/>
    </row>
    <row r="6641" spans="1:1" x14ac:dyDescent="0.25">
      <c r="A6641" s="323"/>
    </row>
    <row r="6642" spans="1:1" x14ac:dyDescent="0.25">
      <c r="A6642" s="323"/>
    </row>
    <row r="6643" spans="1:1" x14ac:dyDescent="0.25">
      <c r="A6643" s="323"/>
    </row>
    <row r="6644" spans="1:1" x14ac:dyDescent="0.25">
      <c r="A6644" s="323"/>
    </row>
    <row r="6645" spans="1:1" x14ac:dyDescent="0.25">
      <c r="A6645" s="323"/>
    </row>
    <row r="6646" spans="1:1" x14ac:dyDescent="0.25">
      <c r="A6646" s="323"/>
    </row>
    <row r="6647" spans="1:1" x14ac:dyDescent="0.25">
      <c r="A6647" s="323"/>
    </row>
    <row r="6648" spans="1:1" x14ac:dyDescent="0.25">
      <c r="A6648" s="323"/>
    </row>
    <row r="6649" spans="1:1" x14ac:dyDescent="0.25">
      <c r="A6649" s="323"/>
    </row>
    <row r="6650" spans="1:1" x14ac:dyDescent="0.25">
      <c r="A6650" s="323"/>
    </row>
    <row r="6651" spans="1:1" x14ac:dyDescent="0.25">
      <c r="A6651" s="323"/>
    </row>
    <row r="6652" spans="1:1" x14ac:dyDescent="0.25">
      <c r="A6652" s="323"/>
    </row>
    <row r="6653" spans="1:1" x14ac:dyDescent="0.25">
      <c r="A6653" s="323"/>
    </row>
    <row r="6654" spans="1:1" x14ac:dyDescent="0.25">
      <c r="A6654" s="323"/>
    </row>
    <row r="6655" spans="1:1" x14ac:dyDescent="0.25">
      <c r="A6655" s="323"/>
    </row>
    <row r="6656" spans="1:1" x14ac:dyDescent="0.25">
      <c r="A6656" s="323"/>
    </row>
    <row r="6657" spans="1:1" x14ac:dyDescent="0.25">
      <c r="A6657" s="323"/>
    </row>
    <row r="6658" spans="1:1" x14ac:dyDescent="0.25">
      <c r="A6658" s="323"/>
    </row>
    <row r="6659" spans="1:1" x14ac:dyDescent="0.25">
      <c r="A6659" s="323"/>
    </row>
    <row r="6660" spans="1:1" x14ac:dyDescent="0.25">
      <c r="A6660" s="323"/>
    </row>
    <row r="6661" spans="1:1" x14ac:dyDescent="0.25">
      <c r="A6661" s="323"/>
    </row>
    <row r="6662" spans="1:1" x14ac:dyDescent="0.25">
      <c r="A6662" s="323"/>
    </row>
    <row r="6663" spans="1:1" x14ac:dyDescent="0.25">
      <c r="A6663" s="323"/>
    </row>
    <row r="6664" spans="1:1" x14ac:dyDescent="0.25">
      <c r="A6664" s="323"/>
    </row>
    <row r="6665" spans="1:1" x14ac:dyDescent="0.25">
      <c r="A6665" s="323"/>
    </row>
    <row r="6666" spans="1:1" x14ac:dyDescent="0.25">
      <c r="A6666" s="323"/>
    </row>
    <row r="6667" spans="1:1" x14ac:dyDescent="0.25">
      <c r="A6667" s="323"/>
    </row>
    <row r="6668" spans="1:1" x14ac:dyDescent="0.25">
      <c r="A6668" s="323"/>
    </row>
    <row r="6669" spans="1:1" x14ac:dyDescent="0.25">
      <c r="A6669" s="323"/>
    </row>
    <row r="6670" spans="1:1" x14ac:dyDescent="0.25">
      <c r="A6670" s="323"/>
    </row>
    <row r="6671" spans="1:1" x14ac:dyDescent="0.25">
      <c r="A6671" s="323"/>
    </row>
    <row r="6672" spans="1:1" x14ac:dyDescent="0.25">
      <c r="A6672" s="323"/>
    </row>
    <row r="6673" spans="1:1" x14ac:dyDescent="0.25">
      <c r="A6673" s="323"/>
    </row>
    <row r="6674" spans="1:1" x14ac:dyDescent="0.25">
      <c r="A6674" s="323"/>
    </row>
    <row r="6675" spans="1:1" x14ac:dyDescent="0.25">
      <c r="A6675" s="323"/>
    </row>
    <row r="6676" spans="1:1" x14ac:dyDescent="0.25">
      <c r="A6676" s="323"/>
    </row>
    <row r="6677" spans="1:1" x14ac:dyDescent="0.25">
      <c r="A6677" s="323"/>
    </row>
    <row r="6678" spans="1:1" x14ac:dyDescent="0.25">
      <c r="A6678" s="323"/>
    </row>
    <row r="6679" spans="1:1" x14ac:dyDescent="0.25">
      <c r="A6679" s="323"/>
    </row>
    <row r="6680" spans="1:1" x14ac:dyDescent="0.25">
      <c r="A6680" s="323"/>
    </row>
    <row r="6681" spans="1:1" x14ac:dyDescent="0.25">
      <c r="A6681" s="323"/>
    </row>
    <row r="6682" spans="1:1" x14ac:dyDescent="0.25">
      <c r="A6682" s="323"/>
    </row>
    <row r="6683" spans="1:1" x14ac:dyDescent="0.25">
      <c r="A6683" s="323"/>
    </row>
    <row r="6684" spans="1:1" x14ac:dyDescent="0.25">
      <c r="A6684" s="323"/>
    </row>
    <row r="6685" spans="1:1" x14ac:dyDescent="0.25">
      <c r="A6685" s="323"/>
    </row>
    <row r="6686" spans="1:1" x14ac:dyDescent="0.25">
      <c r="A6686" s="323"/>
    </row>
    <row r="6687" spans="1:1" x14ac:dyDescent="0.25">
      <c r="A6687" s="323"/>
    </row>
    <row r="6688" spans="1:1" x14ac:dyDescent="0.25">
      <c r="A6688" s="323"/>
    </row>
    <row r="6689" spans="1:1" x14ac:dyDescent="0.25">
      <c r="A6689" s="323"/>
    </row>
    <row r="6690" spans="1:1" x14ac:dyDescent="0.25">
      <c r="A6690" s="323"/>
    </row>
    <row r="6691" spans="1:1" x14ac:dyDescent="0.25">
      <c r="A6691" s="323"/>
    </row>
    <row r="6692" spans="1:1" x14ac:dyDescent="0.25">
      <c r="A6692" s="323"/>
    </row>
    <row r="6693" spans="1:1" x14ac:dyDescent="0.25">
      <c r="A6693" s="323"/>
    </row>
    <row r="6694" spans="1:1" x14ac:dyDescent="0.25">
      <c r="A6694" s="323"/>
    </row>
    <row r="6695" spans="1:1" x14ac:dyDescent="0.25">
      <c r="A6695" s="323"/>
    </row>
    <row r="6696" spans="1:1" x14ac:dyDescent="0.25">
      <c r="A6696" s="323"/>
    </row>
    <row r="6697" spans="1:1" x14ac:dyDescent="0.25">
      <c r="A6697" s="323"/>
    </row>
    <row r="6698" spans="1:1" x14ac:dyDescent="0.25">
      <c r="A6698" s="323"/>
    </row>
    <row r="6699" spans="1:1" x14ac:dyDescent="0.25">
      <c r="A6699" s="323"/>
    </row>
    <row r="6700" spans="1:1" x14ac:dyDescent="0.25">
      <c r="A6700" s="323"/>
    </row>
    <row r="6701" spans="1:1" x14ac:dyDescent="0.25">
      <c r="A6701" s="323"/>
    </row>
    <row r="6702" spans="1:1" x14ac:dyDescent="0.25">
      <c r="A6702" s="323"/>
    </row>
    <row r="6703" spans="1:1" x14ac:dyDescent="0.25">
      <c r="A6703" s="323"/>
    </row>
    <row r="6704" spans="1:1" x14ac:dyDescent="0.25">
      <c r="A6704" s="323"/>
    </row>
    <row r="6705" spans="1:1" x14ac:dyDescent="0.25">
      <c r="A6705" s="323"/>
    </row>
    <row r="6706" spans="1:1" x14ac:dyDescent="0.25">
      <c r="A6706" s="323"/>
    </row>
    <row r="6707" spans="1:1" x14ac:dyDescent="0.25">
      <c r="A6707" s="323"/>
    </row>
    <row r="6708" spans="1:1" x14ac:dyDescent="0.25">
      <c r="A6708" s="323"/>
    </row>
    <row r="6709" spans="1:1" x14ac:dyDescent="0.25">
      <c r="A6709" s="323"/>
    </row>
    <row r="6710" spans="1:1" x14ac:dyDescent="0.25">
      <c r="A6710" s="323"/>
    </row>
    <row r="6711" spans="1:1" x14ac:dyDescent="0.25">
      <c r="A6711" s="323"/>
    </row>
    <row r="6712" spans="1:1" x14ac:dyDescent="0.25">
      <c r="A6712" s="323"/>
    </row>
    <row r="6713" spans="1:1" x14ac:dyDescent="0.25">
      <c r="A6713" s="323"/>
    </row>
    <row r="6714" spans="1:1" x14ac:dyDescent="0.25">
      <c r="A6714" s="323"/>
    </row>
    <row r="6715" spans="1:1" x14ac:dyDescent="0.25">
      <c r="A6715" s="323"/>
    </row>
    <row r="6716" spans="1:1" x14ac:dyDescent="0.25">
      <c r="A6716" s="323"/>
    </row>
    <row r="6717" spans="1:1" x14ac:dyDescent="0.25">
      <c r="A6717" s="323"/>
    </row>
    <row r="6718" spans="1:1" x14ac:dyDescent="0.25">
      <c r="A6718" s="323"/>
    </row>
    <row r="6719" spans="1:1" x14ac:dyDescent="0.25">
      <c r="A6719" s="323"/>
    </row>
    <row r="6720" spans="1:1" x14ac:dyDescent="0.25">
      <c r="A6720" s="323"/>
    </row>
    <row r="6721" spans="1:1" x14ac:dyDescent="0.25">
      <c r="A6721" s="323"/>
    </row>
    <row r="6722" spans="1:1" x14ac:dyDescent="0.25">
      <c r="A6722" s="323"/>
    </row>
    <row r="6723" spans="1:1" x14ac:dyDescent="0.25">
      <c r="A6723" s="323"/>
    </row>
    <row r="6724" spans="1:1" x14ac:dyDescent="0.25">
      <c r="A6724" s="323"/>
    </row>
    <row r="6725" spans="1:1" x14ac:dyDescent="0.25">
      <c r="A6725" s="323"/>
    </row>
    <row r="6726" spans="1:1" x14ac:dyDescent="0.25">
      <c r="A6726" s="323"/>
    </row>
    <row r="6727" spans="1:1" x14ac:dyDescent="0.25">
      <c r="A6727" s="323"/>
    </row>
    <row r="6728" spans="1:1" x14ac:dyDescent="0.25">
      <c r="A6728" s="323"/>
    </row>
    <row r="6729" spans="1:1" x14ac:dyDescent="0.25">
      <c r="A6729" s="323"/>
    </row>
    <row r="6730" spans="1:1" x14ac:dyDescent="0.25">
      <c r="A6730" s="323"/>
    </row>
    <row r="6731" spans="1:1" x14ac:dyDescent="0.25">
      <c r="A6731" s="323"/>
    </row>
    <row r="6732" spans="1:1" x14ac:dyDescent="0.25">
      <c r="A6732" s="323"/>
    </row>
    <row r="6733" spans="1:1" x14ac:dyDescent="0.25">
      <c r="A6733" s="323"/>
    </row>
    <row r="6734" spans="1:1" x14ac:dyDescent="0.25">
      <c r="A6734" s="323"/>
    </row>
    <row r="6735" spans="1:1" x14ac:dyDescent="0.25">
      <c r="A6735" s="323"/>
    </row>
    <row r="6736" spans="1:1" x14ac:dyDescent="0.25">
      <c r="A6736" s="323"/>
    </row>
    <row r="6737" spans="1:1" x14ac:dyDescent="0.25">
      <c r="A6737" s="323"/>
    </row>
    <row r="6738" spans="1:1" x14ac:dyDescent="0.25">
      <c r="A6738" s="323"/>
    </row>
    <row r="6739" spans="1:1" x14ac:dyDescent="0.25">
      <c r="A6739" s="323"/>
    </row>
    <row r="6740" spans="1:1" x14ac:dyDescent="0.25">
      <c r="A6740" s="323"/>
    </row>
    <row r="6741" spans="1:1" x14ac:dyDescent="0.25">
      <c r="A6741" s="323"/>
    </row>
    <row r="6742" spans="1:1" x14ac:dyDescent="0.25">
      <c r="A6742" s="323"/>
    </row>
    <row r="6743" spans="1:1" x14ac:dyDescent="0.25">
      <c r="A6743" s="323"/>
    </row>
    <row r="6744" spans="1:1" x14ac:dyDescent="0.25">
      <c r="A6744" s="323"/>
    </row>
    <row r="6745" spans="1:1" x14ac:dyDescent="0.25">
      <c r="A6745" s="323"/>
    </row>
    <row r="6746" spans="1:1" x14ac:dyDescent="0.25">
      <c r="A6746" s="323"/>
    </row>
    <row r="6747" spans="1:1" x14ac:dyDescent="0.25">
      <c r="A6747" s="323"/>
    </row>
    <row r="6748" spans="1:1" x14ac:dyDescent="0.25">
      <c r="A6748" s="323"/>
    </row>
    <row r="6749" spans="1:1" x14ac:dyDescent="0.25">
      <c r="A6749" s="323"/>
    </row>
    <row r="6750" spans="1:1" x14ac:dyDescent="0.25">
      <c r="A6750" s="323"/>
    </row>
    <row r="6751" spans="1:1" x14ac:dyDescent="0.25">
      <c r="A6751" s="323"/>
    </row>
    <row r="6752" spans="1:1" x14ac:dyDescent="0.25">
      <c r="A6752" s="323"/>
    </row>
    <row r="6753" spans="1:1" x14ac:dyDescent="0.25">
      <c r="A6753" s="323"/>
    </row>
    <row r="6754" spans="1:1" x14ac:dyDescent="0.25">
      <c r="A6754" s="323"/>
    </row>
    <row r="6755" spans="1:1" x14ac:dyDescent="0.25">
      <c r="A6755" s="323"/>
    </row>
    <row r="6756" spans="1:1" x14ac:dyDescent="0.25">
      <c r="A6756" s="323"/>
    </row>
    <row r="6757" spans="1:1" x14ac:dyDescent="0.25">
      <c r="A6757" s="323"/>
    </row>
    <row r="6758" spans="1:1" x14ac:dyDescent="0.25">
      <c r="A6758" s="323"/>
    </row>
    <row r="6759" spans="1:1" x14ac:dyDescent="0.25">
      <c r="A6759" s="323"/>
    </row>
    <row r="6760" spans="1:1" x14ac:dyDescent="0.25">
      <c r="A6760" s="323"/>
    </row>
    <row r="6761" spans="1:1" x14ac:dyDescent="0.25">
      <c r="A6761" s="323"/>
    </row>
    <row r="6762" spans="1:1" x14ac:dyDescent="0.25">
      <c r="A6762" s="323"/>
    </row>
    <row r="6763" spans="1:1" x14ac:dyDescent="0.25">
      <c r="A6763" s="323"/>
    </row>
    <row r="6764" spans="1:1" x14ac:dyDescent="0.25">
      <c r="A6764" s="323"/>
    </row>
    <row r="6765" spans="1:1" x14ac:dyDescent="0.25">
      <c r="A6765" s="323"/>
    </row>
    <row r="6766" spans="1:1" x14ac:dyDescent="0.25">
      <c r="A6766" s="323"/>
    </row>
    <row r="6767" spans="1:1" x14ac:dyDescent="0.25">
      <c r="A6767" s="323"/>
    </row>
    <row r="6768" spans="1:1" x14ac:dyDescent="0.25">
      <c r="A6768" s="323"/>
    </row>
    <row r="6769" spans="1:1" x14ac:dyDescent="0.25">
      <c r="A6769" s="323"/>
    </row>
    <row r="6770" spans="1:1" x14ac:dyDescent="0.25">
      <c r="A6770" s="323"/>
    </row>
    <row r="6771" spans="1:1" x14ac:dyDescent="0.25">
      <c r="A6771" s="323"/>
    </row>
    <row r="6772" spans="1:1" x14ac:dyDescent="0.25">
      <c r="A6772" s="323"/>
    </row>
    <row r="6773" spans="1:1" x14ac:dyDescent="0.25">
      <c r="A6773" s="323"/>
    </row>
    <row r="6774" spans="1:1" x14ac:dyDescent="0.25">
      <c r="A6774" s="323"/>
    </row>
    <row r="6775" spans="1:1" x14ac:dyDescent="0.25">
      <c r="A6775" s="323"/>
    </row>
    <row r="6776" spans="1:1" x14ac:dyDescent="0.25">
      <c r="A6776" s="323"/>
    </row>
    <row r="6777" spans="1:1" x14ac:dyDescent="0.25">
      <c r="A6777" s="323"/>
    </row>
    <row r="6778" spans="1:1" x14ac:dyDescent="0.25">
      <c r="A6778" s="323"/>
    </row>
    <row r="6779" spans="1:1" x14ac:dyDescent="0.25">
      <c r="A6779" s="323"/>
    </row>
    <row r="6780" spans="1:1" x14ac:dyDescent="0.25">
      <c r="A6780" s="323"/>
    </row>
    <row r="6781" spans="1:1" x14ac:dyDescent="0.25">
      <c r="A6781" s="323"/>
    </row>
    <row r="6782" spans="1:1" x14ac:dyDescent="0.25">
      <c r="A6782" s="323"/>
    </row>
    <row r="6783" spans="1:1" x14ac:dyDescent="0.25">
      <c r="A6783" s="323"/>
    </row>
    <row r="6784" spans="1:1" x14ac:dyDescent="0.25">
      <c r="A6784" s="323"/>
    </row>
    <row r="6785" spans="1:1" x14ac:dyDescent="0.25">
      <c r="A6785" s="323"/>
    </row>
    <row r="6786" spans="1:1" x14ac:dyDescent="0.25">
      <c r="A6786" s="323"/>
    </row>
    <row r="6787" spans="1:1" x14ac:dyDescent="0.25">
      <c r="A6787" s="323"/>
    </row>
    <row r="6788" spans="1:1" x14ac:dyDescent="0.25">
      <c r="A6788" s="323"/>
    </row>
    <row r="6789" spans="1:1" x14ac:dyDescent="0.25">
      <c r="A6789" s="323"/>
    </row>
    <row r="6790" spans="1:1" x14ac:dyDescent="0.25">
      <c r="A6790" s="323"/>
    </row>
    <row r="6791" spans="1:1" x14ac:dyDescent="0.25">
      <c r="A6791" s="323"/>
    </row>
    <row r="6792" spans="1:1" x14ac:dyDescent="0.25">
      <c r="A6792" s="323"/>
    </row>
    <row r="6793" spans="1:1" x14ac:dyDescent="0.25">
      <c r="A6793" s="323"/>
    </row>
    <row r="6794" spans="1:1" x14ac:dyDescent="0.25">
      <c r="A6794" s="323"/>
    </row>
    <row r="6795" spans="1:1" x14ac:dyDescent="0.25">
      <c r="A6795" s="323"/>
    </row>
    <row r="6796" spans="1:1" x14ac:dyDescent="0.25">
      <c r="A6796" s="323"/>
    </row>
    <row r="6797" spans="1:1" x14ac:dyDescent="0.25">
      <c r="A6797" s="323"/>
    </row>
    <row r="6798" spans="1:1" x14ac:dyDescent="0.25">
      <c r="A6798" s="323"/>
    </row>
    <row r="6799" spans="1:1" x14ac:dyDescent="0.25">
      <c r="A6799" s="323"/>
    </row>
    <row r="6800" spans="1:1" x14ac:dyDescent="0.25">
      <c r="A6800" s="323"/>
    </row>
    <row r="6801" spans="1:1" x14ac:dyDescent="0.25">
      <c r="A6801" s="323"/>
    </row>
    <row r="6802" spans="1:1" x14ac:dyDescent="0.25">
      <c r="A6802" s="323"/>
    </row>
    <row r="6803" spans="1:1" x14ac:dyDescent="0.25">
      <c r="A6803" s="323"/>
    </row>
    <row r="6804" spans="1:1" x14ac:dyDescent="0.25">
      <c r="A6804" s="323"/>
    </row>
    <row r="6805" spans="1:1" x14ac:dyDescent="0.25">
      <c r="A6805" s="323"/>
    </row>
    <row r="6806" spans="1:1" x14ac:dyDescent="0.25">
      <c r="A6806" s="323"/>
    </row>
    <row r="6807" spans="1:1" x14ac:dyDescent="0.25">
      <c r="A6807" s="323"/>
    </row>
    <row r="6808" spans="1:1" x14ac:dyDescent="0.25">
      <c r="A6808" s="323"/>
    </row>
    <row r="6809" spans="1:1" x14ac:dyDescent="0.25">
      <c r="A6809" s="323"/>
    </row>
    <row r="6810" spans="1:1" x14ac:dyDescent="0.25">
      <c r="A6810" s="323"/>
    </row>
    <row r="6811" spans="1:1" x14ac:dyDescent="0.25">
      <c r="A6811" s="323"/>
    </row>
    <row r="6812" spans="1:1" x14ac:dyDescent="0.25">
      <c r="A6812" s="323"/>
    </row>
    <row r="6813" spans="1:1" x14ac:dyDescent="0.25">
      <c r="A6813" s="323"/>
    </row>
    <row r="6814" spans="1:1" x14ac:dyDescent="0.25">
      <c r="A6814" s="323"/>
    </row>
    <row r="6815" spans="1:1" x14ac:dyDescent="0.25">
      <c r="A6815" s="323"/>
    </row>
    <row r="6816" spans="1:1" x14ac:dyDescent="0.25">
      <c r="A6816" s="323"/>
    </row>
    <row r="6817" spans="1:1" x14ac:dyDescent="0.25">
      <c r="A6817" s="323"/>
    </row>
    <row r="6818" spans="1:1" x14ac:dyDescent="0.25">
      <c r="A6818" s="323"/>
    </row>
    <row r="6819" spans="1:1" x14ac:dyDescent="0.25">
      <c r="A6819" s="323"/>
    </row>
    <row r="6820" spans="1:1" x14ac:dyDescent="0.25">
      <c r="A6820" s="323"/>
    </row>
    <row r="6821" spans="1:1" x14ac:dyDescent="0.25">
      <c r="A6821" s="323"/>
    </row>
    <row r="6822" spans="1:1" x14ac:dyDescent="0.25">
      <c r="A6822" s="323"/>
    </row>
    <row r="6823" spans="1:1" x14ac:dyDescent="0.25">
      <c r="A6823" s="323"/>
    </row>
    <row r="6824" spans="1:1" x14ac:dyDescent="0.25">
      <c r="A6824" s="323"/>
    </row>
    <row r="6825" spans="1:1" x14ac:dyDescent="0.25">
      <c r="A6825" s="323"/>
    </row>
    <row r="6826" spans="1:1" x14ac:dyDescent="0.25">
      <c r="A6826" s="323"/>
    </row>
    <row r="6827" spans="1:1" x14ac:dyDescent="0.25">
      <c r="A6827" s="323"/>
    </row>
    <row r="6828" spans="1:1" x14ac:dyDescent="0.25">
      <c r="A6828" s="323"/>
    </row>
    <row r="6829" spans="1:1" x14ac:dyDescent="0.25">
      <c r="A6829" s="323"/>
    </row>
    <row r="6830" spans="1:1" x14ac:dyDescent="0.25">
      <c r="A6830" s="323"/>
    </row>
    <row r="6831" spans="1:1" x14ac:dyDescent="0.25">
      <c r="A6831" s="323"/>
    </row>
    <row r="6832" spans="1:1" x14ac:dyDescent="0.25">
      <c r="A6832" s="323"/>
    </row>
    <row r="6833" spans="1:1" x14ac:dyDescent="0.25">
      <c r="A6833" s="323"/>
    </row>
    <row r="6834" spans="1:1" x14ac:dyDescent="0.25">
      <c r="A6834" s="323"/>
    </row>
    <row r="6835" spans="1:1" x14ac:dyDescent="0.25">
      <c r="A6835" s="323"/>
    </row>
    <row r="6836" spans="1:1" x14ac:dyDescent="0.25">
      <c r="A6836" s="323"/>
    </row>
    <row r="6837" spans="1:1" x14ac:dyDescent="0.25">
      <c r="A6837" s="323"/>
    </row>
    <row r="6838" spans="1:1" x14ac:dyDescent="0.25">
      <c r="A6838" s="323"/>
    </row>
    <row r="6839" spans="1:1" x14ac:dyDescent="0.25">
      <c r="A6839" s="323"/>
    </row>
    <row r="6840" spans="1:1" x14ac:dyDescent="0.25">
      <c r="A6840" s="323"/>
    </row>
    <row r="6841" spans="1:1" x14ac:dyDescent="0.25">
      <c r="A6841" s="323"/>
    </row>
    <row r="6842" spans="1:1" x14ac:dyDescent="0.25">
      <c r="A6842" s="323"/>
    </row>
    <row r="6843" spans="1:1" x14ac:dyDescent="0.25">
      <c r="A6843" s="323"/>
    </row>
    <row r="6844" spans="1:1" x14ac:dyDescent="0.25">
      <c r="A6844" s="323"/>
    </row>
    <row r="6845" spans="1:1" x14ac:dyDescent="0.25">
      <c r="A6845" s="323"/>
    </row>
    <row r="6846" spans="1:1" x14ac:dyDescent="0.25">
      <c r="A6846" s="323"/>
    </row>
    <row r="6847" spans="1:1" x14ac:dyDescent="0.25">
      <c r="A6847" s="323"/>
    </row>
    <row r="6848" spans="1:1" x14ac:dyDescent="0.25">
      <c r="A6848" s="323"/>
    </row>
    <row r="6849" spans="1:1" x14ac:dyDescent="0.25">
      <c r="A6849" s="323"/>
    </row>
    <row r="6850" spans="1:1" x14ac:dyDescent="0.25">
      <c r="A6850" s="323"/>
    </row>
    <row r="6851" spans="1:1" x14ac:dyDescent="0.25">
      <c r="A6851" s="323"/>
    </row>
    <row r="6852" spans="1:1" x14ac:dyDescent="0.25">
      <c r="A6852" s="323"/>
    </row>
    <row r="6853" spans="1:1" x14ac:dyDescent="0.25">
      <c r="A6853" s="323"/>
    </row>
    <row r="6854" spans="1:1" x14ac:dyDescent="0.25">
      <c r="A6854" s="323"/>
    </row>
    <row r="6855" spans="1:1" x14ac:dyDescent="0.25">
      <c r="A6855" s="323"/>
    </row>
    <row r="6856" spans="1:1" x14ac:dyDescent="0.25">
      <c r="A6856" s="323"/>
    </row>
    <row r="6857" spans="1:1" x14ac:dyDescent="0.25">
      <c r="A6857" s="323"/>
    </row>
    <row r="6858" spans="1:1" x14ac:dyDescent="0.25">
      <c r="A6858" s="323"/>
    </row>
    <row r="6859" spans="1:1" x14ac:dyDescent="0.25">
      <c r="A6859" s="323"/>
    </row>
    <row r="6860" spans="1:1" x14ac:dyDescent="0.25">
      <c r="A6860" s="323"/>
    </row>
    <row r="6861" spans="1:1" x14ac:dyDescent="0.25">
      <c r="A6861" s="323"/>
    </row>
    <row r="6862" spans="1:1" x14ac:dyDescent="0.25">
      <c r="A6862" s="323"/>
    </row>
    <row r="6863" spans="1:1" x14ac:dyDescent="0.25">
      <c r="A6863" s="323"/>
    </row>
    <row r="6864" spans="1:1" x14ac:dyDescent="0.25">
      <c r="A6864" s="323"/>
    </row>
    <row r="6865" spans="1:1" x14ac:dyDescent="0.25">
      <c r="A6865" s="323"/>
    </row>
    <row r="6866" spans="1:1" x14ac:dyDescent="0.25">
      <c r="A6866" s="323"/>
    </row>
    <row r="6867" spans="1:1" x14ac:dyDescent="0.25">
      <c r="A6867" s="323"/>
    </row>
    <row r="6868" spans="1:1" x14ac:dyDescent="0.25">
      <c r="A6868" s="323"/>
    </row>
    <row r="6869" spans="1:1" x14ac:dyDescent="0.25">
      <c r="A6869" s="323"/>
    </row>
    <row r="6870" spans="1:1" x14ac:dyDescent="0.25">
      <c r="A6870" s="323"/>
    </row>
    <row r="6871" spans="1:1" x14ac:dyDescent="0.25">
      <c r="A6871" s="323"/>
    </row>
    <row r="6872" spans="1:1" x14ac:dyDescent="0.25">
      <c r="A6872" s="323"/>
    </row>
    <row r="6873" spans="1:1" x14ac:dyDescent="0.25">
      <c r="A6873" s="323"/>
    </row>
    <row r="6874" spans="1:1" x14ac:dyDescent="0.25">
      <c r="A6874" s="323"/>
    </row>
    <row r="6875" spans="1:1" x14ac:dyDescent="0.25">
      <c r="A6875" s="323"/>
    </row>
    <row r="6876" spans="1:1" x14ac:dyDescent="0.25">
      <c r="A6876" s="323"/>
    </row>
    <row r="6877" spans="1:1" x14ac:dyDescent="0.25">
      <c r="A6877" s="323"/>
    </row>
    <row r="6878" spans="1:1" x14ac:dyDescent="0.25">
      <c r="A6878" s="323"/>
    </row>
    <row r="6879" spans="1:1" x14ac:dyDescent="0.25">
      <c r="A6879" s="323"/>
    </row>
    <row r="6880" spans="1:1" x14ac:dyDescent="0.25">
      <c r="A6880" s="323"/>
    </row>
    <row r="6881" spans="1:1" x14ac:dyDescent="0.25">
      <c r="A6881" s="323"/>
    </row>
    <row r="6882" spans="1:1" x14ac:dyDescent="0.25">
      <c r="A6882" s="323"/>
    </row>
    <row r="6883" spans="1:1" x14ac:dyDescent="0.25">
      <c r="A6883" s="323"/>
    </row>
    <row r="6884" spans="1:1" x14ac:dyDescent="0.25">
      <c r="A6884" s="323"/>
    </row>
    <row r="6885" spans="1:1" x14ac:dyDescent="0.25">
      <c r="A6885" s="323"/>
    </row>
    <row r="6886" spans="1:1" x14ac:dyDescent="0.25">
      <c r="A6886" s="323"/>
    </row>
    <row r="6887" spans="1:1" x14ac:dyDescent="0.25">
      <c r="A6887" s="323"/>
    </row>
    <row r="6888" spans="1:1" x14ac:dyDescent="0.25">
      <c r="A6888" s="323"/>
    </row>
    <row r="6889" spans="1:1" x14ac:dyDescent="0.25">
      <c r="A6889" s="323"/>
    </row>
    <row r="6890" spans="1:1" x14ac:dyDescent="0.25">
      <c r="A6890" s="323"/>
    </row>
    <row r="6891" spans="1:1" x14ac:dyDescent="0.25">
      <c r="A6891" s="323"/>
    </row>
    <row r="6892" spans="1:1" x14ac:dyDescent="0.25">
      <c r="A6892" s="323"/>
    </row>
    <row r="6893" spans="1:1" x14ac:dyDescent="0.25">
      <c r="A6893" s="323"/>
    </row>
    <row r="6894" spans="1:1" x14ac:dyDescent="0.25">
      <c r="A6894" s="323"/>
    </row>
    <row r="6895" spans="1:1" x14ac:dyDescent="0.25">
      <c r="A6895" s="323"/>
    </row>
    <row r="6896" spans="1:1" x14ac:dyDescent="0.25">
      <c r="A6896" s="323"/>
    </row>
    <row r="6897" spans="1:1" x14ac:dyDescent="0.25">
      <c r="A6897" s="323"/>
    </row>
    <row r="6898" spans="1:1" x14ac:dyDescent="0.25">
      <c r="A6898" s="323"/>
    </row>
    <row r="6899" spans="1:1" x14ac:dyDescent="0.25">
      <c r="A6899" s="323"/>
    </row>
    <row r="6900" spans="1:1" x14ac:dyDescent="0.25">
      <c r="A6900" s="323"/>
    </row>
    <row r="6901" spans="1:1" x14ac:dyDescent="0.25">
      <c r="A6901" s="323"/>
    </row>
    <row r="6902" spans="1:1" x14ac:dyDescent="0.25">
      <c r="A6902" s="323"/>
    </row>
    <row r="6903" spans="1:1" x14ac:dyDescent="0.25">
      <c r="A6903" s="323"/>
    </row>
    <row r="6904" spans="1:1" x14ac:dyDescent="0.25">
      <c r="A6904" s="323"/>
    </row>
    <row r="6905" spans="1:1" x14ac:dyDescent="0.25">
      <c r="A6905" s="323"/>
    </row>
    <row r="6906" spans="1:1" x14ac:dyDescent="0.25">
      <c r="A6906" s="323"/>
    </row>
    <row r="6907" spans="1:1" x14ac:dyDescent="0.25">
      <c r="A6907" s="323"/>
    </row>
    <row r="6908" spans="1:1" x14ac:dyDescent="0.25">
      <c r="A6908" s="323"/>
    </row>
    <row r="6909" spans="1:1" x14ac:dyDescent="0.25">
      <c r="A6909" s="323"/>
    </row>
    <row r="6910" spans="1:1" x14ac:dyDescent="0.25">
      <c r="A6910" s="323"/>
    </row>
    <row r="6911" spans="1:1" x14ac:dyDescent="0.25">
      <c r="A6911" s="323"/>
    </row>
    <row r="6912" spans="1:1" x14ac:dyDescent="0.25">
      <c r="A6912" s="323"/>
    </row>
    <row r="6913" spans="1:1" x14ac:dyDescent="0.25">
      <c r="A6913" s="323"/>
    </row>
    <row r="6914" spans="1:1" x14ac:dyDescent="0.25">
      <c r="A6914" s="323"/>
    </row>
    <row r="6915" spans="1:1" x14ac:dyDescent="0.25">
      <c r="A6915" s="323"/>
    </row>
    <row r="6916" spans="1:1" x14ac:dyDescent="0.25">
      <c r="A6916" s="323"/>
    </row>
    <row r="6917" spans="1:1" x14ac:dyDescent="0.25">
      <c r="A6917" s="323"/>
    </row>
    <row r="6918" spans="1:1" x14ac:dyDescent="0.25">
      <c r="A6918" s="323"/>
    </row>
    <row r="6919" spans="1:1" x14ac:dyDescent="0.25">
      <c r="A6919" s="323"/>
    </row>
    <row r="6920" spans="1:1" x14ac:dyDescent="0.25">
      <c r="A6920" s="323"/>
    </row>
    <row r="6921" spans="1:1" x14ac:dyDescent="0.25">
      <c r="A6921" s="323"/>
    </row>
    <row r="6922" spans="1:1" x14ac:dyDescent="0.25">
      <c r="A6922" s="323"/>
    </row>
    <row r="6923" spans="1:1" x14ac:dyDescent="0.25">
      <c r="A6923" s="323"/>
    </row>
    <row r="6924" spans="1:1" x14ac:dyDescent="0.25">
      <c r="A6924" s="323"/>
    </row>
    <row r="6925" spans="1:1" x14ac:dyDescent="0.25">
      <c r="A6925" s="323"/>
    </row>
    <row r="6926" spans="1:1" x14ac:dyDescent="0.25">
      <c r="A6926" s="323"/>
    </row>
    <row r="6927" spans="1:1" x14ac:dyDescent="0.25">
      <c r="A6927" s="323"/>
    </row>
    <row r="6928" spans="1:1" x14ac:dyDescent="0.25">
      <c r="A6928" s="323"/>
    </row>
    <row r="6929" spans="1:1" x14ac:dyDescent="0.25">
      <c r="A6929" s="323"/>
    </row>
    <row r="6930" spans="1:1" x14ac:dyDescent="0.25">
      <c r="A6930" s="323"/>
    </row>
    <row r="6931" spans="1:1" x14ac:dyDescent="0.25">
      <c r="A6931" s="323"/>
    </row>
    <row r="6932" spans="1:1" x14ac:dyDescent="0.25">
      <c r="A6932" s="323"/>
    </row>
    <row r="6933" spans="1:1" x14ac:dyDescent="0.25">
      <c r="A6933" s="323"/>
    </row>
    <row r="6934" spans="1:1" x14ac:dyDescent="0.25">
      <c r="A6934" s="323"/>
    </row>
    <row r="6935" spans="1:1" x14ac:dyDescent="0.25">
      <c r="A6935" s="323"/>
    </row>
    <row r="6936" spans="1:1" x14ac:dyDescent="0.25">
      <c r="A6936" s="323"/>
    </row>
    <row r="6937" spans="1:1" x14ac:dyDescent="0.25">
      <c r="A6937" s="323"/>
    </row>
    <row r="6938" spans="1:1" x14ac:dyDescent="0.25">
      <c r="A6938" s="323"/>
    </row>
    <row r="6939" spans="1:1" x14ac:dyDescent="0.25">
      <c r="A6939" s="323"/>
    </row>
    <row r="6940" spans="1:1" x14ac:dyDescent="0.25">
      <c r="A6940" s="323"/>
    </row>
    <row r="6941" spans="1:1" x14ac:dyDescent="0.25">
      <c r="A6941" s="323"/>
    </row>
    <row r="6942" spans="1:1" x14ac:dyDescent="0.25">
      <c r="A6942" s="323"/>
    </row>
    <row r="6943" spans="1:1" x14ac:dyDescent="0.25">
      <c r="A6943" s="323"/>
    </row>
    <row r="6944" spans="1:1" x14ac:dyDescent="0.25">
      <c r="A6944" s="323"/>
    </row>
    <row r="6945" spans="1:1" x14ac:dyDescent="0.25">
      <c r="A6945" s="323"/>
    </row>
    <row r="6946" spans="1:1" x14ac:dyDescent="0.25">
      <c r="A6946" s="323"/>
    </row>
    <row r="6947" spans="1:1" x14ac:dyDescent="0.25">
      <c r="A6947" s="323"/>
    </row>
    <row r="6948" spans="1:1" x14ac:dyDescent="0.25">
      <c r="A6948" s="323"/>
    </row>
    <row r="6949" spans="1:1" x14ac:dyDescent="0.25">
      <c r="A6949" s="323"/>
    </row>
    <row r="6950" spans="1:1" x14ac:dyDescent="0.25">
      <c r="A6950" s="323"/>
    </row>
    <row r="6951" spans="1:1" x14ac:dyDescent="0.25">
      <c r="A6951" s="323"/>
    </row>
    <row r="6952" spans="1:1" x14ac:dyDescent="0.25">
      <c r="A6952" s="323"/>
    </row>
    <row r="6953" spans="1:1" x14ac:dyDescent="0.25">
      <c r="A6953" s="323"/>
    </row>
    <row r="6954" spans="1:1" x14ac:dyDescent="0.25">
      <c r="A6954" s="323"/>
    </row>
    <row r="6955" spans="1:1" x14ac:dyDescent="0.25">
      <c r="A6955" s="323"/>
    </row>
    <row r="6956" spans="1:1" x14ac:dyDescent="0.25">
      <c r="A6956" s="323"/>
    </row>
    <row r="6957" spans="1:1" x14ac:dyDescent="0.25">
      <c r="A6957" s="323"/>
    </row>
    <row r="6958" spans="1:1" x14ac:dyDescent="0.25">
      <c r="A6958" s="323"/>
    </row>
    <row r="6959" spans="1:1" x14ac:dyDescent="0.25">
      <c r="A6959" s="323"/>
    </row>
    <row r="6960" spans="1:1" x14ac:dyDescent="0.25">
      <c r="A6960" s="323"/>
    </row>
    <row r="6961" spans="1:1" x14ac:dyDescent="0.25">
      <c r="A6961" s="323"/>
    </row>
    <row r="6962" spans="1:1" x14ac:dyDescent="0.25">
      <c r="A6962" s="323"/>
    </row>
    <row r="6963" spans="1:1" x14ac:dyDescent="0.25">
      <c r="A6963" s="323"/>
    </row>
    <row r="6964" spans="1:1" x14ac:dyDescent="0.25">
      <c r="A6964" s="323"/>
    </row>
    <row r="6965" spans="1:1" x14ac:dyDescent="0.25">
      <c r="A6965" s="323"/>
    </row>
    <row r="6966" spans="1:1" x14ac:dyDescent="0.25">
      <c r="A6966" s="323"/>
    </row>
    <row r="6967" spans="1:1" x14ac:dyDescent="0.25">
      <c r="A6967" s="323"/>
    </row>
    <row r="6968" spans="1:1" x14ac:dyDescent="0.25">
      <c r="A6968" s="323"/>
    </row>
    <row r="6969" spans="1:1" x14ac:dyDescent="0.25">
      <c r="A6969" s="323"/>
    </row>
    <row r="6970" spans="1:1" x14ac:dyDescent="0.25">
      <c r="A6970" s="323"/>
    </row>
    <row r="6971" spans="1:1" x14ac:dyDescent="0.25">
      <c r="A6971" s="323"/>
    </row>
    <row r="6972" spans="1:1" x14ac:dyDescent="0.25">
      <c r="A6972" s="323"/>
    </row>
    <row r="6973" spans="1:1" x14ac:dyDescent="0.25">
      <c r="A6973" s="323"/>
    </row>
    <row r="6974" spans="1:1" x14ac:dyDescent="0.25">
      <c r="A6974" s="323"/>
    </row>
    <row r="6975" spans="1:1" x14ac:dyDescent="0.25">
      <c r="A6975" s="323"/>
    </row>
    <row r="6976" spans="1:1" x14ac:dyDescent="0.25">
      <c r="A6976" s="323"/>
    </row>
    <row r="6977" spans="1:1" x14ac:dyDescent="0.25">
      <c r="A6977" s="323"/>
    </row>
    <row r="6978" spans="1:1" x14ac:dyDescent="0.25">
      <c r="A6978" s="323"/>
    </row>
    <row r="6979" spans="1:1" x14ac:dyDescent="0.25">
      <c r="A6979" s="323"/>
    </row>
    <row r="6980" spans="1:1" x14ac:dyDescent="0.25">
      <c r="A6980" s="323"/>
    </row>
    <row r="6981" spans="1:1" x14ac:dyDescent="0.25">
      <c r="A6981" s="323"/>
    </row>
    <row r="6982" spans="1:1" x14ac:dyDescent="0.25">
      <c r="A6982" s="323"/>
    </row>
    <row r="6983" spans="1:1" x14ac:dyDescent="0.25">
      <c r="A6983" s="323"/>
    </row>
    <row r="6984" spans="1:1" x14ac:dyDescent="0.25">
      <c r="A6984" s="323"/>
    </row>
    <row r="6985" spans="1:1" x14ac:dyDescent="0.25">
      <c r="A6985" s="323"/>
    </row>
    <row r="6986" spans="1:1" x14ac:dyDescent="0.25">
      <c r="A6986" s="323"/>
    </row>
    <row r="6987" spans="1:1" x14ac:dyDescent="0.25">
      <c r="A6987" s="323"/>
    </row>
    <row r="6988" spans="1:1" x14ac:dyDescent="0.25">
      <c r="A6988" s="323"/>
    </row>
    <row r="6989" spans="1:1" x14ac:dyDescent="0.25">
      <c r="A6989" s="323"/>
    </row>
    <row r="6990" spans="1:1" x14ac:dyDescent="0.25">
      <c r="A6990" s="323"/>
    </row>
    <row r="6991" spans="1:1" x14ac:dyDescent="0.25">
      <c r="A6991" s="323"/>
    </row>
    <row r="6992" spans="1:1" x14ac:dyDescent="0.25">
      <c r="A6992" s="323"/>
    </row>
    <row r="6993" spans="1:1" x14ac:dyDescent="0.25">
      <c r="A6993" s="323"/>
    </row>
    <row r="6994" spans="1:1" x14ac:dyDescent="0.25">
      <c r="A6994" s="323"/>
    </row>
    <row r="6995" spans="1:1" x14ac:dyDescent="0.25">
      <c r="A6995" s="323"/>
    </row>
    <row r="6996" spans="1:1" x14ac:dyDescent="0.25">
      <c r="A6996" s="323"/>
    </row>
    <row r="6997" spans="1:1" x14ac:dyDescent="0.25">
      <c r="A6997" s="323"/>
    </row>
    <row r="6998" spans="1:1" x14ac:dyDescent="0.25">
      <c r="A6998" s="323"/>
    </row>
    <row r="6999" spans="1:1" x14ac:dyDescent="0.25">
      <c r="A6999" s="323"/>
    </row>
    <row r="7000" spans="1:1" x14ac:dyDescent="0.25">
      <c r="A7000" s="323"/>
    </row>
    <row r="7001" spans="1:1" x14ac:dyDescent="0.25">
      <c r="A7001" s="323"/>
    </row>
    <row r="7002" spans="1:1" x14ac:dyDescent="0.25">
      <c r="A7002" s="323"/>
    </row>
    <row r="7003" spans="1:1" x14ac:dyDescent="0.25">
      <c r="A7003" s="323"/>
    </row>
    <row r="7004" spans="1:1" x14ac:dyDescent="0.25">
      <c r="A7004" s="323"/>
    </row>
    <row r="7005" spans="1:1" x14ac:dyDescent="0.25">
      <c r="A7005" s="323"/>
    </row>
    <row r="7006" spans="1:1" x14ac:dyDescent="0.25">
      <c r="A7006" s="323"/>
    </row>
    <row r="7007" spans="1:1" x14ac:dyDescent="0.25">
      <c r="A7007" s="323"/>
    </row>
    <row r="7008" spans="1:1" x14ac:dyDescent="0.25">
      <c r="A7008" s="323"/>
    </row>
    <row r="7009" spans="1:1" x14ac:dyDescent="0.25">
      <c r="A7009" s="323"/>
    </row>
    <row r="7010" spans="1:1" x14ac:dyDescent="0.25">
      <c r="A7010" s="323"/>
    </row>
    <row r="7011" spans="1:1" x14ac:dyDescent="0.25">
      <c r="A7011" s="323"/>
    </row>
    <row r="7012" spans="1:1" x14ac:dyDescent="0.25">
      <c r="A7012" s="323"/>
    </row>
    <row r="7013" spans="1:1" x14ac:dyDescent="0.25">
      <c r="A7013" s="323"/>
    </row>
    <row r="7014" spans="1:1" x14ac:dyDescent="0.25">
      <c r="A7014" s="323"/>
    </row>
    <row r="7015" spans="1:1" x14ac:dyDescent="0.25">
      <c r="A7015" s="323"/>
    </row>
    <row r="7016" spans="1:1" x14ac:dyDescent="0.25">
      <c r="A7016" s="323"/>
    </row>
    <row r="7017" spans="1:1" x14ac:dyDescent="0.25">
      <c r="A7017" s="323"/>
    </row>
    <row r="7018" spans="1:1" x14ac:dyDescent="0.25">
      <c r="A7018" s="323"/>
    </row>
    <row r="7019" spans="1:1" x14ac:dyDescent="0.25">
      <c r="A7019" s="323"/>
    </row>
    <row r="7020" spans="1:1" x14ac:dyDescent="0.25">
      <c r="A7020" s="323"/>
    </row>
    <row r="7021" spans="1:1" x14ac:dyDescent="0.25">
      <c r="A7021" s="323"/>
    </row>
    <row r="7022" spans="1:1" x14ac:dyDescent="0.25">
      <c r="A7022" s="323"/>
    </row>
    <row r="7023" spans="1:1" x14ac:dyDescent="0.25">
      <c r="A7023" s="323"/>
    </row>
    <row r="7024" spans="1:1" x14ac:dyDescent="0.25">
      <c r="A7024" s="323"/>
    </row>
    <row r="7025" spans="1:1" x14ac:dyDescent="0.25">
      <c r="A7025" s="323"/>
    </row>
    <row r="7026" spans="1:1" x14ac:dyDescent="0.25">
      <c r="A7026" s="323"/>
    </row>
    <row r="7027" spans="1:1" x14ac:dyDescent="0.25">
      <c r="A7027" s="323"/>
    </row>
    <row r="7028" spans="1:1" x14ac:dyDescent="0.25">
      <c r="A7028" s="323"/>
    </row>
    <row r="7029" spans="1:1" x14ac:dyDescent="0.25">
      <c r="A7029" s="323"/>
    </row>
    <row r="7030" spans="1:1" x14ac:dyDescent="0.25">
      <c r="A7030" s="323"/>
    </row>
    <row r="7031" spans="1:1" x14ac:dyDescent="0.25">
      <c r="A7031" s="323"/>
    </row>
    <row r="7032" spans="1:1" x14ac:dyDescent="0.25">
      <c r="A7032" s="323"/>
    </row>
    <row r="7033" spans="1:1" x14ac:dyDescent="0.25">
      <c r="A7033" s="323"/>
    </row>
    <row r="7034" spans="1:1" x14ac:dyDescent="0.25">
      <c r="A7034" s="323"/>
    </row>
    <row r="7035" spans="1:1" x14ac:dyDescent="0.25">
      <c r="A7035" s="323"/>
    </row>
    <row r="7036" spans="1:1" x14ac:dyDescent="0.25">
      <c r="A7036" s="323"/>
    </row>
    <row r="7037" spans="1:1" x14ac:dyDescent="0.25">
      <c r="A7037" s="323"/>
    </row>
    <row r="7038" spans="1:1" x14ac:dyDescent="0.25">
      <c r="A7038" s="323"/>
    </row>
    <row r="7039" spans="1:1" x14ac:dyDescent="0.25">
      <c r="A7039" s="323"/>
    </row>
    <row r="7040" spans="1:1" x14ac:dyDescent="0.25">
      <c r="A7040" s="323"/>
    </row>
    <row r="7041" spans="1:1" x14ac:dyDescent="0.25">
      <c r="A7041" s="323"/>
    </row>
    <row r="7042" spans="1:1" x14ac:dyDescent="0.25">
      <c r="A7042" s="323"/>
    </row>
    <row r="7043" spans="1:1" x14ac:dyDescent="0.25">
      <c r="A7043" s="323"/>
    </row>
    <row r="7044" spans="1:1" x14ac:dyDescent="0.25">
      <c r="A7044" s="323"/>
    </row>
    <row r="7045" spans="1:1" x14ac:dyDescent="0.25">
      <c r="A7045" s="323"/>
    </row>
    <row r="7046" spans="1:1" x14ac:dyDescent="0.25">
      <c r="A7046" s="323"/>
    </row>
    <row r="7047" spans="1:1" x14ac:dyDescent="0.25">
      <c r="A7047" s="323"/>
    </row>
    <row r="7048" spans="1:1" x14ac:dyDescent="0.25">
      <c r="A7048" s="323"/>
    </row>
    <row r="7049" spans="1:1" x14ac:dyDescent="0.25">
      <c r="A7049" s="323"/>
    </row>
    <row r="7050" spans="1:1" x14ac:dyDescent="0.25">
      <c r="A7050" s="323"/>
    </row>
    <row r="7051" spans="1:1" x14ac:dyDescent="0.25">
      <c r="A7051" s="323"/>
    </row>
    <row r="7052" spans="1:1" x14ac:dyDescent="0.25">
      <c r="A7052" s="323"/>
    </row>
    <row r="7053" spans="1:1" x14ac:dyDescent="0.25">
      <c r="A7053" s="323"/>
    </row>
    <row r="7054" spans="1:1" x14ac:dyDescent="0.25">
      <c r="A7054" s="323"/>
    </row>
    <row r="7055" spans="1:1" x14ac:dyDescent="0.25">
      <c r="A7055" s="323"/>
    </row>
    <row r="7056" spans="1:1" x14ac:dyDescent="0.25">
      <c r="A7056" s="323"/>
    </row>
    <row r="7057" spans="1:1" x14ac:dyDescent="0.25">
      <c r="A7057" s="323"/>
    </row>
    <row r="7058" spans="1:1" x14ac:dyDescent="0.25">
      <c r="A7058" s="323"/>
    </row>
    <row r="7059" spans="1:1" x14ac:dyDescent="0.25">
      <c r="A7059" s="323"/>
    </row>
    <row r="7060" spans="1:1" x14ac:dyDescent="0.25">
      <c r="A7060" s="323"/>
    </row>
    <row r="7061" spans="1:1" x14ac:dyDescent="0.25">
      <c r="A7061" s="323"/>
    </row>
    <row r="7062" spans="1:1" x14ac:dyDescent="0.25">
      <c r="A7062" s="323"/>
    </row>
    <row r="7063" spans="1:1" x14ac:dyDescent="0.25">
      <c r="A7063" s="323"/>
    </row>
    <row r="7064" spans="1:1" x14ac:dyDescent="0.25">
      <c r="A7064" s="323"/>
    </row>
    <row r="7065" spans="1:1" x14ac:dyDescent="0.25">
      <c r="A7065" s="323"/>
    </row>
    <row r="7066" spans="1:1" x14ac:dyDescent="0.25">
      <c r="A7066" s="323"/>
    </row>
    <row r="7067" spans="1:1" x14ac:dyDescent="0.25">
      <c r="A7067" s="323"/>
    </row>
    <row r="7068" spans="1:1" x14ac:dyDescent="0.25">
      <c r="A7068" s="323"/>
    </row>
    <row r="7069" spans="1:1" x14ac:dyDescent="0.25">
      <c r="A7069" s="323"/>
    </row>
    <row r="7070" spans="1:1" x14ac:dyDescent="0.25">
      <c r="A7070" s="323"/>
    </row>
    <row r="7071" spans="1:1" x14ac:dyDescent="0.25">
      <c r="A7071" s="323"/>
    </row>
    <row r="7072" spans="1:1" x14ac:dyDescent="0.25">
      <c r="A7072" s="323"/>
    </row>
    <row r="7073" spans="1:1" x14ac:dyDescent="0.25">
      <c r="A7073" s="323"/>
    </row>
    <row r="7074" spans="1:1" x14ac:dyDescent="0.25">
      <c r="A7074" s="323"/>
    </row>
    <row r="7075" spans="1:1" x14ac:dyDescent="0.25">
      <c r="A7075" s="323"/>
    </row>
    <row r="7076" spans="1:1" x14ac:dyDescent="0.25">
      <c r="A7076" s="323"/>
    </row>
    <row r="7077" spans="1:1" x14ac:dyDescent="0.25">
      <c r="A7077" s="323"/>
    </row>
    <row r="7078" spans="1:1" x14ac:dyDescent="0.25">
      <c r="A7078" s="323"/>
    </row>
    <row r="7079" spans="1:1" x14ac:dyDescent="0.25">
      <c r="A7079" s="323"/>
    </row>
    <row r="7080" spans="1:1" x14ac:dyDescent="0.25">
      <c r="A7080" s="323"/>
    </row>
    <row r="7081" spans="1:1" x14ac:dyDescent="0.25">
      <c r="A7081" s="323"/>
    </row>
    <row r="7082" spans="1:1" x14ac:dyDescent="0.25">
      <c r="A7082" s="323"/>
    </row>
    <row r="7083" spans="1:1" x14ac:dyDescent="0.25">
      <c r="A7083" s="323"/>
    </row>
    <row r="7084" spans="1:1" x14ac:dyDescent="0.25">
      <c r="A7084" s="323"/>
    </row>
    <row r="7085" spans="1:1" x14ac:dyDescent="0.25">
      <c r="A7085" s="323"/>
    </row>
    <row r="7086" spans="1:1" x14ac:dyDescent="0.25">
      <c r="A7086" s="323"/>
    </row>
    <row r="7087" spans="1:1" x14ac:dyDescent="0.25">
      <c r="A7087" s="323"/>
    </row>
    <row r="7088" spans="1:1" x14ac:dyDescent="0.25">
      <c r="A7088" s="323"/>
    </row>
    <row r="7089" spans="1:1" x14ac:dyDescent="0.25">
      <c r="A7089" s="323"/>
    </row>
    <row r="7090" spans="1:1" x14ac:dyDescent="0.25">
      <c r="A7090" s="323"/>
    </row>
    <row r="7091" spans="1:1" x14ac:dyDescent="0.25">
      <c r="A7091" s="323"/>
    </row>
    <row r="7092" spans="1:1" x14ac:dyDescent="0.25">
      <c r="A7092" s="323"/>
    </row>
    <row r="7093" spans="1:1" x14ac:dyDescent="0.25">
      <c r="A7093" s="323"/>
    </row>
    <row r="7094" spans="1:1" x14ac:dyDescent="0.25">
      <c r="A7094" s="323"/>
    </row>
    <row r="7095" spans="1:1" x14ac:dyDescent="0.25">
      <c r="A7095" s="323"/>
    </row>
    <row r="7096" spans="1:1" x14ac:dyDescent="0.25">
      <c r="A7096" s="323"/>
    </row>
    <row r="7097" spans="1:1" x14ac:dyDescent="0.25">
      <c r="A7097" s="323"/>
    </row>
    <row r="7098" spans="1:1" x14ac:dyDescent="0.25">
      <c r="A7098" s="323"/>
    </row>
    <row r="7099" spans="1:1" x14ac:dyDescent="0.25">
      <c r="A7099" s="323"/>
    </row>
    <row r="7100" spans="1:1" x14ac:dyDescent="0.25">
      <c r="A7100" s="323"/>
    </row>
    <row r="7101" spans="1:1" x14ac:dyDescent="0.25">
      <c r="A7101" s="323"/>
    </row>
    <row r="7102" spans="1:1" x14ac:dyDescent="0.25">
      <c r="A7102" s="323"/>
    </row>
    <row r="7103" spans="1:1" x14ac:dyDescent="0.25">
      <c r="A7103" s="323"/>
    </row>
    <row r="7104" spans="1:1" x14ac:dyDescent="0.25">
      <c r="A7104" s="323"/>
    </row>
    <row r="7105" spans="1:1" x14ac:dyDescent="0.25">
      <c r="A7105" s="323"/>
    </row>
    <row r="7106" spans="1:1" x14ac:dyDescent="0.25">
      <c r="A7106" s="323"/>
    </row>
    <row r="7107" spans="1:1" x14ac:dyDescent="0.25">
      <c r="A7107" s="323"/>
    </row>
    <row r="7108" spans="1:1" x14ac:dyDescent="0.25">
      <c r="A7108" s="323"/>
    </row>
    <row r="7109" spans="1:1" x14ac:dyDescent="0.25">
      <c r="A7109" s="323"/>
    </row>
    <row r="7110" spans="1:1" x14ac:dyDescent="0.25">
      <c r="A7110" s="323"/>
    </row>
    <row r="7111" spans="1:1" x14ac:dyDescent="0.25">
      <c r="A7111" s="323"/>
    </row>
    <row r="7112" spans="1:1" x14ac:dyDescent="0.25">
      <c r="A7112" s="323"/>
    </row>
    <row r="7113" spans="1:1" x14ac:dyDescent="0.25">
      <c r="A7113" s="323"/>
    </row>
    <row r="7114" spans="1:1" x14ac:dyDescent="0.25">
      <c r="A7114" s="323"/>
    </row>
    <row r="7115" spans="1:1" x14ac:dyDescent="0.25">
      <c r="A7115" s="323"/>
    </row>
    <row r="7116" spans="1:1" x14ac:dyDescent="0.25">
      <c r="A7116" s="323"/>
    </row>
    <row r="7117" spans="1:1" x14ac:dyDescent="0.25">
      <c r="A7117" s="323"/>
    </row>
    <row r="7118" spans="1:1" x14ac:dyDescent="0.25">
      <c r="A7118" s="323"/>
    </row>
    <row r="7119" spans="1:1" x14ac:dyDescent="0.25">
      <c r="A7119" s="323"/>
    </row>
    <row r="7120" spans="1:1" x14ac:dyDescent="0.25">
      <c r="A7120" s="323"/>
    </row>
    <row r="7121" spans="1:1" x14ac:dyDescent="0.25">
      <c r="A7121" s="323"/>
    </row>
    <row r="7122" spans="1:1" x14ac:dyDescent="0.25">
      <c r="A7122" s="323"/>
    </row>
    <row r="7123" spans="1:1" x14ac:dyDescent="0.25">
      <c r="A7123" s="323"/>
    </row>
    <row r="7124" spans="1:1" x14ac:dyDescent="0.25">
      <c r="A7124" s="323"/>
    </row>
    <row r="7125" spans="1:1" x14ac:dyDescent="0.25">
      <c r="A7125" s="323"/>
    </row>
    <row r="7126" spans="1:1" x14ac:dyDescent="0.25">
      <c r="A7126" s="323"/>
    </row>
    <row r="7127" spans="1:1" x14ac:dyDescent="0.25">
      <c r="A7127" s="323"/>
    </row>
    <row r="7128" spans="1:1" x14ac:dyDescent="0.25">
      <c r="A7128" s="323"/>
    </row>
    <row r="7129" spans="1:1" x14ac:dyDescent="0.25">
      <c r="A7129" s="323"/>
    </row>
    <row r="7130" spans="1:1" x14ac:dyDescent="0.25">
      <c r="A7130" s="323"/>
    </row>
    <row r="7131" spans="1:1" x14ac:dyDescent="0.25">
      <c r="A7131" s="323"/>
    </row>
    <row r="7132" spans="1:1" x14ac:dyDescent="0.25">
      <c r="A7132" s="323"/>
    </row>
    <row r="7133" spans="1:1" x14ac:dyDescent="0.25">
      <c r="A7133" s="323"/>
    </row>
    <row r="7134" spans="1:1" x14ac:dyDescent="0.25">
      <c r="A7134" s="323"/>
    </row>
    <row r="7135" spans="1:1" x14ac:dyDescent="0.25">
      <c r="A7135" s="323"/>
    </row>
    <row r="7136" spans="1:1" x14ac:dyDescent="0.25">
      <c r="A7136" s="323"/>
    </row>
    <row r="7137" spans="1:1" x14ac:dyDescent="0.25">
      <c r="A7137" s="323"/>
    </row>
    <row r="7138" spans="1:1" x14ac:dyDescent="0.25">
      <c r="A7138" s="323"/>
    </row>
    <row r="7139" spans="1:1" x14ac:dyDescent="0.25">
      <c r="A7139" s="323"/>
    </row>
    <row r="7140" spans="1:1" x14ac:dyDescent="0.25">
      <c r="A7140" s="323"/>
    </row>
    <row r="7141" spans="1:1" x14ac:dyDescent="0.25">
      <c r="A7141" s="323"/>
    </row>
    <row r="7142" spans="1:1" x14ac:dyDescent="0.25">
      <c r="A7142" s="323"/>
    </row>
    <row r="7143" spans="1:1" x14ac:dyDescent="0.25">
      <c r="A7143" s="323"/>
    </row>
    <row r="7144" spans="1:1" x14ac:dyDescent="0.25">
      <c r="A7144" s="323"/>
    </row>
    <row r="7145" spans="1:1" x14ac:dyDescent="0.25">
      <c r="A7145" s="323"/>
    </row>
    <row r="7146" spans="1:1" x14ac:dyDescent="0.25">
      <c r="A7146" s="323"/>
    </row>
    <row r="7147" spans="1:1" x14ac:dyDescent="0.25">
      <c r="A7147" s="323"/>
    </row>
    <row r="7148" spans="1:1" x14ac:dyDescent="0.25">
      <c r="A7148" s="323"/>
    </row>
    <row r="7149" spans="1:1" x14ac:dyDescent="0.25">
      <c r="A7149" s="323"/>
    </row>
    <row r="7150" spans="1:1" x14ac:dyDescent="0.25">
      <c r="A7150" s="323"/>
    </row>
    <row r="7151" spans="1:1" x14ac:dyDescent="0.25">
      <c r="A7151" s="323"/>
    </row>
    <row r="7152" spans="1:1" x14ac:dyDescent="0.25">
      <c r="A7152" s="323"/>
    </row>
    <row r="7153" spans="1:1" x14ac:dyDescent="0.25">
      <c r="A7153" s="323"/>
    </row>
    <row r="7154" spans="1:1" x14ac:dyDescent="0.25">
      <c r="A7154" s="323"/>
    </row>
    <row r="7155" spans="1:1" x14ac:dyDescent="0.25">
      <c r="A7155" s="323"/>
    </row>
    <row r="7156" spans="1:1" x14ac:dyDescent="0.25">
      <c r="A7156" s="323"/>
    </row>
    <row r="7157" spans="1:1" x14ac:dyDescent="0.25">
      <c r="A7157" s="323"/>
    </row>
    <row r="7158" spans="1:1" x14ac:dyDescent="0.25">
      <c r="A7158" s="323"/>
    </row>
    <row r="7159" spans="1:1" x14ac:dyDescent="0.25">
      <c r="A7159" s="323"/>
    </row>
    <row r="7160" spans="1:1" x14ac:dyDescent="0.25">
      <c r="A7160" s="323"/>
    </row>
    <row r="7161" spans="1:1" x14ac:dyDescent="0.25">
      <c r="A7161" s="323"/>
    </row>
    <row r="7162" spans="1:1" x14ac:dyDescent="0.25">
      <c r="A7162" s="323"/>
    </row>
    <row r="7163" spans="1:1" x14ac:dyDescent="0.25">
      <c r="A7163" s="323"/>
    </row>
    <row r="7164" spans="1:1" x14ac:dyDescent="0.25">
      <c r="A7164" s="323"/>
    </row>
    <row r="7165" spans="1:1" x14ac:dyDescent="0.25">
      <c r="A7165" s="323"/>
    </row>
    <row r="7166" spans="1:1" x14ac:dyDescent="0.25">
      <c r="A7166" s="323"/>
    </row>
    <row r="7167" spans="1:1" x14ac:dyDescent="0.25">
      <c r="A7167" s="323"/>
    </row>
    <row r="7168" spans="1:1" x14ac:dyDescent="0.25">
      <c r="A7168" s="323"/>
    </row>
    <row r="7169" spans="1:1" x14ac:dyDescent="0.25">
      <c r="A7169" s="323"/>
    </row>
    <row r="7170" spans="1:1" x14ac:dyDescent="0.25">
      <c r="A7170" s="323"/>
    </row>
    <row r="7171" spans="1:1" x14ac:dyDescent="0.25">
      <c r="A7171" s="323"/>
    </row>
    <row r="7172" spans="1:1" x14ac:dyDescent="0.25">
      <c r="A7172" s="323"/>
    </row>
    <row r="7173" spans="1:1" x14ac:dyDescent="0.25">
      <c r="A7173" s="323"/>
    </row>
    <row r="7174" spans="1:1" x14ac:dyDescent="0.25">
      <c r="A7174" s="323"/>
    </row>
    <row r="7175" spans="1:1" x14ac:dyDescent="0.25">
      <c r="A7175" s="323"/>
    </row>
    <row r="7176" spans="1:1" x14ac:dyDescent="0.25">
      <c r="A7176" s="323"/>
    </row>
    <row r="7177" spans="1:1" x14ac:dyDescent="0.25">
      <c r="A7177" s="323"/>
    </row>
    <row r="7178" spans="1:1" x14ac:dyDescent="0.25">
      <c r="A7178" s="323"/>
    </row>
    <row r="7179" spans="1:1" x14ac:dyDescent="0.25">
      <c r="A7179" s="323"/>
    </row>
    <row r="7180" spans="1:1" x14ac:dyDescent="0.25">
      <c r="A7180" s="323"/>
    </row>
    <row r="7181" spans="1:1" x14ac:dyDescent="0.25">
      <c r="A7181" s="323"/>
    </row>
    <row r="7182" spans="1:1" x14ac:dyDescent="0.25">
      <c r="A7182" s="323"/>
    </row>
    <row r="7183" spans="1:1" x14ac:dyDescent="0.25">
      <c r="A7183" s="323"/>
    </row>
    <row r="7184" spans="1:1" x14ac:dyDescent="0.25">
      <c r="A7184" s="323"/>
    </row>
    <row r="7185" spans="1:1" x14ac:dyDescent="0.25">
      <c r="A7185" s="323"/>
    </row>
    <row r="7186" spans="1:1" x14ac:dyDescent="0.25">
      <c r="A7186" s="323"/>
    </row>
    <row r="7187" spans="1:1" x14ac:dyDescent="0.25">
      <c r="A7187" s="323"/>
    </row>
    <row r="7188" spans="1:1" x14ac:dyDescent="0.25">
      <c r="A7188" s="323"/>
    </row>
    <row r="7189" spans="1:1" x14ac:dyDescent="0.25">
      <c r="A7189" s="323"/>
    </row>
    <row r="7190" spans="1:1" x14ac:dyDescent="0.25">
      <c r="A7190" s="323"/>
    </row>
    <row r="7191" spans="1:1" x14ac:dyDescent="0.25">
      <c r="A7191" s="323"/>
    </row>
    <row r="7192" spans="1:1" x14ac:dyDescent="0.25">
      <c r="A7192" s="323"/>
    </row>
    <row r="7193" spans="1:1" x14ac:dyDescent="0.25">
      <c r="A7193" s="323"/>
    </row>
    <row r="7194" spans="1:1" x14ac:dyDescent="0.25">
      <c r="A7194" s="323"/>
    </row>
    <row r="7195" spans="1:1" x14ac:dyDescent="0.25">
      <c r="A7195" s="323"/>
    </row>
    <row r="7196" spans="1:1" x14ac:dyDescent="0.25">
      <c r="A7196" s="323"/>
    </row>
    <row r="7197" spans="1:1" x14ac:dyDescent="0.25">
      <c r="A7197" s="323"/>
    </row>
    <row r="7198" spans="1:1" x14ac:dyDescent="0.25">
      <c r="A7198" s="323"/>
    </row>
    <row r="7199" spans="1:1" x14ac:dyDescent="0.25">
      <c r="A7199" s="323"/>
    </row>
    <row r="7200" spans="1:1" x14ac:dyDescent="0.25">
      <c r="A7200" s="323"/>
    </row>
    <row r="7201" spans="1:1" x14ac:dyDescent="0.25">
      <c r="A7201" s="323"/>
    </row>
    <row r="7202" spans="1:1" x14ac:dyDescent="0.25">
      <c r="A7202" s="323"/>
    </row>
    <row r="7203" spans="1:1" x14ac:dyDescent="0.25">
      <c r="A7203" s="323"/>
    </row>
    <row r="7204" spans="1:1" x14ac:dyDescent="0.25">
      <c r="A7204" s="323"/>
    </row>
    <row r="7205" spans="1:1" x14ac:dyDescent="0.25">
      <c r="A7205" s="323"/>
    </row>
    <row r="7206" spans="1:1" x14ac:dyDescent="0.25">
      <c r="A7206" s="323"/>
    </row>
    <row r="7207" spans="1:1" x14ac:dyDescent="0.25">
      <c r="A7207" s="323"/>
    </row>
    <row r="7208" spans="1:1" x14ac:dyDescent="0.25">
      <c r="A7208" s="323"/>
    </row>
    <row r="7209" spans="1:1" x14ac:dyDescent="0.25">
      <c r="A7209" s="323"/>
    </row>
    <row r="7210" spans="1:1" x14ac:dyDescent="0.25">
      <c r="A7210" s="323"/>
    </row>
    <row r="7211" spans="1:1" x14ac:dyDescent="0.25">
      <c r="A7211" s="323"/>
    </row>
    <row r="7212" spans="1:1" x14ac:dyDescent="0.25">
      <c r="A7212" s="323"/>
    </row>
    <row r="7213" spans="1:1" x14ac:dyDescent="0.25">
      <c r="A7213" s="323"/>
    </row>
    <row r="7214" spans="1:1" x14ac:dyDescent="0.25">
      <c r="A7214" s="323"/>
    </row>
    <row r="7215" spans="1:1" x14ac:dyDescent="0.25">
      <c r="A7215" s="323"/>
    </row>
    <row r="7216" spans="1:1" x14ac:dyDescent="0.25">
      <c r="A7216" s="323"/>
    </row>
    <row r="7217" spans="1:1" x14ac:dyDescent="0.25">
      <c r="A7217" s="323"/>
    </row>
    <row r="7218" spans="1:1" x14ac:dyDescent="0.25">
      <c r="A7218" s="323"/>
    </row>
    <row r="7219" spans="1:1" x14ac:dyDescent="0.25">
      <c r="A7219" s="323"/>
    </row>
    <row r="7220" spans="1:1" x14ac:dyDescent="0.25">
      <c r="A7220" s="323"/>
    </row>
    <row r="7221" spans="1:1" x14ac:dyDescent="0.25">
      <c r="A7221" s="323"/>
    </row>
    <row r="7222" spans="1:1" x14ac:dyDescent="0.25">
      <c r="A7222" s="323"/>
    </row>
    <row r="7223" spans="1:1" x14ac:dyDescent="0.25">
      <c r="A7223" s="323"/>
    </row>
    <row r="7224" spans="1:1" x14ac:dyDescent="0.25">
      <c r="A7224" s="323"/>
    </row>
    <row r="7225" spans="1:1" x14ac:dyDescent="0.25">
      <c r="A7225" s="323"/>
    </row>
    <row r="7226" spans="1:1" x14ac:dyDescent="0.25">
      <c r="A7226" s="323"/>
    </row>
    <row r="7227" spans="1:1" x14ac:dyDescent="0.25">
      <c r="A7227" s="323"/>
    </row>
    <row r="7228" spans="1:1" x14ac:dyDescent="0.25">
      <c r="A7228" s="323"/>
    </row>
    <row r="7229" spans="1:1" x14ac:dyDescent="0.25">
      <c r="A7229" s="323"/>
    </row>
    <row r="7230" spans="1:1" x14ac:dyDescent="0.25">
      <c r="A7230" s="323"/>
    </row>
    <row r="7231" spans="1:1" x14ac:dyDescent="0.25">
      <c r="A7231" s="323"/>
    </row>
    <row r="7232" spans="1:1" x14ac:dyDescent="0.25">
      <c r="A7232" s="323"/>
    </row>
    <row r="7233" spans="1:1" x14ac:dyDescent="0.25">
      <c r="A7233" s="323"/>
    </row>
    <row r="7234" spans="1:1" x14ac:dyDescent="0.25">
      <c r="A7234" s="323"/>
    </row>
    <row r="7235" spans="1:1" x14ac:dyDescent="0.25">
      <c r="A7235" s="323"/>
    </row>
    <row r="7236" spans="1:1" x14ac:dyDescent="0.25">
      <c r="A7236" s="323"/>
    </row>
    <row r="7237" spans="1:1" x14ac:dyDescent="0.25">
      <c r="A7237" s="323"/>
    </row>
    <row r="7238" spans="1:1" x14ac:dyDescent="0.25">
      <c r="A7238" s="323"/>
    </row>
    <row r="7239" spans="1:1" x14ac:dyDescent="0.25">
      <c r="A7239" s="323"/>
    </row>
    <row r="7240" spans="1:1" x14ac:dyDescent="0.25">
      <c r="A7240" s="323"/>
    </row>
    <row r="7241" spans="1:1" x14ac:dyDescent="0.25">
      <c r="A7241" s="323"/>
    </row>
    <row r="7242" spans="1:1" x14ac:dyDescent="0.25">
      <c r="A7242" s="323"/>
    </row>
    <row r="7243" spans="1:1" x14ac:dyDescent="0.25">
      <c r="A7243" s="323"/>
    </row>
    <row r="7244" spans="1:1" x14ac:dyDescent="0.25">
      <c r="A7244" s="323"/>
    </row>
    <row r="7245" spans="1:1" x14ac:dyDescent="0.25">
      <c r="A7245" s="323"/>
    </row>
    <row r="7246" spans="1:1" x14ac:dyDescent="0.25">
      <c r="A7246" s="323"/>
    </row>
    <row r="7247" spans="1:1" x14ac:dyDescent="0.25">
      <c r="A7247" s="323"/>
    </row>
    <row r="7248" spans="1:1" x14ac:dyDescent="0.25">
      <c r="A7248" s="323"/>
    </row>
    <row r="7249" spans="1:1" x14ac:dyDescent="0.25">
      <c r="A7249" s="323"/>
    </row>
    <row r="7250" spans="1:1" x14ac:dyDescent="0.25">
      <c r="A7250" s="323"/>
    </row>
    <row r="7251" spans="1:1" x14ac:dyDescent="0.25">
      <c r="A7251" s="323"/>
    </row>
    <row r="7252" spans="1:1" x14ac:dyDescent="0.25">
      <c r="A7252" s="323"/>
    </row>
    <row r="7253" spans="1:1" x14ac:dyDescent="0.25">
      <c r="A7253" s="323"/>
    </row>
    <row r="7254" spans="1:1" x14ac:dyDescent="0.25">
      <c r="A7254" s="323"/>
    </row>
    <row r="7255" spans="1:1" x14ac:dyDescent="0.25">
      <c r="A7255" s="323"/>
    </row>
    <row r="7256" spans="1:1" x14ac:dyDescent="0.25">
      <c r="A7256" s="323"/>
    </row>
    <row r="7257" spans="1:1" x14ac:dyDescent="0.25">
      <c r="A7257" s="323"/>
    </row>
    <row r="7258" spans="1:1" x14ac:dyDescent="0.25">
      <c r="A7258" s="323"/>
    </row>
    <row r="7259" spans="1:1" x14ac:dyDescent="0.25">
      <c r="A7259" s="323"/>
    </row>
    <row r="7260" spans="1:1" x14ac:dyDescent="0.25">
      <c r="A7260" s="323"/>
    </row>
    <row r="7261" spans="1:1" x14ac:dyDescent="0.25">
      <c r="A7261" s="323"/>
    </row>
    <row r="7262" spans="1:1" x14ac:dyDescent="0.25">
      <c r="A7262" s="323"/>
    </row>
    <row r="7263" spans="1:1" x14ac:dyDescent="0.25">
      <c r="A7263" s="323"/>
    </row>
    <row r="7264" spans="1:1" x14ac:dyDescent="0.25">
      <c r="A7264" s="323"/>
    </row>
    <row r="7265" spans="1:1" x14ac:dyDescent="0.25">
      <c r="A7265" s="323"/>
    </row>
    <row r="7266" spans="1:1" x14ac:dyDescent="0.25">
      <c r="A7266" s="323"/>
    </row>
    <row r="7267" spans="1:1" x14ac:dyDescent="0.25">
      <c r="A7267" s="323"/>
    </row>
    <row r="7268" spans="1:1" x14ac:dyDescent="0.25">
      <c r="A7268" s="323"/>
    </row>
    <row r="7269" spans="1:1" x14ac:dyDescent="0.25">
      <c r="A7269" s="323"/>
    </row>
    <row r="7270" spans="1:1" x14ac:dyDescent="0.25">
      <c r="A7270" s="323"/>
    </row>
    <row r="7271" spans="1:1" x14ac:dyDescent="0.25">
      <c r="A7271" s="323"/>
    </row>
    <row r="7272" spans="1:1" x14ac:dyDescent="0.25">
      <c r="A7272" s="323"/>
    </row>
    <row r="7273" spans="1:1" x14ac:dyDescent="0.25">
      <c r="A7273" s="323"/>
    </row>
    <row r="7274" spans="1:1" x14ac:dyDescent="0.25">
      <c r="A7274" s="323"/>
    </row>
    <row r="7275" spans="1:1" x14ac:dyDescent="0.25">
      <c r="A7275" s="323"/>
    </row>
    <row r="7276" spans="1:1" x14ac:dyDescent="0.25">
      <c r="A7276" s="323"/>
    </row>
    <row r="7277" spans="1:1" x14ac:dyDescent="0.25">
      <c r="A7277" s="323"/>
    </row>
    <row r="7278" spans="1:1" x14ac:dyDescent="0.25">
      <c r="A7278" s="323"/>
    </row>
    <row r="7279" spans="1:1" x14ac:dyDescent="0.25">
      <c r="A7279" s="323"/>
    </row>
    <row r="7280" spans="1:1" x14ac:dyDescent="0.25">
      <c r="A7280" s="323"/>
    </row>
    <row r="7281" spans="1:1" x14ac:dyDescent="0.25">
      <c r="A7281" s="323"/>
    </row>
    <row r="7282" spans="1:1" x14ac:dyDescent="0.25">
      <c r="A7282" s="323"/>
    </row>
    <row r="7283" spans="1:1" x14ac:dyDescent="0.25">
      <c r="A7283" s="323"/>
    </row>
    <row r="7284" spans="1:1" x14ac:dyDescent="0.25">
      <c r="A7284" s="323"/>
    </row>
    <row r="7285" spans="1:1" x14ac:dyDescent="0.25">
      <c r="A7285" s="323"/>
    </row>
    <row r="7286" spans="1:1" x14ac:dyDescent="0.25">
      <c r="A7286" s="323"/>
    </row>
    <row r="7287" spans="1:1" x14ac:dyDescent="0.25">
      <c r="A7287" s="323"/>
    </row>
    <row r="7288" spans="1:1" x14ac:dyDescent="0.25">
      <c r="A7288" s="323"/>
    </row>
    <row r="7289" spans="1:1" x14ac:dyDescent="0.25">
      <c r="A7289" s="323"/>
    </row>
    <row r="7290" spans="1:1" x14ac:dyDescent="0.25">
      <c r="A7290" s="323"/>
    </row>
    <row r="7291" spans="1:1" x14ac:dyDescent="0.25">
      <c r="A7291" s="323"/>
    </row>
    <row r="7292" spans="1:1" x14ac:dyDescent="0.25">
      <c r="A7292" s="323"/>
    </row>
    <row r="7293" spans="1:1" x14ac:dyDescent="0.25">
      <c r="A7293" s="323"/>
    </row>
    <row r="7294" spans="1:1" x14ac:dyDescent="0.25">
      <c r="A7294" s="323"/>
    </row>
    <row r="7295" spans="1:1" x14ac:dyDescent="0.25">
      <c r="A7295" s="323"/>
    </row>
    <row r="7296" spans="1:1" x14ac:dyDescent="0.25">
      <c r="A7296" s="323"/>
    </row>
    <row r="7297" spans="1:1" x14ac:dyDescent="0.25">
      <c r="A7297" s="323"/>
    </row>
    <row r="7298" spans="1:1" x14ac:dyDescent="0.25">
      <c r="A7298" s="323"/>
    </row>
    <row r="7299" spans="1:1" x14ac:dyDescent="0.25">
      <c r="A7299" s="323"/>
    </row>
    <row r="7300" spans="1:1" x14ac:dyDescent="0.25">
      <c r="A7300" s="323"/>
    </row>
    <row r="7301" spans="1:1" x14ac:dyDescent="0.25">
      <c r="A7301" s="323"/>
    </row>
    <row r="7302" spans="1:1" x14ac:dyDescent="0.25">
      <c r="A7302" s="323"/>
    </row>
    <row r="7303" spans="1:1" x14ac:dyDescent="0.25">
      <c r="A7303" s="323"/>
    </row>
    <row r="7304" spans="1:1" x14ac:dyDescent="0.25">
      <c r="A7304" s="323"/>
    </row>
    <row r="7305" spans="1:1" x14ac:dyDescent="0.25">
      <c r="A7305" s="323"/>
    </row>
    <row r="7306" spans="1:1" x14ac:dyDescent="0.25">
      <c r="A7306" s="323"/>
    </row>
    <row r="7307" spans="1:1" x14ac:dyDescent="0.25">
      <c r="A7307" s="323"/>
    </row>
    <row r="7308" spans="1:1" x14ac:dyDescent="0.25">
      <c r="A7308" s="323"/>
    </row>
    <row r="7309" spans="1:1" x14ac:dyDescent="0.25">
      <c r="A7309" s="323"/>
    </row>
    <row r="7310" spans="1:1" x14ac:dyDescent="0.25">
      <c r="A7310" s="323"/>
    </row>
    <row r="7311" spans="1:1" x14ac:dyDescent="0.25">
      <c r="A7311" s="323"/>
    </row>
    <row r="7312" spans="1:1" x14ac:dyDescent="0.25">
      <c r="A7312" s="323"/>
    </row>
    <row r="7313" spans="1:1" x14ac:dyDescent="0.25">
      <c r="A7313" s="323"/>
    </row>
    <row r="7314" spans="1:1" x14ac:dyDescent="0.25">
      <c r="A7314" s="323"/>
    </row>
    <row r="7315" spans="1:1" x14ac:dyDescent="0.25">
      <c r="A7315" s="323"/>
    </row>
    <row r="7316" spans="1:1" x14ac:dyDescent="0.25">
      <c r="A7316" s="323"/>
    </row>
    <row r="7317" spans="1:1" x14ac:dyDescent="0.25">
      <c r="A7317" s="323"/>
    </row>
    <row r="7318" spans="1:1" x14ac:dyDescent="0.25">
      <c r="A7318" s="323"/>
    </row>
    <row r="7319" spans="1:1" x14ac:dyDescent="0.25">
      <c r="A7319" s="323"/>
    </row>
    <row r="7320" spans="1:1" x14ac:dyDescent="0.25">
      <c r="A7320" s="323"/>
    </row>
    <row r="7321" spans="1:1" x14ac:dyDescent="0.25">
      <c r="A7321" s="323"/>
    </row>
    <row r="7322" spans="1:1" x14ac:dyDescent="0.25">
      <c r="A7322" s="323"/>
    </row>
    <row r="7323" spans="1:1" x14ac:dyDescent="0.25">
      <c r="A7323" s="323"/>
    </row>
    <row r="7324" spans="1:1" x14ac:dyDescent="0.25">
      <c r="A7324" s="323"/>
    </row>
    <row r="7325" spans="1:1" x14ac:dyDescent="0.25">
      <c r="A7325" s="323"/>
    </row>
    <row r="7326" spans="1:1" x14ac:dyDescent="0.25">
      <c r="A7326" s="323"/>
    </row>
    <row r="7327" spans="1:1" x14ac:dyDescent="0.25">
      <c r="A7327" s="323"/>
    </row>
    <row r="7328" spans="1:1" x14ac:dyDescent="0.25">
      <c r="A7328" s="323"/>
    </row>
    <row r="7329" spans="1:1" x14ac:dyDescent="0.25">
      <c r="A7329" s="323"/>
    </row>
    <row r="7330" spans="1:1" x14ac:dyDescent="0.25">
      <c r="A7330" s="323"/>
    </row>
    <row r="7331" spans="1:1" x14ac:dyDescent="0.25">
      <c r="A7331" s="323"/>
    </row>
    <row r="7332" spans="1:1" x14ac:dyDescent="0.25">
      <c r="A7332" s="323"/>
    </row>
    <row r="7333" spans="1:1" x14ac:dyDescent="0.25">
      <c r="A7333" s="323"/>
    </row>
    <row r="7334" spans="1:1" x14ac:dyDescent="0.25">
      <c r="A7334" s="323"/>
    </row>
    <row r="7335" spans="1:1" x14ac:dyDescent="0.25">
      <c r="A7335" s="323"/>
    </row>
    <row r="7336" spans="1:1" x14ac:dyDescent="0.25">
      <c r="A7336" s="323"/>
    </row>
    <row r="7337" spans="1:1" x14ac:dyDescent="0.25">
      <c r="A7337" s="323"/>
    </row>
    <row r="7338" spans="1:1" x14ac:dyDescent="0.25">
      <c r="A7338" s="323"/>
    </row>
    <row r="7339" spans="1:1" x14ac:dyDescent="0.25">
      <c r="A7339" s="323"/>
    </row>
    <row r="7340" spans="1:1" x14ac:dyDescent="0.25">
      <c r="A7340" s="323"/>
    </row>
    <row r="7341" spans="1:1" x14ac:dyDescent="0.25">
      <c r="A7341" s="323"/>
    </row>
    <row r="7342" spans="1:1" x14ac:dyDescent="0.25">
      <c r="A7342" s="323"/>
    </row>
    <row r="7343" spans="1:1" x14ac:dyDescent="0.25">
      <c r="A7343" s="323"/>
    </row>
    <row r="7344" spans="1:1" x14ac:dyDescent="0.25">
      <c r="A7344" s="323"/>
    </row>
    <row r="7345" spans="1:1" x14ac:dyDescent="0.25">
      <c r="A7345" s="323"/>
    </row>
    <row r="7346" spans="1:1" x14ac:dyDescent="0.25">
      <c r="A7346" s="323"/>
    </row>
    <row r="7347" spans="1:1" x14ac:dyDescent="0.25">
      <c r="A7347" s="323"/>
    </row>
    <row r="7348" spans="1:1" x14ac:dyDescent="0.25">
      <c r="A7348" s="323"/>
    </row>
    <row r="7349" spans="1:1" x14ac:dyDescent="0.25">
      <c r="A7349" s="323"/>
    </row>
    <row r="7350" spans="1:1" x14ac:dyDescent="0.25">
      <c r="A7350" s="323"/>
    </row>
    <row r="7351" spans="1:1" x14ac:dyDescent="0.25">
      <c r="A7351" s="323"/>
    </row>
    <row r="7352" spans="1:1" x14ac:dyDescent="0.25">
      <c r="A7352" s="323"/>
    </row>
    <row r="7353" spans="1:1" x14ac:dyDescent="0.25">
      <c r="A7353" s="323"/>
    </row>
    <row r="7354" spans="1:1" x14ac:dyDescent="0.25">
      <c r="A7354" s="323"/>
    </row>
    <row r="7355" spans="1:1" x14ac:dyDescent="0.25">
      <c r="A7355" s="323"/>
    </row>
    <row r="7356" spans="1:1" x14ac:dyDescent="0.25">
      <c r="A7356" s="323"/>
    </row>
    <row r="7357" spans="1:1" x14ac:dyDescent="0.25">
      <c r="A7357" s="323"/>
    </row>
    <row r="7358" spans="1:1" x14ac:dyDescent="0.25">
      <c r="A7358" s="323"/>
    </row>
    <row r="7359" spans="1:1" x14ac:dyDescent="0.25">
      <c r="A7359" s="323"/>
    </row>
    <row r="7360" spans="1:1" x14ac:dyDescent="0.25">
      <c r="A7360" s="323"/>
    </row>
    <row r="7361" spans="1:1" x14ac:dyDescent="0.25">
      <c r="A7361" s="323"/>
    </row>
    <row r="7362" spans="1:1" x14ac:dyDescent="0.25">
      <c r="A7362" s="323"/>
    </row>
    <row r="7363" spans="1:1" x14ac:dyDescent="0.25">
      <c r="A7363" s="323"/>
    </row>
    <row r="7364" spans="1:1" x14ac:dyDescent="0.25">
      <c r="A7364" s="323"/>
    </row>
    <row r="7365" spans="1:1" x14ac:dyDescent="0.25">
      <c r="A7365" s="323"/>
    </row>
    <row r="7366" spans="1:1" x14ac:dyDescent="0.25">
      <c r="A7366" s="323"/>
    </row>
    <row r="7367" spans="1:1" x14ac:dyDescent="0.25">
      <c r="A7367" s="323"/>
    </row>
    <row r="7368" spans="1:1" x14ac:dyDescent="0.25">
      <c r="A7368" s="323"/>
    </row>
    <row r="7369" spans="1:1" x14ac:dyDescent="0.25">
      <c r="A7369" s="323"/>
    </row>
    <row r="7370" spans="1:1" x14ac:dyDescent="0.25">
      <c r="A7370" s="323"/>
    </row>
    <row r="7371" spans="1:1" x14ac:dyDescent="0.25">
      <c r="A7371" s="323"/>
    </row>
    <row r="7372" spans="1:1" x14ac:dyDescent="0.25">
      <c r="A7372" s="323"/>
    </row>
    <row r="7373" spans="1:1" x14ac:dyDescent="0.25">
      <c r="A7373" s="323"/>
    </row>
    <row r="7374" spans="1:1" x14ac:dyDescent="0.25">
      <c r="A7374" s="323"/>
    </row>
    <row r="7375" spans="1:1" x14ac:dyDescent="0.25">
      <c r="A7375" s="323"/>
    </row>
    <row r="7376" spans="1:1" x14ac:dyDescent="0.25">
      <c r="A7376" s="323"/>
    </row>
    <row r="7377" spans="1:1" x14ac:dyDescent="0.25">
      <c r="A7377" s="323"/>
    </row>
    <row r="7378" spans="1:1" x14ac:dyDescent="0.25">
      <c r="A7378" s="323"/>
    </row>
    <row r="7379" spans="1:1" x14ac:dyDescent="0.25">
      <c r="A7379" s="323"/>
    </row>
    <row r="7380" spans="1:1" x14ac:dyDescent="0.25">
      <c r="A7380" s="323"/>
    </row>
    <row r="7381" spans="1:1" x14ac:dyDescent="0.25">
      <c r="A7381" s="323"/>
    </row>
    <row r="7382" spans="1:1" x14ac:dyDescent="0.25">
      <c r="A7382" s="323"/>
    </row>
    <row r="7383" spans="1:1" x14ac:dyDescent="0.25">
      <c r="A7383" s="323"/>
    </row>
    <row r="7384" spans="1:1" x14ac:dyDescent="0.25">
      <c r="A7384" s="323"/>
    </row>
    <row r="7385" spans="1:1" x14ac:dyDescent="0.25">
      <c r="A7385" s="323"/>
    </row>
    <row r="7386" spans="1:1" x14ac:dyDescent="0.25">
      <c r="A7386" s="323"/>
    </row>
    <row r="7387" spans="1:1" x14ac:dyDescent="0.25">
      <c r="A7387" s="323"/>
    </row>
    <row r="7388" spans="1:1" x14ac:dyDescent="0.25">
      <c r="A7388" s="323"/>
    </row>
    <row r="7389" spans="1:1" x14ac:dyDescent="0.25">
      <c r="A7389" s="323"/>
    </row>
    <row r="7390" spans="1:1" x14ac:dyDescent="0.25">
      <c r="A7390" s="323"/>
    </row>
    <row r="7391" spans="1:1" x14ac:dyDescent="0.25">
      <c r="A7391" s="323"/>
    </row>
    <row r="7392" spans="1:1" x14ac:dyDescent="0.25">
      <c r="A7392" s="323"/>
    </row>
    <row r="7393" spans="1:1" x14ac:dyDescent="0.25">
      <c r="A7393" s="323"/>
    </row>
    <row r="7394" spans="1:1" x14ac:dyDescent="0.25">
      <c r="A7394" s="323"/>
    </row>
    <row r="7395" spans="1:1" x14ac:dyDescent="0.25">
      <c r="A7395" s="323"/>
    </row>
    <row r="7396" spans="1:1" x14ac:dyDescent="0.25">
      <c r="A7396" s="323"/>
    </row>
    <row r="7397" spans="1:1" x14ac:dyDescent="0.25">
      <c r="A7397" s="323"/>
    </row>
    <row r="7398" spans="1:1" x14ac:dyDescent="0.25">
      <c r="A7398" s="323"/>
    </row>
    <row r="7399" spans="1:1" x14ac:dyDescent="0.25">
      <c r="A7399" s="323"/>
    </row>
    <row r="7400" spans="1:1" x14ac:dyDescent="0.25">
      <c r="A7400" s="323"/>
    </row>
    <row r="7401" spans="1:1" x14ac:dyDescent="0.25">
      <c r="A7401" s="323"/>
    </row>
    <row r="7402" spans="1:1" x14ac:dyDescent="0.25">
      <c r="A7402" s="323"/>
    </row>
    <row r="7403" spans="1:1" x14ac:dyDescent="0.25">
      <c r="A7403" s="323"/>
    </row>
    <row r="7404" spans="1:1" x14ac:dyDescent="0.25">
      <c r="A7404" s="323"/>
    </row>
    <row r="7405" spans="1:1" x14ac:dyDescent="0.25">
      <c r="A7405" s="323"/>
    </row>
    <row r="7406" spans="1:1" x14ac:dyDescent="0.25">
      <c r="A7406" s="323"/>
    </row>
    <row r="7407" spans="1:1" x14ac:dyDescent="0.25">
      <c r="A7407" s="323"/>
    </row>
    <row r="7408" spans="1:1" x14ac:dyDescent="0.25">
      <c r="A7408" s="323"/>
    </row>
    <row r="7409" spans="1:1" x14ac:dyDescent="0.25">
      <c r="A7409" s="323"/>
    </row>
    <row r="7410" spans="1:1" x14ac:dyDescent="0.25">
      <c r="A7410" s="323"/>
    </row>
    <row r="7411" spans="1:1" x14ac:dyDescent="0.25">
      <c r="A7411" s="323"/>
    </row>
    <row r="7412" spans="1:1" x14ac:dyDescent="0.25">
      <c r="A7412" s="323"/>
    </row>
    <row r="7413" spans="1:1" x14ac:dyDescent="0.25">
      <c r="A7413" s="323"/>
    </row>
    <row r="7414" spans="1:1" x14ac:dyDescent="0.25">
      <c r="A7414" s="323"/>
    </row>
    <row r="7415" spans="1:1" x14ac:dyDescent="0.25">
      <c r="A7415" s="323"/>
    </row>
    <row r="7416" spans="1:1" x14ac:dyDescent="0.25">
      <c r="A7416" s="323"/>
    </row>
    <row r="7417" spans="1:1" x14ac:dyDescent="0.25">
      <c r="A7417" s="323"/>
    </row>
    <row r="7418" spans="1:1" x14ac:dyDescent="0.25">
      <c r="A7418" s="323"/>
    </row>
    <row r="7419" spans="1:1" x14ac:dyDescent="0.25">
      <c r="A7419" s="323"/>
    </row>
    <row r="7420" spans="1:1" x14ac:dyDescent="0.25">
      <c r="A7420" s="323"/>
    </row>
    <row r="7421" spans="1:1" x14ac:dyDescent="0.25">
      <c r="A7421" s="323"/>
    </row>
    <row r="7422" spans="1:1" x14ac:dyDescent="0.25">
      <c r="A7422" s="323"/>
    </row>
    <row r="7423" spans="1:1" x14ac:dyDescent="0.25">
      <c r="A7423" s="323"/>
    </row>
    <row r="7424" spans="1:1" x14ac:dyDescent="0.25">
      <c r="A7424" s="323"/>
    </row>
    <row r="7425" spans="1:1" x14ac:dyDescent="0.25">
      <c r="A7425" s="323"/>
    </row>
    <row r="7426" spans="1:1" x14ac:dyDescent="0.25">
      <c r="A7426" s="323"/>
    </row>
    <row r="7427" spans="1:1" x14ac:dyDescent="0.25">
      <c r="A7427" s="323"/>
    </row>
    <row r="7428" spans="1:1" x14ac:dyDescent="0.25">
      <c r="A7428" s="323"/>
    </row>
    <row r="7429" spans="1:1" x14ac:dyDescent="0.25">
      <c r="A7429" s="323"/>
    </row>
    <row r="7430" spans="1:1" x14ac:dyDescent="0.25">
      <c r="A7430" s="323"/>
    </row>
    <row r="7431" spans="1:1" x14ac:dyDescent="0.25">
      <c r="A7431" s="323"/>
    </row>
    <row r="7432" spans="1:1" x14ac:dyDescent="0.25">
      <c r="A7432" s="323"/>
    </row>
    <row r="7433" spans="1:1" x14ac:dyDescent="0.25">
      <c r="A7433" s="323"/>
    </row>
    <row r="7434" spans="1:1" x14ac:dyDescent="0.25">
      <c r="A7434" s="323"/>
    </row>
    <row r="7435" spans="1:1" x14ac:dyDescent="0.25">
      <c r="A7435" s="323"/>
    </row>
    <row r="7436" spans="1:1" x14ac:dyDescent="0.25">
      <c r="A7436" s="323"/>
    </row>
    <row r="7437" spans="1:1" x14ac:dyDescent="0.25">
      <c r="A7437" s="323"/>
    </row>
    <row r="7438" spans="1:1" x14ac:dyDescent="0.25">
      <c r="A7438" s="323"/>
    </row>
    <row r="7439" spans="1:1" x14ac:dyDescent="0.25">
      <c r="A7439" s="323"/>
    </row>
    <row r="7440" spans="1:1" x14ac:dyDescent="0.25">
      <c r="A7440" s="323"/>
    </row>
    <row r="7441" spans="1:1" x14ac:dyDescent="0.25">
      <c r="A7441" s="323"/>
    </row>
    <row r="7442" spans="1:1" x14ac:dyDescent="0.25">
      <c r="A7442" s="323"/>
    </row>
    <row r="7443" spans="1:1" x14ac:dyDescent="0.25">
      <c r="A7443" s="323"/>
    </row>
    <row r="7444" spans="1:1" x14ac:dyDescent="0.25">
      <c r="A7444" s="323"/>
    </row>
    <row r="7445" spans="1:1" x14ac:dyDescent="0.25">
      <c r="A7445" s="323"/>
    </row>
    <row r="7446" spans="1:1" x14ac:dyDescent="0.25">
      <c r="A7446" s="323"/>
    </row>
    <row r="7447" spans="1:1" x14ac:dyDescent="0.25">
      <c r="A7447" s="323"/>
    </row>
    <row r="7448" spans="1:1" x14ac:dyDescent="0.25">
      <c r="A7448" s="323"/>
    </row>
    <row r="7449" spans="1:1" x14ac:dyDescent="0.25">
      <c r="A7449" s="323"/>
    </row>
    <row r="7450" spans="1:1" x14ac:dyDescent="0.25">
      <c r="A7450" s="323"/>
    </row>
    <row r="7451" spans="1:1" x14ac:dyDescent="0.25">
      <c r="A7451" s="323"/>
    </row>
    <row r="7452" spans="1:1" x14ac:dyDescent="0.25">
      <c r="A7452" s="323"/>
    </row>
    <row r="7453" spans="1:1" x14ac:dyDescent="0.25">
      <c r="A7453" s="323"/>
    </row>
    <row r="7454" spans="1:1" x14ac:dyDescent="0.25">
      <c r="A7454" s="323"/>
    </row>
    <row r="7455" spans="1:1" x14ac:dyDescent="0.25">
      <c r="A7455" s="323"/>
    </row>
    <row r="7456" spans="1:1" x14ac:dyDescent="0.25">
      <c r="A7456" s="323"/>
    </row>
    <row r="7457" spans="1:1" x14ac:dyDescent="0.25">
      <c r="A7457" s="323"/>
    </row>
    <row r="7458" spans="1:1" x14ac:dyDescent="0.25">
      <c r="A7458" s="323"/>
    </row>
    <row r="7459" spans="1:1" x14ac:dyDescent="0.25">
      <c r="A7459" s="323"/>
    </row>
    <row r="7460" spans="1:1" x14ac:dyDescent="0.25">
      <c r="A7460" s="323"/>
    </row>
    <row r="7461" spans="1:1" x14ac:dyDescent="0.25">
      <c r="A7461" s="323"/>
    </row>
    <row r="7462" spans="1:1" x14ac:dyDescent="0.25">
      <c r="A7462" s="323"/>
    </row>
    <row r="7463" spans="1:1" x14ac:dyDescent="0.25">
      <c r="A7463" s="323"/>
    </row>
    <row r="7464" spans="1:1" x14ac:dyDescent="0.25">
      <c r="A7464" s="323"/>
    </row>
    <row r="7465" spans="1:1" x14ac:dyDescent="0.25">
      <c r="A7465" s="323"/>
    </row>
    <row r="7466" spans="1:1" x14ac:dyDescent="0.25">
      <c r="A7466" s="323"/>
    </row>
    <row r="7467" spans="1:1" x14ac:dyDescent="0.25">
      <c r="A7467" s="323"/>
    </row>
    <row r="7468" spans="1:1" x14ac:dyDescent="0.25">
      <c r="A7468" s="323"/>
    </row>
    <row r="7469" spans="1:1" x14ac:dyDescent="0.25">
      <c r="A7469" s="323"/>
    </row>
    <row r="7470" spans="1:1" x14ac:dyDescent="0.25">
      <c r="A7470" s="323"/>
    </row>
    <row r="7471" spans="1:1" x14ac:dyDescent="0.25">
      <c r="A7471" s="323"/>
    </row>
    <row r="7472" spans="1:1" x14ac:dyDescent="0.25">
      <c r="A7472" s="323"/>
    </row>
    <row r="7473" spans="1:1" x14ac:dyDescent="0.25">
      <c r="A7473" s="323"/>
    </row>
    <row r="7474" spans="1:1" x14ac:dyDescent="0.25">
      <c r="A7474" s="323"/>
    </row>
    <row r="7475" spans="1:1" x14ac:dyDescent="0.25">
      <c r="A7475" s="323"/>
    </row>
    <row r="7476" spans="1:1" x14ac:dyDescent="0.25">
      <c r="A7476" s="323"/>
    </row>
    <row r="7477" spans="1:1" x14ac:dyDescent="0.25">
      <c r="A7477" s="323"/>
    </row>
    <row r="7478" spans="1:1" x14ac:dyDescent="0.25">
      <c r="A7478" s="323"/>
    </row>
    <row r="7479" spans="1:1" x14ac:dyDescent="0.25">
      <c r="A7479" s="323"/>
    </row>
    <row r="7480" spans="1:1" x14ac:dyDescent="0.25">
      <c r="A7480" s="323"/>
    </row>
    <row r="7481" spans="1:1" x14ac:dyDescent="0.25">
      <c r="A7481" s="323"/>
    </row>
    <row r="7482" spans="1:1" x14ac:dyDescent="0.25">
      <c r="A7482" s="323"/>
    </row>
    <row r="7483" spans="1:1" x14ac:dyDescent="0.25">
      <c r="A7483" s="323"/>
    </row>
    <row r="7484" spans="1:1" x14ac:dyDescent="0.25">
      <c r="A7484" s="323"/>
    </row>
    <row r="7485" spans="1:1" x14ac:dyDescent="0.25">
      <c r="A7485" s="323"/>
    </row>
    <row r="7486" spans="1:1" x14ac:dyDescent="0.25">
      <c r="A7486" s="323"/>
    </row>
    <row r="7487" spans="1:1" x14ac:dyDescent="0.25">
      <c r="A7487" s="323"/>
    </row>
    <row r="7488" spans="1:1" x14ac:dyDescent="0.25">
      <c r="A7488" s="323"/>
    </row>
    <row r="7489" spans="1:1" x14ac:dyDescent="0.25">
      <c r="A7489" s="323"/>
    </row>
    <row r="7490" spans="1:1" x14ac:dyDescent="0.25">
      <c r="A7490" s="323"/>
    </row>
    <row r="7491" spans="1:1" x14ac:dyDescent="0.25">
      <c r="A7491" s="323"/>
    </row>
    <row r="7492" spans="1:1" x14ac:dyDescent="0.25">
      <c r="A7492" s="323"/>
    </row>
    <row r="7493" spans="1:1" x14ac:dyDescent="0.25">
      <c r="A7493" s="323"/>
    </row>
    <row r="7494" spans="1:1" x14ac:dyDescent="0.25">
      <c r="A7494" s="323"/>
    </row>
    <row r="7495" spans="1:1" x14ac:dyDescent="0.25">
      <c r="A7495" s="323"/>
    </row>
    <row r="7496" spans="1:1" x14ac:dyDescent="0.25">
      <c r="A7496" s="323"/>
    </row>
    <row r="7497" spans="1:1" x14ac:dyDescent="0.25">
      <c r="A7497" s="323"/>
    </row>
    <row r="7498" spans="1:1" x14ac:dyDescent="0.25">
      <c r="A7498" s="323"/>
    </row>
    <row r="7499" spans="1:1" x14ac:dyDescent="0.25">
      <c r="A7499" s="323"/>
    </row>
    <row r="7500" spans="1:1" x14ac:dyDescent="0.25">
      <c r="A7500" s="323"/>
    </row>
    <row r="7501" spans="1:1" x14ac:dyDescent="0.25">
      <c r="A7501" s="323"/>
    </row>
    <row r="7502" spans="1:1" x14ac:dyDescent="0.25">
      <c r="A7502" s="323"/>
    </row>
    <row r="7503" spans="1:1" x14ac:dyDescent="0.25">
      <c r="A7503" s="323"/>
    </row>
    <row r="7504" spans="1:1" x14ac:dyDescent="0.25">
      <c r="A7504" s="323"/>
    </row>
    <row r="7505" spans="1:1" x14ac:dyDescent="0.25">
      <c r="A7505" s="323"/>
    </row>
    <row r="7506" spans="1:1" x14ac:dyDescent="0.25">
      <c r="A7506" s="323"/>
    </row>
    <row r="7507" spans="1:1" x14ac:dyDescent="0.25">
      <c r="A7507" s="323"/>
    </row>
    <row r="7508" spans="1:1" x14ac:dyDescent="0.25">
      <c r="A7508" s="323"/>
    </row>
    <row r="7509" spans="1:1" x14ac:dyDescent="0.25">
      <c r="A7509" s="323"/>
    </row>
    <row r="7510" spans="1:1" x14ac:dyDescent="0.25">
      <c r="A7510" s="323"/>
    </row>
    <row r="7511" spans="1:1" x14ac:dyDescent="0.25">
      <c r="A7511" s="323"/>
    </row>
    <row r="7512" spans="1:1" x14ac:dyDescent="0.25">
      <c r="A7512" s="323"/>
    </row>
    <row r="7513" spans="1:1" x14ac:dyDescent="0.25">
      <c r="A7513" s="323"/>
    </row>
    <row r="7514" spans="1:1" x14ac:dyDescent="0.25">
      <c r="A7514" s="323"/>
    </row>
    <row r="7515" spans="1:1" x14ac:dyDescent="0.25">
      <c r="A7515" s="323"/>
    </row>
    <row r="7516" spans="1:1" x14ac:dyDescent="0.25">
      <c r="A7516" s="323"/>
    </row>
    <row r="7517" spans="1:1" x14ac:dyDescent="0.25">
      <c r="A7517" s="323"/>
    </row>
    <row r="7518" spans="1:1" x14ac:dyDescent="0.25">
      <c r="A7518" s="323"/>
    </row>
    <row r="7519" spans="1:1" x14ac:dyDescent="0.25">
      <c r="A7519" s="323"/>
    </row>
    <row r="7520" spans="1:1" x14ac:dyDescent="0.25">
      <c r="A7520" s="323"/>
    </row>
    <row r="7521" spans="1:1" x14ac:dyDescent="0.25">
      <c r="A7521" s="323"/>
    </row>
    <row r="7522" spans="1:1" x14ac:dyDescent="0.25">
      <c r="A7522" s="323"/>
    </row>
    <row r="7523" spans="1:1" x14ac:dyDescent="0.25">
      <c r="A7523" s="323"/>
    </row>
    <row r="7524" spans="1:1" x14ac:dyDescent="0.25">
      <c r="A7524" s="323"/>
    </row>
    <row r="7525" spans="1:1" x14ac:dyDescent="0.25">
      <c r="A7525" s="323"/>
    </row>
    <row r="7526" spans="1:1" x14ac:dyDescent="0.25">
      <c r="A7526" s="323"/>
    </row>
    <row r="7527" spans="1:1" x14ac:dyDescent="0.25">
      <c r="A7527" s="323"/>
    </row>
    <row r="7528" spans="1:1" x14ac:dyDescent="0.25">
      <c r="A7528" s="323"/>
    </row>
    <row r="7529" spans="1:1" x14ac:dyDescent="0.25">
      <c r="A7529" s="323"/>
    </row>
    <row r="7530" spans="1:1" x14ac:dyDescent="0.25">
      <c r="A7530" s="323"/>
    </row>
    <row r="7531" spans="1:1" x14ac:dyDescent="0.25">
      <c r="A7531" s="323"/>
    </row>
    <row r="7532" spans="1:1" x14ac:dyDescent="0.25">
      <c r="A7532" s="323"/>
    </row>
    <row r="7533" spans="1:1" x14ac:dyDescent="0.25">
      <c r="A7533" s="323"/>
    </row>
    <row r="7534" spans="1:1" x14ac:dyDescent="0.25">
      <c r="A7534" s="323"/>
    </row>
    <row r="7535" spans="1:1" x14ac:dyDescent="0.25">
      <c r="A7535" s="323"/>
    </row>
    <row r="7536" spans="1:1" x14ac:dyDescent="0.25">
      <c r="A7536" s="323"/>
    </row>
    <row r="7537" spans="1:1" x14ac:dyDescent="0.25">
      <c r="A7537" s="323"/>
    </row>
    <row r="7538" spans="1:1" x14ac:dyDescent="0.25">
      <c r="A7538" s="323"/>
    </row>
    <row r="7539" spans="1:1" x14ac:dyDescent="0.25">
      <c r="A7539" s="323"/>
    </row>
    <row r="7540" spans="1:1" x14ac:dyDescent="0.25">
      <c r="A7540" s="323"/>
    </row>
    <row r="7541" spans="1:1" x14ac:dyDescent="0.25">
      <c r="A7541" s="323"/>
    </row>
    <row r="7542" spans="1:1" x14ac:dyDescent="0.25">
      <c r="A7542" s="323"/>
    </row>
    <row r="7543" spans="1:1" x14ac:dyDescent="0.25">
      <c r="A7543" s="323"/>
    </row>
    <row r="7544" spans="1:1" x14ac:dyDescent="0.25">
      <c r="A7544" s="323"/>
    </row>
    <row r="7545" spans="1:1" x14ac:dyDescent="0.25">
      <c r="A7545" s="323"/>
    </row>
    <row r="7546" spans="1:1" x14ac:dyDescent="0.25">
      <c r="A7546" s="323"/>
    </row>
    <row r="7547" spans="1:1" x14ac:dyDescent="0.25">
      <c r="A7547" s="323"/>
    </row>
    <row r="7548" spans="1:1" x14ac:dyDescent="0.25">
      <c r="A7548" s="323"/>
    </row>
    <row r="7549" spans="1:1" x14ac:dyDescent="0.25">
      <c r="A7549" s="323"/>
    </row>
    <row r="7550" spans="1:1" x14ac:dyDescent="0.25">
      <c r="A7550" s="323"/>
    </row>
    <row r="7551" spans="1:1" x14ac:dyDescent="0.25">
      <c r="A7551" s="323"/>
    </row>
    <row r="7552" spans="1:1" x14ac:dyDescent="0.25">
      <c r="A7552" s="323"/>
    </row>
    <row r="7553" spans="1:1" x14ac:dyDescent="0.25">
      <c r="A7553" s="323"/>
    </row>
    <row r="7554" spans="1:1" x14ac:dyDescent="0.25">
      <c r="A7554" s="323"/>
    </row>
    <row r="7555" spans="1:1" x14ac:dyDescent="0.25">
      <c r="A7555" s="323"/>
    </row>
    <row r="7556" spans="1:1" x14ac:dyDescent="0.25">
      <c r="A7556" s="323"/>
    </row>
    <row r="7557" spans="1:1" x14ac:dyDescent="0.25">
      <c r="A7557" s="323"/>
    </row>
    <row r="7558" spans="1:1" x14ac:dyDescent="0.25">
      <c r="A7558" s="323"/>
    </row>
    <row r="7559" spans="1:1" x14ac:dyDescent="0.25">
      <c r="A7559" s="323"/>
    </row>
    <row r="7560" spans="1:1" x14ac:dyDescent="0.25">
      <c r="A7560" s="323"/>
    </row>
    <row r="7561" spans="1:1" x14ac:dyDescent="0.25">
      <c r="A7561" s="323"/>
    </row>
    <row r="7562" spans="1:1" x14ac:dyDescent="0.25">
      <c r="A7562" s="323"/>
    </row>
    <row r="7563" spans="1:1" x14ac:dyDescent="0.25">
      <c r="A7563" s="323"/>
    </row>
    <row r="7564" spans="1:1" x14ac:dyDescent="0.25">
      <c r="A7564" s="323"/>
    </row>
    <row r="7565" spans="1:1" x14ac:dyDescent="0.25">
      <c r="A7565" s="323"/>
    </row>
    <row r="7566" spans="1:1" x14ac:dyDescent="0.25">
      <c r="A7566" s="323"/>
    </row>
    <row r="7567" spans="1:1" x14ac:dyDescent="0.25">
      <c r="A7567" s="323"/>
    </row>
    <row r="7568" spans="1:1" x14ac:dyDescent="0.25">
      <c r="A7568" s="323"/>
    </row>
    <row r="7569" spans="1:1" x14ac:dyDescent="0.25">
      <c r="A7569" s="323"/>
    </row>
    <row r="7570" spans="1:1" x14ac:dyDescent="0.25">
      <c r="A7570" s="323"/>
    </row>
    <row r="7571" spans="1:1" x14ac:dyDescent="0.25">
      <c r="A7571" s="323"/>
    </row>
    <row r="7572" spans="1:1" x14ac:dyDescent="0.25">
      <c r="A7572" s="323"/>
    </row>
    <row r="7573" spans="1:1" x14ac:dyDescent="0.25">
      <c r="A7573" s="323"/>
    </row>
    <row r="7574" spans="1:1" x14ac:dyDescent="0.25">
      <c r="A7574" s="323"/>
    </row>
    <row r="7575" spans="1:1" x14ac:dyDescent="0.25">
      <c r="A7575" s="323"/>
    </row>
    <row r="7576" spans="1:1" x14ac:dyDescent="0.25">
      <c r="A7576" s="323"/>
    </row>
    <row r="7577" spans="1:1" x14ac:dyDescent="0.25">
      <c r="A7577" s="323"/>
    </row>
    <row r="7578" spans="1:1" x14ac:dyDescent="0.25">
      <c r="A7578" s="323"/>
    </row>
    <row r="7579" spans="1:1" x14ac:dyDescent="0.25">
      <c r="A7579" s="323"/>
    </row>
    <row r="7580" spans="1:1" x14ac:dyDescent="0.25">
      <c r="A7580" s="323"/>
    </row>
    <row r="7581" spans="1:1" x14ac:dyDescent="0.25">
      <c r="A7581" s="323"/>
    </row>
    <row r="7582" spans="1:1" x14ac:dyDescent="0.25">
      <c r="A7582" s="323"/>
    </row>
    <row r="7583" spans="1:1" x14ac:dyDescent="0.25">
      <c r="A7583" s="323"/>
    </row>
    <row r="7584" spans="1:1" x14ac:dyDescent="0.25">
      <c r="A7584" s="323"/>
    </row>
    <row r="7585" spans="1:1" x14ac:dyDescent="0.25">
      <c r="A7585" s="323"/>
    </row>
    <row r="7586" spans="1:1" x14ac:dyDescent="0.25">
      <c r="A7586" s="323"/>
    </row>
    <row r="7587" spans="1:1" x14ac:dyDescent="0.25">
      <c r="A7587" s="323"/>
    </row>
    <row r="7588" spans="1:1" x14ac:dyDescent="0.25">
      <c r="A7588" s="323"/>
    </row>
    <row r="7589" spans="1:1" x14ac:dyDescent="0.25">
      <c r="A7589" s="323"/>
    </row>
    <row r="7590" spans="1:1" x14ac:dyDescent="0.25">
      <c r="A7590" s="323"/>
    </row>
    <row r="7591" spans="1:1" x14ac:dyDescent="0.25">
      <c r="A7591" s="323"/>
    </row>
    <row r="7592" spans="1:1" x14ac:dyDescent="0.25">
      <c r="A7592" s="323"/>
    </row>
    <row r="7593" spans="1:1" x14ac:dyDescent="0.25">
      <c r="A7593" s="323"/>
    </row>
    <row r="7594" spans="1:1" x14ac:dyDescent="0.25">
      <c r="A7594" s="323"/>
    </row>
    <row r="7595" spans="1:1" x14ac:dyDescent="0.25">
      <c r="A7595" s="323"/>
    </row>
    <row r="7596" spans="1:1" x14ac:dyDescent="0.25">
      <c r="A7596" s="323"/>
    </row>
    <row r="7597" spans="1:1" x14ac:dyDescent="0.25">
      <c r="A7597" s="323"/>
    </row>
    <row r="7598" spans="1:1" x14ac:dyDescent="0.25">
      <c r="A7598" s="323"/>
    </row>
    <row r="7599" spans="1:1" x14ac:dyDescent="0.25">
      <c r="A7599" s="323"/>
    </row>
    <row r="7600" spans="1:1" x14ac:dyDescent="0.25">
      <c r="A7600" s="323"/>
    </row>
    <row r="7601" spans="1:1" x14ac:dyDescent="0.25">
      <c r="A7601" s="323"/>
    </row>
    <row r="7602" spans="1:1" x14ac:dyDescent="0.25">
      <c r="A7602" s="323"/>
    </row>
    <row r="7603" spans="1:1" x14ac:dyDescent="0.25">
      <c r="A7603" s="323"/>
    </row>
    <row r="7604" spans="1:1" x14ac:dyDescent="0.25">
      <c r="A7604" s="323"/>
    </row>
    <row r="7605" spans="1:1" x14ac:dyDescent="0.25">
      <c r="A7605" s="323"/>
    </row>
    <row r="7606" spans="1:1" x14ac:dyDescent="0.25">
      <c r="A7606" s="323"/>
    </row>
    <row r="7607" spans="1:1" x14ac:dyDescent="0.25">
      <c r="A7607" s="323"/>
    </row>
    <row r="7608" spans="1:1" x14ac:dyDescent="0.25">
      <c r="A7608" s="323"/>
    </row>
    <row r="7609" spans="1:1" x14ac:dyDescent="0.25">
      <c r="A7609" s="323"/>
    </row>
    <row r="7610" spans="1:1" x14ac:dyDescent="0.25">
      <c r="A7610" s="323"/>
    </row>
    <row r="7611" spans="1:1" x14ac:dyDescent="0.25">
      <c r="A7611" s="323"/>
    </row>
    <row r="7612" spans="1:1" x14ac:dyDescent="0.25">
      <c r="A7612" s="323"/>
    </row>
    <row r="7613" spans="1:1" x14ac:dyDescent="0.25">
      <c r="A7613" s="323"/>
    </row>
    <row r="7614" spans="1:1" x14ac:dyDescent="0.25">
      <c r="A7614" s="323"/>
    </row>
    <row r="7615" spans="1:1" x14ac:dyDescent="0.25">
      <c r="A7615" s="323"/>
    </row>
    <row r="7616" spans="1:1" x14ac:dyDescent="0.25">
      <c r="A7616" s="323"/>
    </row>
    <row r="7617" spans="1:1" x14ac:dyDescent="0.25">
      <c r="A7617" s="323"/>
    </row>
    <row r="7618" spans="1:1" x14ac:dyDescent="0.25">
      <c r="A7618" s="323"/>
    </row>
    <row r="7619" spans="1:1" x14ac:dyDescent="0.25">
      <c r="A7619" s="323"/>
    </row>
    <row r="7620" spans="1:1" x14ac:dyDescent="0.25">
      <c r="A7620" s="323"/>
    </row>
    <row r="7621" spans="1:1" x14ac:dyDescent="0.25">
      <c r="A7621" s="323"/>
    </row>
    <row r="7622" spans="1:1" x14ac:dyDescent="0.25">
      <c r="A7622" s="323"/>
    </row>
    <row r="7623" spans="1:1" x14ac:dyDescent="0.25">
      <c r="A7623" s="323"/>
    </row>
    <row r="7624" spans="1:1" x14ac:dyDescent="0.25">
      <c r="A7624" s="323"/>
    </row>
    <row r="7625" spans="1:1" x14ac:dyDescent="0.25">
      <c r="A7625" s="323"/>
    </row>
    <row r="7626" spans="1:1" x14ac:dyDescent="0.25">
      <c r="A7626" s="323"/>
    </row>
    <row r="7627" spans="1:1" x14ac:dyDescent="0.25">
      <c r="A7627" s="323"/>
    </row>
    <row r="7628" spans="1:1" x14ac:dyDescent="0.25">
      <c r="A7628" s="323"/>
    </row>
    <row r="7629" spans="1:1" x14ac:dyDescent="0.25">
      <c r="A7629" s="323"/>
    </row>
    <row r="7630" spans="1:1" x14ac:dyDescent="0.25">
      <c r="A7630" s="323"/>
    </row>
    <row r="7631" spans="1:1" x14ac:dyDescent="0.25">
      <c r="A7631" s="323"/>
    </row>
    <row r="7632" spans="1:1" x14ac:dyDescent="0.25">
      <c r="A7632" s="323"/>
    </row>
    <row r="7633" spans="1:1" x14ac:dyDescent="0.25">
      <c r="A7633" s="323"/>
    </row>
    <row r="7634" spans="1:1" x14ac:dyDescent="0.25">
      <c r="A7634" s="323"/>
    </row>
    <row r="7635" spans="1:1" x14ac:dyDescent="0.25">
      <c r="A7635" s="323"/>
    </row>
    <row r="7636" spans="1:1" x14ac:dyDescent="0.25">
      <c r="A7636" s="323"/>
    </row>
    <row r="7637" spans="1:1" x14ac:dyDescent="0.25">
      <c r="A7637" s="323"/>
    </row>
    <row r="7638" spans="1:1" x14ac:dyDescent="0.25">
      <c r="A7638" s="323"/>
    </row>
    <row r="7639" spans="1:1" x14ac:dyDescent="0.25">
      <c r="A7639" s="323"/>
    </row>
    <row r="7640" spans="1:1" x14ac:dyDescent="0.25">
      <c r="A7640" s="323"/>
    </row>
    <row r="7641" spans="1:1" x14ac:dyDescent="0.25">
      <c r="A7641" s="323"/>
    </row>
    <row r="7642" spans="1:1" x14ac:dyDescent="0.25">
      <c r="A7642" s="323"/>
    </row>
    <row r="7643" spans="1:1" x14ac:dyDescent="0.25">
      <c r="A7643" s="323"/>
    </row>
    <row r="7644" spans="1:1" x14ac:dyDescent="0.25">
      <c r="A7644" s="323"/>
    </row>
    <row r="7645" spans="1:1" x14ac:dyDescent="0.25">
      <c r="A7645" s="323"/>
    </row>
    <row r="7646" spans="1:1" x14ac:dyDescent="0.25">
      <c r="A7646" s="323"/>
    </row>
    <row r="7647" spans="1:1" x14ac:dyDescent="0.25">
      <c r="A7647" s="323"/>
    </row>
    <row r="7648" spans="1:1" x14ac:dyDescent="0.25">
      <c r="A7648" s="323"/>
    </row>
    <row r="7649" spans="1:1" x14ac:dyDescent="0.25">
      <c r="A7649" s="323"/>
    </row>
    <row r="7650" spans="1:1" x14ac:dyDescent="0.25">
      <c r="A7650" s="323"/>
    </row>
    <row r="7651" spans="1:1" x14ac:dyDescent="0.25">
      <c r="A7651" s="323"/>
    </row>
    <row r="7652" spans="1:1" x14ac:dyDescent="0.25">
      <c r="A7652" s="323"/>
    </row>
    <row r="7653" spans="1:1" x14ac:dyDescent="0.25">
      <c r="A7653" s="323"/>
    </row>
    <row r="7654" spans="1:1" x14ac:dyDescent="0.25">
      <c r="A7654" s="323"/>
    </row>
    <row r="7655" spans="1:1" x14ac:dyDescent="0.25">
      <c r="A7655" s="323"/>
    </row>
    <row r="7656" spans="1:1" x14ac:dyDescent="0.25">
      <c r="A7656" s="323"/>
    </row>
    <row r="7657" spans="1:1" x14ac:dyDescent="0.25">
      <c r="A7657" s="323"/>
    </row>
    <row r="7658" spans="1:1" x14ac:dyDescent="0.25">
      <c r="A7658" s="323"/>
    </row>
    <row r="7659" spans="1:1" x14ac:dyDescent="0.25">
      <c r="A7659" s="323"/>
    </row>
    <row r="7660" spans="1:1" x14ac:dyDescent="0.25">
      <c r="A7660" s="323"/>
    </row>
    <row r="7661" spans="1:1" x14ac:dyDescent="0.25">
      <c r="A7661" s="323"/>
    </row>
    <row r="7662" spans="1:1" x14ac:dyDescent="0.25">
      <c r="A7662" s="323"/>
    </row>
    <row r="7663" spans="1:1" x14ac:dyDescent="0.25">
      <c r="A7663" s="323"/>
    </row>
    <row r="7664" spans="1:1" x14ac:dyDescent="0.25">
      <c r="A7664" s="323"/>
    </row>
    <row r="7665" spans="1:1" x14ac:dyDescent="0.25">
      <c r="A7665" s="323"/>
    </row>
    <row r="7666" spans="1:1" x14ac:dyDescent="0.25">
      <c r="A7666" s="323"/>
    </row>
    <row r="7667" spans="1:1" x14ac:dyDescent="0.25">
      <c r="A7667" s="323"/>
    </row>
    <row r="7668" spans="1:1" x14ac:dyDescent="0.25">
      <c r="A7668" s="323"/>
    </row>
    <row r="7669" spans="1:1" x14ac:dyDescent="0.25">
      <c r="A7669" s="323"/>
    </row>
    <row r="7670" spans="1:1" x14ac:dyDescent="0.25">
      <c r="A7670" s="323"/>
    </row>
    <row r="7671" spans="1:1" x14ac:dyDescent="0.25">
      <c r="A7671" s="323"/>
    </row>
    <row r="7672" spans="1:1" x14ac:dyDescent="0.25">
      <c r="A7672" s="323"/>
    </row>
    <row r="7673" spans="1:1" x14ac:dyDescent="0.25">
      <c r="A7673" s="323"/>
    </row>
    <row r="7674" spans="1:1" x14ac:dyDescent="0.25">
      <c r="A7674" s="323"/>
    </row>
    <row r="7675" spans="1:1" x14ac:dyDescent="0.25">
      <c r="A7675" s="323"/>
    </row>
    <row r="7676" spans="1:1" x14ac:dyDescent="0.25">
      <c r="A7676" s="323"/>
    </row>
    <row r="7677" spans="1:1" x14ac:dyDescent="0.25">
      <c r="A7677" s="323"/>
    </row>
    <row r="7678" spans="1:1" x14ac:dyDescent="0.25">
      <c r="A7678" s="323"/>
    </row>
    <row r="7679" spans="1:1" x14ac:dyDescent="0.25">
      <c r="A7679" s="323"/>
    </row>
    <row r="7680" spans="1:1" x14ac:dyDescent="0.25">
      <c r="A7680" s="323"/>
    </row>
    <row r="7681" spans="1:1" x14ac:dyDescent="0.25">
      <c r="A7681" s="323"/>
    </row>
    <row r="7682" spans="1:1" x14ac:dyDescent="0.25">
      <c r="A7682" s="323"/>
    </row>
    <row r="7683" spans="1:1" x14ac:dyDescent="0.25">
      <c r="A7683" s="323"/>
    </row>
    <row r="7684" spans="1:1" x14ac:dyDescent="0.25">
      <c r="A7684" s="323"/>
    </row>
    <row r="7685" spans="1:1" x14ac:dyDescent="0.25">
      <c r="A7685" s="323"/>
    </row>
    <row r="7686" spans="1:1" x14ac:dyDescent="0.25">
      <c r="A7686" s="323"/>
    </row>
    <row r="7687" spans="1:1" x14ac:dyDescent="0.25">
      <c r="A7687" s="323"/>
    </row>
    <row r="7688" spans="1:1" x14ac:dyDescent="0.25">
      <c r="A7688" s="323"/>
    </row>
    <row r="7689" spans="1:1" x14ac:dyDescent="0.25">
      <c r="A7689" s="323"/>
    </row>
    <row r="7690" spans="1:1" x14ac:dyDescent="0.25">
      <c r="A7690" s="323"/>
    </row>
    <row r="7691" spans="1:1" x14ac:dyDescent="0.25">
      <c r="A7691" s="323"/>
    </row>
    <row r="7692" spans="1:1" x14ac:dyDescent="0.25">
      <c r="A7692" s="323"/>
    </row>
    <row r="7693" spans="1:1" x14ac:dyDescent="0.25">
      <c r="A7693" s="323"/>
    </row>
    <row r="7694" spans="1:1" x14ac:dyDescent="0.25">
      <c r="A7694" s="323"/>
    </row>
    <row r="7695" spans="1:1" x14ac:dyDescent="0.25">
      <c r="A7695" s="323"/>
    </row>
    <row r="7696" spans="1:1" x14ac:dyDescent="0.25">
      <c r="A7696" s="323"/>
    </row>
    <row r="7697" spans="1:1" x14ac:dyDescent="0.25">
      <c r="A7697" s="323"/>
    </row>
    <row r="7698" spans="1:1" x14ac:dyDescent="0.25">
      <c r="A7698" s="323"/>
    </row>
    <row r="7699" spans="1:1" x14ac:dyDescent="0.25">
      <c r="A7699" s="323"/>
    </row>
    <row r="7700" spans="1:1" x14ac:dyDescent="0.25">
      <c r="A7700" s="323"/>
    </row>
    <row r="7701" spans="1:1" x14ac:dyDescent="0.25">
      <c r="A7701" s="323"/>
    </row>
    <row r="7702" spans="1:1" x14ac:dyDescent="0.25">
      <c r="A7702" s="323"/>
    </row>
    <row r="7703" spans="1:1" x14ac:dyDescent="0.25">
      <c r="A7703" s="323"/>
    </row>
    <row r="7704" spans="1:1" x14ac:dyDescent="0.25">
      <c r="A7704" s="323"/>
    </row>
    <row r="7705" spans="1:1" x14ac:dyDescent="0.25">
      <c r="A7705" s="323"/>
    </row>
    <row r="7706" spans="1:1" x14ac:dyDescent="0.25">
      <c r="A7706" s="323"/>
    </row>
    <row r="7707" spans="1:1" x14ac:dyDescent="0.25">
      <c r="A7707" s="323"/>
    </row>
    <row r="7708" spans="1:1" x14ac:dyDescent="0.25">
      <c r="A7708" s="323"/>
    </row>
    <row r="7709" spans="1:1" x14ac:dyDescent="0.25">
      <c r="A7709" s="323"/>
    </row>
    <row r="7710" spans="1:1" x14ac:dyDescent="0.25">
      <c r="A7710" s="323"/>
    </row>
    <row r="7711" spans="1:1" x14ac:dyDescent="0.25">
      <c r="A7711" s="323"/>
    </row>
    <row r="7712" spans="1:1" x14ac:dyDescent="0.25">
      <c r="A7712" s="323"/>
    </row>
    <row r="7713" spans="1:1" x14ac:dyDescent="0.25">
      <c r="A7713" s="323"/>
    </row>
    <row r="7714" spans="1:1" x14ac:dyDescent="0.25">
      <c r="A7714" s="323"/>
    </row>
    <row r="7715" spans="1:1" x14ac:dyDescent="0.25">
      <c r="A7715" s="323"/>
    </row>
    <row r="7716" spans="1:1" x14ac:dyDescent="0.25">
      <c r="A7716" s="323"/>
    </row>
    <row r="7717" spans="1:1" x14ac:dyDescent="0.25">
      <c r="A7717" s="323"/>
    </row>
    <row r="7718" spans="1:1" x14ac:dyDescent="0.25">
      <c r="A7718" s="323"/>
    </row>
    <row r="7719" spans="1:1" x14ac:dyDescent="0.25">
      <c r="A7719" s="323"/>
    </row>
    <row r="7720" spans="1:1" x14ac:dyDescent="0.25">
      <c r="A7720" s="323"/>
    </row>
    <row r="7721" spans="1:1" x14ac:dyDescent="0.25">
      <c r="A7721" s="323"/>
    </row>
    <row r="7722" spans="1:1" x14ac:dyDescent="0.25">
      <c r="A7722" s="323"/>
    </row>
    <row r="7723" spans="1:1" x14ac:dyDescent="0.25">
      <c r="A7723" s="323"/>
    </row>
    <row r="7724" spans="1:1" x14ac:dyDescent="0.25">
      <c r="A7724" s="323"/>
    </row>
    <row r="7725" spans="1:1" x14ac:dyDescent="0.25">
      <c r="A7725" s="323"/>
    </row>
    <row r="7726" spans="1:1" x14ac:dyDescent="0.25">
      <c r="A7726" s="323"/>
    </row>
    <row r="7727" spans="1:1" x14ac:dyDescent="0.25">
      <c r="A7727" s="323"/>
    </row>
    <row r="7728" spans="1:1" x14ac:dyDescent="0.25">
      <c r="A7728" s="323"/>
    </row>
    <row r="7729" spans="1:1" x14ac:dyDescent="0.25">
      <c r="A7729" s="323"/>
    </row>
    <row r="7730" spans="1:1" x14ac:dyDescent="0.25">
      <c r="A7730" s="323"/>
    </row>
    <row r="7731" spans="1:1" x14ac:dyDescent="0.25">
      <c r="A7731" s="323"/>
    </row>
    <row r="7732" spans="1:1" x14ac:dyDescent="0.25">
      <c r="A7732" s="323"/>
    </row>
    <row r="7733" spans="1:1" x14ac:dyDescent="0.25">
      <c r="A7733" s="323"/>
    </row>
    <row r="7734" spans="1:1" x14ac:dyDescent="0.25">
      <c r="A7734" s="323"/>
    </row>
    <row r="7735" spans="1:1" x14ac:dyDescent="0.25">
      <c r="A7735" s="323"/>
    </row>
    <row r="7736" spans="1:1" x14ac:dyDescent="0.25">
      <c r="A7736" s="323"/>
    </row>
    <row r="7737" spans="1:1" x14ac:dyDescent="0.25">
      <c r="A7737" s="323"/>
    </row>
    <row r="7738" spans="1:1" x14ac:dyDescent="0.25">
      <c r="A7738" s="323"/>
    </row>
    <row r="7739" spans="1:1" x14ac:dyDescent="0.25">
      <c r="A7739" s="323"/>
    </row>
    <row r="7740" spans="1:1" x14ac:dyDescent="0.25">
      <c r="A7740" s="323"/>
    </row>
    <row r="7741" spans="1:1" x14ac:dyDescent="0.25">
      <c r="A7741" s="323"/>
    </row>
    <row r="7742" spans="1:1" x14ac:dyDescent="0.25">
      <c r="A7742" s="323"/>
    </row>
    <row r="7743" spans="1:1" x14ac:dyDescent="0.25">
      <c r="A7743" s="323"/>
    </row>
    <row r="7744" spans="1:1" x14ac:dyDescent="0.25">
      <c r="A7744" s="323"/>
    </row>
    <row r="7745" spans="1:1" x14ac:dyDescent="0.25">
      <c r="A7745" s="323"/>
    </row>
    <row r="7746" spans="1:1" x14ac:dyDescent="0.25">
      <c r="A7746" s="323"/>
    </row>
    <row r="7747" spans="1:1" x14ac:dyDescent="0.25">
      <c r="A7747" s="323"/>
    </row>
    <row r="7748" spans="1:1" x14ac:dyDescent="0.25">
      <c r="A7748" s="323"/>
    </row>
    <row r="7749" spans="1:1" x14ac:dyDescent="0.25">
      <c r="A7749" s="323"/>
    </row>
    <row r="7750" spans="1:1" x14ac:dyDescent="0.25">
      <c r="A7750" s="323"/>
    </row>
    <row r="7751" spans="1:1" x14ac:dyDescent="0.25">
      <c r="A7751" s="323"/>
    </row>
    <row r="7752" spans="1:1" x14ac:dyDescent="0.25">
      <c r="A7752" s="323"/>
    </row>
    <row r="7753" spans="1:1" x14ac:dyDescent="0.25">
      <c r="A7753" s="323"/>
    </row>
    <row r="7754" spans="1:1" x14ac:dyDescent="0.25">
      <c r="A7754" s="323"/>
    </row>
    <row r="7755" spans="1:1" x14ac:dyDescent="0.25">
      <c r="A7755" s="323"/>
    </row>
    <row r="7756" spans="1:1" x14ac:dyDescent="0.25">
      <c r="A7756" s="323"/>
    </row>
    <row r="7757" spans="1:1" x14ac:dyDescent="0.25">
      <c r="A7757" s="323"/>
    </row>
    <row r="7758" spans="1:1" x14ac:dyDescent="0.25">
      <c r="A7758" s="323"/>
    </row>
    <row r="7759" spans="1:1" x14ac:dyDescent="0.25">
      <c r="A7759" s="323"/>
    </row>
    <row r="7760" spans="1:1" x14ac:dyDescent="0.25">
      <c r="A7760" s="323"/>
    </row>
    <row r="7761" spans="1:1" x14ac:dyDescent="0.25">
      <c r="A7761" s="323"/>
    </row>
    <row r="7762" spans="1:1" x14ac:dyDescent="0.25">
      <c r="A7762" s="323"/>
    </row>
    <row r="7763" spans="1:1" x14ac:dyDescent="0.25">
      <c r="A7763" s="323"/>
    </row>
    <row r="7764" spans="1:1" x14ac:dyDescent="0.25">
      <c r="A7764" s="323"/>
    </row>
    <row r="7765" spans="1:1" x14ac:dyDescent="0.25">
      <c r="A7765" s="323"/>
    </row>
    <row r="7766" spans="1:1" x14ac:dyDescent="0.25">
      <c r="A7766" s="323"/>
    </row>
    <row r="7767" spans="1:1" x14ac:dyDescent="0.25">
      <c r="A7767" s="323"/>
    </row>
    <row r="7768" spans="1:1" x14ac:dyDescent="0.25">
      <c r="A7768" s="323"/>
    </row>
    <row r="7769" spans="1:1" x14ac:dyDescent="0.25">
      <c r="A7769" s="323"/>
    </row>
    <row r="7770" spans="1:1" x14ac:dyDescent="0.25">
      <c r="A7770" s="323"/>
    </row>
    <row r="7771" spans="1:1" x14ac:dyDescent="0.25">
      <c r="A7771" s="323"/>
    </row>
    <row r="7772" spans="1:1" x14ac:dyDescent="0.25">
      <c r="A7772" s="323"/>
    </row>
    <row r="7773" spans="1:1" x14ac:dyDescent="0.25">
      <c r="A7773" s="323"/>
    </row>
    <row r="7774" spans="1:1" x14ac:dyDescent="0.25">
      <c r="A7774" s="323"/>
    </row>
    <row r="7775" spans="1:1" x14ac:dyDescent="0.25">
      <c r="A7775" s="323"/>
    </row>
    <row r="7776" spans="1:1" x14ac:dyDescent="0.25">
      <c r="A7776" s="323"/>
    </row>
    <row r="7777" spans="1:1" x14ac:dyDescent="0.25">
      <c r="A7777" s="323"/>
    </row>
    <row r="7778" spans="1:1" x14ac:dyDescent="0.25">
      <c r="A7778" s="323"/>
    </row>
    <row r="7779" spans="1:1" x14ac:dyDescent="0.25">
      <c r="A7779" s="323"/>
    </row>
    <row r="7780" spans="1:1" x14ac:dyDescent="0.25">
      <c r="A7780" s="323"/>
    </row>
    <row r="7781" spans="1:1" x14ac:dyDescent="0.25">
      <c r="A7781" s="323"/>
    </row>
    <row r="7782" spans="1:1" x14ac:dyDescent="0.25">
      <c r="A7782" s="323"/>
    </row>
    <row r="7783" spans="1:1" x14ac:dyDescent="0.25">
      <c r="A7783" s="323"/>
    </row>
    <row r="7784" spans="1:1" x14ac:dyDescent="0.25">
      <c r="A7784" s="323"/>
    </row>
    <row r="7785" spans="1:1" x14ac:dyDescent="0.25">
      <c r="A7785" s="323"/>
    </row>
    <row r="7786" spans="1:1" x14ac:dyDescent="0.25">
      <c r="A7786" s="323"/>
    </row>
    <row r="7787" spans="1:1" x14ac:dyDescent="0.25">
      <c r="A7787" s="323"/>
    </row>
    <row r="7788" spans="1:1" x14ac:dyDescent="0.25">
      <c r="A7788" s="323"/>
    </row>
    <row r="7789" spans="1:1" x14ac:dyDescent="0.25">
      <c r="A7789" s="323"/>
    </row>
    <row r="7790" spans="1:1" x14ac:dyDescent="0.25">
      <c r="A7790" s="323"/>
    </row>
    <row r="7791" spans="1:1" x14ac:dyDescent="0.25">
      <c r="A7791" s="323"/>
    </row>
    <row r="7792" spans="1:1" x14ac:dyDescent="0.25">
      <c r="A7792" s="323"/>
    </row>
    <row r="7793" spans="1:1" x14ac:dyDescent="0.25">
      <c r="A7793" s="323"/>
    </row>
    <row r="7794" spans="1:1" x14ac:dyDescent="0.25">
      <c r="A7794" s="323"/>
    </row>
    <row r="7795" spans="1:1" x14ac:dyDescent="0.25">
      <c r="A7795" s="323"/>
    </row>
    <row r="7796" spans="1:1" x14ac:dyDescent="0.25">
      <c r="A7796" s="323"/>
    </row>
    <row r="7797" spans="1:1" x14ac:dyDescent="0.25">
      <c r="A7797" s="323"/>
    </row>
    <row r="7798" spans="1:1" x14ac:dyDescent="0.25">
      <c r="A7798" s="323"/>
    </row>
    <row r="7799" spans="1:1" x14ac:dyDescent="0.25">
      <c r="A7799" s="323"/>
    </row>
    <row r="7800" spans="1:1" x14ac:dyDescent="0.25">
      <c r="A7800" s="323"/>
    </row>
    <row r="7801" spans="1:1" x14ac:dyDescent="0.25">
      <c r="A7801" s="323"/>
    </row>
    <row r="7802" spans="1:1" x14ac:dyDescent="0.25">
      <c r="A7802" s="323"/>
    </row>
    <row r="7803" spans="1:1" x14ac:dyDescent="0.25">
      <c r="A7803" s="323"/>
    </row>
    <row r="7804" spans="1:1" x14ac:dyDescent="0.25">
      <c r="A7804" s="323"/>
    </row>
    <row r="7805" spans="1:1" x14ac:dyDescent="0.25">
      <c r="A7805" s="323"/>
    </row>
    <row r="7806" spans="1:1" x14ac:dyDescent="0.25">
      <c r="A7806" s="323"/>
    </row>
    <row r="7807" spans="1:1" x14ac:dyDescent="0.25">
      <c r="A7807" s="323"/>
    </row>
    <row r="7808" spans="1:1" x14ac:dyDescent="0.25">
      <c r="A7808" s="323"/>
    </row>
    <row r="7809" spans="1:1" x14ac:dyDescent="0.25">
      <c r="A7809" s="323"/>
    </row>
    <row r="7810" spans="1:1" x14ac:dyDescent="0.25">
      <c r="A7810" s="323"/>
    </row>
    <row r="7811" spans="1:1" x14ac:dyDescent="0.25">
      <c r="A7811" s="323"/>
    </row>
    <row r="7812" spans="1:1" x14ac:dyDescent="0.25">
      <c r="A7812" s="323"/>
    </row>
    <row r="7813" spans="1:1" x14ac:dyDescent="0.25">
      <c r="A7813" s="323"/>
    </row>
    <row r="7814" spans="1:1" x14ac:dyDescent="0.25">
      <c r="A7814" s="323"/>
    </row>
    <row r="7815" spans="1:1" x14ac:dyDescent="0.25">
      <c r="A7815" s="323"/>
    </row>
    <row r="7816" spans="1:1" x14ac:dyDescent="0.25">
      <c r="A7816" s="323"/>
    </row>
    <row r="7817" spans="1:1" x14ac:dyDescent="0.25">
      <c r="A7817" s="323"/>
    </row>
    <row r="7818" spans="1:1" x14ac:dyDescent="0.25">
      <c r="A7818" s="323"/>
    </row>
    <row r="7819" spans="1:1" x14ac:dyDescent="0.25">
      <c r="A7819" s="323"/>
    </row>
    <row r="7820" spans="1:1" x14ac:dyDescent="0.25">
      <c r="A7820" s="323"/>
    </row>
    <row r="7821" spans="1:1" x14ac:dyDescent="0.25">
      <c r="A7821" s="323"/>
    </row>
    <row r="7822" spans="1:1" x14ac:dyDescent="0.25">
      <c r="A7822" s="323"/>
    </row>
    <row r="7823" spans="1:1" x14ac:dyDescent="0.25">
      <c r="A7823" s="323"/>
    </row>
    <row r="7824" spans="1:1" x14ac:dyDescent="0.25">
      <c r="A7824" s="323"/>
    </row>
    <row r="7825" spans="1:1" x14ac:dyDescent="0.25">
      <c r="A7825" s="323"/>
    </row>
    <row r="7826" spans="1:1" x14ac:dyDescent="0.25">
      <c r="A7826" s="323"/>
    </row>
    <row r="7827" spans="1:1" x14ac:dyDescent="0.25">
      <c r="A7827" s="323"/>
    </row>
    <row r="7828" spans="1:1" x14ac:dyDescent="0.25">
      <c r="A7828" s="323"/>
    </row>
    <row r="7829" spans="1:1" x14ac:dyDescent="0.25">
      <c r="A7829" s="323"/>
    </row>
    <row r="7830" spans="1:1" x14ac:dyDescent="0.25">
      <c r="A7830" s="323"/>
    </row>
    <row r="7831" spans="1:1" x14ac:dyDescent="0.25">
      <c r="A7831" s="323"/>
    </row>
    <row r="7832" spans="1:1" x14ac:dyDescent="0.25">
      <c r="A7832" s="323"/>
    </row>
    <row r="7833" spans="1:1" x14ac:dyDescent="0.25">
      <c r="A7833" s="323"/>
    </row>
    <row r="7834" spans="1:1" x14ac:dyDescent="0.25">
      <c r="A7834" s="323"/>
    </row>
    <row r="7835" spans="1:1" x14ac:dyDescent="0.25">
      <c r="A7835" s="323"/>
    </row>
    <row r="7836" spans="1:1" x14ac:dyDescent="0.25">
      <c r="A7836" s="323"/>
    </row>
    <row r="7837" spans="1:1" x14ac:dyDescent="0.25">
      <c r="A7837" s="323"/>
    </row>
    <row r="7838" spans="1:1" x14ac:dyDescent="0.25">
      <c r="A7838" s="323"/>
    </row>
    <row r="7839" spans="1:1" x14ac:dyDescent="0.25">
      <c r="A7839" s="323"/>
    </row>
    <row r="7840" spans="1:1" x14ac:dyDescent="0.25">
      <c r="A7840" s="323"/>
    </row>
    <row r="7841" spans="1:1" x14ac:dyDescent="0.25">
      <c r="A7841" s="323"/>
    </row>
    <row r="7842" spans="1:1" x14ac:dyDescent="0.25">
      <c r="A7842" s="323"/>
    </row>
    <row r="7843" spans="1:1" x14ac:dyDescent="0.25">
      <c r="A7843" s="323"/>
    </row>
    <row r="7844" spans="1:1" x14ac:dyDescent="0.25">
      <c r="A7844" s="323"/>
    </row>
    <row r="7845" spans="1:1" x14ac:dyDescent="0.25">
      <c r="A7845" s="323"/>
    </row>
    <row r="7846" spans="1:1" x14ac:dyDescent="0.25">
      <c r="A7846" s="323"/>
    </row>
    <row r="7847" spans="1:1" x14ac:dyDescent="0.25">
      <c r="A7847" s="323"/>
    </row>
    <row r="7848" spans="1:1" x14ac:dyDescent="0.25">
      <c r="A7848" s="323"/>
    </row>
    <row r="7849" spans="1:1" x14ac:dyDescent="0.25">
      <c r="A7849" s="323"/>
    </row>
    <row r="7850" spans="1:1" x14ac:dyDescent="0.25">
      <c r="A7850" s="323"/>
    </row>
    <row r="7851" spans="1:1" x14ac:dyDescent="0.25">
      <c r="A7851" s="323"/>
    </row>
    <row r="7852" spans="1:1" x14ac:dyDescent="0.25">
      <c r="A7852" s="323"/>
    </row>
    <row r="7853" spans="1:1" x14ac:dyDescent="0.25">
      <c r="A7853" s="323"/>
    </row>
    <row r="7854" spans="1:1" x14ac:dyDescent="0.25">
      <c r="A7854" s="323"/>
    </row>
    <row r="7855" spans="1:1" x14ac:dyDescent="0.25">
      <c r="A7855" s="323"/>
    </row>
    <row r="7856" spans="1:1" x14ac:dyDescent="0.25">
      <c r="A7856" s="323"/>
    </row>
    <row r="7857" spans="1:1" x14ac:dyDescent="0.25">
      <c r="A7857" s="323"/>
    </row>
    <row r="7858" spans="1:1" x14ac:dyDescent="0.25">
      <c r="A7858" s="323"/>
    </row>
    <row r="7859" spans="1:1" x14ac:dyDescent="0.25">
      <c r="A7859" s="323"/>
    </row>
    <row r="7860" spans="1:1" x14ac:dyDescent="0.25">
      <c r="A7860" s="323"/>
    </row>
    <row r="7861" spans="1:1" x14ac:dyDescent="0.25">
      <c r="A7861" s="323"/>
    </row>
    <row r="7862" spans="1:1" x14ac:dyDescent="0.25">
      <c r="A7862" s="323"/>
    </row>
    <row r="7863" spans="1:1" x14ac:dyDescent="0.25">
      <c r="A7863" s="323"/>
    </row>
    <row r="7864" spans="1:1" x14ac:dyDescent="0.25">
      <c r="A7864" s="323"/>
    </row>
    <row r="7865" spans="1:1" x14ac:dyDescent="0.25">
      <c r="A7865" s="323"/>
    </row>
    <row r="7866" spans="1:1" x14ac:dyDescent="0.25">
      <c r="A7866" s="323"/>
    </row>
    <row r="7867" spans="1:1" x14ac:dyDescent="0.25">
      <c r="A7867" s="323"/>
    </row>
    <row r="7868" spans="1:1" x14ac:dyDescent="0.25">
      <c r="A7868" s="323"/>
    </row>
    <row r="7869" spans="1:1" x14ac:dyDescent="0.25">
      <c r="A7869" s="323"/>
    </row>
    <row r="7870" spans="1:1" x14ac:dyDescent="0.25">
      <c r="A7870" s="323"/>
    </row>
    <row r="7871" spans="1:1" x14ac:dyDescent="0.25">
      <c r="A7871" s="323"/>
    </row>
    <row r="7872" spans="1:1" x14ac:dyDescent="0.25">
      <c r="A7872" s="323"/>
    </row>
    <row r="7873" spans="1:1" x14ac:dyDescent="0.25">
      <c r="A7873" s="323"/>
    </row>
    <row r="7874" spans="1:1" x14ac:dyDescent="0.25">
      <c r="A7874" s="323"/>
    </row>
    <row r="7875" spans="1:1" x14ac:dyDescent="0.25">
      <c r="A7875" s="323"/>
    </row>
    <row r="7876" spans="1:1" x14ac:dyDescent="0.25">
      <c r="A7876" s="323"/>
    </row>
    <row r="7877" spans="1:1" x14ac:dyDescent="0.25">
      <c r="A7877" s="323"/>
    </row>
    <row r="7878" spans="1:1" x14ac:dyDescent="0.25">
      <c r="A7878" s="323"/>
    </row>
    <row r="7879" spans="1:1" x14ac:dyDescent="0.25">
      <c r="A7879" s="323"/>
    </row>
    <row r="7880" spans="1:1" x14ac:dyDescent="0.25">
      <c r="A7880" s="323"/>
    </row>
    <row r="7881" spans="1:1" x14ac:dyDescent="0.25">
      <c r="A7881" s="323"/>
    </row>
    <row r="7882" spans="1:1" x14ac:dyDescent="0.25">
      <c r="A7882" s="323"/>
    </row>
    <row r="7883" spans="1:1" x14ac:dyDescent="0.25">
      <c r="A7883" s="323"/>
    </row>
    <row r="7884" spans="1:1" x14ac:dyDescent="0.25">
      <c r="A7884" s="323"/>
    </row>
    <row r="7885" spans="1:1" x14ac:dyDescent="0.25">
      <c r="A7885" s="323"/>
    </row>
    <row r="7886" spans="1:1" x14ac:dyDescent="0.25">
      <c r="A7886" s="323"/>
    </row>
    <row r="7887" spans="1:1" x14ac:dyDescent="0.25">
      <c r="A7887" s="323"/>
    </row>
    <row r="7888" spans="1:1" x14ac:dyDescent="0.25">
      <c r="A7888" s="323"/>
    </row>
    <row r="7889" spans="1:1" x14ac:dyDescent="0.25">
      <c r="A7889" s="323"/>
    </row>
    <row r="7890" spans="1:1" x14ac:dyDescent="0.25">
      <c r="A7890" s="323"/>
    </row>
    <row r="7891" spans="1:1" x14ac:dyDescent="0.25">
      <c r="A7891" s="323"/>
    </row>
    <row r="7892" spans="1:1" x14ac:dyDescent="0.25">
      <c r="A7892" s="323"/>
    </row>
    <row r="7893" spans="1:1" x14ac:dyDescent="0.25">
      <c r="A7893" s="323"/>
    </row>
    <row r="7894" spans="1:1" x14ac:dyDescent="0.25">
      <c r="A7894" s="323"/>
    </row>
    <row r="7895" spans="1:1" x14ac:dyDescent="0.25">
      <c r="A7895" s="323"/>
    </row>
    <row r="7896" spans="1:1" x14ac:dyDescent="0.25">
      <c r="A7896" s="323"/>
    </row>
    <row r="7897" spans="1:1" x14ac:dyDescent="0.25">
      <c r="A7897" s="323"/>
    </row>
    <row r="7898" spans="1:1" x14ac:dyDescent="0.25">
      <c r="A7898" s="323"/>
    </row>
    <row r="7899" spans="1:1" x14ac:dyDescent="0.25">
      <c r="A7899" s="323"/>
    </row>
    <row r="7900" spans="1:1" x14ac:dyDescent="0.25">
      <c r="A7900" s="323"/>
    </row>
    <row r="7901" spans="1:1" x14ac:dyDescent="0.25">
      <c r="A7901" s="323"/>
    </row>
    <row r="7902" spans="1:1" x14ac:dyDescent="0.25">
      <c r="A7902" s="323"/>
    </row>
    <row r="7903" spans="1:1" x14ac:dyDescent="0.25">
      <c r="A7903" s="323"/>
    </row>
    <row r="7904" spans="1:1" x14ac:dyDescent="0.25">
      <c r="A7904" s="323"/>
    </row>
    <row r="7905" spans="1:1" x14ac:dyDescent="0.25">
      <c r="A7905" s="323"/>
    </row>
    <row r="7906" spans="1:1" x14ac:dyDescent="0.25">
      <c r="A7906" s="323"/>
    </row>
    <row r="7907" spans="1:1" x14ac:dyDescent="0.25">
      <c r="A7907" s="323"/>
    </row>
    <row r="7908" spans="1:1" x14ac:dyDescent="0.25">
      <c r="A7908" s="323"/>
    </row>
    <row r="7909" spans="1:1" x14ac:dyDescent="0.25">
      <c r="A7909" s="323"/>
    </row>
    <row r="7910" spans="1:1" x14ac:dyDescent="0.25">
      <c r="A7910" s="323"/>
    </row>
    <row r="7911" spans="1:1" x14ac:dyDescent="0.25">
      <c r="A7911" s="323"/>
    </row>
    <row r="7912" spans="1:1" x14ac:dyDescent="0.25">
      <c r="A7912" s="323"/>
    </row>
    <row r="7913" spans="1:1" x14ac:dyDescent="0.25">
      <c r="A7913" s="323"/>
    </row>
    <row r="7914" spans="1:1" x14ac:dyDescent="0.25">
      <c r="A7914" s="323"/>
    </row>
    <row r="7915" spans="1:1" x14ac:dyDescent="0.25">
      <c r="A7915" s="323"/>
    </row>
    <row r="7916" spans="1:1" x14ac:dyDescent="0.25">
      <c r="A7916" s="323"/>
    </row>
    <row r="7917" spans="1:1" x14ac:dyDescent="0.25">
      <c r="A7917" s="323"/>
    </row>
    <row r="7918" spans="1:1" x14ac:dyDescent="0.25">
      <c r="A7918" s="323"/>
    </row>
    <row r="7919" spans="1:1" x14ac:dyDescent="0.25">
      <c r="A7919" s="323"/>
    </row>
    <row r="7920" spans="1:1" x14ac:dyDescent="0.25">
      <c r="A7920" s="323"/>
    </row>
    <row r="7921" spans="1:1" x14ac:dyDescent="0.25">
      <c r="A7921" s="323"/>
    </row>
    <row r="7922" spans="1:1" x14ac:dyDescent="0.25">
      <c r="A7922" s="323"/>
    </row>
    <row r="7923" spans="1:1" x14ac:dyDescent="0.25">
      <c r="A7923" s="323"/>
    </row>
    <row r="7924" spans="1:1" x14ac:dyDescent="0.25">
      <c r="A7924" s="323"/>
    </row>
    <row r="7925" spans="1:1" x14ac:dyDescent="0.25">
      <c r="A7925" s="323"/>
    </row>
    <row r="7926" spans="1:1" x14ac:dyDescent="0.25">
      <c r="A7926" s="323"/>
    </row>
    <row r="7927" spans="1:1" x14ac:dyDescent="0.25">
      <c r="A7927" s="323"/>
    </row>
    <row r="7928" spans="1:1" x14ac:dyDescent="0.25">
      <c r="A7928" s="323"/>
    </row>
    <row r="7929" spans="1:1" x14ac:dyDescent="0.25">
      <c r="A7929" s="323"/>
    </row>
    <row r="7930" spans="1:1" x14ac:dyDescent="0.25">
      <c r="A7930" s="323"/>
    </row>
    <row r="7931" spans="1:1" x14ac:dyDescent="0.25">
      <c r="A7931" s="323"/>
    </row>
    <row r="7932" spans="1:1" x14ac:dyDescent="0.25">
      <c r="A7932" s="323"/>
    </row>
    <row r="7933" spans="1:1" x14ac:dyDescent="0.25">
      <c r="A7933" s="323"/>
    </row>
    <row r="7934" spans="1:1" x14ac:dyDescent="0.25">
      <c r="A7934" s="323"/>
    </row>
    <row r="7935" spans="1:1" x14ac:dyDescent="0.25">
      <c r="A7935" s="323"/>
    </row>
    <row r="7936" spans="1:1" x14ac:dyDescent="0.25">
      <c r="A7936" s="323"/>
    </row>
    <row r="7937" spans="1:1" x14ac:dyDescent="0.25">
      <c r="A7937" s="323"/>
    </row>
    <row r="7938" spans="1:1" x14ac:dyDescent="0.25">
      <c r="A7938" s="323"/>
    </row>
    <row r="7939" spans="1:1" x14ac:dyDescent="0.25">
      <c r="A7939" s="323"/>
    </row>
    <row r="7940" spans="1:1" x14ac:dyDescent="0.25">
      <c r="A7940" s="323"/>
    </row>
    <row r="7941" spans="1:1" x14ac:dyDescent="0.25">
      <c r="A7941" s="323"/>
    </row>
    <row r="7942" spans="1:1" x14ac:dyDescent="0.25">
      <c r="A7942" s="323"/>
    </row>
    <row r="7943" spans="1:1" x14ac:dyDescent="0.25">
      <c r="A7943" s="323"/>
    </row>
    <row r="7944" spans="1:1" x14ac:dyDescent="0.25">
      <c r="A7944" s="323"/>
    </row>
    <row r="7945" spans="1:1" x14ac:dyDescent="0.25">
      <c r="A7945" s="323"/>
    </row>
    <row r="7946" spans="1:1" x14ac:dyDescent="0.25">
      <c r="A7946" s="323"/>
    </row>
    <row r="7947" spans="1:1" x14ac:dyDescent="0.25">
      <c r="A7947" s="323"/>
    </row>
    <row r="7948" spans="1:1" x14ac:dyDescent="0.25">
      <c r="A7948" s="323"/>
    </row>
    <row r="7949" spans="1:1" x14ac:dyDescent="0.25">
      <c r="A7949" s="323"/>
    </row>
    <row r="7950" spans="1:1" x14ac:dyDescent="0.25">
      <c r="A7950" s="323"/>
    </row>
    <row r="7951" spans="1:1" x14ac:dyDescent="0.25">
      <c r="A7951" s="323"/>
    </row>
    <row r="7952" spans="1:1" x14ac:dyDescent="0.25">
      <c r="A7952" s="323"/>
    </row>
    <row r="7953" spans="1:1" x14ac:dyDescent="0.25">
      <c r="A7953" s="323"/>
    </row>
    <row r="7954" spans="1:1" x14ac:dyDescent="0.25">
      <c r="A7954" s="323"/>
    </row>
    <row r="7955" spans="1:1" x14ac:dyDescent="0.25">
      <c r="A7955" s="323"/>
    </row>
    <row r="7956" spans="1:1" x14ac:dyDescent="0.25">
      <c r="A7956" s="323"/>
    </row>
    <row r="7957" spans="1:1" x14ac:dyDescent="0.25">
      <c r="A7957" s="323"/>
    </row>
    <row r="7958" spans="1:1" x14ac:dyDescent="0.25">
      <c r="A7958" s="323"/>
    </row>
    <row r="7959" spans="1:1" x14ac:dyDescent="0.25">
      <c r="A7959" s="323"/>
    </row>
    <row r="7960" spans="1:1" x14ac:dyDescent="0.25">
      <c r="A7960" s="323"/>
    </row>
    <row r="7961" spans="1:1" x14ac:dyDescent="0.25">
      <c r="A7961" s="323"/>
    </row>
    <row r="7962" spans="1:1" x14ac:dyDescent="0.25">
      <c r="A7962" s="323"/>
    </row>
    <row r="7963" spans="1:1" x14ac:dyDescent="0.25">
      <c r="A7963" s="323"/>
    </row>
    <row r="7964" spans="1:1" x14ac:dyDescent="0.25">
      <c r="A7964" s="323"/>
    </row>
    <row r="7965" spans="1:1" x14ac:dyDescent="0.25">
      <c r="A7965" s="323"/>
    </row>
    <row r="7966" spans="1:1" x14ac:dyDescent="0.25">
      <c r="A7966" s="323"/>
    </row>
    <row r="7967" spans="1:1" x14ac:dyDescent="0.25">
      <c r="A7967" s="323"/>
    </row>
    <row r="7968" spans="1:1" x14ac:dyDescent="0.25">
      <c r="A7968" s="323"/>
    </row>
    <row r="7969" spans="1:1" x14ac:dyDescent="0.25">
      <c r="A7969" s="323"/>
    </row>
    <row r="7970" spans="1:1" x14ac:dyDescent="0.25">
      <c r="A7970" s="323"/>
    </row>
    <row r="7971" spans="1:1" x14ac:dyDescent="0.25">
      <c r="A7971" s="323"/>
    </row>
    <row r="7972" spans="1:1" x14ac:dyDescent="0.25">
      <c r="A7972" s="323"/>
    </row>
    <row r="7973" spans="1:1" x14ac:dyDescent="0.25">
      <c r="A7973" s="323"/>
    </row>
    <row r="7974" spans="1:1" x14ac:dyDescent="0.25">
      <c r="A7974" s="323"/>
    </row>
    <row r="7975" spans="1:1" x14ac:dyDescent="0.25">
      <c r="A7975" s="323"/>
    </row>
    <row r="7976" spans="1:1" x14ac:dyDescent="0.25">
      <c r="A7976" s="323"/>
    </row>
    <row r="7977" spans="1:1" x14ac:dyDescent="0.25">
      <c r="A7977" s="323"/>
    </row>
    <row r="7978" spans="1:1" x14ac:dyDescent="0.25">
      <c r="A7978" s="323"/>
    </row>
    <row r="7979" spans="1:1" x14ac:dyDescent="0.25">
      <c r="A7979" s="323"/>
    </row>
    <row r="7980" spans="1:1" x14ac:dyDescent="0.25">
      <c r="A7980" s="323"/>
    </row>
    <row r="7981" spans="1:1" x14ac:dyDescent="0.25">
      <c r="A7981" s="323"/>
    </row>
    <row r="7982" spans="1:1" x14ac:dyDescent="0.25">
      <c r="A7982" s="323"/>
    </row>
    <row r="7983" spans="1:1" x14ac:dyDescent="0.25">
      <c r="A7983" s="323"/>
    </row>
    <row r="7984" spans="1:1" x14ac:dyDescent="0.25">
      <c r="A7984" s="323"/>
    </row>
    <row r="7985" spans="1:1" x14ac:dyDescent="0.25">
      <c r="A7985" s="323"/>
    </row>
    <row r="7986" spans="1:1" x14ac:dyDescent="0.25">
      <c r="A7986" s="323"/>
    </row>
    <row r="7987" spans="1:1" x14ac:dyDescent="0.25">
      <c r="A7987" s="323"/>
    </row>
    <row r="7988" spans="1:1" x14ac:dyDescent="0.25">
      <c r="A7988" s="323"/>
    </row>
    <row r="7989" spans="1:1" x14ac:dyDescent="0.25">
      <c r="A7989" s="323"/>
    </row>
    <row r="7990" spans="1:1" x14ac:dyDescent="0.25">
      <c r="A7990" s="323"/>
    </row>
    <row r="7991" spans="1:1" x14ac:dyDescent="0.25">
      <c r="A7991" s="323"/>
    </row>
    <row r="7992" spans="1:1" x14ac:dyDescent="0.25">
      <c r="A7992" s="323"/>
    </row>
    <row r="7993" spans="1:1" x14ac:dyDescent="0.25">
      <c r="A7993" s="323"/>
    </row>
    <row r="7994" spans="1:1" x14ac:dyDescent="0.25">
      <c r="A7994" s="323"/>
    </row>
    <row r="7995" spans="1:1" x14ac:dyDescent="0.25">
      <c r="A7995" s="323"/>
    </row>
    <row r="7996" spans="1:1" x14ac:dyDescent="0.25">
      <c r="A7996" s="323"/>
    </row>
    <row r="7997" spans="1:1" x14ac:dyDescent="0.25">
      <c r="A7997" s="323"/>
    </row>
    <row r="7998" spans="1:1" x14ac:dyDescent="0.25">
      <c r="A7998" s="323"/>
    </row>
    <row r="7999" spans="1:1" x14ac:dyDescent="0.25">
      <c r="A7999" s="323"/>
    </row>
    <row r="8000" spans="1:1" x14ac:dyDescent="0.25">
      <c r="A8000" s="323"/>
    </row>
    <row r="8001" spans="1:1" x14ac:dyDescent="0.25">
      <c r="A8001" s="323"/>
    </row>
    <row r="8002" spans="1:1" x14ac:dyDescent="0.25">
      <c r="A8002" s="323"/>
    </row>
    <row r="8003" spans="1:1" x14ac:dyDescent="0.25">
      <c r="A8003" s="323"/>
    </row>
    <row r="8004" spans="1:1" x14ac:dyDescent="0.25">
      <c r="A8004" s="323"/>
    </row>
    <row r="8005" spans="1:1" x14ac:dyDescent="0.25">
      <c r="A8005" s="323"/>
    </row>
    <row r="8006" spans="1:1" x14ac:dyDescent="0.25">
      <c r="A8006" s="323"/>
    </row>
    <row r="8007" spans="1:1" x14ac:dyDescent="0.25">
      <c r="A8007" s="323"/>
    </row>
    <row r="8008" spans="1:1" x14ac:dyDescent="0.25">
      <c r="A8008" s="323"/>
    </row>
    <row r="8009" spans="1:1" x14ac:dyDescent="0.25">
      <c r="A8009" s="323"/>
    </row>
    <row r="8010" spans="1:1" x14ac:dyDescent="0.25">
      <c r="A8010" s="323"/>
    </row>
    <row r="8011" spans="1:1" x14ac:dyDescent="0.25">
      <c r="A8011" s="323"/>
    </row>
    <row r="8012" spans="1:1" x14ac:dyDescent="0.25">
      <c r="A8012" s="323"/>
    </row>
    <row r="8013" spans="1:1" x14ac:dyDescent="0.25">
      <c r="A8013" s="323"/>
    </row>
    <row r="8014" spans="1:1" x14ac:dyDescent="0.25">
      <c r="A8014" s="323"/>
    </row>
    <row r="8015" spans="1:1" x14ac:dyDescent="0.25">
      <c r="A8015" s="323"/>
    </row>
    <row r="8016" spans="1:1" x14ac:dyDescent="0.25">
      <c r="A8016" s="323"/>
    </row>
    <row r="8017" spans="1:1" x14ac:dyDescent="0.25">
      <c r="A8017" s="323"/>
    </row>
    <row r="8018" spans="1:1" x14ac:dyDescent="0.25">
      <c r="A8018" s="323"/>
    </row>
    <row r="8019" spans="1:1" x14ac:dyDescent="0.25">
      <c r="A8019" s="323"/>
    </row>
    <row r="8020" spans="1:1" x14ac:dyDescent="0.25">
      <c r="A8020" s="323"/>
    </row>
    <row r="8021" spans="1:1" x14ac:dyDescent="0.25">
      <c r="A8021" s="323"/>
    </row>
    <row r="8022" spans="1:1" x14ac:dyDescent="0.25">
      <c r="A8022" s="323"/>
    </row>
    <row r="8023" spans="1:1" x14ac:dyDescent="0.25">
      <c r="A8023" s="323"/>
    </row>
    <row r="8024" spans="1:1" x14ac:dyDescent="0.25">
      <c r="A8024" s="323"/>
    </row>
    <row r="8025" spans="1:1" x14ac:dyDescent="0.25">
      <c r="A8025" s="323"/>
    </row>
    <row r="8026" spans="1:1" x14ac:dyDescent="0.25">
      <c r="A8026" s="323"/>
    </row>
    <row r="8027" spans="1:1" x14ac:dyDescent="0.25">
      <c r="A8027" s="323"/>
    </row>
    <row r="8028" spans="1:1" x14ac:dyDescent="0.25">
      <c r="A8028" s="323"/>
    </row>
    <row r="8029" spans="1:1" x14ac:dyDescent="0.25">
      <c r="A8029" s="323"/>
    </row>
    <row r="8030" spans="1:1" x14ac:dyDescent="0.25">
      <c r="A8030" s="323"/>
    </row>
    <row r="8031" spans="1:1" x14ac:dyDescent="0.25">
      <c r="A8031" s="323"/>
    </row>
    <row r="8032" spans="1:1" x14ac:dyDescent="0.25">
      <c r="A8032" s="323"/>
    </row>
    <row r="8033" spans="1:1" x14ac:dyDescent="0.25">
      <c r="A8033" s="323"/>
    </row>
    <row r="8034" spans="1:1" x14ac:dyDescent="0.25">
      <c r="A8034" s="323"/>
    </row>
    <row r="8035" spans="1:1" x14ac:dyDescent="0.25">
      <c r="A8035" s="323"/>
    </row>
    <row r="8036" spans="1:1" x14ac:dyDescent="0.25">
      <c r="A8036" s="323"/>
    </row>
    <row r="8037" spans="1:1" x14ac:dyDescent="0.25">
      <c r="A8037" s="323"/>
    </row>
    <row r="8038" spans="1:1" x14ac:dyDescent="0.25">
      <c r="A8038" s="323"/>
    </row>
    <row r="8039" spans="1:1" x14ac:dyDescent="0.25">
      <c r="A8039" s="323"/>
    </row>
    <row r="8040" spans="1:1" x14ac:dyDescent="0.25">
      <c r="A8040" s="323"/>
    </row>
    <row r="8041" spans="1:1" x14ac:dyDescent="0.25">
      <c r="A8041" s="323"/>
    </row>
    <row r="8042" spans="1:1" x14ac:dyDescent="0.25">
      <c r="A8042" s="323"/>
    </row>
    <row r="8043" spans="1:1" x14ac:dyDescent="0.25">
      <c r="A8043" s="323"/>
    </row>
    <row r="8044" spans="1:1" x14ac:dyDescent="0.25">
      <c r="A8044" s="323"/>
    </row>
    <row r="8045" spans="1:1" x14ac:dyDescent="0.25">
      <c r="A8045" s="323"/>
    </row>
    <row r="8046" spans="1:1" x14ac:dyDescent="0.25">
      <c r="A8046" s="323"/>
    </row>
    <row r="8047" spans="1:1" x14ac:dyDescent="0.25">
      <c r="A8047" s="323"/>
    </row>
    <row r="8048" spans="1:1" x14ac:dyDescent="0.25">
      <c r="A8048" s="323"/>
    </row>
    <row r="8049" spans="1:1" x14ac:dyDescent="0.25">
      <c r="A8049" s="323"/>
    </row>
    <row r="8050" spans="1:1" x14ac:dyDescent="0.25">
      <c r="A8050" s="323"/>
    </row>
    <row r="8051" spans="1:1" x14ac:dyDescent="0.25">
      <c r="A8051" s="323"/>
    </row>
    <row r="8052" spans="1:1" x14ac:dyDescent="0.25">
      <c r="A8052" s="323"/>
    </row>
    <row r="8053" spans="1:1" x14ac:dyDescent="0.25">
      <c r="A8053" s="323"/>
    </row>
    <row r="8054" spans="1:1" x14ac:dyDescent="0.25">
      <c r="A8054" s="323"/>
    </row>
    <row r="8055" spans="1:1" x14ac:dyDescent="0.25">
      <c r="A8055" s="323"/>
    </row>
    <row r="8056" spans="1:1" x14ac:dyDescent="0.25">
      <c r="A8056" s="323"/>
    </row>
    <row r="8057" spans="1:1" x14ac:dyDescent="0.25">
      <c r="A8057" s="323"/>
    </row>
    <row r="8058" spans="1:1" x14ac:dyDescent="0.25">
      <c r="A8058" s="323"/>
    </row>
    <row r="8059" spans="1:1" x14ac:dyDescent="0.25">
      <c r="A8059" s="323"/>
    </row>
    <row r="8060" spans="1:1" x14ac:dyDescent="0.25">
      <c r="A8060" s="323"/>
    </row>
    <row r="8061" spans="1:1" x14ac:dyDescent="0.25">
      <c r="A8061" s="323"/>
    </row>
    <row r="8062" spans="1:1" x14ac:dyDescent="0.25">
      <c r="A8062" s="323"/>
    </row>
    <row r="8063" spans="1:1" x14ac:dyDescent="0.25">
      <c r="A8063" s="323"/>
    </row>
    <row r="8064" spans="1:1" x14ac:dyDescent="0.25">
      <c r="A8064" s="323"/>
    </row>
    <row r="8065" spans="1:1" x14ac:dyDescent="0.25">
      <c r="A8065" s="323"/>
    </row>
    <row r="8066" spans="1:1" x14ac:dyDescent="0.25">
      <c r="A8066" s="323"/>
    </row>
    <row r="8067" spans="1:1" x14ac:dyDescent="0.25">
      <c r="A8067" s="323"/>
    </row>
    <row r="8068" spans="1:1" x14ac:dyDescent="0.25">
      <c r="A8068" s="323"/>
    </row>
    <row r="8069" spans="1:1" x14ac:dyDescent="0.25">
      <c r="A8069" s="323"/>
    </row>
    <row r="8070" spans="1:1" x14ac:dyDescent="0.25">
      <c r="A8070" s="323"/>
    </row>
    <row r="8071" spans="1:1" x14ac:dyDescent="0.25">
      <c r="A8071" s="323"/>
    </row>
    <row r="8072" spans="1:1" x14ac:dyDescent="0.25">
      <c r="A8072" s="323"/>
    </row>
    <row r="8073" spans="1:1" x14ac:dyDescent="0.25">
      <c r="A8073" s="323"/>
    </row>
    <row r="8074" spans="1:1" x14ac:dyDescent="0.25">
      <c r="A8074" s="323"/>
    </row>
    <row r="8075" spans="1:1" x14ac:dyDescent="0.25">
      <c r="A8075" s="323"/>
    </row>
    <row r="8076" spans="1:1" x14ac:dyDescent="0.25">
      <c r="A8076" s="323"/>
    </row>
    <row r="8077" spans="1:1" x14ac:dyDescent="0.25">
      <c r="A8077" s="323"/>
    </row>
    <row r="8078" spans="1:1" x14ac:dyDescent="0.25">
      <c r="A8078" s="323"/>
    </row>
    <row r="8079" spans="1:1" x14ac:dyDescent="0.25">
      <c r="A8079" s="323"/>
    </row>
    <row r="8080" spans="1:1" x14ac:dyDescent="0.25">
      <c r="A8080" s="323"/>
    </row>
    <row r="8081" spans="1:1" x14ac:dyDescent="0.25">
      <c r="A8081" s="323"/>
    </row>
    <row r="8082" spans="1:1" x14ac:dyDescent="0.25">
      <c r="A8082" s="323"/>
    </row>
    <row r="8083" spans="1:1" x14ac:dyDescent="0.25">
      <c r="A8083" s="323"/>
    </row>
    <row r="8084" spans="1:1" x14ac:dyDescent="0.25">
      <c r="A8084" s="323"/>
    </row>
    <row r="8085" spans="1:1" x14ac:dyDescent="0.25">
      <c r="A8085" s="323"/>
    </row>
    <row r="8086" spans="1:1" x14ac:dyDescent="0.25">
      <c r="A8086" s="323"/>
    </row>
    <row r="8087" spans="1:1" x14ac:dyDescent="0.25">
      <c r="A8087" s="323"/>
    </row>
    <row r="8088" spans="1:1" x14ac:dyDescent="0.25">
      <c r="A8088" s="323"/>
    </row>
    <row r="8089" spans="1:1" x14ac:dyDescent="0.25">
      <c r="A8089" s="323"/>
    </row>
    <row r="8090" spans="1:1" x14ac:dyDescent="0.25">
      <c r="A8090" s="323"/>
    </row>
    <row r="8091" spans="1:1" x14ac:dyDescent="0.25">
      <c r="A8091" s="323"/>
    </row>
    <row r="8092" spans="1:1" x14ac:dyDescent="0.25">
      <c r="A8092" s="323"/>
    </row>
    <row r="8093" spans="1:1" x14ac:dyDescent="0.25">
      <c r="A8093" s="323"/>
    </row>
    <row r="8094" spans="1:1" x14ac:dyDescent="0.25">
      <c r="A8094" s="323"/>
    </row>
    <row r="8095" spans="1:1" x14ac:dyDescent="0.25">
      <c r="A8095" s="323"/>
    </row>
    <row r="8096" spans="1:1" x14ac:dyDescent="0.25">
      <c r="A8096" s="323"/>
    </row>
    <row r="8097" spans="1:1" x14ac:dyDescent="0.25">
      <c r="A8097" s="323"/>
    </row>
    <row r="8098" spans="1:1" x14ac:dyDescent="0.25">
      <c r="A8098" s="323"/>
    </row>
    <row r="8099" spans="1:1" x14ac:dyDescent="0.25">
      <c r="A8099" s="323"/>
    </row>
    <row r="8100" spans="1:1" x14ac:dyDescent="0.25">
      <c r="A8100" s="323"/>
    </row>
    <row r="8101" spans="1:1" x14ac:dyDescent="0.25">
      <c r="A8101" s="323"/>
    </row>
    <row r="8102" spans="1:1" x14ac:dyDescent="0.25">
      <c r="A8102" s="323"/>
    </row>
    <row r="8103" spans="1:1" x14ac:dyDescent="0.25">
      <c r="A8103" s="323"/>
    </row>
    <row r="8104" spans="1:1" x14ac:dyDescent="0.25">
      <c r="A8104" s="323"/>
    </row>
    <row r="8105" spans="1:1" x14ac:dyDescent="0.25">
      <c r="A8105" s="323"/>
    </row>
    <row r="8106" spans="1:1" x14ac:dyDescent="0.25">
      <c r="A8106" s="323"/>
    </row>
    <row r="8107" spans="1:1" x14ac:dyDescent="0.25">
      <c r="A8107" s="323"/>
    </row>
    <row r="8108" spans="1:1" x14ac:dyDescent="0.25">
      <c r="A8108" s="323"/>
    </row>
    <row r="8109" spans="1:1" x14ac:dyDescent="0.25">
      <c r="A8109" s="323"/>
    </row>
    <row r="8110" spans="1:1" x14ac:dyDescent="0.25">
      <c r="A8110" s="323"/>
    </row>
    <row r="8111" spans="1:1" x14ac:dyDescent="0.25">
      <c r="A8111" s="323"/>
    </row>
    <row r="8112" spans="1:1" x14ac:dyDescent="0.25">
      <c r="A8112" s="323"/>
    </row>
    <row r="8113" spans="1:1" x14ac:dyDescent="0.25">
      <c r="A8113" s="323"/>
    </row>
    <row r="8114" spans="1:1" x14ac:dyDescent="0.25">
      <c r="A8114" s="323"/>
    </row>
    <row r="8115" spans="1:1" x14ac:dyDescent="0.25">
      <c r="A8115" s="323"/>
    </row>
    <row r="8116" spans="1:1" x14ac:dyDescent="0.25">
      <c r="A8116" s="323"/>
    </row>
    <row r="8117" spans="1:1" x14ac:dyDescent="0.25">
      <c r="A8117" s="323"/>
    </row>
    <row r="8118" spans="1:1" x14ac:dyDescent="0.25">
      <c r="A8118" s="323"/>
    </row>
    <row r="8119" spans="1:1" x14ac:dyDescent="0.25">
      <c r="A8119" s="323"/>
    </row>
    <row r="8120" spans="1:1" x14ac:dyDescent="0.25">
      <c r="A8120" s="323"/>
    </row>
    <row r="8121" spans="1:1" x14ac:dyDescent="0.25">
      <c r="A8121" s="323"/>
    </row>
    <row r="8122" spans="1:1" x14ac:dyDescent="0.25">
      <c r="A8122" s="323"/>
    </row>
    <row r="8123" spans="1:1" x14ac:dyDescent="0.25">
      <c r="A8123" s="323"/>
    </row>
    <row r="8124" spans="1:1" x14ac:dyDescent="0.25">
      <c r="A8124" s="323"/>
    </row>
    <row r="8125" spans="1:1" x14ac:dyDescent="0.25">
      <c r="A8125" s="323"/>
    </row>
    <row r="8126" spans="1:1" x14ac:dyDescent="0.25">
      <c r="A8126" s="323"/>
    </row>
    <row r="8127" spans="1:1" x14ac:dyDescent="0.25">
      <c r="A8127" s="323"/>
    </row>
    <row r="8128" spans="1:1" x14ac:dyDescent="0.25">
      <c r="A8128" s="323"/>
    </row>
    <row r="8129" spans="1:1" x14ac:dyDescent="0.25">
      <c r="A8129" s="323"/>
    </row>
    <row r="8130" spans="1:1" x14ac:dyDescent="0.25">
      <c r="A8130" s="323"/>
    </row>
    <row r="8131" spans="1:1" x14ac:dyDescent="0.25">
      <c r="A8131" s="323"/>
    </row>
    <row r="8132" spans="1:1" x14ac:dyDescent="0.25">
      <c r="A8132" s="323"/>
    </row>
    <row r="8133" spans="1:1" x14ac:dyDescent="0.25">
      <c r="A8133" s="323"/>
    </row>
    <row r="8134" spans="1:1" x14ac:dyDescent="0.25">
      <c r="A8134" s="323"/>
    </row>
    <row r="8135" spans="1:1" x14ac:dyDescent="0.25">
      <c r="A8135" s="323"/>
    </row>
    <row r="8136" spans="1:1" x14ac:dyDescent="0.25">
      <c r="A8136" s="323"/>
    </row>
    <row r="8137" spans="1:1" x14ac:dyDescent="0.25">
      <c r="A8137" s="323"/>
    </row>
    <row r="8138" spans="1:1" x14ac:dyDescent="0.25">
      <c r="A8138" s="323"/>
    </row>
    <row r="8139" spans="1:1" x14ac:dyDescent="0.25">
      <c r="A8139" s="323"/>
    </row>
    <row r="8140" spans="1:1" x14ac:dyDescent="0.25">
      <c r="A8140" s="323"/>
    </row>
    <row r="8141" spans="1:1" x14ac:dyDescent="0.25">
      <c r="A8141" s="323"/>
    </row>
    <row r="8142" spans="1:1" x14ac:dyDescent="0.25">
      <c r="A8142" s="323"/>
    </row>
    <row r="8143" spans="1:1" x14ac:dyDescent="0.25">
      <c r="A8143" s="323"/>
    </row>
    <row r="8144" spans="1:1" x14ac:dyDescent="0.25">
      <c r="A8144" s="323"/>
    </row>
    <row r="8145" spans="1:1" x14ac:dyDescent="0.25">
      <c r="A8145" s="323"/>
    </row>
    <row r="8146" spans="1:1" x14ac:dyDescent="0.25">
      <c r="A8146" s="323"/>
    </row>
    <row r="8147" spans="1:1" x14ac:dyDescent="0.25">
      <c r="A8147" s="323"/>
    </row>
    <row r="8148" spans="1:1" x14ac:dyDescent="0.25">
      <c r="A8148" s="323"/>
    </row>
    <row r="8149" spans="1:1" x14ac:dyDescent="0.25">
      <c r="A8149" s="323"/>
    </row>
    <row r="8150" spans="1:1" x14ac:dyDescent="0.25">
      <c r="A8150" s="323"/>
    </row>
    <row r="8151" spans="1:1" x14ac:dyDescent="0.25">
      <c r="A8151" s="323"/>
    </row>
    <row r="8152" spans="1:1" x14ac:dyDescent="0.25">
      <c r="A8152" s="323"/>
    </row>
    <row r="8153" spans="1:1" x14ac:dyDescent="0.25">
      <c r="A8153" s="323"/>
    </row>
    <row r="8154" spans="1:1" x14ac:dyDescent="0.25">
      <c r="A8154" s="323"/>
    </row>
    <row r="8155" spans="1:1" x14ac:dyDescent="0.25">
      <c r="A8155" s="323"/>
    </row>
    <row r="8156" spans="1:1" x14ac:dyDescent="0.25">
      <c r="A8156" s="323"/>
    </row>
    <row r="8157" spans="1:1" x14ac:dyDescent="0.25">
      <c r="A8157" s="323"/>
    </row>
    <row r="8158" spans="1:1" x14ac:dyDescent="0.25">
      <c r="A8158" s="323"/>
    </row>
    <row r="8159" spans="1:1" x14ac:dyDescent="0.25">
      <c r="A8159" s="323"/>
    </row>
    <row r="8160" spans="1:1" x14ac:dyDescent="0.25">
      <c r="A8160" s="323"/>
    </row>
    <row r="8161" spans="1:1" x14ac:dyDescent="0.25">
      <c r="A8161" s="323"/>
    </row>
    <row r="8162" spans="1:1" x14ac:dyDescent="0.25">
      <c r="A8162" s="323"/>
    </row>
    <row r="8163" spans="1:1" x14ac:dyDescent="0.25">
      <c r="A8163" s="323"/>
    </row>
    <row r="8164" spans="1:1" x14ac:dyDescent="0.25">
      <c r="A8164" s="323"/>
    </row>
    <row r="8165" spans="1:1" x14ac:dyDescent="0.25">
      <c r="A8165" s="323"/>
    </row>
    <row r="8166" spans="1:1" x14ac:dyDescent="0.25">
      <c r="A8166" s="323"/>
    </row>
    <row r="8167" spans="1:1" x14ac:dyDescent="0.25">
      <c r="A8167" s="323"/>
    </row>
    <row r="8168" spans="1:1" x14ac:dyDescent="0.25">
      <c r="A8168" s="323"/>
    </row>
    <row r="8169" spans="1:1" x14ac:dyDescent="0.25">
      <c r="A8169" s="323"/>
    </row>
    <row r="8170" spans="1:1" x14ac:dyDescent="0.25">
      <c r="A8170" s="323"/>
    </row>
    <row r="8171" spans="1:1" x14ac:dyDescent="0.25">
      <c r="A8171" s="323"/>
    </row>
    <row r="8172" spans="1:1" x14ac:dyDescent="0.25">
      <c r="A8172" s="323"/>
    </row>
    <row r="8173" spans="1:1" x14ac:dyDescent="0.25">
      <c r="A8173" s="323"/>
    </row>
    <row r="8174" spans="1:1" x14ac:dyDescent="0.25">
      <c r="A8174" s="323"/>
    </row>
    <row r="8175" spans="1:1" x14ac:dyDescent="0.25">
      <c r="A8175" s="323"/>
    </row>
    <row r="8176" spans="1:1" x14ac:dyDescent="0.25">
      <c r="A8176" s="323"/>
    </row>
    <row r="8177" spans="1:1" x14ac:dyDescent="0.25">
      <c r="A8177" s="323"/>
    </row>
    <row r="8178" spans="1:1" x14ac:dyDescent="0.25">
      <c r="A8178" s="323"/>
    </row>
    <row r="8179" spans="1:1" x14ac:dyDescent="0.25">
      <c r="A8179" s="323"/>
    </row>
    <row r="8180" spans="1:1" x14ac:dyDescent="0.25">
      <c r="A8180" s="323"/>
    </row>
    <row r="8181" spans="1:1" x14ac:dyDescent="0.25">
      <c r="A8181" s="323"/>
    </row>
    <row r="8182" spans="1:1" x14ac:dyDescent="0.25">
      <c r="A8182" s="323"/>
    </row>
    <row r="8183" spans="1:1" x14ac:dyDescent="0.25">
      <c r="A8183" s="323"/>
    </row>
    <row r="8184" spans="1:1" x14ac:dyDescent="0.25">
      <c r="A8184" s="323"/>
    </row>
    <row r="8185" spans="1:1" x14ac:dyDescent="0.25">
      <c r="A8185" s="323"/>
    </row>
    <row r="8186" spans="1:1" x14ac:dyDescent="0.25">
      <c r="A8186" s="323"/>
    </row>
    <row r="8187" spans="1:1" x14ac:dyDescent="0.25">
      <c r="A8187" s="323"/>
    </row>
    <row r="8188" spans="1:1" x14ac:dyDescent="0.25">
      <c r="A8188" s="323"/>
    </row>
    <row r="8189" spans="1:1" x14ac:dyDescent="0.25">
      <c r="A8189" s="323"/>
    </row>
    <row r="8190" spans="1:1" x14ac:dyDescent="0.25">
      <c r="A8190" s="323"/>
    </row>
    <row r="8191" spans="1:1" x14ac:dyDescent="0.25">
      <c r="A8191" s="323"/>
    </row>
    <row r="8192" spans="1:1" x14ac:dyDescent="0.25">
      <c r="A8192" s="323"/>
    </row>
    <row r="8193" spans="1:1" x14ac:dyDescent="0.25">
      <c r="A8193" s="323"/>
    </row>
    <row r="8194" spans="1:1" x14ac:dyDescent="0.25">
      <c r="A8194" s="323"/>
    </row>
    <row r="8195" spans="1:1" x14ac:dyDescent="0.25">
      <c r="A8195" s="323"/>
    </row>
    <row r="8196" spans="1:1" x14ac:dyDescent="0.25">
      <c r="A8196" s="323"/>
    </row>
    <row r="8197" spans="1:1" x14ac:dyDescent="0.25">
      <c r="A8197" s="323"/>
    </row>
    <row r="8198" spans="1:1" x14ac:dyDescent="0.25">
      <c r="A8198" s="323"/>
    </row>
    <row r="8199" spans="1:1" x14ac:dyDescent="0.25">
      <c r="A8199" s="323"/>
    </row>
    <row r="8200" spans="1:1" x14ac:dyDescent="0.25">
      <c r="A8200" s="323"/>
    </row>
    <row r="8201" spans="1:1" x14ac:dyDescent="0.25">
      <c r="A8201" s="323"/>
    </row>
    <row r="8202" spans="1:1" x14ac:dyDescent="0.25">
      <c r="A8202" s="323"/>
    </row>
    <row r="8203" spans="1:1" x14ac:dyDescent="0.25">
      <c r="A8203" s="323"/>
    </row>
    <row r="8204" spans="1:1" x14ac:dyDescent="0.25">
      <c r="A8204" s="323"/>
    </row>
    <row r="8205" spans="1:1" x14ac:dyDescent="0.25">
      <c r="A8205" s="323"/>
    </row>
    <row r="8206" spans="1:1" x14ac:dyDescent="0.25">
      <c r="A8206" s="323"/>
    </row>
    <row r="8207" spans="1:1" x14ac:dyDescent="0.25">
      <c r="A8207" s="323"/>
    </row>
    <row r="8208" spans="1:1" x14ac:dyDescent="0.25">
      <c r="A8208" s="323"/>
    </row>
    <row r="8209" spans="1:1" x14ac:dyDescent="0.25">
      <c r="A8209" s="323"/>
    </row>
    <row r="8210" spans="1:1" x14ac:dyDescent="0.25">
      <c r="A8210" s="323"/>
    </row>
    <row r="8211" spans="1:1" x14ac:dyDescent="0.25">
      <c r="A8211" s="323"/>
    </row>
    <row r="8212" spans="1:1" x14ac:dyDescent="0.25">
      <c r="A8212" s="323"/>
    </row>
    <row r="8213" spans="1:1" x14ac:dyDescent="0.25">
      <c r="A8213" s="323"/>
    </row>
    <row r="8214" spans="1:1" x14ac:dyDescent="0.25">
      <c r="A8214" s="323"/>
    </row>
    <row r="8215" spans="1:1" x14ac:dyDescent="0.25">
      <c r="A8215" s="323"/>
    </row>
    <row r="8216" spans="1:1" x14ac:dyDescent="0.25">
      <c r="A8216" s="323"/>
    </row>
    <row r="8217" spans="1:1" x14ac:dyDescent="0.25">
      <c r="A8217" s="323"/>
    </row>
    <row r="8218" spans="1:1" x14ac:dyDescent="0.25">
      <c r="A8218" s="323"/>
    </row>
    <row r="8219" spans="1:1" x14ac:dyDescent="0.25">
      <c r="A8219" s="323"/>
    </row>
    <row r="8220" spans="1:1" x14ac:dyDescent="0.25">
      <c r="A8220" s="323"/>
    </row>
    <row r="8221" spans="1:1" x14ac:dyDescent="0.25">
      <c r="A8221" s="323"/>
    </row>
    <row r="8222" spans="1:1" x14ac:dyDescent="0.25">
      <c r="A8222" s="323"/>
    </row>
    <row r="8223" spans="1:1" x14ac:dyDescent="0.25">
      <c r="A8223" s="323"/>
    </row>
    <row r="8224" spans="1:1" x14ac:dyDescent="0.25">
      <c r="A8224" s="323"/>
    </row>
    <row r="8225" spans="1:1" x14ac:dyDescent="0.25">
      <c r="A8225" s="323"/>
    </row>
    <row r="8226" spans="1:1" x14ac:dyDescent="0.25">
      <c r="A8226" s="323"/>
    </row>
    <row r="8227" spans="1:1" x14ac:dyDescent="0.25">
      <c r="A8227" s="323"/>
    </row>
    <row r="8228" spans="1:1" x14ac:dyDescent="0.25">
      <c r="A8228" s="323"/>
    </row>
    <row r="8229" spans="1:1" x14ac:dyDescent="0.25">
      <c r="A8229" s="323"/>
    </row>
    <row r="8230" spans="1:1" x14ac:dyDescent="0.25">
      <c r="A8230" s="323"/>
    </row>
    <row r="8231" spans="1:1" x14ac:dyDescent="0.25">
      <c r="A8231" s="323"/>
    </row>
    <row r="8232" spans="1:1" x14ac:dyDescent="0.25">
      <c r="A8232" s="323"/>
    </row>
    <row r="8233" spans="1:1" x14ac:dyDescent="0.25">
      <c r="A8233" s="323"/>
    </row>
    <row r="8234" spans="1:1" x14ac:dyDescent="0.25">
      <c r="A8234" s="323"/>
    </row>
    <row r="8235" spans="1:1" x14ac:dyDescent="0.25">
      <c r="A8235" s="323"/>
    </row>
    <row r="8236" spans="1:1" x14ac:dyDescent="0.25">
      <c r="A8236" s="323"/>
    </row>
    <row r="8237" spans="1:1" x14ac:dyDescent="0.25">
      <c r="A8237" s="323"/>
    </row>
    <row r="8238" spans="1:1" x14ac:dyDescent="0.25">
      <c r="A8238" s="323"/>
    </row>
    <row r="8239" spans="1:1" x14ac:dyDescent="0.25">
      <c r="A8239" s="323"/>
    </row>
    <row r="8240" spans="1:1" x14ac:dyDescent="0.25">
      <c r="A8240" s="323"/>
    </row>
    <row r="8241" spans="1:1" x14ac:dyDescent="0.25">
      <c r="A8241" s="323"/>
    </row>
    <row r="8242" spans="1:1" x14ac:dyDescent="0.25">
      <c r="A8242" s="323"/>
    </row>
    <row r="8243" spans="1:1" x14ac:dyDescent="0.25">
      <c r="A8243" s="323"/>
    </row>
    <row r="8244" spans="1:1" x14ac:dyDescent="0.25">
      <c r="A8244" s="323"/>
    </row>
    <row r="8245" spans="1:1" x14ac:dyDescent="0.25">
      <c r="A8245" s="323"/>
    </row>
    <row r="8246" spans="1:1" x14ac:dyDescent="0.25">
      <c r="A8246" s="323"/>
    </row>
    <row r="8247" spans="1:1" x14ac:dyDescent="0.25">
      <c r="A8247" s="323"/>
    </row>
    <row r="8248" spans="1:1" x14ac:dyDescent="0.25">
      <c r="A8248" s="323"/>
    </row>
    <row r="8249" spans="1:1" x14ac:dyDescent="0.25">
      <c r="A8249" s="323"/>
    </row>
    <row r="8250" spans="1:1" x14ac:dyDescent="0.25">
      <c r="A8250" s="323"/>
    </row>
    <row r="8251" spans="1:1" x14ac:dyDescent="0.25">
      <c r="A8251" s="323"/>
    </row>
    <row r="8252" spans="1:1" x14ac:dyDescent="0.25">
      <c r="A8252" s="323"/>
    </row>
    <row r="8253" spans="1:1" x14ac:dyDescent="0.25">
      <c r="A8253" s="323"/>
    </row>
    <row r="8254" spans="1:1" x14ac:dyDescent="0.25">
      <c r="A8254" s="323"/>
    </row>
    <row r="8255" spans="1:1" x14ac:dyDescent="0.25">
      <c r="A8255" s="323"/>
    </row>
    <row r="8256" spans="1:1" x14ac:dyDescent="0.25">
      <c r="A8256" s="323"/>
    </row>
    <row r="8257" spans="1:1" x14ac:dyDescent="0.25">
      <c r="A8257" s="323"/>
    </row>
    <row r="8258" spans="1:1" x14ac:dyDescent="0.25">
      <c r="A8258" s="323"/>
    </row>
    <row r="8259" spans="1:1" x14ac:dyDescent="0.25">
      <c r="A8259" s="323"/>
    </row>
    <row r="8260" spans="1:1" x14ac:dyDescent="0.25">
      <c r="A8260" s="323"/>
    </row>
    <row r="8261" spans="1:1" x14ac:dyDescent="0.25">
      <c r="A8261" s="323"/>
    </row>
    <row r="8262" spans="1:1" x14ac:dyDescent="0.25">
      <c r="A8262" s="323"/>
    </row>
    <row r="8263" spans="1:1" x14ac:dyDescent="0.25">
      <c r="A8263" s="323"/>
    </row>
    <row r="8264" spans="1:1" x14ac:dyDescent="0.25">
      <c r="A8264" s="323"/>
    </row>
    <row r="8265" spans="1:1" x14ac:dyDescent="0.25">
      <c r="A8265" s="323"/>
    </row>
    <row r="8266" spans="1:1" x14ac:dyDescent="0.25">
      <c r="A8266" s="323"/>
    </row>
    <row r="8267" spans="1:1" x14ac:dyDescent="0.25">
      <c r="A8267" s="323"/>
    </row>
    <row r="8268" spans="1:1" x14ac:dyDescent="0.25">
      <c r="A8268" s="323"/>
    </row>
    <row r="8269" spans="1:1" x14ac:dyDescent="0.25">
      <c r="A8269" s="323"/>
    </row>
    <row r="8270" spans="1:1" x14ac:dyDescent="0.25">
      <c r="A8270" s="323"/>
    </row>
    <row r="8271" spans="1:1" x14ac:dyDescent="0.25">
      <c r="A8271" s="323"/>
    </row>
    <row r="8272" spans="1:1" x14ac:dyDescent="0.25">
      <c r="A8272" s="323"/>
    </row>
    <row r="8273" spans="1:1" x14ac:dyDescent="0.25">
      <c r="A8273" s="323"/>
    </row>
    <row r="8274" spans="1:1" x14ac:dyDescent="0.25">
      <c r="A8274" s="323"/>
    </row>
    <row r="8275" spans="1:1" x14ac:dyDescent="0.25">
      <c r="A8275" s="323"/>
    </row>
    <row r="8276" spans="1:1" x14ac:dyDescent="0.25">
      <c r="A8276" s="323"/>
    </row>
    <row r="8277" spans="1:1" x14ac:dyDescent="0.25">
      <c r="A8277" s="323"/>
    </row>
    <row r="8278" spans="1:1" x14ac:dyDescent="0.25">
      <c r="A8278" s="323"/>
    </row>
    <row r="8279" spans="1:1" x14ac:dyDescent="0.25">
      <c r="A8279" s="323"/>
    </row>
    <row r="8280" spans="1:1" x14ac:dyDescent="0.25">
      <c r="A8280" s="323"/>
    </row>
    <row r="8281" spans="1:1" x14ac:dyDescent="0.25">
      <c r="A8281" s="323"/>
    </row>
    <row r="8282" spans="1:1" x14ac:dyDescent="0.25">
      <c r="A8282" s="323"/>
    </row>
    <row r="8283" spans="1:1" x14ac:dyDescent="0.25">
      <c r="A8283" s="323"/>
    </row>
    <row r="8284" spans="1:1" x14ac:dyDescent="0.25">
      <c r="A8284" s="323"/>
    </row>
    <row r="8285" spans="1:1" x14ac:dyDescent="0.25">
      <c r="A8285" s="323"/>
    </row>
    <row r="8286" spans="1:1" x14ac:dyDescent="0.25">
      <c r="A8286" s="323"/>
    </row>
    <row r="8287" spans="1:1" x14ac:dyDescent="0.25">
      <c r="A8287" s="323"/>
    </row>
    <row r="8288" spans="1:1" x14ac:dyDescent="0.25">
      <c r="A8288" s="323"/>
    </row>
    <row r="8289" spans="1:1" x14ac:dyDescent="0.25">
      <c r="A8289" s="323"/>
    </row>
    <row r="8290" spans="1:1" x14ac:dyDescent="0.25">
      <c r="A8290" s="323"/>
    </row>
    <row r="8291" spans="1:1" x14ac:dyDescent="0.25">
      <c r="A8291" s="323"/>
    </row>
    <row r="8292" spans="1:1" x14ac:dyDescent="0.25">
      <c r="A8292" s="323"/>
    </row>
    <row r="8293" spans="1:1" x14ac:dyDescent="0.25">
      <c r="A8293" s="323"/>
    </row>
    <row r="8294" spans="1:1" x14ac:dyDescent="0.25">
      <c r="A8294" s="323"/>
    </row>
    <row r="8295" spans="1:1" x14ac:dyDescent="0.25">
      <c r="A8295" s="323"/>
    </row>
    <row r="8296" spans="1:1" x14ac:dyDescent="0.25">
      <c r="A8296" s="323"/>
    </row>
    <row r="8297" spans="1:1" x14ac:dyDescent="0.25">
      <c r="A8297" s="323"/>
    </row>
    <row r="8298" spans="1:1" x14ac:dyDescent="0.25">
      <c r="A8298" s="323"/>
    </row>
    <row r="8299" spans="1:1" x14ac:dyDescent="0.25">
      <c r="A8299" s="323"/>
    </row>
    <row r="8300" spans="1:1" x14ac:dyDescent="0.25">
      <c r="A8300" s="323"/>
    </row>
    <row r="8301" spans="1:1" x14ac:dyDescent="0.25">
      <c r="A8301" s="323"/>
    </row>
    <row r="8302" spans="1:1" x14ac:dyDescent="0.25">
      <c r="A8302" s="323"/>
    </row>
    <row r="8303" spans="1:1" x14ac:dyDescent="0.25">
      <c r="A8303" s="323"/>
    </row>
    <row r="8304" spans="1:1" x14ac:dyDescent="0.25">
      <c r="A8304" s="323"/>
    </row>
    <row r="8305" spans="1:1" x14ac:dyDescent="0.25">
      <c r="A8305" s="323"/>
    </row>
    <row r="8306" spans="1:1" x14ac:dyDescent="0.25">
      <c r="A8306" s="323"/>
    </row>
    <row r="8307" spans="1:1" x14ac:dyDescent="0.25">
      <c r="A8307" s="323"/>
    </row>
    <row r="8308" spans="1:1" x14ac:dyDescent="0.25">
      <c r="A8308" s="323"/>
    </row>
    <row r="8309" spans="1:1" x14ac:dyDescent="0.25">
      <c r="A8309" s="323"/>
    </row>
    <row r="8310" spans="1:1" x14ac:dyDescent="0.25">
      <c r="A8310" s="323"/>
    </row>
    <row r="8311" spans="1:1" x14ac:dyDescent="0.25">
      <c r="A8311" s="323"/>
    </row>
    <row r="8312" spans="1:1" x14ac:dyDescent="0.25">
      <c r="A8312" s="323"/>
    </row>
    <row r="8313" spans="1:1" x14ac:dyDescent="0.25">
      <c r="A8313" s="323"/>
    </row>
    <row r="8314" spans="1:1" x14ac:dyDescent="0.25">
      <c r="A8314" s="323"/>
    </row>
    <row r="8315" spans="1:1" x14ac:dyDescent="0.25">
      <c r="A8315" s="323"/>
    </row>
    <row r="8316" spans="1:1" x14ac:dyDescent="0.25">
      <c r="A8316" s="323"/>
    </row>
    <row r="8317" spans="1:1" x14ac:dyDescent="0.25">
      <c r="A8317" s="323"/>
    </row>
    <row r="8318" spans="1:1" x14ac:dyDescent="0.25">
      <c r="A8318" s="323"/>
    </row>
    <row r="8319" spans="1:1" x14ac:dyDescent="0.25">
      <c r="A8319" s="323"/>
    </row>
    <row r="8320" spans="1:1" x14ac:dyDescent="0.25">
      <c r="A8320" s="323"/>
    </row>
    <row r="8321" spans="1:1" x14ac:dyDescent="0.25">
      <c r="A8321" s="323"/>
    </row>
    <row r="8322" spans="1:1" x14ac:dyDescent="0.25">
      <c r="A8322" s="323"/>
    </row>
    <row r="8323" spans="1:1" x14ac:dyDescent="0.25">
      <c r="A8323" s="323"/>
    </row>
    <row r="8324" spans="1:1" x14ac:dyDescent="0.25">
      <c r="A8324" s="323"/>
    </row>
    <row r="8325" spans="1:1" x14ac:dyDescent="0.25">
      <c r="A8325" s="323"/>
    </row>
    <row r="8326" spans="1:1" x14ac:dyDescent="0.25">
      <c r="A8326" s="323"/>
    </row>
    <row r="8327" spans="1:1" x14ac:dyDescent="0.25">
      <c r="A8327" s="323"/>
    </row>
    <row r="8328" spans="1:1" x14ac:dyDescent="0.25">
      <c r="A8328" s="323"/>
    </row>
    <row r="8329" spans="1:1" x14ac:dyDescent="0.25">
      <c r="A8329" s="323"/>
    </row>
    <row r="8330" spans="1:1" x14ac:dyDescent="0.25">
      <c r="A8330" s="323"/>
    </row>
    <row r="8331" spans="1:1" x14ac:dyDescent="0.25">
      <c r="A8331" s="323"/>
    </row>
    <row r="8332" spans="1:1" x14ac:dyDescent="0.25">
      <c r="A8332" s="323"/>
    </row>
    <row r="8333" spans="1:1" x14ac:dyDescent="0.25">
      <c r="A8333" s="323"/>
    </row>
    <row r="8334" spans="1:1" x14ac:dyDescent="0.25">
      <c r="A8334" s="323"/>
    </row>
    <row r="8335" spans="1:1" x14ac:dyDescent="0.25">
      <c r="A8335" s="323"/>
    </row>
    <row r="8336" spans="1:1" x14ac:dyDescent="0.25">
      <c r="A8336" s="323"/>
    </row>
    <row r="8337" spans="1:1" x14ac:dyDescent="0.25">
      <c r="A8337" s="323"/>
    </row>
    <row r="8338" spans="1:1" x14ac:dyDescent="0.25">
      <c r="A8338" s="323"/>
    </row>
    <row r="8339" spans="1:1" x14ac:dyDescent="0.25">
      <c r="A8339" s="323"/>
    </row>
    <row r="8340" spans="1:1" x14ac:dyDescent="0.25">
      <c r="A8340" s="323"/>
    </row>
    <row r="8341" spans="1:1" x14ac:dyDescent="0.25">
      <c r="A8341" s="323"/>
    </row>
    <row r="8342" spans="1:1" x14ac:dyDescent="0.25">
      <c r="A8342" s="323"/>
    </row>
    <row r="8343" spans="1:1" x14ac:dyDescent="0.25">
      <c r="A8343" s="323"/>
    </row>
    <row r="8344" spans="1:1" x14ac:dyDescent="0.25">
      <c r="A8344" s="323"/>
    </row>
    <row r="8345" spans="1:1" x14ac:dyDescent="0.25">
      <c r="A8345" s="323"/>
    </row>
    <row r="8346" spans="1:1" x14ac:dyDescent="0.25">
      <c r="A8346" s="323"/>
    </row>
    <row r="8347" spans="1:1" x14ac:dyDescent="0.25">
      <c r="A8347" s="323"/>
    </row>
    <row r="8348" spans="1:1" x14ac:dyDescent="0.25">
      <c r="A8348" s="323"/>
    </row>
    <row r="8349" spans="1:1" x14ac:dyDescent="0.25">
      <c r="A8349" s="323"/>
    </row>
    <row r="8350" spans="1:1" x14ac:dyDescent="0.25">
      <c r="A8350" s="323"/>
    </row>
    <row r="8351" spans="1:1" x14ac:dyDescent="0.25">
      <c r="A8351" s="323"/>
    </row>
    <row r="8352" spans="1:1" x14ac:dyDescent="0.25">
      <c r="A8352" s="323"/>
    </row>
    <row r="8353" spans="1:1" x14ac:dyDescent="0.25">
      <c r="A8353" s="323"/>
    </row>
    <row r="8354" spans="1:1" x14ac:dyDescent="0.25">
      <c r="A8354" s="323"/>
    </row>
    <row r="8355" spans="1:1" x14ac:dyDescent="0.25">
      <c r="A8355" s="323"/>
    </row>
    <row r="8356" spans="1:1" x14ac:dyDescent="0.25">
      <c r="A8356" s="323"/>
    </row>
    <row r="8357" spans="1:1" x14ac:dyDescent="0.25">
      <c r="A8357" s="323"/>
    </row>
    <row r="8358" spans="1:1" x14ac:dyDescent="0.25">
      <c r="A8358" s="323"/>
    </row>
    <row r="8359" spans="1:1" x14ac:dyDescent="0.25">
      <c r="A8359" s="323"/>
    </row>
    <row r="8360" spans="1:1" x14ac:dyDescent="0.25">
      <c r="A8360" s="323"/>
    </row>
    <row r="8361" spans="1:1" x14ac:dyDescent="0.25">
      <c r="A8361" s="323"/>
    </row>
    <row r="8362" spans="1:1" x14ac:dyDescent="0.25">
      <c r="A8362" s="323"/>
    </row>
    <row r="8363" spans="1:1" x14ac:dyDescent="0.25">
      <c r="A8363" s="323"/>
    </row>
    <row r="8364" spans="1:1" x14ac:dyDescent="0.25">
      <c r="A8364" s="323"/>
    </row>
    <row r="8365" spans="1:1" x14ac:dyDescent="0.25">
      <c r="A8365" s="323"/>
    </row>
    <row r="8366" spans="1:1" x14ac:dyDescent="0.25">
      <c r="A8366" s="323"/>
    </row>
    <row r="8367" spans="1:1" x14ac:dyDescent="0.25">
      <c r="A8367" s="323"/>
    </row>
    <row r="8368" spans="1:1" x14ac:dyDescent="0.25">
      <c r="A8368" s="323"/>
    </row>
    <row r="8369" spans="1:1" x14ac:dyDescent="0.25">
      <c r="A8369" s="323"/>
    </row>
    <row r="8370" spans="1:1" x14ac:dyDescent="0.25">
      <c r="A8370" s="323"/>
    </row>
    <row r="8371" spans="1:1" x14ac:dyDescent="0.25">
      <c r="A8371" s="323"/>
    </row>
    <row r="8372" spans="1:1" x14ac:dyDescent="0.25">
      <c r="A8372" s="323"/>
    </row>
    <row r="8373" spans="1:1" x14ac:dyDescent="0.25">
      <c r="A8373" s="323"/>
    </row>
    <row r="8374" spans="1:1" x14ac:dyDescent="0.25">
      <c r="A8374" s="323"/>
    </row>
    <row r="8375" spans="1:1" x14ac:dyDescent="0.25">
      <c r="A8375" s="323"/>
    </row>
    <row r="8376" spans="1:1" x14ac:dyDescent="0.25">
      <c r="A8376" s="323"/>
    </row>
    <row r="8377" spans="1:1" x14ac:dyDescent="0.25">
      <c r="A8377" s="323"/>
    </row>
    <row r="8378" spans="1:1" x14ac:dyDescent="0.25">
      <c r="A8378" s="323"/>
    </row>
    <row r="8379" spans="1:1" x14ac:dyDescent="0.25">
      <c r="A8379" s="323"/>
    </row>
    <row r="8380" spans="1:1" x14ac:dyDescent="0.25">
      <c r="A8380" s="323"/>
    </row>
    <row r="8381" spans="1:1" x14ac:dyDescent="0.25">
      <c r="A8381" s="323"/>
    </row>
    <row r="8382" spans="1:1" x14ac:dyDescent="0.25">
      <c r="A8382" s="323"/>
    </row>
    <row r="8383" spans="1:1" x14ac:dyDescent="0.25">
      <c r="A8383" s="323"/>
    </row>
    <row r="8384" spans="1:1" x14ac:dyDescent="0.25">
      <c r="A8384" s="323"/>
    </row>
    <row r="8385" spans="1:1" x14ac:dyDescent="0.25">
      <c r="A8385" s="323"/>
    </row>
    <row r="8386" spans="1:1" x14ac:dyDescent="0.25">
      <c r="A8386" s="323"/>
    </row>
    <row r="8387" spans="1:1" x14ac:dyDescent="0.25">
      <c r="A8387" s="323"/>
    </row>
    <row r="8388" spans="1:1" x14ac:dyDescent="0.25">
      <c r="A8388" s="323"/>
    </row>
    <row r="8389" spans="1:1" x14ac:dyDescent="0.25">
      <c r="A8389" s="323"/>
    </row>
    <row r="8390" spans="1:1" x14ac:dyDescent="0.25">
      <c r="A8390" s="323"/>
    </row>
    <row r="8391" spans="1:1" x14ac:dyDescent="0.25">
      <c r="A8391" s="323"/>
    </row>
    <row r="8392" spans="1:1" x14ac:dyDescent="0.25">
      <c r="A8392" s="323"/>
    </row>
    <row r="8393" spans="1:1" x14ac:dyDescent="0.25">
      <c r="A8393" s="323"/>
    </row>
    <row r="8394" spans="1:1" x14ac:dyDescent="0.25">
      <c r="A8394" s="323"/>
    </row>
    <row r="8395" spans="1:1" x14ac:dyDescent="0.25">
      <c r="A8395" s="323"/>
    </row>
    <row r="8396" spans="1:1" x14ac:dyDescent="0.25">
      <c r="A8396" s="323"/>
    </row>
    <row r="8397" spans="1:1" x14ac:dyDescent="0.25">
      <c r="A8397" s="323"/>
    </row>
    <row r="8398" spans="1:1" x14ac:dyDescent="0.25">
      <c r="A8398" s="323"/>
    </row>
    <row r="8399" spans="1:1" x14ac:dyDescent="0.25">
      <c r="A8399" s="323"/>
    </row>
    <row r="8400" spans="1:1" x14ac:dyDescent="0.25">
      <c r="A8400" s="323"/>
    </row>
    <row r="8401" spans="1:1" x14ac:dyDescent="0.25">
      <c r="A8401" s="323"/>
    </row>
    <row r="8402" spans="1:1" x14ac:dyDescent="0.25">
      <c r="A8402" s="323"/>
    </row>
    <row r="8403" spans="1:1" x14ac:dyDescent="0.25">
      <c r="A8403" s="323"/>
    </row>
    <row r="8404" spans="1:1" x14ac:dyDescent="0.25">
      <c r="A8404" s="323"/>
    </row>
    <row r="8405" spans="1:1" x14ac:dyDescent="0.25">
      <c r="A8405" s="323"/>
    </row>
    <row r="8406" spans="1:1" x14ac:dyDescent="0.25">
      <c r="A8406" s="323"/>
    </row>
    <row r="8407" spans="1:1" x14ac:dyDescent="0.25">
      <c r="A8407" s="323"/>
    </row>
    <row r="8408" spans="1:1" x14ac:dyDescent="0.25">
      <c r="A8408" s="323"/>
    </row>
    <row r="8409" spans="1:1" x14ac:dyDescent="0.25">
      <c r="A8409" s="323"/>
    </row>
    <row r="8410" spans="1:1" x14ac:dyDescent="0.25">
      <c r="A8410" s="323"/>
    </row>
    <row r="8411" spans="1:1" x14ac:dyDescent="0.25">
      <c r="A8411" s="323"/>
    </row>
    <row r="8412" spans="1:1" x14ac:dyDescent="0.25">
      <c r="A8412" s="323"/>
    </row>
    <row r="8413" spans="1:1" x14ac:dyDescent="0.25">
      <c r="A8413" s="323"/>
    </row>
    <row r="8414" spans="1:1" x14ac:dyDescent="0.25">
      <c r="A8414" s="323"/>
    </row>
    <row r="8415" spans="1:1" x14ac:dyDescent="0.25">
      <c r="A8415" s="323"/>
    </row>
    <row r="8416" spans="1:1" x14ac:dyDescent="0.25">
      <c r="A8416" s="323"/>
    </row>
    <row r="8417" spans="1:1" x14ac:dyDescent="0.25">
      <c r="A8417" s="323"/>
    </row>
    <row r="8418" spans="1:1" x14ac:dyDescent="0.25">
      <c r="A8418" s="323"/>
    </row>
    <row r="8419" spans="1:1" x14ac:dyDescent="0.25">
      <c r="A8419" s="323"/>
    </row>
    <row r="8420" spans="1:1" x14ac:dyDescent="0.25">
      <c r="A8420" s="323"/>
    </row>
    <row r="8421" spans="1:1" x14ac:dyDescent="0.25">
      <c r="A8421" s="323"/>
    </row>
    <row r="8422" spans="1:1" x14ac:dyDescent="0.25">
      <c r="A8422" s="323"/>
    </row>
    <row r="8423" spans="1:1" x14ac:dyDescent="0.25">
      <c r="A8423" s="323"/>
    </row>
    <row r="8424" spans="1:1" x14ac:dyDescent="0.25">
      <c r="A8424" s="323"/>
    </row>
    <row r="8425" spans="1:1" x14ac:dyDescent="0.25">
      <c r="A8425" s="323"/>
    </row>
    <row r="8426" spans="1:1" x14ac:dyDescent="0.25">
      <c r="A8426" s="323"/>
    </row>
    <row r="8427" spans="1:1" x14ac:dyDescent="0.25">
      <c r="A8427" s="323"/>
    </row>
    <row r="8428" spans="1:1" x14ac:dyDescent="0.25">
      <c r="A8428" s="323"/>
    </row>
    <row r="8429" spans="1:1" x14ac:dyDescent="0.25">
      <c r="A8429" s="323"/>
    </row>
    <row r="8430" spans="1:1" x14ac:dyDescent="0.25">
      <c r="A8430" s="323"/>
    </row>
    <row r="8431" spans="1:1" x14ac:dyDescent="0.25">
      <c r="A8431" s="323"/>
    </row>
    <row r="8432" spans="1:1" x14ac:dyDescent="0.25">
      <c r="A8432" s="323"/>
    </row>
    <row r="8433" spans="1:1" x14ac:dyDescent="0.25">
      <c r="A8433" s="323"/>
    </row>
    <row r="8434" spans="1:1" x14ac:dyDescent="0.25">
      <c r="A8434" s="323"/>
    </row>
    <row r="8435" spans="1:1" x14ac:dyDescent="0.25">
      <c r="A8435" s="323"/>
    </row>
    <row r="8436" spans="1:1" x14ac:dyDescent="0.25">
      <c r="A8436" s="323"/>
    </row>
    <row r="8437" spans="1:1" x14ac:dyDescent="0.25">
      <c r="A8437" s="323"/>
    </row>
    <row r="8438" spans="1:1" x14ac:dyDescent="0.25">
      <c r="A8438" s="323"/>
    </row>
    <row r="8439" spans="1:1" x14ac:dyDescent="0.25">
      <c r="A8439" s="323"/>
    </row>
    <row r="8440" spans="1:1" x14ac:dyDescent="0.25">
      <c r="A8440" s="323"/>
    </row>
    <row r="8441" spans="1:1" x14ac:dyDescent="0.25">
      <c r="A8441" s="323"/>
    </row>
    <row r="8442" spans="1:1" x14ac:dyDescent="0.25">
      <c r="A8442" s="323"/>
    </row>
    <row r="8443" spans="1:1" x14ac:dyDescent="0.25">
      <c r="A8443" s="323"/>
    </row>
    <row r="8444" spans="1:1" x14ac:dyDescent="0.25">
      <c r="A8444" s="323"/>
    </row>
    <row r="8445" spans="1:1" x14ac:dyDescent="0.25">
      <c r="A8445" s="323"/>
    </row>
    <row r="8446" spans="1:1" x14ac:dyDescent="0.25">
      <c r="A8446" s="323"/>
    </row>
    <row r="8447" spans="1:1" x14ac:dyDescent="0.25">
      <c r="A8447" s="323"/>
    </row>
    <row r="8448" spans="1:1" x14ac:dyDescent="0.25">
      <c r="A8448" s="323"/>
    </row>
    <row r="8449" spans="1:1" x14ac:dyDescent="0.25">
      <c r="A8449" s="323"/>
    </row>
    <row r="8450" spans="1:1" x14ac:dyDescent="0.25">
      <c r="A8450" s="323"/>
    </row>
    <row r="8451" spans="1:1" x14ac:dyDescent="0.25">
      <c r="A8451" s="323"/>
    </row>
    <row r="8452" spans="1:1" x14ac:dyDescent="0.25">
      <c r="A8452" s="323"/>
    </row>
    <row r="8453" spans="1:1" x14ac:dyDescent="0.25">
      <c r="A8453" s="323"/>
    </row>
    <row r="8454" spans="1:1" x14ac:dyDescent="0.25">
      <c r="A8454" s="323"/>
    </row>
    <row r="8455" spans="1:1" x14ac:dyDescent="0.25">
      <c r="A8455" s="323"/>
    </row>
    <row r="8456" spans="1:1" x14ac:dyDescent="0.25">
      <c r="A8456" s="323"/>
    </row>
    <row r="8457" spans="1:1" x14ac:dyDescent="0.25">
      <c r="A8457" s="323"/>
    </row>
    <row r="8458" spans="1:1" x14ac:dyDescent="0.25">
      <c r="A8458" s="323"/>
    </row>
    <row r="8459" spans="1:1" x14ac:dyDescent="0.25">
      <c r="A8459" s="323"/>
    </row>
    <row r="8460" spans="1:1" x14ac:dyDescent="0.25">
      <c r="A8460" s="323"/>
    </row>
    <row r="8461" spans="1:1" x14ac:dyDescent="0.25">
      <c r="A8461" s="323"/>
    </row>
    <row r="8462" spans="1:1" x14ac:dyDescent="0.25">
      <c r="A8462" s="323"/>
    </row>
    <row r="8463" spans="1:1" x14ac:dyDescent="0.25">
      <c r="A8463" s="323"/>
    </row>
    <row r="8464" spans="1:1" x14ac:dyDescent="0.25">
      <c r="A8464" s="323"/>
    </row>
    <row r="8465" spans="1:1" x14ac:dyDescent="0.25">
      <c r="A8465" s="323"/>
    </row>
    <row r="8466" spans="1:1" x14ac:dyDescent="0.25">
      <c r="A8466" s="323"/>
    </row>
    <row r="8467" spans="1:1" x14ac:dyDescent="0.25">
      <c r="A8467" s="323"/>
    </row>
    <row r="8468" spans="1:1" x14ac:dyDescent="0.25">
      <c r="A8468" s="323"/>
    </row>
    <row r="8469" spans="1:1" x14ac:dyDescent="0.25">
      <c r="A8469" s="323"/>
    </row>
    <row r="8470" spans="1:1" x14ac:dyDescent="0.25">
      <c r="A8470" s="323"/>
    </row>
    <row r="8471" spans="1:1" x14ac:dyDescent="0.25">
      <c r="A8471" s="323"/>
    </row>
    <row r="8472" spans="1:1" x14ac:dyDescent="0.25">
      <c r="A8472" s="323"/>
    </row>
    <row r="8473" spans="1:1" x14ac:dyDescent="0.25">
      <c r="A8473" s="323"/>
    </row>
    <row r="8474" spans="1:1" x14ac:dyDescent="0.25">
      <c r="A8474" s="323"/>
    </row>
    <row r="8475" spans="1:1" x14ac:dyDescent="0.25">
      <c r="A8475" s="323"/>
    </row>
    <row r="8476" spans="1:1" x14ac:dyDescent="0.25">
      <c r="A8476" s="323"/>
    </row>
    <row r="8477" spans="1:1" x14ac:dyDescent="0.25">
      <c r="A8477" s="323"/>
    </row>
    <row r="8478" spans="1:1" x14ac:dyDescent="0.25">
      <c r="A8478" s="323"/>
    </row>
    <row r="8479" spans="1:1" x14ac:dyDescent="0.25">
      <c r="A8479" s="323"/>
    </row>
    <row r="8480" spans="1:1" x14ac:dyDescent="0.25">
      <c r="A8480" s="323"/>
    </row>
    <row r="8481" spans="1:1" x14ac:dyDescent="0.25">
      <c r="A8481" s="323"/>
    </row>
    <row r="8482" spans="1:1" x14ac:dyDescent="0.25">
      <c r="A8482" s="323"/>
    </row>
    <row r="8483" spans="1:1" x14ac:dyDescent="0.25">
      <c r="A8483" s="323"/>
    </row>
    <row r="8484" spans="1:1" x14ac:dyDescent="0.25">
      <c r="A8484" s="323"/>
    </row>
    <row r="8485" spans="1:1" x14ac:dyDescent="0.25">
      <c r="A8485" s="323"/>
    </row>
    <row r="8486" spans="1:1" x14ac:dyDescent="0.25">
      <c r="A8486" s="323"/>
    </row>
    <row r="8487" spans="1:1" x14ac:dyDescent="0.25">
      <c r="A8487" s="323"/>
    </row>
    <row r="8488" spans="1:1" x14ac:dyDescent="0.25">
      <c r="A8488" s="323"/>
    </row>
    <row r="8489" spans="1:1" x14ac:dyDescent="0.25">
      <c r="A8489" s="323"/>
    </row>
    <row r="8490" spans="1:1" x14ac:dyDescent="0.25">
      <c r="A8490" s="323"/>
    </row>
    <row r="8491" spans="1:1" x14ac:dyDescent="0.25">
      <c r="A8491" s="323"/>
    </row>
    <row r="8492" spans="1:1" x14ac:dyDescent="0.25">
      <c r="A8492" s="323"/>
    </row>
    <row r="8493" spans="1:1" x14ac:dyDescent="0.25">
      <c r="A8493" s="323"/>
    </row>
    <row r="8494" spans="1:1" x14ac:dyDescent="0.25">
      <c r="A8494" s="323"/>
    </row>
    <row r="8495" spans="1:1" x14ac:dyDescent="0.25">
      <c r="A8495" s="323"/>
    </row>
    <row r="8496" spans="1:1" x14ac:dyDescent="0.25">
      <c r="A8496" s="323"/>
    </row>
    <row r="8497" spans="1:1" x14ac:dyDescent="0.25">
      <c r="A8497" s="323"/>
    </row>
    <row r="8498" spans="1:1" x14ac:dyDescent="0.25">
      <c r="A8498" s="323"/>
    </row>
    <row r="8499" spans="1:1" x14ac:dyDescent="0.25">
      <c r="A8499" s="323"/>
    </row>
    <row r="8500" spans="1:1" x14ac:dyDescent="0.25">
      <c r="A8500" s="323"/>
    </row>
    <row r="8501" spans="1:1" x14ac:dyDescent="0.25">
      <c r="A8501" s="323"/>
    </row>
    <row r="8502" spans="1:1" x14ac:dyDescent="0.25">
      <c r="A8502" s="323"/>
    </row>
    <row r="8503" spans="1:1" x14ac:dyDescent="0.25">
      <c r="A8503" s="323"/>
    </row>
    <row r="8504" spans="1:1" x14ac:dyDescent="0.25">
      <c r="A8504" s="323"/>
    </row>
    <row r="8505" spans="1:1" x14ac:dyDescent="0.25">
      <c r="A8505" s="323"/>
    </row>
    <row r="8506" spans="1:1" x14ac:dyDescent="0.25">
      <c r="A8506" s="323"/>
    </row>
    <row r="8507" spans="1:1" x14ac:dyDescent="0.25">
      <c r="A8507" s="323"/>
    </row>
    <row r="8508" spans="1:1" x14ac:dyDescent="0.25">
      <c r="A8508" s="323"/>
    </row>
    <row r="8509" spans="1:1" x14ac:dyDescent="0.25">
      <c r="A8509" s="323"/>
    </row>
    <row r="8510" spans="1:1" x14ac:dyDescent="0.25">
      <c r="A8510" s="323"/>
    </row>
    <row r="8511" spans="1:1" x14ac:dyDescent="0.25">
      <c r="A8511" s="323"/>
    </row>
    <row r="8512" spans="1:1" x14ac:dyDescent="0.25">
      <c r="A8512" s="323"/>
    </row>
    <row r="8513" spans="1:1" x14ac:dyDescent="0.25">
      <c r="A8513" s="323"/>
    </row>
    <row r="8514" spans="1:1" x14ac:dyDescent="0.25">
      <c r="A8514" s="323"/>
    </row>
    <row r="8515" spans="1:1" x14ac:dyDescent="0.25">
      <c r="A8515" s="323"/>
    </row>
    <row r="8516" spans="1:1" x14ac:dyDescent="0.25">
      <c r="A8516" s="323"/>
    </row>
    <row r="8517" spans="1:1" x14ac:dyDescent="0.25">
      <c r="A8517" s="323"/>
    </row>
    <row r="8518" spans="1:1" x14ac:dyDescent="0.25">
      <c r="A8518" s="323"/>
    </row>
    <row r="8519" spans="1:1" x14ac:dyDescent="0.25">
      <c r="A8519" s="323"/>
    </row>
    <row r="8520" spans="1:1" x14ac:dyDescent="0.25">
      <c r="A8520" s="323"/>
    </row>
    <row r="8521" spans="1:1" x14ac:dyDescent="0.25">
      <c r="A8521" s="323"/>
    </row>
    <row r="8522" spans="1:1" x14ac:dyDescent="0.25">
      <c r="A8522" s="323"/>
    </row>
    <row r="8523" spans="1:1" x14ac:dyDescent="0.25">
      <c r="A8523" s="323"/>
    </row>
    <row r="8524" spans="1:1" x14ac:dyDescent="0.25">
      <c r="A8524" s="323"/>
    </row>
    <row r="8525" spans="1:1" x14ac:dyDescent="0.25">
      <c r="A8525" s="323"/>
    </row>
    <row r="8526" spans="1:1" x14ac:dyDescent="0.25">
      <c r="A8526" s="323"/>
    </row>
    <row r="8527" spans="1:1" x14ac:dyDescent="0.25">
      <c r="A8527" s="323"/>
    </row>
    <row r="8528" spans="1:1" x14ac:dyDescent="0.25">
      <c r="A8528" s="323"/>
    </row>
    <row r="8529" spans="1:1" x14ac:dyDescent="0.25">
      <c r="A8529" s="323"/>
    </row>
    <row r="8530" spans="1:1" x14ac:dyDescent="0.25">
      <c r="A8530" s="323"/>
    </row>
    <row r="8531" spans="1:1" x14ac:dyDescent="0.25">
      <c r="A8531" s="323"/>
    </row>
    <row r="8532" spans="1:1" x14ac:dyDescent="0.25">
      <c r="A8532" s="323"/>
    </row>
    <row r="8533" spans="1:1" x14ac:dyDescent="0.25">
      <c r="A8533" s="323"/>
    </row>
    <row r="8534" spans="1:1" x14ac:dyDescent="0.25">
      <c r="A8534" s="323"/>
    </row>
    <row r="8535" spans="1:1" x14ac:dyDescent="0.25">
      <c r="A8535" s="323"/>
    </row>
    <row r="8536" spans="1:1" x14ac:dyDescent="0.25">
      <c r="A8536" s="323"/>
    </row>
    <row r="8537" spans="1:1" x14ac:dyDescent="0.25">
      <c r="A8537" s="323"/>
    </row>
    <row r="8538" spans="1:1" x14ac:dyDescent="0.25">
      <c r="A8538" s="323"/>
    </row>
    <row r="8539" spans="1:1" x14ac:dyDescent="0.25">
      <c r="A8539" s="323"/>
    </row>
    <row r="8540" spans="1:1" x14ac:dyDescent="0.25">
      <c r="A8540" s="323"/>
    </row>
    <row r="8541" spans="1:1" x14ac:dyDescent="0.25">
      <c r="A8541" s="323"/>
    </row>
    <row r="8542" spans="1:1" x14ac:dyDescent="0.25">
      <c r="A8542" s="323"/>
    </row>
    <row r="8543" spans="1:1" x14ac:dyDescent="0.25">
      <c r="A8543" s="323"/>
    </row>
    <row r="8544" spans="1:1" x14ac:dyDescent="0.25">
      <c r="A8544" s="323"/>
    </row>
    <row r="8545" spans="1:1" x14ac:dyDescent="0.25">
      <c r="A8545" s="323"/>
    </row>
    <row r="8546" spans="1:1" x14ac:dyDescent="0.25">
      <c r="A8546" s="323"/>
    </row>
    <row r="8547" spans="1:1" x14ac:dyDescent="0.25">
      <c r="A8547" s="323"/>
    </row>
    <row r="8548" spans="1:1" x14ac:dyDescent="0.25">
      <c r="A8548" s="323"/>
    </row>
    <row r="8549" spans="1:1" x14ac:dyDescent="0.25">
      <c r="A8549" s="323"/>
    </row>
    <row r="8550" spans="1:1" x14ac:dyDescent="0.25">
      <c r="A8550" s="323"/>
    </row>
    <row r="8551" spans="1:1" x14ac:dyDescent="0.25">
      <c r="A8551" s="323"/>
    </row>
    <row r="8552" spans="1:1" x14ac:dyDescent="0.25">
      <c r="A8552" s="323"/>
    </row>
    <row r="8553" spans="1:1" x14ac:dyDescent="0.25">
      <c r="A8553" s="323"/>
    </row>
    <row r="8554" spans="1:1" x14ac:dyDescent="0.25">
      <c r="A8554" s="323"/>
    </row>
    <row r="8555" spans="1:1" x14ac:dyDescent="0.25">
      <c r="A8555" s="323"/>
    </row>
    <row r="8556" spans="1:1" x14ac:dyDescent="0.25">
      <c r="A8556" s="323"/>
    </row>
    <row r="8557" spans="1:1" x14ac:dyDescent="0.25">
      <c r="A8557" s="323"/>
    </row>
    <row r="8558" spans="1:1" x14ac:dyDescent="0.25">
      <c r="A8558" s="323"/>
    </row>
    <row r="8559" spans="1:1" x14ac:dyDescent="0.25">
      <c r="A8559" s="323"/>
    </row>
    <row r="8560" spans="1:1" x14ac:dyDescent="0.25">
      <c r="A8560" s="323"/>
    </row>
    <row r="8561" spans="1:1" x14ac:dyDescent="0.25">
      <c r="A8561" s="323"/>
    </row>
    <row r="8562" spans="1:1" x14ac:dyDescent="0.25">
      <c r="A8562" s="323"/>
    </row>
    <row r="8563" spans="1:1" x14ac:dyDescent="0.25">
      <c r="A8563" s="323"/>
    </row>
    <row r="8564" spans="1:1" x14ac:dyDescent="0.25">
      <c r="A8564" s="323"/>
    </row>
    <row r="8565" spans="1:1" x14ac:dyDescent="0.25">
      <c r="A8565" s="323"/>
    </row>
    <row r="8566" spans="1:1" x14ac:dyDescent="0.25">
      <c r="A8566" s="323"/>
    </row>
    <row r="8567" spans="1:1" x14ac:dyDescent="0.25">
      <c r="A8567" s="323"/>
    </row>
    <row r="8568" spans="1:1" x14ac:dyDescent="0.25">
      <c r="A8568" s="323"/>
    </row>
    <row r="8569" spans="1:1" x14ac:dyDescent="0.25">
      <c r="A8569" s="323"/>
    </row>
    <row r="8570" spans="1:1" x14ac:dyDescent="0.25">
      <c r="A8570" s="323"/>
    </row>
    <row r="8571" spans="1:1" x14ac:dyDescent="0.25">
      <c r="A8571" s="323"/>
    </row>
    <row r="8572" spans="1:1" x14ac:dyDescent="0.25">
      <c r="A8572" s="323"/>
    </row>
    <row r="8573" spans="1:1" x14ac:dyDescent="0.25">
      <c r="A8573" s="323"/>
    </row>
    <row r="8574" spans="1:1" x14ac:dyDescent="0.25">
      <c r="A8574" s="323"/>
    </row>
    <row r="8575" spans="1:1" x14ac:dyDescent="0.25">
      <c r="A8575" s="323"/>
    </row>
    <row r="8576" spans="1:1" x14ac:dyDescent="0.25">
      <c r="A8576" s="323"/>
    </row>
    <row r="8577" spans="1:1" x14ac:dyDescent="0.25">
      <c r="A8577" s="323"/>
    </row>
    <row r="8578" spans="1:1" x14ac:dyDescent="0.25">
      <c r="A8578" s="323"/>
    </row>
    <row r="8579" spans="1:1" x14ac:dyDescent="0.25">
      <c r="A8579" s="323"/>
    </row>
    <row r="8580" spans="1:1" x14ac:dyDescent="0.25">
      <c r="A8580" s="323"/>
    </row>
    <row r="8581" spans="1:1" x14ac:dyDescent="0.25">
      <c r="A8581" s="323"/>
    </row>
    <row r="8582" spans="1:1" x14ac:dyDescent="0.25">
      <c r="A8582" s="323"/>
    </row>
    <row r="8583" spans="1:1" x14ac:dyDescent="0.25">
      <c r="A8583" s="323"/>
    </row>
    <row r="8584" spans="1:1" x14ac:dyDescent="0.25">
      <c r="A8584" s="323"/>
    </row>
    <row r="8585" spans="1:1" x14ac:dyDescent="0.25">
      <c r="A8585" s="323"/>
    </row>
    <row r="8586" spans="1:1" x14ac:dyDescent="0.25">
      <c r="A8586" s="323"/>
    </row>
    <row r="8587" spans="1:1" x14ac:dyDescent="0.25">
      <c r="A8587" s="323"/>
    </row>
    <row r="8588" spans="1:1" x14ac:dyDescent="0.25">
      <c r="A8588" s="323"/>
    </row>
    <row r="8589" spans="1:1" x14ac:dyDescent="0.25">
      <c r="A8589" s="323"/>
    </row>
    <row r="8590" spans="1:1" x14ac:dyDescent="0.25">
      <c r="A8590" s="323"/>
    </row>
    <row r="8591" spans="1:1" x14ac:dyDescent="0.25">
      <c r="A8591" s="323"/>
    </row>
    <row r="8592" spans="1:1" x14ac:dyDescent="0.25">
      <c r="A8592" s="323"/>
    </row>
    <row r="8593" spans="1:1" x14ac:dyDescent="0.25">
      <c r="A8593" s="323"/>
    </row>
    <row r="8594" spans="1:1" x14ac:dyDescent="0.25">
      <c r="A8594" s="323"/>
    </row>
    <row r="8595" spans="1:1" x14ac:dyDescent="0.25">
      <c r="A8595" s="323"/>
    </row>
    <row r="8596" spans="1:1" x14ac:dyDescent="0.25">
      <c r="A8596" s="323"/>
    </row>
    <row r="8597" spans="1:1" x14ac:dyDescent="0.25">
      <c r="A8597" s="323"/>
    </row>
    <row r="8598" spans="1:1" x14ac:dyDescent="0.25">
      <c r="A8598" s="323"/>
    </row>
    <row r="8599" spans="1:1" x14ac:dyDescent="0.25">
      <c r="A8599" s="323"/>
    </row>
    <row r="8600" spans="1:1" x14ac:dyDescent="0.25">
      <c r="A8600" s="323"/>
    </row>
    <row r="8601" spans="1:1" x14ac:dyDescent="0.25">
      <c r="A8601" s="323"/>
    </row>
    <row r="8602" spans="1:1" x14ac:dyDescent="0.25">
      <c r="A8602" s="323"/>
    </row>
    <row r="8603" spans="1:1" x14ac:dyDescent="0.25">
      <c r="A8603" s="323"/>
    </row>
    <row r="8604" spans="1:1" x14ac:dyDescent="0.25">
      <c r="A8604" s="323"/>
    </row>
    <row r="8605" spans="1:1" x14ac:dyDescent="0.25">
      <c r="A8605" s="323"/>
    </row>
    <row r="8606" spans="1:1" x14ac:dyDescent="0.25">
      <c r="A8606" s="323"/>
    </row>
    <row r="8607" spans="1:1" x14ac:dyDescent="0.25">
      <c r="A8607" s="323"/>
    </row>
    <row r="8608" spans="1:1" x14ac:dyDescent="0.25">
      <c r="A8608" s="323"/>
    </row>
    <row r="8609" spans="1:1" x14ac:dyDescent="0.25">
      <c r="A8609" s="323"/>
    </row>
    <row r="8610" spans="1:1" x14ac:dyDescent="0.25">
      <c r="A8610" s="323"/>
    </row>
    <row r="8611" spans="1:1" x14ac:dyDescent="0.25">
      <c r="A8611" s="323"/>
    </row>
    <row r="8612" spans="1:1" x14ac:dyDescent="0.25">
      <c r="A8612" s="323"/>
    </row>
    <row r="8613" spans="1:1" x14ac:dyDescent="0.25">
      <c r="A8613" s="323"/>
    </row>
    <row r="8614" spans="1:1" x14ac:dyDescent="0.25">
      <c r="A8614" s="323"/>
    </row>
    <row r="8615" spans="1:1" x14ac:dyDescent="0.25">
      <c r="A8615" s="323"/>
    </row>
    <row r="8616" spans="1:1" x14ac:dyDescent="0.25">
      <c r="A8616" s="323"/>
    </row>
    <row r="8617" spans="1:1" x14ac:dyDescent="0.25">
      <c r="A8617" s="323"/>
    </row>
    <row r="8618" spans="1:1" x14ac:dyDescent="0.25">
      <c r="A8618" s="323"/>
    </row>
    <row r="8619" spans="1:1" x14ac:dyDescent="0.25">
      <c r="A8619" s="323"/>
    </row>
    <row r="8620" spans="1:1" x14ac:dyDescent="0.25">
      <c r="A8620" s="323"/>
    </row>
    <row r="8621" spans="1:1" x14ac:dyDescent="0.25">
      <c r="A8621" s="323"/>
    </row>
    <row r="8622" spans="1:1" x14ac:dyDescent="0.25">
      <c r="A8622" s="323"/>
    </row>
    <row r="8623" spans="1:1" x14ac:dyDescent="0.25">
      <c r="A8623" s="323"/>
    </row>
    <row r="8624" spans="1:1" x14ac:dyDescent="0.25">
      <c r="A8624" s="323"/>
    </row>
    <row r="8625" spans="1:1" x14ac:dyDescent="0.25">
      <c r="A8625" s="323"/>
    </row>
    <row r="8626" spans="1:1" x14ac:dyDescent="0.25">
      <c r="A8626" s="323"/>
    </row>
    <row r="8627" spans="1:1" x14ac:dyDescent="0.25">
      <c r="A8627" s="323"/>
    </row>
    <row r="8628" spans="1:1" x14ac:dyDescent="0.25">
      <c r="A8628" s="323"/>
    </row>
    <row r="8629" spans="1:1" x14ac:dyDescent="0.25">
      <c r="A8629" s="323"/>
    </row>
    <row r="8630" spans="1:1" x14ac:dyDescent="0.25">
      <c r="A8630" s="323"/>
    </row>
    <row r="8631" spans="1:1" x14ac:dyDescent="0.25">
      <c r="A8631" s="323"/>
    </row>
    <row r="8632" spans="1:1" x14ac:dyDescent="0.25">
      <c r="A8632" s="323"/>
    </row>
    <row r="8633" spans="1:1" x14ac:dyDescent="0.25">
      <c r="A8633" s="323"/>
    </row>
    <row r="8634" spans="1:1" x14ac:dyDescent="0.25">
      <c r="A8634" s="323"/>
    </row>
    <row r="8635" spans="1:1" x14ac:dyDescent="0.25">
      <c r="A8635" s="323"/>
    </row>
    <row r="8636" spans="1:1" x14ac:dyDescent="0.25">
      <c r="A8636" s="323"/>
    </row>
    <row r="8637" spans="1:1" x14ac:dyDescent="0.25">
      <c r="A8637" s="323"/>
    </row>
    <row r="8638" spans="1:1" x14ac:dyDescent="0.25">
      <c r="A8638" s="323"/>
    </row>
    <row r="8639" spans="1:1" x14ac:dyDescent="0.25">
      <c r="A8639" s="323"/>
    </row>
    <row r="8640" spans="1:1" x14ac:dyDescent="0.25">
      <c r="A8640" s="323"/>
    </row>
    <row r="8641" spans="1:1" x14ac:dyDescent="0.25">
      <c r="A8641" s="323"/>
    </row>
    <row r="8642" spans="1:1" x14ac:dyDescent="0.25">
      <c r="A8642" s="323"/>
    </row>
    <row r="8643" spans="1:1" x14ac:dyDescent="0.25">
      <c r="A8643" s="323"/>
    </row>
    <row r="8644" spans="1:1" x14ac:dyDescent="0.25">
      <c r="A8644" s="323"/>
    </row>
    <row r="8645" spans="1:1" x14ac:dyDescent="0.25">
      <c r="A8645" s="323"/>
    </row>
    <row r="8646" spans="1:1" x14ac:dyDescent="0.25">
      <c r="A8646" s="323"/>
    </row>
    <row r="8647" spans="1:1" x14ac:dyDescent="0.25">
      <c r="A8647" s="323"/>
    </row>
    <row r="8648" spans="1:1" x14ac:dyDescent="0.25">
      <c r="A8648" s="323"/>
    </row>
    <row r="8649" spans="1:1" x14ac:dyDescent="0.25">
      <c r="A8649" s="323"/>
    </row>
    <row r="8650" spans="1:1" x14ac:dyDescent="0.25">
      <c r="A8650" s="323"/>
    </row>
    <row r="8651" spans="1:1" x14ac:dyDescent="0.25">
      <c r="A8651" s="323"/>
    </row>
    <row r="8652" spans="1:1" x14ac:dyDescent="0.25">
      <c r="A8652" s="323"/>
    </row>
    <row r="8653" spans="1:1" x14ac:dyDescent="0.25">
      <c r="A8653" s="323"/>
    </row>
    <row r="8654" spans="1:1" x14ac:dyDescent="0.25">
      <c r="A8654" s="323"/>
    </row>
    <row r="8655" spans="1:1" x14ac:dyDescent="0.25">
      <c r="A8655" s="323"/>
    </row>
    <row r="8656" spans="1:1" x14ac:dyDescent="0.25">
      <c r="A8656" s="323"/>
    </row>
    <row r="8657" spans="1:1" x14ac:dyDescent="0.25">
      <c r="A8657" s="323"/>
    </row>
    <row r="8658" spans="1:1" x14ac:dyDescent="0.25">
      <c r="A8658" s="323"/>
    </row>
    <row r="8659" spans="1:1" x14ac:dyDescent="0.25">
      <c r="A8659" s="323"/>
    </row>
    <row r="8660" spans="1:1" x14ac:dyDescent="0.25">
      <c r="A8660" s="323"/>
    </row>
    <row r="8661" spans="1:1" x14ac:dyDescent="0.25">
      <c r="A8661" s="323"/>
    </row>
    <row r="8662" spans="1:1" x14ac:dyDescent="0.25">
      <c r="A8662" s="323"/>
    </row>
    <row r="8663" spans="1:1" x14ac:dyDescent="0.25">
      <c r="A8663" s="323"/>
    </row>
    <row r="8664" spans="1:1" x14ac:dyDescent="0.25">
      <c r="A8664" s="323"/>
    </row>
    <row r="8665" spans="1:1" x14ac:dyDescent="0.25">
      <c r="A8665" s="323"/>
    </row>
    <row r="8666" spans="1:1" x14ac:dyDescent="0.25">
      <c r="A8666" s="323"/>
    </row>
    <row r="8667" spans="1:1" x14ac:dyDescent="0.25">
      <c r="A8667" s="323"/>
    </row>
    <row r="8668" spans="1:1" x14ac:dyDescent="0.25">
      <c r="A8668" s="323"/>
    </row>
    <row r="8669" spans="1:1" x14ac:dyDescent="0.25">
      <c r="A8669" s="323"/>
    </row>
    <row r="8670" spans="1:1" x14ac:dyDescent="0.25">
      <c r="A8670" s="323"/>
    </row>
    <row r="8671" spans="1:1" x14ac:dyDescent="0.25">
      <c r="A8671" s="323"/>
    </row>
    <row r="8672" spans="1:1" x14ac:dyDescent="0.25">
      <c r="A8672" s="323"/>
    </row>
    <row r="8673" spans="1:1" x14ac:dyDescent="0.25">
      <c r="A8673" s="323"/>
    </row>
    <row r="8674" spans="1:1" x14ac:dyDescent="0.25">
      <c r="A8674" s="323"/>
    </row>
    <row r="8675" spans="1:1" x14ac:dyDescent="0.25">
      <c r="A8675" s="323"/>
    </row>
    <row r="8676" spans="1:1" x14ac:dyDescent="0.25">
      <c r="A8676" s="323"/>
    </row>
    <row r="8677" spans="1:1" x14ac:dyDescent="0.25">
      <c r="A8677" s="323"/>
    </row>
    <row r="8678" spans="1:1" x14ac:dyDescent="0.25">
      <c r="A8678" s="323"/>
    </row>
    <row r="8679" spans="1:1" x14ac:dyDescent="0.25">
      <c r="A8679" s="323"/>
    </row>
    <row r="8680" spans="1:1" x14ac:dyDescent="0.25">
      <c r="A8680" s="323"/>
    </row>
    <row r="8681" spans="1:1" x14ac:dyDescent="0.25">
      <c r="A8681" s="323"/>
    </row>
    <row r="8682" spans="1:1" x14ac:dyDescent="0.25">
      <c r="A8682" s="323"/>
    </row>
    <row r="8683" spans="1:1" x14ac:dyDescent="0.25">
      <c r="A8683" s="323"/>
    </row>
    <row r="8684" spans="1:1" x14ac:dyDescent="0.25">
      <c r="A8684" s="323"/>
    </row>
    <row r="8685" spans="1:1" x14ac:dyDescent="0.25">
      <c r="A8685" s="323"/>
    </row>
    <row r="8686" spans="1:1" x14ac:dyDescent="0.25">
      <c r="A8686" s="323"/>
    </row>
    <row r="8687" spans="1:1" x14ac:dyDescent="0.25">
      <c r="A8687" s="323"/>
    </row>
    <row r="8688" spans="1:1" x14ac:dyDescent="0.25">
      <c r="A8688" s="323"/>
    </row>
    <row r="8689" spans="1:1" x14ac:dyDescent="0.25">
      <c r="A8689" s="323"/>
    </row>
    <row r="8690" spans="1:1" x14ac:dyDescent="0.25">
      <c r="A8690" s="323"/>
    </row>
    <row r="8691" spans="1:1" x14ac:dyDescent="0.25">
      <c r="A8691" s="323"/>
    </row>
    <row r="8692" spans="1:1" x14ac:dyDescent="0.25">
      <c r="A8692" s="323"/>
    </row>
    <row r="8693" spans="1:1" x14ac:dyDescent="0.25">
      <c r="A8693" s="323"/>
    </row>
    <row r="8694" spans="1:1" x14ac:dyDescent="0.25">
      <c r="A8694" s="323"/>
    </row>
    <row r="8695" spans="1:1" x14ac:dyDescent="0.25">
      <c r="A8695" s="323"/>
    </row>
    <row r="8696" spans="1:1" x14ac:dyDescent="0.25">
      <c r="A8696" s="323"/>
    </row>
    <row r="8697" spans="1:1" x14ac:dyDescent="0.25">
      <c r="A8697" s="323"/>
    </row>
    <row r="8698" spans="1:1" x14ac:dyDescent="0.25">
      <c r="A8698" s="323"/>
    </row>
    <row r="8699" spans="1:1" x14ac:dyDescent="0.25">
      <c r="A8699" s="323"/>
    </row>
    <row r="8700" spans="1:1" x14ac:dyDescent="0.25">
      <c r="A8700" s="323"/>
    </row>
    <row r="8701" spans="1:1" x14ac:dyDescent="0.25">
      <c r="A8701" s="323"/>
    </row>
    <row r="8702" spans="1:1" x14ac:dyDescent="0.25">
      <c r="A8702" s="323"/>
    </row>
    <row r="8703" spans="1:1" x14ac:dyDescent="0.25">
      <c r="A8703" s="323"/>
    </row>
    <row r="8704" spans="1:1" x14ac:dyDescent="0.25">
      <c r="A8704" s="323"/>
    </row>
    <row r="8705" spans="1:1" x14ac:dyDescent="0.25">
      <c r="A8705" s="323"/>
    </row>
    <row r="8706" spans="1:1" x14ac:dyDescent="0.25">
      <c r="A8706" s="323"/>
    </row>
    <row r="8707" spans="1:1" x14ac:dyDescent="0.25">
      <c r="A8707" s="323"/>
    </row>
    <row r="8708" spans="1:1" x14ac:dyDescent="0.25">
      <c r="A8708" s="323"/>
    </row>
    <row r="8709" spans="1:1" x14ac:dyDescent="0.25">
      <c r="A8709" s="323"/>
    </row>
    <row r="8710" spans="1:1" x14ac:dyDescent="0.25">
      <c r="A8710" s="323"/>
    </row>
    <row r="8711" spans="1:1" x14ac:dyDescent="0.25">
      <c r="A8711" s="323"/>
    </row>
    <row r="8712" spans="1:1" x14ac:dyDescent="0.25">
      <c r="A8712" s="323"/>
    </row>
    <row r="8713" spans="1:1" x14ac:dyDescent="0.25">
      <c r="A8713" s="323"/>
    </row>
    <row r="8714" spans="1:1" x14ac:dyDescent="0.25">
      <c r="A8714" s="323"/>
    </row>
    <row r="8715" spans="1:1" x14ac:dyDescent="0.25">
      <c r="A8715" s="323"/>
    </row>
    <row r="8716" spans="1:1" x14ac:dyDescent="0.25">
      <c r="A8716" s="323"/>
    </row>
    <row r="8717" spans="1:1" x14ac:dyDescent="0.25">
      <c r="A8717" s="323"/>
    </row>
    <row r="8718" spans="1:1" x14ac:dyDescent="0.25">
      <c r="A8718" s="323"/>
    </row>
    <row r="8719" spans="1:1" x14ac:dyDescent="0.25">
      <c r="A8719" s="323"/>
    </row>
    <row r="8720" spans="1:1" x14ac:dyDescent="0.25">
      <c r="A8720" s="323"/>
    </row>
    <row r="8721" spans="1:1" x14ac:dyDescent="0.25">
      <c r="A8721" s="323"/>
    </row>
    <row r="8722" spans="1:1" x14ac:dyDescent="0.25">
      <c r="A8722" s="323"/>
    </row>
    <row r="8723" spans="1:1" x14ac:dyDescent="0.25">
      <c r="A8723" s="323"/>
    </row>
    <row r="8724" spans="1:1" x14ac:dyDescent="0.25">
      <c r="A8724" s="323"/>
    </row>
    <row r="8725" spans="1:1" x14ac:dyDescent="0.25">
      <c r="A8725" s="323"/>
    </row>
    <row r="8726" spans="1:1" x14ac:dyDescent="0.25">
      <c r="A8726" s="323"/>
    </row>
    <row r="8727" spans="1:1" x14ac:dyDescent="0.25">
      <c r="A8727" s="323"/>
    </row>
    <row r="8728" spans="1:1" x14ac:dyDescent="0.25">
      <c r="A8728" s="323"/>
    </row>
    <row r="8729" spans="1:1" x14ac:dyDescent="0.25">
      <c r="A8729" s="323"/>
    </row>
    <row r="8730" spans="1:1" x14ac:dyDescent="0.25">
      <c r="A8730" s="323"/>
    </row>
    <row r="8731" spans="1:1" x14ac:dyDescent="0.25">
      <c r="A8731" s="323"/>
    </row>
    <row r="8732" spans="1:1" x14ac:dyDescent="0.25">
      <c r="A8732" s="323"/>
    </row>
    <row r="8733" spans="1:1" x14ac:dyDescent="0.25">
      <c r="A8733" s="323"/>
    </row>
    <row r="8734" spans="1:1" x14ac:dyDescent="0.25">
      <c r="A8734" s="323"/>
    </row>
    <row r="8735" spans="1:1" x14ac:dyDescent="0.25">
      <c r="A8735" s="323"/>
    </row>
    <row r="8736" spans="1:1" x14ac:dyDescent="0.25">
      <c r="A8736" s="323"/>
    </row>
    <row r="8737" spans="1:1" x14ac:dyDescent="0.25">
      <c r="A8737" s="323"/>
    </row>
    <row r="8738" spans="1:1" x14ac:dyDescent="0.25">
      <c r="A8738" s="323"/>
    </row>
    <row r="8739" spans="1:1" x14ac:dyDescent="0.25">
      <c r="A8739" s="323"/>
    </row>
    <row r="8740" spans="1:1" x14ac:dyDescent="0.25">
      <c r="A8740" s="323"/>
    </row>
    <row r="8741" spans="1:1" x14ac:dyDescent="0.25">
      <c r="A8741" s="323"/>
    </row>
    <row r="8742" spans="1:1" x14ac:dyDescent="0.25">
      <c r="A8742" s="323"/>
    </row>
    <row r="8743" spans="1:1" x14ac:dyDescent="0.25">
      <c r="A8743" s="323"/>
    </row>
    <row r="8744" spans="1:1" x14ac:dyDescent="0.25">
      <c r="A8744" s="323"/>
    </row>
    <row r="8745" spans="1:1" x14ac:dyDescent="0.25">
      <c r="A8745" s="323"/>
    </row>
    <row r="8746" spans="1:1" x14ac:dyDescent="0.25">
      <c r="A8746" s="323"/>
    </row>
    <row r="8747" spans="1:1" x14ac:dyDescent="0.25">
      <c r="A8747" s="323"/>
    </row>
    <row r="8748" spans="1:1" x14ac:dyDescent="0.25">
      <c r="A8748" s="323"/>
    </row>
    <row r="8749" spans="1:1" x14ac:dyDescent="0.25">
      <c r="A8749" s="323"/>
    </row>
    <row r="8750" spans="1:1" x14ac:dyDescent="0.25">
      <c r="A8750" s="323"/>
    </row>
    <row r="8751" spans="1:1" x14ac:dyDescent="0.25">
      <c r="A8751" s="323"/>
    </row>
    <row r="8752" spans="1:1" x14ac:dyDescent="0.25">
      <c r="A8752" s="323"/>
    </row>
    <row r="8753" spans="1:1" x14ac:dyDescent="0.25">
      <c r="A8753" s="323"/>
    </row>
    <row r="8754" spans="1:1" x14ac:dyDescent="0.25">
      <c r="A8754" s="323"/>
    </row>
    <row r="8755" spans="1:1" x14ac:dyDescent="0.25">
      <c r="A8755" s="323"/>
    </row>
    <row r="8756" spans="1:1" x14ac:dyDescent="0.25">
      <c r="A8756" s="323"/>
    </row>
    <row r="8757" spans="1:1" x14ac:dyDescent="0.25">
      <c r="A8757" s="323"/>
    </row>
    <row r="8758" spans="1:1" x14ac:dyDescent="0.25">
      <c r="A8758" s="323"/>
    </row>
    <row r="8759" spans="1:1" x14ac:dyDescent="0.25">
      <c r="A8759" s="323"/>
    </row>
    <row r="8760" spans="1:1" x14ac:dyDescent="0.25">
      <c r="A8760" s="323"/>
    </row>
    <row r="8761" spans="1:1" x14ac:dyDescent="0.25">
      <c r="A8761" s="323"/>
    </row>
    <row r="8762" spans="1:1" x14ac:dyDescent="0.25">
      <c r="A8762" s="323"/>
    </row>
    <row r="8763" spans="1:1" x14ac:dyDescent="0.25">
      <c r="A8763" s="323"/>
    </row>
    <row r="8764" spans="1:1" x14ac:dyDescent="0.25">
      <c r="A8764" s="323"/>
    </row>
    <row r="8765" spans="1:1" x14ac:dyDescent="0.25">
      <c r="A8765" s="323"/>
    </row>
    <row r="8766" spans="1:1" x14ac:dyDescent="0.25">
      <c r="A8766" s="323"/>
    </row>
    <row r="8767" spans="1:1" x14ac:dyDescent="0.25">
      <c r="A8767" s="323"/>
    </row>
    <row r="8768" spans="1:1" x14ac:dyDescent="0.25">
      <c r="A8768" s="323"/>
    </row>
    <row r="8769" spans="1:1" x14ac:dyDescent="0.25">
      <c r="A8769" s="323"/>
    </row>
    <row r="8770" spans="1:1" x14ac:dyDescent="0.25">
      <c r="A8770" s="323"/>
    </row>
    <row r="8771" spans="1:1" x14ac:dyDescent="0.25">
      <c r="A8771" s="323"/>
    </row>
    <row r="8772" spans="1:1" x14ac:dyDescent="0.25">
      <c r="A8772" s="323"/>
    </row>
    <row r="8773" spans="1:1" x14ac:dyDescent="0.25">
      <c r="A8773" s="323"/>
    </row>
    <row r="8774" spans="1:1" x14ac:dyDescent="0.25">
      <c r="A8774" s="323"/>
    </row>
    <row r="8775" spans="1:1" x14ac:dyDescent="0.25">
      <c r="A8775" s="323"/>
    </row>
    <row r="8776" spans="1:1" x14ac:dyDescent="0.25">
      <c r="A8776" s="323"/>
    </row>
    <row r="8777" spans="1:1" x14ac:dyDescent="0.25">
      <c r="A8777" s="323"/>
    </row>
    <row r="8778" spans="1:1" x14ac:dyDescent="0.25">
      <c r="A8778" s="323"/>
    </row>
    <row r="8779" spans="1:1" x14ac:dyDescent="0.25">
      <c r="A8779" s="323"/>
    </row>
    <row r="8780" spans="1:1" x14ac:dyDescent="0.25">
      <c r="A8780" s="323"/>
    </row>
    <row r="8781" spans="1:1" x14ac:dyDescent="0.25">
      <c r="A8781" s="323"/>
    </row>
    <row r="8782" spans="1:1" x14ac:dyDescent="0.25">
      <c r="A8782" s="323"/>
    </row>
    <row r="8783" spans="1:1" x14ac:dyDescent="0.25">
      <c r="A8783" s="323"/>
    </row>
    <row r="8784" spans="1:1" x14ac:dyDescent="0.25">
      <c r="A8784" s="323"/>
    </row>
    <row r="8785" spans="1:1" x14ac:dyDescent="0.25">
      <c r="A8785" s="323"/>
    </row>
    <row r="8786" spans="1:1" x14ac:dyDescent="0.25">
      <c r="A8786" s="323"/>
    </row>
    <row r="8787" spans="1:1" x14ac:dyDescent="0.25">
      <c r="A8787" s="323"/>
    </row>
    <row r="8788" spans="1:1" x14ac:dyDescent="0.25">
      <c r="A8788" s="323"/>
    </row>
    <row r="8789" spans="1:1" x14ac:dyDescent="0.25">
      <c r="A8789" s="323"/>
    </row>
    <row r="8790" spans="1:1" x14ac:dyDescent="0.25">
      <c r="A8790" s="323"/>
    </row>
    <row r="8791" spans="1:1" x14ac:dyDescent="0.25">
      <c r="A8791" s="323"/>
    </row>
    <row r="8792" spans="1:1" x14ac:dyDescent="0.25">
      <c r="A8792" s="323"/>
    </row>
    <row r="8793" spans="1:1" x14ac:dyDescent="0.25">
      <c r="A8793" s="323"/>
    </row>
    <row r="8794" spans="1:1" x14ac:dyDescent="0.25">
      <c r="A8794" s="323"/>
    </row>
    <row r="8795" spans="1:1" x14ac:dyDescent="0.25">
      <c r="A8795" s="323"/>
    </row>
    <row r="8796" spans="1:1" x14ac:dyDescent="0.25">
      <c r="A8796" s="323"/>
    </row>
    <row r="8797" spans="1:1" x14ac:dyDescent="0.25">
      <c r="A8797" s="323"/>
    </row>
    <row r="8798" spans="1:1" x14ac:dyDescent="0.25">
      <c r="A8798" s="323"/>
    </row>
    <row r="8799" spans="1:1" x14ac:dyDescent="0.25">
      <c r="A8799" s="323"/>
    </row>
    <row r="8800" spans="1:1" x14ac:dyDescent="0.25">
      <c r="A8800" s="323"/>
    </row>
    <row r="8801" spans="1:1" x14ac:dyDescent="0.25">
      <c r="A8801" s="323"/>
    </row>
    <row r="8802" spans="1:1" x14ac:dyDescent="0.25">
      <c r="A8802" s="323"/>
    </row>
    <row r="8803" spans="1:1" x14ac:dyDescent="0.25">
      <c r="A8803" s="323"/>
    </row>
    <row r="8804" spans="1:1" x14ac:dyDescent="0.25">
      <c r="A8804" s="323"/>
    </row>
    <row r="8805" spans="1:1" x14ac:dyDescent="0.25">
      <c r="A8805" s="323"/>
    </row>
    <row r="8806" spans="1:1" x14ac:dyDescent="0.25">
      <c r="A8806" s="323"/>
    </row>
    <row r="8807" spans="1:1" x14ac:dyDescent="0.25">
      <c r="A8807" s="323"/>
    </row>
    <row r="8808" spans="1:1" x14ac:dyDescent="0.25">
      <c r="A8808" s="323"/>
    </row>
    <row r="8809" spans="1:1" x14ac:dyDescent="0.25">
      <c r="A8809" s="323"/>
    </row>
    <row r="8810" spans="1:1" x14ac:dyDescent="0.25">
      <c r="A8810" s="323"/>
    </row>
    <row r="8811" spans="1:1" x14ac:dyDescent="0.25">
      <c r="A8811" s="323"/>
    </row>
    <row r="8812" spans="1:1" x14ac:dyDescent="0.25">
      <c r="A8812" s="323"/>
    </row>
    <row r="8813" spans="1:1" x14ac:dyDescent="0.25">
      <c r="A8813" s="323"/>
    </row>
    <row r="8814" spans="1:1" x14ac:dyDescent="0.25">
      <c r="A8814" s="323"/>
    </row>
    <row r="8815" spans="1:1" x14ac:dyDescent="0.25">
      <c r="A8815" s="323"/>
    </row>
    <row r="8816" spans="1:1" x14ac:dyDescent="0.25">
      <c r="A8816" s="323"/>
    </row>
    <row r="8817" spans="1:1" x14ac:dyDescent="0.25">
      <c r="A8817" s="323"/>
    </row>
    <row r="8818" spans="1:1" x14ac:dyDescent="0.25">
      <c r="A8818" s="323"/>
    </row>
    <row r="8819" spans="1:1" x14ac:dyDescent="0.25">
      <c r="A8819" s="323"/>
    </row>
    <row r="8820" spans="1:1" x14ac:dyDescent="0.25">
      <c r="A8820" s="323"/>
    </row>
    <row r="8821" spans="1:1" x14ac:dyDescent="0.25">
      <c r="A8821" s="323"/>
    </row>
    <row r="8822" spans="1:1" x14ac:dyDescent="0.25">
      <c r="A8822" s="323"/>
    </row>
    <row r="8823" spans="1:1" x14ac:dyDescent="0.25">
      <c r="A8823" s="323"/>
    </row>
    <row r="8824" spans="1:1" x14ac:dyDescent="0.25">
      <c r="A8824" s="323"/>
    </row>
    <row r="8825" spans="1:1" x14ac:dyDescent="0.25">
      <c r="A8825" s="323"/>
    </row>
    <row r="8826" spans="1:1" x14ac:dyDescent="0.25">
      <c r="A8826" s="323"/>
    </row>
    <row r="8827" spans="1:1" x14ac:dyDescent="0.25">
      <c r="A8827" s="323"/>
    </row>
    <row r="8828" spans="1:1" x14ac:dyDescent="0.25">
      <c r="A8828" s="323"/>
    </row>
    <row r="8829" spans="1:1" x14ac:dyDescent="0.25">
      <c r="A8829" s="323"/>
    </row>
    <row r="8830" spans="1:1" x14ac:dyDescent="0.25">
      <c r="A8830" s="323"/>
    </row>
    <row r="8831" spans="1:1" x14ac:dyDescent="0.25">
      <c r="A8831" s="323"/>
    </row>
    <row r="8832" spans="1:1" x14ac:dyDescent="0.25">
      <c r="A8832" s="323"/>
    </row>
    <row r="8833" spans="1:1" x14ac:dyDescent="0.25">
      <c r="A8833" s="323"/>
    </row>
    <row r="8834" spans="1:1" x14ac:dyDescent="0.25">
      <c r="A8834" s="323"/>
    </row>
    <row r="8835" spans="1:1" x14ac:dyDescent="0.25">
      <c r="A8835" s="323"/>
    </row>
    <row r="8836" spans="1:1" x14ac:dyDescent="0.25">
      <c r="A8836" s="323"/>
    </row>
    <row r="8837" spans="1:1" x14ac:dyDescent="0.25">
      <c r="A8837" s="323"/>
    </row>
    <row r="8838" spans="1:1" x14ac:dyDescent="0.25">
      <c r="A8838" s="323"/>
    </row>
    <row r="8839" spans="1:1" x14ac:dyDescent="0.25">
      <c r="A8839" s="323"/>
    </row>
    <row r="8840" spans="1:1" x14ac:dyDescent="0.25">
      <c r="A8840" s="323"/>
    </row>
    <row r="8841" spans="1:1" x14ac:dyDescent="0.25">
      <c r="A8841" s="323"/>
    </row>
    <row r="8842" spans="1:1" x14ac:dyDescent="0.25">
      <c r="A8842" s="323"/>
    </row>
    <row r="8843" spans="1:1" x14ac:dyDescent="0.25">
      <c r="A8843" s="323"/>
    </row>
    <row r="8844" spans="1:1" x14ac:dyDescent="0.25">
      <c r="A8844" s="323"/>
    </row>
    <row r="8845" spans="1:1" x14ac:dyDescent="0.25">
      <c r="A8845" s="323"/>
    </row>
    <row r="8846" spans="1:1" x14ac:dyDescent="0.25">
      <c r="A8846" s="323"/>
    </row>
    <row r="8847" spans="1:1" x14ac:dyDescent="0.25">
      <c r="A8847" s="323"/>
    </row>
    <row r="8848" spans="1:1" x14ac:dyDescent="0.25">
      <c r="A8848" s="323"/>
    </row>
    <row r="8849" spans="1:1" x14ac:dyDescent="0.25">
      <c r="A8849" s="323"/>
    </row>
    <row r="8850" spans="1:1" x14ac:dyDescent="0.25">
      <c r="A8850" s="323"/>
    </row>
    <row r="8851" spans="1:1" x14ac:dyDescent="0.25">
      <c r="A8851" s="323"/>
    </row>
    <row r="8852" spans="1:1" x14ac:dyDescent="0.25">
      <c r="A8852" s="323"/>
    </row>
    <row r="8853" spans="1:1" x14ac:dyDescent="0.25">
      <c r="A8853" s="323"/>
    </row>
    <row r="8854" spans="1:1" x14ac:dyDescent="0.25">
      <c r="A8854" s="323"/>
    </row>
    <row r="8855" spans="1:1" x14ac:dyDescent="0.25">
      <c r="A8855" s="323"/>
    </row>
    <row r="8856" spans="1:1" x14ac:dyDescent="0.25">
      <c r="A8856" s="323"/>
    </row>
    <row r="8857" spans="1:1" x14ac:dyDescent="0.25">
      <c r="A8857" s="323"/>
    </row>
    <row r="8858" spans="1:1" x14ac:dyDescent="0.25">
      <c r="A8858" s="323"/>
    </row>
    <row r="8859" spans="1:1" x14ac:dyDescent="0.25">
      <c r="A8859" s="323"/>
    </row>
    <row r="8860" spans="1:1" x14ac:dyDescent="0.25">
      <c r="A8860" s="323"/>
    </row>
    <row r="8861" spans="1:1" x14ac:dyDescent="0.25">
      <c r="A8861" s="323"/>
    </row>
    <row r="8862" spans="1:1" x14ac:dyDescent="0.25">
      <c r="A8862" s="323"/>
    </row>
    <row r="8863" spans="1:1" x14ac:dyDescent="0.25">
      <c r="A8863" s="323"/>
    </row>
    <row r="8864" spans="1:1" x14ac:dyDescent="0.25">
      <c r="A8864" s="323"/>
    </row>
    <row r="8865" spans="1:1" x14ac:dyDescent="0.25">
      <c r="A8865" s="323"/>
    </row>
    <row r="8866" spans="1:1" x14ac:dyDescent="0.25">
      <c r="A8866" s="323"/>
    </row>
    <row r="8867" spans="1:1" x14ac:dyDescent="0.25">
      <c r="A8867" s="323"/>
    </row>
    <row r="8868" spans="1:1" x14ac:dyDescent="0.25">
      <c r="A8868" s="323"/>
    </row>
    <row r="8869" spans="1:1" x14ac:dyDescent="0.25">
      <c r="A8869" s="323"/>
    </row>
    <row r="8870" spans="1:1" x14ac:dyDescent="0.25">
      <c r="A8870" s="323"/>
    </row>
    <row r="8871" spans="1:1" x14ac:dyDescent="0.25">
      <c r="A8871" s="323"/>
    </row>
    <row r="8872" spans="1:1" x14ac:dyDescent="0.25">
      <c r="A8872" s="323"/>
    </row>
    <row r="8873" spans="1:1" x14ac:dyDescent="0.25">
      <c r="A8873" s="323"/>
    </row>
    <row r="8874" spans="1:1" x14ac:dyDescent="0.25">
      <c r="A8874" s="323"/>
    </row>
    <row r="8875" spans="1:1" x14ac:dyDescent="0.25">
      <c r="A8875" s="323"/>
    </row>
    <row r="8876" spans="1:1" x14ac:dyDescent="0.25">
      <c r="A8876" s="323"/>
    </row>
    <row r="8877" spans="1:1" x14ac:dyDescent="0.25">
      <c r="A8877" s="323"/>
    </row>
    <row r="8878" spans="1:1" x14ac:dyDescent="0.25">
      <c r="A8878" s="323"/>
    </row>
    <row r="8879" spans="1:1" x14ac:dyDescent="0.25">
      <c r="A8879" s="323"/>
    </row>
    <row r="8880" spans="1:1" x14ac:dyDescent="0.25">
      <c r="A8880" s="323"/>
    </row>
    <row r="8881" spans="1:1" x14ac:dyDescent="0.25">
      <c r="A8881" s="323"/>
    </row>
    <row r="8882" spans="1:1" x14ac:dyDescent="0.25">
      <c r="A8882" s="323"/>
    </row>
    <row r="8883" spans="1:1" x14ac:dyDescent="0.25">
      <c r="A8883" s="323"/>
    </row>
    <row r="8884" spans="1:1" x14ac:dyDescent="0.25">
      <c r="A8884" s="323"/>
    </row>
    <row r="8885" spans="1:1" x14ac:dyDescent="0.25">
      <c r="A8885" s="323"/>
    </row>
    <row r="8886" spans="1:1" x14ac:dyDescent="0.25">
      <c r="A8886" s="323"/>
    </row>
    <row r="8887" spans="1:1" x14ac:dyDescent="0.25">
      <c r="A8887" s="323"/>
    </row>
    <row r="8888" spans="1:1" x14ac:dyDescent="0.25">
      <c r="A8888" s="323"/>
    </row>
    <row r="8889" spans="1:1" x14ac:dyDescent="0.25">
      <c r="A8889" s="323"/>
    </row>
    <row r="8890" spans="1:1" x14ac:dyDescent="0.25">
      <c r="A8890" s="323"/>
    </row>
    <row r="8891" spans="1:1" x14ac:dyDescent="0.25">
      <c r="A8891" s="323"/>
    </row>
    <row r="8892" spans="1:1" x14ac:dyDescent="0.25">
      <c r="A8892" s="323"/>
    </row>
    <row r="8893" spans="1:1" x14ac:dyDescent="0.25">
      <c r="A8893" s="323"/>
    </row>
    <row r="8894" spans="1:1" x14ac:dyDescent="0.25">
      <c r="A8894" s="323"/>
    </row>
    <row r="8895" spans="1:1" x14ac:dyDescent="0.25">
      <c r="A8895" s="323"/>
    </row>
    <row r="8896" spans="1:1" x14ac:dyDescent="0.25">
      <c r="A8896" s="323"/>
    </row>
    <row r="8897" spans="1:1" x14ac:dyDescent="0.25">
      <c r="A8897" s="323"/>
    </row>
    <row r="8898" spans="1:1" x14ac:dyDescent="0.25">
      <c r="A8898" s="323"/>
    </row>
    <row r="8899" spans="1:1" x14ac:dyDescent="0.25">
      <c r="A8899" s="323"/>
    </row>
    <row r="8900" spans="1:1" x14ac:dyDescent="0.25">
      <c r="A8900" s="323"/>
    </row>
    <row r="8901" spans="1:1" x14ac:dyDescent="0.25">
      <c r="A8901" s="323"/>
    </row>
    <row r="8902" spans="1:1" x14ac:dyDescent="0.25">
      <c r="A8902" s="323"/>
    </row>
    <row r="8903" spans="1:1" x14ac:dyDescent="0.25">
      <c r="A8903" s="323"/>
    </row>
    <row r="8904" spans="1:1" x14ac:dyDescent="0.25">
      <c r="A8904" s="323"/>
    </row>
    <row r="8905" spans="1:1" x14ac:dyDescent="0.25">
      <c r="A8905" s="323"/>
    </row>
    <row r="8906" spans="1:1" x14ac:dyDescent="0.25">
      <c r="A8906" s="323"/>
    </row>
    <row r="8907" spans="1:1" x14ac:dyDescent="0.25">
      <c r="A8907" s="323"/>
    </row>
    <row r="8908" spans="1:1" x14ac:dyDescent="0.25">
      <c r="A8908" s="323"/>
    </row>
    <row r="8909" spans="1:1" x14ac:dyDescent="0.25">
      <c r="A8909" s="323"/>
    </row>
    <row r="8910" spans="1:1" x14ac:dyDescent="0.25">
      <c r="A8910" s="323"/>
    </row>
    <row r="8911" spans="1:1" x14ac:dyDescent="0.25">
      <c r="A8911" s="323"/>
    </row>
    <row r="8912" spans="1:1" x14ac:dyDescent="0.25">
      <c r="A8912" s="323"/>
    </row>
    <row r="8913" spans="1:1" x14ac:dyDescent="0.25">
      <c r="A8913" s="323"/>
    </row>
    <row r="8914" spans="1:1" x14ac:dyDescent="0.25">
      <c r="A8914" s="323"/>
    </row>
    <row r="8915" spans="1:1" x14ac:dyDescent="0.25">
      <c r="A8915" s="323"/>
    </row>
    <row r="8916" spans="1:1" x14ac:dyDescent="0.25">
      <c r="A8916" s="323"/>
    </row>
    <row r="8917" spans="1:1" x14ac:dyDescent="0.25">
      <c r="A8917" s="323"/>
    </row>
    <row r="8918" spans="1:1" x14ac:dyDescent="0.25">
      <c r="A8918" s="323"/>
    </row>
    <row r="8919" spans="1:1" x14ac:dyDescent="0.25">
      <c r="A8919" s="323"/>
    </row>
    <row r="8920" spans="1:1" x14ac:dyDescent="0.25">
      <c r="A8920" s="323"/>
    </row>
    <row r="8921" spans="1:1" x14ac:dyDescent="0.25">
      <c r="A8921" s="323"/>
    </row>
    <row r="8922" spans="1:1" x14ac:dyDescent="0.25">
      <c r="A8922" s="323"/>
    </row>
    <row r="8923" spans="1:1" x14ac:dyDescent="0.25">
      <c r="A8923" s="323"/>
    </row>
    <row r="8924" spans="1:1" x14ac:dyDescent="0.25">
      <c r="A8924" s="323"/>
    </row>
    <row r="8925" spans="1:1" x14ac:dyDescent="0.25">
      <c r="A8925" s="323"/>
    </row>
    <row r="8926" spans="1:1" x14ac:dyDescent="0.25">
      <c r="A8926" s="323"/>
    </row>
    <row r="8927" spans="1:1" x14ac:dyDescent="0.25">
      <c r="A8927" s="323"/>
    </row>
    <row r="8928" spans="1:1" x14ac:dyDescent="0.25">
      <c r="A8928" s="323"/>
    </row>
    <row r="8929" spans="1:1" x14ac:dyDescent="0.25">
      <c r="A8929" s="323"/>
    </row>
    <row r="8930" spans="1:1" x14ac:dyDescent="0.25">
      <c r="A8930" s="323"/>
    </row>
    <row r="8931" spans="1:1" x14ac:dyDescent="0.25">
      <c r="A8931" s="323"/>
    </row>
    <row r="8932" spans="1:1" x14ac:dyDescent="0.25">
      <c r="A8932" s="323"/>
    </row>
    <row r="8933" spans="1:1" x14ac:dyDescent="0.25">
      <c r="A8933" s="323"/>
    </row>
    <row r="8934" spans="1:1" x14ac:dyDescent="0.25">
      <c r="A8934" s="323"/>
    </row>
    <row r="8935" spans="1:1" x14ac:dyDescent="0.25">
      <c r="A8935" s="323"/>
    </row>
    <row r="8936" spans="1:1" x14ac:dyDescent="0.25">
      <c r="A8936" s="323"/>
    </row>
    <row r="8937" spans="1:1" x14ac:dyDescent="0.25">
      <c r="A8937" s="323"/>
    </row>
    <row r="8938" spans="1:1" x14ac:dyDescent="0.25">
      <c r="A8938" s="323"/>
    </row>
    <row r="8939" spans="1:1" x14ac:dyDescent="0.25">
      <c r="A8939" s="323"/>
    </row>
    <row r="8940" spans="1:1" x14ac:dyDescent="0.25">
      <c r="A8940" s="323"/>
    </row>
    <row r="8941" spans="1:1" x14ac:dyDescent="0.25">
      <c r="A8941" s="323"/>
    </row>
    <row r="8942" spans="1:1" x14ac:dyDescent="0.25">
      <c r="A8942" s="323"/>
    </row>
    <row r="8943" spans="1:1" x14ac:dyDescent="0.25">
      <c r="A8943" s="323"/>
    </row>
    <row r="8944" spans="1:1" x14ac:dyDescent="0.25">
      <c r="A8944" s="323"/>
    </row>
    <row r="8945" spans="1:1" x14ac:dyDescent="0.25">
      <c r="A8945" s="323"/>
    </row>
    <row r="8946" spans="1:1" x14ac:dyDescent="0.25">
      <c r="A8946" s="323"/>
    </row>
    <row r="8947" spans="1:1" x14ac:dyDescent="0.25">
      <c r="A8947" s="323"/>
    </row>
    <row r="8948" spans="1:1" x14ac:dyDescent="0.25">
      <c r="A8948" s="323"/>
    </row>
    <row r="8949" spans="1:1" x14ac:dyDescent="0.25">
      <c r="A8949" s="323"/>
    </row>
    <row r="8950" spans="1:1" x14ac:dyDescent="0.25">
      <c r="A8950" s="323"/>
    </row>
    <row r="8951" spans="1:1" x14ac:dyDescent="0.25">
      <c r="A8951" s="323"/>
    </row>
    <row r="8952" spans="1:1" x14ac:dyDescent="0.25">
      <c r="A8952" s="323"/>
    </row>
    <row r="8953" spans="1:1" x14ac:dyDescent="0.25">
      <c r="A8953" s="323"/>
    </row>
    <row r="8954" spans="1:1" x14ac:dyDescent="0.25">
      <c r="A8954" s="323"/>
    </row>
    <row r="8955" spans="1:1" x14ac:dyDescent="0.25">
      <c r="A8955" s="323"/>
    </row>
    <row r="8956" spans="1:1" x14ac:dyDescent="0.25">
      <c r="A8956" s="323"/>
    </row>
    <row r="8957" spans="1:1" x14ac:dyDescent="0.25">
      <c r="A8957" s="323"/>
    </row>
    <row r="8958" spans="1:1" x14ac:dyDescent="0.25">
      <c r="A8958" s="323"/>
    </row>
    <row r="8959" spans="1:1" x14ac:dyDescent="0.25">
      <c r="A8959" s="323"/>
    </row>
    <row r="8960" spans="1:1" x14ac:dyDescent="0.25">
      <c r="A8960" s="323"/>
    </row>
    <row r="8961" spans="1:1" x14ac:dyDescent="0.25">
      <c r="A8961" s="323"/>
    </row>
    <row r="8962" spans="1:1" x14ac:dyDescent="0.25">
      <c r="A8962" s="323"/>
    </row>
    <row r="8963" spans="1:1" x14ac:dyDescent="0.25">
      <c r="A8963" s="323"/>
    </row>
    <row r="8964" spans="1:1" x14ac:dyDescent="0.25">
      <c r="A8964" s="323"/>
    </row>
    <row r="8965" spans="1:1" x14ac:dyDescent="0.25">
      <c r="A8965" s="323"/>
    </row>
    <row r="8966" spans="1:1" x14ac:dyDescent="0.25">
      <c r="A8966" s="323"/>
    </row>
    <row r="8967" spans="1:1" x14ac:dyDescent="0.25">
      <c r="A8967" s="323"/>
    </row>
    <row r="8968" spans="1:1" x14ac:dyDescent="0.25">
      <c r="A8968" s="323"/>
    </row>
    <row r="8969" spans="1:1" x14ac:dyDescent="0.25">
      <c r="A8969" s="323"/>
    </row>
    <row r="8970" spans="1:1" x14ac:dyDescent="0.25">
      <c r="A8970" s="323"/>
    </row>
    <row r="8971" spans="1:1" x14ac:dyDescent="0.25">
      <c r="A8971" s="323"/>
    </row>
    <row r="8972" spans="1:1" x14ac:dyDescent="0.25">
      <c r="A8972" s="323"/>
    </row>
    <row r="8973" spans="1:1" x14ac:dyDescent="0.25">
      <c r="A8973" s="323"/>
    </row>
    <row r="8974" spans="1:1" x14ac:dyDescent="0.25">
      <c r="A8974" s="323"/>
    </row>
    <row r="8975" spans="1:1" x14ac:dyDescent="0.25">
      <c r="A8975" s="323"/>
    </row>
    <row r="8976" spans="1:1" x14ac:dyDescent="0.25">
      <c r="A8976" s="323"/>
    </row>
    <row r="8977" spans="1:1" x14ac:dyDescent="0.25">
      <c r="A8977" s="323"/>
    </row>
    <row r="8978" spans="1:1" x14ac:dyDescent="0.25">
      <c r="A8978" s="323"/>
    </row>
    <row r="8979" spans="1:1" x14ac:dyDescent="0.25">
      <c r="A8979" s="323"/>
    </row>
    <row r="8980" spans="1:1" x14ac:dyDescent="0.25">
      <c r="A8980" s="323"/>
    </row>
    <row r="8981" spans="1:1" x14ac:dyDescent="0.25">
      <c r="A8981" s="323"/>
    </row>
    <row r="8982" spans="1:1" x14ac:dyDescent="0.25">
      <c r="A8982" s="323"/>
    </row>
    <row r="8983" spans="1:1" x14ac:dyDescent="0.25">
      <c r="A8983" s="323"/>
    </row>
    <row r="8984" spans="1:1" x14ac:dyDescent="0.25">
      <c r="A8984" s="323"/>
    </row>
    <row r="8985" spans="1:1" x14ac:dyDescent="0.25">
      <c r="A8985" s="323"/>
    </row>
    <row r="8986" spans="1:1" x14ac:dyDescent="0.25">
      <c r="A8986" s="323"/>
    </row>
    <row r="8987" spans="1:1" x14ac:dyDescent="0.25">
      <c r="A8987" s="323"/>
    </row>
    <row r="8988" spans="1:1" x14ac:dyDescent="0.25">
      <c r="A8988" s="323"/>
    </row>
    <row r="8989" spans="1:1" x14ac:dyDescent="0.25">
      <c r="A8989" s="323"/>
    </row>
    <row r="8990" spans="1:1" x14ac:dyDescent="0.25">
      <c r="A8990" s="323"/>
    </row>
    <row r="8991" spans="1:1" x14ac:dyDescent="0.25">
      <c r="A8991" s="323"/>
    </row>
    <row r="8992" spans="1:1" x14ac:dyDescent="0.25">
      <c r="A8992" s="323"/>
    </row>
    <row r="8993" spans="1:1" x14ac:dyDescent="0.25">
      <c r="A8993" s="323"/>
    </row>
    <row r="8994" spans="1:1" x14ac:dyDescent="0.25">
      <c r="A8994" s="323"/>
    </row>
    <row r="8995" spans="1:1" x14ac:dyDescent="0.25">
      <c r="A8995" s="323"/>
    </row>
    <row r="8996" spans="1:1" x14ac:dyDescent="0.25">
      <c r="A8996" s="323"/>
    </row>
    <row r="8997" spans="1:1" x14ac:dyDescent="0.25">
      <c r="A8997" s="323"/>
    </row>
    <row r="8998" spans="1:1" x14ac:dyDescent="0.25">
      <c r="A8998" s="323"/>
    </row>
    <row r="8999" spans="1:1" x14ac:dyDescent="0.25">
      <c r="A8999" s="323"/>
    </row>
    <row r="9000" spans="1:1" x14ac:dyDescent="0.25">
      <c r="A9000" s="323"/>
    </row>
    <row r="9001" spans="1:1" x14ac:dyDescent="0.25">
      <c r="A9001" s="323"/>
    </row>
    <row r="9002" spans="1:1" x14ac:dyDescent="0.25">
      <c r="A9002" s="323"/>
    </row>
    <row r="9003" spans="1:1" x14ac:dyDescent="0.25">
      <c r="A9003" s="323"/>
    </row>
    <row r="9004" spans="1:1" x14ac:dyDescent="0.25">
      <c r="A9004" s="323"/>
    </row>
    <row r="9005" spans="1:1" x14ac:dyDescent="0.25">
      <c r="A9005" s="323"/>
    </row>
    <row r="9006" spans="1:1" x14ac:dyDescent="0.25">
      <c r="A9006" s="323"/>
    </row>
    <row r="9007" spans="1:1" x14ac:dyDescent="0.25">
      <c r="A9007" s="323"/>
    </row>
    <row r="9008" spans="1:1" x14ac:dyDescent="0.25">
      <c r="A9008" s="323"/>
    </row>
    <row r="9009" spans="1:1" x14ac:dyDescent="0.25">
      <c r="A9009" s="323"/>
    </row>
    <row r="9010" spans="1:1" x14ac:dyDescent="0.25">
      <c r="A9010" s="323"/>
    </row>
    <row r="9011" spans="1:1" x14ac:dyDescent="0.25">
      <c r="A9011" s="323"/>
    </row>
    <row r="9012" spans="1:1" x14ac:dyDescent="0.25">
      <c r="A9012" s="323"/>
    </row>
    <row r="9013" spans="1:1" x14ac:dyDescent="0.25">
      <c r="A9013" s="323"/>
    </row>
    <row r="9014" spans="1:1" x14ac:dyDescent="0.25">
      <c r="A9014" s="323"/>
    </row>
    <row r="9015" spans="1:1" x14ac:dyDescent="0.25">
      <c r="A9015" s="323"/>
    </row>
    <row r="9016" spans="1:1" x14ac:dyDescent="0.25">
      <c r="A9016" s="323"/>
    </row>
    <row r="9017" spans="1:1" x14ac:dyDescent="0.25">
      <c r="A9017" s="323"/>
    </row>
    <row r="9018" spans="1:1" x14ac:dyDescent="0.25">
      <c r="A9018" s="323"/>
    </row>
    <row r="9019" spans="1:1" x14ac:dyDescent="0.25">
      <c r="A9019" s="323"/>
    </row>
    <row r="9020" spans="1:1" x14ac:dyDescent="0.25">
      <c r="A9020" s="323"/>
    </row>
    <row r="9021" spans="1:1" x14ac:dyDescent="0.25">
      <c r="A9021" s="323"/>
    </row>
    <row r="9022" spans="1:1" x14ac:dyDescent="0.25">
      <c r="A9022" s="323"/>
    </row>
    <row r="9023" spans="1:1" x14ac:dyDescent="0.25">
      <c r="A9023" s="323"/>
    </row>
    <row r="9024" spans="1:1" x14ac:dyDescent="0.25">
      <c r="A9024" s="323"/>
    </row>
    <row r="9025" spans="1:1" x14ac:dyDescent="0.25">
      <c r="A9025" s="323"/>
    </row>
    <row r="9026" spans="1:1" x14ac:dyDescent="0.25">
      <c r="A9026" s="323"/>
    </row>
    <row r="9027" spans="1:1" x14ac:dyDescent="0.25">
      <c r="A9027" s="323"/>
    </row>
    <row r="9028" spans="1:1" x14ac:dyDescent="0.25">
      <c r="A9028" s="323"/>
    </row>
    <row r="9029" spans="1:1" x14ac:dyDescent="0.25">
      <c r="A9029" s="323"/>
    </row>
    <row r="9030" spans="1:1" x14ac:dyDescent="0.25">
      <c r="A9030" s="323"/>
    </row>
    <row r="9031" spans="1:1" x14ac:dyDescent="0.25">
      <c r="A9031" s="323"/>
    </row>
    <row r="9032" spans="1:1" x14ac:dyDescent="0.25">
      <c r="A9032" s="323"/>
    </row>
    <row r="9033" spans="1:1" x14ac:dyDescent="0.25">
      <c r="A9033" s="323"/>
    </row>
    <row r="9034" spans="1:1" x14ac:dyDescent="0.25">
      <c r="A9034" s="323"/>
    </row>
    <row r="9035" spans="1:1" x14ac:dyDescent="0.25">
      <c r="A9035" s="323"/>
    </row>
    <row r="9036" spans="1:1" x14ac:dyDescent="0.25">
      <c r="A9036" s="323"/>
    </row>
    <row r="9037" spans="1:1" x14ac:dyDescent="0.25">
      <c r="A9037" s="323"/>
    </row>
    <row r="9038" spans="1:1" x14ac:dyDescent="0.25">
      <c r="A9038" s="323"/>
    </row>
    <row r="9039" spans="1:1" x14ac:dyDescent="0.25">
      <c r="A9039" s="323"/>
    </row>
    <row r="9040" spans="1:1" x14ac:dyDescent="0.25">
      <c r="A9040" s="323"/>
    </row>
    <row r="9041" spans="1:1" x14ac:dyDescent="0.25">
      <c r="A9041" s="323"/>
    </row>
    <row r="9042" spans="1:1" x14ac:dyDescent="0.25">
      <c r="A9042" s="323"/>
    </row>
    <row r="9043" spans="1:1" x14ac:dyDescent="0.25">
      <c r="A9043" s="323"/>
    </row>
    <row r="9044" spans="1:1" x14ac:dyDescent="0.25">
      <c r="A9044" s="323"/>
    </row>
    <row r="9045" spans="1:1" x14ac:dyDescent="0.25">
      <c r="A9045" s="323"/>
    </row>
    <row r="9046" spans="1:1" x14ac:dyDescent="0.25">
      <c r="A9046" s="323"/>
    </row>
    <row r="9047" spans="1:1" x14ac:dyDescent="0.25">
      <c r="A9047" s="323"/>
    </row>
    <row r="9048" spans="1:1" x14ac:dyDescent="0.25">
      <c r="A9048" s="323"/>
    </row>
    <row r="9049" spans="1:1" x14ac:dyDescent="0.25">
      <c r="A9049" s="323"/>
    </row>
    <row r="9050" spans="1:1" x14ac:dyDescent="0.25">
      <c r="A9050" s="323"/>
    </row>
    <row r="9051" spans="1:1" x14ac:dyDescent="0.25">
      <c r="A9051" s="323"/>
    </row>
    <row r="9052" spans="1:1" x14ac:dyDescent="0.25">
      <c r="A9052" s="323"/>
    </row>
    <row r="9053" spans="1:1" x14ac:dyDescent="0.25">
      <c r="A9053" s="323"/>
    </row>
    <row r="9054" spans="1:1" x14ac:dyDescent="0.25">
      <c r="A9054" s="323"/>
    </row>
    <row r="9055" spans="1:1" x14ac:dyDescent="0.25">
      <c r="A9055" s="323"/>
    </row>
    <row r="9056" spans="1:1" x14ac:dyDescent="0.25">
      <c r="A9056" s="323"/>
    </row>
    <row r="9057" spans="1:1" x14ac:dyDescent="0.25">
      <c r="A9057" s="323"/>
    </row>
    <row r="9058" spans="1:1" x14ac:dyDescent="0.25">
      <c r="A9058" s="323"/>
    </row>
    <row r="9059" spans="1:1" x14ac:dyDescent="0.25">
      <c r="A9059" s="323"/>
    </row>
    <row r="9060" spans="1:1" x14ac:dyDescent="0.25">
      <c r="A9060" s="323"/>
    </row>
    <row r="9061" spans="1:1" x14ac:dyDescent="0.25">
      <c r="A9061" s="323"/>
    </row>
    <row r="9062" spans="1:1" x14ac:dyDescent="0.25">
      <c r="A9062" s="323"/>
    </row>
    <row r="9063" spans="1:1" x14ac:dyDescent="0.25">
      <c r="A9063" s="323"/>
    </row>
    <row r="9064" spans="1:1" x14ac:dyDescent="0.25">
      <c r="A9064" s="323"/>
    </row>
    <row r="9065" spans="1:1" x14ac:dyDescent="0.25">
      <c r="A9065" s="323"/>
    </row>
    <row r="9066" spans="1:1" x14ac:dyDescent="0.25">
      <c r="A9066" s="323"/>
    </row>
    <row r="9067" spans="1:1" x14ac:dyDescent="0.25">
      <c r="A9067" s="323"/>
    </row>
    <row r="9068" spans="1:1" x14ac:dyDescent="0.25">
      <c r="A9068" s="323"/>
    </row>
    <row r="9069" spans="1:1" x14ac:dyDescent="0.25">
      <c r="A9069" s="323"/>
    </row>
    <row r="9070" spans="1:1" x14ac:dyDescent="0.25">
      <c r="A9070" s="323"/>
    </row>
    <row r="9071" spans="1:1" x14ac:dyDescent="0.25">
      <c r="A9071" s="323"/>
    </row>
    <row r="9072" spans="1:1" x14ac:dyDescent="0.25">
      <c r="A9072" s="323"/>
    </row>
    <row r="9073" spans="1:1" x14ac:dyDescent="0.25">
      <c r="A9073" s="323"/>
    </row>
    <row r="9074" spans="1:1" x14ac:dyDescent="0.25">
      <c r="A9074" s="323"/>
    </row>
    <row r="9075" spans="1:1" x14ac:dyDescent="0.25">
      <c r="A9075" s="323"/>
    </row>
    <row r="9076" spans="1:1" x14ac:dyDescent="0.25">
      <c r="A9076" s="323"/>
    </row>
    <row r="9077" spans="1:1" x14ac:dyDescent="0.25">
      <c r="A9077" s="323"/>
    </row>
    <row r="9078" spans="1:1" x14ac:dyDescent="0.25">
      <c r="A9078" s="323"/>
    </row>
    <row r="9079" spans="1:1" x14ac:dyDescent="0.25">
      <c r="A9079" s="323"/>
    </row>
    <row r="9080" spans="1:1" x14ac:dyDescent="0.25">
      <c r="A9080" s="323"/>
    </row>
    <row r="9081" spans="1:1" x14ac:dyDescent="0.25">
      <c r="A9081" s="323"/>
    </row>
    <row r="9082" spans="1:1" x14ac:dyDescent="0.25">
      <c r="A9082" s="323"/>
    </row>
    <row r="9083" spans="1:1" x14ac:dyDescent="0.25">
      <c r="A9083" s="323"/>
    </row>
    <row r="9084" spans="1:1" x14ac:dyDescent="0.25">
      <c r="A9084" s="323"/>
    </row>
    <row r="9085" spans="1:1" x14ac:dyDescent="0.25">
      <c r="A9085" s="323"/>
    </row>
    <row r="9086" spans="1:1" x14ac:dyDescent="0.25">
      <c r="A9086" s="323"/>
    </row>
    <row r="9087" spans="1:1" x14ac:dyDescent="0.25">
      <c r="A9087" s="323"/>
    </row>
    <row r="9088" spans="1:1" x14ac:dyDescent="0.25">
      <c r="A9088" s="323"/>
    </row>
    <row r="9089" spans="1:1" x14ac:dyDescent="0.25">
      <c r="A9089" s="323"/>
    </row>
    <row r="9090" spans="1:1" x14ac:dyDescent="0.25">
      <c r="A9090" s="323"/>
    </row>
    <row r="9091" spans="1:1" x14ac:dyDescent="0.25">
      <c r="A9091" s="323"/>
    </row>
    <row r="9092" spans="1:1" x14ac:dyDescent="0.25">
      <c r="A9092" s="323"/>
    </row>
    <row r="9093" spans="1:1" x14ac:dyDescent="0.25">
      <c r="A9093" s="323"/>
    </row>
    <row r="9094" spans="1:1" x14ac:dyDescent="0.25">
      <c r="A9094" s="323"/>
    </row>
    <row r="9095" spans="1:1" x14ac:dyDescent="0.25">
      <c r="A9095" s="323"/>
    </row>
    <row r="9096" spans="1:1" x14ac:dyDescent="0.25">
      <c r="A9096" s="323"/>
    </row>
    <row r="9097" spans="1:1" x14ac:dyDescent="0.25">
      <c r="A9097" s="323"/>
    </row>
    <row r="9098" spans="1:1" x14ac:dyDescent="0.25">
      <c r="A9098" s="323"/>
    </row>
    <row r="9099" spans="1:1" x14ac:dyDescent="0.25">
      <c r="A9099" s="323"/>
    </row>
    <row r="9100" spans="1:1" x14ac:dyDescent="0.25">
      <c r="A9100" s="323"/>
    </row>
    <row r="9101" spans="1:1" x14ac:dyDescent="0.25">
      <c r="A9101" s="323"/>
    </row>
    <row r="9102" spans="1:1" x14ac:dyDescent="0.25">
      <c r="A9102" s="323"/>
    </row>
    <row r="9103" spans="1:1" x14ac:dyDescent="0.25">
      <c r="A9103" s="323"/>
    </row>
    <row r="9104" spans="1:1" x14ac:dyDescent="0.25">
      <c r="A9104" s="323"/>
    </row>
    <row r="9105" spans="1:1" x14ac:dyDescent="0.25">
      <c r="A9105" s="323"/>
    </row>
    <row r="9106" spans="1:1" x14ac:dyDescent="0.25">
      <c r="A9106" s="323"/>
    </row>
    <row r="9107" spans="1:1" x14ac:dyDescent="0.25">
      <c r="A9107" s="323"/>
    </row>
    <row r="9108" spans="1:1" x14ac:dyDescent="0.25">
      <c r="A9108" s="323"/>
    </row>
    <row r="9109" spans="1:1" x14ac:dyDescent="0.25">
      <c r="A9109" s="323"/>
    </row>
    <row r="9110" spans="1:1" x14ac:dyDescent="0.25">
      <c r="A9110" s="323"/>
    </row>
    <row r="9111" spans="1:1" x14ac:dyDescent="0.25">
      <c r="A9111" s="323"/>
    </row>
    <row r="9112" spans="1:1" x14ac:dyDescent="0.25">
      <c r="A9112" s="323"/>
    </row>
    <row r="9113" spans="1:1" x14ac:dyDescent="0.25">
      <c r="A9113" s="323"/>
    </row>
    <row r="9114" spans="1:1" x14ac:dyDescent="0.25">
      <c r="A9114" s="323"/>
    </row>
    <row r="9115" spans="1:1" x14ac:dyDescent="0.25">
      <c r="A9115" s="323"/>
    </row>
    <row r="9116" spans="1:1" x14ac:dyDescent="0.25">
      <c r="A9116" s="323"/>
    </row>
    <row r="9117" spans="1:1" x14ac:dyDescent="0.25">
      <c r="A9117" s="323"/>
    </row>
    <row r="9118" spans="1:1" x14ac:dyDescent="0.25">
      <c r="A9118" s="323"/>
    </row>
    <row r="9119" spans="1:1" x14ac:dyDescent="0.25">
      <c r="A9119" s="323"/>
    </row>
    <row r="9120" spans="1:1" x14ac:dyDescent="0.25">
      <c r="A9120" s="323"/>
    </row>
    <row r="9121" spans="1:1" x14ac:dyDescent="0.25">
      <c r="A9121" s="323"/>
    </row>
    <row r="9122" spans="1:1" x14ac:dyDescent="0.25">
      <c r="A9122" s="323"/>
    </row>
    <row r="9123" spans="1:1" x14ac:dyDescent="0.25">
      <c r="A9123" s="323"/>
    </row>
    <row r="9124" spans="1:1" x14ac:dyDescent="0.25">
      <c r="A9124" s="323"/>
    </row>
    <row r="9125" spans="1:1" x14ac:dyDescent="0.25">
      <c r="A9125" s="323"/>
    </row>
    <row r="9126" spans="1:1" x14ac:dyDescent="0.25">
      <c r="A9126" s="323"/>
    </row>
    <row r="9127" spans="1:1" x14ac:dyDescent="0.25">
      <c r="A9127" s="323"/>
    </row>
    <row r="9128" spans="1:1" x14ac:dyDescent="0.25">
      <c r="A9128" s="323"/>
    </row>
    <row r="9129" spans="1:1" x14ac:dyDescent="0.25">
      <c r="A9129" s="323"/>
    </row>
    <row r="9130" spans="1:1" x14ac:dyDescent="0.25">
      <c r="A9130" s="323"/>
    </row>
    <row r="9131" spans="1:1" x14ac:dyDescent="0.25">
      <c r="A9131" s="323"/>
    </row>
    <row r="9132" spans="1:1" x14ac:dyDescent="0.25">
      <c r="A9132" s="323"/>
    </row>
    <row r="9133" spans="1:1" x14ac:dyDescent="0.25">
      <c r="A9133" s="323"/>
    </row>
    <row r="9134" spans="1:1" x14ac:dyDescent="0.25">
      <c r="A9134" s="323"/>
    </row>
    <row r="9135" spans="1:1" x14ac:dyDescent="0.25">
      <c r="A9135" s="323"/>
    </row>
    <row r="9136" spans="1:1" x14ac:dyDescent="0.25">
      <c r="A9136" s="323"/>
    </row>
    <row r="9137" spans="1:1" x14ac:dyDescent="0.25">
      <c r="A9137" s="323"/>
    </row>
    <row r="9138" spans="1:1" x14ac:dyDescent="0.25">
      <c r="A9138" s="323"/>
    </row>
    <row r="9139" spans="1:1" x14ac:dyDescent="0.25">
      <c r="A9139" s="323"/>
    </row>
    <row r="9140" spans="1:1" x14ac:dyDescent="0.25">
      <c r="A9140" s="323"/>
    </row>
    <row r="9141" spans="1:1" x14ac:dyDescent="0.25">
      <c r="A9141" s="323"/>
    </row>
    <row r="9142" spans="1:1" x14ac:dyDescent="0.25">
      <c r="A9142" s="323"/>
    </row>
    <row r="9143" spans="1:1" x14ac:dyDescent="0.25">
      <c r="A9143" s="323"/>
    </row>
    <row r="9144" spans="1:1" x14ac:dyDescent="0.25">
      <c r="A9144" s="323"/>
    </row>
    <row r="9145" spans="1:1" x14ac:dyDescent="0.25">
      <c r="A9145" s="323"/>
    </row>
    <row r="9146" spans="1:1" x14ac:dyDescent="0.25">
      <c r="A9146" s="323"/>
    </row>
    <row r="9147" spans="1:1" x14ac:dyDescent="0.25">
      <c r="A9147" s="323"/>
    </row>
    <row r="9148" spans="1:1" x14ac:dyDescent="0.25">
      <c r="A9148" s="323"/>
    </row>
    <row r="9149" spans="1:1" x14ac:dyDescent="0.25">
      <c r="A9149" s="323"/>
    </row>
    <row r="9150" spans="1:1" x14ac:dyDescent="0.25">
      <c r="A9150" s="323"/>
    </row>
    <row r="9151" spans="1:1" x14ac:dyDescent="0.25">
      <c r="A9151" s="323"/>
    </row>
    <row r="9152" spans="1:1" x14ac:dyDescent="0.25">
      <c r="A9152" s="323"/>
    </row>
    <row r="9153" spans="1:1" x14ac:dyDescent="0.25">
      <c r="A9153" s="323"/>
    </row>
    <row r="9154" spans="1:1" x14ac:dyDescent="0.25">
      <c r="A9154" s="323"/>
    </row>
    <row r="9155" spans="1:1" x14ac:dyDescent="0.25">
      <c r="A9155" s="323"/>
    </row>
    <row r="9156" spans="1:1" x14ac:dyDescent="0.25">
      <c r="A9156" s="323"/>
    </row>
    <row r="9157" spans="1:1" x14ac:dyDescent="0.25">
      <c r="A9157" s="323"/>
    </row>
    <row r="9158" spans="1:1" x14ac:dyDescent="0.25">
      <c r="A9158" s="323"/>
    </row>
    <row r="9159" spans="1:1" x14ac:dyDescent="0.25">
      <c r="A9159" s="323"/>
    </row>
    <row r="9160" spans="1:1" x14ac:dyDescent="0.25">
      <c r="A9160" s="323"/>
    </row>
    <row r="9161" spans="1:1" x14ac:dyDescent="0.25">
      <c r="A9161" s="323"/>
    </row>
    <row r="9162" spans="1:1" x14ac:dyDescent="0.25">
      <c r="A9162" s="323"/>
    </row>
    <row r="9163" spans="1:1" x14ac:dyDescent="0.25">
      <c r="A9163" s="323"/>
    </row>
    <row r="9164" spans="1:1" x14ac:dyDescent="0.25">
      <c r="A9164" s="323"/>
    </row>
    <row r="9165" spans="1:1" x14ac:dyDescent="0.25">
      <c r="A9165" s="323"/>
    </row>
    <row r="9166" spans="1:1" x14ac:dyDescent="0.25">
      <c r="A9166" s="323"/>
    </row>
    <row r="9167" spans="1:1" x14ac:dyDescent="0.25">
      <c r="A9167" s="323"/>
    </row>
    <row r="9168" spans="1:1" x14ac:dyDescent="0.25">
      <c r="A9168" s="323"/>
    </row>
    <row r="9169" spans="1:1" x14ac:dyDescent="0.25">
      <c r="A9169" s="323"/>
    </row>
    <row r="9170" spans="1:1" x14ac:dyDescent="0.25">
      <c r="A9170" s="323"/>
    </row>
    <row r="9171" spans="1:1" x14ac:dyDescent="0.25">
      <c r="A9171" s="323"/>
    </row>
    <row r="9172" spans="1:1" x14ac:dyDescent="0.25">
      <c r="A9172" s="323"/>
    </row>
    <row r="9173" spans="1:1" x14ac:dyDescent="0.25">
      <c r="A9173" s="323"/>
    </row>
    <row r="9174" spans="1:1" x14ac:dyDescent="0.25">
      <c r="A9174" s="323"/>
    </row>
    <row r="9175" spans="1:1" x14ac:dyDescent="0.25">
      <c r="A9175" s="323"/>
    </row>
    <row r="9176" spans="1:1" x14ac:dyDescent="0.25">
      <c r="A9176" s="323"/>
    </row>
    <row r="9177" spans="1:1" x14ac:dyDescent="0.25">
      <c r="A9177" s="323"/>
    </row>
    <row r="9178" spans="1:1" x14ac:dyDescent="0.25">
      <c r="A9178" s="323"/>
    </row>
    <row r="9179" spans="1:1" x14ac:dyDescent="0.25">
      <c r="A9179" s="323"/>
    </row>
    <row r="9180" spans="1:1" x14ac:dyDescent="0.25">
      <c r="A9180" s="323"/>
    </row>
    <row r="9181" spans="1:1" x14ac:dyDescent="0.25">
      <c r="A9181" s="323"/>
    </row>
    <row r="9182" spans="1:1" x14ac:dyDescent="0.25">
      <c r="A9182" s="323"/>
    </row>
    <row r="9183" spans="1:1" x14ac:dyDescent="0.25">
      <c r="A9183" s="323"/>
    </row>
    <row r="9184" spans="1:1" x14ac:dyDescent="0.25">
      <c r="A9184" s="323"/>
    </row>
    <row r="9185" spans="1:1" x14ac:dyDescent="0.25">
      <c r="A9185" s="323"/>
    </row>
    <row r="9186" spans="1:1" x14ac:dyDescent="0.25">
      <c r="A9186" s="323"/>
    </row>
    <row r="9187" spans="1:1" x14ac:dyDescent="0.25">
      <c r="A9187" s="323"/>
    </row>
    <row r="9188" spans="1:1" x14ac:dyDescent="0.25">
      <c r="A9188" s="323"/>
    </row>
    <row r="9189" spans="1:1" x14ac:dyDescent="0.25">
      <c r="A9189" s="323"/>
    </row>
    <row r="9190" spans="1:1" x14ac:dyDescent="0.25">
      <c r="A9190" s="323"/>
    </row>
    <row r="9191" spans="1:1" x14ac:dyDescent="0.25">
      <c r="A9191" s="323"/>
    </row>
    <row r="9192" spans="1:1" x14ac:dyDescent="0.25">
      <c r="A9192" s="323"/>
    </row>
    <row r="9193" spans="1:1" x14ac:dyDescent="0.25">
      <c r="A9193" s="323"/>
    </row>
    <row r="9194" spans="1:1" x14ac:dyDescent="0.25">
      <c r="A9194" s="323"/>
    </row>
    <row r="9195" spans="1:1" x14ac:dyDescent="0.25">
      <c r="A9195" s="323"/>
    </row>
    <row r="9196" spans="1:1" x14ac:dyDescent="0.25">
      <c r="A9196" s="323"/>
    </row>
    <row r="9197" spans="1:1" x14ac:dyDescent="0.25">
      <c r="A9197" s="323"/>
    </row>
    <row r="9198" spans="1:1" x14ac:dyDescent="0.25">
      <c r="A9198" s="323"/>
    </row>
    <row r="9199" spans="1:1" x14ac:dyDescent="0.25">
      <c r="A9199" s="323"/>
    </row>
    <row r="9200" spans="1:1" x14ac:dyDescent="0.25">
      <c r="A9200" s="323"/>
    </row>
    <row r="9201" spans="1:1" x14ac:dyDescent="0.25">
      <c r="A9201" s="323"/>
    </row>
    <row r="9202" spans="1:1" x14ac:dyDescent="0.25">
      <c r="A9202" s="323"/>
    </row>
    <row r="9203" spans="1:1" x14ac:dyDescent="0.25">
      <c r="A9203" s="323"/>
    </row>
    <row r="9204" spans="1:1" x14ac:dyDescent="0.25">
      <c r="A9204" s="323"/>
    </row>
    <row r="9205" spans="1:1" x14ac:dyDescent="0.25">
      <c r="A9205" s="323"/>
    </row>
    <row r="9206" spans="1:1" x14ac:dyDescent="0.25">
      <c r="A9206" s="323"/>
    </row>
    <row r="9207" spans="1:1" x14ac:dyDescent="0.25">
      <c r="A9207" s="323"/>
    </row>
    <row r="9208" spans="1:1" x14ac:dyDescent="0.25">
      <c r="A9208" s="323"/>
    </row>
    <row r="9209" spans="1:1" x14ac:dyDescent="0.25">
      <c r="A9209" s="323"/>
    </row>
    <row r="9210" spans="1:1" x14ac:dyDescent="0.25">
      <c r="A9210" s="323"/>
    </row>
    <row r="9211" spans="1:1" x14ac:dyDescent="0.25">
      <c r="A9211" s="323"/>
    </row>
    <row r="9212" spans="1:1" x14ac:dyDescent="0.25">
      <c r="A9212" s="323"/>
    </row>
    <row r="9213" spans="1:1" x14ac:dyDescent="0.25">
      <c r="A9213" s="323"/>
    </row>
    <row r="9214" spans="1:1" x14ac:dyDescent="0.25">
      <c r="A9214" s="323"/>
    </row>
    <row r="9215" spans="1:1" x14ac:dyDescent="0.25">
      <c r="A9215" s="323"/>
    </row>
    <row r="9216" spans="1:1" x14ac:dyDescent="0.25">
      <c r="A9216" s="323"/>
    </row>
    <row r="9217" spans="1:1" x14ac:dyDescent="0.25">
      <c r="A9217" s="323"/>
    </row>
    <row r="9218" spans="1:1" x14ac:dyDescent="0.25">
      <c r="A9218" s="323"/>
    </row>
    <row r="9219" spans="1:1" x14ac:dyDescent="0.25">
      <c r="A9219" s="323"/>
    </row>
    <row r="9220" spans="1:1" x14ac:dyDescent="0.25">
      <c r="A9220" s="323"/>
    </row>
    <row r="9221" spans="1:1" x14ac:dyDescent="0.25">
      <c r="A9221" s="323"/>
    </row>
    <row r="9222" spans="1:1" x14ac:dyDescent="0.25">
      <c r="A9222" s="323"/>
    </row>
    <row r="9223" spans="1:1" x14ac:dyDescent="0.25">
      <c r="A9223" s="323"/>
    </row>
    <row r="9224" spans="1:1" x14ac:dyDescent="0.25">
      <c r="A9224" s="323"/>
    </row>
    <row r="9225" spans="1:1" x14ac:dyDescent="0.25">
      <c r="A9225" s="323"/>
    </row>
    <row r="9226" spans="1:1" x14ac:dyDescent="0.25">
      <c r="A9226" s="323"/>
    </row>
    <row r="9227" spans="1:1" x14ac:dyDescent="0.25">
      <c r="A9227" s="323"/>
    </row>
    <row r="9228" spans="1:1" x14ac:dyDescent="0.25">
      <c r="A9228" s="323"/>
    </row>
    <row r="9229" spans="1:1" x14ac:dyDescent="0.25">
      <c r="A9229" s="323"/>
    </row>
    <row r="9230" spans="1:1" x14ac:dyDescent="0.25">
      <c r="A9230" s="323"/>
    </row>
    <row r="9231" spans="1:1" x14ac:dyDescent="0.25">
      <c r="A9231" s="323"/>
    </row>
    <row r="9232" spans="1:1" x14ac:dyDescent="0.25">
      <c r="A9232" s="323"/>
    </row>
    <row r="9233" spans="1:1" x14ac:dyDescent="0.25">
      <c r="A9233" s="323"/>
    </row>
    <row r="9234" spans="1:1" x14ac:dyDescent="0.25">
      <c r="A9234" s="323"/>
    </row>
    <row r="9235" spans="1:1" x14ac:dyDescent="0.25">
      <c r="A9235" s="323"/>
    </row>
    <row r="9236" spans="1:1" x14ac:dyDescent="0.25">
      <c r="A9236" s="323"/>
    </row>
    <row r="9237" spans="1:1" x14ac:dyDescent="0.25">
      <c r="A9237" s="323"/>
    </row>
    <row r="9238" spans="1:1" x14ac:dyDescent="0.25">
      <c r="A9238" s="323"/>
    </row>
    <row r="9239" spans="1:1" x14ac:dyDescent="0.25">
      <c r="A9239" s="323"/>
    </row>
    <row r="9240" spans="1:1" x14ac:dyDescent="0.25">
      <c r="A9240" s="323"/>
    </row>
    <row r="9241" spans="1:1" x14ac:dyDescent="0.25">
      <c r="A9241" s="323"/>
    </row>
    <row r="9242" spans="1:1" x14ac:dyDescent="0.25">
      <c r="A9242" s="323"/>
    </row>
    <row r="9243" spans="1:1" x14ac:dyDescent="0.25">
      <c r="A9243" s="323"/>
    </row>
    <row r="9244" spans="1:1" x14ac:dyDescent="0.25">
      <c r="A9244" s="323"/>
    </row>
    <row r="9245" spans="1:1" x14ac:dyDescent="0.25">
      <c r="A9245" s="323"/>
    </row>
    <row r="9246" spans="1:1" x14ac:dyDescent="0.25">
      <c r="A9246" s="323"/>
    </row>
    <row r="9247" spans="1:1" x14ac:dyDescent="0.25">
      <c r="A9247" s="323"/>
    </row>
    <row r="9248" spans="1:1" x14ac:dyDescent="0.25">
      <c r="A9248" s="323"/>
    </row>
    <row r="9249" spans="1:1" x14ac:dyDescent="0.25">
      <c r="A9249" s="323"/>
    </row>
    <row r="9250" spans="1:1" x14ac:dyDescent="0.25">
      <c r="A9250" s="323"/>
    </row>
    <row r="9251" spans="1:1" x14ac:dyDescent="0.25">
      <c r="A9251" s="323"/>
    </row>
    <row r="9252" spans="1:1" x14ac:dyDescent="0.25">
      <c r="A9252" s="323"/>
    </row>
    <row r="9253" spans="1:1" x14ac:dyDescent="0.25">
      <c r="A9253" s="323"/>
    </row>
    <row r="9254" spans="1:1" x14ac:dyDescent="0.25">
      <c r="A9254" s="323"/>
    </row>
    <row r="9255" spans="1:1" x14ac:dyDescent="0.25">
      <c r="A9255" s="323"/>
    </row>
    <row r="9256" spans="1:1" x14ac:dyDescent="0.25">
      <c r="A9256" s="323"/>
    </row>
    <row r="9257" spans="1:1" x14ac:dyDescent="0.25">
      <c r="A9257" s="323"/>
    </row>
    <row r="9258" spans="1:1" x14ac:dyDescent="0.25">
      <c r="A9258" s="323"/>
    </row>
    <row r="9259" spans="1:1" x14ac:dyDescent="0.25">
      <c r="A9259" s="323"/>
    </row>
    <row r="9260" spans="1:1" x14ac:dyDescent="0.25">
      <c r="A9260" s="323"/>
    </row>
    <row r="9261" spans="1:1" x14ac:dyDescent="0.25">
      <c r="A9261" s="323"/>
    </row>
    <row r="9262" spans="1:1" x14ac:dyDescent="0.25">
      <c r="A9262" s="323"/>
    </row>
    <row r="9263" spans="1:1" x14ac:dyDescent="0.25">
      <c r="A9263" s="323"/>
    </row>
    <row r="9264" spans="1:1" x14ac:dyDescent="0.25">
      <c r="A9264" s="323"/>
    </row>
    <row r="9265" spans="1:1" x14ac:dyDescent="0.25">
      <c r="A9265" s="323"/>
    </row>
    <row r="9266" spans="1:1" x14ac:dyDescent="0.25">
      <c r="A9266" s="323"/>
    </row>
    <row r="9267" spans="1:1" x14ac:dyDescent="0.25">
      <c r="A9267" s="323"/>
    </row>
    <row r="9268" spans="1:1" x14ac:dyDescent="0.25">
      <c r="A9268" s="323"/>
    </row>
    <row r="9269" spans="1:1" x14ac:dyDescent="0.25">
      <c r="A9269" s="323"/>
    </row>
    <row r="9270" spans="1:1" x14ac:dyDescent="0.25">
      <c r="A9270" s="323"/>
    </row>
    <row r="9271" spans="1:1" x14ac:dyDescent="0.25">
      <c r="A9271" s="323"/>
    </row>
    <row r="9272" spans="1:1" x14ac:dyDescent="0.25">
      <c r="A9272" s="323"/>
    </row>
    <row r="9273" spans="1:1" x14ac:dyDescent="0.25">
      <c r="A9273" s="323"/>
    </row>
    <row r="9274" spans="1:1" x14ac:dyDescent="0.25">
      <c r="A9274" s="323"/>
    </row>
    <row r="9275" spans="1:1" x14ac:dyDescent="0.25">
      <c r="A9275" s="323"/>
    </row>
    <row r="9276" spans="1:1" x14ac:dyDescent="0.25">
      <c r="A9276" s="323"/>
    </row>
    <row r="9277" spans="1:1" x14ac:dyDescent="0.25">
      <c r="A9277" s="323"/>
    </row>
    <row r="9278" spans="1:1" x14ac:dyDescent="0.25">
      <c r="A9278" s="323"/>
    </row>
    <row r="9279" spans="1:1" x14ac:dyDescent="0.25">
      <c r="A9279" s="323"/>
    </row>
    <row r="9280" spans="1:1" x14ac:dyDescent="0.25">
      <c r="A9280" s="323"/>
    </row>
    <row r="9281" spans="1:1" x14ac:dyDescent="0.25">
      <c r="A9281" s="323"/>
    </row>
    <row r="9282" spans="1:1" x14ac:dyDescent="0.25">
      <c r="A9282" s="323"/>
    </row>
    <row r="9283" spans="1:1" x14ac:dyDescent="0.25">
      <c r="A9283" s="323"/>
    </row>
    <row r="9284" spans="1:1" x14ac:dyDescent="0.25">
      <c r="A9284" s="323"/>
    </row>
    <row r="9285" spans="1:1" x14ac:dyDescent="0.25">
      <c r="A9285" s="323"/>
    </row>
    <row r="9286" spans="1:1" x14ac:dyDescent="0.25">
      <c r="A9286" s="323"/>
    </row>
    <row r="9287" spans="1:1" x14ac:dyDescent="0.25">
      <c r="A9287" s="323"/>
    </row>
    <row r="9288" spans="1:1" x14ac:dyDescent="0.25">
      <c r="A9288" s="323"/>
    </row>
    <row r="9289" spans="1:1" x14ac:dyDescent="0.25">
      <c r="A9289" s="323"/>
    </row>
    <row r="9290" spans="1:1" x14ac:dyDescent="0.25">
      <c r="A9290" s="323"/>
    </row>
    <row r="9291" spans="1:1" x14ac:dyDescent="0.25">
      <c r="A9291" s="323"/>
    </row>
    <row r="9292" spans="1:1" x14ac:dyDescent="0.25">
      <c r="A9292" s="323"/>
    </row>
    <row r="9293" spans="1:1" x14ac:dyDescent="0.25">
      <c r="A9293" s="323"/>
    </row>
    <row r="9294" spans="1:1" x14ac:dyDescent="0.25">
      <c r="A9294" s="323"/>
    </row>
    <row r="9295" spans="1:1" x14ac:dyDescent="0.25">
      <c r="A9295" s="323"/>
    </row>
    <row r="9296" spans="1:1" x14ac:dyDescent="0.25">
      <c r="A9296" s="323"/>
    </row>
    <row r="9297" spans="1:1" x14ac:dyDescent="0.25">
      <c r="A9297" s="323"/>
    </row>
    <row r="9298" spans="1:1" x14ac:dyDescent="0.25">
      <c r="A9298" s="323"/>
    </row>
    <row r="9299" spans="1:1" x14ac:dyDescent="0.25">
      <c r="A9299" s="323"/>
    </row>
    <row r="9300" spans="1:1" x14ac:dyDescent="0.25">
      <c r="A9300" s="323"/>
    </row>
    <row r="9301" spans="1:1" x14ac:dyDescent="0.25">
      <c r="A9301" s="323"/>
    </row>
    <row r="9302" spans="1:1" x14ac:dyDescent="0.25">
      <c r="A9302" s="323"/>
    </row>
    <row r="9303" spans="1:1" x14ac:dyDescent="0.25">
      <c r="A9303" s="323"/>
    </row>
    <row r="9304" spans="1:1" x14ac:dyDescent="0.25">
      <c r="A9304" s="323"/>
    </row>
    <row r="9305" spans="1:1" x14ac:dyDescent="0.25">
      <c r="A9305" s="323"/>
    </row>
    <row r="9306" spans="1:1" x14ac:dyDescent="0.25">
      <c r="A9306" s="323"/>
    </row>
    <row r="9307" spans="1:1" x14ac:dyDescent="0.25">
      <c r="A9307" s="323"/>
    </row>
    <row r="9308" spans="1:1" x14ac:dyDescent="0.25">
      <c r="A9308" s="323"/>
    </row>
    <row r="9309" spans="1:1" x14ac:dyDescent="0.25">
      <c r="A9309" s="323"/>
    </row>
    <row r="9310" spans="1:1" x14ac:dyDescent="0.25">
      <c r="A9310" s="323"/>
    </row>
    <row r="9311" spans="1:1" x14ac:dyDescent="0.25">
      <c r="A9311" s="323"/>
    </row>
    <row r="9312" spans="1:1" x14ac:dyDescent="0.25">
      <c r="A9312" s="323"/>
    </row>
    <row r="9313" spans="1:1" x14ac:dyDescent="0.25">
      <c r="A9313" s="323"/>
    </row>
    <row r="9314" spans="1:1" x14ac:dyDescent="0.25">
      <c r="A9314" s="323"/>
    </row>
    <row r="9315" spans="1:1" x14ac:dyDescent="0.25">
      <c r="A9315" s="323"/>
    </row>
    <row r="9316" spans="1:1" x14ac:dyDescent="0.25">
      <c r="A9316" s="323"/>
    </row>
    <row r="9317" spans="1:1" x14ac:dyDescent="0.25">
      <c r="A9317" s="323"/>
    </row>
    <row r="9318" spans="1:1" x14ac:dyDescent="0.25">
      <c r="A9318" s="323"/>
    </row>
    <row r="9319" spans="1:1" x14ac:dyDescent="0.25">
      <c r="A9319" s="323"/>
    </row>
    <row r="9320" spans="1:1" x14ac:dyDescent="0.25">
      <c r="A9320" s="323"/>
    </row>
    <row r="9321" spans="1:1" x14ac:dyDescent="0.25">
      <c r="A9321" s="323"/>
    </row>
    <row r="9322" spans="1:1" x14ac:dyDescent="0.25">
      <c r="A9322" s="323"/>
    </row>
    <row r="9323" spans="1:1" x14ac:dyDescent="0.25">
      <c r="A9323" s="323"/>
    </row>
    <row r="9324" spans="1:1" x14ac:dyDescent="0.25">
      <c r="A9324" s="323"/>
    </row>
    <row r="9325" spans="1:1" x14ac:dyDescent="0.25">
      <c r="A9325" s="323"/>
    </row>
    <row r="9326" spans="1:1" x14ac:dyDescent="0.25">
      <c r="A9326" s="323"/>
    </row>
    <row r="9327" spans="1:1" x14ac:dyDescent="0.25">
      <c r="A9327" s="323"/>
    </row>
    <row r="9328" spans="1:1" x14ac:dyDescent="0.25">
      <c r="A9328" s="323"/>
    </row>
    <row r="9329" spans="1:1" x14ac:dyDescent="0.25">
      <c r="A9329" s="323"/>
    </row>
    <row r="9330" spans="1:1" x14ac:dyDescent="0.25">
      <c r="A9330" s="323"/>
    </row>
    <row r="9331" spans="1:1" x14ac:dyDescent="0.25">
      <c r="A9331" s="323"/>
    </row>
    <row r="9332" spans="1:1" x14ac:dyDescent="0.25">
      <c r="A9332" s="323"/>
    </row>
    <row r="9333" spans="1:1" x14ac:dyDescent="0.25">
      <c r="A9333" s="323"/>
    </row>
    <row r="9334" spans="1:1" x14ac:dyDescent="0.25">
      <c r="A9334" s="323"/>
    </row>
    <row r="9335" spans="1:1" x14ac:dyDescent="0.25">
      <c r="A9335" s="323"/>
    </row>
    <row r="9336" spans="1:1" x14ac:dyDescent="0.25">
      <c r="A9336" s="323"/>
    </row>
    <row r="9337" spans="1:1" x14ac:dyDescent="0.25">
      <c r="A9337" s="323"/>
    </row>
    <row r="9338" spans="1:1" x14ac:dyDescent="0.25">
      <c r="A9338" s="323"/>
    </row>
    <row r="9339" spans="1:1" x14ac:dyDescent="0.25">
      <c r="A9339" s="323"/>
    </row>
    <row r="9340" spans="1:1" x14ac:dyDescent="0.25">
      <c r="A9340" s="323"/>
    </row>
    <row r="9341" spans="1:1" x14ac:dyDescent="0.25">
      <c r="A9341" s="323"/>
    </row>
    <row r="9342" spans="1:1" x14ac:dyDescent="0.25">
      <c r="A9342" s="323"/>
    </row>
    <row r="9343" spans="1:1" x14ac:dyDescent="0.25">
      <c r="A9343" s="323"/>
    </row>
    <row r="9344" spans="1:1" x14ac:dyDescent="0.25">
      <c r="A9344" s="323"/>
    </row>
    <row r="9345" spans="1:1" x14ac:dyDescent="0.25">
      <c r="A9345" s="323"/>
    </row>
    <row r="9346" spans="1:1" x14ac:dyDescent="0.25">
      <c r="A9346" s="323"/>
    </row>
    <row r="9347" spans="1:1" x14ac:dyDescent="0.25">
      <c r="A9347" s="323"/>
    </row>
    <row r="9348" spans="1:1" x14ac:dyDescent="0.25">
      <c r="A9348" s="323"/>
    </row>
    <row r="9349" spans="1:1" x14ac:dyDescent="0.25">
      <c r="A9349" s="323"/>
    </row>
    <row r="9350" spans="1:1" x14ac:dyDescent="0.25">
      <c r="A9350" s="323"/>
    </row>
    <row r="9351" spans="1:1" x14ac:dyDescent="0.25">
      <c r="A9351" s="323"/>
    </row>
    <row r="9352" spans="1:1" x14ac:dyDescent="0.25">
      <c r="A9352" s="323"/>
    </row>
    <row r="9353" spans="1:1" x14ac:dyDescent="0.25">
      <c r="A9353" s="323"/>
    </row>
    <row r="9354" spans="1:1" x14ac:dyDescent="0.25">
      <c r="A9354" s="323"/>
    </row>
    <row r="9355" spans="1:1" x14ac:dyDescent="0.25">
      <c r="A9355" s="323"/>
    </row>
    <row r="9356" spans="1:1" x14ac:dyDescent="0.25">
      <c r="A9356" s="323"/>
    </row>
    <row r="9357" spans="1:1" x14ac:dyDescent="0.25">
      <c r="A9357" s="323"/>
    </row>
    <row r="9358" spans="1:1" x14ac:dyDescent="0.25">
      <c r="A9358" s="323"/>
    </row>
    <row r="9359" spans="1:1" x14ac:dyDescent="0.25">
      <c r="A9359" s="323"/>
    </row>
    <row r="9360" spans="1:1" x14ac:dyDescent="0.25">
      <c r="A9360" s="323"/>
    </row>
    <row r="9361" spans="1:1" x14ac:dyDescent="0.25">
      <c r="A9361" s="323"/>
    </row>
    <row r="9362" spans="1:1" x14ac:dyDescent="0.25">
      <c r="A9362" s="323"/>
    </row>
    <row r="9363" spans="1:1" x14ac:dyDescent="0.25">
      <c r="A9363" s="323"/>
    </row>
    <row r="9364" spans="1:1" x14ac:dyDescent="0.25">
      <c r="A9364" s="323"/>
    </row>
    <row r="9365" spans="1:1" x14ac:dyDescent="0.25">
      <c r="A9365" s="323"/>
    </row>
    <row r="9366" spans="1:1" x14ac:dyDescent="0.25">
      <c r="A9366" s="323"/>
    </row>
    <row r="9367" spans="1:1" x14ac:dyDescent="0.25">
      <c r="A9367" s="323"/>
    </row>
    <row r="9368" spans="1:1" x14ac:dyDescent="0.25">
      <c r="A9368" s="323"/>
    </row>
    <row r="9369" spans="1:1" x14ac:dyDescent="0.25">
      <c r="A9369" s="323"/>
    </row>
    <row r="9370" spans="1:1" x14ac:dyDescent="0.25">
      <c r="A9370" s="323"/>
    </row>
    <row r="9371" spans="1:1" x14ac:dyDescent="0.25">
      <c r="A9371" s="323"/>
    </row>
    <row r="9372" spans="1:1" x14ac:dyDescent="0.25">
      <c r="A9372" s="323"/>
    </row>
    <row r="9373" spans="1:1" x14ac:dyDescent="0.25">
      <c r="A9373" s="323"/>
    </row>
    <row r="9374" spans="1:1" x14ac:dyDescent="0.25">
      <c r="A9374" s="323"/>
    </row>
    <row r="9375" spans="1:1" x14ac:dyDescent="0.25">
      <c r="A9375" s="323"/>
    </row>
    <row r="9376" spans="1:1" x14ac:dyDescent="0.25">
      <c r="A9376" s="323"/>
    </row>
    <row r="9377" spans="1:1" x14ac:dyDescent="0.25">
      <c r="A9377" s="323"/>
    </row>
    <row r="9378" spans="1:1" x14ac:dyDescent="0.25">
      <c r="A9378" s="323"/>
    </row>
    <row r="9379" spans="1:1" x14ac:dyDescent="0.25">
      <c r="A9379" s="323"/>
    </row>
    <row r="9380" spans="1:1" x14ac:dyDescent="0.25">
      <c r="A9380" s="323"/>
    </row>
    <row r="9381" spans="1:1" x14ac:dyDescent="0.25">
      <c r="A9381" s="323"/>
    </row>
    <row r="9382" spans="1:1" x14ac:dyDescent="0.25">
      <c r="A9382" s="323"/>
    </row>
    <row r="9383" spans="1:1" x14ac:dyDescent="0.25">
      <c r="A9383" s="323"/>
    </row>
    <row r="9384" spans="1:1" x14ac:dyDescent="0.25">
      <c r="A9384" s="323"/>
    </row>
    <row r="9385" spans="1:1" x14ac:dyDescent="0.25">
      <c r="A9385" s="323"/>
    </row>
    <row r="9386" spans="1:1" x14ac:dyDescent="0.25">
      <c r="A9386" s="323"/>
    </row>
    <row r="9387" spans="1:1" x14ac:dyDescent="0.25">
      <c r="A9387" s="323"/>
    </row>
    <row r="9388" spans="1:1" x14ac:dyDescent="0.25">
      <c r="A9388" s="323"/>
    </row>
    <row r="9389" spans="1:1" x14ac:dyDescent="0.25">
      <c r="A9389" s="323"/>
    </row>
    <row r="9390" spans="1:1" x14ac:dyDescent="0.25">
      <c r="A9390" s="323"/>
    </row>
    <row r="9391" spans="1:1" x14ac:dyDescent="0.25">
      <c r="A9391" s="323"/>
    </row>
    <row r="9392" spans="1:1" x14ac:dyDescent="0.25">
      <c r="A9392" s="323"/>
    </row>
    <row r="9393" spans="1:1" x14ac:dyDescent="0.25">
      <c r="A9393" s="323"/>
    </row>
    <row r="9394" spans="1:1" x14ac:dyDescent="0.25">
      <c r="A9394" s="323"/>
    </row>
    <row r="9395" spans="1:1" x14ac:dyDescent="0.25">
      <c r="A9395" s="323"/>
    </row>
    <row r="9396" spans="1:1" x14ac:dyDescent="0.25">
      <c r="A9396" s="323"/>
    </row>
    <row r="9397" spans="1:1" x14ac:dyDescent="0.25">
      <c r="A9397" s="323"/>
    </row>
    <row r="9398" spans="1:1" x14ac:dyDescent="0.25">
      <c r="A9398" s="323"/>
    </row>
    <row r="9399" spans="1:1" x14ac:dyDescent="0.25">
      <c r="A9399" s="323"/>
    </row>
    <row r="9400" spans="1:1" x14ac:dyDescent="0.25">
      <c r="A9400" s="323"/>
    </row>
    <row r="9401" spans="1:1" x14ac:dyDescent="0.25">
      <c r="A9401" s="323"/>
    </row>
    <row r="9402" spans="1:1" x14ac:dyDescent="0.25">
      <c r="A9402" s="323"/>
    </row>
    <row r="9403" spans="1:1" x14ac:dyDescent="0.25">
      <c r="A9403" s="323"/>
    </row>
    <row r="9404" spans="1:1" x14ac:dyDescent="0.25">
      <c r="A9404" s="323"/>
    </row>
    <row r="9405" spans="1:1" x14ac:dyDescent="0.25">
      <c r="A9405" s="323"/>
    </row>
    <row r="9406" spans="1:1" x14ac:dyDescent="0.25">
      <c r="A9406" s="323"/>
    </row>
    <row r="9407" spans="1:1" x14ac:dyDescent="0.25">
      <c r="A9407" s="323"/>
    </row>
    <row r="9408" spans="1:1" x14ac:dyDescent="0.25">
      <c r="A9408" s="323"/>
    </row>
    <row r="9409" spans="1:1" x14ac:dyDescent="0.25">
      <c r="A9409" s="323"/>
    </row>
    <row r="9410" spans="1:1" x14ac:dyDescent="0.25">
      <c r="A9410" s="323"/>
    </row>
    <row r="9411" spans="1:1" x14ac:dyDescent="0.25">
      <c r="A9411" s="323"/>
    </row>
    <row r="9412" spans="1:1" x14ac:dyDescent="0.25">
      <c r="A9412" s="323"/>
    </row>
    <row r="9413" spans="1:1" x14ac:dyDescent="0.25">
      <c r="A9413" s="323"/>
    </row>
    <row r="9414" spans="1:1" x14ac:dyDescent="0.25">
      <c r="A9414" s="323"/>
    </row>
    <row r="9415" spans="1:1" x14ac:dyDescent="0.25">
      <c r="A9415" s="323"/>
    </row>
    <row r="9416" spans="1:1" x14ac:dyDescent="0.25">
      <c r="A9416" s="323"/>
    </row>
    <row r="9417" spans="1:1" x14ac:dyDescent="0.25">
      <c r="A9417" s="323"/>
    </row>
    <row r="9418" spans="1:1" x14ac:dyDescent="0.25">
      <c r="A9418" s="323"/>
    </row>
    <row r="9419" spans="1:1" x14ac:dyDescent="0.25">
      <c r="A9419" s="323"/>
    </row>
    <row r="9420" spans="1:1" x14ac:dyDescent="0.25">
      <c r="A9420" s="323"/>
    </row>
    <row r="9421" spans="1:1" x14ac:dyDescent="0.25">
      <c r="A9421" s="323"/>
    </row>
    <row r="9422" spans="1:1" x14ac:dyDescent="0.25">
      <c r="A9422" s="323"/>
    </row>
    <row r="9423" spans="1:1" x14ac:dyDescent="0.25">
      <c r="A9423" s="323"/>
    </row>
    <row r="9424" spans="1:1" x14ac:dyDescent="0.25">
      <c r="A9424" s="323"/>
    </row>
    <row r="9425" spans="1:1" x14ac:dyDescent="0.25">
      <c r="A9425" s="323"/>
    </row>
    <row r="9426" spans="1:1" x14ac:dyDescent="0.25">
      <c r="A9426" s="323"/>
    </row>
    <row r="9427" spans="1:1" x14ac:dyDescent="0.25">
      <c r="A9427" s="323"/>
    </row>
    <row r="9428" spans="1:1" x14ac:dyDescent="0.25">
      <c r="A9428" s="323"/>
    </row>
    <row r="9429" spans="1:1" x14ac:dyDescent="0.25">
      <c r="A9429" s="323"/>
    </row>
    <row r="9430" spans="1:1" x14ac:dyDescent="0.25">
      <c r="A9430" s="323"/>
    </row>
    <row r="9431" spans="1:1" x14ac:dyDescent="0.25">
      <c r="A9431" s="323"/>
    </row>
    <row r="9432" spans="1:1" x14ac:dyDescent="0.25">
      <c r="A9432" s="323"/>
    </row>
    <row r="9433" spans="1:1" x14ac:dyDescent="0.25">
      <c r="A9433" s="323"/>
    </row>
    <row r="9434" spans="1:1" x14ac:dyDescent="0.25">
      <c r="A9434" s="323"/>
    </row>
    <row r="9435" spans="1:1" x14ac:dyDescent="0.25">
      <c r="A9435" s="323"/>
    </row>
    <row r="9436" spans="1:1" x14ac:dyDescent="0.25">
      <c r="A9436" s="323"/>
    </row>
    <row r="9437" spans="1:1" x14ac:dyDescent="0.25">
      <c r="A9437" s="323"/>
    </row>
    <row r="9438" spans="1:1" x14ac:dyDescent="0.25">
      <c r="A9438" s="323"/>
    </row>
    <row r="9439" spans="1:1" x14ac:dyDescent="0.25">
      <c r="A9439" s="323"/>
    </row>
    <row r="9440" spans="1:1" x14ac:dyDescent="0.25">
      <c r="A9440" s="323"/>
    </row>
    <row r="9441" spans="1:1" x14ac:dyDescent="0.25">
      <c r="A9441" s="323"/>
    </row>
    <row r="9442" spans="1:1" x14ac:dyDescent="0.25">
      <c r="A9442" s="323"/>
    </row>
    <row r="9443" spans="1:1" x14ac:dyDescent="0.25">
      <c r="A9443" s="323"/>
    </row>
    <row r="9444" spans="1:1" x14ac:dyDescent="0.25">
      <c r="A9444" s="323"/>
    </row>
    <row r="9445" spans="1:1" x14ac:dyDescent="0.25">
      <c r="A9445" s="323"/>
    </row>
    <row r="9446" spans="1:1" x14ac:dyDescent="0.25">
      <c r="A9446" s="323"/>
    </row>
    <row r="9447" spans="1:1" x14ac:dyDescent="0.25">
      <c r="A9447" s="323"/>
    </row>
    <row r="9448" spans="1:1" x14ac:dyDescent="0.25">
      <c r="A9448" s="323"/>
    </row>
    <row r="9449" spans="1:1" x14ac:dyDescent="0.25">
      <c r="A9449" s="323"/>
    </row>
    <row r="9450" spans="1:1" x14ac:dyDescent="0.25">
      <c r="A9450" s="323"/>
    </row>
    <row r="9451" spans="1:1" x14ac:dyDescent="0.25">
      <c r="A9451" s="323"/>
    </row>
    <row r="9452" spans="1:1" x14ac:dyDescent="0.25">
      <c r="A9452" s="323"/>
    </row>
    <row r="9453" spans="1:1" x14ac:dyDescent="0.25">
      <c r="A9453" s="323"/>
    </row>
    <row r="9454" spans="1:1" x14ac:dyDescent="0.25">
      <c r="A9454" s="323"/>
    </row>
    <row r="9455" spans="1:1" x14ac:dyDescent="0.25">
      <c r="A9455" s="323"/>
    </row>
    <row r="9456" spans="1:1" x14ac:dyDescent="0.25">
      <c r="A9456" s="323"/>
    </row>
    <row r="9457" spans="1:1" x14ac:dyDescent="0.25">
      <c r="A9457" s="323"/>
    </row>
    <row r="9458" spans="1:1" x14ac:dyDescent="0.25">
      <c r="A9458" s="323"/>
    </row>
    <row r="9459" spans="1:1" x14ac:dyDescent="0.25">
      <c r="A9459" s="323"/>
    </row>
    <row r="9460" spans="1:1" x14ac:dyDescent="0.25">
      <c r="A9460" s="323"/>
    </row>
    <row r="9461" spans="1:1" x14ac:dyDescent="0.25">
      <c r="A9461" s="323"/>
    </row>
    <row r="9462" spans="1:1" x14ac:dyDescent="0.25">
      <c r="A9462" s="323"/>
    </row>
    <row r="9463" spans="1:1" x14ac:dyDescent="0.25">
      <c r="A9463" s="323"/>
    </row>
    <row r="9464" spans="1:1" x14ac:dyDescent="0.25">
      <c r="A9464" s="323"/>
    </row>
    <row r="9465" spans="1:1" x14ac:dyDescent="0.25">
      <c r="A9465" s="323"/>
    </row>
    <row r="9466" spans="1:1" x14ac:dyDescent="0.25">
      <c r="A9466" s="323"/>
    </row>
    <row r="9467" spans="1:1" x14ac:dyDescent="0.25">
      <c r="A9467" s="323"/>
    </row>
    <row r="9468" spans="1:1" x14ac:dyDescent="0.25">
      <c r="A9468" s="323"/>
    </row>
    <row r="9469" spans="1:1" x14ac:dyDescent="0.25">
      <c r="A9469" s="323"/>
    </row>
    <row r="9470" spans="1:1" x14ac:dyDescent="0.25">
      <c r="A9470" s="323"/>
    </row>
    <row r="9471" spans="1:1" x14ac:dyDescent="0.25">
      <c r="A9471" s="323"/>
    </row>
    <row r="9472" spans="1:1" x14ac:dyDescent="0.25">
      <c r="A9472" s="323"/>
    </row>
    <row r="9473" spans="1:1" x14ac:dyDescent="0.25">
      <c r="A9473" s="323"/>
    </row>
    <row r="9474" spans="1:1" x14ac:dyDescent="0.25">
      <c r="A9474" s="323"/>
    </row>
    <row r="9475" spans="1:1" x14ac:dyDescent="0.25">
      <c r="A9475" s="323"/>
    </row>
    <row r="9476" spans="1:1" x14ac:dyDescent="0.25">
      <c r="A9476" s="323"/>
    </row>
    <row r="9477" spans="1:1" x14ac:dyDescent="0.25">
      <c r="A9477" s="323"/>
    </row>
    <row r="9478" spans="1:1" x14ac:dyDescent="0.25">
      <c r="A9478" s="323"/>
    </row>
    <row r="9479" spans="1:1" x14ac:dyDescent="0.25">
      <c r="A9479" s="323"/>
    </row>
    <row r="9480" spans="1:1" x14ac:dyDescent="0.25">
      <c r="A9480" s="323"/>
    </row>
    <row r="9481" spans="1:1" x14ac:dyDescent="0.25">
      <c r="A9481" s="323"/>
    </row>
    <row r="9482" spans="1:1" x14ac:dyDescent="0.25">
      <c r="A9482" s="323"/>
    </row>
    <row r="9483" spans="1:1" x14ac:dyDescent="0.25">
      <c r="A9483" s="323"/>
    </row>
    <row r="9484" spans="1:1" x14ac:dyDescent="0.25">
      <c r="A9484" s="323"/>
    </row>
    <row r="9485" spans="1:1" x14ac:dyDescent="0.25">
      <c r="A9485" s="323"/>
    </row>
    <row r="9486" spans="1:1" x14ac:dyDescent="0.25">
      <c r="A9486" s="323"/>
    </row>
    <row r="9487" spans="1:1" x14ac:dyDescent="0.25">
      <c r="A9487" s="323"/>
    </row>
    <row r="9488" spans="1:1" x14ac:dyDescent="0.25">
      <c r="A9488" s="323"/>
    </row>
    <row r="9489" spans="1:1" x14ac:dyDescent="0.25">
      <c r="A9489" s="323"/>
    </row>
    <row r="9490" spans="1:1" x14ac:dyDescent="0.25">
      <c r="A9490" s="323"/>
    </row>
    <row r="9491" spans="1:1" x14ac:dyDescent="0.25">
      <c r="A9491" s="323"/>
    </row>
    <row r="9492" spans="1:1" x14ac:dyDescent="0.25">
      <c r="A9492" s="323"/>
    </row>
    <row r="9493" spans="1:1" x14ac:dyDescent="0.25">
      <c r="A9493" s="323"/>
    </row>
    <row r="9494" spans="1:1" x14ac:dyDescent="0.25">
      <c r="A9494" s="323"/>
    </row>
    <row r="9495" spans="1:1" x14ac:dyDescent="0.25">
      <c r="A9495" s="323"/>
    </row>
    <row r="9496" spans="1:1" x14ac:dyDescent="0.25">
      <c r="A9496" s="323"/>
    </row>
    <row r="9497" spans="1:1" x14ac:dyDescent="0.25">
      <c r="A9497" s="323"/>
    </row>
    <row r="9498" spans="1:1" x14ac:dyDescent="0.25">
      <c r="A9498" s="323"/>
    </row>
    <row r="9499" spans="1:1" x14ac:dyDescent="0.25">
      <c r="A9499" s="323"/>
    </row>
    <row r="9500" spans="1:1" x14ac:dyDescent="0.25">
      <c r="A9500" s="323"/>
    </row>
    <row r="9501" spans="1:1" x14ac:dyDescent="0.25">
      <c r="A9501" s="323"/>
    </row>
    <row r="9502" spans="1:1" x14ac:dyDescent="0.25">
      <c r="A9502" s="323"/>
    </row>
    <row r="9503" spans="1:1" x14ac:dyDescent="0.25">
      <c r="A9503" s="323"/>
    </row>
    <row r="9504" spans="1:1" x14ac:dyDescent="0.25">
      <c r="A9504" s="323"/>
    </row>
    <row r="9505" spans="1:1" x14ac:dyDescent="0.25">
      <c r="A9505" s="323"/>
    </row>
    <row r="9506" spans="1:1" x14ac:dyDescent="0.25">
      <c r="A9506" s="323"/>
    </row>
    <row r="9507" spans="1:1" x14ac:dyDescent="0.25">
      <c r="A9507" s="323"/>
    </row>
    <row r="9508" spans="1:1" x14ac:dyDescent="0.25">
      <c r="A9508" s="323"/>
    </row>
    <row r="9509" spans="1:1" x14ac:dyDescent="0.25">
      <c r="A9509" s="323"/>
    </row>
    <row r="9510" spans="1:1" x14ac:dyDescent="0.25">
      <c r="A9510" s="323"/>
    </row>
    <row r="9511" spans="1:1" x14ac:dyDescent="0.25">
      <c r="A9511" s="323"/>
    </row>
    <row r="9512" spans="1:1" x14ac:dyDescent="0.25">
      <c r="A9512" s="323"/>
    </row>
    <row r="9513" spans="1:1" x14ac:dyDescent="0.25">
      <c r="A9513" s="323"/>
    </row>
    <row r="9514" spans="1:1" x14ac:dyDescent="0.25">
      <c r="A9514" s="323"/>
    </row>
    <row r="9515" spans="1:1" x14ac:dyDescent="0.25">
      <c r="A9515" s="323"/>
    </row>
    <row r="9516" spans="1:1" x14ac:dyDescent="0.25">
      <c r="A9516" s="323"/>
    </row>
    <row r="9517" spans="1:1" x14ac:dyDescent="0.25">
      <c r="A9517" s="323"/>
    </row>
    <row r="9518" spans="1:1" x14ac:dyDescent="0.25">
      <c r="A9518" s="323"/>
    </row>
    <row r="9519" spans="1:1" x14ac:dyDescent="0.25">
      <c r="A9519" s="323"/>
    </row>
    <row r="9520" spans="1:1" x14ac:dyDescent="0.25">
      <c r="A9520" s="323"/>
    </row>
    <row r="9521" spans="1:1" x14ac:dyDescent="0.25">
      <c r="A9521" s="323"/>
    </row>
    <row r="9522" spans="1:1" x14ac:dyDescent="0.25">
      <c r="A9522" s="323"/>
    </row>
    <row r="9523" spans="1:1" x14ac:dyDescent="0.25">
      <c r="A9523" s="323"/>
    </row>
    <row r="9524" spans="1:1" x14ac:dyDescent="0.25">
      <c r="A9524" s="323"/>
    </row>
    <row r="9525" spans="1:1" x14ac:dyDescent="0.25">
      <c r="A9525" s="323"/>
    </row>
    <row r="9526" spans="1:1" x14ac:dyDescent="0.25">
      <c r="A9526" s="323"/>
    </row>
    <row r="9527" spans="1:1" x14ac:dyDescent="0.25">
      <c r="A9527" s="323"/>
    </row>
    <row r="9528" spans="1:1" x14ac:dyDescent="0.25">
      <c r="A9528" s="323"/>
    </row>
    <row r="9529" spans="1:1" x14ac:dyDescent="0.25">
      <c r="A9529" s="323"/>
    </row>
    <row r="9530" spans="1:1" x14ac:dyDescent="0.25">
      <c r="A9530" s="323"/>
    </row>
    <row r="9531" spans="1:1" x14ac:dyDescent="0.25">
      <c r="A9531" s="323"/>
    </row>
    <row r="9532" spans="1:1" x14ac:dyDescent="0.25">
      <c r="A9532" s="323"/>
    </row>
    <row r="9533" spans="1:1" x14ac:dyDescent="0.25">
      <c r="A9533" s="323"/>
    </row>
    <row r="9534" spans="1:1" x14ac:dyDescent="0.25">
      <c r="A9534" s="323"/>
    </row>
    <row r="9535" spans="1:1" x14ac:dyDescent="0.25">
      <c r="A9535" s="323"/>
    </row>
    <row r="9536" spans="1:1" x14ac:dyDescent="0.25">
      <c r="A9536" s="323"/>
    </row>
    <row r="9537" spans="1:1" x14ac:dyDescent="0.25">
      <c r="A9537" s="323"/>
    </row>
    <row r="9538" spans="1:1" x14ac:dyDescent="0.25">
      <c r="A9538" s="323"/>
    </row>
    <row r="9539" spans="1:1" x14ac:dyDescent="0.25">
      <c r="A9539" s="323"/>
    </row>
    <row r="9540" spans="1:1" x14ac:dyDescent="0.25">
      <c r="A9540" s="323"/>
    </row>
    <row r="9541" spans="1:1" x14ac:dyDescent="0.25">
      <c r="A9541" s="323"/>
    </row>
    <row r="9542" spans="1:1" x14ac:dyDescent="0.25">
      <c r="A9542" s="323"/>
    </row>
    <row r="9543" spans="1:1" x14ac:dyDescent="0.25">
      <c r="A9543" s="323"/>
    </row>
    <row r="9544" spans="1:1" x14ac:dyDescent="0.25">
      <c r="A9544" s="323"/>
    </row>
    <row r="9545" spans="1:1" x14ac:dyDescent="0.25">
      <c r="A9545" s="323"/>
    </row>
    <row r="9546" spans="1:1" x14ac:dyDescent="0.25">
      <c r="A9546" s="323"/>
    </row>
    <row r="9547" spans="1:1" x14ac:dyDescent="0.25">
      <c r="A9547" s="323"/>
    </row>
    <row r="9548" spans="1:1" x14ac:dyDescent="0.25">
      <c r="A9548" s="323"/>
    </row>
    <row r="9549" spans="1:1" x14ac:dyDescent="0.25">
      <c r="A9549" s="323"/>
    </row>
    <row r="9550" spans="1:1" x14ac:dyDescent="0.25">
      <c r="A9550" s="323"/>
    </row>
    <row r="9551" spans="1:1" x14ac:dyDescent="0.25">
      <c r="A9551" s="323"/>
    </row>
    <row r="9552" spans="1:1" x14ac:dyDescent="0.25">
      <c r="A9552" s="323"/>
    </row>
    <row r="9553" spans="1:1" x14ac:dyDescent="0.25">
      <c r="A9553" s="323"/>
    </row>
    <row r="9554" spans="1:1" x14ac:dyDescent="0.25">
      <c r="A9554" s="323"/>
    </row>
    <row r="9555" spans="1:1" x14ac:dyDescent="0.25">
      <c r="A9555" s="323"/>
    </row>
    <row r="9556" spans="1:1" x14ac:dyDescent="0.25">
      <c r="A9556" s="323"/>
    </row>
    <row r="9557" spans="1:1" x14ac:dyDescent="0.25">
      <c r="A9557" s="323"/>
    </row>
    <row r="9558" spans="1:1" x14ac:dyDescent="0.25">
      <c r="A9558" s="323"/>
    </row>
    <row r="9559" spans="1:1" x14ac:dyDescent="0.25">
      <c r="A9559" s="323"/>
    </row>
    <row r="9560" spans="1:1" x14ac:dyDescent="0.25">
      <c r="A9560" s="323"/>
    </row>
    <row r="9561" spans="1:1" x14ac:dyDescent="0.25">
      <c r="A9561" s="323"/>
    </row>
    <row r="9562" spans="1:1" x14ac:dyDescent="0.25">
      <c r="A9562" s="323"/>
    </row>
    <row r="9563" spans="1:1" x14ac:dyDescent="0.25">
      <c r="A9563" s="323"/>
    </row>
    <row r="9564" spans="1:1" x14ac:dyDescent="0.25">
      <c r="A9564" s="323"/>
    </row>
    <row r="9565" spans="1:1" x14ac:dyDescent="0.25">
      <c r="A9565" s="323"/>
    </row>
    <row r="9566" spans="1:1" x14ac:dyDescent="0.25">
      <c r="A9566" s="323"/>
    </row>
    <row r="9567" spans="1:1" x14ac:dyDescent="0.25">
      <c r="A9567" s="323"/>
    </row>
    <row r="9568" spans="1:1" x14ac:dyDescent="0.25">
      <c r="A9568" s="323"/>
    </row>
    <row r="9569" spans="1:1" x14ac:dyDescent="0.25">
      <c r="A9569" s="323"/>
    </row>
    <row r="9570" spans="1:1" x14ac:dyDescent="0.25">
      <c r="A9570" s="323"/>
    </row>
    <row r="9571" spans="1:1" x14ac:dyDescent="0.25">
      <c r="A9571" s="323"/>
    </row>
    <row r="9572" spans="1:1" x14ac:dyDescent="0.25">
      <c r="A9572" s="323"/>
    </row>
    <row r="9573" spans="1:1" x14ac:dyDescent="0.25">
      <c r="A9573" s="323"/>
    </row>
    <row r="9574" spans="1:1" x14ac:dyDescent="0.25">
      <c r="A9574" s="323"/>
    </row>
    <row r="9575" spans="1:1" x14ac:dyDescent="0.25">
      <c r="A9575" s="323"/>
    </row>
    <row r="9576" spans="1:1" x14ac:dyDescent="0.25">
      <c r="A9576" s="323"/>
    </row>
    <row r="9577" spans="1:1" x14ac:dyDescent="0.25">
      <c r="A9577" s="323"/>
    </row>
    <row r="9578" spans="1:1" x14ac:dyDescent="0.25">
      <c r="A9578" s="323"/>
    </row>
    <row r="9579" spans="1:1" x14ac:dyDescent="0.25">
      <c r="A9579" s="323"/>
    </row>
    <row r="9580" spans="1:1" x14ac:dyDescent="0.25">
      <c r="A9580" s="323"/>
    </row>
    <row r="9581" spans="1:1" x14ac:dyDescent="0.25">
      <c r="A9581" s="323"/>
    </row>
    <row r="9582" spans="1:1" x14ac:dyDescent="0.25">
      <c r="A9582" s="323"/>
    </row>
    <row r="9583" spans="1:1" x14ac:dyDescent="0.25">
      <c r="A9583" s="323"/>
    </row>
    <row r="9584" spans="1:1" x14ac:dyDescent="0.25">
      <c r="A9584" s="323"/>
    </row>
    <row r="9585" spans="1:1" x14ac:dyDescent="0.25">
      <c r="A9585" s="323"/>
    </row>
    <row r="9586" spans="1:1" x14ac:dyDescent="0.25">
      <c r="A9586" s="323"/>
    </row>
    <row r="9587" spans="1:1" x14ac:dyDescent="0.25">
      <c r="A9587" s="323"/>
    </row>
    <row r="9588" spans="1:1" x14ac:dyDescent="0.25">
      <c r="A9588" s="323"/>
    </row>
    <row r="9589" spans="1:1" x14ac:dyDescent="0.25">
      <c r="A9589" s="323"/>
    </row>
    <row r="9590" spans="1:1" x14ac:dyDescent="0.25">
      <c r="A9590" s="323"/>
    </row>
    <row r="9591" spans="1:1" x14ac:dyDescent="0.25">
      <c r="A9591" s="323"/>
    </row>
    <row r="9592" spans="1:1" x14ac:dyDescent="0.25">
      <c r="A9592" s="323"/>
    </row>
    <row r="9593" spans="1:1" x14ac:dyDescent="0.25">
      <c r="A9593" s="323"/>
    </row>
    <row r="9594" spans="1:1" x14ac:dyDescent="0.25">
      <c r="A9594" s="323"/>
    </row>
    <row r="9595" spans="1:1" x14ac:dyDescent="0.25">
      <c r="A9595" s="323"/>
    </row>
    <row r="9596" spans="1:1" x14ac:dyDescent="0.25">
      <c r="A9596" s="323"/>
    </row>
    <row r="9597" spans="1:1" x14ac:dyDescent="0.25">
      <c r="A9597" s="323"/>
    </row>
    <row r="9598" spans="1:1" x14ac:dyDescent="0.25">
      <c r="A9598" s="323"/>
    </row>
    <row r="9599" spans="1:1" x14ac:dyDescent="0.25">
      <c r="A9599" s="323"/>
    </row>
    <row r="9600" spans="1:1" x14ac:dyDescent="0.25">
      <c r="A9600" s="323"/>
    </row>
    <row r="9601" spans="1:1" x14ac:dyDescent="0.25">
      <c r="A9601" s="323"/>
    </row>
    <row r="9602" spans="1:1" x14ac:dyDescent="0.25">
      <c r="A9602" s="323"/>
    </row>
    <row r="9603" spans="1:1" x14ac:dyDescent="0.25">
      <c r="A9603" s="323"/>
    </row>
    <row r="9604" spans="1:1" x14ac:dyDescent="0.25">
      <c r="A9604" s="323"/>
    </row>
    <row r="9605" spans="1:1" x14ac:dyDescent="0.25">
      <c r="A9605" s="323"/>
    </row>
    <row r="9606" spans="1:1" x14ac:dyDescent="0.25">
      <c r="A9606" s="323"/>
    </row>
    <row r="9607" spans="1:1" x14ac:dyDescent="0.25">
      <c r="A9607" s="323"/>
    </row>
    <row r="9608" spans="1:1" x14ac:dyDescent="0.25">
      <c r="A9608" s="323"/>
    </row>
    <row r="9609" spans="1:1" x14ac:dyDescent="0.25">
      <c r="A9609" s="323"/>
    </row>
    <row r="9610" spans="1:1" x14ac:dyDescent="0.25">
      <c r="A9610" s="323"/>
    </row>
    <row r="9611" spans="1:1" x14ac:dyDescent="0.25">
      <c r="A9611" s="323"/>
    </row>
    <row r="9612" spans="1:1" x14ac:dyDescent="0.25">
      <c r="A9612" s="323"/>
    </row>
    <row r="9613" spans="1:1" x14ac:dyDescent="0.25">
      <c r="A9613" s="323"/>
    </row>
    <row r="9614" spans="1:1" x14ac:dyDescent="0.25">
      <c r="A9614" s="323"/>
    </row>
    <row r="9615" spans="1:1" x14ac:dyDescent="0.25">
      <c r="A9615" s="323"/>
    </row>
    <row r="9616" spans="1:1" x14ac:dyDescent="0.25">
      <c r="A9616" s="323"/>
    </row>
    <row r="9617" spans="1:1" x14ac:dyDescent="0.25">
      <c r="A9617" s="323"/>
    </row>
    <row r="9618" spans="1:1" x14ac:dyDescent="0.25">
      <c r="A9618" s="323"/>
    </row>
    <row r="9619" spans="1:1" x14ac:dyDescent="0.25">
      <c r="A9619" s="323"/>
    </row>
    <row r="9620" spans="1:1" x14ac:dyDescent="0.25">
      <c r="A9620" s="323"/>
    </row>
    <row r="9621" spans="1:1" x14ac:dyDescent="0.25">
      <c r="A9621" s="323"/>
    </row>
    <row r="9622" spans="1:1" x14ac:dyDescent="0.25">
      <c r="A9622" s="323"/>
    </row>
    <row r="9623" spans="1:1" x14ac:dyDescent="0.25">
      <c r="A9623" s="323"/>
    </row>
    <row r="9624" spans="1:1" x14ac:dyDescent="0.25">
      <c r="A9624" s="323"/>
    </row>
    <row r="9625" spans="1:1" x14ac:dyDescent="0.25">
      <c r="A9625" s="323"/>
    </row>
    <row r="9626" spans="1:1" x14ac:dyDescent="0.25">
      <c r="A9626" s="323"/>
    </row>
    <row r="9627" spans="1:1" x14ac:dyDescent="0.25">
      <c r="A9627" s="323"/>
    </row>
    <row r="9628" spans="1:1" x14ac:dyDescent="0.25">
      <c r="A9628" s="323"/>
    </row>
    <row r="9629" spans="1:1" x14ac:dyDescent="0.25">
      <c r="A9629" s="323"/>
    </row>
    <row r="9630" spans="1:1" x14ac:dyDescent="0.25">
      <c r="A9630" s="323"/>
    </row>
    <row r="9631" spans="1:1" x14ac:dyDescent="0.25">
      <c r="A9631" s="323"/>
    </row>
    <row r="9632" spans="1:1" x14ac:dyDescent="0.25">
      <c r="A9632" s="323"/>
    </row>
    <row r="9633" spans="1:1" x14ac:dyDescent="0.25">
      <c r="A9633" s="323"/>
    </row>
    <row r="9634" spans="1:1" x14ac:dyDescent="0.25">
      <c r="A9634" s="323"/>
    </row>
    <row r="9635" spans="1:1" x14ac:dyDescent="0.25">
      <c r="A9635" s="323"/>
    </row>
    <row r="9636" spans="1:1" x14ac:dyDescent="0.25">
      <c r="A9636" s="323"/>
    </row>
    <row r="9637" spans="1:1" x14ac:dyDescent="0.25">
      <c r="A9637" s="323"/>
    </row>
    <row r="9638" spans="1:1" x14ac:dyDescent="0.25">
      <c r="A9638" s="323"/>
    </row>
    <row r="9639" spans="1:1" x14ac:dyDescent="0.25">
      <c r="A9639" s="323"/>
    </row>
    <row r="9640" spans="1:1" x14ac:dyDescent="0.25">
      <c r="A9640" s="323"/>
    </row>
    <row r="9641" spans="1:1" x14ac:dyDescent="0.25">
      <c r="A9641" s="323"/>
    </row>
    <row r="9642" spans="1:1" x14ac:dyDescent="0.25">
      <c r="A9642" s="323"/>
    </row>
    <row r="9643" spans="1:1" x14ac:dyDescent="0.25">
      <c r="A9643" s="323"/>
    </row>
    <row r="9644" spans="1:1" x14ac:dyDescent="0.25">
      <c r="A9644" s="323"/>
    </row>
    <row r="9645" spans="1:1" x14ac:dyDescent="0.25">
      <c r="A9645" s="323"/>
    </row>
    <row r="9646" spans="1:1" x14ac:dyDescent="0.25">
      <c r="A9646" s="323"/>
    </row>
    <row r="9647" spans="1:1" x14ac:dyDescent="0.25">
      <c r="A9647" s="323"/>
    </row>
    <row r="9648" spans="1:1" x14ac:dyDescent="0.25">
      <c r="A9648" s="323"/>
    </row>
    <row r="9649" spans="1:1" x14ac:dyDescent="0.25">
      <c r="A9649" s="323"/>
    </row>
    <row r="9650" spans="1:1" x14ac:dyDescent="0.25">
      <c r="A9650" s="323"/>
    </row>
    <row r="9651" spans="1:1" x14ac:dyDescent="0.25">
      <c r="A9651" s="323"/>
    </row>
    <row r="9652" spans="1:1" x14ac:dyDescent="0.25">
      <c r="A9652" s="323"/>
    </row>
    <row r="9653" spans="1:1" x14ac:dyDescent="0.25">
      <c r="A9653" s="323"/>
    </row>
    <row r="9654" spans="1:1" x14ac:dyDescent="0.25">
      <c r="A9654" s="323"/>
    </row>
    <row r="9655" spans="1:1" x14ac:dyDescent="0.25">
      <c r="A9655" s="323"/>
    </row>
    <row r="9656" spans="1:1" x14ac:dyDescent="0.25">
      <c r="A9656" s="323"/>
    </row>
    <row r="9657" spans="1:1" x14ac:dyDescent="0.25">
      <c r="A9657" s="323"/>
    </row>
    <row r="9658" spans="1:1" x14ac:dyDescent="0.25">
      <c r="A9658" s="323"/>
    </row>
    <row r="9659" spans="1:1" x14ac:dyDescent="0.25">
      <c r="A9659" s="323"/>
    </row>
    <row r="9660" spans="1:1" x14ac:dyDescent="0.25">
      <c r="A9660" s="323"/>
    </row>
    <row r="9661" spans="1:1" x14ac:dyDescent="0.25">
      <c r="A9661" s="323"/>
    </row>
    <row r="9662" spans="1:1" x14ac:dyDescent="0.25">
      <c r="A9662" s="323"/>
    </row>
    <row r="9663" spans="1:1" x14ac:dyDescent="0.25">
      <c r="A9663" s="323"/>
    </row>
    <row r="9664" spans="1:1" x14ac:dyDescent="0.25">
      <c r="A9664" s="323"/>
    </row>
    <row r="9665" spans="1:1" x14ac:dyDescent="0.25">
      <c r="A9665" s="323"/>
    </row>
    <row r="9666" spans="1:1" x14ac:dyDescent="0.25">
      <c r="A9666" s="323"/>
    </row>
    <row r="9667" spans="1:1" x14ac:dyDescent="0.25">
      <c r="A9667" s="323"/>
    </row>
    <row r="9668" spans="1:1" x14ac:dyDescent="0.25">
      <c r="A9668" s="323"/>
    </row>
    <row r="9669" spans="1:1" x14ac:dyDescent="0.25">
      <c r="A9669" s="323"/>
    </row>
    <row r="9670" spans="1:1" x14ac:dyDescent="0.25">
      <c r="A9670" s="323"/>
    </row>
    <row r="9671" spans="1:1" x14ac:dyDescent="0.25">
      <c r="A9671" s="323"/>
    </row>
    <row r="9672" spans="1:1" x14ac:dyDescent="0.25">
      <c r="A9672" s="323"/>
    </row>
    <row r="9673" spans="1:1" x14ac:dyDescent="0.25">
      <c r="A9673" s="323"/>
    </row>
    <row r="9674" spans="1:1" x14ac:dyDescent="0.25">
      <c r="A9674" s="323"/>
    </row>
    <row r="9675" spans="1:1" x14ac:dyDescent="0.25">
      <c r="A9675" s="323"/>
    </row>
    <row r="9676" spans="1:1" x14ac:dyDescent="0.25">
      <c r="A9676" s="323"/>
    </row>
    <row r="9677" spans="1:1" x14ac:dyDescent="0.25">
      <c r="A9677" s="323"/>
    </row>
    <row r="9678" spans="1:1" x14ac:dyDescent="0.25">
      <c r="A9678" s="323"/>
    </row>
    <row r="9679" spans="1:1" x14ac:dyDescent="0.25">
      <c r="A9679" s="323"/>
    </row>
    <row r="9680" spans="1:1" x14ac:dyDescent="0.25">
      <c r="A9680" s="323"/>
    </row>
    <row r="9681" spans="1:1" x14ac:dyDescent="0.25">
      <c r="A9681" s="323"/>
    </row>
    <row r="9682" spans="1:1" x14ac:dyDescent="0.25">
      <c r="A9682" s="323"/>
    </row>
    <row r="9683" spans="1:1" x14ac:dyDescent="0.25">
      <c r="A9683" s="323"/>
    </row>
    <row r="9684" spans="1:1" x14ac:dyDescent="0.25">
      <c r="A9684" s="323"/>
    </row>
    <row r="9685" spans="1:1" x14ac:dyDescent="0.25">
      <c r="A9685" s="323"/>
    </row>
    <row r="9686" spans="1:1" x14ac:dyDescent="0.25">
      <c r="A9686" s="323"/>
    </row>
    <row r="9687" spans="1:1" x14ac:dyDescent="0.25">
      <c r="A9687" s="323"/>
    </row>
    <row r="9688" spans="1:1" x14ac:dyDescent="0.25">
      <c r="A9688" s="323"/>
    </row>
    <row r="9689" spans="1:1" x14ac:dyDescent="0.25">
      <c r="A9689" s="323"/>
    </row>
    <row r="9690" spans="1:1" x14ac:dyDescent="0.25">
      <c r="A9690" s="323"/>
    </row>
    <row r="9691" spans="1:1" x14ac:dyDescent="0.25">
      <c r="A9691" s="323"/>
    </row>
    <row r="9692" spans="1:1" x14ac:dyDescent="0.25">
      <c r="A9692" s="323"/>
    </row>
    <row r="9693" spans="1:1" x14ac:dyDescent="0.25">
      <c r="A9693" s="323"/>
    </row>
    <row r="9694" spans="1:1" x14ac:dyDescent="0.25">
      <c r="A9694" s="323"/>
    </row>
    <row r="9695" spans="1:1" x14ac:dyDescent="0.25">
      <c r="A9695" s="323"/>
    </row>
    <row r="9696" spans="1:1" x14ac:dyDescent="0.25">
      <c r="A9696" s="323"/>
    </row>
    <row r="9697" spans="1:1" x14ac:dyDescent="0.25">
      <c r="A9697" s="323"/>
    </row>
    <row r="9698" spans="1:1" x14ac:dyDescent="0.25">
      <c r="A9698" s="323"/>
    </row>
    <row r="9699" spans="1:1" x14ac:dyDescent="0.25">
      <c r="A9699" s="323"/>
    </row>
    <row r="9700" spans="1:1" x14ac:dyDescent="0.25">
      <c r="A9700" s="323"/>
    </row>
    <row r="9701" spans="1:1" x14ac:dyDescent="0.25">
      <c r="A9701" s="323"/>
    </row>
    <row r="9702" spans="1:1" x14ac:dyDescent="0.25">
      <c r="A9702" s="323"/>
    </row>
    <row r="9703" spans="1:1" x14ac:dyDescent="0.25">
      <c r="A9703" s="323"/>
    </row>
    <row r="9704" spans="1:1" x14ac:dyDescent="0.25">
      <c r="A9704" s="323"/>
    </row>
    <row r="9705" spans="1:1" x14ac:dyDescent="0.25">
      <c r="A9705" s="323"/>
    </row>
    <row r="9706" spans="1:1" x14ac:dyDescent="0.25">
      <c r="A9706" s="323"/>
    </row>
    <row r="9707" spans="1:1" x14ac:dyDescent="0.25">
      <c r="A9707" s="323"/>
    </row>
    <row r="9708" spans="1:1" x14ac:dyDescent="0.25">
      <c r="A9708" s="323"/>
    </row>
    <row r="9709" spans="1:1" x14ac:dyDescent="0.25">
      <c r="A9709" s="323"/>
    </row>
    <row r="9710" spans="1:1" x14ac:dyDescent="0.25">
      <c r="A9710" s="323"/>
    </row>
    <row r="9711" spans="1:1" x14ac:dyDescent="0.25">
      <c r="A9711" s="323"/>
    </row>
    <row r="9712" spans="1:1" x14ac:dyDescent="0.25">
      <c r="A9712" s="323"/>
    </row>
    <row r="9713" spans="1:1" x14ac:dyDescent="0.25">
      <c r="A9713" s="323"/>
    </row>
    <row r="9714" spans="1:1" x14ac:dyDescent="0.25">
      <c r="A9714" s="323"/>
    </row>
    <row r="9715" spans="1:1" x14ac:dyDescent="0.25">
      <c r="A9715" s="323"/>
    </row>
    <row r="9716" spans="1:1" x14ac:dyDescent="0.25">
      <c r="A9716" s="323"/>
    </row>
    <row r="9717" spans="1:1" x14ac:dyDescent="0.25">
      <c r="A9717" s="323"/>
    </row>
    <row r="9718" spans="1:1" x14ac:dyDescent="0.25">
      <c r="A9718" s="323"/>
    </row>
    <row r="9719" spans="1:1" x14ac:dyDescent="0.25">
      <c r="A9719" s="323"/>
    </row>
    <row r="9720" spans="1:1" x14ac:dyDescent="0.25">
      <c r="A9720" s="323"/>
    </row>
    <row r="9721" spans="1:1" x14ac:dyDescent="0.25">
      <c r="A9721" s="323"/>
    </row>
    <row r="9722" spans="1:1" x14ac:dyDescent="0.25">
      <c r="A9722" s="323"/>
    </row>
    <row r="9723" spans="1:1" x14ac:dyDescent="0.25">
      <c r="A9723" s="323"/>
    </row>
    <row r="9724" spans="1:1" x14ac:dyDescent="0.25">
      <c r="A9724" s="323"/>
    </row>
    <row r="9725" spans="1:1" x14ac:dyDescent="0.25">
      <c r="A9725" s="323"/>
    </row>
    <row r="9726" spans="1:1" x14ac:dyDescent="0.25">
      <c r="A9726" s="323"/>
    </row>
    <row r="9727" spans="1:1" x14ac:dyDescent="0.25">
      <c r="A9727" s="323"/>
    </row>
    <row r="9728" spans="1:1" x14ac:dyDescent="0.25">
      <c r="A9728" s="323"/>
    </row>
    <row r="9729" spans="1:1" x14ac:dyDescent="0.25">
      <c r="A9729" s="323"/>
    </row>
    <row r="9730" spans="1:1" x14ac:dyDescent="0.25">
      <c r="A9730" s="323"/>
    </row>
    <row r="9731" spans="1:1" x14ac:dyDescent="0.25">
      <c r="A9731" s="323"/>
    </row>
    <row r="9732" spans="1:1" x14ac:dyDescent="0.25">
      <c r="A9732" s="323"/>
    </row>
    <row r="9733" spans="1:1" x14ac:dyDescent="0.25">
      <c r="A9733" s="323"/>
    </row>
    <row r="9734" spans="1:1" x14ac:dyDescent="0.25">
      <c r="A9734" s="323"/>
    </row>
    <row r="9735" spans="1:1" x14ac:dyDescent="0.25">
      <c r="A9735" s="323"/>
    </row>
    <row r="9736" spans="1:1" x14ac:dyDescent="0.25">
      <c r="A9736" s="323"/>
    </row>
    <row r="9737" spans="1:1" x14ac:dyDescent="0.25">
      <c r="A9737" s="323"/>
    </row>
    <row r="9738" spans="1:1" x14ac:dyDescent="0.25">
      <c r="A9738" s="323"/>
    </row>
    <row r="9739" spans="1:1" x14ac:dyDescent="0.25">
      <c r="A9739" s="323"/>
    </row>
    <row r="9740" spans="1:1" x14ac:dyDescent="0.25">
      <c r="A9740" s="323"/>
    </row>
    <row r="9741" spans="1:1" x14ac:dyDescent="0.25">
      <c r="A9741" s="323"/>
    </row>
    <row r="9742" spans="1:1" x14ac:dyDescent="0.25">
      <c r="A9742" s="323"/>
    </row>
    <row r="9743" spans="1:1" x14ac:dyDescent="0.25">
      <c r="A9743" s="323"/>
    </row>
    <row r="9744" spans="1:1" x14ac:dyDescent="0.25">
      <c r="A9744" s="323"/>
    </row>
    <row r="9745" spans="1:1" x14ac:dyDescent="0.25">
      <c r="A9745" s="323"/>
    </row>
    <row r="9746" spans="1:1" x14ac:dyDescent="0.25">
      <c r="A9746" s="323"/>
    </row>
    <row r="9747" spans="1:1" x14ac:dyDescent="0.25">
      <c r="A9747" s="323"/>
    </row>
    <row r="9748" spans="1:1" x14ac:dyDescent="0.25">
      <c r="A9748" s="323"/>
    </row>
    <row r="9749" spans="1:1" x14ac:dyDescent="0.25">
      <c r="A9749" s="323"/>
    </row>
    <row r="9750" spans="1:1" x14ac:dyDescent="0.25">
      <c r="A9750" s="323"/>
    </row>
    <row r="9751" spans="1:1" x14ac:dyDescent="0.25">
      <c r="A9751" s="323"/>
    </row>
    <row r="9752" spans="1:1" x14ac:dyDescent="0.25">
      <c r="A9752" s="323"/>
    </row>
    <row r="9753" spans="1:1" x14ac:dyDescent="0.25">
      <c r="A9753" s="323"/>
    </row>
    <row r="9754" spans="1:1" x14ac:dyDescent="0.25">
      <c r="A9754" s="323"/>
    </row>
    <row r="9755" spans="1:1" x14ac:dyDescent="0.25">
      <c r="A9755" s="323"/>
    </row>
    <row r="9756" spans="1:1" x14ac:dyDescent="0.25">
      <c r="A9756" s="323"/>
    </row>
    <row r="9757" spans="1:1" x14ac:dyDescent="0.25">
      <c r="A9757" s="323"/>
    </row>
    <row r="9758" spans="1:1" x14ac:dyDescent="0.25">
      <c r="A9758" s="323"/>
    </row>
    <row r="9759" spans="1:1" x14ac:dyDescent="0.25">
      <c r="A9759" s="323"/>
    </row>
    <row r="9760" spans="1:1" x14ac:dyDescent="0.25">
      <c r="A9760" s="323"/>
    </row>
    <row r="9761" spans="1:1" x14ac:dyDescent="0.25">
      <c r="A9761" s="323"/>
    </row>
    <row r="9762" spans="1:1" x14ac:dyDescent="0.25">
      <c r="A9762" s="323"/>
    </row>
    <row r="9763" spans="1:1" x14ac:dyDescent="0.25">
      <c r="A9763" s="323"/>
    </row>
    <row r="9764" spans="1:1" x14ac:dyDescent="0.25">
      <c r="A9764" s="323"/>
    </row>
    <row r="9765" spans="1:1" x14ac:dyDescent="0.25">
      <c r="A9765" s="323"/>
    </row>
    <row r="9766" spans="1:1" x14ac:dyDescent="0.25">
      <c r="A9766" s="323"/>
    </row>
    <row r="9767" spans="1:1" x14ac:dyDescent="0.25">
      <c r="A9767" s="323"/>
    </row>
    <row r="9768" spans="1:1" x14ac:dyDescent="0.25">
      <c r="A9768" s="323"/>
    </row>
    <row r="9769" spans="1:1" x14ac:dyDescent="0.25">
      <c r="A9769" s="323"/>
    </row>
    <row r="9770" spans="1:1" x14ac:dyDescent="0.25">
      <c r="A9770" s="323"/>
    </row>
    <row r="9771" spans="1:1" x14ac:dyDescent="0.25">
      <c r="A9771" s="323"/>
    </row>
    <row r="9772" spans="1:1" x14ac:dyDescent="0.25">
      <c r="A9772" s="323"/>
    </row>
    <row r="9773" spans="1:1" x14ac:dyDescent="0.25">
      <c r="A9773" s="323"/>
    </row>
    <row r="9774" spans="1:1" x14ac:dyDescent="0.25">
      <c r="A9774" s="323"/>
    </row>
    <row r="9775" spans="1:1" x14ac:dyDescent="0.25">
      <c r="A9775" s="323"/>
    </row>
    <row r="9776" spans="1:1" x14ac:dyDescent="0.25">
      <c r="A9776" s="323"/>
    </row>
    <row r="9777" spans="1:1" x14ac:dyDescent="0.25">
      <c r="A9777" s="323"/>
    </row>
    <row r="9778" spans="1:1" x14ac:dyDescent="0.25">
      <c r="A9778" s="323"/>
    </row>
    <row r="9779" spans="1:1" x14ac:dyDescent="0.25">
      <c r="A9779" s="323"/>
    </row>
    <row r="9780" spans="1:1" x14ac:dyDescent="0.25">
      <c r="A9780" s="323"/>
    </row>
    <row r="9781" spans="1:1" x14ac:dyDescent="0.25">
      <c r="A9781" s="323"/>
    </row>
    <row r="9782" spans="1:1" x14ac:dyDescent="0.25">
      <c r="A9782" s="323"/>
    </row>
    <row r="9783" spans="1:1" x14ac:dyDescent="0.25">
      <c r="A9783" s="323"/>
    </row>
    <row r="9784" spans="1:1" x14ac:dyDescent="0.25">
      <c r="A9784" s="323"/>
    </row>
    <row r="9785" spans="1:1" x14ac:dyDescent="0.25">
      <c r="A9785" s="323"/>
    </row>
    <row r="9786" spans="1:1" x14ac:dyDescent="0.25">
      <c r="A9786" s="323"/>
    </row>
    <row r="9787" spans="1:1" x14ac:dyDescent="0.25">
      <c r="A9787" s="323"/>
    </row>
    <row r="9788" spans="1:1" x14ac:dyDescent="0.25">
      <c r="A9788" s="323"/>
    </row>
    <row r="9789" spans="1:1" x14ac:dyDescent="0.25">
      <c r="A9789" s="323"/>
    </row>
    <row r="9790" spans="1:1" x14ac:dyDescent="0.25">
      <c r="A9790" s="323"/>
    </row>
    <row r="9791" spans="1:1" x14ac:dyDescent="0.25">
      <c r="A9791" s="323"/>
    </row>
    <row r="9792" spans="1:1" x14ac:dyDescent="0.25">
      <c r="A9792" s="323"/>
    </row>
    <row r="9793" spans="1:1" x14ac:dyDescent="0.25">
      <c r="A9793" s="323"/>
    </row>
    <row r="9794" spans="1:1" x14ac:dyDescent="0.25">
      <c r="A9794" s="323"/>
    </row>
    <row r="9795" spans="1:1" x14ac:dyDescent="0.25">
      <c r="A9795" s="323"/>
    </row>
    <row r="9796" spans="1:1" x14ac:dyDescent="0.25">
      <c r="A9796" s="323"/>
    </row>
    <row r="9797" spans="1:1" x14ac:dyDescent="0.25">
      <c r="A9797" s="323"/>
    </row>
    <row r="9798" spans="1:1" x14ac:dyDescent="0.25">
      <c r="A9798" s="323"/>
    </row>
    <row r="9799" spans="1:1" x14ac:dyDescent="0.25">
      <c r="A9799" s="323"/>
    </row>
    <row r="9800" spans="1:1" x14ac:dyDescent="0.25">
      <c r="A9800" s="323"/>
    </row>
    <row r="9801" spans="1:1" x14ac:dyDescent="0.25">
      <c r="A9801" s="323"/>
    </row>
    <row r="9802" spans="1:1" x14ac:dyDescent="0.25">
      <c r="A9802" s="323"/>
    </row>
    <row r="9803" spans="1:1" x14ac:dyDescent="0.25">
      <c r="A9803" s="323"/>
    </row>
    <row r="9804" spans="1:1" x14ac:dyDescent="0.25">
      <c r="A9804" s="323"/>
    </row>
    <row r="9805" spans="1:1" x14ac:dyDescent="0.25">
      <c r="A9805" s="323"/>
    </row>
    <row r="9806" spans="1:1" x14ac:dyDescent="0.25">
      <c r="A9806" s="323"/>
    </row>
    <row r="9807" spans="1:1" x14ac:dyDescent="0.25">
      <c r="A9807" s="323"/>
    </row>
    <row r="9808" spans="1:1" x14ac:dyDescent="0.25">
      <c r="A9808" s="323"/>
    </row>
    <row r="9809" spans="1:1" x14ac:dyDescent="0.25">
      <c r="A9809" s="323"/>
    </row>
    <row r="9810" spans="1:1" x14ac:dyDescent="0.25">
      <c r="A9810" s="323"/>
    </row>
    <row r="9811" spans="1:1" x14ac:dyDescent="0.25">
      <c r="A9811" s="323"/>
    </row>
    <row r="9812" spans="1:1" x14ac:dyDescent="0.25">
      <c r="A9812" s="323"/>
    </row>
    <row r="9813" spans="1:1" x14ac:dyDescent="0.25">
      <c r="A9813" s="323"/>
    </row>
    <row r="9814" spans="1:1" x14ac:dyDescent="0.25">
      <c r="A9814" s="323"/>
    </row>
    <row r="9815" spans="1:1" x14ac:dyDescent="0.25">
      <c r="A9815" s="323"/>
    </row>
    <row r="9816" spans="1:1" x14ac:dyDescent="0.25">
      <c r="A9816" s="323"/>
    </row>
    <row r="9817" spans="1:1" x14ac:dyDescent="0.25">
      <c r="A9817" s="323"/>
    </row>
    <row r="9818" spans="1:1" x14ac:dyDescent="0.25">
      <c r="A9818" s="323"/>
    </row>
    <row r="9819" spans="1:1" x14ac:dyDescent="0.25">
      <c r="A9819" s="323"/>
    </row>
    <row r="9820" spans="1:1" x14ac:dyDescent="0.25">
      <c r="A9820" s="323"/>
    </row>
    <row r="9821" spans="1:1" x14ac:dyDescent="0.25">
      <c r="A9821" s="323"/>
    </row>
    <row r="9822" spans="1:1" x14ac:dyDescent="0.25">
      <c r="A9822" s="323"/>
    </row>
    <row r="9823" spans="1:1" x14ac:dyDescent="0.25">
      <c r="A9823" s="323"/>
    </row>
    <row r="9824" spans="1:1" x14ac:dyDescent="0.25">
      <c r="A9824" s="323"/>
    </row>
    <row r="9825" spans="1:1" x14ac:dyDescent="0.25">
      <c r="A9825" s="323"/>
    </row>
    <row r="9826" spans="1:1" x14ac:dyDescent="0.25">
      <c r="A9826" s="323"/>
    </row>
    <row r="9827" spans="1:1" x14ac:dyDescent="0.25">
      <c r="A9827" s="323"/>
    </row>
    <row r="9828" spans="1:1" x14ac:dyDescent="0.25">
      <c r="A9828" s="323"/>
    </row>
    <row r="9829" spans="1:1" x14ac:dyDescent="0.25">
      <c r="A9829" s="323"/>
    </row>
    <row r="9830" spans="1:1" x14ac:dyDescent="0.25">
      <c r="A9830" s="323"/>
    </row>
    <row r="9831" spans="1:1" x14ac:dyDescent="0.25">
      <c r="A9831" s="323"/>
    </row>
    <row r="9832" spans="1:1" x14ac:dyDescent="0.25">
      <c r="A9832" s="323"/>
    </row>
    <row r="9833" spans="1:1" x14ac:dyDescent="0.25">
      <c r="A9833" s="323"/>
    </row>
    <row r="9834" spans="1:1" x14ac:dyDescent="0.25">
      <c r="A9834" s="323"/>
    </row>
    <row r="9835" spans="1:1" x14ac:dyDescent="0.25">
      <c r="A9835" s="323"/>
    </row>
    <row r="9836" spans="1:1" x14ac:dyDescent="0.25">
      <c r="A9836" s="323"/>
    </row>
    <row r="9837" spans="1:1" x14ac:dyDescent="0.25">
      <c r="A9837" s="323"/>
    </row>
    <row r="9838" spans="1:1" x14ac:dyDescent="0.25">
      <c r="A9838" s="323"/>
    </row>
    <row r="9839" spans="1:1" x14ac:dyDescent="0.25">
      <c r="A9839" s="323"/>
    </row>
    <row r="9840" spans="1:1" x14ac:dyDescent="0.25">
      <c r="A9840" s="323"/>
    </row>
    <row r="9841" spans="1:1" x14ac:dyDescent="0.25">
      <c r="A9841" s="323"/>
    </row>
    <row r="9842" spans="1:1" x14ac:dyDescent="0.25">
      <c r="A9842" s="323"/>
    </row>
    <row r="9843" spans="1:1" x14ac:dyDescent="0.25">
      <c r="A9843" s="323"/>
    </row>
    <row r="9844" spans="1:1" x14ac:dyDescent="0.25">
      <c r="A9844" s="323"/>
    </row>
    <row r="9845" spans="1:1" x14ac:dyDescent="0.25">
      <c r="A9845" s="323"/>
    </row>
    <row r="9846" spans="1:1" x14ac:dyDescent="0.25">
      <c r="A9846" s="323"/>
    </row>
    <row r="9847" spans="1:1" x14ac:dyDescent="0.25">
      <c r="A9847" s="323"/>
    </row>
    <row r="9848" spans="1:1" x14ac:dyDescent="0.25">
      <c r="A9848" s="323"/>
    </row>
    <row r="9849" spans="1:1" x14ac:dyDescent="0.25">
      <c r="A9849" s="323"/>
    </row>
    <row r="9850" spans="1:1" x14ac:dyDescent="0.25">
      <c r="A9850" s="323"/>
    </row>
    <row r="9851" spans="1:1" x14ac:dyDescent="0.25">
      <c r="A9851" s="323"/>
    </row>
    <row r="9852" spans="1:1" x14ac:dyDescent="0.25">
      <c r="A9852" s="323"/>
    </row>
    <row r="9853" spans="1:1" x14ac:dyDescent="0.25">
      <c r="A9853" s="323"/>
    </row>
    <row r="9854" spans="1:1" x14ac:dyDescent="0.25">
      <c r="A9854" s="323"/>
    </row>
    <row r="9855" spans="1:1" x14ac:dyDescent="0.25">
      <c r="A9855" s="323"/>
    </row>
    <row r="9856" spans="1:1" x14ac:dyDescent="0.25">
      <c r="A9856" s="323"/>
    </row>
    <row r="9857" spans="1:1" x14ac:dyDescent="0.25">
      <c r="A9857" s="323"/>
    </row>
    <row r="9858" spans="1:1" x14ac:dyDescent="0.25">
      <c r="A9858" s="323"/>
    </row>
    <row r="9859" spans="1:1" x14ac:dyDescent="0.25">
      <c r="A9859" s="323"/>
    </row>
    <row r="9860" spans="1:1" x14ac:dyDescent="0.25">
      <c r="A9860" s="323"/>
    </row>
    <row r="9861" spans="1:1" x14ac:dyDescent="0.25">
      <c r="A9861" s="323"/>
    </row>
    <row r="9862" spans="1:1" x14ac:dyDescent="0.25">
      <c r="A9862" s="323"/>
    </row>
    <row r="9863" spans="1:1" x14ac:dyDescent="0.25">
      <c r="A9863" s="323"/>
    </row>
    <row r="9864" spans="1:1" x14ac:dyDescent="0.25">
      <c r="A9864" s="323"/>
    </row>
    <row r="9865" spans="1:1" x14ac:dyDescent="0.25">
      <c r="A9865" s="323"/>
    </row>
    <row r="9866" spans="1:1" x14ac:dyDescent="0.25">
      <c r="A9866" s="323"/>
    </row>
    <row r="9867" spans="1:1" x14ac:dyDescent="0.25">
      <c r="A9867" s="323"/>
    </row>
    <row r="9868" spans="1:1" x14ac:dyDescent="0.25">
      <c r="A9868" s="323"/>
    </row>
    <row r="9869" spans="1:1" x14ac:dyDescent="0.25">
      <c r="A9869" s="323"/>
    </row>
    <row r="9870" spans="1:1" x14ac:dyDescent="0.25">
      <c r="A9870" s="323"/>
    </row>
    <row r="9871" spans="1:1" x14ac:dyDescent="0.25">
      <c r="A9871" s="323"/>
    </row>
    <row r="9872" spans="1:1" x14ac:dyDescent="0.25">
      <c r="A9872" s="323"/>
    </row>
    <row r="9873" spans="1:1" x14ac:dyDescent="0.25">
      <c r="A9873" s="323"/>
    </row>
    <row r="9874" spans="1:1" x14ac:dyDescent="0.25">
      <c r="A9874" s="323"/>
    </row>
    <row r="9875" spans="1:1" x14ac:dyDescent="0.25">
      <c r="A9875" s="323"/>
    </row>
    <row r="9876" spans="1:1" x14ac:dyDescent="0.25">
      <c r="A9876" s="323"/>
    </row>
    <row r="9877" spans="1:1" x14ac:dyDescent="0.25">
      <c r="A9877" s="323"/>
    </row>
    <row r="9878" spans="1:1" x14ac:dyDescent="0.25">
      <c r="A9878" s="323"/>
    </row>
    <row r="9879" spans="1:1" x14ac:dyDescent="0.25">
      <c r="A9879" s="323"/>
    </row>
    <row r="9880" spans="1:1" x14ac:dyDescent="0.25">
      <c r="A9880" s="323"/>
    </row>
    <row r="9881" spans="1:1" x14ac:dyDescent="0.25">
      <c r="A9881" s="323"/>
    </row>
    <row r="9882" spans="1:1" x14ac:dyDescent="0.25">
      <c r="A9882" s="323"/>
    </row>
    <row r="9883" spans="1:1" x14ac:dyDescent="0.25">
      <c r="A9883" s="323"/>
    </row>
    <row r="9884" spans="1:1" x14ac:dyDescent="0.25">
      <c r="A9884" s="323"/>
    </row>
    <row r="9885" spans="1:1" x14ac:dyDescent="0.25">
      <c r="A9885" s="323"/>
    </row>
    <row r="9886" spans="1:1" x14ac:dyDescent="0.25">
      <c r="A9886" s="323"/>
    </row>
    <row r="9887" spans="1:1" x14ac:dyDescent="0.25">
      <c r="A9887" s="323"/>
    </row>
    <row r="9888" spans="1:1" x14ac:dyDescent="0.25">
      <c r="A9888" s="323"/>
    </row>
    <row r="9889" spans="1:1" x14ac:dyDescent="0.25">
      <c r="A9889" s="323"/>
    </row>
    <row r="9890" spans="1:1" x14ac:dyDescent="0.25">
      <c r="A9890" s="323"/>
    </row>
    <row r="9891" spans="1:1" x14ac:dyDescent="0.25">
      <c r="A9891" s="323"/>
    </row>
    <row r="9892" spans="1:1" x14ac:dyDescent="0.25">
      <c r="A9892" s="323"/>
    </row>
    <row r="9893" spans="1:1" x14ac:dyDescent="0.25">
      <c r="A9893" s="323"/>
    </row>
    <row r="9894" spans="1:1" x14ac:dyDescent="0.25">
      <c r="A9894" s="323"/>
    </row>
    <row r="9895" spans="1:1" x14ac:dyDescent="0.25">
      <c r="A9895" s="323"/>
    </row>
    <row r="9896" spans="1:1" x14ac:dyDescent="0.25">
      <c r="A9896" s="323"/>
    </row>
    <row r="9897" spans="1:1" x14ac:dyDescent="0.25">
      <c r="A9897" s="323"/>
    </row>
    <row r="9898" spans="1:1" x14ac:dyDescent="0.25">
      <c r="A9898" s="323"/>
    </row>
    <row r="9899" spans="1:1" x14ac:dyDescent="0.25">
      <c r="A9899" s="323"/>
    </row>
    <row r="9900" spans="1:1" x14ac:dyDescent="0.25">
      <c r="A9900" s="323"/>
    </row>
    <row r="9901" spans="1:1" x14ac:dyDescent="0.25">
      <c r="A9901" s="323"/>
    </row>
    <row r="9902" spans="1:1" x14ac:dyDescent="0.25">
      <c r="A9902" s="323"/>
    </row>
    <row r="9903" spans="1:1" x14ac:dyDescent="0.25">
      <c r="A9903" s="323"/>
    </row>
    <row r="9904" spans="1:1" x14ac:dyDescent="0.25">
      <c r="A9904" s="323"/>
    </row>
    <row r="9905" spans="1:1" x14ac:dyDescent="0.25">
      <c r="A9905" s="323"/>
    </row>
    <row r="9906" spans="1:1" x14ac:dyDescent="0.25">
      <c r="A9906" s="323"/>
    </row>
    <row r="9907" spans="1:1" x14ac:dyDescent="0.25">
      <c r="A9907" s="323"/>
    </row>
    <row r="9908" spans="1:1" x14ac:dyDescent="0.25">
      <c r="A9908" s="323"/>
    </row>
    <row r="9909" spans="1:1" x14ac:dyDescent="0.25">
      <c r="A9909" s="323"/>
    </row>
    <row r="9910" spans="1:1" x14ac:dyDescent="0.25">
      <c r="A9910" s="323"/>
    </row>
    <row r="9911" spans="1:1" x14ac:dyDescent="0.25">
      <c r="A9911" s="323"/>
    </row>
    <row r="9912" spans="1:1" x14ac:dyDescent="0.25">
      <c r="A9912" s="323"/>
    </row>
    <row r="9913" spans="1:1" x14ac:dyDescent="0.25">
      <c r="A9913" s="323"/>
    </row>
    <row r="9914" spans="1:1" x14ac:dyDescent="0.25">
      <c r="A9914" s="323"/>
    </row>
    <row r="9915" spans="1:1" x14ac:dyDescent="0.25">
      <c r="A9915" s="323"/>
    </row>
    <row r="9916" spans="1:1" x14ac:dyDescent="0.25">
      <c r="A9916" s="323"/>
    </row>
    <row r="9917" spans="1:1" x14ac:dyDescent="0.25">
      <c r="A9917" s="323"/>
    </row>
    <row r="9918" spans="1:1" x14ac:dyDescent="0.25">
      <c r="A9918" s="323"/>
    </row>
    <row r="9919" spans="1:1" x14ac:dyDescent="0.25">
      <c r="A9919" s="323"/>
    </row>
    <row r="9920" spans="1:1" x14ac:dyDescent="0.25">
      <c r="A9920" s="323"/>
    </row>
    <row r="9921" spans="1:1" x14ac:dyDescent="0.25">
      <c r="A9921" s="323"/>
    </row>
    <row r="9922" spans="1:1" x14ac:dyDescent="0.25">
      <c r="A9922" s="323"/>
    </row>
    <row r="9923" spans="1:1" x14ac:dyDescent="0.25">
      <c r="A9923" s="323"/>
    </row>
    <row r="9924" spans="1:1" x14ac:dyDescent="0.25">
      <c r="A9924" s="323"/>
    </row>
    <row r="9925" spans="1:1" x14ac:dyDescent="0.25">
      <c r="A9925" s="323"/>
    </row>
    <row r="9926" spans="1:1" x14ac:dyDescent="0.25">
      <c r="A9926" s="323"/>
    </row>
    <row r="9927" spans="1:1" x14ac:dyDescent="0.25">
      <c r="A9927" s="323"/>
    </row>
    <row r="9928" spans="1:1" x14ac:dyDescent="0.25">
      <c r="A9928" s="323"/>
    </row>
    <row r="9929" spans="1:1" x14ac:dyDescent="0.25">
      <c r="A9929" s="323"/>
    </row>
    <row r="9930" spans="1:1" x14ac:dyDescent="0.25">
      <c r="A9930" s="323"/>
    </row>
    <row r="9931" spans="1:1" x14ac:dyDescent="0.25">
      <c r="A9931" s="323"/>
    </row>
    <row r="9932" spans="1:1" x14ac:dyDescent="0.25">
      <c r="A9932" s="323"/>
    </row>
    <row r="9933" spans="1:1" x14ac:dyDescent="0.25">
      <c r="A9933" s="323"/>
    </row>
    <row r="9934" spans="1:1" x14ac:dyDescent="0.25">
      <c r="A9934" s="323"/>
    </row>
    <row r="9935" spans="1:1" x14ac:dyDescent="0.25">
      <c r="A9935" s="323"/>
    </row>
    <row r="9936" spans="1:1" x14ac:dyDescent="0.25">
      <c r="A9936" s="323"/>
    </row>
    <row r="9937" spans="1:1" x14ac:dyDescent="0.25">
      <c r="A9937" s="323"/>
    </row>
    <row r="9938" spans="1:1" x14ac:dyDescent="0.25">
      <c r="A9938" s="323"/>
    </row>
    <row r="9939" spans="1:1" x14ac:dyDescent="0.25">
      <c r="A9939" s="323"/>
    </row>
    <row r="9940" spans="1:1" x14ac:dyDescent="0.25">
      <c r="A9940" s="323"/>
    </row>
    <row r="9941" spans="1:1" x14ac:dyDescent="0.25">
      <c r="A9941" s="323"/>
    </row>
    <row r="9942" spans="1:1" x14ac:dyDescent="0.25">
      <c r="A9942" s="323"/>
    </row>
    <row r="9943" spans="1:1" x14ac:dyDescent="0.25">
      <c r="A9943" s="323"/>
    </row>
    <row r="9944" spans="1:1" x14ac:dyDescent="0.25">
      <c r="A9944" s="323"/>
    </row>
    <row r="9945" spans="1:1" x14ac:dyDescent="0.25">
      <c r="A9945" s="323"/>
    </row>
    <row r="9946" spans="1:1" x14ac:dyDescent="0.25">
      <c r="A9946" s="323"/>
    </row>
    <row r="9947" spans="1:1" x14ac:dyDescent="0.25">
      <c r="A9947" s="323"/>
    </row>
    <row r="9948" spans="1:1" x14ac:dyDescent="0.25">
      <c r="A9948" s="323"/>
    </row>
    <row r="9949" spans="1:1" x14ac:dyDescent="0.25">
      <c r="A9949" s="323"/>
    </row>
    <row r="9950" spans="1:1" x14ac:dyDescent="0.25">
      <c r="A9950" s="323"/>
    </row>
    <row r="9951" spans="1:1" x14ac:dyDescent="0.25">
      <c r="A9951" s="323"/>
    </row>
    <row r="9952" spans="1:1" x14ac:dyDescent="0.25">
      <c r="A9952" s="323"/>
    </row>
    <row r="9953" spans="1:1" x14ac:dyDescent="0.25">
      <c r="A9953" s="323"/>
    </row>
    <row r="9954" spans="1:1" x14ac:dyDescent="0.25">
      <c r="A9954" s="323"/>
    </row>
    <row r="9955" spans="1:1" x14ac:dyDescent="0.25">
      <c r="A9955" s="323"/>
    </row>
    <row r="9956" spans="1:1" x14ac:dyDescent="0.25">
      <c r="A9956" s="323"/>
    </row>
    <row r="9957" spans="1:1" x14ac:dyDescent="0.25">
      <c r="A9957" s="323"/>
    </row>
    <row r="9958" spans="1:1" x14ac:dyDescent="0.25">
      <c r="A9958" s="323"/>
    </row>
    <row r="9959" spans="1:1" x14ac:dyDescent="0.25">
      <c r="A9959" s="323"/>
    </row>
    <row r="9960" spans="1:1" x14ac:dyDescent="0.25">
      <c r="A9960" s="323"/>
    </row>
    <row r="9961" spans="1:1" x14ac:dyDescent="0.25">
      <c r="A9961" s="323"/>
    </row>
    <row r="9962" spans="1:1" x14ac:dyDescent="0.25">
      <c r="A9962" s="323"/>
    </row>
    <row r="9963" spans="1:1" x14ac:dyDescent="0.25">
      <c r="A9963" s="323"/>
    </row>
    <row r="9964" spans="1:1" x14ac:dyDescent="0.25">
      <c r="A9964" s="323"/>
    </row>
    <row r="9965" spans="1:1" x14ac:dyDescent="0.25">
      <c r="A9965" s="323"/>
    </row>
    <row r="9966" spans="1:1" x14ac:dyDescent="0.25">
      <c r="A9966" s="323"/>
    </row>
    <row r="9967" spans="1:1" x14ac:dyDescent="0.25">
      <c r="A9967" s="323"/>
    </row>
    <row r="9968" spans="1:1" x14ac:dyDescent="0.25">
      <c r="A9968" s="323"/>
    </row>
    <row r="9969" spans="1:1" x14ac:dyDescent="0.25">
      <c r="A9969" s="323"/>
    </row>
    <row r="9970" spans="1:1" x14ac:dyDescent="0.25">
      <c r="A9970" s="323"/>
    </row>
    <row r="9971" spans="1:1" x14ac:dyDescent="0.25">
      <c r="A9971" s="323"/>
    </row>
    <row r="9972" spans="1:1" x14ac:dyDescent="0.25">
      <c r="A9972" s="323"/>
    </row>
    <row r="9973" spans="1:1" x14ac:dyDescent="0.25">
      <c r="A9973" s="323"/>
    </row>
    <row r="9974" spans="1:1" x14ac:dyDescent="0.25">
      <c r="A9974" s="323"/>
    </row>
    <row r="9975" spans="1:1" x14ac:dyDescent="0.25">
      <c r="A9975" s="323"/>
    </row>
    <row r="9976" spans="1:1" x14ac:dyDescent="0.25">
      <c r="A9976" s="323"/>
    </row>
    <row r="9977" spans="1:1" x14ac:dyDescent="0.25">
      <c r="A9977" s="323"/>
    </row>
    <row r="9978" spans="1:1" x14ac:dyDescent="0.25">
      <c r="A9978" s="323"/>
    </row>
    <row r="9979" spans="1:1" x14ac:dyDescent="0.25">
      <c r="A9979" s="323"/>
    </row>
    <row r="9980" spans="1:1" x14ac:dyDescent="0.25">
      <c r="A9980" s="323"/>
    </row>
    <row r="9981" spans="1:1" x14ac:dyDescent="0.25">
      <c r="A9981" s="323"/>
    </row>
    <row r="9982" spans="1:1" x14ac:dyDescent="0.25">
      <c r="A9982" s="323"/>
    </row>
    <row r="9983" spans="1:1" x14ac:dyDescent="0.25">
      <c r="A9983" s="323"/>
    </row>
    <row r="9984" spans="1:1" x14ac:dyDescent="0.25">
      <c r="A9984" s="323"/>
    </row>
    <row r="9985" spans="1:1" x14ac:dyDescent="0.25">
      <c r="A9985" s="323"/>
    </row>
    <row r="9986" spans="1:1" x14ac:dyDescent="0.25">
      <c r="A9986" s="323"/>
    </row>
    <row r="9987" spans="1:1" x14ac:dyDescent="0.25">
      <c r="A9987" s="323"/>
    </row>
    <row r="9988" spans="1:1" x14ac:dyDescent="0.25">
      <c r="A9988" s="323"/>
    </row>
    <row r="9989" spans="1:1" x14ac:dyDescent="0.25">
      <c r="A9989" s="323"/>
    </row>
    <row r="9990" spans="1:1" x14ac:dyDescent="0.25">
      <c r="A9990" s="323"/>
    </row>
    <row r="9991" spans="1:1" x14ac:dyDescent="0.25">
      <c r="A9991" s="323"/>
    </row>
    <row r="9992" spans="1:1" x14ac:dyDescent="0.25">
      <c r="A9992" s="323"/>
    </row>
    <row r="9993" spans="1:1" x14ac:dyDescent="0.25">
      <c r="A9993" s="323"/>
    </row>
    <row r="9994" spans="1:1" x14ac:dyDescent="0.25">
      <c r="A9994" s="323"/>
    </row>
    <row r="9995" spans="1:1" x14ac:dyDescent="0.25">
      <c r="A9995" s="323"/>
    </row>
    <row r="9996" spans="1:1" x14ac:dyDescent="0.25">
      <c r="A9996" s="323"/>
    </row>
    <row r="9997" spans="1:1" x14ac:dyDescent="0.25">
      <c r="A9997" s="323"/>
    </row>
    <row r="9998" spans="1:1" x14ac:dyDescent="0.25">
      <c r="A9998" s="323"/>
    </row>
    <row r="9999" spans="1:1" x14ac:dyDescent="0.25">
      <c r="A9999" s="323"/>
    </row>
    <row r="10000" spans="1:1" x14ac:dyDescent="0.25">
      <c r="A10000" s="323"/>
    </row>
    <row r="10001" spans="1:1" x14ac:dyDescent="0.25">
      <c r="A10001" s="323"/>
    </row>
    <row r="10002" spans="1:1" x14ac:dyDescent="0.25">
      <c r="A10002" s="323"/>
    </row>
    <row r="10003" spans="1:1" x14ac:dyDescent="0.25">
      <c r="A10003" s="323"/>
    </row>
    <row r="10004" spans="1:1" x14ac:dyDescent="0.25">
      <c r="A10004" s="323"/>
    </row>
    <row r="10005" spans="1:1" x14ac:dyDescent="0.25">
      <c r="A10005" s="323"/>
    </row>
    <row r="10006" spans="1:1" x14ac:dyDescent="0.25">
      <c r="A10006" s="323"/>
    </row>
    <row r="10007" spans="1:1" x14ac:dyDescent="0.25">
      <c r="A10007" s="323"/>
    </row>
    <row r="10008" spans="1:1" x14ac:dyDescent="0.25">
      <c r="A10008" s="323"/>
    </row>
    <row r="10009" spans="1:1" x14ac:dyDescent="0.25">
      <c r="A10009" s="323"/>
    </row>
    <row r="10010" spans="1:1" x14ac:dyDescent="0.25">
      <c r="A10010" s="323"/>
    </row>
    <row r="10011" spans="1:1" x14ac:dyDescent="0.25">
      <c r="A10011" s="323"/>
    </row>
    <row r="10012" spans="1:1" x14ac:dyDescent="0.25">
      <c r="A10012" s="323"/>
    </row>
    <row r="10013" spans="1:1" x14ac:dyDescent="0.25">
      <c r="A10013" s="323"/>
    </row>
    <row r="10014" spans="1:1" x14ac:dyDescent="0.25">
      <c r="A10014" s="323"/>
    </row>
    <row r="10015" spans="1:1" x14ac:dyDescent="0.25">
      <c r="A10015" s="323"/>
    </row>
    <row r="10016" spans="1:1" x14ac:dyDescent="0.25">
      <c r="A10016" s="323"/>
    </row>
    <row r="10017" spans="1:1" x14ac:dyDescent="0.25">
      <c r="A10017" s="323"/>
    </row>
    <row r="10018" spans="1:1" x14ac:dyDescent="0.25">
      <c r="A10018" s="323"/>
    </row>
    <row r="10019" spans="1:1" x14ac:dyDescent="0.25">
      <c r="A10019" s="323"/>
    </row>
    <row r="10020" spans="1:1" x14ac:dyDescent="0.25">
      <c r="A10020" s="323"/>
    </row>
    <row r="10021" spans="1:1" x14ac:dyDescent="0.25">
      <c r="A10021" s="323"/>
    </row>
    <row r="10022" spans="1:1" x14ac:dyDescent="0.25">
      <c r="A10022" s="323"/>
    </row>
    <row r="10023" spans="1:1" x14ac:dyDescent="0.25">
      <c r="A10023" s="323"/>
    </row>
    <row r="10024" spans="1:1" x14ac:dyDescent="0.25">
      <c r="A10024" s="323"/>
    </row>
    <row r="10025" spans="1:1" x14ac:dyDescent="0.25">
      <c r="A10025" s="323"/>
    </row>
    <row r="10026" spans="1:1" x14ac:dyDescent="0.25">
      <c r="A10026" s="323"/>
    </row>
    <row r="10027" spans="1:1" x14ac:dyDescent="0.25">
      <c r="A10027" s="323"/>
    </row>
    <row r="10028" spans="1:1" x14ac:dyDescent="0.25">
      <c r="A10028" s="323"/>
    </row>
    <row r="10029" spans="1:1" x14ac:dyDescent="0.25">
      <c r="A10029" s="323"/>
    </row>
    <row r="10030" spans="1:1" x14ac:dyDescent="0.25">
      <c r="A10030" s="323"/>
    </row>
    <row r="10031" spans="1:1" x14ac:dyDescent="0.25">
      <c r="A10031" s="323"/>
    </row>
    <row r="10032" spans="1:1" x14ac:dyDescent="0.25">
      <c r="A10032" s="323"/>
    </row>
    <row r="10033" spans="1:1" x14ac:dyDescent="0.25">
      <c r="A10033" s="323"/>
    </row>
    <row r="10034" spans="1:1" x14ac:dyDescent="0.25">
      <c r="A10034" s="323"/>
    </row>
    <row r="10035" spans="1:1" x14ac:dyDescent="0.25">
      <c r="A10035" s="323"/>
    </row>
    <row r="10036" spans="1:1" x14ac:dyDescent="0.25">
      <c r="A10036" s="323"/>
    </row>
    <row r="10037" spans="1:1" x14ac:dyDescent="0.25">
      <c r="A10037" s="323"/>
    </row>
    <row r="10038" spans="1:1" x14ac:dyDescent="0.25">
      <c r="A10038" s="323"/>
    </row>
    <row r="10039" spans="1:1" x14ac:dyDescent="0.25">
      <c r="A10039" s="323"/>
    </row>
    <row r="10040" spans="1:1" x14ac:dyDescent="0.25">
      <c r="A10040" s="323"/>
    </row>
    <row r="10041" spans="1:1" x14ac:dyDescent="0.25">
      <c r="A10041" s="323"/>
    </row>
    <row r="10042" spans="1:1" x14ac:dyDescent="0.25">
      <c r="A10042" s="323"/>
    </row>
    <row r="10043" spans="1:1" x14ac:dyDescent="0.25">
      <c r="A10043" s="323"/>
    </row>
    <row r="10044" spans="1:1" x14ac:dyDescent="0.25">
      <c r="A10044" s="323"/>
    </row>
    <row r="10045" spans="1:1" x14ac:dyDescent="0.25">
      <c r="A10045" s="323"/>
    </row>
    <row r="10046" spans="1:1" x14ac:dyDescent="0.25">
      <c r="A10046" s="323"/>
    </row>
    <row r="10047" spans="1:1" x14ac:dyDescent="0.25">
      <c r="A10047" s="323"/>
    </row>
    <row r="10048" spans="1:1" x14ac:dyDescent="0.25">
      <c r="A10048" s="323"/>
    </row>
    <row r="10049" spans="1:1" x14ac:dyDescent="0.25">
      <c r="A10049" s="323"/>
    </row>
    <row r="10050" spans="1:1" x14ac:dyDescent="0.25">
      <c r="A10050" s="323"/>
    </row>
    <row r="10051" spans="1:1" x14ac:dyDescent="0.25">
      <c r="A10051" s="323"/>
    </row>
    <row r="10052" spans="1:1" x14ac:dyDescent="0.25">
      <c r="A10052" s="323"/>
    </row>
    <row r="10053" spans="1:1" x14ac:dyDescent="0.25">
      <c r="A10053" s="323"/>
    </row>
    <row r="10054" spans="1:1" x14ac:dyDescent="0.25">
      <c r="A10054" s="323"/>
    </row>
    <row r="10055" spans="1:1" x14ac:dyDescent="0.25">
      <c r="A10055" s="323"/>
    </row>
    <row r="10056" spans="1:1" x14ac:dyDescent="0.25">
      <c r="A10056" s="323"/>
    </row>
    <row r="10057" spans="1:1" x14ac:dyDescent="0.25">
      <c r="A10057" s="323"/>
    </row>
    <row r="10058" spans="1:1" x14ac:dyDescent="0.25">
      <c r="A10058" s="323"/>
    </row>
    <row r="10059" spans="1:1" x14ac:dyDescent="0.25">
      <c r="A10059" s="323"/>
    </row>
    <row r="10060" spans="1:1" x14ac:dyDescent="0.25">
      <c r="A10060" s="323"/>
    </row>
    <row r="10061" spans="1:1" x14ac:dyDescent="0.25">
      <c r="A10061" s="323"/>
    </row>
    <row r="10062" spans="1:1" x14ac:dyDescent="0.25">
      <c r="A10062" s="323"/>
    </row>
    <row r="10063" spans="1:1" x14ac:dyDescent="0.25">
      <c r="A10063" s="323"/>
    </row>
    <row r="10064" spans="1:1" x14ac:dyDescent="0.25">
      <c r="A10064" s="323"/>
    </row>
    <row r="10065" spans="1:1" x14ac:dyDescent="0.25">
      <c r="A10065" s="323"/>
    </row>
    <row r="10066" spans="1:1" x14ac:dyDescent="0.25">
      <c r="A10066" s="323"/>
    </row>
    <row r="10067" spans="1:1" x14ac:dyDescent="0.25">
      <c r="A10067" s="323"/>
    </row>
    <row r="10068" spans="1:1" x14ac:dyDescent="0.25">
      <c r="A10068" s="323"/>
    </row>
    <row r="10069" spans="1:1" x14ac:dyDescent="0.25">
      <c r="A10069" s="323"/>
    </row>
    <row r="10070" spans="1:1" x14ac:dyDescent="0.25">
      <c r="A10070" s="323"/>
    </row>
    <row r="10071" spans="1:1" x14ac:dyDescent="0.25">
      <c r="A10071" s="323"/>
    </row>
    <row r="10072" spans="1:1" x14ac:dyDescent="0.25">
      <c r="A10072" s="323"/>
    </row>
    <row r="10073" spans="1:1" x14ac:dyDescent="0.25">
      <c r="A10073" s="323"/>
    </row>
    <row r="10074" spans="1:1" x14ac:dyDescent="0.25">
      <c r="A10074" s="323"/>
    </row>
    <row r="10075" spans="1:1" x14ac:dyDescent="0.25">
      <c r="A10075" s="323"/>
    </row>
    <row r="10076" spans="1:1" x14ac:dyDescent="0.25">
      <c r="A10076" s="323"/>
    </row>
    <row r="10077" spans="1:1" x14ac:dyDescent="0.25">
      <c r="A10077" s="323"/>
    </row>
    <row r="10078" spans="1:1" x14ac:dyDescent="0.25">
      <c r="A10078" s="323"/>
    </row>
    <row r="10079" spans="1:1" x14ac:dyDescent="0.25">
      <c r="A10079" s="323"/>
    </row>
    <row r="10080" spans="1:1" x14ac:dyDescent="0.25">
      <c r="A10080" s="323"/>
    </row>
    <row r="10081" spans="1:1" x14ac:dyDescent="0.25">
      <c r="A10081" s="323"/>
    </row>
    <row r="10082" spans="1:1" x14ac:dyDescent="0.25">
      <c r="A10082" s="323"/>
    </row>
    <row r="10083" spans="1:1" x14ac:dyDescent="0.25">
      <c r="A10083" s="323"/>
    </row>
    <row r="10084" spans="1:1" x14ac:dyDescent="0.25">
      <c r="A10084" s="323"/>
    </row>
    <row r="10085" spans="1:1" x14ac:dyDescent="0.25">
      <c r="A10085" s="323"/>
    </row>
    <row r="10086" spans="1:1" x14ac:dyDescent="0.25">
      <c r="A10086" s="323"/>
    </row>
    <row r="10087" spans="1:1" x14ac:dyDescent="0.25">
      <c r="A10087" s="323"/>
    </row>
    <row r="10088" spans="1:1" x14ac:dyDescent="0.25">
      <c r="A10088" s="323"/>
    </row>
    <row r="10089" spans="1:1" x14ac:dyDescent="0.25">
      <c r="A10089" s="323"/>
    </row>
    <row r="10090" spans="1:1" x14ac:dyDescent="0.25">
      <c r="A10090" s="323"/>
    </row>
    <row r="10091" spans="1:1" x14ac:dyDescent="0.25">
      <c r="A10091" s="323"/>
    </row>
    <row r="10092" spans="1:1" x14ac:dyDescent="0.25">
      <c r="A10092" s="323"/>
    </row>
    <row r="10093" spans="1:1" x14ac:dyDescent="0.25">
      <c r="A10093" s="323"/>
    </row>
    <row r="10094" spans="1:1" x14ac:dyDescent="0.25">
      <c r="A10094" s="323"/>
    </row>
    <row r="10095" spans="1:1" x14ac:dyDescent="0.25">
      <c r="A10095" s="323"/>
    </row>
    <row r="10096" spans="1:1" x14ac:dyDescent="0.25">
      <c r="A10096" s="323"/>
    </row>
    <row r="10097" spans="1:1" x14ac:dyDescent="0.25">
      <c r="A10097" s="323"/>
    </row>
    <row r="10098" spans="1:1" x14ac:dyDescent="0.25">
      <c r="A10098" s="323"/>
    </row>
    <row r="10099" spans="1:1" x14ac:dyDescent="0.25">
      <c r="A10099" s="323"/>
    </row>
    <row r="10100" spans="1:1" x14ac:dyDescent="0.25">
      <c r="A10100" s="323"/>
    </row>
    <row r="10101" spans="1:1" x14ac:dyDescent="0.25">
      <c r="A10101" s="323"/>
    </row>
    <row r="10102" spans="1:1" x14ac:dyDescent="0.25">
      <c r="A10102" s="323"/>
    </row>
    <row r="10103" spans="1:1" x14ac:dyDescent="0.25">
      <c r="A10103" s="323"/>
    </row>
    <row r="10104" spans="1:1" x14ac:dyDescent="0.25">
      <c r="A10104" s="323"/>
    </row>
    <row r="10105" spans="1:1" x14ac:dyDescent="0.25">
      <c r="A10105" s="323"/>
    </row>
    <row r="10106" spans="1:1" x14ac:dyDescent="0.25">
      <c r="A10106" s="323"/>
    </row>
    <row r="10107" spans="1:1" x14ac:dyDescent="0.25">
      <c r="A10107" s="323"/>
    </row>
    <row r="10108" spans="1:1" x14ac:dyDescent="0.25">
      <c r="A10108" s="323"/>
    </row>
    <row r="10109" spans="1:1" x14ac:dyDescent="0.25">
      <c r="A10109" s="323"/>
    </row>
    <row r="10110" spans="1:1" x14ac:dyDescent="0.25">
      <c r="A10110" s="323"/>
    </row>
    <row r="10111" spans="1:1" x14ac:dyDescent="0.25">
      <c r="A10111" s="323"/>
    </row>
    <row r="10112" spans="1:1" x14ac:dyDescent="0.25">
      <c r="A10112" s="323"/>
    </row>
    <row r="10113" spans="1:1" x14ac:dyDescent="0.25">
      <c r="A10113" s="323"/>
    </row>
    <row r="10114" spans="1:1" x14ac:dyDescent="0.25">
      <c r="A10114" s="323"/>
    </row>
    <row r="10115" spans="1:1" x14ac:dyDescent="0.25">
      <c r="A10115" s="323"/>
    </row>
    <row r="10116" spans="1:1" x14ac:dyDescent="0.25">
      <c r="A10116" s="323"/>
    </row>
    <row r="10117" spans="1:1" x14ac:dyDescent="0.25">
      <c r="A10117" s="323"/>
    </row>
    <row r="10118" spans="1:1" x14ac:dyDescent="0.25">
      <c r="A10118" s="323"/>
    </row>
    <row r="10119" spans="1:1" x14ac:dyDescent="0.25">
      <c r="A10119" s="323"/>
    </row>
    <row r="10120" spans="1:1" x14ac:dyDescent="0.25">
      <c r="A10120" s="323"/>
    </row>
    <row r="10121" spans="1:1" x14ac:dyDescent="0.25">
      <c r="A10121" s="323"/>
    </row>
    <row r="10122" spans="1:1" x14ac:dyDescent="0.25">
      <c r="A10122" s="323"/>
    </row>
    <row r="10123" spans="1:1" x14ac:dyDescent="0.25">
      <c r="A10123" s="323"/>
    </row>
    <row r="10124" spans="1:1" x14ac:dyDescent="0.25">
      <c r="A10124" s="323"/>
    </row>
    <row r="10125" spans="1:1" x14ac:dyDescent="0.25">
      <c r="A10125" s="323"/>
    </row>
    <row r="10126" spans="1:1" x14ac:dyDescent="0.25">
      <c r="A10126" s="323"/>
    </row>
    <row r="10127" spans="1:1" x14ac:dyDescent="0.25">
      <c r="A10127" s="323"/>
    </row>
    <row r="10128" spans="1:1" x14ac:dyDescent="0.25">
      <c r="A10128" s="323"/>
    </row>
    <row r="10129" spans="1:1" x14ac:dyDescent="0.25">
      <c r="A10129" s="323"/>
    </row>
    <row r="10130" spans="1:1" x14ac:dyDescent="0.25">
      <c r="A10130" s="323"/>
    </row>
    <row r="10131" spans="1:1" x14ac:dyDescent="0.25">
      <c r="A10131" s="323"/>
    </row>
    <row r="10132" spans="1:1" x14ac:dyDescent="0.25">
      <c r="A10132" s="323"/>
    </row>
    <row r="10133" spans="1:1" x14ac:dyDescent="0.25">
      <c r="A10133" s="323"/>
    </row>
    <row r="10134" spans="1:1" x14ac:dyDescent="0.25">
      <c r="A10134" s="323"/>
    </row>
    <row r="10135" spans="1:1" x14ac:dyDescent="0.25">
      <c r="A10135" s="323"/>
    </row>
    <row r="10136" spans="1:1" x14ac:dyDescent="0.25">
      <c r="A10136" s="323"/>
    </row>
    <row r="10137" spans="1:1" x14ac:dyDescent="0.25">
      <c r="A10137" s="323"/>
    </row>
    <row r="10138" spans="1:1" x14ac:dyDescent="0.25">
      <c r="A10138" s="323"/>
    </row>
    <row r="10139" spans="1:1" x14ac:dyDescent="0.25">
      <c r="A10139" s="323"/>
    </row>
    <row r="10140" spans="1:1" x14ac:dyDescent="0.25">
      <c r="A10140" s="323"/>
    </row>
    <row r="10141" spans="1:1" x14ac:dyDescent="0.25">
      <c r="A10141" s="323"/>
    </row>
    <row r="10142" spans="1:1" x14ac:dyDescent="0.25">
      <c r="A10142" s="323"/>
    </row>
    <row r="10143" spans="1:1" x14ac:dyDescent="0.25">
      <c r="A10143" s="323"/>
    </row>
    <row r="10144" spans="1:1" x14ac:dyDescent="0.25">
      <c r="A10144" s="323"/>
    </row>
    <row r="10145" spans="1:1" x14ac:dyDescent="0.25">
      <c r="A10145" s="323"/>
    </row>
    <row r="10146" spans="1:1" x14ac:dyDescent="0.25">
      <c r="A10146" s="323"/>
    </row>
    <row r="10147" spans="1:1" x14ac:dyDescent="0.25">
      <c r="A10147" s="323"/>
    </row>
    <row r="10148" spans="1:1" x14ac:dyDescent="0.25">
      <c r="A10148" s="323"/>
    </row>
    <row r="10149" spans="1:1" x14ac:dyDescent="0.25">
      <c r="A10149" s="323"/>
    </row>
    <row r="10150" spans="1:1" x14ac:dyDescent="0.25">
      <c r="A10150" s="323"/>
    </row>
    <row r="10151" spans="1:1" x14ac:dyDescent="0.25">
      <c r="A10151" s="323"/>
    </row>
    <row r="10152" spans="1:1" x14ac:dyDescent="0.25">
      <c r="A10152" s="323"/>
    </row>
    <row r="10153" spans="1:1" x14ac:dyDescent="0.25">
      <c r="A10153" s="323"/>
    </row>
    <row r="10154" spans="1:1" x14ac:dyDescent="0.25">
      <c r="A10154" s="323"/>
    </row>
    <row r="10155" spans="1:1" x14ac:dyDescent="0.25">
      <c r="A10155" s="323"/>
    </row>
    <row r="10156" spans="1:1" x14ac:dyDescent="0.25">
      <c r="A10156" s="323"/>
    </row>
    <row r="10157" spans="1:1" x14ac:dyDescent="0.25">
      <c r="A10157" s="323"/>
    </row>
    <row r="10158" spans="1:1" x14ac:dyDescent="0.25">
      <c r="A10158" s="323"/>
    </row>
    <row r="10159" spans="1:1" x14ac:dyDescent="0.25">
      <c r="A10159" s="323"/>
    </row>
    <row r="10160" spans="1:1" x14ac:dyDescent="0.25">
      <c r="A10160" s="323"/>
    </row>
    <row r="10161" spans="1:1" x14ac:dyDescent="0.25">
      <c r="A10161" s="323"/>
    </row>
    <row r="10162" spans="1:1" x14ac:dyDescent="0.25">
      <c r="A10162" s="323"/>
    </row>
    <row r="10163" spans="1:1" x14ac:dyDescent="0.25">
      <c r="A10163" s="323"/>
    </row>
    <row r="10164" spans="1:1" x14ac:dyDescent="0.25">
      <c r="A10164" s="323"/>
    </row>
    <row r="10165" spans="1:1" x14ac:dyDescent="0.25">
      <c r="A10165" s="323"/>
    </row>
    <row r="10166" spans="1:1" x14ac:dyDescent="0.25">
      <c r="A10166" s="323"/>
    </row>
    <row r="10167" spans="1:1" x14ac:dyDescent="0.25">
      <c r="A10167" s="323"/>
    </row>
    <row r="10168" spans="1:1" x14ac:dyDescent="0.25">
      <c r="A10168" s="323"/>
    </row>
    <row r="10169" spans="1:1" x14ac:dyDescent="0.25">
      <c r="A10169" s="323"/>
    </row>
    <row r="10170" spans="1:1" x14ac:dyDescent="0.25">
      <c r="A10170" s="323"/>
    </row>
    <row r="10171" spans="1:1" x14ac:dyDescent="0.25">
      <c r="A10171" s="323"/>
    </row>
    <row r="10172" spans="1:1" x14ac:dyDescent="0.25">
      <c r="A10172" s="323"/>
    </row>
    <row r="10173" spans="1:1" x14ac:dyDescent="0.25">
      <c r="A10173" s="323"/>
    </row>
    <row r="10174" spans="1:1" x14ac:dyDescent="0.25">
      <c r="A10174" s="323"/>
    </row>
    <row r="10175" spans="1:1" x14ac:dyDescent="0.25">
      <c r="A10175" s="323"/>
    </row>
    <row r="10176" spans="1:1" x14ac:dyDescent="0.25">
      <c r="A10176" s="323"/>
    </row>
    <row r="10177" spans="1:1" x14ac:dyDescent="0.25">
      <c r="A10177" s="323"/>
    </row>
    <row r="10178" spans="1:1" x14ac:dyDescent="0.25">
      <c r="A10178" s="323"/>
    </row>
    <row r="10179" spans="1:1" x14ac:dyDescent="0.25">
      <c r="A10179" s="323"/>
    </row>
    <row r="10180" spans="1:1" x14ac:dyDescent="0.25">
      <c r="A10180" s="323"/>
    </row>
    <row r="10181" spans="1:1" x14ac:dyDescent="0.25">
      <c r="A10181" s="323"/>
    </row>
    <row r="10182" spans="1:1" x14ac:dyDescent="0.25">
      <c r="A10182" s="323"/>
    </row>
    <row r="10183" spans="1:1" x14ac:dyDescent="0.25">
      <c r="A10183" s="323"/>
    </row>
    <row r="10184" spans="1:1" x14ac:dyDescent="0.25">
      <c r="A10184" s="323"/>
    </row>
    <row r="10185" spans="1:1" x14ac:dyDescent="0.25">
      <c r="A10185" s="323"/>
    </row>
    <row r="10186" spans="1:1" x14ac:dyDescent="0.25">
      <c r="A10186" s="323"/>
    </row>
    <row r="10187" spans="1:1" x14ac:dyDescent="0.25">
      <c r="A10187" s="323"/>
    </row>
    <row r="10188" spans="1:1" x14ac:dyDescent="0.25">
      <c r="A10188" s="323"/>
    </row>
    <row r="10189" spans="1:1" x14ac:dyDescent="0.25">
      <c r="A10189" s="323"/>
    </row>
    <row r="10190" spans="1:1" x14ac:dyDescent="0.25">
      <c r="A10190" s="323"/>
    </row>
    <row r="10191" spans="1:1" x14ac:dyDescent="0.25">
      <c r="A10191" s="323"/>
    </row>
    <row r="10192" spans="1:1" x14ac:dyDescent="0.25">
      <c r="A10192" s="323"/>
    </row>
    <row r="10193" spans="1:1" x14ac:dyDescent="0.25">
      <c r="A10193" s="323"/>
    </row>
    <row r="10194" spans="1:1" x14ac:dyDescent="0.25">
      <c r="A10194" s="323"/>
    </row>
    <row r="10195" spans="1:1" x14ac:dyDescent="0.25">
      <c r="A10195" s="323"/>
    </row>
    <row r="10196" spans="1:1" x14ac:dyDescent="0.25">
      <c r="A10196" s="323"/>
    </row>
    <row r="10197" spans="1:1" x14ac:dyDescent="0.25">
      <c r="A10197" s="323"/>
    </row>
    <row r="10198" spans="1:1" x14ac:dyDescent="0.25">
      <c r="A10198" s="323"/>
    </row>
    <row r="10199" spans="1:1" x14ac:dyDescent="0.25">
      <c r="A10199" s="323"/>
    </row>
    <row r="10200" spans="1:1" x14ac:dyDescent="0.25">
      <c r="A10200" s="323"/>
    </row>
    <row r="10201" spans="1:1" x14ac:dyDescent="0.25">
      <c r="A10201" s="323"/>
    </row>
    <row r="10202" spans="1:1" x14ac:dyDescent="0.25">
      <c r="A10202" s="323"/>
    </row>
    <row r="10203" spans="1:1" x14ac:dyDescent="0.25">
      <c r="A10203" s="323"/>
    </row>
    <row r="10204" spans="1:1" x14ac:dyDescent="0.25">
      <c r="A10204" s="323"/>
    </row>
    <row r="10205" spans="1:1" x14ac:dyDescent="0.25">
      <c r="A10205" s="323"/>
    </row>
    <row r="10206" spans="1:1" x14ac:dyDescent="0.25">
      <c r="A10206" s="323"/>
    </row>
    <row r="10207" spans="1:1" x14ac:dyDescent="0.25">
      <c r="A10207" s="323"/>
    </row>
    <row r="10208" spans="1:1" x14ac:dyDescent="0.25">
      <c r="A10208" s="323"/>
    </row>
    <row r="10209" spans="1:1" x14ac:dyDescent="0.25">
      <c r="A10209" s="323"/>
    </row>
    <row r="10210" spans="1:1" x14ac:dyDescent="0.25">
      <c r="A10210" s="323"/>
    </row>
    <row r="10211" spans="1:1" x14ac:dyDescent="0.25">
      <c r="A10211" s="323"/>
    </row>
    <row r="10212" spans="1:1" x14ac:dyDescent="0.25">
      <c r="A10212" s="323"/>
    </row>
    <row r="10213" spans="1:1" x14ac:dyDescent="0.25">
      <c r="A10213" s="323"/>
    </row>
    <row r="10214" spans="1:1" x14ac:dyDescent="0.25">
      <c r="A10214" s="323"/>
    </row>
    <row r="10215" spans="1:1" x14ac:dyDescent="0.25">
      <c r="A10215" s="323"/>
    </row>
    <row r="10216" spans="1:1" x14ac:dyDescent="0.25">
      <c r="A10216" s="323"/>
    </row>
    <row r="10217" spans="1:1" x14ac:dyDescent="0.25">
      <c r="A10217" s="323"/>
    </row>
    <row r="10218" spans="1:1" x14ac:dyDescent="0.25">
      <c r="A10218" s="323"/>
    </row>
    <row r="10219" spans="1:1" x14ac:dyDescent="0.25">
      <c r="A10219" s="323"/>
    </row>
    <row r="10220" spans="1:1" x14ac:dyDescent="0.25">
      <c r="A10220" s="323"/>
    </row>
    <row r="10221" spans="1:1" x14ac:dyDescent="0.25">
      <c r="A10221" s="323"/>
    </row>
    <row r="10222" spans="1:1" x14ac:dyDescent="0.25">
      <c r="A10222" s="323"/>
    </row>
    <row r="10223" spans="1:1" x14ac:dyDescent="0.25">
      <c r="A10223" s="323"/>
    </row>
    <row r="10224" spans="1:1" x14ac:dyDescent="0.25">
      <c r="A10224" s="323"/>
    </row>
    <row r="10225" spans="1:1" x14ac:dyDescent="0.25">
      <c r="A10225" s="323"/>
    </row>
    <row r="10226" spans="1:1" x14ac:dyDescent="0.25">
      <c r="A10226" s="323"/>
    </row>
    <row r="10227" spans="1:1" x14ac:dyDescent="0.25">
      <c r="A10227" s="323"/>
    </row>
    <row r="10228" spans="1:1" x14ac:dyDescent="0.25">
      <c r="A10228" s="323"/>
    </row>
    <row r="10229" spans="1:1" x14ac:dyDescent="0.25">
      <c r="A10229" s="323"/>
    </row>
    <row r="10230" spans="1:1" x14ac:dyDescent="0.25">
      <c r="A10230" s="323"/>
    </row>
    <row r="10231" spans="1:1" x14ac:dyDescent="0.25">
      <c r="A10231" s="323"/>
    </row>
    <row r="10232" spans="1:1" x14ac:dyDescent="0.25">
      <c r="A10232" s="323"/>
    </row>
    <row r="10233" spans="1:1" x14ac:dyDescent="0.25">
      <c r="A10233" s="323"/>
    </row>
    <row r="10234" spans="1:1" x14ac:dyDescent="0.25">
      <c r="A10234" s="323"/>
    </row>
    <row r="10235" spans="1:1" x14ac:dyDescent="0.25">
      <c r="A10235" s="323"/>
    </row>
    <row r="10236" spans="1:1" x14ac:dyDescent="0.25">
      <c r="A10236" s="323"/>
    </row>
    <row r="10237" spans="1:1" x14ac:dyDescent="0.25">
      <c r="A10237" s="323"/>
    </row>
    <row r="10238" spans="1:1" x14ac:dyDescent="0.25">
      <c r="A10238" s="323"/>
    </row>
    <row r="10239" spans="1:1" x14ac:dyDescent="0.25">
      <c r="A10239" s="323"/>
    </row>
    <row r="10240" spans="1:1" x14ac:dyDescent="0.25">
      <c r="A10240" s="323"/>
    </row>
    <row r="10241" spans="1:1" x14ac:dyDescent="0.25">
      <c r="A10241" s="323"/>
    </row>
    <row r="10242" spans="1:1" x14ac:dyDescent="0.25">
      <c r="A10242" s="323"/>
    </row>
    <row r="10243" spans="1:1" x14ac:dyDescent="0.25">
      <c r="A10243" s="323"/>
    </row>
    <row r="10244" spans="1:1" x14ac:dyDescent="0.25">
      <c r="A10244" s="323"/>
    </row>
    <row r="10245" spans="1:1" x14ac:dyDescent="0.25">
      <c r="A10245" s="323"/>
    </row>
    <row r="10246" spans="1:1" x14ac:dyDescent="0.25">
      <c r="A10246" s="323"/>
    </row>
    <row r="10247" spans="1:1" x14ac:dyDescent="0.25">
      <c r="A10247" s="323"/>
    </row>
    <row r="10248" spans="1:1" x14ac:dyDescent="0.25">
      <c r="A10248" s="323"/>
    </row>
    <row r="10249" spans="1:1" x14ac:dyDescent="0.25">
      <c r="A10249" s="323"/>
    </row>
    <row r="10250" spans="1:1" x14ac:dyDescent="0.25">
      <c r="A10250" s="323"/>
    </row>
    <row r="10251" spans="1:1" x14ac:dyDescent="0.25">
      <c r="A10251" s="323"/>
    </row>
    <row r="10252" spans="1:1" x14ac:dyDescent="0.25">
      <c r="A10252" s="323"/>
    </row>
    <row r="10253" spans="1:1" x14ac:dyDescent="0.25">
      <c r="A10253" s="323"/>
    </row>
    <row r="10254" spans="1:1" x14ac:dyDescent="0.25">
      <c r="A10254" s="323"/>
    </row>
    <row r="10255" spans="1:1" x14ac:dyDescent="0.25">
      <c r="A10255" s="323"/>
    </row>
    <row r="10256" spans="1:1" x14ac:dyDescent="0.25">
      <c r="A10256" s="323"/>
    </row>
    <row r="10257" spans="1:1" x14ac:dyDescent="0.25">
      <c r="A10257" s="323"/>
    </row>
    <row r="10258" spans="1:1" x14ac:dyDescent="0.25">
      <c r="A10258" s="323"/>
    </row>
    <row r="10259" spans="1:1" x14ac:dyDescent="0.25">
      <c r="A10259" s="323"/>
    </row>
    <row r="10260" spans="1:1" x14ac:dyDescent="0.25">
      <c r="A10260" s="323"/>
    </row>
    <row r="10261" spans="1:1" x14ac:dyDescent="0.25">
      <c r="A10261" s="323"/>
    </row>
    <row r="10262" spans="1:1" x14ac:dyDescent="0.25">
      <c r="A10262" s="323"/>
    </row>
    <row r="10263" spans="1:1" x14ac:dyDescent="0.25">
      <c r="A10263" s="323"/>
    </row>
    <row r="10264" spans="1:1" x14ac:dyDescent="0.25">
      <c r="A10264" s="323"/>
    </row>
    <row r="10265" spans="1:1" x14ac:dyDescent="0.25">
      <c r="A10265" s="323"/>
    </row>
    <row r="10266" spans="1:1" x14ac:dyDescent="0.25">
      <c r="A10266" s="323"/>
    </row>
    <row r="10267" spans="1:1" x14ac:dyDescent="0.25">
      <c r="A10267" s="323"/>
    </row>
    <row r="10268" spans="1:1" x14ac:dyDescent="0.25">
      <c r="A10268" s="323"/>
    </row>
    <row r="10269" spans="1:1" x14ac:dyDescent="0.25">
      <c r="A10269" s="323"/>
    </row>
    <row r="10270" spans="1:1" x14ac:dyDescent="0.25">
      <c r="A10270" s="323"/>
    </row>
    <row r="10271" spans="1:1" x14ac:dyDescent="0.25">
      <c r="A10271" s="323"/>
    </row>
    <row r="10272" spans="1:1" x14ac:dyDescent="0.25">
      <c r="A10272" s="323"/>
    </row>
    <row r="10273" spans="1:1" x14ac:dyDescent="0.25">
      <c r="A10273" s="323"/>
    </row>
    <row r="10274" spans="1:1" x14ac:dyDescent="0.25">
      <c r="A10274" s="323"/>
    </row>
    <row r="10275" spans="1:1" x14ac:dyDescent="0.25">
      <c r="A10275" s="323"/>
    </row>
    <row r="10276" spans="1:1" x14ac:dyDescent="0.25">
      <c r="A10276" s="323"/>
    </row>
    <row r="10277" spans="1:1" x14ac:dyDescent="0.25">
      <c r="A10277" s="323"/>
    </row>
    <row r="10278" spans="1:1" x14ac:dyDescent="0.25">
      <c r="A10278" s="323"/>
    </row>
    <row r="10279" spans="1:1" x14ac:dyDescent="0.25">
      <c r="A10279" s="323"/>
    </row>
    <row r="10280" spans="1:1" x14ac:dyDescent="0.25">
      <c r="A10280" s="323"/>
    </row>
    <row r="10281" spans="1:1" x14ac:dyDescent="0.25">
      <c r="A10281" s="323"/>
    </row>
    <row r="10282" spans="1:1" x14ac:dyDescent="0.25">
      <c r="A10282" s="323"/>
    </row>
    <row r="10283" spans="1:1" x14ac:dyDescent="0.25">
      <c r="A10283" s="323"/>
    </row>
    <row r="10284" spans="1:1" x14ac:dyDescent="0.25">
      <c r="A10284" s="323"/>
    </row>
    <row r="10285" spans="1:1" x14ac:dyDescent="0.25">
      <c r="A10285" s="323"/>
    </row>
    <row r="10286" spans="1:1" x14ac:dyDescent="0.25">
      <c r="A10286" s="323"/>
    </row>
    <row r="10287" spans="1:1" x14ac:dyDescent="0.25">
      <c r="A10287" s="323"/>
    </row>
    <row r="10288" spans="1:1" x14ac:dyDescent="0.25">
      <c r="A10288" s="323"/>
    </row>
    <row r="10289" spans="1:1" x14ac:dyDescent="0.25">
      <c r="A10289" s="323"/>
    </row>
    <row r="10290" spans="1:1" x14ac:dyDescent="0.25">
      <c r="A10290" s="323"/>
    </row>
    <row r="10291" spans="1:1" x14ac:dyDescent="0.25">
      <c r="A10291" s="323"/>
    </row>
    <row r="10292" spans="1:1" x14ac:dyDescent="0.25">
      <c r="A10292" s="323"/>
    </row>
    <row r="10293" spans="1:1" x14ac:dyDescent="0.25">
      <c r="A10293" s="323"/>
    </row>
    <row r="10294" spans="1:1" x14ac:dyDescent="0.25">
      <c r="A10294" s="323"/>
    </row>
    <row r="10295" spans="1:1" x14ac:dyDescent="0.25">
      <c r="A10295" s="323"/>
    </row>
    <row r="10296" spans="1:1" x14ac:dyDescent="0.25">
      <c r="A10296" s="323"/>
    </row>
    <row r="10297" spans="1:1" x14ac:dyDescent="0.25">
      <c r="A10297" s="323"/>
    </row>
    <row r="10298" spans="1:1" x14ac:dyDescent="0.25">
      <c r="A10298" s="323"/>
    </row>
    <row r="10299" spans="1:1" x14ac:dyDescent="0.25">
      <c r="A10299" s="323"/>
    </row>
    <row r="10300" spans="1:1" x14ac:dyDescent="0.25">
      <c r="A10300" s="323"/>
    </row>
    <row r="10301" spans="1:1" x14ac:dyDescent="0.25">
      <c r="A10301" s="323"/>
    </row>
    <row r="10302" spans="1:1" x14ac:dyDescent="0.25">
      <c r="A10302" s="323"/>
    </row>
    <row r="10303" spans="1:1" x14ac:dyDescent="0.25">
      <c r="A10303" s="323"/>
    </row>
    <row r="10304" spans="1:1" x14ac:dyDescent="0.25">
      <c r="A10304" s="323"/>
    </row>
    <row r="10305" spans="1:1" x14ac:dyDescent="0.25">
      <c r="A10305" s="323"/>
    </row>
    <row r="10306" spans="1:1" x14ac:dyDescent="0.25">
      <c r="A10306" s="323"/>
    </row>
    <row r="10307" spans="1:1" x14ac:dyDescent="0.25">
      <c r="A10307" s="323"/>
    </row>
    <row r="10308" spans="1:1" x14ac:dyDescent="0.25">
      <c r="A10308" s="323"/>
    </row>
    <row r="10309" spans="1:1" x14ac:dyDescent="0.25">
      <c r="A10309" s="323"/>
    </row>
    <row r="10310" spans="1:1" x14ac:dyDescent="0.25">
      <c r="A10310" s="323"/>
    </row>
    <row r="10311" spans="1:1" x14ac:dyDescent="0.25">
      <c r="A10311" s="323"/>
    </row>
    <row r="10312" spans="1:1" x14ac:dyDescent="0.25">
      <c r="A10312" s="323"/>
    </row>
    <row r="10313" spans="1:1" x14ac:dyDescent="0.25">
      <c r="A10313" s="323"/>
    </row>
    <row r="10314" spans="1:1" x14ac:dyDescent="0.25">
      <c r="A10314" s="323"/>
    </row>
    <row r="10315" spans="1:1" x14ac:dyDescent="0.25">
      <c r="A10315" s="323"/>
    </row>
    <row r="10316" spans="1:1" x14ac:dyDescent="0.25">
      <c r="A10316" s="323"/>
    </row>
    <row r="10317" spans="1:1" x14ac:dyDescent="0.25">
      <c r="A10317" s="323"/>
    </row>
    <row r="10318" spans="1:1" x14ac:dyDescent="0.25">
      <c r="A10318" s="323"/>
    </row>
    <row r="10319" spans="1:1" x14ac:dyDescent="0.25">
      <c r="A10319" s="323"/>
    </row>
    <row r="10320" spans="1:1" x14ac:dyDescent="0.25">
      <c r="A10320" s="323"/>
    </row>
    <row r="10321" spans="1:1" x14ac:dyDescent="0.25">
      <c r="A10321" s="323"/>
    </row>
    <row r="10322" spans="1:1" x14ac:dyDescent="0.25">
      <c r="A10322" s="323"/>
    </row>
    <row r="10323" spans="1:1" x14ac:dyDescent="0.25">
      <c r="A10323" s="323"/>
    </row>
    <row r="10324" spans="1:1" x14ac:dyDescent="0.25">
      <c r="A10324" s="323"/>
    </row>
    <row r="10325" spans="1:1" x14ac:dyDescent="0.25">
      <c r="A10325" s="323"/>
    </row>
    <row r="10326" spans="1:1" x14ac:dyDescent="0.25">
      <c r="A10326" s="323"/>
    </row>
    <row r="10327" spans="1:1" x14ac:dyDescent="0.25">
      <c r="A10327" s="323"/>
    </row>
    <row r="10328" spans="1:1" x14ac:dyDescent="0.25">
      <c r="A10328" s="323"/>
    </row>
    <row r="10329" spans="1:1" x14ac:dyDescent="0.25">
      <c r="A10329" s="323"/>
    </row>
    <row r="10330" spans="1:1" x14ac:dyDescent="0.25">
      <c r="A10330" s="323"/>
    </row>
    <row r="10331" spans="1:1" x14ac:dyDescent="0.25">
      <c r="A10331" s="323"/>
    </row>
    <row r="10332" spans="1:1" x14ac:dyDescent="0.25">
      <c r="A10332" s="323"/>
    </row>
    <row r="10333" spans="1:1" x14ac:dyDescent="0.25">
      <c r="A10333" s="323"/>
    </row>
    <row r="10334" spans="1:1" x14ac:dyDescent="0.25">
      <c r="A10334" s="323"/>
    </row>
    <row r="10335" spans="1:1" x14ac:dyDescent="0.25">
      <c r="A10335" s="323"/>
    </row>
    <row r="10336" spans="1:1" x14ac:dyDescent="0.25">
      <c r="A10336" s="323"/>
    </row>
    <row r="10337" spans="1:1" x14ac:dyDescent="0.25">
      <c r="A10337" s="323"/>
    </row>
    <row r="10338" spans="1:1" x14ac:dyDescent="0.25">
      <c r="A10338" s="323"/>
    </row>
    <row r="10339" spans="1:1" x14ac:dyDescent="0.25">
      <c r="A10339" s="323"/>
    </row>
    <row r="10340" spans="1:1" x14ac:dyDescent="0.25">
      <c r="A10340" s="323"/>
    </row>
    <row r="10341" spans="1:1" x14ac:dyDescent="0.25">
      <c r="A10341" s="323"/>
    </row>
    <row r="10342" spans="1:1" x14ac:dyDescent="0.25">
      <c r="A10342" s="323"/>
    </row>
    <row r="10343" spans="1:1" x14ac:dyDescent="0.25">
      <c r="A10343" s="323"/>
    </row>
    <row r="10344" spans="1:1" x14ac:dyDescent="0.25">
      <c r="A10344" s="323"/>
    </row>
    <row r="10345" spans="1:1" x14ac:dyDescent="0.25">
      <c r="A10345" s="323"/>
    </row>
    <row r="10346" spans="1:1" x14ac:dyDescent="0.25">
      <c r="A10346" s="323"/>
    </row>
    <row r="10347" spans="1:1" x14ac:dyDescent="0.25">
      <c r="A10347" s="323"/>
    </row>
    <row r="10348" spans="1:1" x14ac:dyDescent="0.25">
      <c r="A10348" s="323"/>
    </row>
    <row r="10349" spans="1:1" x14ac:dyDescent="0.25">
      <c r="A10349" s="323"/>
    </row>
    <row r="10350" spans="1:1" x14ac:dyDescent="0.25">
      <c r="A10350" s="323"/>
    </row>
    <row r="10351" spans="1:1" x14ac:dyDescent="0.25">
      <c r="A10351" s="323"/>
    </row>
    <row r="10352" spans="1:1" x14ac:dyDescent="0.25">
      <c r="A10352" s="323"/>
    </row>
    <row r="10353" spans="1:1" x14ac:dyDescent="0.25">
      <c r="A10353" s="323"/>
    </row>
    <row r="10354" spans="1:1" x14ac:dyDescent="0.25">
      <c r="A10354" s="323"/>
    </row>
    <row r="10355" spans="1:1" x14ac:dyDescent="0.25">
      <c r="A10355" s="323"/>
    </row>
    <row r="10356" spans="1:1" x14ac:dyDescent="0.25">
      <c r="A10356" s="323"/>
    </row>
    <row r="10357" spans="1:1" x14ac:dyDescent="0.25">
      <c r="A10357" s="323"/>
    </row>
    <row r="10358" spans="1:1" x14ac:dyDescent="0.25">
      <c r="A10358" s="323"/>
    </row>
    <row r="10359" spans="1:1" x14ac:dyDescent="0.25">
      <c r="A10359" s="323"/>
    </row>
    <row r="10360" spans="1:1" x14ac:dyDescent="0.25">
      <c r="A10360" s="323"/>
    </row>
    <row r="10361" spans="1:1" x14ac:dyDescent="0.25">
      <c r="A10361" s="323"/>
    </row>
    <row r="10362" spans="1:1" x14ac:dyDescent="0.25">
      <c r="A10362" s="323"/>
    </row>
    <row r="10363" spans="1:1" x14ac:dyDescent="0.25">
      <c r="A10363" s="323"/>
    </row>
    <row r="10364" spans="1:1" x14ac:dyDescent="0.25">
      <c r="A10364" s="323"/>
    </row>
    <row r="10365" spans="1:1" x14ac:dyDescent="0.25">
      <c r="A10365" s="323"/>
    </row>
    <row r="10366" spans="1:1" x14ac:dyDescent="0.25">
      <c r="A10366" s="323"/>
    </row>
    <row r="10367" spans="1:1" x14ac:dyDescent="0.25">
      <c r="A10367" s="323"/>
    </row>
    <row r="10368" spans="1:1" x14ac:dyDescent="0.25">
      <c r="A10368" s="323"/>
    </row>
    <row r="10369" spans="1:1" x14ac:dyDescent="0.25">
      <c r="A10369" s="323"/>
    </row>
    <row r="10370" spans="1:1" x14ac:dyDescent="0.25">
      <c r="A10370" s="323"/>
    </row>
    <row r="10371" spans="1:1" x14ac:dyDescent="0.25">
      <c r="A10371" s="323"/>
    </row>
    <row r="10372" spans="1:1" x14ac:dyDescent="0.25">
      <c r="A10372" s="323"/>
    </row>
    <row r="10373" spans="1:1" x14ac:dyDescent="0.25">
      <c r="A10373" s="323"/>
    </row>
    <row r="10374" spans="1:1" x14ac:dyDescent="0.25">
      <c r="A10374" s="323"/>
    </row>
    <row r="10375" spans="1:1" x14ac:dyDescent="0.25">
      <c r="A10375" s="323"/>
    </row>
    <row r="10376" spans="1:1" x14ac:dyDescent="0.25">
      <c r="A10376" s="323"/>
    </row>
    <row r="10377" spans="1:1" x14ac:dyDescent="0.25">
      <c r="A10377" s="323"/>
    </row>
    <row r="10378" spans="1:1" x14ac:dyDescent="0.25">
      <c r="A10378" s="323"/>
    </row>
    <row r="10379" spans="1:1" x14ac:dyDescent="0.25">
      <c r="A10379" s="323"/>
    </row>
    <row r="10380" spans="1:1" x14ac:dyDescent="0.25">
      <c r="A10380" s="323"/>
    </row>
    <row r="10381" spans="1:1" x14ac:dyDescent="0.25">
      <c r="A10381" s="323"/>
    </row>
    <row r="10382" spans="1:1" x14ac:dyDescent="0.25">
      <c r="A10382" s="323"/>
    </row>
    <row r="10383" spans="1:1" x14ac:dyDescent="0.25">
      <c r="A10383" s="323"/>
    </row>
    <row r="10384" spans="1:1" x14ac:dyDescent="0.25">
      <c r="A10384" s="323"/>
    </row>
    <row r="10385" spans="1:1" x14ac:dyDescent="0.25">
      <c r="A10385" s="323"/>
    </row>
    <row r="10386" spans="1:1" x14ac:dyDescent="0.25">
      <c r="A10386" s="323"/>
    </row>
    <row r="10387" spans="1:1" x14ac:dyDescent="0.25">
      <c r="A10387" s="323"/>
    </row>
    <row r="10388" spans="1:1" x14ac:dyDescent="0.25">
      <c r="A10388" s="323"/>
    </row>
    <row r="10389" spans="1:1" x14ac:dyDescent="0.25">
      <c r="A10389" s="323"/>
    </row>
    <row r="10390" spans="1:1" x14ac:dyDescent="0.25">
      <c r="A10390" s="323"/>
    </row>
    <row r="10391" spans="1:1" x14ac:dyDescent="0.25">
      <c r="A10391" s="323"/>
    </row>
    <row r="10392" spans="1:1" x14ac:dyDescent="0.25">
      <c r="A10392" s="323"/>
    </row>
    <row r="10393" spans="1:1" x14ac:dyDescent="0.25">
      <c r="A10393" s="323"/>
    </row>
    <row r="10394" spans="1:1" x14ac:dyDescent="0.25">
      <c r="A10394" s="323"/>
    </row>
    <row r="10395" spans="1:1" x14ac:dyDescent="0.25">
      <c r="A10395" s="323"/>
    </row>
    <row r="10396" spans="1:1" x14ac:dyDescent="0.25">
      <c r="A10396" s="323"/>
    </row>
    <row r="10397" spans="1:1" x14ac:dyDescent="0.25">
      <c r="A10397" s="323"/>
    </row>
    <row r="10398" spans="1:1" x14ac:dyDescent="0.25">
      <c r="A10398" s="323"/>
    </row>
    <row r="10399" spans="1:1" x14ac:dyDescent="0.25">
      <c r="A10399" s="323"/>
    </row>
    <row r="10400" spans="1:1" x14ac:dyDescent="0.25">
      <c r="A10400" s="323"/>
    </row>
    <row r="10401" spans="1:1" x14ac:dyDescent="0.25">
      <c r="A10401" s="323"/>
    </row>
    <row r="10402" spans="1:1" x14ac:dyDescent="0.25">
      <c r="A10402" s="323"/>
    </row>
    <row r="10403" spans="1:1" x14ac:dyDescent="0.25">
      <c r="A10403" s="323"/>
    </row>
    <row r="10404" spans="1:1" x14ac:dyDescent="0.25">
      <c r="A10404" s="323"/>
    </row>
    <row r="10405" spans="1:1" x14ac:dyDescent="0.25">
      <c r="A10405" s="323"/>
    </row>
    <row r="10406" spans="1:1" x14ac:dyDescent="0.25">
      <c r="A10406" s="323"/>
    </row>
    <row r="10407" spans="1:1" x14ac:dyDescent="0.25">
      <c r="A10407" s="323"/>
    </row>
    <row r="10408" spans="1:1" x14ac:dyDescent="0.25">
      <c r="A10408" s="323"/>
    </row>
    <row r="10409" spans="1:1" x14ac:dyDescent="0.25">
      <c r="A10409" s="323"/>
    </row>
    <row r="10410" spans="1:1" x14ac:dyDescent="0.25">
      <c r="A10410" s="323"/>
    </row>
    <row r="10411" spans="1:1" x14ac:dyDescent="0.25">
      <c r="A10411" s="323"/>
    </row>
    <row r="10412" spans="1:1" x14ac:dyDescent="0.25">
      <c r="A10412" s="323"/>
    </row>
    <row r="10413" spans="1:1" x14ac:dyDescent="0.25">
      <c r="A10413" s="323"/>
    </row>
    <row r="10414" spans="1:1" x14ac:dyDescent="0.25">
      <c r="A10414" s="323"/>
    </row>
    <row r="10415" spans="1:1" x14ac:dyDescent="0.25">
      <c r="A10415" s="323"/>
    </row>
    <row r="10416" spans="1:1" x14ac:dyDescent="0.25">
      <c r="A10416" s="323"/>
    </row>
    <row r="10417" spans="1:1" x14ac:dyDescent="0.25">
      <c r="A10417" s="323"/>
    </row>
    <row r="10418" spans="1:1" x14ac:dyDescent="0.25">
      <c r="A10418" s="323"/>
    </row>
    <row r="10419" spans="1:1" x14ac:dyDescent="0.25">
      <c r="A10419" s="323"/>
    </row>
    <row r="10420" spans="1:1" x14ac:dyDescent="0.25">
      <c r="A10420" s="323"/>
    </row>
    <row r="10421" spans="1:1" x14ac:dyDescent="0.25">
      <c r="A10421" s="323"/>
    </row>
    <row r="10422" spans="1:1" x14ac:dyDescent="0.25">
      <c r="A10422" s="323"/>
    </row>
    <row r="10423" spans="1:1" x14ac:dyDescent="0.25">
      <c r="A10423" s="323"/>
    </row>
    <row r="10424" spans="1:1" x14ac:dyDescent="0.25">
      <c r="A10424" s="323"/>
    </row>
    <row r="10425" spans="1:1" x14ac:dyDescent="0.25">
      <c r="A10425" s="323"/>
    </row>
    <row r="10426" spans="1:1" x14ac:dyDescent="0.25">
      <c r="A10426" s="323"/>
    </row>
    <row r="10427" spans="1:1" x14ac:dyDescent="0.25">
      <c r="A10427" s="323"/>
    </row>
    <row r="10428" spans="1:1" x14ac:dyDescent="0.25">
      <c r="A10428" s="323"/>
    </row>
    <row r="10429" spans="1:1" x14ac:dyDescent="0.25">
      <c r="A10429" s="323"/>
    </row>
    <row r="10430" spans="1:1" x14ac:dyDescent="0.25">
      <c r="A10430" s="323"/>
    </row>
    <row r="10431" spans="1:1" x14ac:dyDescent="0.25">
      <c r="A10431" s="323"/>
    </row>
    <row r="10432" spans="1:1" x14ac:dyDescent="0.25">
      <c r="A10432" s="323"/>
    </row>
    <row r="10433" spans="1:1" x14ac:dyDescent="0.25">
      <c r="A10433" s="323"/>
    </row>
    <row r="10434" spans="1:1" x14ac:dyDescent="0.25">
      <c r="A10434" s="323"/>
    </row>
    <row r="10435" spans="1:1" x14ac:dyDescent="0.25">
      <c r="A10435" s="323"/>
    </row>
    <row r="10436" spans="1:1" x14ac:dyDescent="0.25">
      <c r="A10436" s="323"/>
    </row>
    <row r="10437" spans="1:1" x14ac:dyDescent="0.25">
      <c r="A10437" s="323"/>
    </row>
    <row r="10438" spans="1:1" x14ac:dyDescent="0.25">
      <c r="A10438" s="323"/>
    </row>
    <row r="10439" spans="1:1" x14ac:dyDescent="0.25">
      <c r="A10439" s="323"/>
    </row>
    <row r="10440" spans="1:1" x14ac:dyDescent="0.25">
      <c r="A10440" s="323"/>
    </row>
    <row r="10441" spans="1:1" x14ac:dyDescent="0.25">
      <c r="A10441" s="323"/>
    </row>
    <row r="10442" spans="1:1" x14ac:dyDescent="0.25">
      <c r="A10442" s="323"/>
    </row>
    <row r="10443" spans="1:1" x14ac:dyDescent="0.25">
      <c r="A10443" s="323"/>
    </row>
    <row r="10444" spans="1:1" x14ac:dyDescent="0.25">
      <c r="A10444" s="323"/>
    </row>
    <row r="10445" spans="1:1" x14ac:dyDescent="0.25">
      <c r="A10445" s="323"/>
    </row>
    <row r="10446" spans="1:1" x14ac:dyDescent="0.25">
      <c r="A10446" s="323"/>
    </row>
    <row r="10447" spans="1:1" x14ac:dyDescent="0.25">
      <c r="A10447" s="323"/>
    </row>
    <row r="10448" spans="1:1" x14ac:dyDescent="0.25">
      <c r="A10448" s="323"/>
    </row>
    <row r="10449" spans="1:1" x14ac:dyDescent="0.25">
      <c r="A10449" s="323"/>
    </row>
    <row r="10450" spans="1:1" x14ac:dyDescent="0.25">
      <c r="A10450" s="323"/>
    </row>
    <row r="10451" spans="1:1" x14ac:dyDescent="0.25">
      <c r="A10451" s="323"/>
    </row>
    <row r="10452" spans="1:1" x14ac:dyDescent="0.25">
      <c r="A10452" s="323"/>
    </row>
    <row r="10453" spans="1:1" x14ac:dyDescent="0.25">
      <c r="A10453" s="323"/>
    </row>
    <row r="10454" spans="1:1" x14ac:dyDescent="0.25">
      <c r="A10454" s="323"/>
    </row>
    <row r="10455" spans="1:1" x14ac:dyDescent="0.25">
      <c r="A10455" s="323"/>
    </row>
    <row r="10456" spans="1:1" x14ac:dyDescent="0.25">
      <c r="A10456" s="323"/>
    </row>
    <row r="10457" spans="1:1" x14ac:dyDescent="0.25">
      <c r="A10457" s="323"/>
    </row>
    <row r="10458" spans="1:1" x14ac:dyDescent="0.25">
      <c r="A10458" s="323"/>
    </row>
    <row r="10459" spans="1:1" x14ac:dyDescent="0.25">
      <c r="A10459" s="323"/>
    </row>
    <row r="10460" spans="1:1" x14ac:dyDescent="0.25">
      <c r="A10460" s="323"/>
    </row>
    <row r="10461" spans="1:1" x14ac:dyDescent="0.25">
      <c r="A10461" s="323"/>
    </row>
    <row r="10462" spans="1:1" x14ac:dyDescent="0.25">
      <c r="A10462" s="323"/>
    </row>
    <row r="10463" spans="1:1" x14ac:dyDescent="0.25">
      <c r="A10463" s="323"/>
    </row>
    <row r="10464" spans="1:1" x14ac:dyDescent="0.25">
      <c r="A10464" s="323"/>
    </row>
    <row r="10465" spans="1:1" x14ac:dyDescent="0.25">
      <c r="A10465" s="323"/>
    </row>
    <row r="10466" spans="1:1" x14ac:dyDescent="0.25">
      <c r="A10466" s="323"/>
    </row>
    <row r="10467" spans="1:1" x14ac:dyDescent="0.25">
      <c r="A10467" s="323"/>
    </row>
    <row r="10468" spans="1:1" x14ac:dyDescent="0.25">
      <c r="A10468" s="323"/>
    </row>
    <row r="10469" spans="1:1" x14ac:dyDescent="0.25">
      <c r="A10469" s="323"/>
    </row>
    <row r="10470" spans="1:1" x14ac:dyDescent="0.25">
      <c r="A10470" s="323"/>
    </row>
    <row r="10471" spans="1:1" x14ac:dyDescent="0.25">
      <c r="A10471" s="323"/>
    </row>
    <row r="10472" spans="1:1" x14ac:dyDescent="0.25">
      <c r="A10472" s="323"/>
    </row>
    <row r="10473" spans="1:1" x14ac:dyDescent="0.25">
      <c r="A10473" s="323"/>
    </row>
    <row r="10474" spans="1:1" x14ac:dyDescent="0.25">
      <c r="A10474" s="323"/>
    </row>
    <row r="10475" spans="1:1" x14ac:dyDescent="0.25">
      <c r="A10475" s="323"/>
    </row>
    <row r="10476" spans="1:1" x14ac:dyDescent="0.25">
      <c r="A10476" s="323"/>
    </row>
    <row r="10477" spans="1:1" x14ac:dyDescent="0.25">
      <c r="A10477" s="323"/>
    </row>
    <row r="10478" spans="1:1" x14ac:dyDescent="0.25">
      <c r="A10478" s="323"/>
    </row>
    <row r="10479" spans="1:1" x14ac:dyDescent="0.25">
      <c r="A10479" s="323"/>
    </row>
    <row r="10480" spans="1:1" x14ac:dyDescent="0.25">
      <c r="A10480" s="323"/>
    </row>
    <row r="10481" spans="1:1" x14ac:dyDescent="0.25">
      <c r="A10481" s="323"/>
    </row>
    <row r="10482" spans="1:1" x14ac:dyDescent="0.25">
      <c r="A10482" s="323"/>
    </row>
    <row r="10483" spans="1:1" x14ac:dyDescent="0.25">
      <c r="A10483" s="323"/>
    </row>
    <row r="10484" spans="1:1" x14ac:dyDescent="0.25">
      <c r="A10484" s="323"/>
    </row>
    <row r="10485" spans="1:1" x14ac:dyDescent="0.25">
      <c r="A10485" s="323"/>
    </row>
    <row r="10486" spans="1:1" x14ac:dyDescent="0.25">
      <c r="A10486" s="323"/>
    </row>
    <row r="10487" spans="1:1" x14ac:dyDescent="0.25">
      <c r="A10487" s="323"/>
    </row>
    <row r="10488" spans="1:1" x14ac:dyDescent="0.25">
      <c r="A10488" s="323"/>
    </row>
    <row r="10489" spans="1:1" x14ac:dyDescent="0.25">
      <c r="A10489" s="323"/>
    </row>
    <row r="10490" spans="1:1" x14ac:dyDescent="0.25">
      <c r="A10490" s="323"/>
    </row>
    <row r="10491" spans="1:1" x14ac:dyDescent="0.25">
      <c r="A10491" s="323"/>
    </row>
    <row r="10492" spans="1:1" x14ac:dyDescent="0.25">
      <c r="A10492" s="323"/>
    </row>
    <row r="10493" spans="1:1" x14ac:dyDescent="0.25">
      <c r="A10493" s="323"/>
    </row>
    <row r="10494" spans="1:1" x14ac:dyDescent="0.25">
      <c r="A10494" s="323"/>
    </row>
    <row r="10495" spans="1:1" x14ac:dyDescent="0.25">
      <c r="A10495" s="323"/>
    </row>
    <row r="10496" spans="1:1" x14ac:dyDescent="0.25">
      <c r="A10496" s="323"/>
    </row>
    <row r="10497" spans="1:1" x14ac:dyDescent="0.25">
      <c r="A10497" s="323"/>
    </row>
    <row r="10498" spans="1:1" x14ac:dyDescent="0.25">
      <c r="A10498" s="323"/>
    </row>
    <row r="10499" spans="1:1" x14ac:dyDescent="0.25">
      <c r="A10499" s="323"/>
    </row>
    <row r="10500" spans="1:1" x14ac:dyDescent="0.25">
      <c r="A10500" s="323"/>
    </row>
    <row r="10501" spans="1:1" x14ac:dyDescent="0.25">
      <c r="A10501" s="323"/>
    </row>
    <row r="10502" spans="1:1" x14ac:dyDescent="0.25">
      <c r="A10502" s="323"/>
    </row>
    <row r="10503" spans="1:1" x14ac:dyDescent="0.25">
      <c r="A10503" s="323"/>
    </row>
    <row r="10504" spans="1:1" x14ac:dyDescent="0.25">
      <c r="A10504" s="323"/>
    </row>
    <row r="10505" spans="1:1" x14ac:dyDescent="0.25">
      <c r="A10505" s="323"/>
    </row>
    <row r="10506" spans="1:1" x14ac:dyDescent="0.25">
      <c r="A10506" s="323"/>
    </row>
    <row r="10507" spans="1:1" x14ac:dyDescent="0.25">
      <c r="A10507" s="323"/>
    </row>
    <row r="10508" spans="1:1" x14ac:dyDescent="0.25">
      <c r="A10508" s="323"/>
    </row>
    <row r="10509" spans="1:1" x14ac:dyDescent="0.25">
      <c r="A10509" s="323"/>
    </row>
    <row r="10510" spans="1:1" x14ac:dyDescent="0.25">
      <c r="A10510" s="323"/>
    </row>
    <row r="10511" spans="1:1" x14ac:dyDescent="0.25">
      <c r="A10511" s="323"/>
    </row>
    <row r="10512" spans="1:1" x14ac:dyDescent="0.25">
      <c r="A10512" s="323"/>
    </row>
    <row r="10513" spans="1:1" x14ac:dyDescent="0.25">
      <c r="A10513" s="323"/>
    </row>
    <row r="10514" spans="1:1" x14ac:dyDescent="0.25">
      <c r="A10514" s="323"/>
    </row>
    <row r="10515" spans="1:1" x14ac:dyDescent="0.25">
      <c r="A10515" s="323"/>
    </row>
    <row r="10516" spans="1:1" x14ac:dyDescent="0.25">
      <c r="A10516" s="323"/>
    </row>
    <row r="10517" spans="1:1" x14ac:dyDescent="0.25">
      <c r="A10517" s="323"/>
    </row>
    <row r="10518" spans="1:1" x14ac:dyDescent="0.25">
      <c r="A10518" s="323"/>
    </row>
    <row r="10519" spans="1:1" x14ac:dyDescent="0.25">
      <c r="A10519" s="323"/>
    </row>
    <row r="10520" spans="1:1" x14ac:dyDescent="0.25">
      <c r="A10520" s="323"/>
    </row>
    <row r="10521" spans="1:1" x14ac:dyDescent="0.25">
      <c r="A10521" s="323"/>
    </row>
    <row r="10522" spans="1:1" x14ac:dyDescent="0.25">
      <c r="A10522" s="323"/>
    </row>
    <row r="10523" spans="1:1" x14ac:dyDescent="0.25">
      <c r="A10523" s="323"/>
    </row>
    <row r="10524" spans="1:1" x14ac:dyDescent="0.25">
      <c r="A10524" s="323"/>
    </row>
    <row r="10525" spans="1:1" x14ac:dyDescent="0.25">
      <c r="A10525" s="323"/>
    </row>
    <row r="10526" spans="1:1" x14ac:dyDescent="0.25">
      <c r="A10526" s="323"/>
    </row>
    <row r="10527" spans="1:1" x14ac:dyDescent="0.25">
      <c r="A10527" s="323"/>
    </row>
    <row r="10528" spans="1:1" x14ac:dyDescent="0.25">
      <c r="A10528" s="323"/>
    </row>
    <row r="10529" spans="1:1" x14ac:dyDescent="0.25">
      <c r="A10529" s="323"/>
    </row>
    <row r="10530" spans="1:1" x14ac:dyDescent="0.25">
      <c r="A10530" s="323"/>
    </row>
    <row r="10531" spans="1:1" x14ac:dyDescent="0.25">
      <c r="A10531" s="323"/>
    </row>
    <row r="10532" spans="1:1" x14ac:dyDescent="0.25">
      <c r="A10532" s="323"/>
    </row>
    <row r="10533" spans="1:1" x14ac:dyDescent="0.25">
      <c r="A10533" s="323"/>
    </row>
    <row r="10534" spans="1:1" x14ac:dyDescent="0.25">
      <c r="A10534" s="323"/>
    </row>
    <row r="10535" spans="1:1" x14ac:dyDescent="0.25">
      <c r="A10535" s="323"/>
    </row>
    <row r="10536" spans="1:1" x14ac:dyDescent="0.25">
      <c r="A10536" s="323"/>
    </row>
    <row r="10537" spans="1:1" x14ac:dyDescent="0.25">
      <c r="A10537" s="323"/>
    </row>
    <row r="10538" spans="1:1" x14ac:dyDescent="0.25">
      <c r="A10538" s="323"/>
    </row>
    <row r="10539" spans="1:1" x14ac:dyDescent="0.25">
      <c r="A10539" s="323"/>
    </row>
    <row r="10540" spans="1:1" x14ac:dyDescent="0.25">
      <c r="A10540" s="323"/>
    </row>
    <row r="10541" spans="1:1" x14ac:dyDescent="0.25">
      <c r="A10541" s="323"/>
    </row>
    <row r="10542" spans="1:1" x14ac:dyDescent="0.25">
      <c r="A10542" s="323"/>
    </row>
    <row r="10543" spans="1:1" x14ac:dyDescent="0.25">
      <c r="A10543" s="323"/>
    </row>
    <row r="10544" spans="1:1" x14ac:dyDescent="0.25">
      <c r="A10544" s="323"/>
    </row>
    <row r="10545" spans="1:1" x14ac:dyDescent="0.25">
      <c r="A10545" s="323"/>
    </row>
    <row r="10546" spans="1:1" x14ac:dyDescent="0.25">
      <c r="A10546" s="323"/>
    </row>
    <row r="10547" spans="1:1" x14ac:dyDescent="0.25">
      <c r="A10547" s="323"/>
    </row>
    <row r="10548" spans="1:1" x14ac:dyDescent="0.25">
      <c r="A10548" s="323"/>
    </row>
    <row r="10549" spans="1:1" x14ac:dyDescent="0.25">
      <c r="A10549" s="323"/>
    </row>
    <row r="10550" spans="1:1" x14ac:dyDescent="0.25">
      <c r="A10550" s="323"/>
    </row>
    <row r="10551" spans="1:1" x14ac:dyDescent="0.25">
      <c r="A10551" s="323"/>
    </row>
    <row r="10552" spans="1:1" x14ac:dyDescent="0.25">
      <c r="A10552" s="323"/>
    </row>
    <row r="10553" spans="1:1" x14ac:dyDescent="0.25">
      <c r="A10553" s="323"/>
    </row>
    <row r="10554" spans="1:1" x14ac:dyDescent="0.25">
      <c r="A10554" s="323"/>
    </row>
    <row r="10555" spans="1:1" x14ac:dyDescent="0.25">
      <c r="A10555" s="323"/>
    </row>
    <row r="10556" spans="1:1" x14ac:dyDescent="0.25">
      <c r="A10556" s="323"/>
    </row>
    <row r="10557" spans="1:1" x14ac:dyDescent="0.25">
      <c r="A10557" s="323"/>
    </row>
    <row r="10558" spans="1:1" x14ac:dyDescent="0.25">
      <c r="A10558" s="323"/>
    </row>
    <row r="10559" spans="1:1" x14ac:dyDescent="0.25">
      <c r="A10559" s="323"/>
    </row>
    <row r="10560" spans="1:1" x14ac:dyDescent="0.25">
      <c r="A10560" s="323"/>
    </row>
    <row r="10561" spans="1:1" x14ac:dyDescent="0.25">
      <c r="A10561" s="323"/>
    </row>
    <row r="10562" spans="1:1" x14ac:dyDescent="0.25">
      <c r="A10562" s="323"/>
    </row>
    <row r="10563" spans="1:1" x14ac:dyDescent="0.25">
      <c r="A10563" s="323"/>
    </row>
    <row r="10564" spans="1:1" x14ac:dyDescent="0.25">
      <c r="A10564" s="323"/>
    </row>
    <row r="10565" spans="1:1" x14ac:dyDescent="0.25">
      <c r="A10565" s="323"/>
    </row>
    <row r="10566" spans="1:1" x14ac:dyDescent="0.25">
      <c r="A10566" s="323"/>
    </row>
    <row r="10567" spans="1:1" x14ac:dyDescent="0.25">
      <c r="A10567" s="323"/>
    </row>
    <row r="10568" spans="1:1" x14ac:dyDescent="0.25">
      <c r="A10568" s="323"/>
    </row>
    <row r="10569" spans="1:1" x14ac:dyDescent="0.25">
      <c r="A10569" s="323"/>
    </row>
    <row r="10570" spans="1:1" x14ac:dyDescent="0.25">
      <c r="A10570" s="323"/>
    </row>
    <row r="10571" spans="1:1" x14ac:dyDescent="0.25">
      <c r="A10571" s="323"/>
    </row>
    <row r="10572" spans="1:1" x14ac:dyDescent="0.25">
      <c r="A10572" s="323"/>
    </row>
    <row r="10573" spans="1:1" x14ac:dyDescent="0.25">
      <c r="A10573" s="323"/>
    </row>
    <row r="10574" spans="1:1" x14ac:dyDescent="0.25">
      <c r="A10574" s="323"/>
    </row>
    <row r="10575" spans="1:1" x14ac:dyDescent="0.25">
      <c r="A10575" s="323"/>
    </row>
    <row r="10576" spans="1:1" x14ac:dyDescent="0.25">
      <c r="A10576" s="323"/>
    </row>
    <row r="10577" spans="1:1" x14ac:dyDescent="0.25">
      <c r="A10577" s="323"/>
    </row>
    <row r="10578" spans="1:1" x14ac:dyDescent="0.25">
      <c r="A10578" s="323"/>
    </row>
    <row r="10579" spans="1:1" x14ac:dyDescent="0.25">
      <c r="A10579" s="323"/>
    </row>
    <row r="10580" spans="1:1" x14ac:dyDescent="0.25">
      <c r="A10580" s="323"/>
    </row>
    <row r="10581" spans="1:1" x14ac:dyDescent="0.25">
      <c r="A10581" s="323"/>
    </row>
    <row r="10582" spans="1:1" x14ac:dyDescent="0.25">
      <c r="A10582" s="323"/>
    </row>
    <row r="10583" spans="1:1" x14ac:dyDescent="0.25">
      <c r="A10583" s="323"/>
    </row>
    <row r="10584" spans="1:1" x14ac:dyDescent="0.25">
      <c r="A10584" s="323"/>
    </row>
    <row r="10585" spans="1:1" x14ac:dyDescent="0.25">
      <c r="A10585" s="323"/>
    </row>
    <row r="10586" spans="1:1" x14ac:dyDescent="0.25">
      <c r="A10586" s="323"/>
    </row>
    <row r="10587" spans="1:1" x14ac:dyDescent="0.25">
      <c r="A10587" s="323"/>
    </row>
    <row r="10588" spans="1:1" x14ac:dyDescent="0.25">
      <c r="A10588" s="323"/>
    </row>
    <row r="10589" spans="1:1" x14ac:dyDescent="0.25">
      <c r="A10589" s="323"/>
    </row>
    <row r="10590" spans="1:1" x14ac:dyDescent="0.25">
      <c r="A10590" s="323"/>
    </row>
    <row r="10591" spans="1:1" x14ac:dyDescent="0.25">
      <c r="A10591" s="323"/>
    </row>
    <row r="10592" spans="1:1" x14ac:dyDescent="0.25">
      <c r="A10592" s="323"/>
    </row>
    <row r="10593" spans="1:1" x14ac:dyDescent="0.25">
      <c r="A10593" s="323"/>
    </row>
    <row r="10594" spans="1:1" x14ac:dyDescent="0.25">
      <c r="A10594" s="323"/>
    </row>
    <row r="10595" spans="1:1" x14ac:dyDescent="0.25">
      <c r="A10595" s="323"/>
    </row>
    <row r="10596" spans="1:1" x14ac:dyDescent="0.25">
      <c r="A10596" s="323"/>
    </row>
    <row r="10597" spans="1:1" x14ac:dyDescent="0.25">
      <c r="A10597" s="323"/>
    </row>
    <row r="10598" spans="1:1" x14ac:dyDescent="0.25">
      <c r="A10598" s="323"/>
    </row>
    <row r="10599" spans="1:1" x14ac:dyDescent="0.25">
      <c r="A10599" s="323"/>
    </row>
    <row r="10600" spans="1:1" x14ac:dyDescent="0.25">
      <c r="A10600" s="323"/>
    </row>
    <row r="10601" spans="1:1" x14ac:dyDescent="0.25">
      <c r="A10601" s="323"/>
    </row>
    <row r="10602" spans="1:1" x14ac:dyDescent="0.25">
      <c r="A10602" s="323"/>
    </row>
    <row r="10603" spans="1:1" x14ac:dyDescent="0.25">
      <c r="A10603" s="323"/>
    </row>
    <row r="10604" spans="1:1" x14ac:dyDescent="0.25">
      <c r="A10604" s="323"/>
    </row>
    <row r="10605" spans="1:1" x14ac:dyDescent="0.25">
      <c r="A10605" s="323"/>
    </row>
    <row r="10606" spans="1:1" x14ac:dyDescent="0.25">
      <c r="A10606" s="323"/>
    </row>
    <row r="10607" spans="1:1" x14ac:dyDescent="0.25">
      <c r="A10607" s="323"/>
    </row>
    <row r="10608" spans="1:1" x14ac:dyDescent="0.25">
      <c r="A10608" s="323"/>
    </row>
    <row r="10609" spans="1:1" x14ac:dyDescent="0.25">
      <c r="A10609" s="323"/>
    </row>
    <row r="10610" spans="1:1" x14ac:dyDescent="0.25">
      <c r="A10610" s="323"/>
    </row>
    <row r="10611" spans="1:1" x14ac:dyDescent="0.25">
      <c r="A10611" s="323"/>
    </row>
    <row r="10612" spans="1:1" x14ac:dyDescent="0.25">
      <c r="A10612" s="323"/>
    </row>
    <row r="10613" spans="1:1" x14ac:dyDescent="0.25">
      <c r="A10613" s="323"/>
    </row>
    <row r="10614" spans="1:1" x14ac:dyDescent="0.25">
      <c r="A10614" s="323"/>
    </row>
    <row r="10615" spans="1:1" x14ac:dyDescent="0.25">
      <c r="A10615" s="323"/>
    </row>
    <row r="10616" spans="1:1" x14ac:dyDescent="0.25">
      <c r="A10616" s="323"/>
    </row>
    <row r="10617" spans="1:1" x14ac:dyDescent="0.25">
      <c r="A10617" s="323"/>
    </row>
    <row r="10618" spans="1:1" x14ac:dyDescent="0.25">
      <c r="A10618" s="323"/>
    </row>
    <row r="10619" spans="1:1" x14ac:dyDescent="0.25">
      <c r="A10619" s="323"/>
    </row>
    <row r="10620" spans="1:1" x14ac:dyDescent="0.25">
      <c r="A10620" s="323"/>
    </row>
    <row r="10621" spans="1:1" x14ac:dyDescent="0.25">
      <c r="A10621" s="323"/>
    </row>
    <row r="10622" spans="1:1" x14ac:dyDescent="0.25">
      <c r="A10622" s="323"/>
    </row>
    <row r="10623" spans="1:1" x14ac:dyDescent="0.25">
      <c r="A10623" s="323"/>
    </row>
    <row r="10624" spans="1:1" x14ac:dyDescent="0.25">
      <c r="A10624" s="323"/>
    </row>
    <row r="10625" spans="1:1" x14ac:dyDescent="0.25">
      <c r="A10625" s="323"/>
    </row>
    <row r="10626" spans="1:1" x14ac:dyDescent="0.25">
      <c r="A10626" s="323"/>
    </row>
    <row r="10627" spans="1:1" x14ac:dyDescent="0.25">
      <c r="A10627" s="323"/>
    </row>
    <row r="10628" spans="1:1" x14ac:dyDescent="0.25">
      <c r="A10628" s="323"/>
    </row>
    <row r="10629" spans="1:1" x14ac:dyDescent="0.25">
      <c r="A10629" s="323"/>
    </row>
    <row r="10630" spans="1:1" x14ac:dyDescent="0.25">
      <c r="A10630" s="323"/>
    </row>
    <row r="10631" spans="1:1" x14ac:dyDescent="0.25">
      <c r="A10631" s="323"/>
    </row>
    <row r="10632" spans="1:1" x14ac:dyDescent="0.25">
      <c r="A10632" s="323"/>
    </row>
    <row r="10633" spans="1:1" x14ac:dyDescent="0.25">
      <c r="A10633" s="323"/>
    </row>
    <row r="10634" spans="1:1" x14ac:dyDescent="0.25">
      <c r="A10634" s="323"/>
    </row>
    <row r="10635" spans="1:1" x14ac:dyDescent="0.25">
      <c r="A10635" s="323"/>
    </row>
    <row r="10636" spans="1:1" x14ac:dyDescent="0.25">
      <c r="A10636" s="323"/>
    </row>
    <row r="10637" spans="1:1" x14ac:dyDescent="0.25">
      <c r="A10637" s="323"/>
    </row>
    <row r="10638" spans="1:1" x14ac:dyDescent="0.25">
      <c r="A10638" s="323"/>
    </row>
    <row r="10639" spans="1:1" x14ac:dyDescent="0.25">
      <c r="A10639" s="323"/>
    </row>
    <row r="10640" spans="1:1" x14ac:dyDescent="0.25">
      <c r="A10640" s="323"/>
    </row>
    <row r="10641" spans="1:1" x14ac:dyDescent="0.25">
      <c r="A10641" s="323"/>
    </row>
    <row r="10642" spans="1:1" x14ac:dyDescent="0.25">
      <c r="A10642" s="323"/>
    </row>
    <row r="10643" spans="1:1" x14ac:dyDescent="0.25">
      <c r="A10643" s="323"/>
    </row>
    <row r="10644" spans="1:1" x14ac:dyDescent="0.25">
      <c r="A10644" s="323"/>
    </row>
    <row r="10645" spans="1:1" x14ac:dyDescent="0.25">
      <c r="A10645" s="323"/>
    </row>
    <row r="10646" spans="1:1" x14ac:dyDescent="0.25">
      <c r="A10646" s="323"/>
    </row>
    <row r="10647" spans="1:1" x14ac:dyDescent="0.25">
      <c r="A10647" s="323"/>
    </row>
    <row r="10648" spans="1:1" x14ac:dyDescent="0.25">
      <c r="A10648" s="323"/>
    </row>
    <row r="10649" spans="1:1" x14ac:dyDescent="0.25">
      <c r="A10649" s="323"/>
    </row>
    <row r="10650" spans="1:1" x14ac:dyDescent="0.25">
      <c r="A10650" s="323"/>
    </row>
    <row r="10651" spans="1:1" x14ac:dyDescent="0.25">
      <c r="A10651" s="323"/>
    </row>
    <row r="10652" spans="1:1" x14ac:dyDescent="0.25">
      <c r="A10652" s="323"/>
    </row>
    <row r="10653" spans="1:1" x14ac:dyDescent="0.25">
      <c r="A10653" s="323"/>
    </row>
    <row r="10654" spans="1:1" x14ac:dyDescent="0.25">
      <c r="A10654" s="323"/>
    </row>
    <row r="10655" spans="1:1" x14ac:dyDescent="0.25">
      <c r="A10655" s="323"/>
    </row>
    <row r="10656" spans="1:1" x14ac:dyDescent="0.25">
      <c r="A10656" s="323"/>
    </row>
    <row r="10657" spans="1:1" x14ac:dyDescent="0.25">
      <c r="A10657" s="323"/>
    </row>
    <row r="10658" spans="1:1" x14ac:dyDescent="0.25">
      <c r="A10658" s="323"/>
    </row>
    <row r="10659" spans="1:1" x14ac:dyDescent="0.25">
      <c r="A10659" s="323"/>
    </row>
    <row r="10660" spans="1:1" x14ac:dyDescent="0.25">
      <c r="A10660" s="323"/>
    </row>
    <row r="10661" spans="1:1" x14ac:dyDescent="0.25">
      <c r="A10661" s="323"/>
    </row>
    <row r="10662" spans="1:1" x14ac:dyDescent="0.25">
      <c r="A10662" s="323"/>
    </row>
    <row r="10663" spans="1:1" x14ac:dyDescent="0.25">
      <c r="A10663" s="323"/>
    </row>
    <row r="10664" spans="1:1" x14ac:dyDescent="0.25">
      <c r="A10664" s="323"/>
    </row>
    <row r="10665" spans="1:1" x14ac:dyDescent="0.25">
      <c r="A10665" s="323"/>
    </row>
    <row r="10666" spans="1:1" x14ac:dyDescent="0.25">
      <c r="A10666" s="323"/>
    </row>
    <row r="10667" spans="1:1" x14ac:dyDescent="0.25">
      <c r="A10667" s="323"/>
    </row>
    <row r="10668" spans="1:1" x14ac:dyDescent="0.25">
      <c r="A10668" s="323"/>
    </row>
    <row r="10669" spans="1:1" x14ac:dyDescent="0.25">
      <c r="A10669" s="323"/>
    </row>
    <row r="10670" spans="1:1" x14ac:dyDescent="0.25">
      <c r="A10670" s="323"/>
    </row>
    <row r="10671" spans="1:1" x14ac:dyDescent="0.25">
      <c r="A10671" s="323"/>
    </row>
    <row r="10672" spans="1:1" x14ac:dyDescent="0.25">
      <c r="A10672" s="323"/>
    </row>
    <row r="10673" spans="1:1" x14ac:dyDescent="0.25">
      <c r="A10673" s="323"/>
    </row>
    <row r="10674" spans="1:1" x14ac:dyDescent="0.25">
      <c r="A10674" s="323"/>
    </row>
    <row r="10675" spans="1:1" x14ac:dyDescent="0.25">
      <c r="A10675" s="323"/>
    </row>
    <row r="10676" spans="1:1" x14ac:dyDescent="0.25">
      <c r="A10676" s="323"/>
    </row>
    <row r="10677" spans="1:1" x14ac:dyDescent="0.25">
      <c r="A10677" s="323"/>
    </row>
    <row r="10678" spans="1:1" x14ac:dyDescent="0.25">
      <c r="A10678" s="323"/>
    </row>
    <row r="10679" spans="1:1" x14ac:dyDescent="0.25">
      <c r="A10679" s="323"/>
    </row>
    <row r="10680" spans="1:1" x14ac:dyDescent="0.25">
      <c r="A10680" s="323"/>
    </row>
    <row r="10681" spans="1:1" x14ac:dyDescent="0.25">
      <c r="A10681" s="323"/>
    </row>
    <row r="10682" spans="1:1" x14ac:dyDescent="0.25">
      <c r="A10682" s="323"/>
    </row>
    <row r="10683" spans="1:1" x14ac:dyDescent="0.25">
      <c r="A10683" s="323"/>
    </row>
    <row r="10684" spans="1:1" x14ac:dyDescent="0.25">
      <c r="A10684" s="323"/>
    </row>
    <row r="10685" spans="1:1" x14ac:dyDescent="0.25">
      <c r="A10685" s="323"/>
    </row>
    <row r="10686" spans="1:1" x14ac:dyDescent="0.25">
      <c r="A10686" s="323"/>
    </row>
    <row r="10687" spans="1:1" x14ac:dyDescent="0.25">
      <c r="A10687" s="323"/>
    </row>
    <row r="10688" spans="1:1" x14ac:dyDescent="0.25">
      <c r="A10688" s="323"/>
    </row>
    <row r="10689" spans="1:1" x14ac:dyDescent="0.25">
      <c r="A10689" s="323"/>
    </row>
    <row r="10690" spans="1:1" x14ac:dyDescent="0.25">
      <c r="A10690" s="323"/>
    </row>
    <row r="10691" spans="1:1" x14ac:dyDescent="0.25">
      <c r="A10691" s="323"/>
    </row>
    <row r="10692" spans="1:1" x14ac:dyDescent="0.25">
      <c r="A10692" s="323"/>
    </row>
    <row r="10693" spans="1:1" x14ac:dyDescent="0.25">
      <c r="A10693" s="323"/>
    </row>
    <row r="10694" spans="1:1" x14ac:dyDescent="0.25">
      <c r="A10694" s="323"/>
    </row>
    <row r="10695" spans="1:1" x14ac:dyDescent="0.25">
      <c r="A10695" s="323"/>
    </row>
    <row r="10696" spans="1:1" x14ac:dyDescent="0.25">
      <c r="A10696" s="323"/>
    </row>
    <row r="10697" spans="1:1" x14ac:dyDescent="0.25">
      <c r="A10697" s="323"/>
    </row>
    <row r="10698" spans="1:1" x14ac:dyDescent="0.25">
      <c r="A10698" s="323"/>
    </row>
    <row r="10699" spans="1:1" x14ac:dyDescent="0.25">
      <c r="A10699" s="323"/>
    </row>
    <row r="10700" spans="1:1" x14ac:dyDescent="0.25">
      <c r="A10700" s="323"/>
    </row>
    <row r="10701" spans="1:1" x14ac:dyDescent="0.25">
      <c r="A10701" s="323"/>
    </row>
    <row r="10702" spans="1:1" x14ac:dyDescent="0.25">
      <c r="A10702" s="323"/>
    </row>
    <row r="10703" spans="1:1" x14ac:dyDescent="0.25">
      <c r="A10703" s="323"/>
    </row>
    <row r="10704" spans="1:1" x14ac:dyDescent="0.25">
      <c r="A10704" s="323"/>
    </row>
    <row r="10705" spans="1:1" x14ac:dyDescent="0.25">
      <c r="A10705" s="323"/>
    </row>
    <row r="10706" spans="1:1" x14ac:dyDescent="0.25">
      <c r="A10706" s="323"/>
    </row>
    <row r="10707" spans="1:1" x14ac:dyDescent="0.25">
      <c r="A10707" s="323"/>
    </row>
    <row r="10708" spans="1:1" x14ac:dyDescent="0.25">
      <c r="A10708" s="323"/>
    </row>
    <row r="10709" spans="1:1" x14ac:dyDescent="0.25">
      <c r="A10709" s="323"/>
    </row>
    <row r="10710" spans="1:1" x14ac:dyDescent="0.25">
      <c r="A10710" s="323"/>
    </row>
    <row r="10711" spans="1:1" x14ac:dyDescent="0.25">
      <c r="A10711" s="323"/>
    </row>
    <row r="10712" spans="1:1" x14ac:dyDescent="0.25">
      <c r="A10712" s="323"/>
    </row>
    <row r="10713" spans="1:1" x14ac:dyDescent="0.25">
      <c r="A10713" s="323"/>
    </row>
    <row r="10714" spans="1:1" x14ac:dyDescent="0.25">
      <c r="A10714" s="323"/>
    </row>
    <row r="10715" spans="1:1" x14ac:dyDescent="0.25">
      <c r="A10715" s="323"/>
    </row>
    <row r="10716" spans="1:1" x14ac:dyDescent="0.25">
      <c r="A10716" s="323"/>
    </row>
    <row r="10717" spans="1:1" x14ac:dyDescent="0.25">
      <c r="A10717" s="323"/>
    </row>
    <row r="10718" spans="1:1" x14ac:dyDescent="0.25">
      <c r="A10718" s="323"/>
    </row>
    <row r="10719" spans="1:1" x14ac:dyDescent="0.25">
      <c r="A10719" s="323"/>
    </row>
    <row r="10720" spans="1:1" x14ac:dyDescent="0.25">
      <c r="A10720" s="323"/>
    </row>
    <row r="10721" spans="1:1" x14ac:dyDescent="0.25">
      <c r="A10721" s="323"/>
    </row>
    <row r="10722" spans="1:1" x14ac:dyDescent="0.25">
      <c r="A10722" s="323"/>
    </row>
    <row r="10723" spans="1:1" x14ac:dyDescent="0.25">
      <c r="A10723" s="323"/>
    </row>
    <row r="10724" spans="1:1" x14ac:dyDescent="0.25">
      <c r="A10724" s="323"/>
    </row>
    <row r="10725" spans="1:1" x14ac:dyDescent="0.25">
      <c r="A10725" s="323"/>
    </row>
    <row r="10726" spans="1:1" x14ac:dyDescent="0.25">
      <c r="A10726" s="323"/>
    </row>
    <row r="10727" spans="1:1" x14ac:dyDescent="0.25">
      <c r="A10727" s="323"/>
    </row>
    <row r="10728" spans="1:1" x14ac:dyDescent="0.25">
      <c r="A10728" s="323"/>
    </row>
    <row r="10729" spans="1:1" x14ac:dyDescent="0.25">
      <c r="A10729" s="323"/>
    </row>
    <row r="10730" spans="1:1" x14ac:dyDescent="0.25">
      <c r="A10730" s="323"/>
    </row>
    <row r="10731" spans="1:1" x14ac:dyDescent="0.25">
      <c r="A10731" s="323"/>
    </row>
    <row r="10732" spans="1:1" x14ac:dyDescent="0.25">
      <c r="A10732" s="323"/>
    </row>
    <row r="10733" spans="1:1" x14ac:dyDescent="0.25">
      <c r="A10733" s="323"/>
    </row>
    <row r="10734" spans="1:1" x14ac:dyDescent="0.25">
      <c r="A10734" s="323"/>
    </row>
    <row r="10735" spans="1:1" x14ac:dyDescent="0.25">
      <c r="A10735" s="323"/>
    </row>
    <row r="10736" spans="1:1" x14ac:dyDescent="0.25">
      <c r="A10736" s="323"/>
    </row>
    <row r="10737" spans="1:1" x14ac:dyDescent="0.25">
      <c r="A10737" s="323"/>
    </row>
    <row r="10738" spans="1:1" x14ac:dyDescent="0.25">
      <c r="A10738" s="323"/>
    </row>
    <row r="10739" spans="1:1" x14ac:dyDescent="0.25">
      <c r="A10739" s="323"/>
    </row>
    <row r="10740" spans="1:1" x14ac:dyDescent="0.25">
      <c r="A10740" s="323"/>
    </row>
    <row r="10741" spans="1:1" x14ac:dyDescent="0.25">
      <c r="A10741" s="323"/>
    </row>
    <row r="10742" spans="1:1" x14ac:dyDescent="0.25">
      <c r="A10742" s="323"/>
    </row>
    <row r="10743" spans="1:1" x14ac:dyDescent="0.25">
      <c r="A10743" s="323"/>
    </row>
    <row r="10744" spans="1:1" x14ac:dyDescent="0.25">
      <c r="A10744" s="323"/>
    </row>
    <row r="10745" spans="1:1" x14ac:dyDescent="0.25">
      <c r="A10745" s="323"/>
    </row>
    <row r="10746" spans="1:1" x14ac:dyDescent="0.25">
      <c r="A10746" s="323"/>
    </row>
    <row r="10747" spans="1:1" x14ac:dyDescent="0.25">
      <c r="A10747" s="323"/>
    </row>
    <row r="10748" spans="1:1" x14ac:dyDescent="0.25">
      <c r="A10748" s="323"/>
    </row>
    <row r="10749" spans="1:1" x14ac:dyDescent="0.25">
      <c r="A10749" s="323"/>
    </row>
    <row r="10750" spans="1:1" x14ac:dyDescent="0.25">
      <c r="A10750" s="323"/>
    </row>
    <row r="10751" spans="1:1" x14ac:dyDescent="0.25">
      <c r="A10751" s="323"/>
    </row>
    <row r="10752" spans="1:1" x14ac:dyDescent="0.25">
      <c r="A10752" s="323"/>
    </row>
    <row r="10753" spans="1:1" x14ac:dyDescent="0.25">
      <c r="A10753" s="323"/>
    </row>
    <row r="10754" spans="1:1" x14ac:dyDescent="0.25">
      <c r="A10754" s="323"/>
    </row>
    <row r="10755" spans="1:1" x14ac:dyDescent="0.25">
      <c r="A10755" s="323"/>
    </row>
    <row r="10756" spans="1:1" x14ac:dyDescent="0.25">
      <c r="A10756" s="323"/>
    </row>
    <row r="10757" spans="1:1" x14ac:dyDescent="0.25">
      <c r="A10757" s="323"/>
    </row>
    <row r="10758" spans="1:1" x14ac:dyDescent="0.25">
      <c r="A10758" s="323"/>
    </row>
    <row r="10759" spans="1:1" x14ac:dyDescent="0.25">
      <c r="A10759" s="323"/>
    </row>
    <row r="10760" spans="1:1" x14ac:dyDescent="0.25">
      <c r="A10760" s="323"/>
    </row>
    <row r="10761" spans="1:1" x14ac:dyDescent="0.25">
      <c r="A10761" s="323"/>
    </row>
    <row r="10762" spans="1:1" x14ac:dyDescent="0.25">
      <c r="A10762" s="323"/>
    </row>
    <row r="10763" spans="1:1" x14ac:dyDescent="0.25">
      <c r="A10763" s="323"/>
    </row>
    <row r="10764" spans="1:1" x14ac:dyDescent="0.25">
      <c r="A10764" s="323"/>
    </row>
    <row r="10765" spans="1:1" x14ac:dyDescent="0.25">
      <c r="A10765" s="323"/>
    </row>
    <row r="10766" spans="1:1" x14ac:dyDescent="0.25">
      <c r="A10766" s="323"/>
    </row>
    <row r="10767" spans="1:1" x14ac:dyDescent="0.25">
      <c r="A10767" s="323"/>
    </row>
    <row r="10768" spans="1:1" x14ac:dyDescent="0.25">
      <c r="A10768" s="323"/>
    </row>
    <row r="10769" spans="1:1" x14ac:dyDescent="0.25">
      <c r="A10769" s="323"/>
    </row>
    <row r="10770" spans="1:1" x14ac:dyDescent="0.25">
      <c r="A10770" s="323"/>
    </row>
    <row r="10771" spans="1:1" x14ac:dyDescent="0.25">
      <c r="A10771" s="323"/>
    </row>
    <row r="10772" spans="1:1" x14ac:dyDescent="0.25">
      <c r="A10772" s="323"/>
    </row>
    <row r="10773" spans="1:1" x14ac:dyDescent="0.25">
      <c r="A10773" s="323"/>
    </row>
    <row r="10774" spans="1:1" x14ac:dyDescent="0.25">
      <c r="A10774" s="323"/>
    </row>
    <row r="10775" spans="1:1" x14ac:dyDescent="0.25">
      <c r="A10775" s="323"/>
    </row>
    <row r="10776" spans="1:1" x14ac:dyDescent="0.25">
      <c r="A10776" s="323"/>
    </row>
    <row r="10777" spans="1:1" x14ac:dyDescent="0.25">
      <c r="A10777" s="323"/>
    </row>
    <row r="10778" spans="1:1" x14ac:dyDescent="0.25">
      <c r="A10778" s="323"/>
    </row>
    <row r="10779" spans="1:1" x14ac:dyDescent="0.25">
      <c r="A10779" s="323"/>
    </row>
    <row r="10780" spans="1:1" x14ac:dyDescent="0.25">
      <c r="A10780" s="323"/>
    </row>
    <row r="10781" spans="1:1" x14ac:dyDescent="0.25">
      <c r="A10781" s="323"/>
    </row>
    <row r="10782" spans="1:1" x14ac:dyDescent="0.25">
      <c r="A10782" s="323"/>
    </row>
    <row r="10783" spans="1:1" x14ac:dyDescent="0.25">
      <c r="A10783" s="323"/>
    </row>
    <row r="10784" spans="1:1" x14ac:dyDescent="0.25">
      <c r="A10784" s="323"/>
    </row>
    <row r="10785" spans="1:1" x14ac:dyDescent="0.25">
      <c r="A10785" s="323"/>
    </row>
    <row r="10786" spans="1:1" x14ac:dyDescent="0.25">
      <c r="A10786" s="323"/>
    </row>
    <row r="10787" spans="1:1" x14ac:dyDescent="0.25">
      <c r="A10787" s="323"/>
    </row>
    <row r="10788" spans="1:1" x14ac:dyDescent="0.25">
      <c r="A10788" s="323"/>
    </row>
    <row r="10789" spans="1:1" x14ac:dyDescent="0.25">
      <c r="A10789" s="323"/>
    </row>
    <row r="10790" spans="1:1" x14ac:dyDescent="0.25">
      <c r="A10790" s="323"/>
    </row>
    <row r="10791" spans="1:1" x14ac:dyDescent="0.25">
      <c r="A10791" s="323"/>
    </row>
    <row r="10792" spans="1:1" x14ac:dyDescent="0.25">
      <c r="A10792" s="323"/>
    </row>
    <row r="10793" spans="1:1" x14ac:dyDescent="0.25">
      <c r="A10793" s="323"/>
    </row>
    <row r="10794" spans="1:1" x14ac:dyDescent="0.25">
      <c r="A10794" s="323"/>
    </row>
    <row r="10795" spans="1:1" x14ac:dyDescent="0.25">
      <c r="A10795" s="323"/>
    </row>
    <row r="10796" spans="1:1" x14ac:dyDescent="0.25">
      <c r="A10796" s="323"/>
    </row>
    <row r="10797" spans="1:1" x14ac:dyDescent="0.25">
      <c r="A10797" s="323"/>
    </row>
    <row r="10798" spans="1:1" x14ac:dyDescent="0.25">
      <c r="A10798" s="323"/>
    </row>
    <row r="10799" spans="1:1" x14ac:dyDescent="0.25">
      <c r="A10799" s="323"/>
    </row>
    <row r="10800" spans="1:1" x14ac:dyDescent="0.25">
      <c r="A10800" s="323"/>
    </row>
    <row r="10801" spans="1:1" x14ac:dyDescent="0.25">
      <c r="A10801" s="323"/>
    </row>
    <row r="10802" spans="1:1" x14ac:dyDescent="0.25">
      <c r="A10802" s="323"/>
    </row>
    <row r="10803" spans="1:1" x14ac:dyDescent="0.25">
      <c r="A10803" s="323"/>
    </row>
    <row r="10804" spans="1:1" x14ac:dyDescent="0.25">
      <c r="A10804" s="323"/>
    </row>
    <row r="10805" spans="1:1" x14ac:dyDescent="0.25">
      <c r="A10805" s="323"/>
    </row>
    <row r="10806" spans="1:1" x14ac:dyDescent="0.25">
      <c r="A10806" s="323"/>
    </row>
    <row r="10807" spans="1:1" x14ac:dyDescent="0.25">
      <c r="A10807" s="323"/>
    </row>
    <row r="10808" spans="1:1" x14ac:dyDescent="0.25">
      <c r="A10808" s="323"/>
    </row>
    <row r="10809" spans="1:1" x14ac:dyDescent="0.25">
      <c r="A10809" s="323"/>
    </row>
    <row r="10810" spans="1:1" x14ac:dyDescent="0.25">
      <c r="A10810" s="323"/>
    </row>
    <row r="10811" spans="1:1" x14ac:dyDescent="0.25">
      <c r="A10811" s="323"/>
    </row>
    <row r="10812" spans="1:1" x14ac:dyDescent="0.25">
      <c r="A10812" s="323"/>
    </row>
    <row r="10813" spans="1:1" x14ac:dyDescent="0.25">
      <c r="A10813" s="323"/>
    </row>
    <row r="10814" spans="1:1" x14ac:dyDescent="0.25">
      <c r="A10814" s="323"/>
    </row>
    <row r="10815" spans="1:1" x14ac:dyDescent="0.25">
      <c r="A10815" s="323"/>
    </row>
    <row r="10816" spans="1:1" x14ac:dyDescent="0.25">
      <c r="A10816" s="323"/>
    </row>
    <row r="10817" spans="1:1" x14ac:dyDescent="0.25">
      <c r="A10817" s="323"/>
    </row>
    <row r="10818" spans="1:1" x14ac:dyDescent="0.25">
      <c r="A10818" s="323"/>
    </row>
    <row r="10819" spans="1:1" x14ac:dyDescent="0.25">
      <c r="A10819" s="323"/>
    </row>
    <row r="10820" spans="1:1" x14ac:dyDescent="0.25">
      <c r="A10820" s="323"/>
    </row>
    <row r="10821" spans="1:1" x14ac:dyDescent="0.25">
      <c r="A10821" s="323"/>
    </row>
    <row r="10822" spans="1:1" x14ac:dyDescent="0.25">
      <c r="A10822" s="323"/>
    </row>
    <row r="10823" spans="1:1" x14ac:dyDescent="0.25">
      <c r="A10823" s="323"/>
    </row>
    <row r="10824" spans="1:1" x14ac:dyDescent="0.25">
      <c r="A10824" s="323"/>
    </row>
    <row r="10825" spans="1:1" x14ac:dyDescent="0.25">
      <c r="A10825" s="323"/>
    </row>
    <row r="10826" spans="1:1" x14ac:dyDescent="0.25">
      <c r="A10826" s="323"/>
    </row>
    <row r="10827" spans="1:1" x14ac:dyDescent="0.25">
      <c r="A10827" s="323"/>
    </row>
    <row r="10828" spans="1:1" x14ac:dyDescent="0.25">
      <c r="A10828" s="323"/>
    </row>
    <row r="10829" spans="1:1" x14ac:dyDescent="0.25">
      <c r="A10829" s="323"/>
    </row>
    <row r="10830" spans="1:1" x14ac:dyDescent="0.25">
      <c r="A10830" s="323"/>
    </row>
    <row r="10831" spans="1:1" x14ac:dyDescent="0.25">
      <c r="A10831" s="323"/>
    </row>
    <row r="10832" spans="1:1" x14ac:dyDescent="0.25">
      <c r="A10832" s="323"/>
    </row>
    <row r="10833" spans="1:1" x14ac:dyDescent="0.25">
      <c r="A10833" s="323"/>
    </row>
    <row r="10834" spans="1:1" x14ac:dyDescent="0.25">
      <c r="A10834" s="323"/>
    </row>
    <row r="10835" spans="1:1" x14ac:dyDescent="0.25">
      <c r="A10835" s="323"/>
    </row>
    <row r="10836" spans="1:1" x14ac:dyDescent="0.25">
      <c r="A10836" s="323"/>
    </row>
    <row r="10837" spans="1:1" x14ac:dyDescent="0.25">
      <c r="A10837" s="323"/>
    </row>
    <row r="10838" spans="1:1" x14ac:dyDescent="0.25">
      <c r="A10838" s="323"/>
    </row>
    <row r="10839" spans="1:1" x14ac:dyDescent="0.25">
      <c r="A10839" s="323"/>
    </row>
    <row r="10840" spans="1:1" x14ac:dyDescent="0.25">
      <c r="A10840" s="323"/>
    </row>
    <row r="10841" spans="1:1" x14ac:dyDescent="0.25">
      <c r="A10841" s="323"/>
    </row>
    <row r="10842" spans="1:1" x14ac:dyDescent="0.25">
      <c r="A10842" s="323"/>
    </row>
    <row r="10843" spans="1:1" x14ac:dyDescent="0.25">
      <c r="A10843" s="323"/>
    </row>
    <row r="10844" spans="1:1" x14ac:dyDescent="0.25">
      <c r="A10844" s="323"/>
    </row>
    <row r="10845" spans="1:1" x14ac:dyDescent="0.25">
      <c r="A10845" s="323"/>
    </row>
    <row r="10846" spans="1:1" x14ac:dyDescent="0.25">
      <c r="A10846" s="323"/>
    </row>
    <row r="10847" spans="1:1" x14ac:dyDescent="0.25">
      <c r="A10847" s="323"/>
    </row>
    <row r="10848" spans="1:1" x14ac:dyDescent="0.25">
      <c r="A10848" s="323"/>
    </row>
    <row r="10849" spans="1:1" x14ac:dyDescent="0.25">
      <c r="A10849" s="323"/>
    </row>
    <row r="10850" spans="1:1" x14ac:dyDescent="0.25">
      <c r="A10850" s="323"/>
    </row>
    <row r="10851" spans="1:1" x14ac:dyDescent="0.25">
      <c r="A10851" s="323"/>
    </row>
    <row r="10852" spans="1:1" x14ac:dyDescent="0.25">
      <c r="A10852" s="323"/>
    </row>
    <row r="10853" spans="1:1" x14ac:dyDescent="0.25">
      <c r="A10853" s="323"/>
    </row>
    <row r="10854" spans="1:1" x14ac:dyDescent="0.25">
      <c r="A10854" s="323"/>
    </row>
    <row r="10855" spans="1:1" x14ac:dyDescent="0.25">
      <c r="A10855" s="323"/>
    </row>
    <row r="10856" spans="1:1" x14ac:dyDescent="0.25">
      <c r="A10856" s="323"/>
    </row>
    <row r="10857" spans="1:1" x14ac:dyDescent="0.25">
      <c r="A10857" s="323"/>
    </row>
    <row r="10858" spans="1:1" x14ac:dyDescent="0.25">
      <c r="A10858" s="323"/>
    </row>
    <row r="10859" spans="1:1" x14ac:dyDescent="0.25">
      <c r="A10859" s="323"/>
    </row>
    <row r="10860" spans="1:1" x14ac:dyDescent="0.25">
      <c r="A10860" s="323"/>
    </row>
    <row r="10861" spans="1:1" x14ac:dyDescent="0.25">
      <c r="A10861" s="323"/>
    </row>
    <row r="10862" spans="1:1" x14ac:dyDescent="0.25">
      <c r="A10862" s="323"/>
    </row>
    <row r="10863" spans="1:1" x14ac:dyDescent="0.25">
      <c r="A10863" s="323"/>
    </row>
    <row r="10864" spans="1:1" x14ac:dyDescent="0.25">
      <c r="A10864" s="323"/>
    </row>
    <row r="10865" spans="1:1" x14ac:dyDescent="0.25">
      <c r="A10865" s="323"/>
    </row>
    <row r="10866" spans="1:1" x14ac:dyDescent="0.25">
      <c r="A10866" s="323"/>
    </row>
    <row r="10867" spans="1:1" x14ac:dyDescent="0.25">
      <c r="A10867" s="323"/>
    </row>
    <row r="10868" spans="1:1" x14ac:dyDescent="0.25">
      <c r="A10868" s="323"/>
    </row>
    <row r="10869" spans="1:1" x14ac:dyDescent="0.25">
      <c r="A10869" s="323"/>
    </row>
    <row r="10870" spans="1:1" x14ac:dyDescent="0.25">
      <c r="A10870" s="323"/>
    </row>
    <row r="10871" spans="1:1" x14ac:dyDescent="0.25">
      <c r="A10871" s="323"/>
    </row>
    <row r="10872" spans="1:1" x14ac:dyDescent="0.25">
      <c r="A10872" s="323"/>
    </row>
    <row r="10873" spans="1:1" x14ac:dyDescent="0.25">
      <c r="A10873" s="323"/>
    </row>
    <row r="10874" spans="1:1" x14ac:dyDescent="0.25">
      <c r="A10874" s="323"/>
    </row>
    <row r="10875" spans="1:1" x14ac:dyDescent="0.25">
      <c r="A10875" s="323"/>
    </row>
    <row r="10876" spans="1:1" x14ac:dyDescent="0.25">
      <c r="A10876" s="323"/>
    </row>
    <row r="10877" spans="1:1" x14ac:dyDescent="0.25">
      <c r="A10877" s="323"/>
    </row>
    <row r="10878" spans="1:1" x14ac:dyDescent="0.25">
      <c r="A10878" s="323"/>
    </row>
    <row r="10879" spans="1:1" x14ac:dyDescent="0.25">
      <c r="A10879" s="323"/>
    </row>
    <row r="10880" spans="1:1" x14ac:dyDescent="0.25">
      <c r="A10880" s="323"/>
    </row>
    <row r="10881" spans="1:1" x14ac:dyDescent="0.25">
      <c r="A10881" s="323"/>
    </row>
    <row r="10882" spans="1:1" x14ac:dyDescent="0.25">
      <c r="A10882" s="323"/>
    </row>
    <row r="10883" spans="1:1" x14ac:dyDescent="0.25">
      <c r="A10883" s="323"/>
    </row>
    <row r="10884" spans="1:1" x14ac:dyDescent="0.25">
      <c r="A10884" s="323"/>
    </row>
    <row r="10885" spans="1:1" x14ac:dyDescent="0.25">
      <c r="A10885" s="323"/>
    </row>
    <row r="10886" spans="1:1" x14ac:dyDescent="0.25">
      <c r="A10886" s="323"/>
    </row>
    <row r="10887" spans="1:1" x14ac:dyDescent="0.25">
      <c r="A10887" s="323"/>
    </row>
    <row r="10888" spans="1:1" x14ac:dyDescent="0.25">
      <c r="A10888" s="323"/>
    </row>
    <row r="10889" spans="1:1" x14ac:dyDescent="0.25">
      <c r="A10889" s="323"/>
    </row>
    <row r="10890" spans="1:1" x14ac:dyDescent="0.25">
      <c r="A10890" s="323"/>
    </row>
    <row r="10891" spans="1:1" x14ac:dyDescent="0.25">
      <c r="A10891" s="323"/>
    </row>
    <row r="10892" spans="1:1" x14ac:dyDescent="0.25">
      <c r="A10892" s="323"/>
    </row>
    <row r="10893" spans="1:1" x14ac:dyDescent="0.25">
      <c r="A10893" s="323"/>
    </row>
    <row r="10894" spans="1:1" x14ac:dyDescent="0.25">
      <c r="A10894" s="323"/>
    </row>
    <row r="10895" spans="1:1" x14ac:dyDescent="0.25">
      <c r="A10895" s="323"/>
    </row>
    <row r="10896" spans="1:1" x14ac:dyDescent="0.25">
      <c r="A10896" s="323"/>
    </row>
    <row r="10897" spans="1:1" x14ac:dyDescent="0.25">
      <c r="A10897" s="323"/>
    </row>
    <row r="10898" spans="1:1" x14ac:dyDescent="0.25">
      <c r="A10898" s="323"/>
    </row>
    <row r="10899" spans="1:1" x14ac:dyDescent="0.25">
      <c r="A10899" s="323"/>
    </row>
    <row r="10900" spans="1:1" x14ac:dyDescent="0.25">
      <c r="A10900" s="323"/>
    </row>
    <row r="10901" spans="1:1" x14ac:dyDescent="0.25">
      <c r="A10901" s="323"/>
    </row>
    <row r="10902" spans="1:1" x14ac:dyDescent="0.25">
      <c r="A10902" s="323"/>
    </row>
    <row r="10903" spans="1:1" x14ac:dyDescent="0.25">
      <c r="A10903" s="323"/>
    </row>
    <row r="10904" spans="1:1" x14ac:dyDescent="0.25">
      <c r="A10904" s="323"/>
    </row>
    <row r="10905" spans="1:1" x14ac:dyDescent="0.25">
      <c r="A10905" s="323"/>
    </row>
    <row r="10906" spans="1:1" x14ac:dyDescent="0.25">
      <c r="A10906" s="323"/>
    </row>
    <row r="10907" spans="1:1" x14ac:dyDescent="0.25">
      <c r="A10907" s="323"/>
    </row>
    <row r="10908" spans="1:1" x14ac:dyDescent="0.25">
      <c r="A10908" s="323"/>
    </row>
    <row r="10909" spans="1:1" x14ac:dyDescent="0.25">
      <c r="A10909" s="323"/>
    </row>
    <row r="10910" spans="1:1" x14ac:dyDescent="0.25">
      <c r="A10910" s="323"/>
    </row>
    <row r="10911" spans="1:1" x14ac:dyDescent="0.25">
      <c r="A10911" s="323"/>
    </row>
    <row r="10912" spans="1:1" x14ac:dyDescent="0.25">
      <c r="A10912" s="323"/>
    </row>
    <row r="10913" spans="1:1" x14ac:dyDescent="0.25">
      <c r="A10913" s="323"/>
    </row>
    <row r="10914" spans="1:1" x14ac:dyDescent="0.25">
      <c r="A10914" s="323"/>
    </row>
    <row r="10915" spans="1:1" x14ac:dyDescent="0.25">
      <c r="A10915" s="323"/>
    </row>
    <row r="10916" spans="1:1" x14ac:dyDescent="0.25">
      <c r="A10916" s="323"/>
    </row>
    <row r="10917" spans="1:1" x14ac:dyDescent="0.25">
      <c r="A10917" s="323"/>
    </row>
    <row r="10918" spans="1:1" x14ac:dyDescent="0.25">
      <c r="A10918" s="323"/>
    </row>
    <row r="10919" spans="1:1" x14ac:dyDescent="0.25">
      <c r="A10919" s="323"/>
    </row>
    <row r="10920" spans="1:1" x14ac:dyDescent="0.25">
      <c r="A10920" s="323"/>
    </row>
    <row r="10921" spans="1:1" x14ac:dyDescent="0.25">
      <c r="A10921" s="323"/>
    </row>
    <row r="10922" spans="1:1" x14ac:dyDescent="0.25">
      <c r="A10922" s="323"/>
    </row>
    <row r="10923" spans="1:1" x14ac:dyDescent="0.25">
      <c r="A10923" s="323"/>
    </row>
    <row r="10924" spans="1:1" x14ac:dyDescent="0.25">
      <c r="A10924" s="323"/>
    </row>
    <row r="10925" spans="1:1" x14ac:dyDescent="0.25">
      <c r="A10925" s="323"/>
    </row>
    <row r="10926" spans="1:1" x14ac:dyDescent="0.25">
      <c r="A10926" s="323"/>
    </row>
    <row r="10927" spans="1:1" x14ac:dyDescent="0.25">
      <c r="A10927" s="323"/>
    </row>
    <row r="10928" spans="1:1" x14ac:dyDescent="0.25">
      <c r="A10928" s="323"/>
    </row>
    <row r="10929" spans="1:1" x14ac:dyDescent="0.25">
      <c r="A10929" s="323"/>
    </row>
    <row r="10930" spans="1:1" x14ac:dyDescent="0.25">
      <c r="A10930" s="323"/>
    </row>
    <row r="10931" spans="1:1" x14ac:dyDescent="0.25">
      <c r="A10931" s="323"/>
    </row>
    <row r="10932" spans="1:1" x14ac:dyDescent="0.25">
      <c r="A10932" s="323"/>
    </row>
    <row r="10933" spans="1:1" x14ac:dyDescent="0.25">
      <c r="A10933" s="323"/>
    </row>
    <row r="10934" spans="1:1" x14ac:dyDescent="0.25">
      <c r="A10934" s="323"/>
    </row>
    <row r="10935" spans="1:1" x14ac:dyDescent="0.25">
      <c r="A10935" s="323"/>
    </row>
    <row r="10936" spans="1:1" x14ac:dyDescent="0.25">
      <c r="A10936" s="323"/>
    </row>
    <row r="10937" spans="1:1" x14ac:dyDescent="0.25">
      <c r="A10937" s="323"/>
    </row>
    <row r="10938" spans="1:1" x14ac:dyDescent="0.25">
      <c r="A10938" s="323"/>
    </row>
    <row r="10939" spans="1:1" x14ac:dyDescent="0.25">
      <c r="A10939" s="323"/>
    </row>
    <row r="10940" spans="1:1" x14ac:dyDescent="0.25">
      <c r="A10940" s="323"/>
    </row>
    <row r="10941" spans="1:1" x14ac:dyDescent="0.25">
      <c r="A10941" s="323"/>
    </row>
    <row r="10942" spans="1:1" x14ac:dyDescent="0.25">
      <c r="A10942" s="323"/>
    </row>
    <row r="10943" spans="1:1" x14ac:dyDescent="0.25">
      <c r="A10943" s="323"/>
    </row>
    <row r="10944" spans="1:1" x14ac:dyDescent="0.25">
      <c r="A10944" s="323"/>
    </row>
    <row r="10945" spans="1:1" x14ac:dyDescent="0.25">
      <c r="A10945" s="323"/>
    </row>
    <row r="10946" spans="1:1" x14ac:dyDescent="0.25">
      <c r="A10946" s="323"/>
    </row>
    <row r="10947" spans="1:1" x14ac:dyDescent="0.25">
      <c r="A10947" s="323"/>
    </row>
    <row r="10948" spans="1:1" x14ac:dyDescent="0.25">
      <c r="A10948" s="323"/>
    </row>
    <row r="10949" spans="1:1" x14ac:dyDescent="0.25">
      <c r="A10949" s="323"/>
    </row>
    <row r="10950" spans="1:1" x14ac:dyDescent="0.25">
      <c r="A10950" s="323"/>
    </row>
    <row r="10951" spans="1:1" x14ac:dyDescent="0.25">
      <c r="A10951" s="323"/>
    </row>
    <row r="10952" spans="1:1" x14ac:dyDescent="0.25">
      <c r="A10952" s="323"/>
    </row>
    <row r="10953" spans="1:1" x14ac:dyDescent="0.25">
      <c r="A10953" s="323"/>
    </row>
    <row r="10954" spans="1:1" x14ac:dyDescent="0.25">
      <c r="A10954" s="323"/>
    </row>
    <row r="10955" spans="1:1" x14ac:dyDescent="0.25">
      <c r="A10955" s="323"/>
    </row>
    <row r="10956" spans="1:1" x14ac:dyDescent="0.25">
      <c r="A10956" s="323"/>
    </row>
    <row r="10957" spans="1:1" x14ac:dyDescent="0.25">
      <c r="A10957" s="323"/>
    </row>
    <row r="10958" spans="1:1" x14ac:dyDescent="0.25">
      <c r="A10958" s="323"/>
    </row>
    <row r="10959" spans="1:1" x14ac:dyDescent="0.25">
      <c r="A10959" s="323"/>
    </row>
    <row r="10960" spans="1:1" x14ac:dyDescent="0.25">
      <c r="A10960" s="323"/>
    </row>
    <row r="10961" spans="1:1" x14ac:dyDescent="0.25">
      <c r="A10961" s="323"/>
    </row>
    <row r="10962" spans="1:1" x14ac:dyDescent="0.25">
      <c r="A10962" s="323"/>
    </row>
    <row r="10963" spans="1:1" x14ac:dyDescent="0.25">
      <c r="A10963" s="323"/>
    </row>
    <row r="10964" spans="1:1" x14ac:dyDescent="0.25">
      <c r="A10964" s="323"/>
    </row>
    <row r="10965" spans="1:1" x14ac:dyDescent="0.25">
      <c r="A10965" s="323"/>
    </row>
    <row r="10966" spans="1:1" x14ac:dyDescent="0.25">
      <c r="A10966" s="323"/>
    </row>
    <row r="10967" spans="1:1" x14ac:dyDescent="0.25">
      <c r="A10967" s="323"/>
    </row>
    <row r="10968" spans="1:1" x14ac:dyDescent="0.25">
      <c r="A10968" s="323"/>
    </row>
    <row r="10969" spans="1:1" x14ac:dyDescent="0.25">
      <c r="A10969" s="323"/>
    </row>
    <row r="10970" spans="1:1" x14ac:dyDescent="0.25">
      <c r="A10970" s="323"/>
    </row>
    <row r="10971" spans="1:1" x14ac:dyDescent="0.25">
      <c r="A10971" s="323"/>
    </row>
    <row r="10972" spans="1:1" x14ac:dyDescent="0.25">
      <c r="A10972" s="323"/>
    </row>
    <row r="10973" spans="1:1" x14ac:dyDescent="0.25">
      <c r="A10973" s="323"/>
    </row>
    <row r="10974" spans="1:1" x14ac:dyDescent="0.25">
      <c r="A10974" s="323"/>
    </row>
    <row r="10975" spans="1:1" x14ac:dyDescent="0.25">
      <c r="A10975" s="323"/>
    </row>
    <row r="10976" spans="1:1" x14ac:dyDescent="0.25">
      <c r="A10976" s="323"/>
    </row>
    <row r="10977" spans="1:1" x14ac:dyDescent="0.25">
      <c r="A10977" s="323"/>
    </row>
    <row r="10978" spans="1:1" x14ac:dyDescent="0.25">
      <c r="A10978" s="323"/>
    </row>
    <row r="10979" spans="1:1" x14ac:dyDescent="0.25">
      <c r="A10979" s="323"/>
    </row>
    <row r="10980" spans="1:1" x14ac:dyDescent="0.25">
      <c r="A10980" s="323"/>
    </row>
    <row r="10981" spans="1:1" x14ac:dyDescent="0.25">
      <c r="A10981" s="323"/>
    </row>
    <row r="10982" spans="1:1" x14ac:dyDescent="0.25">
      <c r="A10982" s="323"/>
    </row>
    <row r="10983" spans="1:1" x14ac:dyDescent="0.25">
      <c r="A10983" s="323"/>
    </row>
    <row r="10984" spans="1:1" x14ac:dyDescent="0.25">
      <c r="A10984" s="323"/>
    </row>
    <row r="10985" spans="1:1" x14ac:dyDescent="0.25">
      <c r="A10985" s="323"/>
    </row>
    <row r="10986" spans="1:1" x14ac:dyDescent="0.25">
      <c r="A10986" s="323"/>
    </row>
    <row r="10987" spans="1:1" x14ac:dyDescent="0.25">
      <c r="A10987" s="323"/>
    </row>
    <row r="10988" spans="1:1" x14ac:dyDescent="0.25">
      <c r="A10988" s="323"/>
    </row>
    <row r="10989" spans="1:1" x14ac:dyDescent="0.25">
      <c r="A10989" s="323"/>
    </row>
    <row r="10990" spans="1:1" x14ac:dyDescent="0.25">
      <c r="A10990" s="323"/>
    </row>
    <row r="10991" spans="1:1" x14ac:dyDescent="0.25">
      <c r="A10991" s="323"/>
    </row>
    <row r="10992" spans="1:1" x14ac:dyDescent="0.25">
      <c r="A10992" s="323"/>
    </row>
    <row r="10993" spans="1:1" x14ac:dyDescent="0.25">
      <c r="A10993" s="323"/>
    </row>
    <row r="10994" spans="1:1" x14ac:dyDescent="0.25">
      <c r="A10994" s="323"/>
    </row>
    <row r="10995" spans="1:1" x14ac:dyDescent="0.25">
      <c r="A10995" s="323"/>
    </row>
    <row r="10996" spans="1:1" x14ac:dyDescent="0.25">
      <c r="A10996" s="323"/>
    </row>
    <row r="10997" spans="1:1" x14ac:dyDescent="0.25">
      <c r="A10997" s="323"/>
    </row>
    <row r="10998" spans="1:1" x14ac:dyDescent="0.25">
      <c r="A10998" s="323"/>
    </row>
    <row r="10999" spans="1:1" x14ac:dyDescent="0.25">
      <c r="A10999" s="323"/>
    </row>
    <row r="11000" spans="1:1" x14ac:dyDescent="0.25">
      <c r="A11000" s="323"/>
    </row>
    <row r="11001" spans="1:1" x14ac:dyDescent="0.25">
      <c r="A11001" s="323"/>
    </row>
    <row r="11002" spans="1:1" x14ac:dyDescent="0.25">
      <c r="A11002" s="323"/>
    </row>
    <row r="11003" spans="1:1" x14ac:dyDescent="0.25">
      <c r="A11003" s="323"/>
    </row>
    <row r="11004" spans="1:1" x14ac:dyDescent="0.25">
      <c r="A11004" s="323"/>
    </row>
    <row r="11005" spans="1:1" x14ac:dyDescent="0.25">
      <c r="A11005" s="323"/>
    </row>
    <row r="11006" spans="1:1" x14ac:dyDescent="0.25">
      <c r="A11006" s="323"/>
    </row>
    <row r="11007" spans="1:1" x14ac:dyDescent="0.25">
      <c r="A11007" s="323"/>
    </row>
    <row r="11008" spans="1:1" x14ac:dyDescent="0.25">
      <c r="A11008" s="323"/>
    </row>
    <row r="11009" spans="1:1" x14ac:dyDescent="0.25">
      <c r="A11009" s="323"/>
    </row>
    <row r="11010" spans="1:1" x14ac:dyDescent="0.25">
      <c r="A11010" s="323"/>
    </row>
    <row r="11011" spans="1:1" x14ac:dyDescent="0.25">
      <c r="A11011" s="323"/>
    </row>
    <row r="11012" spans="1:1" x14ac:dyDescent="0.25">
      <c r="A11012" s="323"/>
    </row>
    <row r="11013" spans="1:1" x14ac:dyDescent="0.25">
      <c r="A11013" s="323"/>
    </row>
    <row r="11014" spans="1:1" x14ac:dyDescent="0.25">
      <c r="A11014" s="323"/>
    </row>
    <row r="11015" spans="1:1" x14ac:dyDescent="0.25">
      <c r="A11015" s="323"/>
    </row>
    <row r="11016" spans="1:1" x14ac:dyDescent="0.25">
      <c r="A11016" s="323"/>
    </row>
    <row r="11017" spans="1:1" x14ac:dyDescent="0.25">
      <c r="A11017" s="323"/>
    </row>
    <row r="11018" spans="1:1" x14ac:dyDescent="0.25">
      <c r="A11018" s="323"/>
    </row>
    <row r="11019" spans="1:1" x14ac:dyDescent="0.25">
      <c r="A11019" s="323"/>
    </row>
    <row r="11020" spans="1:1" x14ac:dyDescent="0.25">
      <c r="A11020" s="323"/>
    </row>
    <row r="11021" spans="1:1" x14ac:dyDescent="0.25">
      <c r="A11021" s="323"/>
    </row>
    <row r="11022" spans="1:1" x14ac:dyDescent="0.25">
      <c r="A11022" s="323"/>
    </row>
    <row r="11023" spans="1:1" x14ac:dyDescent="0.25">
      <c r="A11023" s="323"/>
    </row>
    <row r="11024" spans="1:1" x14ac:dyDescent="0.25">
      <c r="A11024" s="323"/>
    </row>
    <row r="11025" spans="1:1" x14ac:dyDescent="0.25">
      <c r="A11025" s="323"/>
    </row>
    <row r="11026" spans="1:1" x14ac:dyDescent="0.25">
      <c r="A11026" s="323"/>
    </row>
    <row r="11027" spans="1:1" x14ac:dyDescent="0.25">
      <c r="A11027" s="323"/>
    </row>
    <row r="11028" spans="1:1" x14ac:dyDescent="0.25">
      <c r="A11028" s="323"/>
    </row>
    <row r="11029" spans="1:1" x14ac:dyDescent="0.25">
      <c r="A11029" s="323"/>
    </row>
    <row r="11030" spans="1:1" x14ac:dyDescent="0.25">
      <c r="A11030" s="323"/>
    </row>
    <row r="11031" spans="1:1" x14ac:dyDescent="0.25">
      <c r="A11031" s="323"/>
    </row>
    <row r="11032" spans="1:1" x14ac:dyDescent="0.25">
      <c r="A11032" s="323"/>
    </row>
    <row r="11033" spans="1:1" x14ac:dyDescent="0.25">
      <c r="A11033" s="323"/>
    </row>
    <row r="11034" spans="1:1" x14ac:dyDescent="0.25">
      <c r="A11034" s="323"/>
    </row>
    <row r="11035" spans="1:1" x14ac:dyDescent="0.25">
      <c r="A11035" s="323"/>
    </row>
    <row r="11036" spans="1:1" x14ac:dyDescent="0.25">
      <c r="A11036" s="323"/>
    </row>
    <row r="11037" spans="1:1" x14ac:dyDescent="0.25">
      <c r="A11037" s="323"/>
    </row>
    <row r="11038" spans="1:1" x14ac:dyDescent="0.25">
      <c r="A11038" s="323"/>
    </row>
    <row r="11039" spans="1:1" x14ac:dyDescent="0.25">
      <c r="A11039" s="323"/>
    </row>
    <row r="11040" spans="1:1" x14ac:dyDescent="0.25">
      <c r="A11040" s="323"/>
    </row>
    <row r="11041" spans="1:1" x14ac:dyDescent="0.25">
      <c r="A11041" s="323"/>
    </row>
    <row r="11042" spans="1:1" x14ac:dyDescent="0.25">
      <c r="A11042" s="323"/>
    </row>
    <row r="11043" spans="1:1" x14ac:dyDescent="0.25">
      <c r="A11043" s="323"/>
    </row>
    <row r="11044" spans="1:1" x14ac:dyDescent="0.25">
      <c r="A11044" s="323"/>
    </row>
    <row r="11045" spans="1:1" x14ac:dyDescent="0.25">
      <c r="A11045" s="323"/>
    </row>
    <row r="11046" spans="1:1" x14ac:dyDescent="0.25">
      <c r="A11046" s="323"/>
    </row>
    <row r="11047" spans="1:1" x14ac:dyDescent="0.25">
      <c r="A11047" s="323"/>
    </row>
    <row r="11048" spans="1:1" x14ac:dyDescent="0.25">
      <c r="A11048" s="323"/>
    </row>
    <row r="11049" spans="1:1" x14ac:dyDescent="0.25">
      <c r="A11049" s="323"/>
    </row>
    <row r="11050" spans="1:1" x14ac:dyDescent="0.25">
      <c r="A11050" s="323"/>
    </row>
    <row r="11051" spans="1:1" x14ac:dyDescent="0.25">
      <c r="A11051" s="323"/>
    </row>
    <row r="11052" spans="1:1" x14ac:dyDescent="0.25">
      <c r="A11052" s="323"/>
    </row>
    <row r="11053" spans="1:1" x14ac:dyDescent="0.25">
      <c r="A11053" s="323"/>
    </row>
    <row r="11054" spans="1:1" x14ac:dyDescent="0.25">
      <c r="A11054" s="323"/>
    </row>
    <row r="11055" spans="1:1" x14ac:dyDescent="0.25">
      <c r="A11055" s="323"/>
    </row>
    <row r="11056" spans="1:1" x14ac:dyDescent="0.25">
      <c r="A11056" s="323"/>
    </row>
    <row r="11057" spans="1:1" x14ac:dyDescent="0.25">
      <c r="A11057" s="323"/>
    </row>
    <row r="11058" spans="1:1" x14ac:dyDescent="0.25">
      <c r="A11058" s="323"/>
    </row>
    <row r="11059" spans="1:1" x14ac:dyDescent="0.25">
      <c r="A11059" s="323"/>
    </row>
    <row r="11060" spans="1:1" x14ac:dyDescent="0.25">
      <c r="A11060" s="323"/>
    </row>
    <row r="11061" spans="1:1" x14ac:dyDescent="0.25">
      <c r="A11061" s="323"/>
    </row>
    <row r="11062" spans="1:1" x14ac:dyDescent="0.25">
      <c r="A11062" s="323"/>
    </row>
    <row r="11063" spans="1:1" x14ac:dyDescent="0.25">
      <c r="A11063" s="323"/>
    </row>
    <row r="11064" spans="1:1" x14ac:dyDescent="0.25">
      <c r="A11064" s="323"/>
    </row>
    <row r="11065" spans="1:1" x14ac:dyDescent="0.25">
      <c r="A11065" s="323"/>
    </row>
    <row r="11066" spans="1:1" x14ac:dyDescent="0.25">
      <c r="A11066" s="323"/>
    </row>
    <row r="11067" spans="1:1" x14ac:dyDescent="0.25">
      <c r="A11067" s="323"/>
    </row>
    <row r="11068" spans="1:1" x14ac:dyDescent="0.25">
      <c r="A11068" s="323"/>
    </row>
    <row r="11069" spans="1:1" x14ac:dyDescent="0.25">
      <c r="A11069" s="323"/>
    </row>
    <row r="11070" spans="1:1" x14ac:dyDescent="0.25">
      <c r="A11070" s="323"/>
    </row>
    <row r="11071" spans="1:1" x14ac:dyDescent="0.25">
      <c r="A11071" s="323"/>
    </row>
    <row r="11072" spans="1:1" x14ac:dyDescent="0.25">
      <c r="A11072" s="323"/>
    </row>
    <row r="11073" spans="1:1" x14ac:dyDescent="0.25">
      <c r="A11073" s="323"/>
    </row>
    <row r="11074" spans="1:1" x14ac:dyDescent="0.25">
      <c r="A11074" s="323"/>
    </row>
    <row r="11075" spans="1:1" x14ac:dyDescent="0.25">
      <c r="A11075" s="323"/>
    </row>
    <row r="11076" spans="1:1" x14ac:dyDescent="0.25">
      <c r="A11076" s="323"/>
    </row>
    <row r="11077" spans="1:1" x14ac:dyDescent="0.25">
      <c r="A11077" s="323"/>
    </row>
    <row r="11078" spans="1:1" x14ac:dyDescent="0.25">
      <c r="A11078" s="323"/>
    </row>
    <row r="11079" spans="1:1" x14ac:dyDescent="0.25">
      <c r="A11079" s="323"/>
    </row>
    <row r="11080" spans="1:1" x14ac:dyDescent="0.25">
      <c r="A11080" s="323"/>
    </row>
    <row r="11081" spans="1:1" x14ac:dyDescent="0.25">
      <c r="A11081" s="323"/>
    </row>
    <row r="11082" spans="1:1" x14ac:dyDescent="0.25">
      <c r="A11082" s="323"/>
    </row>
    <row r="11083" spans="1:1" x14ac:dyDescent="0.25">
      <c r="A11083" s="323"/>
    </row>
    <row r="11084" spans="1:1" x14ac:dyDescent="0.25">
      <c r="A11084" s="323"/>
    </row>
    <row r="11085" spans="1:1" x14ac:dyDescent="0.25">
      <c r="A11085" s="323"/>
    </row>
    <row r="11086" spans="1:1" x14ac:dyDescent="0.25">
      <c r="A11086" s="323"/>
    </row>
    <row r="11087" spans="1:1" x14ac:dyDescent="0.25">
      <c r="A11087" s="323"/>
    </row>
    <row r="11088" spans="1:1" x14ac:dyDescent="0.25">
      <c r="A11088" s="323"/>
    </row>
    <row r="11089" spans="1:1" x14ac:dyDescent="0.25">
      <c r="A11089" s="323"/>
    </row>
    <row r="11090" spans="1:1" x14ac:dyDescent="0.25">
      <c r="A11090" s="323"/>
    </row>
    <row r="11091" spans="1:1" x14ac:dyDescent="0.25">
      <c r="A11091" s="323"/>
    </row>
    <row r="11092" spans="1:1" x14ac:dyDescent="0.25">
      <c r="A11092" s="323"/>
    </row>
    <row r="11093" spans="1:1" x14ac:dyDescent="0.25">
      <c r="A11093" s="323"/>
    </row>
    <row r="11094" spans="1:1" x14ac:dyDescent="0.25">
      <c r="A11094" s="323"/>
    </row>
    <row r="11095" spans="1:1" x14ac:dyDescent="0.25">
      <c r="A11095" s="323"/>
    </row>
    <row r="11096" spans="1:1" x14ac:dyDescent="0.25">
      <c r="A11096" s="323"/>
    </row>
    <row r="11097" spans="1:1" x14ac:dyDescent="0.25">
      <c r="A11097" s="323"/>
    </row>
    <row r="11098" spans="1:1" x14ac:dyDescent="0.25">
      <c r="A11098" s="323"/>
    </row>
    <row r="11099" spans="1:1" x14ac:dyDescent="0.25">
      <c r="A11099" s="323"/>
    </row>
    <row r="11100" spans="1:1" x14ac:dyDescent="0.25">
      <c r="A11100" s="323"/>
    </row>
    <row r="11101" spans="1:1" x14ac:dyDescent="0.25">
      <c r="A11101" s="323"/>
    </row>
    <row r="11102" spans="1:1" x14ac:dyDescent="0.25">
      <c r="A11102" s="323"/>
    </row>
    <row r="11103" spans="1:1" x14ac:dyDescent="0.25">
      <c r="A11103" s="323"/>
    </row>
    <row r="11104" spans="1:1" x14ac:dyDescent="0.25">
      <c r="A11104" s="323"/>
    </row>
    <row r="11105" spans="1:1" x14ac:dyDescent="0.25">
      <c r="A11105" s="323"/>
    </row>
    <row r="11106" spans="1:1" x14ac:dyDescent="0.25">
      <c r="A11106" s="323"/>
    </row>
    <row r="11107" spans="1:1" x14ac:dyDescent="0.25">
      <c r="A11107" s="323"/>
    </row>
    <row r="11108" spans="1:1" x14ac:dyDescent="0.25">
      <c r="A11108" s="323"/>
    </row>
    <row r="11109" spans="1:1" x14ac:dyDescent="0.25">
      <c r="A11109" s="323"/>
    </row>
    <row r="11110" spans="1:1" x14ac:dyDescent="0.25">
      <c r="A11110" s="323"/>
    </row>
    <row r="11111" spans="1:1" x14ac:dyDescent="0.25">
      <c r="A11111" s="323"/>
    </row>
    <row r="11112" spans="1:1" x14ac:dyDescent="0.25">
      <c r="A11112" s="323"/>
    </row>
    <row r="11113" spans="1:1" x14ac:dyDescent="0.25">
      <c r="A11113" s="323"/>
    </row>
    <row r="11114" spans="1:1" x14ac:dyDescent="0.25">
      <c r="A11114" s="323"/>
    </row>
    <row r="11115" spans="1:1" x14ac:dyDescent="0.25">
      <c r="A11115" s="323"/>
    </row>
    <row r="11116" spans="1:1" x14ac:dyDescent="0.25">
      <c r="A11116" s="323"/>
    </row>
    <row r="11117" spans="1:1" x14ac:dyDescent="0.25">
      <c r="A11117" s="323"/>
    </row>
    <row r="11118" spans="1:1" x14ac:dyDescent="0.25">
      <c r="A11118" s="323"/>
    </row>
    <row r="11119" spans="1:1" x14ac:dyDescent="0.25">
      <c r="A11119" s="323"/>
    </row>
    <row r="11120" spans="1:1" x14ac:dyDescent="0.25">
      <c r="A11120" s="323"/>
    </row>
    <row r="11121" spans="1:1" x14ac:dyDescent="0.25">
      <c r="A11121" s="323"/>
    </row>
    <row r="11122" spans="1:1" x14ac:dyDescent="0.25">
      <c r="A11122" s="323"/>
    </row>
    <row r="11123" spans="1:1" x14ac:dyDescent="0.25">
      <c r="A11123" s="323"/>
    </row>
    <row r="11124" spans="1:1" x14ac:dyDescent="0.25">
      <c r="A11124" s="323"/>
    </row>
    <row r="11125" spans="1:1" x14ac:dyDescent="0.25">
      <c r="A11125" s="323"/>
    </row>
    <row r="11126" spans="1:1" x14ac:dyDescent="0.25">
      <c r="A11126" s="323"/>
    </row>
    <row r="11127" spans="1:1" x14ac:dyDescent="0.25">
      <c r="A11127" s="323"/>
    </row>
    <row r="11128" spans="1:1" x14ac:dyDescent="0.25">
      <c r="A11128" s="323"/>
    </row>
    <row r="11129" spans="1:1" x14ac:dyDescent="0.25">
      <c r="A11129" s="323"/>
    </row>
    <row r="11130" spans="1:1" x14ac:dyDescent="0.25">
      <c r="A11130" s="323"/>
    </row>
    <row r="11131" spans="1:1" x14ac:dyDescent="0.25">
      <c r="A11131" s="323"/>
    </row>
    <row r="11132" spans="1:1" x14ac:dyDescent="0.25">
      <c r="A11132" s="323"/>
    </row>
    <row r="11133" spans="1:1" x14ac:dyDescent="0.25">
      <c r="A11133" s="323"/>
    </row>
    <row r="11134" spans="1:1" x14ac:dyDescent="0.25">
      <c r="A11134" s="323"/>
    </row>
    <row r="11135" spans="1:1" x14ac:dyDescent="0.25">
      <c r="A11135" s="323"/>
    </row>
    <row r="11136" spans="1:1" x14ac:dyDescent="0.25">
      <c r="A11136" s="323"/>
    </row>
    <row r="11137" spans="1:1" x14ac:dyDescent="0.25">
      <c r="A11137" s="323"/>
    </row>
    <row r="11138" spans="1:1" x14ac:dyDescent="0.25">
      <c r="A11138" s="323"/>
    </row>
    <row r="11139" spans="1:1" x14ac:dyDescent="0.25">
      <c r="A11139" s="323"/>
    </row>
    <row r="11140" spans="1:1" x14ac:dyDescent="0.25">
      <c r="A11140" s="323"/>
    </row>
    <row r="11141" spans="1:1" x14ac:dyDescent="0.25">
      <c r="A11141" s="323"/>
    </row>
    <row r="11142" spans="1:1" x14ac:dyDescent="0.25">
      <c r="A11142" s="323"/>
    </row>
    <row r="11143" spans="1:1" x14ac:dyDescent="0.25">
      <c r="A11143" s="323"/>
    </row>
    <row r="11144" spans="1:1" x14ac:dyDescent="0.25">
      <c r="A11144" s="323"/>
    </row>
    <row r="11145" spans="1:1" x14ac:dyDescent="0.25">
      <c r="A11145" s="323"/>
    </row>
    <row r="11146" spans="1:1" x14ac:dyDescent="0.25">
      <c r="A11146" s="323"/>
    </row>
    <row r="11147" spans="1:1" x14ac:dyDescent="0.25">
      <c r="A11147" s="323"/>
    </row>
    <row r="11148" spans="1:1" x14ac:dyDescent="0.25">
      <c r="A11148" s="323"/>
    </row>
    <row r="11149" spans="1:1" x14ac:dyDescent="0.25">
      <c r="A11149" s="323"/>
    </row>
    <row r="11150" spans="1:1" x14ac:dyDescent="0.25">
      <c r="A11150" s="323"/>
    </row>
    <row r="11151" spans="1:1" x14ac:dyDescent="0.25">
      <c r="A11151" s="323"/>
    </row>
    <row r="11152" spans="1:1" x14ac:dyDescent="0.25">
      <c r="A11152" s="323"/>
    </row>
    <row r="11153" spans="1:1" x14ac:dyDescent="0.25">
      <c r="A11153" s="323"/>
    </row>
    <row r="11154" spans="1:1" x14ac:dyDescent="0.25">
      <c r="A11154" s="323"/>
    </row>
    <row r="11155" spans="1:1" x14ac:dyDescent="0.25">
      <c r="A11155" s="323"/>
    </row>
    <row r="11156" spans="1:1" x14ac:dyDescent="0.25">
      <c r="A11156" s="323"/>
    </row>
    <row r="11157" spans="1:1" x14ac:dyDescent="0.25">
      <c r="A11157" s="323"/>
    </row>
    <row r="11158" spans="1:1" x14ac:dyDescent="0.25">
      <c r="A11158" s="323"/>
    </row>
    <row r="11159" spans="1:1" x14ac:dyDescent="0.25">
      <c r="A11159" s="323"/>
    </row>
    <row r="11160" spans="1:1" x14ac:dyDescent="0.25">
      <c r="A11160" s="323"/>
    </row>
    <row r="11161" spans="1:1" x14ac:dyDescent="0.25">
      <c r="A11161" s="323"/>
    </row>
    <row r="11162" spans="1:1" x14ac:dyDescent="0.25">
      <c r="A11162" s="323"/>
    </row>
    <row r="11163" spans="1:1" x14ac:dyDescent="0.25">
      <c r="A11163" s="323"/>
    </row>
    <row r="11164" spans="1:1" x14ac:dyDescent="0.25">
      <c r="A11164" s="323"/>
    </row>
    <row r="11165" spans="1:1" x14ac:dyDescent="0.25">
      <c r="A11165" s="323"/>
    </row>
    <row r="11166" spans="1:1" x14ac:dyDescent="0.25">
      <c r="A11166" s="323"/>
    </row>
    <row r="11167" spans="1:1" x14ac:dyDescent="0.25">
      <c r="A11167" s="323"/>
    </row>
    <row r="11168" spans="1:1" x14ac:dyDescent="0.25">
      <c r="A11168" s="323"/>
    </row>
    <row r="11169" spans="1:1" x14ac:dyDescent="0.25">
      <c r="A11169" s="323"/>
    </row>
    <row r="11170" spans="1:1" x14ac:dyDescent="0.25">
      <c r="A11170" s="323"/>
    </row>
    <row r="11171" spans="1:1" x14ac:dyDescent="0.25">
      <c r="A11171" s="323"/>
    </row>
    <row r="11172" spans="1:1" x14ac:dyDescent="0.25">
      <c r="A11172" s="323"/>
    </row>
    <row r="11173" spans="1:1" x14ac:dyDescent="0.25">
      <c r="A11173" s="323"/>
    </row>
    <row r="11174" spans="1:1" x14ac:dyDescent="0.25">
      <c r="A11174" s="323"/>
    </row>
    <row r="11175" spans="1:1" x14ac:dyDescent="0.25">
      <c r="A11175" s="323"/>
    </row>
    <row r="11176" spans="1:1" x14ac:dyDescent="0.25">
      <c r="A11176" s="323"/>
    </row>
    <row r="11177" spans="1:1" x14ac:dyDescent="0.25">
      <c r="A11177" s="323"/>
    </row>
    <row r="11178" spans="1:1" x14ac:dyDescent="0.25">
      <c r="A11178" s="323"/>
    </row>
    <row r="11179" spans="1:1" x14ac:dyDescent="0.25">
      <c r="A11179" s="323"/>
    </row>
    <row r="11180" spans="1:1" x14ac:dyDescent="0.25">
      <c r="A11180" s="323"/>
    </row>
    <row r="11181" spans="1:1" x14ac:dyDescent="0.25">
      <c r="A11181" s="323"/>
    </row>
    <row r="11182" spans="1:1" x14ac:dyDescent="0.25">
      <c r="A11182" s="323"/>
    </row>
    <row r="11183" spans="1:1" x14ac:dyDescent="0.25">
      <c r="A11183" s="323"/>
    </row>
    <row r="11184" spans="1:1" x14ac:dyDescent="0.25">
      <c r="A11184" s="323"/>
    </row>
    <row r="11185" spans="1:1" x14ac:dyDescent="0.25">
      <c r="A11185" s="323"/>
    </row>
    <row r="11186" spans="1:1" x14ac:dyDescent="0.25">
      <c r="A11186" s="323"/>
    </row>
    <row r="11187" spans="1:1" x14ac:dyDescent="0.25">
      <c r="A11187" s="323"/>
    </row>
    <row r="11188" spans="1:1" x14ac:dyDescent="0.25">
      <c r="A11188" s="323"/>
    </row>
    <row r="11189" spans="1:1" x14ac:dyDescent="0.25">
      <c r="A11189" s="323"/>
    </row>
    <row r="11190" spans="1:1" x14ac:dyDescent="0.25">
      <c r="A11190" s="323"/>
    </row>
    <row r="11191" spans="1:1" x14ac:dyDescent="0.25">
      <c r="A11191" s="323"/>
    </row>
    <row r="11192" spans="1:1" x14ac:dyDescent="0.25">
      <c r="A11192" s="323"/>
    </row>
    <row r="11193" spans="1:1" x14ac:dyDescent="0.25">
      <c r="A11193" s="323"/>
    </row>
    <row r="11194" spans="1:1" x14ac:dyDescent="0.25">
      <c r="A11194" s="323"/>
    </row>
    <row r="11195" spans="1:1" x14ac:dyDescent="0.25">
      <c r="A11195" s="323"/>
    </row>
    <row r="11196" spans="1:1" x14ac:dyDescent="0.25">
      <c r="A11196" s="323"/>
    </row>
    <row r="11197" spans="1:1" x14ac:dyDescent="0.25">
      <c r="A11197" s="323"/>
    </row>
    <row r="11198" spans="1:1" x14ac:dyDescent="0.25">
      <c r="A11198" s="323"/>
    </row>
    <row r="11199" spans="1:1" x14ac:dyDescent="0.25">
      <c r="A11199" s="323"/>
    </row>
    <row r="11200" spans="1:1" x14ac:dyDescent="0.25">
      <c r="A11200" s="323"/>
    </row>
    <row r="11201" spans="1:1" x14ac:dyDescent="0.25">
      <c r="A11201" s="323"/>
    </row>
    <row r="11202" spans="1:1" x14ac:dyDescent="0.25">
      <c r="A11202" s="323"/>
    </row>
    <row r="11203" spans="1:1" x14ac:dyDescent="0.25">
      <c r="A11203" s="323"/>
    </row>
    <row r="11204" spans="1:1" x14ac:dyDescent="0.25">
      <c r="A11204" s="323"/>
    </row>
    <row r="11205" spans="1:1" x14ac:dyDescent="0.25">
      <c r="A11205" s="323"/>
    </row>
    <row r="11206" spans="1:1" x14ac:dyDescent="0.25">
      <c r="A11206" s="323"/>
    </row>
    <row r="11207" spans="1:1" x14ac:dyDescent="0.25">
      <c r="A11207" s="323"/>
    </row>
    <row r="11208" spans="1:1" x14ac:dyDescent="0.25">
      <c r="A11208" s="323"/>
    </row>
    <row r="11209" spans="1:1" x14ac:dyDescent="0.25">
      <c r="A11209" s="323"/>
    </row>
    <row r="11210" spans="1:1" x14ac:dyDescent="0.25">
      <c r="A11210" s="323"/>
    </row>
    <row r="11211" spans="1:1" x14ac:dyDescent="0.25">
      <c r="A11211" s="323"/>
    </row>
    <row r="11212" spans="1:1" x14ac:dyDescent="0.25">
      <c r="A11212" s="323"/>
    </row>
    <row r="11213" spans="1:1" x14ac:dyDescent="0.25">
      <c r="A11213" s="323"/>
    </row>
    <row r="11214" spans="1:1" x14ac:dyDescent="0.25">
      <c r="A11214" s="323"/>
    </row>
    <row r="11215" spans="1:1" x14ac:dyDescent="0.25">
      <c r="A11215" s="323"/>
    </row>
    <row r="11216" spans="1:1" x14ac:dyDescent="0.25">
      <c r="A11216" s="323"/>
    </row>
    <row r="11217" spans="1:1" x14ac:dyDescent="0.25">
      <c r="A11217" s="323"/>
    </row>
    <row r="11218" spans="1:1" x14ac:dyDescent="0.25">
      <c r="A11218" s="323"/>
    </row>
    <row r="11219" spans="1:1" x14ac:dyDescent="0.25">
      <c r="A11219" s="323"/>
    </row>
    <row r="11220" spans="1:1" x14ac:dyDescent="0.25">
      <c r="A11220" s="323"/>
    </row>
    <row r="11221" spans="1:1" x14ac:dyDescent="0.25">
      <c r="A11221" s="323"/>
    </row>
    <row r="11222" spans="1:1" x14ac:dyDescent="0.25">
      <c r="A11222" s="323"/>
    </row>
    <row r="11223" spans="1:1" x14ac:dyDescent="0.25">
      <c r="A11223" s="323"/>
    </row>
    <row r="11224" spans="1:1" x14ac:dyDescent="0.25">
      <c r="A11224" s="323"/>
    </row>
    <row r="11225" spans="1:1" x14ac:dyDescent="0.25">
      <c r="A11225" s="323"/>
    </row>
    <row r="11226" spans="1:1" x14ac:dyDescent="0.25">
      <c r="A11226" s="323"/>
    </row>
    <row r="11227" spans="1:1" x14ac:dyDescent="0.25">
      <c r="A11227" s="323"/>
    </row>
    <row r="11228" spans="1:1" x14ac:dyDescent="0.25">
      <c r="A11228" s="323"/>
    </row>
    <row r="11229" spans="1:1" x14ac:dyDescent="0.25">
      <c r="A11229" s="323"/>
    </row>
    <row r="11230" spans="1:1" x14ac:dyDescent="0.25">
      <c r="A11230" s="323"/>
    </row>
    <row r="11231" spans="1:1" x14ac:dyDescent="0.25">
      <c r="A11231" s="323"/>
    </row>
    <row r="11232" spans="1:1" x14ac:dyDescent="0.25">
      <c r="A11232" s="323"/>
    </row>
    <row r="11233" spans="1:1" x14ac:dyDescent="0.25">
      <c r="A11233" s="323"/>
    </row>
    <row r="11234" spans="1:1" x14ac:dyDescent="0.25">
      <c r="A11234" s="323"/>
    </row>
    <row r="11235" spans="1:1" x14ac:dyDescent="0.25">
      <c r="A11235" s="323"/>
    </row>
    <row r="11236" spans="1:1" x14ac:dyDescent="0.25">
      <c r="A11236" s="323"/>
    </row>
    <row r="11237" spans="1:1" x14ac:dyDescent="0.25">
      <c r="A11237" s="323"/>
    </row>
    <row r="11238" spans="1:1" x14ac:dyDescent="0.25">
      <c r="A11238" s="323"/>
    </row>
    <row r="11239" spans="1:1" x14ac:dyDescent="0.25">
      <c r="A11239" s="323"/>
    </row>
    <row r="11240" spans="1:1" x14ac:dyDescent="0.25">
      <c r="A11240" s="323"/>
    </row>
    <row r="11241" spans="1:1" x14ac:dyDescent="0.25">
      <c r="A11241" s="323"/>
    </row>
    <row r="11242" spans="1:1" x14ac:dyDescent="0.25">
      <c r="A11242" s="323"/>
    </row>
    <row r="11243" spans="1:1" x14ac:dyDescent="0.25">
      <c r="A11243" s="323"/>
    </row>
    <row r="11244" spans="1:1" x14ac:dyDescent="0.25">
      <c r="A11244" s="323"/>
    </row>
    <row r="11245" spans="1:1" x14ac:dyDescent="0.25">
      <c r="A11245" s="323"/>
    </row>
    <row r="11246" spans="1:1" x14ac:dyDescent="0.25">
      <c r="A11246" s="323"/>
    </row>
    <row r="11247" spans="1:1" x14ac:dyDescent="0.25">
      <c r="A11247" s="323"/>
    </row>
    <row r="11248" spans="1:1" x14ac:dyDescent="0.25">
      <c r="A11248" s="323"/>
    </row>
    <row r="11249" spans="1:1" x14ac:dyDescent="0.25">
      <c r="A11249" s="323"/>
    </row>
    <row r="11250" spans="1:1" x14ac:dyDescent="0.25">
      <c r="A11250" s="323"/>
    </row>
    <row r="11251" spans="1:1" x14ac:dyDescent="0.25">
      <c r="A11251" s="323"/>
    </row>
    <row r="11252" spans="1:1" x14ac:dyDescent="0.25">
      <c r="A11252" s="323"/>
    </row>
    <row r="11253" spans="1:1" x14ac:dyDescent="0.25">
      <c r="A11253" s="323"/>
    </row>
    <row r="11254" spans="1:1" x14ac:dyDescent="0.25">
      <c r="A11254" s="323"/>
    </row>
    <row r="11255" spans="1:1" x14ac:dyDescent="0.25">
      <c r="A11255" s="323"/>
    </row>
    <row r="11256" spans="1:1" x14ac:dyDescent="0.25">
      <c r="A11256" s="323"/>
    </row>
    <row r="11257" spans="1:1" x14ac:dyDescent="0.25">
      <c r="A11257" s="323"/>
    </row>
    <row r="11258" spans="1:1" x14ac:dyDescent="0.25">
      <c r="A11258" s="323"/>
    </row>
    <row r="11259" spans="1:1" x14ac:dyDescent="0.25">
      <c r="A11259" s="323"/>
    </row>
    <row r="11260" spans="1:1" x14ac:dyDescent="0.25">
      <c r="A11260" s="323"/>
    </row>
    <row r="11261" spans="1:1" x14ac:dyDescent="0.25">
      <c r="A11261" s="323"/>
    </row>
    <row r="11262" spans="1:1" x14ac:dyDescent="0.25">
      <c r="A11262" s="323"/>
    </row>
    <row r="11263" spans="1:1" x14ac:dyDescent="0.25">
      <c r="A11263" s="323"/>
    </row>
    <row r="11264" spans="1:1" x14ac:dyDescent="0.25">
      <c r="A11264" s="323"/>
    </row>
    <row r="11265" spans="1:1" x14ac:dyDescent="0.25">
      <c r="A11265" s="323"/>
    </row>
    <row r="11266" spans="1:1" x14ac:dyDescent="0.25">
      <c r="A11266" s="323"/>
    </row>
    <row r="11267" spans="1:1" x14ac:dyDescent="0.25">
      <c r="A11267" s="323"/>
    </row>
    <row r="11268" spans="1:1" x14ac:dyDescent="0.25">
      <c r="A11268" s="323"/>
    </row>
    <row r="11269" spans="1:1" x14ac:dyDescent="0.25">
      <c r="A11269" s="323"/>
    </row>
    <row r="11270" spans="1:1" x14ac:dyDescent="0.25">
      <c r="A11270" s="323"/>
    </row>
    <row r="11271" spans="1:1" x14ac:dyDescent="0.25">
      <c r="A11271" s="323"/>
    </row>
    <row r="11272" spans="1:1" x14ac:dyDescent="0.25">
      <c r="A11272" s="323"/>
    </row>
    <row r="11273" spans="1:1" x14ac:dyDescent="0.25">
      <c r="A11273" s="323"/>
    </row>
    <row r="11274" spans="1:1" x14ac:dyDescent="0.25">
      <c r="A11274" s="323"/>
    </row>
    <row r="11275" spans="1:1" x14ac:dyDescent="0.25">
      <c r="A11275" s="323"/>
    </row>
    <row r="11276" spans="1:1" x14ac:dyDescent="0.25">
      <c r="A11276" s="323"/>
    </row>
    <row r="11277" spans="1:1" x14ac:dyDescent="0.25">
      <c r="A11277" s="323"/>
    </row>
    <row r="11278" spans="1:1" x14ac:dyDescent="0.25">
      <c r="A11278" s="323"/>
    </row>
    <row r="11279" spans="1:1" x14ac:dyDescent="0.25">
      <c r="A11279" s="323"/>
    </row>
    <row r="11280" spans="1:1" x14ac:dyDescent="0.25">
      <c r="A11280" s="323"/>
    </row>
    <row r="11281" spans="1:1" x14ac:dyDescent="0.25">
      <c r="A11281" s="323"/>
    </row>
    <row r="11282" spans="1:1" x14ac:dyDescent="0.25">
      <c r="A11282" s="323"/>
    </row>
    <row r="11283" spans="1:1" x14ac:dyDescent="0.25">
      <c r="A11283" s="323"/>
    </row>
    <row r="11284" spans="1:1" x14ac:dyDescent="0.25">
      <c r="A11284" s="323"/>
    </row>
    <row r="11285" spans="1:1" x14ac:dyDescent="0.25">
      <c r="A11285" s="323"/>
    </row>
    <row r="11286" spans="1:1" x14ac:dyDescent="0.25">
      <c r="A11286" s="323"/>
    </row>
    <row r="11287" spans="1:1" x14ac:dyDescent="0.25">
      <c r="A11287" s="323"/>
    </row>
    <row r="11288" spans="1:1" x14ac:dyDescent="0.25">
      <c r="A11288" s="323"/>
    </row>
    <row r="11289" spans="1:1" x14ac:dyDescent="0.25">
      <c r="A11289" s="323"/>
    </row>
    <row r="11290" spans="1:1" x14ac:dyDescent="0.25">
      <c r="A11290" s="323"/>
    </row>
    <row r="11291" spans="1:1" x14ac:dyDescent="0.25">
      <c r="A11291" s="323"/>
    </row>
    <row r="11292" spans="1:1" x14ac:dyDescent="0.25">
      <c r="A11292" s="323"/>
    </row>
    <row r="11293" spans="1:1" x14ac:dyDescent="0.25">
      <c r="A11293" s="323"/>
    </row>
    <row r="11294" spans="1:1" x14ac:dyDescent="0.25">
      <c r="A11294" s="323"/>
    </row>
    <row r="11295" spans="1:1" x14ac:dyDescent="0.25">
      <c r="A11295" s="323"/>
    </row>
    <row r="11296" spans="1:1" x14ac:dyDescent="0.25">
      <c r="A11296" s="323"/>
    </row>
    <row r="11297" spans="1:1" x14ac:dyDescent="0.25">
      <c r="A11297" s="323"/>
    </row>
    <row r="11298" spans="1:1" x14ac:dyDescent="0.25">
      <c r="A11298" s="323"/>
    </row>
    <row r="11299" spans="1:1" x14ac:dyDescent="0.25">
      <c r="A11299" s="323"/>
    </row>
    <row r="11300" spans="1:1" x14ac:dyDescent="0.25">
      <c r="A11300" s="323"/>
    </row>
    <row r="11301" spans="1:1" x14ac:dyDescent="0.25">
      <c r="A11301" s="323"/>
    </row>
    <row r="11302" spans="1:1" x14ac:dyDescent="0.25">
      <c r="A11302" s="323"/>
    </row>
    <row r="11303" spans="1:1" x14ac:dyDescent="0.25">
      <c r="A11303" s="323"/>
    </row>
    <row r="11304" spans="1:1" x14ac:dyDescent="0.25">
      <c r="A11304" s="323"/>
    </row>
    <row r="11305" spans="1:1" x14ac:dyDescent="0.25">
      <c r="A11305" s="323"/>
    </row>
    <row r="11306" spans="1:1" x14ac:dyDescent="0.25">
      <c r="A11306" s="323"/>
    </row>
    <row r="11307" spans="1:1" x14ac:dyDescent="0.25">
      <c r="A11307" s="323"/>
    </row>
    <row r="11308" spans="1:1" x14ac:dyDescent="0.25">
      <c r="A11308" s="323"/>
    </row>
    <row r="11309" spans="1:1" x14ac:dyDescent="0.25">
      <c r="A11309" s="323"/>
    </row>
    <row r="11310" spans="1:1" x14ac:dyDescent="0.25">
      <c r="A11310" s="323"/>
    </row>
    <row r="11311" spans="1:1" x14ac:dyDescent="0.25">
      <c r="A11311" s="323"/>
    </row>
    <row r="11312" spans="1:1" x14ac:dyDescent="0.25">
      <c r="A11312" s="323"/>
    </row>
    <row r="11313" spans="1:1" x14ac:dyDescent="0.25">
      <c r="A11313" s="323"/>
    </row>
    <row r="11314" spans="1:1" x14ac:dyDescent="0.25">
      <c r="A11314" s="323"/>
    </row>
    <row r="11315" spans="1:1" x14ac:dyDescent="0.25">
      <c r="A11315" s="323"/>
    </row>
    <row r="11316" spans="1:1" x14ac:dyDescent="0.25">
      <c r="A11316" s="323"/>
    </row>
    <row r="11317" spans="1:1" x14ac:dyDescent="0.25">
      <c r="A11317" s="323"/>
    </row>
    <row r="11318" spans="1:1" x14ac:dyDescent="0.25">
      <c r="A11318" s="323"/>
    </row>
    <row r="11319" spans="1:1" x14ac:dyDescent="0.25">
      <c r="A11319" s="323"/>
    </row>
    <row r="11320" spans="1:1" x14ac:dyDescent="0.25">
      <c r="A11320" s="323"/>
    </row>
    <row r="11321" spans="1:1" x14ac:dyDescent="0.25">
      <c r="A11321" s="323"/>
    </row>
    <row r="11322" spans="1:1" x14ac:dyDescent="0.25">
      <c r="A11322" s="323"/>
    </row>
    <row r="11323" spans="1:1" x14ac:dyDescent="0.25">
      <c r="A11323" s="323"/>
    </row>
    <row r="11324" spans="1:1" x14ac:dyDescent="0.25">
      <c r="A11324" s="323"/>
    </row>
    <row r="11325" spans="1:1" x14ac:dyDescent="0.25">
      <c r="A11325" s="323"/>
    </row>
    <row r="11326" spans="1:1" x14ac:dyDescent="0.25">
      <c r="A11326" s="323"/>
    </row>
    <row r="11327" spans="1:1" x14ac:dyDescent="0.25">
      <c r="A11327" s="323"/>
    </row>
    <row r="11328" spans="1:1" x14ac:dyDescent="0.25">
      <c r="A11328" s="323"/>
    </row>
    <row r="11329" spans="1:1" x14ac:dyDescent="0.25">
      <c r="A11329" s="323"/>
    </row>
    <row r="11330" spans="1:1" x14ac:dyDescent="0.25">
      <c r="A11330" s="323"/>
    </row>
    <row r="11331" spans="1:1" x14ac:dyDescent="0.25">
      <c r="A11331" s="323"/>
    </row>
    <row r="11332" spans="1:1" x14ac:dyDescent="0.25">
      <c r="A11332" s="323"/>
    </row>
    <row r="11333" spans="1:1" x14ac:dyDescent="0.25">
      <c r="A11333" s="323"/>
    </row>
    <row r="11334" spans="1:1" x14ac:dyDescent="0.25">
      <c r="A11334" s="323"/>
    </row>
    <row r="11335" spans="1:1" x14ac:dyDescent="0.25">
      <c r="A11335" s="323"/>
    </row>
    <row r="11336" spans="1:1" x14ac:dyDescent="0.25">
      <c r="A11336" s="323"/>
    </row>
    <row r="11337" spans="1:1" x14ac:dyDescent="0.25">
      <c r="A11337" s="323"/>
    </row>
    <row r="11338" spans="1:1" x14ac:dyDescent="0.25">
      <c r="A11338" s="323"/>
    </row>
    <row r="11339" spans="1:1" x14ac:dyDescent="0.25">
      <c r="A11339" s="323"/>
    </row>
    <row r="11340" spans="1:1" x14ac:dyDescent="0.25">
      <c r="A11340" s="323"/>
    </row>
    <row r="11341" spans="1:1" x14ac:dyDescent="0.25">
      <c r="A11341" s="323"/>
    </row>
    <row r="11342" spans="1:1" x14ac:dyDescent="0.25">
      <c r="A11342" s="323"/>
    </row>
    <row r="11343" spans="1:1" x14ac:dyDescent="0.25">
      <c r="A11343" s="323"/>
    </row>
    <row r="11344" spans="1:1" x14ac:dyDescent="0.25">
      <c r="A11344" s="323"/>
    </row>
    <row r="11345" spans="1:1" x14ac:dyDescent="0.25">
      <c r="A11345" s="323"/>
    </row>
    <row r="11346" spans="1:1" x14ac:dyDescent="0.25">
      <c r="A11346" s="323"/>
    </row>
    <row r="11347" spans="1:1" x14ac:dyDescent="0.25">
      <c r="A11347" s="323"/>
    </row>
    <row r="11348" spans="1:1" x14ac:dyDescent="0.25">
      <c r="A11348" s="323"/>
    </row>
    <row r="11349" spans="1:1" x14ac:dyDescent="0.25">
      <c r="A11349" s="323"/>
    </row>
    <row r="11350" spans="1:1" x14ac:dyDescent="0.25">
      <c r="A11350" s="323"/>
    </row>
    <row r="11351" spans="1:1" x14ac:dyDescent="0.25">
      <c r="A11351" s="323"/>
    </row>
    <row r="11352" spans="1:1" x14ac:dyDescent="0.25">
      <c r="A11352" s="323"/>
    </row>
    <row r="11353" spans="1:1" x14ac:dyDescent="0.25">
      <c r="A11353" s="323"/>
    </row>
    <row r="11354" spans="1:1" x14ac:dyDescent="0.25">
      <c r="A11354" s="323"/>
    </row>
    <row r="11355" spans="1:1" x14ac:dyDescent="0.25">
      <c r="A11355" s="323"/>
    </row>
    <row r="11356" spans="1:1" x14ac:dyDescent="0.25">
      <c r="A11356" s="323"/>
    </row>
    <row r="11357" spans="1:1" x14ac:dyDescent="0.25">
      <c r="A11357" s="323"/>
    </row>
    <row r="11358" spans="1:1" x14ac:dyDescent="0.25">
      <c r="A11358" s="323"/>
    </row>
    <row r="11359" spans="1:1" x14ac:dyDescent="0.25">
      <c r="A11359" s="323"/>
    </row>
    <row r="11360" spans="1:1" x14ac:dyDescent="0.25">
      <c r="A11360" s="323"/>
    </row>
    <row r="11361" spans="1:1" x14ac:dyDescent="0.25">
      <c r="A11361" s="323"/>
    </row>
    <row r="11362" spans="1:1" x14ac:dyDescent="0.25">
      <c r="A11362" s="323"/>
    </row>
    <row r="11363" spans="1:1" x14ac:dyDescent="0.25">
      <c r="A11363" s="323"/>
    </row>
    <row r="11364" spans="1:1" x14ac:dyDescent="0.25">
      <c r="A11364" s="323"/>
    </row>
    <row r="11365" spans="1:1" x14ac:dyDescent="0.25">
      <c r="A11365" s="323"/>
    </row>
    <row r="11366" spans="1:1" x14ac:dyDescent="0.25">
      <c r="A11366" s="323"/>
    </row>
    <row r="11367" spans="1:1" x14ac:dyDescent="0.25">
      <c r="A11367" s="323"/>
    </row>
    <row r="11368" spans="1:1" x14ac:dyDescent="0.25">
      <c r="A11368" s="323"/>
    </row>
    <row r="11369" spans="1:1" x14ac:dyDescent="0.25">
      <c r="A11369" s="323"/>
    </row>
    <row r="11370" spans="1:1" x14ac:dyDescent="0.25">
      <c r="A11370" s="323"/>
    </row>
    <row r="11371" spans="1:1" x14ac:dyDescent="0.25">
      <c r="A11371" s="323"/>
    </row>
    <row r="11372" spans="1:1" x14ac:dyDescent="0.25">
      <c r="A11372" s="323"/>
    </row>
    <row r="11373" spans="1:1" x14ac:dyDescent="0.25">
      <c r="A11373" s="323"/>
    </row>
    <row r="11374" spans="1:1" x14ac:dyDescent="0.25">
      <c r="A11374" s="323"/>
    </row>
    <row r="11375" spans="1:1" x14ac:dyDescent="0.25">
      <c r="A11375" s="323"/>
    </row>
    <row r="11376" spans="1:1" x14ac:dyDescent="0.25">
      <c r="A11376" s="323"/>
    </row>
    <row r="11377" spans="1:1" x14ac:dyDescent="0.25">
      <c r="A11377" s="323"/>
    </row>
    <row r="11378" spans="1:1" x14ac:dyDescent="0.25">
      <c r="A11378" s="323"/>
    </row>
    <row r="11379" spans="1:1" x14ac:dyDescent="0.25">
      <c r="A11379" s="323"/>
    </row>
    <row r="11380" spans="1:1" x14ac:dyDescent="0.25">
      <c r="A11380" s="323"/>
    </row>
    <row r="11381" spans="1:1" x14ac:dyDescent="0.25">
      <c r="A11381" s="323"/>
    </row>
    <row r="11382" spans="1:1" x14ac:dyDescent="0.25">
      <c r="A11382" s="323"/>
    </row>
    <row r="11383" spans="1:1" x14ac:dyDescent="0.25">
      <c r="A11383" s="323"/>
    </row>
    <row r="11384" spans="1:1" x14ac:dyDescent="0.25">
      <c r="A11384" s="323"/>
    </row>
    <row r="11385" spans="1:1" x14ac:dyDescent="0.25">
      <c r="A11385" s="323"/>
    </row>
    <row r="11386" spans="1:1" x14ac:dyDescent="0.25">
      <c r="A11386" s="323"/>
    </row>
    <row r="11387" spans="1:1" x14ac:dyDescent="0.25">
      <c r="A11387" s="323"/>
    </row>
    <row r="11388" spans="1:1" x14ac:dyDescent="0.25">
      <c r="A11388" s="323"/>
    </row>
    <row r="11389" spans="1:1" x14ac:dyDescent="0.25">
      <c r="A11389" s="323"/>
    </row>
    <row r="11390" spans="1:1" x14ac:dyDescent="0.25">
      <c r="A11390" s="323"/>
    </row>
    <row r="11391" spans="1:1" x14ac:dyDescent="0.25">
      <c r="A11391" s="323"/>
    </row>
    <row r="11392" spans="1:1" x14ac:dyDescent="0.25">
      <c r="A11392" s="323"/>
    </row>
    <row r="11393" spans="1:1" x14ac:dyDescent="0.25">
      <c r="A11393" s="323"/>
    </row>
    <row r="11394" spans="1:1" x14ac:dyDescent="0.25">
      <c r="A11394" s="323"/>
    </row>
    <row r="11395" spans="1:1" x14ac:dyDescent="0.25">
      <c r="A11395" s="323"/>
    </row>
    <row r="11396" spans="1:1" x14ac:dyDescent="0.25">
      <c r="A11396" s="323"/>
    </row>
    <row r="11397" spans="1:1" x14ac:dyDescent="0.25">
      <c r="A11397" s="323"/>
    </row>
    <row r="11398" spans="1:1" x14ac:dyDescent="0.25">
      <c r="A11398" s="323"/>
    </row>
    <row r="11399" spans="1:1" x14ac:dyDescent="0.25">
      <c r="A11399" s="323"/>
    </row>
    <row r="11400" spans="1:1" x14ac:dyDescent="0.25">
      <c r="A11400" s="323"/>
    </row>
    <row r="11401" spans="1:1" x14ac:dyDescent="0.25">
      <c r="A11401" s="323"/>
    </row>
    <row r="11402" spans="1:1" x14ac:dyDescent="0.25">
      <c r="A11402" s="323"/>
    </row>
    <row r="11403" spans="1:1" x14ac:dyDescent="0.25">
      <c r="A11403" s="323"/>
    </row>
    <row r="11404" spans="1:1" x14ac:dyDescent="0.25">
      <c r="A11404" s="323"/>
    </row>
    <row r="11405" spans="1:1" x14ac:dyDescent="0.25">
      <c r="A11405" s="323"/>
    </row>
    <row r="11406" spans="1:1" x14ac:dyDescent="0.25">
      <c r="A11406" s="323"/>
    </row>
    <row r="11407" spans="1:1" x14ac:dyDescent="0.25">
      <c r="A11407" s="323"/>
    </row>
    <row r="11408" spans="1:1" x14ac:dyDescent="0.25">
      <c r="A11408" s="323"/>
    </row>
    <row r="11409" spans="1:1" x14ac:dyDescent="0.25">
      <c r="A11409" s="323"/>
    </row>
    <row r="11410" spans="1:1" x14ac:dyDescent="0.25">
      <c r="A11410" s="323"/>
    </row>
    <row r="11411" spans="1:1" x14ac:dyDescent="0.25">
      <c r="A11411" s="323"/>
    </row>
    <row r="11412" spans="1:1" x14ac:dyDescent="0.25">
      <c r="A11412" s="323"/>
    </row>
    <row r="11413" spans="1:1" x14ac:dyDescent="0.25">
      <c r="A11413" s="323"/>
    </row>
    <row r="11414" spans="1:1" x14ac:dyDescent="0.25">
      <c r="A11414" s="323"/>
    </row>
    <row r="11415" spans="1:1" x14ac:dyDescent="0.25">
      <c r="A11415" s="323"/>
    </row>
    <row r="11416" spans="1:1" x14ac:dyDescent="0.25">
      <c r="A11416" s="323"/>
    </row>
    <row r="11417" spans="1:1" x14ac:dyDescent="0.25">
      <c r="A11417" s="323"/>
    </row>
    <row r="11418" spans="1:1" x14ac:dyDescent="0.25">
      <c r="A11418" s="323"/>
    </row>
    <row r="11419" spans="1:1" x14ac:dyDescent="0.25">
      <c r="A11419" s="323"/>
    </row>
    <row r="11420" spans="1:1" x14ac:dyDescent="0.25">
      <c r="A11420" s="323"/>
    </row>
    <row r="11421" spans="1:1" x14ac:dyDescent="0.25">
      <c r="A11421" s="323"/>
    </row>
    <row r="11422" spans="1:1" x14ac:dyDescent="0.25">
      <c r="A11422" s="323"/>
    </row>
    <row r="11423" spans="1:1" x14ac:dyDescent="0.25">
      <c r="A11423" s="323"/>
    </row>
    <row r="11424" spans="1:1" x14ac:dyDescent="0.25">
      <c r="A11424" s="323"/>
    </row>
    <row r="11425" spans="1:1" x14ac:dyDescent="0.25">
      <c r="A11425" s="323"/>
    </row>
    <row r="11426" spans="1:1" x14ac:dyDescent="0.25">
      <c r="A11426" s="323"/>
    </row>
    <row r="11427" spans="1:1" x14ac:dyDescent="0.25">
      <c r="A11427" s="323"/>
    </row>
    <row r="11428" spans="1:1" x14ac:dyDescent="0.25">
      <c r="A11428" s="323"/>
    </row>
    <row r="11429" spans="1:1" x14ac:dyDescent="0.25">
      <c r="A11429" s="323"/>
    </row>
    <row r="11430" spans="1:1" x14ac:dyDescent="0.25">
      <c r="A11430" s="323"/>
    </row>
    <row r="11431" spans="1:1" x14ac:dyDescent="0.25">
      <c r="A11431" s="323"/>
    </row>
    <row r="11432" spans="1:1" x14ac:dyDescent="0.25">
      <c r="A11432" s="323"/>
    </row>
    <row r="11433" spans="1:1" x14ac:dyDescent="0.25">
      <c r="A11433" s="323"/>
    </row>
    <row r="11434" spans="1:1" x14ac:dyDescent="0.25">
      <c r="A11434" s="323"/>
    </row>
    <row r="11435" spans="1:1" x14ac:dyDescent="0.25">
      <c r="A11435" s="323"/>
    </row>
    <row r="11436" spans="1:1" x14ac:dyDescent="0.25">
      <c r="A11436" s="323"/>
    </row>
    <row r="11437" spans="1:1" x14ac:dyDescent="0.25">
      <c r="A11437" s="323"/>
    </row>
    <row r="11438" spans="1:1" x14ac:dyDescent="0.25">
      <c r="A11438" s="323"/>
    </row>
    <row r="11439" spans="1:1" x14ac:dyDescent="0.25">
      <c r="A11439" s="323"/>
    </row>
    <row r="11440" spans="1:1" x14ac:dyDescent="0.25">
      <c r="A11440" s="323"/>
    </row>
    <row r="11441" spans="1:1" x14ac:dyDescent="0.25">
      <c r="A11441" s="323"/>
    </row>
    <row r="11442" spans="1:1" x14ac:dyDescent="0.25">
      <c r="A11442" s="323"/>
    </row>
    <row r="11443" spans="1:1" x14ac:dyDescent="0.25">
      <c r="A11443" s="323"/>
    </row>
    <row r="11444" spans="1:1" x14ac:dyDescent="0.25">
      <c r="A11444" s="323"/>
    </row>
    <row r="11445" spans="1:1" x14ac:dyDescent="0.25">
      <c r="A11445" s="323"/>
    </row>
    <row r="11446" spans="1:1" x14ac:dyDescent="0.25">
      <c r="A11446" s="323"/>
    </row>
    <row r="11447" spans="1:1" x14ac:dyDescent="0.25">
      <c r="A11447" s="323"/>
    </row>
    <row r="11448" spans="1:1" x14ac:dyDescent="0.25">
      <c r="A11448" s="323"/>
    </row>
    <row r="11449" spans="1:1" x14ac:dyDescent="0.25">
      <c r="A11449" s="323"/>
    </row>
    <row r="11450" spans="1:1" x14ac:dyDescent="0.25">
      <c r="A11450" s="323"/>
    </row>
    <row r="11451" spans="1:1" x14ac:dyDescent="0.25">
      <c r="A11451" s="323"/>
    </row>
    <row r="11452" spans="1:1" x14ac:dyDescent="0.25">
      <c r="A11452" s="323"/>
    </row>
    <row r="11453" spans="1:1" x14ac:dyDescent="0.25">
      <c r="A11453" s="323"/>
    </row>
    <row r="11454" spans="1:1" x14ac:dyDescent="0.25">
      <c r="A11454" s="323"/>
    </row>
    <row r="11455" spans="1:1" x14ac:dyDescent="0.25">
      <c r="A11455" s="323"/>
    </row>
    <row r="11456" spans="1:1" x14ac:dyDescent="0.25">
      <c r="A11456" s="323"/>
    </row>
    <row r="11457" spans="1:1" x14ac:dyDescent="0.25">
      <c r="A11457" s="323"/>
    </row>
    <row r="11458" spans="1:1" x14ac:dyDescent="0.25">
      <c r="A11458" s="323"/>
    </row>
    <row r="11459" spans="1:1" x14ac:dyDescent="0.25">
      <c r="A11459" s="323"/>
    </row>
    <row r="11460" spans="1:1" x14ac:dyDescent="0.25">
      <c r="A11460" s="323"/>
    </row>
    <row r="11461" spans="1:1" x14ac:dyDescent="0.25">
      <c r="A11461" s="323"/>
    </row>
    <row r="11462" spans="1:1" x14ac:dyDescent="0.25">
      <c r="A11462" s="323"/>
    </row>
    <row r="11463" spans="1:1" x14ac:dyDescent="0.25">
      <c r="A11463" s="323"/>
    </row>
    <row r="11464" spans="1:1" x14ac:dyDescent="0.25">
      <c r="A11464" s="323"/>
    </row>
    <row r="11465" spans="1:1" x14ac:dyDescent="0.25">
      <c r="A11465" s="323"/>
    </row>
    <row r="11466" spans="1:1" x14ac:dyDescent="0.25">
      <c r="A11466" s="323"/>
    </row>
    <row r="11467" spans="1:1" x14ac:dyDescent="0.25">
      <c r="A11467" s="323"/>
    </row>
    <row r="11468" spans="1:1" x14ac:dyDescent="0.25">
      <c r="A11468" s="323"/>
    </row>
    <row r="11469" spans="1:1" x14ac:dyDescent="0.25">
      <c r="A11469" s="323"/>
    </row>
    <row r="11470" spans="1:1" x14ac:dyDescent="0.25">
      <c r="A11470" s="323"/>
    </row>
    <row r="11471" spans="1:1" x14ac:dyDescent="0.25">
      <c r="A11471" s="323"/>
    </row>
    <row r="11472" spans="1:1" x14ac:dyDescent="0.25">
      <c r="A11472" s="323"/>
    </row>
    <row r="11473" spans="1:1" x14ac:dyDescent="0.25">
      <c r="A11473" s="323"/>
    </row>
    <row r="11474" spans="1:1" x14ac:dyDescent="0.25">
      <c r="A11474" s="323"/>
    </row>
    <row r="11475" spans="1:1" x14ac:dyDescent="0.25">
      <c r="A11475" s="323"/>
    </row>
    <row r="11476" spans="1:1" x14ac:dyDescent="0.25">
      <c r="A11476" s="323"/>
    </row>
    <row r="11477" spans="1:1" x14ac:dyDescent="0.25">
      <c r="A11477" s="323"/>
    </row>
    <row r="11478" spans="1:1" x14ac:dyDescent="0.25">
      <c r="A11478" s="323"/>
    </row>
    <row r="11479" spans="1:1" x14ac:dyDescent="0.25">
      <c r="A11479" s="323"/>
    </row>
    <row r="11480" spans="1:1" x14ac:dyDescent="0.25">
      <c r="A11480" s="323"/>
    </row>
    <row r="11481" spans="1:1" x14ac:dyDescent="0.25">
      <c r="A11481" s="323"/>
    </row>
    <row r="11482" spans="1:1" x14ac:dyDescent="0.25">
      <c r="A11482" s="323"/>
    </row>
    <row r="11483" spans="1:1" x14ac:dyDescent="0.25">
      <c r="A11483" s="323"/>
    </row>
    <row r="11484" spans="1:1" x14ac:dyDescent="0.25">
      <c r="A11484" s="323"/>
    </row>
    <row r="11485" spans="1:1" x14ac:dyDescent="0.25">
      <c r="A11485" s="323"/>
    </row>
    <row r="11486" spans="1:1" x14ac:dyDescent="0.25">
      <c r="A11486" s="323"/>
    </row>
    <row r="11487" spans="1:1" x14ac:dyDescent="0.25">
      <c r="A11487" s="323"/>
    </row>
    <row r="11488" spans="1:1" x14ac:dyDescent="0.25">
      <c r="A11488" s="323"/>
    </row>
    <row r="11489" spans="1:1" x14ac:dyDescent="0.25">
      <c r="A11489" s="323"/>
    </row>
    <row r="11490" spans="1:1" x14ac:dyDescent="0.25">
      <c r="A11490" s="323"/>
    </row>
    <row r="11491" spans="1:1" x14ac:dyDescent="0.25">
      <c r="A11491" s="323"/>
    </row>
    <row r="11492" spans="1:1" x14ac:dyDescent="0.25">
      <c r="A11492" s="323"/>
    </row>
    <row r="11493" spans="1:1" x14ac:dyDescent="0.25">
      <c r="A11493" s="323"/>
    </row>
    <row r="11494" spans="1:1" x14ac:dyDescent="0.25">
      <c r="A11494" s="323"/>
    </row>
    <row r="11495" spans="1:1" x14ac:dyDescent="0.25">
      <c r="A11495" s="323"/>
    </row>
    <row r="11496" spans="1:1" x14ac:dyDescent="0.25">
      <c r="A11496" s="323"/>
    </row>
    <row r="11497" spans="1:1" x14ac:dyDescent="0.25">
      <c r="A11497" s="323"/>
    </row>
    <row r="11498" spans="1:1" x14ac:dyDescent="0.25">
      <c r="A11498" s="323"/>
    </row>
    <row r="11499" spans="1:1" x14ac:dyDescent="0.25">
      <c r="A11499" s="323"/>
    </row>
    <row r="11500" spans="1:1" x14ac:dyDescent="0.25">
      <c r="A11500" s="323"/>
    </row>
    <row r="11501" spans="1:1" x14ac:dyDescent="0.25">
      <c r="A11501" s="323"/>
    </row>
    <row r="11502" spans="1:1" x14ac:dyDescent="0.25">
      <c r="A11502" s="323"/>
    </row>
    <row r="11503" spans="1:1" x14ac:dyDescent="0.25">
      <c r="A11503" s="323"/>
    </row>
    <row r="11504" spans="1:1" x14ac:dyDescent="0.25">
      <c r="A11504" s="323"/>
    </row>
    <row r="11505" spans="1:1" x14ac:dyDescent="0.25">
      <c r="A11505" s="323"/>
    </row>
    <row r="11506" spans="1:1" x14ac:dyDescent="0.25">
      <c r="A11506" s="323"/>
    </row>
    <row r="11507" spans="1:1" x14ac:dyDescent="0.25">
      <c r="A11507" s="323"/>
    </row>
    <row r="11508" spans="1:1" x14ac:dyDescent="0.25">
      <c r="A11508" s="323"/>
    </row>
    <row r="11509" spans="1:1" x14ac:dyDescent="0.25">
      <c r="A11509" s="323"/>
    </row>
    <row r="11510" spans="1:1" x14ac:dyDescent="0.25">
      <c r="A11510" s="323"/>
    </row>
    <row r="11511" spans="1:1" x14ac:dyDescent="0.25">
      <c r="A11511" s="323"/>
    </row>
    <row r="11512" spans="1:1" x14ac:dyDescent="0.25">
      <c r="A11512" s="323"/>
    </row>
    <row r="11513" spans="1:1" x14ac:dyDescent="0.25">
      <c r="A11513" s="323"/>
    </row>
    <row r="11514" spans="1:1" x14ac:dyDescent="0.25">
      <c r="A11514" s="323"/>
    </row>
    <row r="11515" spans="1:1" x14ac:dyDescent="0.25">
      <c r="A11515" s="323"/>
    </row>
    <row r="11516" spans="1:1" x14ac:dyDescent="0.25">
      <c r="A11516" s="323"/>
    </row>
    <row r="11517" spans="1:1" x14ac:dyDescent="0.25">
      <c r="A11517" s="323"/>
    </row>
    <row r="11518" spans="1:1" x14ac:dyDescent="0.25">
      <c r="A11518" s="323"/>
    </row>
    <row r="11519" spans="1:1" x14ac:dyDescent="0.25">
      <c r="A11519" s="323"/>
    </row>
    <row r="11520" spans="1:1" x14ac:dyDescent="0.25">
      <c r="A11520" s="323"/>
    </row>
    <row r="11521" spans="1:1" x14ac:dyDescent="0.25">
      <c r="A11521" s="323"/>
    </row>
    <row r="11522" spans="1:1" x14ac:dyDescent="0.25">
      <c r="A11522" s="323"/>
    </row>
    <row r="11523" spans="1:1" x14ac:dyDescent="0.25">
      <c r="A11523" s="323"/>
    </row>
    <row r="11524" spans="1:1" x14ac:dyDescent="0.25">
      <c r="A11524" s="323"/>
    </row>
    <row r="11525" spans="1:1" x14ac:dyDescent="0.25">
      <c r="A11525" s="323"/>
    </row>
    <row r="11526" spans="1:1" x14ac:dyDescent="0.25">
      <c r="A11526" s="323"/>
    </row>
    <row r="11527" spans="1:1" x14ac:dyDescent="0.25">
      <c r="A11527" s="323"/>
    </row>
    <row r="11528" spans="1:1" x14ac:dyDescent="0.25">
      <c r="A11528" s="323"/>
    </row>
    <row r="11529" spans="1:1" x14ac:dyDescent="0.25">
      <c r="A11529" s="323"/>
    </row>
    <row r="11530" spans="1:1" x14ac:dyDescent="0.25">
      <c r="A11530" s="323"/>
    </row>
    <row r="11531" spans="1:1" x14ac:dyDescent="0.25">
      <c r="A11531" s="323"/>
    </row>
    <row r="11532" spans="1:1" x14ac:dyDescent="0.25">
      <c r="A11532" s="323"/>
    </row>
    <row r="11533" spans="1:1" x14ac:dyDescent="0.25">
      <c r="A11533" s="323"/>
    </row>
    <row r="11534" spans="1:1" x14ac:dyDescent="0.25">
      <c r="A11534" s="323"/>
    </row>
    <row r="11535" spans="1:1" x14ac:dyDescent="0.25">
      <c r="A11535" s="323"/>
    </row>
    <row r="11536" spans="1:1" x14ac:dyDescent="0.25">
      <c r="A11536" s="323"/>
    </row>
    <row r="11537" spans="1:1" x14ac:dyDescent="0.25">
      <c r="A11537" s="323"/>
    </row>
    <row r="11538" spans="1:1" x14ac:dyDescent="0.25">
      <c r="A11538" s="323"/>
    </row>
    <row r="11539" spans="1:1" x14ac:dyDescent="0.25">
      <c r="A11539" s="323"/>
    </row>
    <row r="11540" spans="1:1" x14ac:dyDescent="0.25">
      <c r="A11540" s="323"/>
    </row>
    <row r="11541" spans="1:1" x14ac:dyDescent="0.25">
      <c r="A11541" s="323"/>
    </row>
    <row r="11542" spans="1:1" x14ac:dyDescent="0.25">
      <c r="A11542" s="323"/>
    </row>
    <row r="11543" spans="1:1" x14ac:dyDescent="0.25">
      <c r="A11543" s="323"/>
    </row>
    <row r="11544" spans="1:1" x14ac:dyDescent="0.25">
      <c r="A11544" s="323"/>
    </row>
    <row r="11545" spans="1:1" x14ac:dyDescent="0.25">
      <c r="A11545" s="323"/>
    </row>
    <row r="11546" spans="1:1" x14ac:dyDescent="0.25">
      <c r="A11546" s="323"/>
    </row>
    <row r="11547" spans="1:1" x14ac:dyDescent="0.25">
      <c r="A11547" s="323"/>
    </row>
    <row r="11548" spans="1:1" x14ac:dyDescent="0.25">
      <c r="A11548" s="323"/>
    </row>
    <row r="11549" spans="1:1" x14ac:dyDescent="0.25">
      <c r="A11549" s="323"/>
    </row>
    <row r="11550" spans="1:1" x14ac:dyDescent="0.25">
      <c r="A11550" s="323"/>
    </row>
    <row r="11551" spans="1:1" x14ac:dyDescent="0.25">
      <c r="A11551" s="323"/>
    </row>
    <row r="11552" spans="1:1" x14ac:dyDescent="0.25">
      <c r="A11552" s="323"/>
    </row>
    <row r="11553" spans="1:1" x14ac:dyDescent="0.25">
      <c r="A11553" s="323"/>
    </row>
    <row r="11554" spans="1:1" x14ac:dyDescent="0.25">
      <c r="A11554" s="323"/>
    </row>
    <row r="11555" spans="1:1" x14ac:dyDescent="0.25">
      <c r="A11555" s="323"/>
    </row>
    <row r="11556" spans="1:1" x14ac:dyDescent="0.25">
      <c r="A11556" s="323"/>
    </row>
    <row r="11557" spans="1:1" x14ac:dyDescent="0.25">
      <c r="A11557" s="323"/>
    </row>
    <row r="11558" spans="1:1" x14ac:dyDescent="0.25">
      <c r="A11558" s="323"/>
    </row>
    <row r="11559" spans="1:1" x14ac:dyDescent="0.25">
      <c r="A11559" s="323"/>
    </row>
    <row r="11560" spans="1:1" x14ac:dyDescent="0.25">
      <c r="A11560" s="323"/>
    </row>
    <row r="11561" spans="1:1" x14ac:dyDescent="0.25">
      <c r="A11561" s="323"/>
    </row>
    <row r="11562" spans="1:1" x14ac:dyDescent="0.25">
      <c r="A11562" s="323"/>
    </row>
    <row r="11563" spans="1:1" x14ac:dyDescent="0.25">
      <c r="A11563" s="323"/>
    </row>
    <row r="11564" spans="1:1" x14ac:dyDescent="0.25">
      <c r="A11564" s="323"/>
    </row>
    <row r="11565" spans="1:1" x14ac:dyDescent="0.25">
      <c r="A11565" s="323"/>
    </row>
    <row r="11566" spans="1:1" x14ac:dyDescent="0.25">
      <c r="A11566" s="323"/>
    </row>
    <row r="11567" spans="1:1" x14ac:dyDescent="0.25">
      <c r="A11567" s="323"/>
    </row>
    <row r="11568" spans="1:1" x14ac:dyDescent="0.25">
      <c r="A11568" s="323"/>
    </row>
    <row r="11569" spans="1:1" x14ac:dyDescent="0.25">
      <c r="A11569" s="323"/>
    </row>
    <row r="11570" spans="1:1" x14ac:dyDescent="0.25">
      <c r="A11570" s="323"/>
    </row>
    <row r="11571" spans="1:1" x14ac:dyDescent="0.25">
      <c r="A11571" s="323"/>
    </row>
    <row r="11572" spans="1:1" x14ac:dyDescent="0.25">
      <c r="A11572" s="323"/>
    </row>
    <row r="11573" spans="1:1" x14ac:dyDescent="0.25">
      <c r="A11573" s="323"/>
    </row>
    <row r="11574" spans="1:1" x14ac:dyDescent="0.25">
      <c r="A11574" s="323"/>
    </row>
    <row r="11575" spans="1:1" x14ac:dyDescent="0.25">
      <c r="A11575" s="323"/>
    </row>
    <row r="11576" spans="1:1" x14ac:dyDescent="0.25">
      <c r="A11576" s="323"/>
    </row>
    <row r="11577" spans="1:1" x14ac:dyDescent="0.25">
      <c r="A11577" s="323"/>
    </row>
    <row r="11578" spans="1:1" x14ac:dyDescent="0.25">
      <c r="A11578" s="323"/>
    </row>
    <row r="11579" spans="1:1" x14ac:dyDescent="0.25">
      <c r="A11579" s="323"/>
    </row>
    <row r="11580" spans="1:1" x14ac:dyDescent="0.25">
      <c r="A11580" s="323"/>
    </row>
    <row r="11581" spans="1:1" x14ac:dyDescent="0.25">
      <c r="A11581" s="323"/>
    </row>
    <row r="11582" spans="1:1" x14ac:dyDescent="0.25">
      <c r="A11582" s="323"/>
    </row>
    <row r="11583" spans="1:1" x14ac:dyDescent="0.25">
      <c r="A11583" s="323"/>
    </row>
    <row r="11584" spans="1:1" x14ac:dyDescent="0.25">
      <c r="A11584" s="323"/>
    </row>
    <row r="11585" spans="1:1" x14ac:dyDescent="0.25">
      <c r="A11585" s="323"/>
    </row>
    <row r="11586" spans="1:1" x14ac:dyDescent="0.25">
      <c r="A11586" s="323"/>
    </row>
    <row r="11587" spans="1:1" x14ac:dyDescent="0.25">
      <c r="A11587" s="323"/>
    </row>
    <row r="11588" spans="1:1" x14ac:dyDescent="0.25">
      <c r="A11588" s="323"/>
    </row>
    <row r="11589" spans="1:1" x14ac:dyDescent="0.25">
      <c r="A11589" s="323"/>
    </row>
    <row r="11590" spans="1:1" x14ac:dyDescent="0.25">
      <c r="A11590" s="323"/>
    </row>
    <row r="11591" spans="1:1" x14ac:dyDescent="0.25">
      <c r="A11591" s="323"/>
    </row>
    <row r="11592" spans="1:1" x14ac:dyDescent="0.25">
      <c r="A11592" s="323"/>
    </row>
    <row r="11593" spans="1:1" x14ac:dyDescent="0.25">
      <c r="A11593" s="323"/>
    </row>
    <row r="11594" spans="1:1" x14ac:dyDescent="0.25">
      <c r="A11594" s="323"/>
    </row>
    <row r="11595" spans="1:1" x14ac:dyDescent="0.25">
      <c r="A11595" s="323"/>
    </row>
    <row r="11596" spans="1:1" x14ac:dyDescent="0.25">
      <c r="A11596" s="323"/>
    </row>
    <row r="11597" spans="1:1" x14ac:dyDescent="0.25">
      <c r="A11597" s="323"/>
    </row>
    <row r="11598" spans="1:1" x14ac:dyDescent="0.25">
      <c r="A11598" s="323"/>
    </row>
    <row r="11599" spans="1:1" x14ac:dyDescent="0.25">
      <c r="A11599" s="323"/>
    </row>
    <row r="11600" spans="1:1" x14ac:dyDescent="0.25">
      <c r="A11600" s="323"/>
    </row>
    <row r="11601" spans="1:1" x14ac:dyDescent="0.25">
      <c r="A11601" s="323"/>
    </row>
    <row r="11602" spans="1:1" x14ac:dyDescent="0.25">
      <c r="A11602" s="323"/>
    </row>
    <row r="11603" spans="1:1" x14ac:dyDescent="0.25">
      <c r="A11603" s="323"/>
    </row>
    <row r="11604" spans="1:1" x14ac:dyDescent="0.25">
      <c r="A11604" s="323"/>
    </row>
    <row r="11605" spans="1:1" x14ac:dyDescent="0.25">
      <c r="A11605" s="323"/>
    </row>
    <row r="11606" spans="1:1" x14ac:dyDescent="0.25">
      <c r="A11606" s="323"/>
    </row>
    <row r="11607" spans="1:1" x14ac:dyDescent="0.25">
      <c r="A11607" s="323"/>
    </row>
    <row r="11608" spans="1:1" x14ac:dyDescent="0.25">
      <c r="A11608" s="323"/>
    </row>
    <row r="11609" spans="1:1" x14ac:dyDescent="0.25">
      <c r="A11609" s="323"/>
    </row>
    <row r="11610" spans="1:1" x14ac:dyDescent="0.25">
      <c r="A11610" s="323"/>
    </row>
    <row r="11611" spans="1:1" x14ac:dyDescent="0.25">
      <c r="A11611" s="323"/>
    </row>
    <row r="11612" spans="1:1" x14ac:dyDescent="0.25">
      <c r="A11612" s="323"/>
    </row>
    <row r="11613" spans="1:1" x14ac:dyDescent="0.25">
      <c r="A11613" s="323"/>
    </row>
    <row r="11614" spans="1:1" x14ac:dyDescent="0.25">
      <c r="A11614" s="323"/>
    </row>
    <row r="11615" spans="1:1" x14ac:dyDescent="0.25">
      <c r="A11615" s="323"/>
    </row>
    <row r="11616" spans="1:1" x14ac:dyDescent="0.25">
      <c r="A11616" s="323"/>
    </row>
    <row r="11617" spans="1:1" x14ac:dyDescent="0.25">
      <c r="A11617" s="323"/>
    </row>
    <row r="11618" spans="1:1" x14ac:dyDescent="0.25">
      <c r="A11618" s="323"/>
    </row>
    <row r="11619" spans="1:1" x14ac:dyDescent="0.25">
      <c r="A11619" s="323"/>
    </row>
    <row r="11620" spans="1:1" x14ac:dyDescent="0.25">
      <c r="A11620" s="323"/>
    </row>
    <row r="11621" spans="1:1" x14ac:dyDescent="0.25">
      <c r="A11621" s="323"/>
    </row>
    <row r="11622" spans="1:1" x14ac:dyDescent="0.25">
      <c r="A11622" s="323"/>
    </row>
    <row r="11623" spans="1:1" x14ac:dyDescent="0.25">
      <c r="A11623" s="323"/>
    </row>
    <row r="11624" spans="1:1" x14ac:dyDescent="0.25">
      <c r="A11624" s="323"/>
    </row>
    <row r="11625" spans="1:1" x14ac:dyDescent="0.25">
      <c r="A11625" s="323"/>
    </row>
    <row r="11626" spans="1:1" x14ac:dyDescent="0.25">
      <c r="A11626" s="323"/>
    </row>
    <row r="11627" spans="1:1" x14ac:dyDescent="0.25">
      <c r="A11627" s="323"/>
    </row>
    <row r="11628" spans="1:1" x14ac:dyDescent="0.25">
      <c r="A11628" s="323"/>
    </row>
    <row r="11629" spans="1:1" x14ac:dyDescent="0.25">
      <c r="A11629" s="323"/>
    </row>
    <row r="11630" spans="1:1" x14ac:dyDescent="0.25">
      <c r="A11630" s="323"/>
    </row>
    <row r="11631" spans="1:1" x14ac:dyDescent="0.25">
      <c r="A11631" s="323"/>
    </row>
    <row r="11632" spans="1:1" x14ac:dyDescent="0.25">
      <c r="A11632" s="323"/>
    </row>
    <row r="11633" spans="1:1" x14ac:dyDescent="0.25">
      <c r="A11633" s="323"/>
    </row>
    <row r="11634" spans="1:1" x14ac:dyDescent="0.25">
      <c r="A11634" s="323"/>
    </row>
    <row r="11635" spans="1:1" x14ac:dyDescent="0.25">
      <c r="A11635" s="323"/>
    </row>
    <row r="11636" spans="1:1" x14ac:dyDescent="0.25">
      <c r="A11636" s="323"/>
    </row>
    <row r="11637" spans="1:1" x14ac:dyDescent="0.25">
      <c r="A11637" s="323"/>
    </row>
    <row r="11638" spans="1:1" x14ac:dyDescent="0.25">
      <c r="A11638" s="323"/>
    </row>
    <row r="11639" spans="1:1" x14ac:dyDescent="0.25">
      <c r="A11639" s="323"/>
    </row>
    <row r="11640" spans="1:1" x14ac:dyDescent="0.25">
      <c r="A11640" s="323"/>
    </row>
    <row r="11641" spans="1:1" x14ac:dyDescent="0.25">
      <c r="A11641" s="323"/>
    </row>
    <row r="11642" spans="1:1" x14ac:dyDescent="0.25">
      <c r="A11642" s="323"/>
    </row>
    <row r="11643" spans="1:1" x14ac:dyDescent="0.25">
      <c r="A11643" s="323"/>
    </row>
    <row r="11644" spans="1:1" x14ac:dyDescent="0.25">
      <c r="A11644" s="323"/>
    </row>
    <row r="11645" spans="1:1" x14ac:dyDescent="0.25">
      <c r="A11645" s="323"/>
    </row>
    <row r="11646" spans="1:1" x14ac:dyDescent="0.25">
      <c r="A11646" s="323"/>
    </row>
    <row r="11647" spans="1:1" x14ac:dyDescent="0.25">
      <c r="A11647" s="323"/>
    </row>
    <row r="11648" spans="1:1" x14ac:dyDescent="0.25">
      <c r="A11648" s="323"/>
    </row>
    <row r="11649" spans="1:1" x14ac:dyDescent="0.25">
      <c r="A11649" s="323"/>
    </row>
    <row r="11650" spans="1:1" x14ac:dyDescent="0.25">
      <c r="A11650" s="323"/>
    </row>
    <row r="11651" spans="1:1" x14ac:dyDescent="0.25">
      <c r="A11651" s="323"/>
    </row>
    <row r="11652" spans="1:1" x14ac:dyDescent="0.25">
      <c r="A11652" s="323"/>
    </row>
    <row r="11653" spans="1:1" x14ac:dyDescent="0.25">
      <c r="A11653" s="323"/>
    </row>
    <row r="11654" spans="1:1" x14ac:dyDescent="0.25">
      <c r="A11654" s="323"/>
    </row>
    <row r="11655" spans="1:1" x14ac:dyDescent="0.25">
      <c r="A11655" s="323"/>
    </row>
    <row r="11656" spans="1:1" x14ac:dyDescent="0.25">
      <c r="A11656" s="323"/>
    </row>
    <row r="11657" spans="1:1" x14ac:dyDescent="0.25">
      <c r="A11657" s="323"/>
    </row>
    <row r="11658" spans="1:1" x14ac:dyDescent="0.25">
      <c r="A11658" s="323"/>
    </row>
    <row r="11659" spans="1:1" x14ac:dyDescent="0.25">
      <c r="A11659" s="323"/>
    </row>
    <row r="11660" spans="1:1" x14ac:dyDescent="0.25">
      <c r="A11660" s="323"/>
    </row>
    <row r="11661" spans="1:1" x14ac:dyDescent="0.25">
      <c r="A11661" s="323"/>
    </row>
    <row r="11662" spans="1:1" x14ac:dyDescent="0.25">
      <c r="A11662" s="323"/>
    </row>
    <row r="11663" spans="1:1" x14ac:dyDescent="0.25">
      <c r="A11663" s="323"/>
    </row>
    <row r="11664" spans="1:1" x14ac:dyDescent="0.25">
      <c r="A11664" s="323"/>
    </row>
    <row r="11665" spans="1:1" x14ac:dyDescent="0.25">
      <c r="A11665" s="323"/>
    </row>
    <row r="11666" spans="1:1" x14ac:dyDescent="0.25">
      <c r="A11666" s="323"/>
    </row>
    <row r="11667" spans="1:1" x14ac:dyDescent="0.25">
      <c r="A11667" s="323"/>
    </row>
    <row r="11668" spans="1:1" x14ac:dyDescent="0.25">
      <c r="A11668" s="323"/>
    </row>
    <row r="11669" spans="1:1" x14ac:dyDescent="0.25">
      <c r="A11669" s="323"/>
    </row>
    <row r="11670" spans="1:1" x14ac:dyDescent="0.25">
      <c r="A11670" s="323"/>
    </row>
    <row r="11671" spans="1:1" x14ac:dyDescent="0.25">
      <c r="A11671" s="323"/>
    </row>
    <row r="11672" spans="1:1" x14ac:dyDescent="0.25">
      <c r="A11672" s="323"/>
    </row>
    <row r="11673" spans="1:1" x14ac:dyDescent="0.25">
      <c r="A11673" s="323"/>
    </row>
    <row r="11674" spans="1:1" x14ac:dyDescent="0.25">
      <c r="A11674" s="323"/>
    </row>
    <row r="11675" spans="1:1" x14ac:dyDescent="0.25">
      <c r="A11675" s="323"/>
    </row>
    <row r="11676" spans="1:1" x14ac:dyDescent="0.25">
      <c r="A11676" s="323"/>
    </row>
    <row r="11677" spans="1:1" x14ac:dyDescent="0.25">
      <c r="A11677" s="323"/>
    </row>
    <row r="11678" spans="1:1" x14ac:dyDescent="0.25">
      <c r="A11678" s="323"/>
    </row>
    <row r="11679" spans="1:1" x14ac:dyDescent="0.25">
      <c r="A11679" s="323"/>
    </row>
    <row r="11680" spans="1:1" x14ac:dyDescent="0.25">
      <c r="A11680" s="323"/>
    </row>
    <row r="11681" spans="1:1" x14ac:dyDescent="0.25">
      <c r="A11681" s="323"/>
    </row>
    <row r="11682" spans="1:1" x14ac:dyDescent="0.25">
      <c r="A11682" s="323"/>
    </row>
    <row r="11683" spans="1:1" x14ac:dyDescent="0.25">
      <c r="A11683" s="323"/>
    </row>
    <row r="11684" spans="1:1" x14ac:dyDescent="0.25">
      <c r="A11684" s="323"/>
    </row>
    <row r="11685" spans="1:1" x14ac:dyDescent="0.25">
      <c r="A11685" s="323"/>
    </row>
    <row r="11686" spans="1:1" x14ac:dyDescent="0.25">
      <c r="A11686" s="323"/>
    </row>
    <row r="11687" spans="1:1" x14ac:dyDescent="0.25">
      <c r="A11687" s="323"/>
    </row>
    <row r="11688" spans="1:1" x14ac:dyDescent="0.25">
      <c r="A11688" s="323"/>
    </row>
    <row r="11689" spans="1:1" x14ac:dyDescent="0.25">
      <c r="A11689" s="323"/>
    </row>
    <row r="11690" spans="1:1" x14ac:dyDescent="0.25">
      <c r="A11690" s="323"/>
    </row>
    <row r="11691" spans="1:1" x14ac:dyDescent="0.25">
      <c r="A11691" s="323"/>
    </row>
    <row r="11692" spans="1:1" x14ac:dyDescent="0.25">
      <c r="A11692" s="323"/>
    </row>
    <row r="11693" spans="1:1" x14ac:dyDescent="0.25">
      <c r="A11693" s="323"/>
    </row>
    <row r="11694" spans="1:1" x14ac:dyDescent="0.25">
      <c r="A11694" s="323"/>
    </row>
    <row r="11695" spans="1:1" x14ac:dyDescent="0.25">
      <c r="A11695" s="323"/>
    </row>
    <row r="11696" spans="1:1" x14ac:dyDescent="0.25">
      <c r="A11696" s="323"/>
    </row>
    <row r="11697" spans="1:1" x14ac:dyDescent="0.25">
      <c r="A11697" s="323"/>
    </row>
    <row r="11698" spans="1:1" x14ac:dyDescent="0.25">
      <c r="A11698" s="323"/>
    </row>
    <row r="11699" spans="1:1" x14ac:dyDescent="0.25">
      <c r="A11699" s="323"/>
    </row>
    <row r="11700" spans="1:1" x14ac:dyDescent="0.25">
      <c r="A11700" s="323"/>
    </row>
    <row r="11701" spans="1:1" x14ac:dyDescent="0.25">
      <c r="A11701" s="323"/>
    </row>
    <row r="11702" spans="1:1" x14ac:dyDescent="0.25">
      <c r="A11702" s="323"/>
    </row>
    <row r="11703" spans="1:1" x14ac:dyDescent="0.25">
      <c r="A11703" s="323"/>
    </row>
    <row r="11704" spans="1:1" x14ac:dyDescent="0.25">
      <c r="A11704" s="323"/>
    </row>
    <row r="11705" spans="1:1" x14ac:dyDescent="0.25">
      <c r="A11705" s="323"/>
    </row>
    <row r="11706" spans="1:1" x14ac:dyDescent="0.25">
      <c r="A11706" s="323"/>
    </row>
    <row r="11707" spans="1:1" x14ac:dyDescent="0.25">
      <c r="A11707" s="323"/>
    </row>
    <row r="11708" spans="1:1" x14ac:dyDescent="0.25">
      <c r="A11708" s="323"/>
    </row>
    <row r="11709" spans="1:1" x14ac:dyDescent="0.25">
      <c r="A11709" s="323"/>
    </row>
    <row r="11710" spans="1:1" x14ac:dyDescent="0.25">
      <c r="A11710" s="323"/>
    </row>
    <row r="11711" spans="1:1" x14ac:dyDescent="0.25">
      <c r="A11711" s="323"/>
    </row>
    <row r="11712" spans="1:1" x14ac:dyDescent="0.25">
      <c r="A11712" s="323"/>
    </row>
    <row r="11713" spans="1:1" x14ac:dyDescent="0.25">
      <c r="A11713" s="323"/>
    </row>
    <row r="11714" spans="1:1" x14ac:dyDescent="0.25">
      <c r="A11714" s="323"/>
    </row>
    <row r="11715" spans="1:1" x14ac:dyDescent="0.25">
      <c r="A11715" s="323"/>
    </row>
    <row r="11716" spans="1:1" x14ac:dyDescent="0.25">
      <c r="A11716" s="323"/>
    </row>
    <row r="11717" spans="1:1" x14ac:dyDescent="0.25">
      <c r="A11717" s="323"/>
    </row>
    <row r="11718" spans="1:1" x14ac:dyDescent="0.25">
      <c r="A11718" s="323"/>
    </row>
    <row r="11719" spans="1:1" x14ac:dyDescent="0.25">
      <c r="A11719" s="323"/>
    </row>
    <row r="11720" spans="1:1" x14ac:dyDescent="0.25">
      <c r="A11720" s="323"/>
    </row>
    <row r="11721" spans="1:1" x14ac:dyDescent="0.25">
      <c r="A11721" s="323"/>
    </row>
    <row r="11722" spans="1:1" x14ac:dyDescent="0.25">
      <c r="A11722" s="323"/>
    </row>
    <row r="11723" spans="1:1" x14ac:dyDescent="0.25">
      <c r="A11723" s="323"/>
    </row>
    <row r="11724" spans="1:1" x14ac:dyDescent="0.25">
      <c r="A11724" s="323"/>
    </row>
    <row r="11725" spans="1:1" x14ac:dyDescent="0.25">
      <c r="A11725" s="323"/>
    </row>
    <row r="11726" spans="1:1" x14ac:dyDescent="0.25">
      <c r="A11726" s="323"/>
    </row>
    <row r="11727" spans="1:1" x14ac:dyDescent="0.25">
      <c r="A11727" s="323"/>
    </row>
    <row r="11728" spans="1:1" x14ac:dyDescent="0.25">
      <c r="A11728" s="323"/>
    </row>
    <row r="11729" spans="1:1" x14ac:dyDescent="0.25">
      <c r="A11729" s="323"/>
    </row>
    <row r="11730" spans="1:1" x14ac:dyDescent="0.25">
      <c r="A11730" s="323"/>
    </row>
    <row r="11731" spans="1:1" x14ac:dyDescent="0.25">
      <c r="A11731" s="323"/>
    </row>
    <row r="11732" spans="1:1" x14ac:dyDescent="0.25">
      <c r="A11732" s="323"/>
    </row>
    <row r="11733" spans="1:1" x14ac:dyDescent="0.25">
      <c r="A11733" s="323"/>
    </row>
    <row r="11734" spans="1:1" x14ac:dyDescent="0.25">
      <c r="A11734" s="323"/>
    </row>
    <row r="11735" spans="1:1" x14ac:dyDescent="0.25">
      <c r="A11735" s="323"/>
    </row>
    <row r="11736" spans="1:1" x14ac:dyDescent="0.25">
      <c r="A11736" s="323"/>
    </row>
    <row r="11737" spans="1:1" x14ac:dyDescent="0.25">
      <c r="A11737" s="323"/>
    </row>
    <row r="11738" spans="1:1" x14ac:dyDescent="0.25">
      <c r="A11738" s="323"/>
    </row>
    <row r="11739" spans="1:1" x14ac:dyDescent="0.25">
      <c r="A11739" s="323"/>
    </row>
    <row r="11740" spans="1:1" x14ac:dyDescent="0.25">
      <c r="A11740" s="323"/>
    </row>
    <row r="11741" spans="1:1" x14ac:dyDescent="0.25">
      <c r="A11741" s="323"/>
    </row>
    <row r="11742" spans="1:1" x14ac:dyDescent="0.25">
      <c r="A11742" s="323"/>
    </row>
    <row r="11743" spans="1:1" x14ac:dyDescent="0.25">
      <c r="A11743" s="323"/>
    </row>
    <row r="11744" spans="1:1" x14ac:dyDescent="0.25">
      <c r="A11744" s="323"/>
    </row>
    <row r="11745" spans="1:1" x14ac:dyDescent="0.25">
      <c r="A11745" s="323"/>
    </row>
    <row r="11746" spans="1:1" x14ac:dyDescent="0.25">
      <c r="A11746" s="323"/>
    </row>
    <row r="11747" spans="1:1" x14ac:dyDescent="0.25">
      <c r="A11747" s="323"/>
    </row>
    <row r="11748" spans="1:1" x14ac:dyDescent="0.25">
      <c r="A11748" s="323"/>
    </row>
    <row r="11749" spans="1:1" x14ac:dyDescent="0.25">
      <c r="A11749" s="323"/>
    </row>
    <row r="11750" spans="1:1" x14ac:dyDescent="0.25">
      <c r="A11750" s="323"/>
    </row>
    <row r="11751" spans="1:1" x14ac:dyDescent="0.25">
      <c r="A11751" s="323"/>
    </row>
    <row r="11752" spans="1:1" x14ac:dyDescent="0.25">
      <c r="A11752" s="323"/>
    </row>
    <row r="11753" spans="1:1" x14ac:dyDescent="0.25">
      <c r="A11753" s="323"/>
    </row>
    <row r="11754" spans="1:1" x14ac:dyDescent="0.25">
      <c r="A11754" s="323"/>
    </row>
    <row r="11755" spans="1:1" x14ac:dyDescent="0.25">
      <c r="A11755" s="323"/>
    </row>
    <row r="11756" spans="1:1" x14ac:dyDescent="0.25">
      <c r="A11756" s="323"/>
    </row>
    <row r="11757" spans="1:1" x14ac:dyDescent="0.25">
      <c r="A11757" s="323"/>
    </row>
    <row r="11758" spans="1:1" x14ac:dyDescent="0.25">
      <c r="A11758" s="323"/>
    </row>
    <row r="11759" spans="1:1" x14ac:dyDescent="0.25">
      <c r="A11759" s="323"/>
    </row>
    <row r="11760" spans="1:1" x14ac:dyDescent="0.25">
      <c r="A11760" s="323"/>
    </row>
    <row r="11761" spans="1:1" x14ac:dyDescent="0.25">
      <c r="A11761" s="323"/>
    </row>
    <row r="11762" spans="1:1" x14ac:dyDescent="0.25">
      <c r="A11762" s="323"/>
    </row>
    <row r="11763" spans="1:1" x14ac:dyDescent="0.25">
      <c r="A11763" s="323"/>
    </row>
    <row r="11764" spans="1:1" x14ac:dyDescent="0.25">
      <c r="A11764" s="323"/>
    </row>
    <row r="11765" spans="1:1" x14ac:dyDescent="0.25">
      <c r="A11765" s="323"/>
    </row>
    <row r="11766" spans="1:1" x14ac:dyDescent="0.25">
      <c r="A11766" s="323"/>
    </row>
    <row r="11767" spans="1:1" x14ac:dyDescent="0.25">
      <c r="A11767" s="323"/>
    </row>
    <row r="11768" spans="1:1" x14ac:dyDescent="0.25">
      <c r="A11768" s="323"/>
    </row>
    <row r="11769" spans="1:1" x14ac:dyDescent="0.25">
      <c r="A11769" s="323"/>
    </row>
    <row r="11770" spans="1:1" x14ac:dyDescent="0.25">
      <c r="A11770" s="323"/>
    </row>
    <row r="11771" spans="1:1" x14ac:dyDescent="0.25">
      <c r="A11771" s="323"/>
    </row>
    <row r="11772" spans="1:1" x14ac:dyDescent="0.25">
      <c r="A11772" s="323"/>
    </row>
    <row r="11773" spans="1:1" x14ac:dyDescent="0.25">
      <c r="A11773" s="323"/>
    </row>
    <row r="11774" spans="1:1" x14ac:dyDescent="0.25">
      <c r="A11774" s="323"/>
    </row>
    <row r="11775" spans="1:1" x14ac:dyDescent="0.25">
      <c r="A11775" s="323"/>
    </row>
    <row r="11776" spans="1:1" x14ac:dyDescent="0.25">
      <c r="A11776" s="323"/>
    </row>
    <row r="11777" spans="1:1" x14ac:dyDescent="0.25">
      <c r="A11777" s="323"/>
    </row>
    <row r="11778" spans="1:1" x14ac:dyDescent="0.25">
      <c r="A11778" s="323"/>
    </row>
    <row r="11779" spans="1:1" x14ac:dyDescent="0.25">
      <c r="A11779" s="323"/>
    </row>
    <row r="11780" spans="1:1" x14ac:dyDescent="0.25">
      <c r="A11780" s="323"/>
    </row>
    <row r="11781" spans="1:1" x14ac:dyDescent="0.25">
      <c r="A11781" s="323"/>
    </row>
    <row r="11782" spans="1:1" x14ac:dyDescent="0.25">
      <c r="A11782" s="323"/>
    </row>
    <row r="11783" spans="1:1" x14ac:dyDescent="0.25">
      <c r="A11783" s="323"/>
    </row>
    <row r="11784" spans="1:1" x14ac:dyDescent="0.25">
      <c r="A11784" s="323"/>
    </row>
    <row r="11785" spans="1:1" x14ac:dyDescent="0.25">
      <c r="A11785" s="323"/>
    </row>
    <row r="11786" spans="1:1" x14ac:dyDescent="0.25">
      <c r="A11786" s="323"/>
    </row>
    <row r="11787" spans="1:1" x14ac:dyDescent="0.25">
      <c r="A11787" s="323"/>
    </row>
    <row r="11788" spans="1:1" x14ac:dyDescent="0.25">
      <c r="A11788" s="323"/>
    </row>
    <row r="11789" spans="1:1" x14ac:dyDescent="0.25">
      <c r="A11789" s="323"/>
    </row>
    <row r="11790" spans="1:1" x14ac:dyDescent="0.25">
      <c r="A11790" s="323"/>
    </row>
    <row r="11791" spans="1:1" x14ac:dyDescent="0.25">
      <c r="A11791" s="323"/>
    </row>
    <row r="11792" spans="1:1" x14ac:dyDescent="0.25">
      <c r="A11792" s="323"/>
    </row>
    <row r="11793" spans="1:1" x14ac:dyDescent="0.25">
      <c r="A11793" s="323"/>
    </row>
    <row r="11794" spans="1:1" x14ac:dyDescent="0.25">
      <c r="A11794" s="323"/>
    </row>
    <row r="11795" spans="1:1" x14ac:dyDescent="0.25">
      <c r="A11795" s="323"/>
    </row>
    <row r="11796" spans="1:1" x14ac:dyDescent="0.25">
      <c r="A11796" s="323"/>
    </row>
    <row r="11797" spans="1:1" x14ac:dyDescent="0.25">
      <c r="A11797" s="323"/>
    </row>
    <row r="11798" spans="1:1" x14ac:dyDescent="0.25">
      <c r="A11798" s="323"/>
    </row>
    <row r="11799" spans="1:1" x14ac:dyDescent="0.25">
      <c r="A11799" s="323"/>
    </row>
    <row r="11800" spans="1:1" x14ac:dyDescent="0.25">
      <c r="A11800" s="323"/>
    </row>
    <row r="11801" spans="1:1" x14ac:dyDescent="0.25">
      <c r="A11801" s="323"/>
    </row>
    <row r="11802" spans="1:1" x14ac:dyDescent="0.25">
      <c r="A11802" s="323"/>
    </row>
    <row r="11803" spans="1:1" x14ac:dyDescent="0.25">
      <c r="A11803" s="323"/>
    </row>
    <row r="11804" spans="1:1" x14ac:dyDescent="0.25">
      <c r="A11804" s="323"/>
    </row>
    <row r="11805" spans="1:1" x14ac:dyDescent="0.25">
      <c r="A11805" s="323"/>
    </row>
    <row r="11806" spans="1:1" x14ac:dyDescent="0.25">
      <c r="A11806" s="323"/>
    </row>
    <row r="11807" spans="1:1" x14ac:dyDescent="0.25">
      <c r="A11807" s="323"/>
    </row>
    <row r="11808" spans="1:1" x14ac:dyDescent="0.25">
      <c r="A11808" s="323"/>
    </row>
    <row r="11809" spans="1:1" x14ac:dyDescent="0.25">
      <c r="A11809" s="323"/>
    </row>
    <row r="11810" spans="1:1" x14ac:dyDescent="0.25">
      <c r="A11810" s="323"/>
    </row>
    <row r="11811" spans="1:1" x14ac:dyDescent="0.25">
      <c r="A11811" s="323"/>
    </row>
    <row r="11812" spans="1:1" x14ac:dyDescent="0.25">
      <c r="A11812" s="323"/>
    </row>
    <row r="11813" spans="1:1" x14ac:dyDescent="0.25">
      <c r="A11813" s="323"/>
    </row>
    <row r="11814" spans="1:1" x14ac:dyDescent="0.25">
      <c r="A11814" s="323"/>
    </row>
    <row r="11815" spans="1:1" x14ac:dyDescent="0.25">
      <c r="A11815" s="323"/>
    </row>
    <row r="11816" spans="1:1" x14ac:dyDescent="0.25">
      <c r="A11816" s="323"/>
    </row>
    <row r="11817" spans="1:1" x14ac:dyDescent="0.25">
      <c r="A11817" s="323"/>
    </row>
    <row r="11818" spans="1:1" x14ac:dyDescent="0.25">
      <c r="A11818" s="323"/>
    </row>
    <row r="11819" spans="1:1" x14ac:dyDescent="0.25">
      <c r="A11819" s="323"/>
    </row>
    <row r="11820" spans="1:1" x14ac:dyDescent="0.25">
      <c r="A11820" s="323"/>
    </row>
    <row r="11821" spans="1:1" x14ac:dyDescent="0.25">
      <c r="A11821" s="323"/>
    </row>
    <row r="11822" spans="1:1" x14ac:dyDescent="0.25">
      <c r="A11822" s="323"/>
    </row>
    <row r="11823" spans="1:1" x14ac:dyDescent="0.25">
      <c r="A11823" s="323"/>
    </row>
    <row r="11824" spans="1:1" x14ac:dyDescent="0.25">
      <c r="A11824" s="323"/>
    </row>
    <row r="11825" spans="1:1" x14ac:dyDescent="0.25">
      <c r="A11825" s="323"/>
    </row>
    <row r="11826" spans="1:1" x14ac:dyDescent="0.25">
      <c r="A11826" s="323"/>
    </row>
    <row r="11827" spans="1:1" x14ac:dyDescent="0.25">
      <c r="A11827" s="323"/>
    </row>
    <row r="11828" spans="1:1" x14ac:dyDescent="0.25">
      <c r="A11828" s="323"/>
    </row>
    <row r="11829" spans="1:1" x14ac:dyDescent="0.25">
      <c r="A11829" s="323"/>
    </row>
    <row r="11830" spans="1:1" x14ac:dyDescent="0.25">
      <c r="A11830" s="323"/>
    </row>
    <row r="11831" spans="1:1" x14ac:dyDescent="0.25">
      <c r="A11831" s="323"/>
    </row>
    <row r="11832" spans="1:1" x14ac:dyDescent="0.25">
      <c r="A11832" s="323"/>
    </row>
    <row r="11833" spans="1:1" x14ac:dyDescent="0.25">
      <c r="A11833" s="323"/>
    </row>
    <row r="11834" spans="1:1" x14ac:dyDescent="0.25">
      <c r="A11834" s="323"/>
    </row>
    <row r="11835" spans="1:1" x14ac:dyDescent="0.25">
      <c r="A11835" s="323"/>
    </row>
    <row r="11836" spans="1:1" x14ac:dyDescent="0.25">
      <c r="A11836" s="323"/>
    </row>
    <row r="11837" spans="1:1" x14ac:dyDescent="0.25">
      <c r="A11837" s="323"/>
    </row>
    <row r="11838" spans="1:1" x14ac:dyDescent="0.25">
      <c r="A11838" s="323"/>
    </row>
    <row r="11839" spans="1:1" x14ac:dyDescent="0.25">
      <c r="A11839" s="323"/>
    </row>
    <row r="11840" spans="1:1" x14ac:dyDescent="0.25">
      <c r="A11840" s="323"/>
    </row>
    <row r="11841" spans="1:1" x14ac:dyDescent="0.25">
      <c r="A11841" s="323"/>
    </row>
    <row r="11842" spans="1:1" x14ac:dyDescent="0.25">
      <c r="A11842" s="323"/>
    </row>
    <row r="11843" spans="1:1" x14ac:dyDescent="0.25">
      <c r="A11843" s="323"/>
    </row>
    <row r="11844" spans="1:1" x14ac:dyDescent="0.25">
      <c r="A11844" s="323"/>
    </row>
    <row r="11845" spans="1:1" x14ac:dyDescent="0.25">
      <c r="A11845" s="323"/>
    </row>
    <row r="11846" spans="1:1" x14ac:dyDescent="0.25">
      <c r="A11846" s="323"/>
    </row>
    <row r="11847" spans="1:1" x14ac:dyDescent="0.25">
      <c r="A11847" s="323"/>
    </row>
    <row r="11848" spans="1:1" x14ac:dyDescent="0.25">
      <c r="A11848" s="323"/>
    </row>
    <row r="11849" spans="1:1" x14ac:dyDescent="0.25">
      <c r="A11849" s="323"/>
    </row>
    <row r="11850" spans="1:1" x14ac:dyDescent="0.25">
      <c r="A11850" s="323"/>
    </row>
    <row r="11851" spans="1:1" x14ac:dyDescent="0.25">
      <c r="A11851" s="323"/>
    </row>
    <row r="11852" spans="1:1" x14ac:dyDescent="0.25">
      <c r="A11852" s="323"/>
    </row>
    <row r="11853" spans="1:1" x14ac:dyDescent="0.25">
      <c r="A11853" s="323"/>
    </row>
    <row r="11854" spans="1:1" x14ac:dyDescent="0.25">
      <c r="A11854" s="323"/>
    </row>
    <row r="11855" spans="1:1" x14ac:dyDescent="0.25">
      <c r="A11855" s="323"/>
    </row>
    <row r="11856" spans="1:1" x14ac:dyDescent="0.25">
      <c r="A11856" s="323"/>
    </row>
    <row r="11857" spans="1:1" x14ac:dyDescent="0.25">
      <c r="A11857" s="323"/>
    </row>
    <row r="11858" spans="1:1" x14ac:dyDescent="0.25">
      <c r="A11858" s="323"/>
    </row>
    <row r="11859" spans="1:1" x14ac:dyDescent="0.25">
      <c r="A11859" s="323"/>
    </row>
    <row r="11860" spans="1:1" x14ac:dyDescent="0.25">
      <c r="A11860" s="323"/>
    </row>
    <row r="11861" spans="1:1" x14ac:dyDescent="0.25">
      <c r="A11861" s="323"/>
    </row>
    <row r="11862" spans="1:1" x14ac:dyDescent="0.25">
      <c r="A11862" s="323"/>
    </row>
    <row r="11863" spans="1:1" x14ac:dyDescent="0.25">
      <c r="A11863" s="323"/>
    </row>
    <row r="11864" spans="1:1" x14ac:dyDescent="0.25">
      <c r="A11864" s="323"/>
    </row>
    <row r="11865" spans="1:1" x14ac:dyDescent="0.25">
      <c r="A11865" s="323"/>
    </row>
    <row r="11866" spans="1:1" x14ac:dyDescent="0.25">
      <c r="A11866" s="323"/>
    </row>
    <row r="11867" spans="1:1" x14ac:dyDescent="0.25">
      <c r="A11867" s="323"/>
    </row>
    <row r="11868" spans="1:1" x14ac:dyDescent="0.25">
      <c r="A11868" s="323"/>
    </row>
    <row r="11869" spans="1:1" x14ac:dyDescent="0.25">
      <c r="A11869" s="323"/>
    </row>
    <row r="11870" spans="1:1" x14ac:dyDescent="0.25">
      <c r="A11870" s="323"/>
    </row>
    <row r="11871" spans="1:1" x14ac:dyDescent="0.25">
      <c r="A11871" s="323"/>
    </row>
    <row r="11872" spans="1:1" x14ac:dyDescent="0.25">
      <c r="A11872" s="323"/>
    </row>
    <row r="11873" spans="1:1" x14ac:dyDescent="0.25">
      <c r="A11873" s="323"/>
    </row>
    <row r="11874" spans="1:1" x14ac:dyDescent="0.25">
      <c r="A11874" s="323"/>
    </row>
    <row r="11875" spans="1:1" x14ac:dyDescent="0.25">
      <c r="A11875" s="323"/>
    </row>
    <row r="11876" spans="1:1" x14ac:dyDescent="0.25">
      <c r="A11876" s="323"/>
    </row>
    <row r="11877" spans="1:1" x14ac:dyDescent="0.25">
      <c r="A11877" s="323"/>
    </row>
    <row r="11878" spans="1:1" x14ac:dyDescent="0.25">
      <c r="A11878" s="323"/>
    </row>
    <row r="11879" spans="1:1" x14ac:dyDescent="0.25">
      <c r="A11879" s="323"/>
    </row>
    <row r="11880" spans="1:1" x14ac:dyDescent="0.25">
      <c r="A11880" s="323"/>
    </row>
    <row r="11881" spans="1:1" x14ac:dyDescent="0.25">
      <c r="A11881" s="323"/>
    </row>
    <row r="11882" spans="1:1" x14ac:dyDescent="0.25">
      <c r="A11882" s="323"/>
    </row>
    <row r="11883" spans="1:1" x14ac:dyDescent="0.25">
      <c r="A11883" s="323"/>
    </row>
    <row r="11884" spans="1:1" x14ac:dyDescent="0.25">
      <c r="A11884" s="323"/>
    </row>
    <row r="11885" spans="1:1" x14ac:dyDescent="0.25">
      <c r="A11885" s="323"/>
    </row>
    <row r="11886" spans="1:1" x14ac:dyDescent="0.25">
      <c r="A11886" s="323"/>
    </row>
    <row r="11887" spans="1:1" x14ac:dyDescent="0.25">
      <c r="A11887" s="323"/>
    </row>
    <row r="11888" spans="1:1" x14ac:dyDescent="0.25">
      <c r="A11888" s="323"/>
    </row>
    <row r="11889" spans="1:1" x14ac:dyDescent="0.25">
      <c r="A11889" s="323"/>
    </row>
    <row r="11890" spans="1:1" x14ac:dyDescent="0.25">
      <c r="A11890" s="323"/>
    </row>
    <row r="11891" spans="1:1" x14ac:dyDescent="0.25">
      <c r="A11891" s="323"/>
    </row>
    <row r="11892" spans="1:1" x14ac:dyDescent="0.25">
      <c r="A11892" s="323"/>
    </row>
    <row r="11893" spans="1:1" x14ac:dyDescent="0.25">
      <c r="A11893" s="323"/>
    </row>
    <row r="11894" spans="1:1" x14ac:dyDescent="0.25">
      <c r="A11894" s="323"/>
    </row>
    <row r="11895" spans="1:1" x14ac:dyDescent="0.25">
      <c r="A11895" s="323"/>
    </row>
    <row r="11896" spans="1:1" x14ac:dyDescent="0.25">
      <c r="A11896" s="323"/>
    </row>
    <row r="11897" spans="1:1" x14ac:dyDescent="0.25">
      <c r="A11897" s="323"/>
    </row>
    <row r="11898" spans="1:1" x14ac:dyDescent="0.25">
      <c r="A11898" s="323"/>
    </row>
    <row r="11899" spans="1:1" x14ac:dyDescent="0.25">
      <c r="A11899" s="323"/>
    </row>
    <row r="11900" spans="1:1" x14ac:dyDescent="0.25">
      <c r="A11900" s="323"/>
    </row>
    <row r="11901" spans="1:1" x14ac:dyDescent="0.25">
      <c r="A11901" s="323"/>
    </row>
    <row r="11902" spans="1:1" x14ac:dyDescent="0.25">
      <c r="A11902" s="323"/>
    </row>
    <row r="11903" spans="1:1" x14ac:dyDescent="0.25">
      <c r="A11903" s="323"/>
    </row>
    <row r="11904" spans="1:1" x14ac:dyDescent="0.25">
      <c r="A11904" s="323"/>
    </row>
    <row r="11905" spans="1:1" x14ac:dyDescent="0.25">
      <c r="A11905" s="323"/>
    </row>
    <row r="11906" spans="1:1" x14ac:dyDescent="0.25">
      <c r="A11906" s="323"/>
    </row>
    <row r="11907" spans="1:1" x14ac:dyDescent="0.25">
      <c r="A11907" s="323"/>
    </row>
    <row r="11908" spans="1:1" x14ac:dyDescent="0.25">
      <c r="A11908" s="323"/>
    </row>
    <row r="11909" spans="1:1" x14ac:dyDescent="0.25">
      <c r="A11909" s="323"/>
    </row>
    <row r="11910" spans="1:1" x14ac:dyDescent="0.25">
      <c r="A11910" s="323"/>
    </row>
    <row r="11911" spans="1:1" x14ac:dyDescent="0.25">
      <c r="A11911" s="323"/>
    </row>
    <row r="11912" spans="1:1" x14ac:dyDescent="0.25">
      <c r="A11912" s="323"/>
    </row>
    <row r="11913" spans="1:1" x14ac:dyDescent="0.25">
      <c r="A11913" s="323"/>
    </row>
    <row r="11914" spans="1:1" x14ac:dyDescent="0.25">
      <c r="A11914" s="323"/>
    </row>
    <row r="11915" spans="1:1" x14ac:dyDescent="0.25">
      <c r="A11915" s="323"/>
    </row>
    <row r="11916" spans="1:1" x14ac:dyDescent="0.25">
      <c r="A11916" s="323"/>
    </row>
    <row r="11917" spans="1:1" x14ac:dyDescent="0.25">
      <c r="A11917" s="323"/>
    </row>
    <row r="11918" spans="1:1" x14ac:dyDescent="0.25">
      <c r="A11918" s="323"/>
    </row>
    <row r="11919" spans="1:1" x14ac:dyDescent="0.25">
      <c r="A11919" s="323"/>
    </row>
    <row r="11920" spans="1:1" x14ac:dyDescent="0.25">
      <c r="A11920" s="323"/>
    </row>
    <row r="11921" spans="1:1" x14ac:dyDescent="0.25">
      <c r="A11921" s="323"/>
    </row>
    <row r="11922" spans="1:1" x14ac:dyDescent="0.25">
      <c r="A11922" s="323"/>
    </row>
    <row r="11923" spans="1:1" x14ac:dyDescent="0.25">
      <c r="A11923" s="323"/>
    </row>
    <row r="11924" spans="1:1" x14ac:dyDescent="0.25">
      <c r="A11924" s="323"/>
    </row>
    <row r="11925" spans="1:1" x14ac:dyDescent="0.25">
      <c r="A11925" s="323"/>
    </row>
    <row r="11926" spans="1:1" x14ac:dyDescent="0.25">
      <c r="A11926" s="323"/>
    </row>
    <row r="11927" spans="1:1" x14ac:dyDescent="0.25">
      <c r="A11927" s="323"/>
    </row>
    <row r="11928" spans="1:1" x14ac:dyDescent="0.25">
      <c r="A11928" s="323"/>
    </row>
    <row r="11929" spans="1:1" x14ac:dyDescent="0.25">
      <c r="A11929" s="323"/>
    </row>
    <row r="11930" spans="1:1" x14ac:dyDescent="0.25">
      <c r="A11930" s="323"/>
    </row>
    <row r="11931" spans="1:1" x14ac:dyDescent="0.25">
      <c r="A11931" s="323"/>
    </row>
    <row r="11932" spans="1:1" x14ac:dyDescent="0.25">
      <c r="A11932" s="323"/>
    </row>
    <row r="11933" spans="1:1" x14ac:dyDescent="0.25">
      <c r="A11933" s="323"/>
    </row>
    <row r="11934" spans="1:1" x14ac:dyDescent="0.25">
      <c r="A11934" s="323"/>
    </row>
    <row r="11935" spans="1:1" x14ac:dyDescent="0.25">
      <c r="A11935" s="323"/>
    </row>
    <row r="11936" spans="1:1" x14ac:dyDescent="0.25">
      <c r="A11936" s="323"/>
    </row>
    <row r="11937" spans="1:1" x14ac:dyDescent="0.25">
      <c r="A11937" s="323"/>
    </row>
    <row r="11938" spans="1:1" x14ac:dyDescent="0.25">
      <c r="A11938" s="323"/>
    </row>
    <row r="11939" spans="1:1" x14ac:dyDescent="0.25">
      <c r="A11939" s="323"/>
    </row>
    <row r="11940" spans="1:1" x14ac:dyDescent="0.25">
      <c r="A11940" s="323"/>
    </row>
    <row r="11941" spans="1:1" x14ac:dyDescent="0.25">
      <c r="A11941" s="323"/>
    </row>
    <row r="11942" spans="1:1" x14ac:dyDescent="0.25">
      <c r="A11942" s="323"/>
    </row>
    <row r="11943" spans="1:1" x14ac:dyDescent="0.25">
      <c r="A11943" s="323"/>
    </row>
    <row r="11944" spans="1:1" x14ac:dyDescent="0.25">
      <c r="A11944" s="323"/>
    </row>
    <row r="11945" spans="1:1" x14ac:dyDescent="0.25">
      <c r="A11945" s="323"/>
    </row>
    <row r="11946" spans="1:1" x14ac:dyDescent="0.25">
      <c r="A11946" s="323"/>
    </row>
    <row r="11947" spans="1:1" x14ac:dyDescent="0.25">
      <c r="A11947" s="323"/>
    </row>
    <row r="11948" spans="1:1" x14ac:dyDescent="0.25">
      <c r="A11948" s="323"/>
    </row>
    <row r="11949" spans="1:1" x14ac:dyDescent="0.25">
      <c r="A11949" s="323"/>
    </row>
    <row r="11950" spans="1:1" x14ac:dyDescent="0.25">
      <c r="A11950" s="323"/>
    </row>
    <row r="11951" spans="1:1" x14ac:dyDescent="0.25">
      <c r="A11951" s="323"/>
    </row>
    <row r="11952" spans="1:1" x14ac:dyDescent="0.25">
      <c r="A11952" s="323"/>
    </row>
    <row r="11953" spans="1:1" x14ac:dyDescent="0.25">
      <c r="A11953" s="323"/>
    </row>
    <row r="11954" spans="1:1" x14ac:dyDescent="0.25">
      <c r="A11954" s="323"/>
    </row>
    <row r="11955" spans="1:1" x14ac:dyDescent="0.25">
      <c r="A11955" s="323"/>
    </row>
    <row r="11956" spans="1:1" x14ac:dyDescent="0.25">
      <c r="A11956" s="323"/>
    </row>
    <row r="11957" spans="1:1" x14ac:dyDescent="0.25">
      <c r="A11957" s="323"/>
    </row>
    <row r="11958" spans="1:1" x14ac:dyDescent="0.25">
      <c r="A11958" s="323"/>
    </row>
    <row r="11959" spans="1:1" x14ac:dyDescent="0.25">
      <c r="A11959" s="323"/>
    </row>
    <row r="11960" spans="1:1" x14ac:dyDescent="0.25">
      <c r="A11960" s="323"/>
    </row>
    <row r="11961" spans="1:1" x14ac:dyDescent="0.25">
      <c r="A11961" s="323"/>
    </row>
    <row r="11962" spans="1:1" x14ac:dyDescent="0.25">
      <c r="A11962" s="323"/>
    </row>
    <row r="11963" spans="1:1" x14ac:dyDescent="0.25">
      <c r="A11963" s="323"/>
    </row>
    <row r="11964" spans="1:1" x14ac:dyDescent="0.25">
      <c r="A11964" s="323"/>
    </row>
    <row r="11965" spans="1:1" x14ac:dyDescent="0.25">
      <c r="A11965" s="323"/>
    </row>
    <row r="11966" spans="1:1" x14ac:dyDescent="0.25">
      <c r="A11966" s="323"/>
    </row>
    <row r="11967" spans="1:1" x14ac:dyDescent="0.25">
      <c r="A11967" s="323"/>
    </row>
    <row r="11968" spans="1:1" x14ac:dyDescent="0.25">
      <c r="A11968" s="323"/>
    </row>
    <row r="11969" spans="1:1" x14ac:dyDescent="0.25">
      <c r="A11969" s="323"/>
    </row>
    <row r="11970" spans="1:1" x14ac:dyDescent="0.25">
      <c r="A11970" s="323"/>
    </row>
    <row r="11971" spans="1:1" x14ac:dyDescent="0.25">
      <c r="A11971" s="323"/>
    </row>
    <row r="11972" spans="1:1" x14ac:dyDescent="0.25">
      <c r="A11972" s="323"/>
    </row>
    <row r="11973" spans="1:1" x14ac:dyDescent="0.25">
      <c r="A11973" s="323"/>
    </row>
    <row r="11974" spans="1:1" x14ac:dyDescent="0.25">
      <c r="A11974" s="323"/>
    </row>
    <row r="11975" spans="1:1" x14ac:dyDescent="0.25">
      <c r="A11975" s="323"/>
    </row>
    <row r="11976" spans="1:1" x14ac:dyDescent="0.25">
      <c r="A11976" s="323"/>
    </row>
    <row r="11977" spans="1:1" x14ac:dyDescent="0.25">
      <c r="A11977" s="323"/>
    </row>
    <row r="11978" spans="1:1" x14ac:dyDescent="0.25">
      <c r="A11978" s="323"/>
    </row>
    <row r="11979" spans="1:1" x14ac:dyDescent="0.25">
      <c r="A11979" s="323"/>
    </row>
    <row r="11980" spans="1:1" x14ac:dyDescent="0.25">
      <c r="A11980" s="323"/>
    </row>
    <row r="11981" spans="1:1" x14ac:dyDescent="0.25">
      <c r="A11981" s="323"/>
    </row>
    <row r="11982" spans="1:1" x14ac:dyDescent="0.25">
      <c r="A11982" s="323"/>
    </row>
    <row r="11983" spans="1:1" x14ac:dyDescent="0.25">
      <c r="A11983" s="323"/>
    </row>
    <row r="11984" spans="1:1" x14ac:dyDescent="0.25">
      <c r="A11984" s="323"/>
    </row>
    <row r="11985" spans="1:1" x14ac:dyDescent="0.25">
      <c r="A11985" s="323"/>
    </row>
    <row r="11986" spans="1:1" x14ac:dyDescent="0.25">
      <c r="A11986" s="323"/>
    </row>
    <row r="11987" spans="1:1" x14ac:dyDescent="0.25">
      <c r="A11987" s="323"/>
    </row>
    <row r="11988" spans="1:1" x14ac:dyDescent="0.25">
      <c r="A11988" s="323"/>
    </row>
    <row r="11989" spans="1:1" x14ac:dyDescent="0.25">
      <c r="A11989" s="323"/>
    </row>
    <row r="11990" spans="1:1" x14ac:dyDescent="0.25">
      <c r="A11990" s="323"/>
    </row>
    <row r="11991" spans="1:1" x14ac:dyDescent="0.25">
      <c r="A11991" s="323"/>
    </row>
    <row r="11992" spans="1:1" x14ac:dyDescent="0.25">
      <c r="A11992" s="323"/>
    </row>
    <row r="11993" spans="1:1" x14ac:dyDescent="0.25">
      <c r="A11993" s="323"/>
    </row>
    <row r="11994" spans="1:1" x14ac:dyDescent="0.25">
      <c r="A11994" s="323"/>
    </row>
    <row r="11995" spans="1:1" x14ac:dyDescent="0.25">
      <c r="A11995" s="323"/>
    </row>
    <row r="11996" spans="1:1" x14ac:dyDescent="0.25">
      <c r="A11996" s="323"/>
    </row>
    <row r="11997" spans="1:1" x14ac:dyDescent="0.25">
      <c r="A11997" s="323"/>
    </row>
    <row r="11998" spans="1:1" x14ac:dyDescent="0.25">
      <c r="A11998" s="323"/>
    </row>
    <row r="11999" spans="1:1" x14ac:dyDescent="0.25">
      <c r="A11999" s="323"/>
    </row>
    <row r="12000" spans="1:1" x14ac:dyDescent="0.25">
      <c r="A12000" s="323"/>
    </row>
    <row r="12001" spans="1:1" x14ac:dyDescent="0.25">
      <c r="A12001" s="323"/>
    </row>
    <row r="12002" spans="1:1" x14ac:dyDescent="0.25">
      <c r="A12002" s="323"/>
    </row>
    <row r="12003" spans="1:1" x14ac:dyDescent="0.25">
      <c r="A12003" s="323"/>
    </row>
    <row r="12004" spans="1:1" x14ac:dyDescent="0.25">
      <c r="A12004" s="323"/>
    </row>
    <row r="12005" spans="1:1" x14ac:dyDescent="0.25">
      <c r="A12005" s="323"/>
    </row>
    <row r="12006" spans="1:1" x14ac:dyDescent="0.25">
      <c r="A12006" s="323"/>
    </row>
    <row r="12007" spans="1:1" x14ac:dyDescent="0.25">
      <c r="A12007" s="323"/>
    </row>
    <row r="12008" spans="1:1" x14ac:dyDescent="0.25">
      <c r="A12008" s="323"/>
    </row>
    <row r="12009" spans="1:1" x14ac:dyDescent="0.25">
      <c r="A12009" s="323"/>
    </row>
    <row r="12010" spans="1:1" x14ac:dyDescent="0.25">
      <c r="A12010" s="323"/>
    </row>
    <row r="12011" spans="1:1" x14ac:dyDescent="0.25">
      <c r="A12011" s="323"/>
    </row>
    <row r="12012" spans="1:1" x14ac:dyDescent="0.25">
      <c r="A12012" s="323"/>
    </row>
    <row r="12013" spans="1:1" x14ac:dyDescent="0.25">
      <c r="A12013" s="323"/>
    </row>
    <row r="12014" spans="1:1" x14ac:dyDescent="0.25">
      <c r="A12014" s="323"/>
    </row>
    <row r="12015" spans="1:1" x14ac:dyDescent="0.25">
      <c r="A12015" s="323"/>
    </row>
    <row r="12016" spans="1:1" x14ac:dyDescent="0.25">
      <c r="A12016" s="323"/>
    </row>
    <row r="12017" spans="1:1" x14ac:dyDescent="0.25">
      <c r="A12017" s="323"/>
    </row>
    <row r="12018" spans="1:1" x14ac:dyDescent="0.25">
      <c r="A12018" s="323"/>
    </row>
    <row r="12019" spans="1:1" x14ac:dyDescent="0.25">
      <c r="A12019" s="323"/>
    </row>
    <row r="12020" spans="1:1" x14ac:dyDescent="0.25">
      <c r="A12020" s="323"/>
    </row>
    <row r="12021" spans="1:1" x14ac:dyDescent="0.25">
      <c r="A12021" s="323"/>
    </row>
    <row r="12022" spans="1:1" x14ac:dyDescent="0.25">
      <c r="A12022" s="323"/>
    </row>
    <row r="12023" spans="1:1" x14ac:dyDescent="0.25">
      <c r="A12023" s="323"/>
    </row>
    <row r="12024" spans="1:1" x14ac:dyDescent="0.25">
      <c r="A12024" s="323"/>
    </row>
    <row r="12025" spans="1:1" x14ac:dyDescent="0.25">
      <c r="A12025" s="323"/>
    </row>
    <row r="12026" spans="1:1" x14ac:dyDescent="0.25">
      <c r="A12026" s="323"/>
    </row>
    <row r="12027" spans="1:1" x14ac:dyDescent="0.25">
      <c r="A12027" s="323"/>
    </row>
    <row r="12028" spans="1:1" x14ac:dyDescent="0.25">
      <c r="A12028" s="323"/>
    </row>
    <row r="12029" spans="1:1" x14ac:dyDescent="0.25">
      <c r="A12029" s="323"/>
    </row>
    <row r="12030" spans="1:1" x14ac:dyDescent="0.25">
      <c r="A12030" s="323"/>
    </row>
    <row r="12031" spans="1:1" x14ac:dyDescent="0.25">
      <c r="A12031" s="323"/>
    </row>
    <row r="12032" spans="1:1" x14ac:dyDescent="0.25">
      <c r="A12032" s="323"/>
    </row>
    <row r="12033" spans="1:1" x14ac:dyDescent="0.25">
      <c r="A12033" s="323"/>
    </row>
    <row r="12034" spans="1:1" x14ac:dyDescent="0.25">
      <c r="A12034" s="323"/>
    </row>
    <row r="12035" spans="1:1" x14ac:dyDescent="0.25">
      <c r="A12035" s="323"/>
    </row>
    <row r="12036" spans="1:1" x14ac:dyDescent="0.25">
      <c r="A12036" s="323"/>
    </row>
    <row r="12037" spans="1:1" x14ac:dyDescent="0.25">
      <c r="A12037" s="323"/>
    </row>
    <row r="12038" spans="1:1" x14ac:dyDescent="0.25">
      <c r="A12038" s="323"/>
    </row>
    <row r="12039" spans="1:1" x14ac:dyDescent="0.25">
      <c r="A12039" s="323"/>
    </row>
    <row r="12040" spans="1:1" x14ac:dyDescent="0.25">
      <c r="A12040" s="323"/>
    </row>
    <row r="12041" spans="1:1" x14ac:dyDescent="0.25">
      <c r="A12041" s="323"/>
    </row>
    <row r="12042" spans="1:1" x14ac:dyDescent="0.25">
      <c r="A12042" s="323"/>
    </row>
    <row r="12043" spans="1:1" x14ac:dyDescent="0.25">
      <c r="A12043" s="323"/>
    </row>
    <row r="12044" spans="1:1" x14ac:dyDescent="0.25">
      <c r="A12044" s="323"/>
    </row>
    <row r="12045" spans="1:1" x14ac:dyDescent="0.25">
      <c r="A12045" s="323"/>
    </row>
    <row r="12046" spans="1:1" x14ac:dyDescent="0.25">
      <c r="A12046" s="323"/>
    </row>
    <row r="12047" spans="1:1" x14ac:dyDescent="0.25">
      <c r="A12047" s="323"/>
    </row>
    <row r="12048" spans="1:1" x14ac:dyDescent="0.25">
      <c r="A12048" s="323"/>
    </row>
    <row r="12049" spans="1:1" x14ac:dyDescent="0.25">
      <c r="A12049" s="323"/>
    </row>
    <row r="12050" spans="1:1" x14ac:dyDescent="0.25">
      <c r="A12050" s="323"/>
    </row>
    <row r="12051" spans="1:1" x14ac:dyDescent="0.25">
      <c r="A12051" s="323"/>
    </row>
    <row r="12052" spans="1:1" x14ac:dyDescent="0.25">
      <c r="A12052" s="323"/>
    </row>
    <row r="12053" spans="1:1" x14ac:dyDescent="0.25">
      <c r="A12053" s="323"/>
    </row>
    <row r="12054" spans="1:1" x14ac:dyDescent="0.25">
      <c r="A12054" s="323"/>
    </row>
    <row r="12055" spans="1:1" x14ac:dyDescent="0.25">
      <c r="A12055" s="323"/>
    </row>
    <row r="12056" spans="1:1" x14ac:dyDescent="0.25">
      <c r="A12056" s="323"/>
    </row>
    <row r="12057" spans="1:1" x14ac:dyDescent="0.25">
      <c r="A12057" s="323"/>
    </row>
    <row r="12058" spans="1:1" x14ac:dyDescent="0.25">
      <c r="A12058" s="323"/>
    </row>
    <row r="12059" spans="1:1" x14ac:dyDescent="0.25">
      <c r="A12059" s="323"/>
    </row>
    <row r="12060" spans="1:1" x14ac:dyDescent="0.25">
      <c r="A12060" s="323"/>
    </row>
    <row r="12061" spans="1:1" x14ac:dyDescent="0.25">
      <c r="A12061" s="323"/>
    </row>
    <row r="12062" spans="1:1" x14ac:dyDescent="0.25">
      <c r="A12062" s="323"/>
    </row>
    <row r="12063" spans="1:1" x14ac:dyDescent="0.25">
      <c r="A12063" s="323"/>
    </row>
    <row r="12064" spans="1:1" x14ac:dyDescent="0.25">
      <c r="A12064" s="323"/>
    </row>
    <row r="12065" spans="1:1" x14ac:dyDescent="0.25">
      <c r="A12065" s="323"/>
    </row>
    <row r="12066" spans="1:1" x14ac:dyDescent="0.25">
      <c r="A12066" s="323"/>
    </row>
    <row r="12067" spans="1:1" x14ac:dyDescent="0.25">
      <c r="A12067" s="323"/>
    </row>
    <row r="12068" spans="1:1" x14ac:dyDescent="0.25">
      <c r="A12068" s="323"/>
    </row>
    <row r="12069" spans="1:1" x14ac:dyDescent="0.25">
      <c r="A12069" s="323"/>
    </row>
    <row r="12070" spans="1:1" x14ac:dyDescent="0.25">
      <c r="A12070" s="323"/>
    </row>
    <row r="12071" spans="1:1" x14ac:dyDescent="0.25">
      <c r="A12071" s="323"/>
    </row>
    <row r="12072" spans="1:1" x14ac:dyDescent="0.25">
      <c r="A12072" s="323"/>
    </row>
    <row r="12073" spans="1:1" x14ac:dyDescent="0.25">
      <c r="A12073" s="323"/>
    </row>
    <row r="12074" spans="1:1" x14ac:dyDescent="0.25">
      <c r="A12074" s="323"/>
    </row>
    <row r="12075" spans="1:1" x14ac:dyDescent="0.25">
      <c r="A12075" s="323"/>
    </row>
    <row r="12076" spans="1:1" x14ac:dyDescent="0.25">
      <c r="A12076" s="323"/>
    </row>
    <row r="12077" spans="1:1" x14ac:dyDescent="0.25">
      <c r="A12077" s="323"/>
    </row>
    <row r="12078" spans="1:1" x14ac:dyDescent="0.25">
      <c r="A12078" s="323"/>
    </row>
    <row r="12079" spans="1:1" x14ac:dyDescent="0.25">
      <c r="A12079" s="323"/>
    </row>
    <row r="12080" spans="1:1" x14ac:dyDescent="0.25">
      <c r="A12080" s="323"/>
    </row>
    <row r="12081" spans="1:1" x14ac:dyDescent="0.25">
      <c r="A12081" s="323"/>
    </row>
    <row r="12082" spans="1:1" x14ac:dyDescent="0.25">
      <c r="A12082" s="323"/>
    </row>
    <row r="12083" spans="1:1" x14ac:dyDescent="0.25">
      <c r="A12083" s="323"/>
    </row>
    <row r="12084" spans="1:1" x14ac:dyDescent="0.25">
      <c r="A12084" s="323"/>
    </row>
    <row r="12085" spans="1:1" x14ac:dyDescent="0.25">
      <c r="A12085" s="323"/>
    </row>
    <row r="12086" spans="1:1" x14ac:dyDescent="0.25">
      <c r="A12086" s="323"/>
    </row>
    <row r="12087" spans="1:1" x14ac:dyDescent="0.25">
      <c r="A12087" s="323"/>
    </row>
    <row r="12088" spans="1:1" x14ac:dyDescent="0.25">
      <c r="A12088" s="323"/>
    </row>
    <row r="12089" spans="1:1" x14ac:dyDescent="0.25">
      <c r="A12089" s="323"/>
    </row>
    <row r="12090" spans="1:1" x14ac:dyDescent="0.25">
      <c r="A12090" s="323"/>
    </row>
    <row r="12091" spans="1:1" x14ac:dyDescent="0.25">
      <c r="A12091" s="323"/>
    </row>
    <row r="12092" spans="1:1" x14ac:dyDescent="0.25">
      <c r="A12092" s="323"/>
    </row>
    <row r="12093" spans="1:1" x14ac:dyDescent="0.25">
      <c r="A12093" s="323"/>
    </row>
    <row r="12094" spans="1:1" x14ac:dyDescent="0.25">
      <c r="A12094" s="323"/>
    </row>
    <row r="12095" spans="1:1" x14ac:dyDescent="0.25">
      <c r="A12095" s="323"/>
    </row>
    <row r="12096" spans="1:1" x14ac:dyDescent="0.25">
      <c r="A12096" s="323"/>
    </row>
    <row r="12097" spans="1:1" x14ac:dyDescent="0.25">
      <c r="A12097" s="323"/>
    </row>
    <row r="12098" spans="1:1" x14ac:dyDescent="0.25">
      <c r="A12098" s="323"/>
    </row>
    <row r="12099" spans="1:1" x14ac:dyDescent="0.25">
      <c r="A12099" s="323"/>
    </row>
    <row r="12100" spans="1:1" x14ac:dyDescent="0.25">
      <c r="A12100" s="323"/>
    </row>
    <row r="12101" spans="1:1" x14ac:dyDescent="0.25">
      <c r="A12101" s="323"/>
    </row>
    <row r="12102" spans="1:1" x14ac:dyDescent="0.25">
      <c r="A12102" s="323"/>
    </row>
    <row r="12103" spans="1:1" x14ac:dyDescent="0.25">
      <c r="A12103" s="323"/>
    </row>
    <row r="12104" spans="1:1" x14ac:dyDescent="0.25">
      <c r="A12104" s="323"/>
    </row>
    <row r="12105" spans="1:1" x14ac:dyDescent="0.25">
      <c r="A12105" s="323"/>
    </row>
    <row r="12106" spans="1:1" x14ac:dyDescent="0.25">
      <c r="A12106" s="323"/>
    </row>
    <row r="12107" spans="1:1" x14ac:dyDescent="0.25">
      <c r="A12107" s="323"/>
    </row>
    <row r="12108" spans="1:1" x14ac:dyDescent="0.25">
      <c r="A12108" s="323"/>
    </row>
    <row r="12109" spans="1:1" x14ac:dyDescent="0.25">
      <c r="A12109" s="323"/>
    </row>
    <row r="12110" spans="1:1" x14ac:dyDescent="0.25">
      <c r="A12110" s="323"/>
    </row>
    <row r="12111" spans="1:1" x14ac:dyDescent="0.25">
      <c r="A12111" s="323"/>
    </row>
    <row r="12112" spans="1:1" x14ac:dyDescent="0.25">
      <c r="A12112" s="323"/>
    </row>
    <row r="12113" spans="1:1" x14ac:dyDescent="0.25">
      <c r="A12113" s="323"/>
    </row>
    <row r="12114" spans="1:1" x14ac:dyDescent="0.25">
      <c r="A12114" s="323"/>
    </row>
    <row r="12115" spans="1:1" x14ac:dyDescent="0.25">
      <c r="A12115" s="323"/>
    </row>
    <row r="12116" spans="1:1" x14ac:dyDescent="0.25">
      <c r="A12116" s="323"/>
    </row>
    <row r="12117" spans="1:1" x14ac:dyDescent="0.25">
      <c r="A12117" s="323"/>
    </row>
    <row r="12118" spans="1:1" x14ac:dyDescent="0.25">
      <c r="A12118" s="323"/>
    </row>
    <row r="12119" spans="1:1" x14ac:dyDescent="0.25">
      <c r="A12119" s="323"/>
    </row>
    <row r="12120" spans="1:1" x14ac:dyDescent="0.25">
      <c r="A12120" s="323"/>
    </row>
    <row r="12121" spans="1:1" x14ac:dyDescent="0.25">
      <c r="A12121" s="323"/>
    </row>
    <row r="12122" spans="1:1" x14ac:dyDescent="0.25">
      <c r="A12122" s="323"/>
    </row>
    <row r="12123" spans="1:1" x14ac:dyDescent="0.25">
      <c r="A12123" s="323"/>
    </row>
    <row r="12124" spans="1:1" x14ac:dyDescent="0.25">
      <c r="A12124" s="323"/>
    </row>
    <row r="12125" spans="1:1" x14ac:dyDescent="0.25">
      <c r="A12125" s="323"/>
    </row>
    <row r="12126" spans="1:1" x14ac:dyDescent="0.25">
      <c r="A12126" s="323"/>
    </row>
    <row r="12127" spans="1:1" x14ac:dyDescent="0.25">
      <c r="A12127" s="323"/>
    </row>
    <row r="12128" spans="1:1" x14ac:dyDescent="0.25">
      <c r="A12128" s="323"/>
    </row>
    <row r="12129" spans="1:1" x14ac:dyDescent="0.25">
      <c r="A12129" s="323"/>
    </row>
    <row r="12130" spans="1:1" x14ac:dyDescent="0.25">
      <c r="A12130" s="323"/>
    </row>
    <row r="12131" spans="1:1" x14ac:dyDescent="0.25">
      <c r="A12131" s="323"/>
    </row>
    <row r="12132" spans="1:1" x14ac:dyDescent="0.25">
      <c r="A12132" s="323"/>
    </row>
    <row r="12133" spans="1:1" x14ac:dyDescent="0.25">
      <c r="A12133" s="323"/>
    </row>
    <row r="12134" spans="1:1" x14ac:dyDescent="0.25">
      <c r="A12134" s="323"/>
    </row>
    <row r="12135" spans="1:1" x14ac:dyDescent="0.25">
      <c r="A12135" s="323"/>
    </row>
    <row r="12136" spans="1:1" x14ac:dyDescent="0.25">
      <c r="A12136" s="323"/>
    </row>
    <row r="12137" spans="1:1" x14ac:dyDescent="0.25">
      <c r="A12137" s="323"/>
    </row>
    <row r="12138" spans="1:1" x14ac:dyDescent="0.25">
      <c r="A12138" s="323"/>
    </row>
    <row r="12139" spans="1:1" x14ac:dyDescent="0.25">
      <c r="A12139" s="323"/>
    </row>
    <row r="12140" spans="1:1" x14ac:dyDescent="0.25">
      <c r="A12140" s="323"/>
    </row>
    <row r="12141" spans="1:1" x14ac:dyDescent="0.25">
      <c r="A12141" s="323"/>
    </row>
    <row r="12142" spans="1:1" x14ac:dyDescent="0.25">
      <c r="A12142" s="323"/>
    </row>
    <row r="12143" spans="1:1" x14ac:dyDescent="0.25">
      <c r="A12143" s="323"/>
    </row>
    <row r="12144" spans="1:1" x14ac:dyDescent="0.25">
      <c r="A12144" s="323"/>
    </row>
    <row r="12145" spans="1:1" x14ac:dyDescent="0.25">
      <c r="A12145" s="323"/>
    </row>
    <row r="12146" spans="1:1" x14ac:dyDescent="0.25">
      <c r="A12146" s="323"/>
    </row>
    <row r="12147" spans="1:1" x14ac:dyDescent="0.25">
      <c r="A12147" s="323"/>
    </row>
    <row r="12148" spans="1:1" x14ac:dyDescent="0.25">
      <c r="A12148" s="323"/>
    </row>
    <row r="12149" spans="1:1" x14ac:dyDescent="0.25">
      <c r="A12149" s="323"/>
    </row>
    <row r="12150" spans="1:1" x14ac:dyDescent="0.25">
      <c r="A12150" s="323"/>
    </row>
    <row r="12151" spans="1:1" x14ac:dyDescent="0.25">
      <c r="A12151" s="323"/>
    </row>
    <row r="12152" spans="1:1" x14ac:dyDescent="0.25">
      <c r="A12152" s="323"/>
    </row>
    <row r="12153" spans="1:1" x14ac:dyDescent="0.25">
      <c r="A12153" s="323"/>
    </row>
    <row r="12154" spans="1:1" x14ac:dyDescent="0.25">
      <c r="A12154" s="323"/>
    </row>
    <row r="12155" spans="1:1" x14ac:dyDescent="0.25">
      <c r="A12155" s="323"/>
    </row>
    <row r="12156" spans="1:1" x14ac:dyDescent="0.25">
      <c r="A12156" s="323"/>
    </row>
    <row r="12157" spans="1:1" x14ac:dyDescent="0.25">
      <c r="A12157" s="323"/>
    </row>
    <row r="12158" spans="1:1" x14ac:dyDescent="0.25">
      <c r="A12158" s="323"/>
    </row>
    <row r="12159" spans="1:1" x14ac:dyDescent="0.25">
      <c r="A12159" s="323"/>
    </row>
    <row r="12160" spans="1:1" x14ac:dyDescent="0.25">
      <c r="A12160" s="323"/>
    </row>
    <row r="12161" spans="1:1" x14ac:dyDescent="0.25">
      <c r="A12161" s="323"/>
    </row>
    <row r="12162" spans="1:1" x14ac:dyDescent="0.25">
      <c r="A12162" s="323"/>
    </row>
    <row r="12163" spans="1:1" x14ac:dyDescent="0.25">
      <c r="A12163" s="323"/>
    </row>
    <row r="12164" spans="1:1" x14ac:dyDescent="0.25">
      <c r="A12164" s="323"/>
    </row>
    <row r="12165" spans="1:1" x14ac:dyDescent="0.25">
      <c r="A12165" s="323"/>
    </row>
    <row r="12166" spans="1:1" x14ac:dyDescent="0.25">
      <c r="A12166" s="323"/>
    </row>
    <row r="12167" spans="1:1" x14ac:dyDescent="0.25">
      <c r="A12167" s="323"/>
    </row>
    <row r="12168" spans="1:1" x14ac:dyDescent="0.25">
      <c r="A12168" s="323"/>
    </row>
    <row r="12169" spans="1:1" x14ac:dyDescent="0.25">
      <c r="A12169" s="323"/>
    </row>
    <row r="12170" spans="1:1" x14ac:dyDescent="0.25">
      <c r="A12170" s="323"/>
    </row>
    <row r="12171" spans="1:1" x14ac:dyDescent="0.25">
      <c r="A12171" s="323"/>
    </row>
    <row r="12172" spans="1:1" x14ac:dyDescent="0.25">
      <c r="A12172" s="323"/>
    </row>
    <row r="12173" spans="1:1" x14ac:dyDescent="0.25">
      <c r="A12173" s="323"/>
    </row>
    <row r="12174" spans="1:1" x14ac:dyDescent="0.25">
      <c r="A12174" s="323"/>
    </row>
    <row r="12175" spans="1:1" x14ac:dyDescent="0.25">
      <c r="A12175" s="323"/>
    </row>
    <row r="12176" spans="1:1" x14ac:dyDescent="0.25">
      <c r="A12176" s="323"/>
    </row>
    <row r="12177" spans="1:1" x14ac:dyDescent="0.25">
      <c r="A12177" s="323"/>
    </row>
    <row r="12178" spans="1:1" x14ac:dyDescent="0.25">
      <c r="A12178" s="323"/>
    </row>
    <row r="12179" spans="1:1" x14ac:dyDescent="0.25">
      <c r="A12179" s="323"/>
    </row>
    <row r="12180" spans="1:1" x14ac:dyDescent="0.25">
      <c r="A12180" s="323"/>
    </row>
    <row r="12181" spans="1:1" x14ac:dyDescent="0.25">
      <c r="A12181" s="323"/>
    </row>
    <row r="12182" spans="1:1" x14ac:dyDescent="0.25">
      <c r="A12182" s="323"/>
    </row>
    <row r="12183" spans="1:1" x14ac:dyDescent="0.25">
      <c r="A12183" s="323"/>
    </row>
    <row r="12184" spans="1:1" x14ac:dyDescent="0.25">
      <c r="A12184" s="323"/>
    </row>
    <row r="12185" spans="1:1" x14ac:dyDescent="0.25">
      <c r="A12185" s="323"/>
    </row>
    <row r="12186" spans="1:1" x14ac:dyDescent="0.25">
      <c r="A12186" s="323"/>
    </row>
    <row r="12187" spans="1:1" x14ac:dyDescent="0.25">
      <c r="A12187" s="323"/>
    </row>
    <row r="12188" spans="1:1" x14ac:dyDescent="0.25">
      <c r="A12188" s="323"/>
    </row>
    <row r="12189" spans="1:1" x14ac:dyDescent="0.25">
      <c r="A12189" s="323"/>
    </row>
    <row r="12190" spans="1:1" x14ac:dyDescent="0.25">
      <c r="A12190" s="323"/>
    </row>
    <row r="12191" spans="1:1" x14ac:dyDescent="0.25">
      <c r="A12191" s="323"/>
    </row>
    <row r="12192" spans="1:1" x14ac:dyDescent="0.25">
      <c r="A12192" s="323"/>
    </row>
    <row r="12193" spans="1:1" x14ac:dyDescent="0.25">
      <c r="A12193" s="323"/>
    </row>
    <row r="12194" spans="1:1" x14ac:dyDescent="0.25">
      <c r="A12194" s="323"/>
    </row>
    <row r="12195" spans="1:1" x14ac:dyDescent="0.25">
      <c r="A12195" s="323"/>
    </row>
    <row r="12196" spans="1:1" x14ac:dyDescent="0.25">
      <c r="A12196" s="323"/>
    </row>
    <row r="12197" spans="1:1" x14ac:dyDescent="0.25">
      <c r="A12197" s="323"/>
    </row>
    <row r="12198" spans="1:1" x14ac:dyDescent="0.25">
      <c r="A12198" s="323"/>
    </row>
    <row r="12199" spans="1:1" x14ac:dyDescent="0.25">
      <c r="A12199" s="323"/>
    </row>
    <row r="12200" spans="1:1" x14ac:dyDescent="0.25">
      <c r="A12200" s="323"/>
    </row>
    <row r="12201" spans="1:1" x14ac:dyDescent="0.25">
      <c r="A12201" s="323"/>
    </row>
    <row r="12202" spans="1:1" x14ac:dyDescent="0.25">
      <c r="A12202" s="323"/>
    </row>
    <row r="12203" spans="1:1" x14ac:dyDescent="0.25">
      <c r="A12203" s="323"/>
    </row>
    <row r="12204" spans="1:1" x14ac:dyDescent="0.25">
      <c r="A12204" s="323"/>
    </row>
    <row r="12205" spans="1:1" x14ac:dyDescent="0.25">
      <c r="A12205" s="323"/>
    </row>
    <row r="12206" spans="1:1" x14ac:dyDescent="0.25">
      <c r="A12206" s="323"/>
    </row>
    <row r="12207" spans="1:1" x14ac:dyDescent="0.25">
      <c r="A12207" s="323"/>
    </row>
    <row r="12208" spans="1:1" x14ac:dyDescent="0.25">
      <c r="A12208" s="323"/>
    </row>
    <row r="12209" spans="1:1" x14ac:dyDescent="0.25">
      <c r="A12209" s="323"/>
    </row>
    <row r="12210" spans="1:1" x14ac:dyDescent="0.25">
      <c r="A12210" s="323"/>
    </row>
    <row r="12211" spans="1:1" x14ac:dyDescent="0.25">
      <c r="A12211" s="323"/>
    </row>
    <row r="12212" spans="1:1" x14ac:dyDescent="0.25">
      <c r="A12212" s="323"/>
    </row>
    <row r="12213" spans="1:1" x14ac:dyDescent="0.25">
      <c r="A12213" s="323"/>
    </row>
    <row r="12214" spans="1:1" x14ac:dyDescent="0.25">
      <c r="A12214" s="323"/>
    </row>
    <row r="12215" spans="1:1" x14ac:dyDescent="0.25">
      <c r="A12215" s="323"/>
    </row>
    <row r="12216" spans="1:1" x14ac:dyDescent="0.25">
      <c r="A12216" s="323"/>
    </row>
    <row r="12217" spans="1:1" x14ac:dyDescent="0.25">
      <c r="A12217" s="323"/>
    </row>
    <row r="12218" spans="1:1" x14ac:dyDescent="0.25">
      <c r="A12218" s="323"/>
    </row>
    <row r="12219" spans="1:1" x14ac:dyDescent="0.25">
      <c r="A12219" s="323"/>
    </row>
    <row r="12220" spans="1:1" x14ac:dyDescent="0.25">
      <c r="A12220" s="323"/>
    </row>
    <row r="12221" spans="1:1" x14ac:dyDescent="0.25">
      <c r="A12221" s="323"/>
    </row>
    <row r="12222" spans="1:1" x14ac:dyDescent="0.25">
      <c r="A12222" s="323"/>
    </row>
    <row r="12223" spans="1:1" x14ac:dyDescent="0.25">
      <c r="A12223" s="323"/>
    </row>
    <row r="12224" spans="1:1" x14ac:dyDescent="0.25">
      <c r="A12224" s="323"/>
    </row>
    <row r="12225" spans="1:1" x14ac:dyDescent="0.25">
      <c r="A12225" s="323"/>
    </row>
    <row r="12226" spans="1:1" x14ac:dyDescent="0.25">
      <c r="A12226" s="323"/>
    </row>
    <row r="12227" spans="1:1" x14ac:dyDescent="0.25">
      <c r="A12227" s="323"/>
    </row>
    <row r="12228" spans="1:1" x14ac:dyDescent="0.25">
      <c r="A12228" s="323"/>
    </row>
    <row r="12229" spans="1:1" x14ac:dyDescent="0.25">
      <c r="A12229" s="323"/>
    </row>
    <row r="12230" spans="1:1" x14ac:dyDescent="0.25">
      <c r="A12230" s="323"/>
    </row>
    <row r="12231" spans="1:1" x14ac:dyDescent="0.25">
      <c r="A12231" s="323"/>
    </row>
    <row r="12232" spans="1:1" x14ac:dyDescent="0.25">
      <c r="A12232" s="323"/>
    </row>
    <row r="12233" spans="1:1" x14ac:dyDescent="0.25">
      <c r="A12233" s="323"/>
    </row>
    <row r="12234" spans="1:1" x14ac:dyDescent="0.25">
      <c r="A12234" s="323"/>
    </row>
    <row r="12235" spans="1:1" x14ac:dyDescent="0.25">
      <c r="A12235" s="323"/>
    </row>
    <row r="12236" spans="1:1" x14ac:dyDescent="0.25">
      <c r="A12236" s="323"/>
    </row>
    <row r="12237" spans="1:1" x14ac:dyDescent="0.25">
      <c r="A12237" s="323"/>
    </row>
    <row r="12238" spans="1:1" x14ac:dyDescent="0.25">
      <c r="A12238" s="323"/>
    </row>
    <row r="12239" spans="1:1" x14ac:dyDescent="0.25">
      <c r="A12239" s="323"/>
    </row>
    <row r="12240" spans="1:1" x14ac:dyDescent="0.25">
      <c r="A12240" s="323"/>
    </row>
    <row r="12241" spans="1:1" x14ac:dyDescent="0.25">
      <c r="A12241" s="323"/>
    </row>
    <row r="12242" spans="1:1" x14ac:dyDescent="0.25">
      <c r="A12242" s="323"/>
    </row>
    <row r="12243" spans="1:1" x14ac:dyDescent="0.25">
      <c r="A12243" s="323"/>
    </row>
    <row r="12244" spans="1:1" x14ac:dyDescent="0.25">
      <c r="A12244" s="323"/>
    </row>
    <row r="12245" spans="1:1" x14ac:dyDescent="0.25">
      <c r="A12245" s="323"/>
    </row>
    <row r="12246" spans="1:1" x14ac:dyDescent="0.25">
      <c r="A12246" s="323"/>
    </row>
    <row r="12247" spans="1:1" x14ac:dyDescent="0.25">
      <c r="A12247" s="323"/>
    </row>
    <row r="12248" spans="1:1" x14ac:dyDescent="0.25">
      <c r="A12248" s="323"/>
    </row>
    <row r="12249" spans="1:1" x14ac:dyDescent="0.25">
      <c r="A12249" s="323"/>
    </row>
    <row r="12250" spans="1:1" x14ac:dyDescent="0.25">
      <c r="A12250" s="323"/>
    </row>
    <row r="12251" spans="1:1" x14ac:dyDescent="0.25">
      <c r="A12251" s="323"/>
    </row>
    <row r="12252" spans="1:1" x14ac:dyDescent="0.25">
      <c r="A12252" s="323"/>
    </row>
    <row r="12253" spans="1:1" x14ac:dyDescent="0.25">
      <c r="A12253" s="323"/>
    </row>
    <row r="12254" spans="1:1" x14ac:dyDescent="0.25">
      <c r="A12254" s="323"/>
    </row>
    <row r="12255" spans="1:1" x14ac:dyDescent="0.25">
      <c r="A12255" s="323"/>
    </row>
    <row r="12256" spans="1:1" x14ac:dyDescent="0.25">
      <c r="A12256" s="323"/>
    </row>
    <row r="12257" spans="1:1" x14ac:dyDescent="0.25">
      <c r="A12257" s="323"/>
    </row>
    <row r="12258" spans="1:1" x14ac:dyDescent="0.25">
      <c r="A12258" s="323"/>
    </row>
    <row r="12259" spans="1:1" x14ac:dyDescent="0.25">
      <c r="A12259" s="323"/>
    </row>
    <row r="12260" spans="1:1" x14ac:dyDescent="0.25">
      <c r="A12260" s="323"/>
    </row>
    <row r="12261" spans="1:1" x14ac:dyDescent="0.25">
      <c r="A12261" s="323"/>
    </row>
    <row r="12262" spans="1:1" x14ac:dyDescent="0.25">
      <c r="A12262" s="323"/>
    </row>
    <row r="12263" spans="1:1" x14ac:dyDescent="0.25">
      <c r="A12263" s="323"/>
    </row>
    <row r="12264" spans="1:1" x14ac:dyDescent="0.25">
      <c r="A12264" s="323"/>
    </row>
    <row r="12265" spans="1:1" x14ac:dyDescent="0.25">
      <c r="A12265" s="323"/>
    </row>
    <row r="12266" spans="1:1" x14ac:dyDescent="0.25">
      <c r="A12266" s="323"/>
    </row>
    <row r="12267" spans="1:1" x14ac:dyDescent="0.25">
      <c r="A12267" s="323"/>
    </row>
    <row r="12268" spans="1:1" x14ac:dyDescent="0.25">
      <c r="A12268" s="323"/>
    </row>
    <row r="12269" spans="1:1" x14ac:dyDescent="0.25">
      <c r="A12269" s="323"/>
    </row>
    <row r="12270" spans="1:1" x14ac:dyDescent="0.25">
      <c r="A12270" s="323"/>
    </row>
    <row r="12271" spans="1:1" x14ac:dyDescent="0.25">
      <c r="A12271" s="323"/>
    </row>
    <row r="12272" spans="1:1" x14ac:dyDescent="0.25">
      <c r="A12272" s="323"/>
    </row>
    <row r="12273" spans="1:1" x14ac:dyDescent="0.25">
      <c r="A12273" s="323"/>
    </row>
    <row r="12274" spans="1:1" x14ac:dyDescent="0.25">
      <c r="A12274" s="323"/>
    </row>
    <row r="12275" spans="1:1" x14ac:dyDescent="0.25">
      <c r="A12275" s="323"/>
    </row>
    <row r="12276" spans="1:1" x14ac:dyDescent="0.25">
      <c r="A12276" s="323"/>
    </row>
    <row r="12277" spans="1:1" x14ac:dyDescent="0.25">
      <c r="A12277" s="323"/>
    </row>
    <row r="12278" spans="1:1" x14ac:dyDescent="0.25">
      <c r="A12278" s="323"/>
    </row>
    <row r="12279" spans="1:1" x14ac:dyDescent="0.25">
      <c r="A12279" s="323"/>
    </row>
    <row r="12280" spans="1:1" x14ac:dyDescent="0.25">
      <c r="A12280" s="323"/>
    </row>
    <row r="12281" spans="1:1" x14ac:dyDescent="0.25">
      <c r="A12281" s="323"/>
    </row>
    <row r="12282" spans="1:1" x14ac:dyDescent="0.25">
      <c r="A12282" s="323"/>
    </row>
    <row r="12283" spans="1:1" x14ac:dyDescent="0.25">
      <c r="A12283" s="323"/>
    </row>
    <row r="12284" spans="1:1" x14ac:dyDescent="0.25">
      <c r="A12284" s="323"/>
    </row>
    <row r="12285" spans="1:1" x14ac:dyDescent="0.25">
      <c r="A12285" s="323"/>
    </row>
    <row r="12286" spans="1:1" x14ac:dyDescent="0.25">
      <c r="A12286" s="323"/>
    </row>
    <row r="12287" spans="1:1" x14ac:dyDescent="0.25">
      <c r="A12287" s="323"/>
    </row>
    <row r="12288" spans="1:1" x14ac:dyDescent="0.25">
      <c r="A12288" s="323"/>
    </row>
    <row r="12289" spans="1:1" x14ac:dyDescent="0.25">
      <c r="A12289" s="323"/>
    </row>
    <row r="12290" spans="1:1" x14ac:dyDescent="0.25">
      <c r="A12290" s="323"/>
    </row>
    <row r="12291" spans="1:1" x14ac:dyDescent="0.25">
      <c r="A12291" s="323"/>
    </row>
    <row r="12292" spans="1:1" x14ac:dyDescent="0.25">
      <c r="A12292" s="323"/>
    </row>
    <row r="12293" spans="1:1" x14ac:dyDescent="0.25">
      <c r="A12293" s="323"/>
    </row>
    <row r="12294" spans="1:1" x14ac:dyDescent="0.25">
      <c r="A12294" s="323"/>
    </row>
    <row r="12295" spans="1:1" x14ac:dyDescent="0.25">
      <c r="A12295" s="323"/>
    </row>
    <row r="12296" spans="1:1" x14ac:dyDescent="0.25">
      <c r="A12296" s="323"/>
    </row>
    <row r="12297" spans="1:1" x14ac:dyDescent="0.25">
      <c r="A12297" s="323"/>
    </row>
    <row r="12298" spans="1:1" x14ac:dyDescent="0.25">
      <c r="A12298" s="323"/>
    </row>
    <row r="12299" spans="1:1" x14ac:dyDescent="0.25">
      <c r="A12299" s="323"/>
    </row>
    <row r="12300" spans="1:1" x14ac:dyDescent="0.25">
      <c r="A12300" s="323"/>
    </row>
    <row r="12301" spans="1:1" x14ac:dyDescent="0.25">
      <c r="A12301" s="323"/>
    </row>
    <row r="12302" spans="1:1" x14ac:dyDescent="0.25">
      <c r="A12302" s="323"/>
    </row>
    <row r="12303" spans="1:1" x14ac:dyDescent="0.25">
      <c r="A12303" s="323"/>
    </row>
    <row r="12304" spans="1:1" x14ac:dyDescent="0.25">
      <c r="A12304" s="323"/>
    </row>
    <row r="12305" spans="1:1" x14ac:dyDescent="0.25">
      <c r="A12305" s="323"/>
    </row>
    <row r="12306" spans="1:1" x14ac:dyDescent="0.25">
      <c r="A12306" s="323"/>
    </row>
    <row r="12307" spans="1:1" x14ac:dyDescent="0.25">
      <c r="A12307" s="323"/>
    </row>
    <row r="12308" spans="1:1" x14ac:dyDescent="0.25">
      <c r="A12308" s="323"/>
    </row>
    <row r="12309" spans="1:1" x14ac:dyDescent="0.25">
      <c r="A12309" s="323"/>
    </row>
    <row r="12310" spans="1:1" x14ac:dyDescent="0.25">
      <c r="A12310" s="323"/>
    </row>
    <row r="12311" spans="1:1" x14ac:dyDescent="0.25">
      <c r="A12311" s="323"/>
    </row>
    <row r="12312" spans="1:1" x14ac:dyDescent="0.25">
      <c r="A12312" s="323"/>
    </row>
    <row r="12313" spans="1:1" x14ac:dyDescent="0.25">
      <c r="A12313" s="323"/>
    </row>
    <row r="12314" spans="1:1" x14ac:dyDescent="0.25">
      <c r="A12314" s="323"/>
    </row>
    <row r="12315" spans="1:1" x14ac:dyDescent="0.25">
      <c r="A12315" s="323"/>
    </row>
    <row r="12316" spans="1:1" x14ac:dyDescent="0.25">
      <c r="A12316" s="323"/>
    </row>
    <row r="12317" spans="1:1" x14ac:dyDescent="0.25">
      <c r="A12317" s="323"/>
    </row>
    <row r="12318" spans="1:1" x14ac:dyDescent="0.25">
      <c r="A12318" s="323"/>
    </row>
    <row r="12319" spans="1:1" x14ac:dyDescent="0.25">
      <c r="A12319" s="323"/>
    </row>
    <row r="12320" spans="1:1" x14ac:dyDescent="0.25">
      <c r="A12320" s="323"/>
    </row>
    <row r="12321" spans="1:1" x14ac:dyDescent="0.25">
      <c r="A12321" s="323"/>
    </row>
    <row r="12322" spans="1:1" x14ac:dyDescent="0.25">
      <c r="A12322" s="323"/>
    </row>
    <row r="12323" spans="1:1" x14ac:dyDescent="0.25">
      <c r="A12323" s="323"/>
    </row>
    <row r="12324" spans="1:1" x14ac:dyDescent="0.25">
      <c r="A12324" s="323"/>
    </row>
    <row r="12325" spans="1:1" x14ac:dyDescent="0.25">
      <c r="A12325" s="323"/>
    </row>
    <row r="12326" spans="1:1" x14ac:dyDescent="0.25">
      <c r="A12326" s="323"/>
    </row>
    <row r="12327" spans="1:1" x14ac:dyDescent="0.25">
      <c r="A12327" s="323"/>
    </row>
    <row r="12328" spans="1:1" x14ac:dyDescent="0.25">
      <c r="A12328" s="323"/>
    </row>
    <row r="12329" spans="1:1" x14ac:dyDescent="0.25">
      <c r="A12329" s="323"/>
    </row>
    <row r="12330" spans="1:1" x14ac:dyDescent="0.25">
      <c r="A12330" s="323"/>
    </row>
    <row r="12331" spans="1:1" x14ac:dyDescent="0.25">
      <c r="A12331" s="323"/>
    </row>
    <row r="12332" spans="1:1" x14ac:dyDescent="0.25">
      <c r="A12332" s="323"/>
    </row>
    <row r="12333" spans="1:1" x14ac:dyDescent="0.25">
      <c r="A12333" s="323"/>
    </row>
    <row r="12334" spans="1:1" x14ac:dyDescent="0.25">
      <c r="A12334" s="323"/>
    </row>
    <row r="12335" spans="1:1" x14ac:dyDescent="0.25">
      <c r="A12335" s="323"/>
    </row>
    <row r="12336" spans="1:1" x14ac:dyDescent="0.25">
      <c r="A12336" s="323"/>
    </row>
    <row r="12337" spans="1:1" x14ac:dyDescent="0.25">
      <c r="A12337" s="323"/>
    </row>
    <row r="12338" spans="1:1" x14ac:dyDescent="0.25">
      <c r="A12338" s="323"/>
    </row>
    <row r="12339" spans="1:1" x14ac:dyDescent="0.25">
      <c r="A12339" s="323"/>
    </row>
    <row r="12340" spans="1:1" x14ac:dyDescent="0.25">
      <c r="A12340" s="323"/>
    </row>
    <row r="12341" spans="1:1" x14ac:dyDescent="0.25">
      <c r="A12341" s="323"/>
    </row>
    <row r="12342" spans="1:1" x14ac:dyDescent="0.25">
      <c r="A12342" s="323"/>
    </row>
    <row r="12343" spans="1:1" x14ac:dyDescent="0.25">
      <c r="A12343" s="323"/>
    </row>
    <row r="12344" spans="1:1" x14ac:dyDescent="0.25">
      <c r="A12344" s="323"/>
    </row>
    <row r="12345" spans="1:1" x14ac:dyDescent="0.25">
      <c r="A12345" s="323"/>
    </row>
    <row r="12346" spans="1:1" x14ac:dyDescent="0.25">
      <c r="A12346" s="323"/>
    </row>
    <row r="12347" spans="1:1" x14ac:dyDescent="0.25">
      <c r="A12347" s="323"/>
    </row>
    <row r="12348" spans="1:1" x14ac:dyDescent="0.25">
      <c r="A12348" s="323"/>
    </row>
    <row r="12349" spans="1:1" x14ac:dyDescent="0.25">
      <c r="A12349" s="323"/>
    </row>
    <row r="12350" spans="1:1" x14ac:dyDescent="0.25">
      <c r="A12350" s="323"/>
    </row>
    <row r="12351" spans="1:1" x14ac:dyDescent="0.25">
      <c r="A12351" s="323"/>
    </row>
    <row r="12352" spans="1:1" x14ac:dyDescent="0.25">
      <c r="A12352" s="323"/>
    </row>
    <row r="12353" spans="1:1" x14ac:dyDescent="0.25">
      <c r="A12353" s="323"/>
    </row>
    <row r="12354" spans="1:1" x14ac:dyDescent="0.25">
      <c r="A12354" s="323"/>
    </row>
    <row r="12355" spans="1:1" x14ac:dyDescent="0.25">
      <c r="A12355" s="323"/>
    </row>
    <row r="12356" spans="1:1" x14ac:dyDescent="0.25">
      <c r="A12356" s="323"/>
    </row>
    <row r="12357" spans="1:1" x14ac:dyDescent="0.25">
      <c r="A12357" s="323"/>
    </row>
    <row r="12358" spans="1:1" x14ac:dyDescent="0.25">
      <c r="A12358" s="323"/>
    </row>
    <row r="12359" spans="1:1" x14ac:dyDescent="0.25">
      <c r="A12359" s="323"/>
    </row>
    <row r="12360" spans="1:1" x14ac:dyDescent="0.25">
      <c r="A12360" s="323"/>
    </row>
    <row r="12361" spans="1:1" x14ac:dyDescent="0.25">
      <c r="A12361" s="323"/>
    </row>
    <row r="12362" spans="1:1" x14ac:dyDescent="0.25">
      <c r="A12362" s="323"/>
    </row>
    <row r="12363" spans="1:1" x14ac:dyDescent="0.25">
      <c r="A12363" s="323"/>
    </row>
    <row r="12364" spans="1:1" x14ac:dyDescent="0.25">
      <c r="A12364" s="323"/>
    </row>
    <row r="12365" spans="1:1" x14ac:dyDescent="0.25">
      <c r="A12365" s="323"/>
    </row>
    <row r="12366" spans="1:1" x14ac:dyDescent="0.25">
      <c r="A12366" s="323"/>
    </row>
    <row r="12367" spans="1:1" x14ac:dyDescent="0.25">
      <c r="A12367" s="323"/>
    </row>
    <row r="12368" spans="1:1" x14ac:dyDescent="0.25">
      <c r="A12368" s="323"/>
    </row>
    <row r="12369" spans="1:1" x14ac:dyDescent="0.25">
      <c r="A12369" s="323"/>
    </row>
    <row r="12370" spans="1:1" x14ac:dyDescent="0.25">
      <c r="A12370" s="323"/>
    </row>
    <row r="12371" spans="1:1" x14ac:dyDescent="0.25">
      <c r="A12371" s="323"/>
    </row>
    <row r="12372" spans="1:1" x14ac:dyDescent="0.25">
      <c r="A12372" s="323"/>
    </row>
    <row r="12373" spans="1:1" x14ac:dyDescent="0.25">
      <c r="A12373" s="323"/>
    </row>
    <row r="12374" spans="1:1" x14ac:dyDescent="0.25">
      <c r="A12374" s="323"/>
    </row>
    <row r="12375" spans="1:1" x14ac:dyDescent="0.25">
      <c r="A12375" s="323"/>
    </row>
    <row r="12376" spans="1:1" x14ac:dyDescent="0.25">
      <c r="A12376" s="323"/>
    </row>
    <row r="12377" spans="1:1" x14ac:dyDescent="0.25">
      <c r="A12377" s="323"/>
    </row>
    <row r="12378" spans="1:1" x14ac:dyDescent="0.25">
      <c r="A12378" s="323"/>
    </row>
    <row r="12379" spans="1:1" x14ac:dyDescent="0.25">
      <c r="A12379" s="323"/>
    </row>
    <row r="12380" spans="1:1" x14ac:dyDescent="0.25">
      <c r="A12380" s="323"/>
    </row>
    <row r="12381" spans="1:1" x14ac:dyDescent="0.25">
      <c r="A12381" s="323"/>
    </row>
    <row r="12382" spans="1:1" x14ac:dyDescent="0.25">
      <c r="A12382" s="323"/>
    </row>
    <row r="12383" spans="1:1" x14ac:dyDescent="0.25">
      <c r="A12383" s="323"/>
    </row>
    <row r="12384" spans="1:1" x14ac:dyDescent="0.25">
      <c r="A12384" s="323"/>
    </row>
    <row r="12385" spans="1:1" x14ac:dyDescent="0.25">
      <c r="A12385" s="323"/>
    </row>
    <row r="12386" spans="1:1" x14ac:dyDescent="0.25">
      <c r="A12386" s="323"/>
    </row>
    <row r="12387" spans="1:1" x14ac:dyDescent="0.25">
      <c r="A12387" s="323"/>
    </row>
    <row r="12388" spans="1:1" x14ac:dyDescent="0.25">
      <c r="A12388" s="323"/>
    </row>
    <row r="12389" spans="1:1" x14ac:dyDescent="0.25">
      <c r="A12389" s="323"/>
    </row>
    <row r="12390" spans="1:1" x14ac:dyDescent="0.25">
      <c r="A12390" s="323"/>
    </row>
    <row r="12391" spans="1:1" x14ac:dyDescent="0.25">
      <c r="A12391" s="323"/>
    </row>
    <row r="12392" spans="1:1" x14ac:dyDescent="0.25">
      <c r="A12392" s="323"/>
    </row>
    <row r="12393" spans="1:1" x14ac:dyDescent="0.25">
      <c r="A12393" s="323"/>
    </row>
    <row r="12394" spans="1:1" x14ac:dyDescent="0.25">
      <c r="A12394" s="323"/>
    </row>
    <row r="12395" spans="1:1" x14ac:dyDescent="0.25">
      <c r="A12395" s="323"/>
    </row>
    <row r="12396" spans="1:1" x14ac:dyDescent="0.25">
      <c r="A12396" s="323"/>
    </row>
    <row r="12397" spans="1:1" x14ac:dyDescent="0.25">
      <c r="A12397" s="323"/>
    </row>
    <row r="12398" spans="1:1" x14ac:dyDescent="0.25">
      <c r="A12398" s="323"/>
    </row>
    <row r="12399" spans="1:1" x14ac:dyDescent="0.25">
      <c r="A12399" s="323"/>
    </row>
    <row r="12400" spans="1:1" x14ac:dyDescent="0.25">
      <c r="A12400" s="323"/>
    </row>
    <row r="12401" spans="1:1" x14ac:dyDescent="0.25">
      <c r="A12401" s="323"/>
    </row>
    <row r="12402" spans="1:1" x14ac:dyDescent="0.25">
      <c r="A12402" s="323"/>
    </row>
    <row r="12403" spans="1:1" x14ac:dyDescent="0.25">
      <c r="A12403" s="323"/>
    </row>
    <row r="12404" spans="1:1" x14ac:dyDescent="0.25">
      <c r="A12404" s="323"/>
    </row>
    <row r="12405" spans="1:1" x14ac:dyDescent="0.25">
      <c r="A12405" s="323"/>
    </row>
    <row r="12406" spans="1:1" x14ac:dyDescent="0.25">
      <c r="A12406" s="323"/>
    </row>
    <row r="12407" spans="1:1" x14ac:dyDescent="0.25">
      <c r="A12407" s="323"/>
    </row>
    <row r="12408" spans="1:1" x14ac:dyDescent="0.25">
      <c r="A12408" s="323"/>
    </row>
    <row r="12409" spans="1:1" x14ac:dyDescent="0.25">
      <c r="A12409" s="323"/>
    </row>
    <row r="12410" spans="1:1" x14ac:dyDescent="0.25">
      <c r="A12410" s="323"/>
    </row>
    <row r="12411" spans="1:1" x14ac:dyDescent="0.25">
      <c r="A12411" s="323"/>
    </row>
    <row r="12412" spans="1:1" x14ac:dyDescent="0.25">
      <c r="A12412" s="323"/>
    </row>
    <row r="12413" spans="1:1" x14ac:dyDescent="0.25">
      <c r="A12413" s="323"/>
    </row>
    <row r="12414" spans="1:1" x14ac:dyDescent="0.25">
      <c r="A12414" s="323"/>
    </row>
    <row r="12415" spans="1:1" x14ac:dyDescent="0.25">
      <c r="A12415" s="323"/>
    </row>
    <row r="12416" spans="1:1" x14ac:dyDescent="0.25">
      <c r="A12416" s="323"/>
    </row>
    <row r="12417" spans="1:1" x14ac:dyDescent="0.25">
      <c r="A12417" s="323"/>
    </row>
    <row r="12418" spans="1:1" x14ac:dyDescent="0.25">
      <c r="A12418" s="323"/>
    </row>
    <row r="12419" spans="1:1" x14ac:dyDescent="0.25">
      <c r="A12419" s="323"/>
    </row>
    <row r="12420" spans="1:1" x14ac:dyDescent="0.25">
      <c r="A12420" s="323"/>
    </row>
    <row r="12421" spans="1:1" x14ac:dyDescent="0.25">
      <c r="A12421" s="323"/>
    </row>
    <row r="12422" spans="1:1" x14ac:dyDescent="0.25">
      <c r="A12422" s="323"/>
    </row>
    <row r="12423" spans="1:1" x14ac:dyDescent="0.25">
      <c r="A12423" s="323"/>
    </row>
    <row r="12424" spans="1:1" x14ac:dyDescent="0.25">
      <c r="A12424" s="323"/>
    </row>
    <row r="12425" spans="1:1" x14ac:dyDescent="0.25">
      <c r="A12425" s="323"/>
    </row>
    <row r="12426" spans="1:1" x14ac:dyDescent="0.25">
      <c r="A12426" s="323"/>
    </row>
    <row r="12427" spans="1:1" x14ac:dyDescent="0.25">
      <c r="A12427" s="323"/>
    </row>
    <row r="12428" spans="1:1" x14ac:dyDescent="0.25">
      <c r="A12428" s="323"/>
    </row>
    <row r="12429" spans="1:1" x14ac:dyDescent="0.25">
      <c r="A12429" s="323"/>
    </row>
    <row r="12430" spans="1:1" x14ac:dyDescent="0.25">
      <c r="A12430" s="323"/>
    </row>
    <row r="12431" spans="1:1" x14ac:dyDescent="0.25">
      <c r="A12431" s="323"/>
    </row>
    <row r="12432" spans="1:1" x14ac:dyDescent="0.25">
      <c r="A12432" s="323"/>
    </row>
    <row r="12433" spans="1:1" x14ac:dyDescent="0.25">
      <c r="A12433" s="323"/>
    </row>
    <row r="12434" spans="1:1" x14ac:dyDescent="0.25">
      <c r="A12434" s="323"/>
    </row>
    <row r="12435" spans="1:1" x14ac:dyDescent="0.25">
      <c r="A12435" s="323"/>
    </row>
    <row r="12436" spans="1:1" x14ac:dyDescent="0.25">
      <c r="A12436" s="323"/>
    </row>
    <row r="12437" spans="1:1" x14ac:dyDescent="0.25">
      <c r="A12437" s="323"/>
    </row>
    <row r="12438" spans="1:1" x14ac:dyDescent="0.25">
      <c r="A12438" s="323"/>
    </row>
    <row r="12439" spans="1:1" x14ac:dyDescent="0.25">
      <c r="A12439" s="323"/>
    </row>
    <row r="12440" spans="1:1" x14ac:dyDescent="0.25">
      <c r="A12440" s="323"/>
    </row>
    <row r="12441" spans="1:1" x14ac:dyDescent="0.25">
      <c r="A12441" s="323"/>
    </row>
    <row r="12442" spans="1:1" x14ac:dyDescent="0.25">
      <c r="A12442" s="323"/>
    </row>
    <row r="12443" spans="1:1" x14ac:dyDescent="0.25">
      <c r="A12443" s="323"/>
    </row>
    <row r="12444" spans="1:1" x14ac:dyDescent="0.25">
      <c r="A12444" s="323"/>
    </row>
    <row r="12445" spans="1:1" x14ac:dyDescent="0.25">
      <c r="A12445" s="323"/>
    </row>
    <row r="12446" spans="1:1" x14ac:dyDescent="0.25">
      <c r="A12446" s="323"/>
    </row>
    <row r="12447" spans="1:1" x14ac:dyDescent="0.25">
      <c r="A12447" s="323"/>
    </row>
    <row r="12448" spans="1:1" x14ac:dyDescent="0.25">
      <c r="A12448" s="323"/>
    </row>
    <row r="12449" spans="1:1" x14ac:dyDescent="0.25">
      <c r="A12449" s="323"/>
    </row>
    <row r="12450" spans="1:1" x14ac:dyDescent="0.25">
      <c r="A12450" s="323"/>
    </row>
    <row r="12451" spans="1:1" x14ac:dyDescent="0.25">
      <c r="A12451" s="323"/>
    </row>
    <row r="12452" spans="1:1" x14ac:dyDescent="0.25">
      <c r="A12452" s="323"/>
    </row>
    <row r="12453" spans="1:1" x14ac:dyDescent="0.25">
      <c r="A12453" s="323"/>
    </row>
    <row r="12454" spans="1:1" x14ac:dyDescent="0.25">
      <c r="A12454" s="323"/>
    </row>
    <row r="12455" spans="1:1" x14ac:dyDescent="0.25">
      <c r="A12455" s="323"/>
    </row>
    <row r="12456" spans="1:1" x14ac:dyDescent="0.25">
      <c r="A12456" s="323"/>
    </row>
    <row r="12457" spans="1:1" x14ac:dyDescent="0.25">
      <c r="A12457" s="323"/>
    </row>
    <row r="12458" spans="1:1" x14ac:dyDescent="0.25">
      <c r="A12458" s="323"/>
    </row>
    <row r="12459" spans="1:1" x14ac:dyDescent="0.25">
      <c r="A12459" s="323"/>
    </row>
    <row r="12460" spans="1:1" x14ac:dyDescent="0.25">
      <c r="A12460" s="323"/>
    </row>
    <row r="12461" spans="1:1" x14ac:dyDescent="0.25">
      <c r="A12461" s="323"/>
    </row>
    <row r="12462" spans="1:1" x14ac:dyDescent="0.25">
      <c r="A12462" s="323"/>
    </row>
    <row r="12463" spans="1:1" x14ac:dyDescent="0.25">
      <c r="A12463" s="323"/>
    </row>
    <row r="12464" spans="1:1" x14ac:dyDescent="0.25">
      <c r="A12464" s="323"/>
    </row>
    <row r="12465" spans="1:1" x14ac:dyDescent="0.25">
      <c r="A12465" s="323"/>
    </row>
    <row r="12466" spans="1:1" x14ac:dyDescent="0.25">
      <c r="A12466" s="323"/>
    </row>
    <row r="12467" spans="1:1" x14ac:dyDescent="0.25">
      <c r="A12467" s="323"/>
    </row>
    <row r="12468" spans="1:1" x14ac:dyDescent="0.25">
      <c r="A12468" s="323"/>
    </row>
    <row r="12469" spans="1:1" x14ac:dyDescent="0.25">
      <c r="A12469" s="323"/>
    </row>
    <row r="12470" spans="1:1" x14ac:dyDescent="0.25">
      <c r="A12470" s="323"/>
    </row>
    <row r="12471" spans="1:1" x14ac:dyDescent="0.25">
      <c r="A12471" s="323"/>
    </row>
    <row r="12472" spans="1:1" x14ac:dyDescent="0.25">
      <c r="A12472" s="323"/>
    </row>
    <row r="12473" spans="1:1" x14ac:dyDescent="0.25">
      <c r="A12473" s="323"/>
    </row>
    <row r="12474" spans="1:1" x14ac:dyDescent="0.25">
      <c r="A12474" s="323"/>
    </row>
    <row r="12475" spans="1:1" x14ac:dyDescent="0.25">
      <c r="A12475" s="323"/>
    </row>
    <row r="12476" spans="1:1" x14ac:dyDescent="0.25">
      <c r="A12476" s="323"/>
    </row>
    <row r="12477" spans="1:1" x14ac:dyDescent="0.25">
      <c r="A12477" s="323"/>
    </row>
    <row r="12478" spans="1:1" x14ac:dyDescent="0.25">
      <c r="A12478" s="323"/>
    </row>
    <row r="12479" spans="1:1" x14ac:dyDescent="0.25">
      <c r="A12479" s="323"/>
    </row>
    <row r="12480" spans="1:1" x14ac:dyDescent="0.25">
      <c r="A12480" s="323"/>
    </row>
    <row r="12481" spans="1:1" x14ac:dyDescent="0.25">
      <c r="A12481" s="323"/>
    </row>
    <row r="12482" spans="1:1" x14ac:dyDescent="0.25">
      <c r="A12482" s="323"/>
    </row>
    <row r="12483" spans="1:1" x14ac:dyDescent="0.25">
      <c r="A12483" s="323"/>
    </row>
    <row r="12484" spans="1:1" x14ac:dyDescent="0.25">
      <c r="A12484" s="323"/>
    </row>
    <row r="12485" spans="1:1" x14ac:dyDescent="0.25">
      <c r="A12485" s="323"/>
    </row>
    <row r="12486" spans="1:1" x14ac:dyDescent="0.25">
      <c r="A12486" s="323"/>
    </row>
    <row r="12487" spans="1:1" x14ac:dyDescent="0.25">
      <c r="A12487" s="323"/>
    </row>
    <row r="12488" spans="1:1" x14ac:dyDescent="0.25">
      <c r="A12488" s="323"/>
    </row>
    <row r="12489" spans="1:1" x14ac:dyDescent="0.25">
      <c r="A12489" s="323"/>
    </row>
    <row r="12490" spans="1:1" x14ac:dyDescent="0.25">
      <c r="A12490" s="323"/>
    </row>
    <row r="12491" spans="1:1" x14ac:dyDescent="0.25">
      <c r="A12491" s="323"/>
    </row>
    <row r="12492" spans="1:1" x14ac:dyDescent="0.25">
      <c r="A12492" s="323"/>
    </row>
    <row r="12493" spans="1:1" x14ac:dyDescent="0.25">
      <c r="A12493" s="323"/>
    </row>
    <row r="12494" spans="1:1" x14ac:dyDescent="0.25">
      <c r="A12494" s="323"/>
    </row>
    <row r="12495" spans="1:1" x14ac:dyDescent="0.25">
      <c r="A12495" s="323"/>
    </row>
    <row r="12496" spans="1:1" x14ac:dyDescent="0.25">
      <c r="A12496" s="323"/>
    </row>
    <row r="12497" spans="1:1" x14ac:dyDescent="0.25">
      <c r="A12497" s="323"/>
    </row>
    <row r="12498" spans="1:1" x14ac:dyDescent="0.25">
      <c r="A12498" s="323"/>
    </row>
    <row r="12499" spans="1:1" x14ac:dyDescent="0.25">
      <c r="A12499" s="323"/>
    </row>
    <row r="12500" spans="1:1" x14ac:dyDescent="0.25">
      <c r="A12500" s="323"/>
    </row>
    <row r="12501" spans="1:1" x14ac:dyDescent="0.25">
      <c r="A12501" s="323"/>
    </row>
    <row r="12502" spans="1:1" x14ac:dyDescent="0.25">
      <c r="A12502" s="323"/>
    </row>
    <row r="12503" spans="1:1" x14ac:dyDescent="0.25">
      <c r="A12503" s="323"/>
    </row>
    <row r="12504" spans="1:1" x14ac:dyDescent="0.25">
      <c r="A12504" s="323"/>
    </row>
    <row r="12505" spans="1:1" x14ac:dyDescent="0.25">
      <c r="A12505" s="323"/>
    </row>
    <row r="12506" spans="1:1" x14ac:dyDescent="0.25">
      <c r="A12506" s="323"/>
    </row>
    <row r="12507" spans="1:1" x14ac:dyDescent="0.25">
      <c r="A12507" s="323"/>
    </row>
    <row r="12508" spans="1:1" x14ac:dyDescent="0.25">
      <c r="A12508" s="323"/>
    </row>
    <row r="12509" spans="1:1" x14ac:dyDescent="0.25">
      <c r="A12509" s="323"/>
    </row>
    <row r="12510" spans="1:1" x14ac:dyDescent="0.25">
      <c r="A12510" s="323"/>
    </row>
    <row r="12511" spans="1:1" x14ac:dyDescent="0.25">
      <c r="A12511" s="323"/>
    </row>
    <row r="12512" spans="1:1" x14ac:dyDescent="0.25">
      <c r="A12512" s="323"/>
    </row>
    <row r="12513" spans="1:1" x14ac:dyDescent="0.25">
      <c r="A12513" s="323"/>
    </row>
    <row r="12514" spans="1:1" x14ac:dyDescent="0.25">
      <c r="A12514" s="323"/>
    </row>
    <row r="12515" spans="1:1" x14ac:dyDescent="0.25">
      <c r="A12515" s="323"/>
    </row>
    <row r="12516" spans="1:1" x14ac:dyDescent="0.25">
      <c r="A12516" s="323"/>
    </row>
    <row r="12517" spans="1:1" x14ac:dyDescent="0.25">
      <c r="A12517" s="323"/>
    </row>
    <row r="12518" spans="1:1" x14ac:dyDescent="0.25">
      <c r="A12518" s="323"/>
    </row>
    <row r="12519" spans="1:1" x14ac:dyDescent="0.25">
      <c r="A12519" s="323"/>
    </row>
    <row r="12520" spans="1:1" x14ac:dyDescent="0.25">
      <c r="A12520" s="323"/>
    </row>
    <row r="12521" spans="1:1" x14ac:dyDescent="0.25">
      <c r="A12521" s="323"/>
    </row>
    <row r="12522" spans="1:1" x14ac:dyDescent="0.25">
      <c r="A12522" s="323"/>
    </row>
    <row r="12523" spans="1:1" x14ac:dyDescent="0.25">
      <c r="A12523" s="323"/>
    </row>
    <row r="12524" spans="1:1" x14ac:dyDescent="0.25">
      <c r="A12524" s="323"/>
    </row>
    <row r="12525" spans="1:1" x14ac:dyDescent="0.25">
      <c r="A12525" s="323"/>
    </row>
    <row r="12526" spans="1:1" x14ac:dyDescent="0.25">
      <c r="A12526" s="323"/>
    </row>
    <row r="12527" spans="1:1" x14ac:dyDescent="0.25">
      <c r="A12527" s="323"/>
    </row>
    <row r="12528" spans="1:1" x14ac:dyDescent="0.25">
      <c r="A12528" s="323"/>
    </row>
    <row r="12529" spans="1:1" x14ac:dyDescent="0.25">
      <c r="A12529" s="323"/>
    </row>
    <row r="12530" spans="1:1" x14ac:dyDescent="0.25">
      <c r="A12530" s="323"/>
    </row>
    <row r="12531" spans="1:1" x14ac:dyDescent="0.25">
      <c r="A12531" s="323"/>
    </row>
    <row r="12532" spans="1:1" x14ac:dyDescent="0.25">
      <c r="A12532" s="323"/>
    </row>
    <row r="12533" spans="1:1" x14ac:dyDescent="0.25">
      <c r="A12533" s="323"/>
    </row>
    <row r="12534" spans="1:1" x14ac:dyDescent="0.25">
      <c r="A12534" s="323"/>
    </row>
    <row r="12535" spans="1:1" x14ac:dyDescent="0.25">
      <c r="A12535" s="323"/>
    </row>
    <row r="12536" spans="1:1" x14ac:dyDescent="0.25">
      <c r="A12536" s="323"/>
    </row>
    <row r="12537" spans="1:1" x14ac:dyDescent="0.25">
      <c r="A12537" s="323"/>
    </row>
    <row r="12538" spans="1:1" x14ac:dyDescent="0.25">
      <c r="A12538" s="323"/>
    </row>
    <row r="12539" spans="1:1" x14ac:dyDescent="0.25">
      <c r="A12539" s="323"/>
    </row>
    <row r="12540" spans="1:1" x14ac:dyDescent="0.25">
      <c r="A12540" s="323"/>
    </row>
    <row r="12541" spans="1:1" x14ac:dyDescent="0.25">
      <c r="A12541" s="323"/>
    </row>
    <row r="12542" spans="1:1" x14ac:dyDescent="0.25">
      <c r="A12542" s="323"/>
    </row>
    <row r="12543" spans="1:1" x14ac:dyDescent="0.25">
      <c r="A12543" s="323"/>
    </row>
    <row r="12544" spans="1:1" x14ac:dyDescent="0.25">
      <c r="A12544" s="323"/>
    </row>
    <row r="12545" spans="1:1" x14ac:dyDescent="0.25">
      <c r="A12545" s="323"/>
    </row>
    <row r="12546" spans="1:1" x14ac:dyDescent="0.25">
      <c r="A12546" s="323"/>
    </row>
    <row r="12547" spans="1:1" x14ac:dyDescent="0.25">
      <c r="A12547" s="323"/>
    </row>
    <row r="12548" spans="1:1" x14ac:dyDescent="0.25">
      <c r="A12548" s="323"/>
    </row>
    <row r="12549" spans="1:1" x14ac:dyDescent="0.25">
      <c r="A12549" s="323"/>
    </row>
    <row r="12550" spans="1:1" x14ac:dyDescent="0.25">
      <c r="A12550" s="323"/>
    </row>
    <row r="12551" spans="1:1" x14ac:dyDescent="0.25">
      <c r="A12551" s="323"/>
    </row>
    <row r="12552" spans="1:1" x14ac:dyDescent="0.25">
      <c r="A12552" s="323"/>
    </row>
    <row r="12553" spans="1:1" x14ac:dyDescent="0.25">
      <c r="A12553" s="323"/>
    </row>
    <row r="12554" spans="1:1" x14ac:dyDescent="0.25">
      <c r="A12554" s="323"/>
    </row>
    <row r="12555" spans="1:1" x14ac:dyDescent="0.25">
      <c r="A12555" s="323"/>
    </row>
    <row r="12556" spans="1:1" x14ac:dyDescent="0.25">
      <c r="A12556" s="323"/>
    </row>
    <row r="12557" spans="1:1" x14ac:dyDescent="0.25">
      <c r="A12557" s="323"/>
    </row>
    <row r="12558" spans="1:1" x14ac:dyDescent="0.25">
      <c r="A12558" s="323"/>
    </row>
    <row r="12559" spans="1:1" x14ac:dyDescent="0.25">
      <c r="A12559" s="323"/>
    </row>
    <row r="12560" spans="1:1" x14ac:dyDescent="0.25">
      <c r="A12560" s="323"/>
    </row>
    <row r="12561" spans="1:1" x14ac:dyDescent="0.25">
      <c r="A12561" s="323"/>
    </row>
    <row r="12562" spans="1:1" x14ac:dyDescent="0.25">
      <c r="A12562" s="323"/>
    </row>
    <row r="12563" spans="1:1" x14ac:dyDescent="0.25">
      <c r="A12563" s="323"/>
    </row>
    <row r="12564" spans="1:1" x14ac:dyDescent="0.25">
      <c r="A12564" s="323"/>
    </row>
    <row r="12565" spans="1:1" x14ac:dyDescent="0.25">
      <c r="A12565" s="323"/>
    </row>
    <row r="12566" spans="1:1" x14ac:dyDescent="0.25">
      <c r="A12566" s="323"/>
    </row>
    <row r="12567" spans="1:1" x14ac:dyDescent="0.25">
      <c r="A12567" s="323"/>
    </row>
    <row r="12568" spans="1:1" x14ac:dyDescent="0.25">
      <c r="A12568" s="323"/>
    </row>
    <row r="12569" spans="1:1" x14ac:dyDescent="0.25">
      <c r="A12569" s="323"/>
    </row>
    <row r="12570" spans="1:1" x14ac:dyDescent="0.25">
      <c r="A12570" s="323"/>
    </row>
    <row r="12571" spans="1:1" x14ac:dyDescent="0.25">
      <c r="A12571" s="323"/>
    </row>
    <row r="12572" spans="1:1" x14ac:dyDescent="0.25">
      <c r="A12572" s="323"/>
    </row>
    <row r="12573" spans="1:1" x14ac:dyDescent="0.25">
      <c r="A12573" s="323"/>
    </row>
    <row r="12574" spans="1:1" x14ac:dyDescent="0.25">
      <c r="A12574" s="323"/>
    </row>
    <row r="12575" spans="1:1" x14ac:dyDescent="0.25">
      <c r="A12575" s="323"/>
    </row>
    <row r="12576" spans="1:1" x14ac:dyDescent="0.25">
      <c r="A12576" s="323"/>
    </row>
    <row r="12577" spans="1:1" x14ac:dyDescent="0.25">
      <c r="A12577" s="323"/>
    </row>
    <row r="12578" spans="1:1" x14ac:dyDescent="0.25">
      <c r="A12578" s="323"/>
    </row>
    <row r="12579" spans="1:1" x14ac:dyDescent="0.25">
      <c r="A12579" s="323"/>
    </row>
    <row r="12580" spans="1:1" x14ac:dyDescent="0.25">
      <c r="A12580" s="323"/>
    </row>
    <row r="12581" spans="1:1" x14ac:dyDescent="0.25">
      <c r="A12581" s="323"/>
    </row>
    <row r="12582" spans="1:1" x14ac:dyDescent="0.25">
      <c r="A12582" s="323"/>
    </row>
    <row r="12583" spans="1:1" x14ac:dyDescent="0.25">
      <c r="A12583" s="323"/>
    </row>
    <row r="12584" spans="1:1" x14ac:dyDescent="0.25">
      <c r="A12584" s="323"/>
    </row>
    <row r="12585" spans="1:1" x14ac:dyDescent="0.25">
      <c r="A12585" s="323"/>
    </row>
    <row r="12586" spans="1:1" x14ac:dyDescent="0.25">
      <c r="A12586" s="323"/>
    </row>
    <row r="12587" spans="1:1" x14ac:dyDescent="0.25">
      <c r="A12587" s="323"/>
    </row>
    <row r="12588" spans="1:1" x14ac:dyDescent="0.25">
      <c r="A12588" s="323"/>
    </row>
    <row r="12589" spans="1:1" x14ac:dyDescent="0.25">
      <c r="A12589" s="323"/>
    </row>
    <row r="12590" spans="1:1" x14ac:dyDescent="0.25">
      <c r="A12590" s="323"/>
    </row>
    <row r="12591" spans="1:1" x14ac:dyDescent="0.25">
      <c r="A12591" s="323"/>
    </row>
    <row r="12592" spans="1:1" x14ac:dyDescent="0.25">
      <c r="A12592" s="323"/>
    </row>
    <row r="12593" spans="1:1" x14ac:dyDescent="0.25">
      <c r="A12593" s="323"/>
    </row>
    <row r="12594" spans="1:1" x14ac:dyDescent="0.25">
      <c r="A12594" s="323"/>
    </row>
    <row r="12595" spans="1:1" x14ac:dyDescent="0.25">
      <c r="A12595" s="323"/>
    </row>
    <row r="12596" spans="1:1" x14ac:dyDescent="0.25">
      <c r="A12596" s="323"/>
    </row>
    <row r="12597" spans="1:1" x14ac:dyDescent="0.25">
      <c r="A12597" s="323"/>
    </row>
    <row r="12598" spans="1:1" x14ac:dyDescent="0.25">
      <c r="A12598" s="323"/>
    </row>
    <row r="12599" spans="1:1" x14ac:dyDescent="0.25">
      <c r="A12599" s="323"/>
    </row>
    <row r="12600" spans="1:1" x14ac:dyDescent="0.25">
      <c r="A12600" s="323"/>
    </row>
    <row r="12601" spans="1:1" x14ac:dyDescent="0.25">
      <c r="A12601" s="323"/>
    </row>
    <row r="12602" spans="1:1" x14ac:dyDescent="0.25">
      <c r="A12602" s="323"/>
    </row>
    <row r="12603" spans="1:1" x14ac:dyDescent="0.25">
      <c r="A12603" s="323"/>
    </row>
    <row r="12604" spans="1:1" x14ac:dyDescent="0.25">
      <c r="A12604" s="323"/>
    </row>
    <row r="12605" spans="1:1" x14ac:dyDescent="0.25">
      <c r="A12605" s="323"/>
    </row>
    <row r="12606" spans="1:1" x14ac:dyDescent="0.25">
      <c r="A12606" s="323"/>
    </row>
    <row r="12607" spans="1:1" x14ac:dyDescent="0.25">
      <c r="A12607" s="323"/>
    </row>
    <row r="12608" spans="1:1" x14ac:dyDescent="0.25">
      <c r="A12608" s="323"/>
    </row>
    <row r="12609" spans="1:1" x14ac:dyDescent="0.25">
      <c r="A12609" s="323"/>
    </row>
    <row r="12610" spans="1:1" x14ac:dyDescent="0.25">
      <c r="A12610" s="323"/>
    </row>
    <row r="12611" spans="1:1" x14ac:dyDescent="0.25">
      <c r="A12611" s="323"/>
    </row>
    <row r="12612" spans="1:1" x14ac:dyDescent="0.25">
      <c r="A12612" s="323"/>
    </row>
    <row r="12613" spans="1:1" x14ac:dyDescent="0.25">
      <c r="A12613" s="323"/>
    </row>
    <row r="12614" spans="1:1" x14ac:dyDescent="0.25">
      <c r="A12614" s="323"/>
    </row>
    <row r="12615" spans="1:1" x14ac:dyDescent="0.25">
      <c r="A12615" s="323"/>
    </row>
    <row r="12616" spans="1:1" x14ac:dyDescent="0.25">
      <c r="A12616" s="323"/>
    </row>
    <row r="12617" spans="1:1" x14ac:dyDescent="0.25">
      <c r="A12617" s="323"/>
    </row>
    <row r="12618" spans="1:1" x14ac:dyDescent="0.25">
      <c r="A12618" s="323"/>
    </row>
    <row r="12619" spans="1:1" x14ac:dyDescent="0.25">
      <c r="A12619" s="323"/>
    </row>
    <row r="12620" spans="1:1" x14ac:dyDescent="0.25">
      <c r="A12620" s="323"/>
    </row>
    <row r="12621" spans="1:1" x14ac:dyDescent="0.25">
      <c r="A12621" s="323"/>
    </row>
    <row r="12622" spans="1:1" x14ac:dyDescent="0.25">
      <c r="A12622" s="323"/>
    </row>
    <row r="12623" spans="1:1" x14ac:dyDescent="0.25">
      <c r="A12623" s="323"/>
    </row>
    <row r="12624" spans="1:1" x14ac:dyDescent="0.25">
      <c r="A12624" s="323"/>
    </row>
    <row r="12625" spans="1:1" x14ac:dyDescent="0.25">
      <c r="A12625" s="323"/>
    </row>
    <row r="12626" spans="1:1" x14ac:dyDescent="0.25">
      <c r="A12626" s="323"/>
    </row>
    <row r="12627" spans="1:1" x14ac:dyDescent="0.25">
      <c r="A12627" s="323"/>
    </row>
    <row r="12628" spans="1:1" x14ac:dyDescent="0.25">
      <c r="A12628" s="323"/>
    </row>
    <row r="12629" spans="1:1" x14ac:dyDescent="0.25">
      <c r="A12629" s="323"/>
    </row>
    <row r="12630" spans="1:1" x14ac:dyDescent="0.25">
      <c r="A12630" s="323"/>
    </row>
    <row r="12631" spans="1:1" x14ac:dyDescent="0.25">
      <c r="A12631" s="323"/>
    </row>
    <row r="12632" spans="1:1" x14ac:dyDescent="0.25">
      <c r="A12632" s="323"/>
    </row>
    <row r="12633" spans="1:1" x14ac:dyDescent="0.25">
      <c r="A12633" s="323"/>
    </row>
    <row r="12634" spans="1:1" x14ac:dyDescent="0.25">
      <c r="A12634" s="323"/>
    </row>
    <row r="12635" spans="1:1" x14ac:dyDescent="0.25">
      <c r="A12635" s="323"/>
    </row>
    <row r="12636" spans="1:1" x14ac:dyDescent="0.25">
      <c r="A12636" s="323"/>
    </row>
    <row r="12637" spans="1:1" x14ac:dyDescent="0.25">
      <c r="A12637" s="323"/>
    </row>
    <row r="12638" spans="1:1" x14ac:dyDescent="0.25">
      <c r="A12638" s="323"/>
    </row>
    <row r="12639" spans="1:1" x14ac:dyDescent="0.25">
      <c r="A12639" s="323"/>
    </row>
    <row r="12640" spans="1:1" x14ac:dyDescent="0.25">
      <c r="A12640" s="323"/>
    </row>
    <row r="12641" spans="1:1" x14ac:dyDescent="0.25">
      <c r="A12641" s="323"/>
    </row>
    <row r="12642" spans="1:1" x14ac:dyDescent="0.25">
      <c r="A12642" s="323"/>
    </row>
    <row r="12643" spans="1:1" x14ac:dyDescent="0.25">
      <c r="A12643" s="323"/>
    </row>
    <row r="12644" spans="1:1" x14ac:dyDescent="0.25">
      <c r="A12644" s="323"/>
    </row>
    <row r="12645" spans="1:1" x14ac:dyDescent="0.25">
      <c r="A12645" s="323"/>
    </row>
    <row r="12646" spans="1:1" x14ac:dyDescent="0.25">
      <c r="A12646" s="323"/>
    </row>
    <row r="12647" spans="1:1" x14ac:dyDescent="0.25">
      <c r="A12647" s="323"/>
    </row>
    <row r="12648" spans="1:1" x14ac:dyDescent="0.25">
      <c r="A12648" s="323"/>
    </row>
    <row r="12649" spans="1:1" x14ac:dyDescent="0.25">
      <c r="A12649" s="323"/>
    </row>
    <row r="12650" spans="1:1" x14ac:dyDescent="0.25">
      <c r="A12650" s="323"/>
    </row>
    <row r="12651" spans="1:1" x14ac:dyDescent="0.25">
      <c r="A12651" s="323"/>
    </row>
    <row r="12652" spans="1:1" x14ac:dyDescent="0.25">
      <c r="A12652" s="323"/>
    </row>
    <row r="12653" spans="1:1" x14ac:dyDescent="0.25">
      <c r="A12653" s="323"/>
    </row>
    <row r="12654" spans="1:1" x14ac:dyDescent="0.25">
      <c r="A12654" s="323"/>
    </row>
    <row r="12655" spans="1:1" x14ac:dyDescent="0.25">
      <c r="A12655" s="323"/>
    </row>
    <row r="12656" spans="1:1" x14ac:dyDescent="0.25">
      <c r="A12656" s="323"/>
    </row>
    <row r="12657" spans="1:1" x14ac:dyDescent="0.25">
      <c r="A12657" s="323"/>
    </row>
    <row r="12658" spans="1:1" x14ac:dyDescent="0.25">
      <c r="A12658" s="323"/>
    </row>
    <row r="12659" spans="1:1" x14ac:dyDescent="0.25">
      <c r="A12659" s="323"/>
    </row>
    <row r="12660" spans="1:1" x14ac:dyDescent="0.25">
      <c r="A12660" s="323"/>
    </row>
    <row r="12661" spans="1:1" x14ac:dyDescent="0.25">
      <c r="A12661" s="323"/>
    </row>
    <row r="12662" spans="1:1" x14ac:dyDescent="0.25">
      <c r="A12662" s="323"/>
    </row>
    <row r="12663" spans="1:1" x14ac:dyDescent="0.25">
      <c r="A12663" s="323"/>
    </row>
    <row r="12664" spans="1:1" x14ac:dyDescent="0.25">
      <c r="A12664" s="323"/>
    </row>
    <row r="12665" spans="1:1" x14ac:dyDescent="0.25">
      <c r="A12665" s="323"/>
    </row>
    <row r="12666" spans="1:1" x14ac:dyDescent="0.25">
      <c r="A12666" s="323"/>
    </row>
    <row r="12667" spans="1:1" x14ac:dyDescent="0.25">
      <c r="A12667" s="323"/>
    </row>
    <row r="12668" spans="1:1" x14ac:dyDescent="0.25">
      <c r="A12668" s="323"/>
    </row>
    <row r="12669" spans="1:1" x14ac:dyDescent="0.25">
      <c r="A12669" s="323"/>
    </row>
    <row r="12670" spans="1:1" x14ac:dyDescent="0.25">
      <c r="A12670" s="323"/>
    </row>
    <row r="12671" spans="1:1" x14ac:dyDescent="0.25">
      <c r="A12671" s="323"/>
    </row>
    <row r="12672" spans="1:1" x14ac:dyDescent="0.25">
      <c r="A12672" s="323"/>
    </row>
    <row r="12673" spans="1:1" x14ac:dyDescent="0.25">
      <c r="A12673" s="323"/>
    </row>
    <row r="12674" spans="1:1" x14ac:dyDescent="0.25">
      <c r="A12674" s="323"/>
    </row>
    <row r="12675" spans="1:1" x14ac:dyDescent="0.25">
      <c r="A12675" s="323"/>
    </row>
    <row r="12676" spans="1:1" x14ac:dyDescent="0.25">
      <c r="A12676" s="323"/>
    </row>
    <row r="12677" spans="1:1" x14ac:dyDescent="0.25">
      <c r="A12677" s="323"/>
    </row>
    <row r="12678" spans="1:1" x14ac:dyDescent="0.25">
      <c r="A12678" s="323"/>
    </row>
    <row r="12679" spans="1:1" x14ac:dyDescent="0.25">
      <c r="A12679" s="323"/>
    </row>
    <row r="12680" spans="1:1" x14ac:dyDescent="0.25">
      <c r="A12680" s="323"/>
    </row>
    <row r="12681" spans="1:1" x14ac:dyDescent="0.25">
      <c r="A12681" s="323"/>
    </row>
    <row r="12682" spans="1:1" x14ac:dyDescent="0.25">
      <c r="A12682" s="323"/>
    </row>
    <row r="12683" spans="1:1" x14ac:dyDescent="0.25">
      <c r="A12683" s="323"/>
    </row>
    <row r="12684" spans="1:1" x14ac:dyDescent="0.25">
      <c r="A12684" s="323"/>
    </row>
    <row r="12685" spans="1:1" x14ac:dyDescent="0.25">
      <c r="A12685" s="323"/>
    </row>
    <row r="12686" spans="1:1" x14ac:dyDescent="0.25">
      <c r="A12686" s="323"/>
    </row>
    <row r="12687" spans="1:1" x14ac:dyDescent="0.25">
      <c r="A12687" s="323"/>
    </row>
    <row r="12688" spans="1:1" x14ac:dyDescent="0.25">
      <c r="A12688" s="323"/>
    </row>
    <row r="12689" spans="1:1" x14ac:dyDescent="0.25">
      <c r="A12689" s="323"/>
    </row>
    <row r="12690" spans="1:1" x14ac:dyDescent="0.25">
      <c r="A12690" s="323"/>
    </row>
    <row r="12691" spans="1:1" x14ac:dyDescent="0.25">
      <c r="A12691" s="323"/>
    </row>
    <row r="12692" spans="1:1" x14ac:dyDescent="0.25">
      <c r="A12692" s="323"/>
    </row>
    <row r="12693" spans="1:1" x14ac:dyDescent="0.25">
      <c r="A12693" s="323"/>
    </row>
    <row r="12694" spans="1:1" x14ac:dyDescent="0.25">
      <c r="A12694" s="323"/>
    </row>
    <row r="12695" spans="1:1" x14ac:dyDescent="0.25">
      <c r="A12695" s="323"/>
    </row>
    <row r="12696" spans="1:1" x14ac:dyDescent="0.25">
      <c r="A12696" s="323"/>
    </row>
    <row r="12697" spans="1:1" x14ac:dyDescent="0.25">
      <c r="A12697" s="323"/>
    </row>
    <row r="12698" spans="1:1" x14ac:dyDescent="0.25">
      <c r="A12698" s="323"/>
    </row>
    <row r="12699" spans="1:1" x14ac:dyDescent="0.25">
      <c r="A12699" s="323"/>
    </row>
    <row r="12700" spans="1:1" x14ac:dyDescent="0.25">
      <c r="A12700" s="323"/>
    </row>
    <row r="12701" spans="1:1" x14ac:dyDescent="0.25">
      <c r="A12701" s="323"/>
    </row>
    <row r="12702" spans="1:1" x14ac:dyDescent="0.25">
      <c r="A12702" s="323"/>
    </row>
    <row r="12703" spans="1:1" x14ac:dyDescent="0.25">
      <c r="A12703" s="323"/>
    </row>
    <row r="12704" spans="1:1" x14ac:dyDescent="0.25">
      <c r="A12704" s="323"/>
    </row>
    <row r="12705" spans="1:1" x14ac:dyDescent="0.25">
      <c r="A12705" s="323"/>
    </row>
    <row r="12706" spans="1:1" x14ac:dyDescent="0.25">
      <c r="A12706" s="323"/>
    </row>
    <row r="12707" spans="1:1" x14ac:dyDescent="0.25">
      <c r="A12707" s="323"/>
    </row>
    <row r="12708" spans="1:1" x14ac:dyDescent="0.25">
      <c r="A12708" s="323"/>
    </row>
    <row r="12709" spans="1:1" x14ac:dyDescent="0.25">
      <c r="A12709" s="323"/>
    </row>
    <row r="12710" spans="1:1" x14ac:dyDescent="0.25">
      <c r="A12710" s="323"/>
    </row>
    <row r="12711" spans="1:1" x14ac:dyDescent="0.25">
      <c r="A12711" s="323"/>
    </row>
    <row r="12712" spans="1:1" x14ac:dyDescent="0.25">
      <c r="A12712" s="323"/>
    </row>
    <row r="12713" spans="1:1" x14ac:dyDescent="0.25">
      <c r="A12713" s="323"/>
    </row>
    <row r="12714" spans="1:1" x14ac:dyDescent="0.25">
      <c r="A12714" s="323"/>
    </row>
    <row r="12715" spans="1:1" x14ac:dyDescent="0.25">
      <c r="A12715" s="323"/>
    </row>
    <row r="12716" spans="1:1" x14ac:dyDescent="0.25">
      <c r="A12716" s="323"/>
    </row>
    <row r="12717" spans="1:1" x14ac:dyDescent="0.25">
      <c r="A12717" s="323"/>
    </row>
    <row r="12718" spans="1:1" x14ac:dyDescent="0.25">
      <c r="A12718" s="323"/>
    </row>
    <row r="12719" spans="1:1" x14ac:dyDescent="0.25">
      <c r="A12719" s="323"/>
    </row>
    <row r="12720" spans="1:1" x14ac:dyDescent="0.25">
      <c r="A12720" s="323"/>
    </row>
    <row r="12721" spans="1:1" x14ac:dyDescent="0.25">
      <c r="A12721" s="323"/>
    </row>
    <row r="12722" spans="1:1" x14ac:dyDescent="0.25">
      <c r="A12722" s="323"/>
    </row>
    <row r="12723" spans="1:1" x14ac:dyDescent="0.25">
      <c r="A12723" s="323"/>
    </row>
    <row r="12724" spans="1:1" x14ac:dyDescent="0.25">
      <c r="A12724" s="323"/>
    </row>
    <row r="12725" spans="1:1" x14ac:dyDescent="0.25">
      <c r="A12725" s="323"/>
    </row>
    <row r="12726" spans="1:1" x14ac:dyDescent="0.25">
      <c r="A12726" s="323"/>
    </row>
    <row r="12727" spans="1:1" x14ac:dyDescent="0.25">
      <c r="A12727" s="323"/>
    </row>
    <row r="12728" spans="1:1" x14ac:dyDescent="0.25">
      <c r="A12728" s="323"/>
    </row>
    <row r="12729" spans="1:1" x14ac:dyDescent="0.25">
      <c r="A12729" s="323"/>
    </row>
    <row r="12730" spans="1:1" x14ac:dyDescent="0.25">
      <c r="A12730" s="323"/>
    </row>
    <row r="12731" spans="1:1" x14ac:dyDescent="0.25">
      <c r="A12731" s="323"/>
    </row>
    <row r="12732" spans="1:1" x14ac:dyDescent="0.25">
      <c r="A12732" s="323"/>
    </row>
    <row r="12733" spans="1:1" x14ac:dyDescent="0.25">
      <c r="A12733" s="323"/>
    </row>
    <row r="12734" spans="1:1" x14ac:dyDescent="0.25">
      <c r="A12734" s="323"/>
    </row>
    <row r="12735" spans="1:1" x14ac:dyDescent="0.25">
      <c r="A12735" s="323"/>
    </row>
    <row r="12736" spans="1:1" x14ac:dyDescent="0.25">
      <c r="A12736" s="323"/>
    </row>
    <row r="12737" spans="1:1" x14ac:dyDescent="0.25">
      <c r="A12737" s="323"/>
    </row>
    <row r="12738" spans="1:1" x14ac:dyDescent="0.25">
      <c r="A12738" s="323"/>
    </row>
    <row r="12739" spans="1:1" x14ac:dyDescent="0.25">
      <c r="A12739" s="323"/>
    </row>
    <row r="12740" spans="1:1" x14ac:dyDescent="0.25">
      <c r="A12740" s="323"/>
    </row>
    <row r="12741" spans="1:1" x14ac:dyDescent="0.25">
      <c r="A12741" s="323"/>
    </row>
    <row r="12742" spans="1:1" x14ac:dyDescent="0.25">
      <c r="A12742" s="323"/>
    </row>
    <row r="12743" spans="1:1" x14ac:dyDescent="0.25">
      <c r="A12743" s="323"/>
    </row>
    <row r="12744" spans="1:1" x14ac:dyDescent="0.25">
      <c r="A12744" s="323"/>
    </row>
    <row r="12745" spans="1:1" x14ac:dyDescent="0.25">
      <c r="A12745" s="323"/>
    </row>
    <row r="12746" spans="1:1" x14ac:dyDescent="0.25">
      <c r="A12746" s="323"/>
    </row>
    <row r="12747" spans="1:1" x14ac:dyDescent="0.25">
      <c r="A12747" s="323"/>
    </row>
    <row r="12748" spans="1:1" x14ac:dyDescent="0.25">
      <c r="A12748" s="323"/>
    </row>
    <row r="12749" spans="1:1" x14ac:dyDescent="0.25">
      <c r="A12749" s="323"/>
    </row>
    <row r="12750" spans="1:1" x14ac:dyDescent="0.25">
      <c r="A12750" s="323"/>
    </row>
    <row r="12751" spans="1:1" x14ac:dyDescent="0.25">
      <c r="A12751" s="323"/>
    </row>
    <row r="12752" spans="1:1" x14ac:dyDescent="0.25">
      <c r="A12752" s="323"/>
    </row>
    <row r="12753" spans="1:1" x14ac:dyDescent="0.25">
      <c r="A12753" s="323"/>
    </row>
    <row r="12754" spans="1:1" x14ac:dyDescent="0.25">
      <c r="A12754" s="323"/>
    </row>
    <row r="12755" spans="1:1" x14ac:dyDescent="0.25">
      <c r="A12755" s="323"/>
    </row>
    <row r="12756" spans="1:1" x14ac:dyDescent="0.25">
      <c r="A12756" s="323"/>
    </row>
    <row r="12757" spans="1:1" x14ac:dyDescent="0.25">
      <c r="A12757" s="323"/>
    </row>
    <row r="12758" spans="1:1" x14ac:dyDescent="0.25">
      <c r="A12758" s="323"/>
    </row>
    <row r="12759" spans="1:1" x14ac:dyDescent="0.25">
      <c r="A12759" s="323"/>
    </row>
    <row r="12760" spans="1:1" x14ac:dyDescent="0.25">
      <c r="A12760" s="323"/>
    </row>
    <row r="12761" spans="1:1" x14ac:dyDescent="0.25">
      <c r="A12761" s="323"/>
    </row>
    <row r="12762" spans="1:1" x14ac:dyDescent="0.25">
      <c r="A12762" s="323"/>
    </row>
    <row r="12763" spans="1:1" x14ac:dyDescent="0.25">
      <c r="A12763" s="323"/>
    </row>
    <row r="12764" spans="1:1" x14ac:dyDescent="0.25">
      <c r="A12764" s="323"/>
    </row>
    <row r="12765" spans="1:1" x14ac:dyDescent="0.25">
      <c r="A12765" s="323"/>
    </row>
    <row r="12766" spans="1:1" x14ac:dyDescent="0.25">
      <c r="A12766" s="323"/>
    </row>
    <row r="12767" spans="1:1" x14ac:dyDescent="0.25">
      <c r="A12767" s="323"/>
    </row>
    <row r="12768" spans="1:1" x14ac:dyDescent="0.25">
      <c r="A12768" s="323"/>
    </row>
    <row r="12769" spans="1:1" x14ac:dyDescent="0.25">
      <c r="A12769" s="323"/>
    </row>
    <row r="12770" spans="1:1" x14ac:dyDescent="0.25">
      <c r="A12770" s="323"/>
    </row>
    <row r="12771" spans="1:1" x14ac:dyDescent="0.25">
      <c r="A12771" s="323"/>
    </row>
    <row r="12772" spans="1:1" x14ac:dyDescent="0.25">
      <c r="A12772" s="323"/>
    </row>
    <row r="12773" spans="1:1" x14ac:dyDescent="0.25">
      <c r="A12773" s="323"/>
    </row>
    <row r="12774" spans="1:1" x14ac:dyDescent="0.25">
      <c r="A12774" s="323"/>
    </row>
    <row r="12775" spans="1:1" x14ac:dyDescent="0.25">
      <c r="A12775" s="323"/>
    </row>
    <row r="12776" spans="1:1" x14ac:dyDescent="0.25">
      <c r="A12776" s="323"/>
    </row>
    <row r="12777" spans="1:1" x14ac:dyDescent="0.25">
      <c r="A12777" s="323"/>
    </row>
    <row r="12778" spans="1:1" x14ac:dyDescent="0.25">
      <c r="A12778" s="323"/>
    </row>
    <row r="12779" spans="1:1" x14ac:dyDescent="0.25">
      <c r="A12779" s="323"/>
    </row>
    <row r="12780" spans="1:1" x14ac:dyDescent="0.25">
      <c r="A12780" s="323"/>
    </row>
    <row r="12781" spans="1:1" x14ac:dyDescent="0.25">
      <c r="A12781" s="323"/>
    </row>
    <row r="12782" spans="1:1" x14ac:dyDescent="0.25">
      <c r="A12782" s="323"/>
    </row>
    <row r="12783" spans="1:1" x14ac:dyDescent="0.25">
      <c r="A12783" s="323"/>
    </row>
    <row r="12784" spans="1:1" x14ac:dyDescent="0.25">
      <c r="A12784" s="323"/>
    </row>
    <row r="12785" spans="1:1" x14ac:dyDescent="0.25">
      <c r="A12785" s="323"/>
    </row>
    <row r="12786" spans="1:1" x14ac:dyDescent="0.25">
      <c r="A12786" s="323"/>
    </row>
    <row r="12787" spans="1:1" x14ac:dyDescent="0.25">
      <c r="A12787" s="323"/>
    </row>
    <row r="12788" spans="1:1" x14ac:dyDescent="0.25">
      <c r="A12788" s="323"/>
    </row>
    <row r="12789" spans="1:1" x14ac:dyDescent="0.25">
      <c r="A12789" s="323"/>
    </row>
    <row r="12790" spans="1:1" x14ac:dyDescent="0.25">
      <c r="A12790" s="323"/>
    </row>
    <row r="12791" spans="1:1" x14ac:dyDescent="0.25">
      <c r="A12791" s="323"/>
    </row>
    <row r="12792" spans="1:1" x14ac:dyDescent="0.25">
      <c r="A12792" s="323"/>
    </row>
    <row r="12793" spans="1:1" x14ac:dyDescent="0.25">
      <c r="A12793" s="323"/>
    </row>
    <row r="12794" spans="1:1" x14ac:dyDescent="0.25">
      <c r="A12794" s="323"/>
    </row>
    <row r="12795" spans="1:1" x14ac:dyDescent="0.25">
      <c r="A12795" s="323"/>
    </row>
    <row r="12796" spans="1:1" x14ac:dyDescent="0.25">
      <c r="A12796" s="323"/>
    </row>
    <row r="12797" spans="1:1" x14ac:dyDescent="0.25">
      <c r="A12797" s="323"/>
    </row>
    <row r="12798" spans="1:1" x14ac:dyDescent="0.25">
      <c r="A12798" s="323"/>
    </row>
    <row r="12799" spans="1:1" x14ac:dyDescent="0.25">
      <c r="A12799" s="323"/>
    </row>
    <row r="12800" spans="1:1" x14ac:dyDescent="0.25">
      <c r="A12800" s="323"/>
    </row>
    <row r="12801" spans="1:1" x14ac:dyDescent="0.25">
      <c r="A12801" s="323"/>
    </row>
    <row r="12802" spans="1:1" x14ac:dyDescent="0.25">
      <c r="A12802" s="323"/>
    </row>
    <row r="12803" spans="1:1" x14ac:dyDescent="0.25">
      <c r="A12803" s="323"/>
    </row>
    <row r="12804" spans="1:1" x14ac:dyDescent="0.25">
      <c r="A12804" s="323"/>
    </row>
    <row r="12805" spans="1:1" x14ac:dyDescent="0.25">
      <c r="A12805" s="323"/>
    </row>
    <row r="12806" spans="1:1" x14ac:dyDescent="0.25">
      <c r="A12806" s="323"/>
    </row>
    <row r="12807" spans="1:1" x14ac:dyDescent="0.25">
      <c r="A12807" s="323"/>
    </row>
    <row r="12808" spans="1:1" x14ac:dyDescent="0.25">
      <c r="A12808" s="323"/>
    </row>
    <row r="12809" spans="1:1" x14ac:dyDescent="0.25">
      <c r="A12809" s="323"/>
    </row>
    <row r="12810" spans="1:1" x14ac:dyDescent="0.25">
      <c r="A12810" s="323"/>
    </row>
    <row r="12811" spans="1:1" x14ac:dyDescent="0.25">
      <c r="A12811" s="323"/>
    </row>
    <row r="12812" spans="1:1" x14ac:dyDescent="0.25">
      <c r="A12812" s="323"/>
    </row>
    <row r="12813" spans="1:1" x14ac:dyDescent="0.25">
      <c r="A12813" s="323"/>
    </row>
    <row r="12814" spans="1:1" x14ac:dyDescent="0.25">
      <c r="A12814" s="323"/>
    </row>
    <row r="12815" spans="1:1" x14ac:dyDescent="0.25">
      <c r="A12815" s="323"/>
    </row>
    <row r="12816" spans="1:1" x14ac:dyDescent="0.25">
      <c r="A12816" s="323"/>
    </row>
    <row r="12817" spans="1:1" x14ac:dyDescent="0.25">
      <c r="A12817" s="323"/>
    </row>
    <row r="12818" spans="1:1" x14ac:dyDescent="0.25">
      <c r="A12818" s="323"/>
    </row>
    <row r="12819" spans="1:1" x14ac:dyDescent="0.25">
      <c r="A12819" s="323"/>
    </row>
    <row r="12820" spans="1:1" x14ac:dyDescent="0.25">
      <c r="A12820" s="323"/>
    </row>
    <row r="12821" spans="1:1" x14ac:dyDescent="0.25">
      <c r="A12821" s="323"/>
    </row>
    <row r="12822" spans="1:1" x14ac:dyDescent="0.25">
      <c r="A12822" s="323"/>
    </row>
    <row r="12823" spans="1:1" x14ac:dyDescent="0.25">
      <c r="A12823" s="323"/>
    </row>
    <row r="12824" spans="1:1" x14ac:dyDescent="0.25">
      <c r="A12824" s="323"/>
    </row>
    <row r="12825" spans="1:1" x14ac:dyDescent="0.25">
      <c r="A12825" s="323"/>
    </row>
    <row r="12826" spans="1:1" x14ac:dyDescent="0.25">
      <c r="A12826" s="323"/>
    </row>
    <row r="12827" spans="1:1" x14ac:dyDescent="0.25">
      <c r="A12827" s="323"/>
    </row>
    <row r="12828" spans="1:1" x14ac:dyDescent="0.25">
      <c r="A12828" s="323"/>
    </row>
    <row r="12829" spans="1:1" x14ac:dyDescent="0.25">
      <c r="A12829" s="323"/>
    </row>
    <row r="12830" spans="1:1" x14ac:dyDescent="0.25">
      <c r="A12830" s="323"/>
    </row>
    <row r="12831" spans="1:1" x14ac:dyDescent="0.25">
      <c r="A12831" s="323"/>
    </row>
    <row r="12832" spans="1:1" x14ac:dyDescent="0.25">
      <c r="A12832" s="323"/>
    </row>
    <row r="12833" spans="1:1" x14ac:dyDescent="0.25">
      <c r="A12833" s="323"/>
    </row>
    <row r="12834" spans="1:1" x14ac:dyDescent="0.25">
      <c r="A12834" s="323"/>
    </row>
    <row r="12835" spans="1:1" x14ac:dyDescent="0.25">
      <c r="A12835" s="323"/>
    </row>
    <row r="12836" spans="1:1" x14ac:dyDescent="0.25">
      <c r="A12836" s="323"/>
    </row>
    <row r="12837" spans="1:1" x14ac:dyDescent="0.25">
      <c r="A12837" s="323"/>
    </row>
    <row r="12838" spans="1:1" x14ac:dyDescent="0.25">
      <c r="A12838" s="323"/>
    </row>
    <row r="12839" spans="1:1" x14ac:dyDescent="0.25">
      <c r="A12839" s="323"/>
    </row>
    <row r="12840" spans="1:1" x14ac:dyDescent="0.25">
      <c r="A12840" s="323"/>
    </row>
    <row r="12841" spans="1:1" x14ac:dyDescent="0.25">
      <c r="A12841" s="323"/>
    </row>
    <row r="12842" spans="1:1" x14ac:dyDescent="0.25">
      <c r="A12842" s="323"/>
    </row>
    <row r="12843" spans="1:1" x14ac:dyDescent="0.25">
      <c r="A12843" s="323"/>
    </row>
    <row r="12844" spans="1:1" x14ac:dyDescent="0.25">
      <c r="A12844" s="323"/>
    </row>
    <row r="12845" spans="1:1" x14ac:dyDescent="0.25">
      <c r="A12845" s="323"/>
    </row>
    <row r="12846" spans="1:1" x14ac:dyDescent="0.25">
      <c r="A12846" s="323"/>
    </row>
    <row r="12847" spans="1:1" x14ac:dyDescent="0.25">
      <c r="A12847" s="323"/>
    </row>
    <row r="12848" spans="1:1" x14ac:dyDescent="0.25">
      <c r="A12848" s="323"/>
    </row>
    <row r="12849" spans="1:1" x14ac:dyDescent="0.25">
      <c r="A12849" s="323"/>
    </row>
    <row r="12850" spans="1:1" x14ac:dyDescent="0.25">
      <c r="A12850" s="323"/>
    </row>
    <row r="12851" spans="1:1" x14ac:dyDescent="0.25">
      <c r="A12851" s="323"/>
    </row>
    <row r="12852" spans="1:1" x14ac:dyDescent="0.25">
      <c r="A12852" s="323"/>
    </row>
    <row r="12853" spans="1:1" x14ac:dyDescent="0.25">
      <c r="A12853" s="323"/>
    </row>
    <row r="12854" spans="1:1" x14ac:dyDescent="0.25">
      <c r="A12854" s="323"/>
    </row>
    <row r="12855" spans="1:1" x14ac:dyDescent="0.25">
      <c r="A12855" s="323"/>
    </row>
    <row r="12856" spans="1:1" x14ac:dyDescent="0.25">
      <c r="A12856" s="323"/>
    </row>
    <row r="12857" spans="1:1" x14ac:dyDescent="0.25">
      <c r="A12857" s="323"/>
    </row>
    <row r="12858" spans="1:1" x14ac:dyDescent="0.25">
      <c r="A12858" s="323"/>
    </row>
    <row r="12859" spans="1:1" x14ac:dyDescent="0.25">
      <c r="A12859" s="323"/>
    </row>
    <row r="12860" spans="1:1" x14ac:dyDescent="0.25">
      <c r="A12860" s="323"/>
    </row>
    <row r="12861" spans="1:1" x14ac:dyDescent="0.25">
      <c r="A12861" s="323"/>
    </row>
    <row r="12862" spans="1:1" x14ac:dyDescent="0.25">
      <c r="A12862" s="323"/>
    </row>
    <row r="12863" spans="1:1" x14ac:dyDescent="0.25">
      <c r="A12863" s="323"/>
    </row>
    <row r="12864" spans="1:1" x14ac:dyDescent="0.25">
      <c r="A12864" s="323"/>
    </row>
    <row r="12865" spans="1:1" x14ac:dyDescent="0.25">
      <c r="A12865" s="323"/>
    </row>
    <row r="12866" spans="1:1" x14ac:dyDescent="0.25">
      <c r="A12866" s="323"/>
    </row>
    <row r="12867" spans="1:1" x14ac:dyDescent="0.25">
      <c r="A12867" s="323"/>
    </row>
    <row r="12868" spans="1:1" x14ac:dyDescent="0.25">
      <c r="A12868" s="323"/>
    </row>
    <row r="12869" spans="1:1" x14ac:dyDescent="0.25">
      <c r="A12869" s="323"/>
    </row>
    <row r="12870" spans="1:1" x14ac:dyDescent="0.25">
      <c r="A12870" s="323"/>
    </row>
    <row r="12871" spans="1:1" x14ac:dyDescent="0.25">
      <c r="A12871" s="323"/>
    </row>
    <row r="12872" spans="1:1" x14ac:dyDescent="0.25">
      <c r="A12872" s="323"/>
    </row>
    <row r="12873" spans="1:1" x14ac:dyDescent="0.25">
      <c r="A12873" s="323"/>
    </row>
    <row r="12874" spans="1:1" x14ac:dyDescent="0.25">
      <c r="A12874" s="323"/>
    </row>
    <row r="12875" spans="1:1" x14ac:dyDescent="0.25">
      <c r="A12875" s="323"/>
    </row>
    <row r="12876" spans="1:1" x14ac:dyDescent="0.25">
      <c r="A12876" s="323"/>
    </row>
    <row r="12877" spans="1:1" x14ac:dyDescent="0.25">
      <c r="A12877" s="323"/>
    </row>
    <row r="12878" spans="1:1" x14ac:dyDescent="0.25">
      <c r="A12878" s="323"/>
    </row>
    <row r="12879" spans="1:1" x14ac:dyDescent="0.25">
      <c r="A12879" s="323"/>
    </row>
    <row r="12880" spans="1:1" x14ac:dyDescent="0.25">
      <c r="A12880" s="323"/>
    </row>
    <row r="12881" spans="1:1" x14ac:dyDescent="0.25">
      <c r="A12881" s="323"/>
    </row>
    <row r="12882" spans="1:1" x14ac:dyDescent="0.25">
      <c r="A12882" s="323"/>
    </row>
    <row r="12883" spans="1:1" x14ac:dyDescent="0.25">
      <c r="A12883" s="323"/>
    </row>
    <row r="12884" spans="1:1" x14ac:dyDescent="0.25">
      <c r="A12884" s="323"/>
    </row>
    <row r="12885" spans="1:1" x14ac:dyDescent="0.25">
      <c r="A12885" s="323"/>
    </row>
    <row r="12886" spans="1:1" x14ac:dyDescent="0.25">
      <c r="A12886" s="323"/>
    </row>
    <row r="12887" spans="1:1" x14ac:dyDescent="0.25">
      <c r="A12887" s="323"/>
    </row>
    <row r="12888" spans="1:1" x14ac:dyDescent="0.25">
      <c r="A12888" s="323"/>
    </row>
    <row r="12889" spans="1:1" x14ac:dyDescent="0.25">
      <c r="A12889" s="323"/>
    </row>
    <row r="12890" spans="1:1" x14ac:dyDescent="0.25">
      <c r="A12890" s="323"/>
    </row>
    <row r="12891" spans="1:1" x14ac:dyDescent="0.25">
      <c r="A12891" s="323"/>
    </row>
    <row r="12892" spans="1:1" x14ac:dyDescent="0.25">
      <c r="A12892" s="323"/>
    </row>
    <row r="12893" spans="1:1" x14ac:dyDescent="0.25">
      <c r="A12893" s="323"/>
    </row>
    <row r="12894" spans="1:1" x14ac:dyDescent="0.25">
      <c r="A12894" s="323"/>
    </row>
    <row r="12895" spans="1:1" x14ac:dyDescent="0.25">
      <c r="A12895" s="323"/>
    </row>
    <row r="12896" spans="1:1" x14ac:dyDescent="0.25">
      <c r="A12896" s="323"/>
    </row>
    <row r="12897" spans="1:1" x14ac:dyDescent="0.25">
      <c r="A12897" s="323"/>
    </row>
    <row r="12898" spans="1:1" x14ac:dyDescent="0.25">
      <c r="A12898" s="323"/>
    </row>
    <row r="12899" spans="1:1" x14ac:dyDescent="0.25">
      <c r="A12899" s="323"/>
    </row>
    <row r="12900" spans="1:1" x14ac:dyDescent="0.25">
      <c r="A12900" s="323"/>
    </row>
    <row r="12901" spans="1:1" x14ac:dyDescent="0.25">
      <c r="A12901" s="323"/>
    </row>
    <row r="12902" spans="1:1" x14ac:dyDescent="0.25">
      <c r="A12902" s="323"/>
    </row>
    <row r="12903" spans="1:1" x14ac:dyDescent="0.25">
      <c r="A12903" s="323"/>
    </row>
    <row r="12904" spans="1:1" x14ac:dyDescent="0.25">
      <c r="A12904" s="323"/>
    </row>
    <row r="12905" spans="1:1" x14ac:dyDescent="0.25">
      <c r="A12905" s="323"/>
    </row>
    <row r="12906" spans="1:1" x14ac:dyDescent="0.25">
      <c r="A12906" s="323"/>
    </row>
    <row r="12907" spans="1:1" x14ac:dyDescent="0.25">
      <c r="A12907" s="323"/>
    </row>
    <row r="12908" spans="1:1" x14ac:dyDescent="0.25">
      <c r="A12908" s="323"/>
    </row>
    <row r="12909" spans="1:1" x14ac:dyDescent="0.25">
      <c r="A12909" s="323"/>
    </row>
    <row r="12910" spans="1:1" x14ac:dyDescent="0.25">
      <c r="A12910" s="323"/>
    </row>
    <row r="12911" spans="1:1" x14ac:dyDescent="0.25">
      <c r="A12911" s="323"/>
    </row>
    <row r="12912" spans="1:1" x14ac:dyDescent="0.25">
      <c r="A12912" s="323"/>
    </row>
    <row r="12913" spans="1:1" x14ac:dyDescent="0.25">
      <c r="A12913" s="323"/>
    </row>
    <row r="12914" spans="1:1" x14ac:dyDescent="0.25">
      <c r="A12914" s="323"/>
    </row>
    <row r="12915" spans="1:1" x14ac:dyDescent="0.25">
      <c r="A12915" s="323"/>
    </row>
    <row r="12916" spans="1:1" x14ac:dyDescent="0.25">
      <c r="A12916" s="323"/>
    </row>
    <row r="12917" spans="1:1" x14ac:dyDescent="0.25">
      <c r="A12917" s="323"/>
    </row>
    <row r="12918" spans="1:1" x14ac:dyDescent="0.25">
      <c r="A12918" s="323"/>
    </row>
    <row r="12919" spans="1:1" x14ac:dyDescent="0.25">
      <c r="A12919" s="323"/>
    </row>
    <row r="12920" spans="1:1" x14ac:dyDescent="0.25">
      <c r="A12920" s="323"/>
    </row>
    <row r="12921" spans="1:1" x14ac:dyDescent="0.25">
      <c r="A12921" s="323"/>
    </row>
    <row r="12922" spans="1:1" x14ac:dyDescent="0.25">
      <c r="A12922" s="323"/>
    </row>
    <row r="12923" spans="1:1" x14ac:dyDescent="0.25">
      <c r="A12923" s="323"/>
    </row>
    <row r="12924" spans="1:1" x14ac:dyDescent="0.25">
      <c r="A12924" s="323"/>
    </row>
    <row r="12925" spans="1:1" x14ac:dyDescent="0.25">
      <c r="A12925" s="323"/>
    </row>
    <row r="12926" spans="1:1" x14ac:dyDescent="0.25">
      <c r="A12926" s="323"/>
    </row>
    <row r="12927" spans="1:1" x14ac:dyDescent="0.25">
      <c r="A12927" s="323"/>
    </row>
    <row r="12928" spans="1:1" x14ac:dyDescent="0.25">
      <c r="A12928" s="323"/>
    </row>
    <row r="12929" spans="1:1" x14ac:dyDescent="0.25">
      <c r="A12929" s="323"/>
    </row>
    <row r="12930" spans="1:1" x14ac:dyDescent="0.25">
      <c r="A12930" s="323"/>
    </row>
    <row r="12931" spans="1:1" x14ac:dyDescent="0.25">
      <c r="A12931" s="323"/>
    </row>
    <row r="12932" spans="1:1" x14ac:dyDescent="0.25">
      <c r="A12932" s="323"/>
    </row>
    <row r="12933" spans="1:1" x14ac:dyDescent="0.25">
      <c r="A12933" s="323"/>
    </row>
    <row r="12934" spans="1:1" x14ac:dyDescent="0.25">
      <c r="A12934" s="323"/>
    </row>
    <row r="12935" spans="1:1" x14ac:dyDescent="0.25">
      <c r="A12935" s="323"/>
    </row>
    <row r="12936" spans="1:1" x14ac:dyDescent="0.25">
      <c r="A12936" s="323"/>
    </row>
    <row r="12937" spans="1:1" x14ac:dyDescent="0.25">
      <c r="A12937" s="323"/>
    </row>
    <row r="12938" spans="1:1" x14ac:dyDescent="0.25">
      <c r="A12938" s="323"/>
    </row>
    <row r="12939" spans="1:1" x14ac:dyDescent="0.25">
      <c r="A12939" s="323"/>
    </row>
    <row r="12940" spans="1:1" x14ac:dyDescent="0.25">
      <c r="A12940" s="323"/>
    </row>
    <row r="12941" spans="1:1" x14ac:dyDescent="0.25">
      <c r="A12941" s="323"/>
    </row>
    <row r="12942" spans="1:1" x14ac:dyDescent="0.25">
      <c r="A12942" s="323"/>
    </row>
    <row r="12943" spans="1:1" x14ac:dyDescent="0.25">
      <c r="A12943" s="323"/>
    </row>
    <row r="12944" spans="1:1" x14ac:dyDescent="0.25">
      <c r="A12944" s="323"/>
    </row>
    <row r="12945" spans="1:1" x14ac:dyDescent="0.25">
      <c r="A12945" s="323"/>
    </row>
    <row r="12946" spans="1:1" x14ac:dyDescent="0.25">
      <c r="A12946" s="323"/>
    </row>
    <row r="12947" spans="1:1" x14ac:dyDescent="0.25">
      <c r="A12947" s="323"/>
    </row>
    <row r="12948" spans="1:1" x14ac:dyDescent="0.25">
      <c r="A12948" s="323"/>
    </row>
    <row r="12949" spans="1:1" x14ac:dyDescent="0.25">
      <c r="A12949" s="323"/>
    </row>
    <row r="12950" spans="1:1" x14ac:dyDescent="0.25">
      <c r="A12950" s="323"/>
    </row>
    <row r="12951" spans="1:1" x14ac:dyDescent="0.25">
      <c r="A12951" s="323"/>
    </row>
    <row r="12952" spans="1:1" x14ac:dyDescent="0.25">
      <c r="A12952" s="323"/>
    </row>
    <row r="12953" spans="1:1" x14ac:dyDescent="0.25">
      <c r="A12953" s="323"/>
    </row>
    <row r="12954" spans="1:1" x14ac:dyDescent="0.25">
      <c r="A12954" s="323"/>
    </row>
    <row r="12955" spans="1:1" x14ac:dyDescent="0.25">
      <c r="A12955" s="323"/>
    </row>
    <row r="12956" spans="1:1" x14ac:dyDescent="0.25">
      <c r="A12956" s="323"/>
    </row>
    <row r="12957" spans="1:1" x14ac:dyDescent="0.25">
      <c r="A12957" s="323"/>
    </row>
    <row r="12958" spans="1:1" x14ac:dyDescent="0.25">
      <c r="A12958" s="323"/>
    </row>
    <row r="12959" spans="1:1" x14ac:dyDescent="0.25">
      <c r="A12959" s="323"/>
    </row>
    <row r="12960" spans="1:1" x14ac:dyDescent="0.25">
      <c r="A12960" s="323"/>
    </row>
    <row r="12961" spans="1:1" x14ac:dyDescent="0.25">
      <c r="A12961" s="323"/>
    </row>
    <row r="12962" spans="1:1" x14ac:dyDescent="0.25">
      <c r="A12962" s="323"/>
    </row>
    <row r="12963" spans="1:1" x14ac:dyDescent="0.25">
      <c r="A12963" s="323"/>
    </row>
    <row r="12964" spans="1:1" x14ac:dyDescent="0.25">
      <c r="A12964" s="323"/>
    </row>
    <row r="12965" spans="1:1" x14ac:dyDescent="0.25">
      <c r="A12965" s="323"/>
    </row>
    <row r="12966" spans="1:1" x14ac:dyDescent="0.25">
      <c r="A12966" s="323"/>
    </row>
    <row r="12967" spans="1:1" x14ac:dyDescent="0.25">
      <c r="A12967" s="323"/>
    </row>
    <row r="12968" spans="1:1" x14ac:dyDescent="0.25">
      <c r="A12968" s="323"/>
    </row>
    <row r="12969" spans="1:1" x14ac:dyDescent="0.25">
      <c r="A12969" s="323"/>
    </row>
    <row r="12970" spans="1:1" x14ac:dyDescent="0.25">
      <c r="A12970" s="323"/>
    </row>
    <row r="12971" spans="1:1" x14ac:dyDescent="0.25">
      <c r="A12971" s="323"/>
    </row>
    <row r="12972" spans="1:1" x14ac:dyDescent="0.25">
      <c r="A12972" s="323"/>
    </row>
    <row r="12973" spans="1:1" x14ac:dyDescent="0.25">
      <c r="A12973" s="323"/>
    </row>
    <row r="12974" spans="1:1" x14ac:dyDescent="0.25">
      <c r="A12974" s="323"/>
    </row>
    <row r="12975" spans="1:1" x14ac:dyDescent="0.25">
      <c r="A12975" s="323"/>
    </row>
    <row r="12976" spans="1:1" x14ac:dyDescent="0.25">
      <c r="A12976" s="323"/>
    </row>
    <row r="12977" spans="1:1" x14ac:dyDescent="0.25">
      <c r="A12977" s="323"/>
    </row>
    <row r="12978" spans="1:1" x14ac:dyDescent="0.25">
      <c r="A12978" s="323"/>
    </row>
    <row r="12979" spans="1:1" x14ac:dyDescent="0.25">
      <c r="A12979" s="323"/>
    </row>
    <row r="12980" spans="1:1" x14ac:dyDescent="0.25">
      <c r="A12980" s="323"/>
    </row>
    <row r="12981" spans="1:1" x14ac:dyDescent="0.25">
      <c r="A12981" s="323"/>
    </row>
    <row r="12982" spans="1:1" x14ac:dyDescent="0.25">
      <c r="A12982" s="323"/>
    </row>
    <row r="12983" spans="1:1" x14ac:dyDescent="0.25">
      <c r="A12983" s="323"/>
    </row>
    <row r="12984" spans="1:1" x14ac:dyDescent="0.25">
      <c r="A12984" s="323"/>
    </row>
    <row r="12985" spans="1:1" x14ac:dyDescent="0.25">
      <c r="A12985" s="323"/>
    </row>
    <row r="12986" spans="1:1" x14ac:dyDescent="0.25">
      <c r="A12986" s="323"/>
    </row>
    <row r="12987" spans="1:1" x14ac:dyDescent="0.25">
      <c r="A12987" s="323"/>
    </row>
    <row r="12988" spans="1:1" x14ac:dyDescent="0.25">
      <c r="A12988" s="323"/>
    </row>
    <row r="12989" spans="1:1" x14ac:dyDescent="0.25">
      <c r="A12989" s="323"/>
    </row>
    <row r="12990" spans="1:1" x14ac:dyDescent="0.25">
      <c r="A12990" s="323"/>
    </row>
    <row r="12991" spans="1:1" x14ac:dyDescent="0.25">
      <c r="A12991" s="323"/>
    </row>
    <row r="12992" spans="1:1" x14ac:dyDescent="0.25">
      <c r="A12992" s="323"/>
    </row>
    <row r="12993" spans="1:1" x14ac:dyDescent="0.25">
      <c r="A12993" s="323"/>
    </row>
    <row r="12994" spans="1:1" x14ac:dyDescent="0.25">
      <c r="A12994" s="323"/>
    </row>
    <row r="12995" spans="1:1" x14ac:dyDescent="0.25">
      <c r="A12995" s="323"/>
    </row>
    <row r="12996" spans="1:1" x14ac:dyDescent="0.25">
      <c r="A12996" s="323"/>
    </row>
    <row r="12997" spans="1:1" x14ac:dyDescent="0.25">
      <c r="A12997" s="323"/>
    </row>
    <row r="12998" spans="1:1" x14ac:dyDescent="0.25">
      <c r="A12998" s="323"/>
    </row>
    <row r="12999" spans="1:1" x14ac:dyDescent="0.25">
      <c r="A12999" s="323"/>
    </row>
    <row r="13000" spans="1:1" x14ac:dyDescent="0.25">
      <c r="A13000" s="323"/>
    </row>
    <row r="13001" spans="1:1" x14ac:dyDescent="0.25">
      <c r="A13001" s="323"/>
    </row>
    <row r="13002" spans="1:1" x14ac:dyDescent="0.25">
      <c r="A13002" s="323"/>
    </row>
    <row r="13003" spans="1:1" x14ac:dyDescent="0.25">
      <c r="A13003" s="323"/>
    </row>
    <row r="13004" spans="1:1" x14ac:dyDescent="0.25">
      <c r="A13004" s="323"/>
    </row>
    <row r="13005" spans="1:1" x14ac:dyDescent="0.25">
      <c r="A13005" s="323"/>
    </row>
    <row r="13006" spans="1:1" x14ac:dyDescent="0.25">
      <c r="A13006" s="323"/>
    </row>
    <row r="13007" spans="1:1" x14ac:dyDescent="0.25">
      <c r="A13007" s="323"/>
    </row>
    <row r="13008" spans="1:1" x14ac:dyDescent="0.25">
      <c r="A13008" s="323"/>
    </row>
    <row r="13009" spans="1:1" x14ac:dyDescent="0.25">
      <c r="A13009" s="323"/>
    </row>
    <row r="13010" spans="1:1" x14ac:dyDescent="0.25">
      <c r="A13010" s="323"/>
    </row>
    <row r="13011" spans="1:1" x14ac:dyDescent="0.25">
      <c r="A13011" s="323"/>
    </row>
    <row r="13012" spans="1:1" x14ac:dyDescent="0.25">
      <c r="A13012" s="323"/>
    </row>
    <row r="13013" spans="1:1" x14ac:dyDescent="0.25">
      <c r="A13013" s="323"/>
    </row>
    <row r="13014" spans="1:1" x14ac:dyDescent="0.25">
      <c r="A13014" s="323"/>
    </row>
    <row r="13015" spans="1:1" x14ac:dyDescent="0.25">
      <c r="A13015" s="323"/>
    </row>
    <row r="13016" spans="1:1" x14ac:dyDescent="0.25">
      <c r="A13016" s="323"/>
    </row>
    <row r="13017" spans="1:1" x14ac:dyDescent="0.25">
      <c r="A13017" s="323"/>
    </row>
    <row r="13018" spans="1:1" x14ac:dyDescent="0.25">
      <c r="A13018" s="323"/>
    </row>
    <row r="13019" spans="1:1" x14ac:dyDescent="0.25">
      <c r="A13019" s="323"/>
    </row>
    <row r="13020" spans="1:1" x14ac:dyDescent="0.25">
      <c r="A13020" s="323"/>
    </row>
    <row r="13021" spans="1:1" x14ac:dyDescent="0.25">
      <c r="A13021" s="323"/>
    </row>
    <row r="13022" spans="1:1" x14ac:dyDescent="0.25">
      <c r="A13022" s="323"/>
    </row>
    <row r="13023" spans="1:1" x14ac:dyDescent="0.25">
      <c r="A13023" s="323"/>
    </row>
    <row r="13024" spans="1:1" x14ac:dyDescent="0.25">
      <c r="A13024" s="323"/>
    </row>
    <row r="13025" spans="1:1" x14ac:dyDescent="0.25">
      <c r="A13025" s="323"/>
    </row>
    <row r="13026" spans="1:1" x14ac:dyDescent="0.25">
      <c r="A13026" s="323"/>
    </row>
    <row r="13027" spans="1:1" x14ac:dyDescent="0.25">
      <c r="A13027" s="323"/>
    </row>
    <row r="13028" spans="1:1" x14ac:dyDescent="0.25">
      <c r="A13028" s="323"/>
    </row>
    <row r="13029" spans="1:1" x14ac:dyDescent="0.25">
      <c r="A13029" s="323"/>
    </row>
    <row r="13030" spans="1:1" x14ac:dyDescent="0.25">
      <c r="A13030" s="323"/>
    </row>
    <row r="13031" spans="1:1" x14ac:dyDescent="0.25">
      <c r="A13031" s="323"/>
    </row>
    <row r="13032" spans="1:1" x14ac:dyDescent="0.25">
      <c r="A13032" s="323"/>
    </row>
    <row r="13033" spans="1:1" x14ac:dyDescent="0.25">
      <c r="A13033" s="323"/>
    </row>
    <row r="13034" spans="1:1" x14ac:dyDescent="0.25">
      <c r="A13034" s="323"/>
    </row>
    <row r="13035" spans="1:1" x14ac:dyDescent="0.25">
      <c r="A13035" s="323"/>
    </row>
    <row r="13036" spans="1:1" x14ac:dyDescent="0.25">
      <c r="A13036" s="323"/>
    </row>
    <row r="13037" spans="1:1" x14ac:dyDescent="0.25">
      <c r="A13037" s="323"/>
    </row>
    <row r="13038" spans="1:1" x14ac:dyDescent="0.25">
      <c r="A13038" s="323"/>
    </row>
    <row r="13039" spans="1:1" x14ac:dyDescent="0.25">
      <c r="A13039" s="323"/>
    </row>
    <row r="13040" spans="1:1" x14ac:dyDescent="0.25">
      <c r="A13040" s="323"/>
    </row>
    <row r="13041" spans="1:1" x14ac:dyDescent="0.25">
      <c r="A13041" s="323"/>
    </row>
    <row r="13042" spans="1:1" x14ac:dyDescent="0.25">
      <c r="A13042" s="323"/>
    </row>
    <row r="13043" spans="1:1" x14ac:dyDescent="0.25">
      <c r="A13043" s="323"/>
    </row>
    <row r="13044" spans="1:1" x14ac:dyDescent="0.25">
      <c r="A13044" s="323"/>
    </row>
    <row r="13045" spans="1:1" x14ac:dyDescent="0.25">
      <c r="A13045" s="323"/>
    </row>
    <row r="13046" spans="1:1" x14ac:dyDescent="0.25">
      <c r="A13046" s="323"/>
    </row>
    <row r="13047" spans="1:1" x14ac:dyDescent="0.25">
      <c r="A13047" s="323"/>
    </row>
    <row r="13048" spans="1:1" x14ac:dyDescent="0.25">
      <c r="A13048" s="323"/>
    </row>
    <row r="13049" spans="1:1" x14ac:dyDescent="0.25">
      <c r="A13049" s="323"/>
    </row>
    <row r="13050" spans="1:1" x14ac:dyDescent="0.25">
      <c r="A13050" s="323"/>
    </row>
    <row r="13051" spans="1:1" x14ac:dyDescent="0.25">
      <c r="A13051" s="323"/>
    </row>
    <row r="13052" spans="1:1" x14ac:dyDescent="0.25">
      <c r="A13052" s="323"/>
    </row>
    <row r="13053" spans="1:1" x14ac:dyDescent="0.25">
      <c r="A13053" s="323"/>
    </row>
    <row r="13054" spans="1:1" x14ac:dyDescent="0.25">
      <c r="A13054" s="323"/>
    </row>
    <row r="13055" spans="1:1" x14ac:dyDescent="0.25">
      <c r="A13055" s="323"/>
    </row>
    <row r="13056" spans="1:1" x14ac:dyDescent="0.25">
      <c r="A13056" s="323"/>
    </row>
    <row r="13057" spans="1:1" x14ac:dyDescent="0.25">
      <c r="A13057" s="323"/>
    </row>
    <row r="13058" spans="1:1" x14ac:dyDescent="0.25">
      <c r="A13058" s="323"/>
    </row>
    <row r="13059" spans="1:1" x14ac:dyDescent="0.25">
      <c r="A13059" s="323"/>
    </row>
    <row r="13060" spans="1:1" x14ac:dyDescent="0.25">
      <c r="A13060" s="323"/>
    </row>
    <row r="13061" spans="1:1" x14ac:dyDescent="0.25">
      <c r="A13061" s="323"/>
    </row>
    <row r="13062" spans="1:1" x14ac:dyDescent="0.25">
      <c r="A13062" s="323"/>
    </row>
    <row r="13063" spans="1:1" x14ac:dyDescent="0.25">
      <c r="A13063" s="323"/>
    </row>
    <row r="13064" spans="1:1" x14ac:dyDescent="0.25">
      <c r="A13064" s="323"/>
    </row>
    <row r="13065" spans="1:1" x14ac:dyDescent="0.25">
      <c r="A13065" s="323"/>
    </row>
    <row r="13066" spans="1:1" x14ac:dyDescent="0.25">
      <c r="A13066" s="323"/>
    </row>
    <row r="13067" spans="1:1" x14ac:dyDescent="0.25">
      <c r="A13067" s="323"/>
    </row>
    <row r="13068" spans="1:1" x14ac:dyDescent="0.25">
      <c r="A13068" s="323"/>
    </row>
    <row r="13069" spans="1:1" x14ac:dyDescent="0.25">
      <c r="A13069" s="323"/>
    </row>
    <row r="13070" spans="1:1" x14ac:dyDescent="0.25">
      <c r="A13070" s="323"/>
    </row>
    <row r="13071" spans="1:1" x14ac:dyDescent="0.25">
      <c r="A13071" s="323"/>
    </row>
    <row r="13072" spans="1:1" x14ac:dyDescent="0.25">
      <c r="A13072" s="323"/>
    </row>
    <row r="13073" spans="1:1" x14ac:dyDescent="0.25">
      <c r="A13073" s="323"/>
    </row>
    <row r="13074" spans="1:1" x14ac:dyDescent="0.25">
      <c r="A13074" s="323"/>
    </row>
    <row r="13075" spans="1:1" x14ac:dyDescent="0.25">
      <c r="A13075" s="323"/>
    </row>
    <row r="13076" spans="1:1" x14ac:dyDescent="0.25">
      <c r="A13076" s="323"/>
    </row>
    <row r="13077" spans="1:1" x14ac:dyDescent="0.25">
      <c r="A13077" s="323"/>
    </row>
    <row r="13078" spans="1:1" x14ac:dyDescent="0.25">
      <c r="A13078" s="323"/>
    </row>
    <row r="13079" spans="1:1" x14ac:dyDescent="0.25">
      <c r="A13079" s="323"/>
    </row>
    <row r="13080" spans="1:1" x14ac:dyDescent="0.25">
      <c r="A13080" s="323"/>
    </row>
    <row r="13081" spans="1:1" x14ac:dyDescent="0.25">
      <c r="A13081" s="323"/>
    </row>
    <row r="13082" spans="1:1" x14ac:dyDescent="0.25">
      <c r="A13082" s="323"/>
    </row>
    <row r="13083" spans="1:1" x14ac:dyDescent="0.25">
      <c r="A13083" s="323"/>
    </row>
    <row r="13084" spans="1:1" x14ac:dyDescent="0.25">
      <c r="A13084" s="323"/>
    </row>
    <row r="13085" spans="1:1" x14ac:dyDescent="0.25">
      <c r="A13085" s="323"/>
    </row>
    <row r="13086" spans="1:1" x14ac:dyDescent="0.25">
      <c r="A13086" s="323"/>
    </row>
    <row r="13087" spans="1:1" x14ac:dyDescent="0.25">
      <c r="A13087" s="323"/>
    </row>
    <row r="13088" spans="1:1" x14ac:dyDescent="0.25">
      <c r="A13088" s="323"/>
    </row>
    <row r="13089" spans="1:1" x14ac:dyDescent="0.25">
      <c r="A13089" s="323"/>
    </row>
    <row r="13090" spans="1:1" x14ac:dyDescent="0.25">
      <c r="A13090" s="323"/>
    </row>
    <row r="13091" spans="1:1" x14ac:dyDescent="0.25">
      <c r="A13091" s="323"/>
    </row>
    <row r="13092" spans="1:1" x14ac:dyDescent="0.25">
      <c r="A13092" s="323"/>
    </row>
    <row r="13093" spans="1:1" x14ac:dyDescent="0.25">
      <c r="A13093" s="323"/>
    </row>
    <row r="13094" spans="1:1" x14ac:dyDescent="0.25">
      <c r="A13094" s="323"/>
    </row>
    <row r="13095" spans="1:1" x14ac:dyDescent="0.25">
      <c r="A13095" s="323"/>
    </row>
    <row r="13096" spans="1:1" x14ac:dyDescent="0.25">
      <c r="A13096" s="323"/>
    </row>
    <row r="13097" spans="1:1" x14ac:dyDescent="0.25">
      <c r="A13097" s="323"/>
    </row>
    <row r="13098" spans="1:1" x14ac:dyDescent="0.25">
      <c r="A13098" s="323"/>
    </row>
    <row r="13099" spans="1:1" x14ac:dyDescent="0.25">
      <c r="A13099" s="323"/>
    </row>
    <row r="13100" spans="1:1" x14ac:dyDescent="0.25">
      <c r="A13100" s="323"/>
    </row>
    <row r="13101" spans="1:1" x14ac:dyDescent="0.25">
      <c r="A13101" s="323"/>
    </row>
    <row r="13102" spans="1:1" x14ac:dyDescent="0.25">
      <c r="A13102" s="323"/>
    </row>
    <row r="13103" spans="1:1" x14ac:dyDescent="0.25">
      <c r="A13103" s="323"/>
    </row>
    <row r="13104" spans="1:1" x14ac:dyDescent="0.25">
      <c r="A13104" s="323"/>
    </row>
    <row r="13105" spans="1:1" x14ac:dyDescent="0.25">
      <c r="A13105" s="323"/>
    </row>
    <row r="13106" spans="1:1" x14ac:dyDescent="0.25">
      <c r="A13106" s="323"/>
    </row>
    <row r="13107" spans="1:1" x14ac:dyDescent="0.25">
      <c r="A13107" s="323"/>
    </row>
    <row r="13108" spans="1:1" x14ac:dyDescent="0.25">
      <c r="A13108" s="323"/>
    </row>
    <row r="13109" spans="1:1" x14ac:dyDescent="0.25">
      <c r="A13109" s="323"/>
    </row>
    <row r="13110" spans="1:1" x14ac:dyDescent="0.25">
      <c r="A13110" s="323"/>
    </row>
    <row r="13111" spans="1:1" x14ac:dyDescent="0.25">
      <c r="A13111" s="323"/>
    </row>
    <row r="13112" spans="1:1" x14ac:dyDescent="0.25">
      <c r="A13112" s="323"/>
    </row>
    <row r="13113" spans="1:1" x14ac:dyDescent="0.25">
      <c r="A13113" s="323"/>
    </row>
    <row r="13114" spans="1:1" x14ac:dyDescent="0.25">
      <c r="A13114" s="323"/>
    </row>
    <row r="13115" spans="1:1" x14ac:dyDescent="0.25">
      <c r="A13115" s="323"/>
    </row>
    <row r="13116" spans="1:1" x14ac:dyDescent="0.25">
      <c r="A13116" s="323"/>
    </row>
    <row r="13117" spans="1:1" x14ac:dyDescent="0.25">
      <c r="A13117" s="323"/>
    </row>
    <row r="13118" spans="1:1" x14ac:dyDescent="0.25">
      <c r="A13118" s="323"/>
    </row>
    <row r="13119" spans="1:1" x14ac:dyDescent="0.25">
      <c r="A13119" s="323"/>
    </row>
    <row r="13120" spans="1:1" x14ac:dyDescent="0.25">
      <c r="A13120" s="323"/>
    </row>
    <row r="13121" spans="1:1" x14ac:dyDescent="0.25">
      <c r="A13121" s="323"/>
    </row>
    <row r="13122" spans="1:1" x14ac:dyDescent="0.25">
      <c r="A13122" s="323"/>
    </row>
    <row r="13123" spans="1:1" x14ac:dyDescent="0.25">
      <c r="A13123" s="323"/>
    </row>
    <row r="13124" spans="1:1" x14ac:dyDescent="0.25">
      <c r="A13124" s="323"/>
    </row>
    <row r="13125" spans="1:1" x14ac:dyDescent="0.25">
      <c r="A13125" s="323"/>
    </row>
    <row r="13126" spans="1:1" x14ac:dyDescent="0.25">
      <c r="A13126" s="323"/>
    </row>
    <row r="13127" spans="1:1" x14ac:dyDescent="0.25">
      <c r="A13127" s="323"/>
    </row>
    <row r="13128" spans="1:1" x14ac:dyDescent="0.25">
      <c r="A13128" s="323"/>
    </row>
    <row r="13129" spans="1:1" x14ac:dyDescent="0.25">
      <c r="A13129" s="323"/>
    </row>
    <row r="13130" spans="1:1" x14ac:dyDescent="0.25">
      <c r="A13130" s="323"/>
    </row>
    <row r="13131" spans="1:1" x14ac:dyDescent="0.25">
      <c r="A13131" s="323"/>
    </row>
    <row r="13132" spans="1:1" x14ac:dyDescent="0.25">
      <c r="A13132" s="323"/>
    </row>
    <row r="13133" spans="1:1" x14ac:dyDescent="0.25">
      <c r="A13133" s="323"/>
    </row>
    <row r="13134" spans="1:1" x14ac:dyDescent="0.25">
      <c r="A13134" s="323"/>
    </row>
    <row r="13135" spans="1:1" x14ac:dyDescent="0.25">
      <c r="A13135" s="323"/>
    </row>
    <row r="13136" spans="1:1" x14ac:dyDescent="0.25">
      <c r="A13136" s="323"/>
    </row>
    <row r="13137" spans="1:1" x14ac:dyDescent="0.25">
      <c r="A13137" s="323"/>
    </row>
    <row r="13138" spans="1:1" x14ac:dyDescent="0.25">
      <c r="A13138" s="323"/>
    </row>
    <row r="13139" spans="1:1" x14ac:dyDescent="0.25">
      <c r="A13139" s="323"/>
    </row>
    <row r="13140" spans="1:1" x14ac:dyDescent="0.25">
      <c r="A13140" s="323"/>
    </row>
    <row r="13141" spans="1:1" x14ac:dyDescent="0.25">
      <c r="A13141" s="323"/>
    </row>
    <row r="13142" spans="1:1" x14ac:dyDescent="0.25">
      <c r="A13142" s="323"/>
    </row>
    <row r="13143" spans="1:1" x14ac:dyDescent="0.25">
      <c r="A13143" s="323"/>
    </row>
    <row r="13144" spans="1:1" x14ac:dyDescent="0.25">
      <c r="A13144" s="323"/>
    </row>
    <row r="13145" spans="1:1" x14ac:dyDescent="0.25">
      <c r="A13145" s="323"/>
    </row>
    <row r="13146" spans="1:1" x14ac:dyDescent="0.25">
      <c r="A13146" s="323"/>
    </row>
    <row r="13147" spans="1:1" x14ac:dyDescent="0.25">
      <c r="A13147" s="323"/>
    </row>
    <row r="13148" spans="1:1" x14ac:dyDescent="0.25">
      <c r="A13148" s="323"/>
    </row>
    <row r="13149" spans="1:1" x14ac:dyDescent="0.25">
      <c r="A13149" s="323"/>
    </row>
    <row r="13150" spans="1:1" x14ac:dyDescent="0.25">
      <c r="A13150" s="323"/>
    </row>
    <row r="13151" spans="1:1" x14ac:dyDescent="0.25">
      <c r="A13151" s="323"/>
    </row>
    <row r="13152" spans="1:1" x14ac:dyDescent="0.25">
      <c r="A13152" s="323"/>
    </row>
    <row r="13153" spans="1:1" x14ac:dyDescent="0.25">
      <c r="A13153" s="323"/>
    </row>
    <row r="13154" spans="1:1" x14ac:dyDescent="0.25">
      <c r="A13154" s="323"/>
    </row>
    <row r="13155" spans="1:1" x14ac:dyDescent="0.25">
      <c r="A13155" s="323"/>
    </row>
    <row r="13156" spans="1:1" x14ac:dyDescent="0.25">
      <c r="A13156" s="323"/>
    </row>
    <row r="13157" spans="1:1" x14ac:dyDescent="0.25">
      <c r="A13157" s="323"/>
    </row>
    <row r="13158" spans="1:1" x14ac:dyDescent="0.25">
      <c r="A13158" s="323"/>
    </row>
    <row r="13159" spans="1:1" x14ac:dyDescent="0.25">
      <c r="A13159" s="323"/>
    </row>
    <row r="13160" spans="1:1" x14ac:dyDescent="0.25">
      <c r="A13160" s="323"/>
    </row>
    <row r="13161" spans="1:1" x14ac:dyDescent="0.25">
      <c r="A13161" s="323"/>
    </row>
    <row r="13162" spans="1:1" x14ac:dyDescent="0.25">
      <c r="A13162" s="323"/>
    </row>
    <row r="13163" spans="1:1" x14ac:dyDescent="0.25">
      <c r="A13163" s="323"/>
    </row>
    <row r="13164" spans="1:1" x14ac:dyDescent="0.25">
      <c r="A13164" s="323"/>
    </row>
    <row r="13165" spans="1:1" x14ac:dyDescent="0.25">
      <c r="A13165" s="323"/>
    </row>
    <row r="13166" spans="1:1" x14ac:dyDescent="0.25">
      <c r="A13166" s="323"/>
    </row>
    <row r="13167" spans="1:1" x14ac:dyDescent="0.25">
      <c r="A13167" s="323"/>
    </row>
    <row r="13168" spans="1:1" x14ac:dyDescent="0.25">
      <c r="A13168" s="323"/>
    </row>
    <row r="13169" spans="1:1" x14ac:dyDescent="0.25">
      <c r="A13169" s="323"/>
    </row>
    <row r="13170" spans="1:1" x14ac:dyDescent="0.25">
      <c r="A13170" s="323"/>
    </row>
    <row r="13171" spans="1:1" x14ac:dyDescent="0.25">
      <c r="A13171" s="323"/>
    </row>
    <row r="13172" spans="1:1" x14ac:dyDescent="0.25">
      <c r="A13172" s="323"/>
    </row>
    <row r="13173" spans="1:1" x14ac:dyDescent="0.25">
      <c r="A13173" s="323"/>
    </row>
    <row r="13174" spans="1:1" x14ac:dyDescent="0.25">
      <c r="A13174" s="323"/>
    </row>
    <row r="13175" spans="1:1" x14ac:dyDescent="0.25">
      <c r="A13175" s="323"/>
    </row>
    <row r="13176" spans="1:1" x14ac:dyDescent="0.25">
      <c r="A13176" s="323"/>
    </row>
    <row r="13177" spans="1:1" x14ac:dyDescent="0.25">
      <c r="A13177" s="323"/>
    </row>
    <row r="13178" spans="1:1" x14ac:dyDescent="0.25">
      <c r="A13178" s="323"/>
    </row>
    <row r="13179" spans="1:1" x14ac:dyDescent="0.25">
      <c r="A13179" s="323"/>
    </row>
    <row r="13180" spans="1:1" x14ac:dyDescent="0.25">
      <c r="A13180" s="323"/>
    </row>
    <row r="13181" spans="1:1" x14ac:dyDescent="0.25">
      <c r="A13181" s="323"/>
    </row>
    <row r="13182" spans="1:1" x14ac:dyDescent="0.25">
      <c r="A13182" s="323"/>
    </row>
    <row r="13183" spans="1:1" x14ac:dyDescent="0.25">
      <c r="A13183" s="323"/>
    </row>
    <row r="13184" spans="1:1" x14ac:dyDescent="0.25">
      <c r="A13184" s="323"/>
    </row>
    <row r="13185" spans="1:1" x14ac:dyDescent="0.25">
      <c r="A13185" s="323"/>
    </row>
    <row r="13186" spans="1:1" x14ac:dyDescent="0.25">
      <c r="A13186" s="323"/>
    </row>
    <row r="13187" spans="1:1" x14ac:dyDescent="0.25">
      <c r="A13187" s="323"/>
    </row>
    <row r="13188" spans="1:1" x14ac:dyDescent="0.25">
      <c r="A13188" s="323"/>
    </row>
    <row r="13189" spans="1:1" x14ac:dyDescent="0.25">
      <c r="A13189" s="323"/>
    </row>
    <row r="13190" spans="1:1" x14ac:dyDescent="0.25">
      <c r="A13190" s="323"/>
    </row>
    <row r="13191" spans="1:1" x14ac:dyDescent="0.25">
      <c r="A13191" s="323"/>
    </row>
    <row r="13192" spans="1:1" x14ac:dyDescent="0.25">
      <c r="A13192" s="323"/>
    </row>
    <row r="13193" spans="1:1" x14ac:dyDescent="0.25">
      <c r="A13193" s="323"/>
    </row>
    <row r="13194" spans="1:1" x14ac:dyDescent="0.25">
      <c r="A13194" s="323"/>
    </row>
    <row r="13195" spans="1:1" x14ac:dyDescent="0.25">
      <c r="A13195" s="323"/>
    </row>
    <row r="13196" spans="1:1" x14ac:dyDescent="0.25">
      <c r="A13196" s="323"/>
    </row>
    <row r="13197" spans="1:1" x14ac:dyDescent="0.25">
      <c r="A13197" s="323"/>
    </row>
    <row r="13198" spans="1:1" x14ac:dyDescent="0.25">
      <c r="A13198" s="323"/>
    </row>
    <row r="13199" spans="1:1" x14ac:dyDescent="0.25">
      <c r="A13199" s="323"/>
    </row>
    <row r="13200" spans="1:1" x14ac:dyDescent="0.25">
      <c r="A13200" s="323"/>
    </row>
    <row r="13201" spans="1:1" x14ac:dyDescent="0.25">
      <c r="A13201" s="323"/>
    </row>
    <row r="13202" spans="1:1" x14ac:dyDescent="0.25">
      <c r="A13202" s="323"/>
    </row>
    <row r="13203" spans="1:1" x14ac:dyDescent="0.25">
      <c r="A13203" s="323"/>
    </row>
    <row r="13204" spans="1:1" x14ac:dyDescent="0.25">
      <c r="A13204" s="323"/>
    </row>
    <row r="13205" spans="1:1" x14ac:dyDescent="0.25">
      <c r="A13205" s="323"/>
    </row>
    <row r="13206" spans="1:1" x14ac:dyDescent="0.25">
      <c r="A13206" s="323"/>
    </row>
    <row r="13207" spans="1:1" x14ac:dyDescent="0.25">
      <c r="A13207" s="323"/>
    </row>
    <row r="13208" spans="1:1" x14ac:dyDescent="0.25">
      <c r="A13208" s="323"/>
    </row>
    <row r="13209" spans="1:1" x14ac:dyDescent="0.25">
      <c r="A13209" s="323"/>
    </row>
    <row r="13210" spans="1:1" x14ac:dyDescent="0.25">
      <c r="A13210" s="323"/>
    </row>
    <row r="13211" spans="1:1" x14ac:dyDescent="0.25">
      <c r="A13211" s="323"/>
    </row>
    <row r="13212" spans="1:1" x14ac:dyDescent="0.25">
      <c r="A13212" s="323"/>
    </row>
    <row r="13213" spans="1:1" x14ac:dyDescent="0.25">
      <c r="A13213" s="323"/>
    </row>
    <row r="13214" spans="1:1" x14ac:dyDescent="0.25">
      <c r="A13214" s="323"/>
    </row>
    <row r="13215" spans="1:1" x14ac:dyDescent="0.25">
      <c r="A13215" s="323"/>
    </row>
    <row r="13216" spans="1:1" x14ac:dyDescent="0.25">
      <c r="A13216" s="323"/>
    </row>
    <row r="13217" spans="1:1" x14ac:dyDescent="0.25">
      <c r="A13217" s="323"/>
    </row>
    <row r="13218" spans="1:1" x14ac:dyDescent="0.25">
      <c r="A13218" s="323"/>
    </row>
    <row r="13219" spans="1:1" x14ac:dyDescent="0.25">
      <c r="A13219" s="323"/>
    </row>
    <row r="13220" spans="1:1" x14ac:dyDescent="0.25">
      <c r="A13220" s="323"/>
    </row>
    <row r="13221" spans="1:1" x14ac:dyDescent="0.25">
      <c r="A13221" s="323"/>
    </row>
    <row r="13222" spans="1:1" x14ac:dyDescent="0.25">
      <c r="A13222" s="323"/>
    </row>
    <row r="13223" spans="1:1" x14ac:dyDescent="0.25">
      <c r="A13223" s="323"/>
    </row>
    <row r="13224" spans="1:1" x14ac:dyDescent="0.25">
      <c r="A13224" s="323"/>
    </row>
    <row r="13225" spans="1:1" x14ac:dyDescent="0.25">
      <c r="A13225" s="323"/>
    </row>
    <row r="13226" spans="1:1" x14ac:dyDescent="0.25">
      <c r="A13226" s="323"/>
    </row>
    <row r="13227" spans="1:1" x14ac:dyDescent="0.25">
      <c r="A13227" s="323"/>
    </row>
    <row r="13228" spans="1:1" x14ac:dyDescent="0.25">
      <c r="A13228" s="323"/>
    </row>
    <row r="13229" spans="1:1" x14ac:dyDescent="0.25">
      <c r="A13229" s="323"/>
    </row>
    <row r="13230" spans="1:1" x14ac:dyDescent="0.25">
      <c r="A13230" s="323"/>
    </row>
    <row r="13231" spans="1:1" x14ac:dyDescent="0.25">
      <c r="A13231" s="323"/>
    </row>
    <row r="13232" spans="1:1" x14ac:dyDescent="0.25">
      <c r="A13232" s="323"/>
    </row>
    <row r="13233" spans="1:1" x14ac:dyDescent="0.25">
      <c r="A13233" s="323"/>
    </row>
    <row r="13234" spans="1:1" x14ac:dyDescent="0.25">
      <c r="A13234" s="323"/>
    </row>
    <row r="13235" spans="1:1" x14ac:dyDescent="0.25">
      <c r="A13235" s="323"/>
    </row>
    <row r="13236" spans="1:1" x14ac:dyDescent="0.25">
      <c r="A13236" s="323"/>
    </row>
    <row r="13237" spans="1:1" x14ac:dyDescent="0.25">
      <c r="A13237" s="323"/>
    </row>
    <row r="13238" spans="1:1" x14ac:dyDescent="0.25">
      <c r="A13238" s="323"/>
    </row>
    <row r="13239" spans="1:1" x14ac:dyDescent="0.25">
      <c r="A13239" s="323"/>
    </row>
    <row r="13240" spans="1:1" x14ac:dyDescent="0.25">
      <c r="A13240" s="323"/>
    </row>
    <row r="13241" spans="1:1" x14ac:dyDescent="0.25">
      <c r="A13241" s="323"/>
    </row>
    <row r="13242" spans="1:1" x14ac:dyDescent="0.25">
      <c r="A13242" s="323"/>
    </row>
    <row r="13243" spans="1:1" x14ac:dyDescent="0.25">
      <c r="A13243" s="323"/>
    </row>
    <row r="13244" spans="1:1" x14ac:dyDescent="0.25">
      <c r="A13244" s="323"/>
    </row>
    <row r="13245" spans="1:1" x14ac:dyDescent="0.25">
      <c r="A13245" s="323"/>
    </row>
    <row r="13246" spans="1:1" x14ac:dyDescent="0.25">
      <c r="A13246" s="323"/>
    </row>
    <row r="13247" spans="1:1" x14ac:dyDescent="0.25">
      <c r="A13247" s="323"/>
    </row>
    <row r="13248" spans="1:1" x14ac:dyDescent="0.25">
      <c r="A13248" s="323"/>
    </row>
    <row r="13249" spans="1:1" x14ac:dyDescent="0.25">
      <c r="A13249" s="323"/>
    </row>
    <row r="13250" spans="1:1" x14ac:dyDescent="0.25">
      <c r="A13250" s="323"/>
    </row>
    <row r="13251" spans="1:1" x14ac:dyDescent="0.25">
      <c r="A13251" s="323"/>
    </row>
    <row r="13252" spans="1:1" x14ac:dyDescent="0.25">
      <c r="A13252" s="323"/>
    </row>
    <row r="13253" spans="1:1" x14ac:dyDescent="0.25">
      <c r="A13253" s="323"/>
    </row>
    <row r="13254" spans="1:1" x14ac:dyDescent="0.25">
      <c r="A13254" s="323"/>
    </row>
    <row r="13255" spans="1:1" x14ac:dyDescent="0.25">
      <c r="A13255" s="323"/>
    </row>
    <row r="13256" spans="1:1" x14ac:dyDescent="0.25">
      <c r="A13256" s="323"/>
    </row>
    <row r="13257" spans="1:1" x14ac:dyDescent="0.25">
      <c r="A13257" s="323"/>
    </row>
    <row r="13258" spans="1:1" x14ac:dyDescent="0.25">
      <c r="A13258" s="323"/>
    </row>
    <row r="13259" spans="1:1" x14ac:dyDescent="0.25">
      <c r="A13259" s="323"/>
    </row>
    <row r="13260" spans="1:1" x14ac:dyDescent="0.25">
      <c r="A13260" s="323"/>
    </row>
    <row r="13261" spans="1:1" x14ac:dyDescent="0.25">
      <c r="A13261" s="323"/>
    </row>
    <row r="13262" spans="1:1" x14ac:dyDescent="0.25">
      <c r="A13262" s="323"/>
    </row>
    <row r="13263" spans="1:1" x14ac:dyDescent="0.25">
      <c r="A13263" s="323"/>
    </row>
    <row r="13264" spans="1:1" x14ac:dyDescent="0.25">
      <c r="A13264" s="323"/>
    </row>
    <row r="13265" spans="1:1" x14ac:dyDescent="0.25">
      <c r="A13265" s="323"/>
    </row>
    <row r="13266" spans="1:1" x14ac:dyDescent="0.25">
      <c r="A13266" s="323"/>
    </row>
    <row r="13267" spans="1:1" x14ac:dyDescent="0.25">
      <c r="A13267" s="323"/>
    </row>
    <row r="13268" spans="1:1" x14ac:dyDescent="0.25">
      <c r="A13268" s="323"/>
    </row>
    <row r="13269" spans="1:1" x14ac:dyDescent="0.25">
      <c r="A13269" s="323"/>
    </row>
    <row r="13270" spans="1:1" x14ac:dyDescent="0.25">
      <c r="A13270" s="323"/>
    </row>
    <row r="13271" spans="1:1" x14ac:dyDescent="0.25">
      <c r="A13271" s="323"/>
    </row>
    <row r="13272" spans="1:1" x14ac:dyDescent="0.25">
      <c r="A13272" s="323"/>
    </row>
    <row r="13273" spans="1:1" x14ac:dyDescent="0.25">
      <c r="A13273" s="323"/>
    </row>
    <row r="13274" spans="1:1" x14ac:dyDescent="0.25">
      <c r="A13274" s="323"/>
    </row>
    <row r="13275" spans="1:1" x14ac:dyDescent="0.25">
      <c r="A13275" s="323"/>
    </row>
    <row r="13276" spans="1:1" x14ac:dyDescent="0.25">
      <c r="A13276" s="323"/>
    </row>
    <row r="13277" spans="1:1" x14ac:dyDescent="0.25">
      <c r="A13277" s="323"/>
    </row>
    <row r="13278" spans="1:1" x14ac:dyDescent="0.25">
      <c r="A13278" s="323"/>
    </row>
    <row r="13279" spans="1:1" x14ac:dyDescent="0.25">
      <c r="A13279" s="323"/>
    </row>
    <row r="13280" spans="1:1" x14ac:dyDescent="0.25">
      <c r="A13280" s="323"/>
    </row>
    <row r="13281" spans="1:1" x14ac:dyDescent="0.25">
      <c r="A13281" s="323"/>
    </row>
    <row r="13282" spans="1:1" x14ac:dyDescent="0.25">
      <c r="A13282" s="323"/>
    </row>
    <row r="13283" spans="1:1" x14ac:dyDescent="0.25">
      <c r="A13283" s="323"/>
    </row>
    <row r="13284" spans="1:1" x14ac:dyDescent="0.25">
      <c r="A13284" s="323"/>
    </row>
    <row r="13285" spans="1:1" x14ac:dyDescent="0.25">
      <c r="A13285" s="323"/>
    </row>
    <row r="13286" spans="1:1" x14ac:dyDescent="0.25">
      <c r="A13286" s="323"/>
    </row>
    <row r="13287" spans="1:1" x14ac:dyDescent="0.25">
      <c r="A13287" s="323"/>
    </row>
    <row r="13288" spans="1:1" x14ac:dyDescent="0.25">
      <c r="A13288" s="323"/>
    </row>
    <row r="13289" spans="1:1" x14ac:dyDescent="0.25">
      <c r="A13289" s="323"/>
    </row>
    <row r="13290" spans="1:1" x14ac:dyDescent="0.25">
      <c r="A13290" s="323"/>
    </row>
    <row r="13291" spans="1:1" x14ac:dyDescent="0.25">
      <c r="A13291" s="323"/>
    </row>
    <row r="13292" spans="1:1" x14ac:dyDescent="0.25">
      <c r="A13292" s="323"/>
    </row>
    <row r="13293" spans="1:1" x14ac:dyDescent="0.25">
      <c r="A13293" s="323"/>
    </row>
    <row r="13294" spans="1:1" x14ac:dyDescent="0.25">
      <c r="A13294" s="323"/>
    </row>
    <row r="13295" spans="1:1" x14ac:dyDescent="0.25">
      <c r="A13295" s="323"/>
    </row>
    <row r="13296" spans="1:1" x14ac:dyDescent="0.25">
      <c r="A13296" s="323"/>
    </row>
    <row r="13297" spans="1:1" x14ac:dyDescent="0.25">
      <c r="A13297" s="323"/>
    </row>
    <row r="13298" spans="1:1" x14ac:dyDescent="0.25">
      <c r="A13298" s="323"/>
    </row>
    <row r="13299" spans="1:1" x14ac:dyDescent="0.25">
      <c r="A13299" s="323"/>
    </row>
    <row r="13300" spans="1:1" x14ac:dyDescent="0.25">
      <c r="A13300" s="323"/>
    </row>
    <row r="13301" spans="1:1" x14ac:dyDescent="0.25">
      <c r="A13301" s="323"/>
    </row>
    <row r="13302" spans="1:1" x14ac:dyDescent="0.25">
      <c r="A13302" s="323"/>
    </row>
    <row r="13303" spans="1:1" x14ac:dyDescent="0.25">
      <c r="A13303" s="323"/>
    </row>
    <row r="13304" spans="1:1" x14ac:dyDescent="0.25">
      <c r="A13304" s="323"/>
    </row>
    <row r="13305" spans="1:1" x14ac:dyDescent="0.25">
      <c r="A13305" s="323"/>
    </row>
    <row r="13306" spans="1:1" x14ac:dyDescent="0.25">
      <c r="A13306" s="323"/>
    </row>
    <row r="13307" spans="1:1" x14ac:dyDescent="0.25">
      <c r="A13307" s="323"/>
    </row>
    <row r="13308" spans="1:1" x14ac:dyDescent="0.25">
      <c r="A13308" s="323"/>
    </row>
    <row r="13309" spans="1:1" x14ac:dyDescent="0.25">
      <c r="A13309" s="323"/>
    </row>
    <row r="13310" spans="1:1" x14ac:dyDescent="0.25">
      <c r="A13310" s="323"/>
    </row>
    <row r="13311" spans="1:1" x14ac:dyDescent="0.25">
      <c r="A13311" s="323"/>
    </row>
    <row r="13312" spans="1:1" x14ac:dyDescent="0.25">
      <c r="A13312" s="323"/>
    </row>
    <row r="13313" spans="1:1" x14ac:dyDescent="0.25">
      <c r="A13313" s="323"/>
    </row>
    <row r="13314" spans="1:1" x14ac:dyDescent="0.25">
      <c r="A13314" s="323"/>
    </row>
    <row r="13315" spans="1:1" x14ac:dyDescent="0.25">
      <c r="A13315" s="323"/>
    </row>
    <row r="13316" spans="1:1" x14ac:dyDescent="0.25">
      <c r="A13316" s="323"/>
    </row>
    <row r="13317" spans="1:1" x14ac:dyDescent="0.25">
      <c r="A13317" s="323"/>
    </row>
    <row r="13318" spans="1:1" x14ac:dyDescent="0.25">
      <c r="A13318" s="323"/>
    </row>
    <row r="13319" spans="1:1" x14ac:dyDescent="0.25">
      <c r="A13319" s="323"/>
    </row>
    <row r="13320" spans="1:1" x14ac:dyDescent="0.25">
      <c r="A13320" s="323"/>
    </row>
    <row r="13321" spans="1:1" x14ac:dyDescent="0.25">
      <c r="A13321" s="323"/>
    </row>
    <row r="13322" spans="1:1" x14ac:dyDescent="0.25">
      <c r="A13322" s="323"/>
    </row>
    <row r="13323" spans="1:1" x14ac:dyDescent="0.25">
      <c r="A13323" s="323"/>
    </row>
    <row r="13324" spans="1:1" x14ac:dyDescent="0.25">
      <c r="A13324" s="323"/>
    </row>
    <row r="13325" spans="1:1" x14ac:dyDescent="0.25">
      <c r="A13325" s="323"/>
    </row>
    <row r="13326" spans="1:1" x14ac:dyDescent="0.25">
      <c r="A13326" s="323"/>
    </row>
    <row r="13327" spans="1:1" x14ac:dyDescent="0.25">
      <c r="A13327" s="323"/>
    </row>
    <row r="13328" spans="1:1" x14ac:dyDescent="0.25">
      <c r="A13328" s="323"/>
    </row>
    <row r="13329" spans="1:1" x14ac:dyDescent="0.25">
      <c r="A13329" s="323"/>
    </row>
    <row r="13330" spans="1:1" x14ac:dyDescent="0.25">
      <c r="A13330" s="323"/>
    </row>
    <row r="13331" spans="1:1" x14ac:dyDescent="0.25">
      <c r="A13331" s="323"/>
    </row>
    <row r="13332" spans="1:1" x14ac:dyDescent="0.25">
      <c r="A13332" s="323"/>
    </row>
    <row r="13333" spans="1:1" x14ac:dyDescent="0.25">
      <c r="A13333" s="323"/>
    </row>
    <row r="13334" spans="1:1" x14ac:dyDescent="0.25">
      <c r="A13334" s="323"/>
    </row>
    <row r="13335" spans="1:1" x14ac:dyDescent="0.25">
      <c r="A13335" s="323"/>
    </row>
    <row r="13336" spans="1:1" x14ac:dyDescent="0.25">
      <c r="A13336" s="323"/>
    </row>
    <row r="13337" spans="1:1" x14ac:dyDescent="0.25">
      <c r="A13337" s="323"/>
    </row>
    <row r="13338" spans="1:1" x14ac:dyDescent="0.25">
      <c r="A13338" s="323"/>
    </row>
    <row r="13339" spans="1:1" x14ac:dyDescent="0.25">
      <c r="A13339" s="323"/>
    </row>
    <row r="13340" spans="1:1" x14ac:dyDescent="0.25">
      <c r="A13340" s="323"/>
    </row>
    <row r="13341" spans="1:1" x14ac:dyDescent="0.25">
      <c r="A13341" s="323"/>
    </row>
    <row r="13342" spans="1:1" x14ac:dyDescent="0.25">
      <c r="A13342" s="323"/>
    </row>
    <row r="13343" spans="1:1" x14ac:dyDescent="0.25">
      <c r="A13343" s="323"/>
    </row>
    <row r="13344" spans="1:1" x14ac:dyDescent="0.25">
      <c r="A13344" s="323"/>
    </row>
    <row r="13345" spans="1:1" x14ac:dyDescent="0.25">
      <c r="A13345" s="323"/>
    </row>
    <row r="13346" spans="1:1" x14ac:dyDescent="0.25">
      <c r="A13346" s="323"/>
    </row>
    <row r="13347" spans="1:1" x14ac:dyDescent="0.25">
      <c r="A13347" s="323"/>
    </row>
    <row r="13348" spans="1:1" x14ac:dyDescent="0.25">
      <c r="A13348" s="323"/>
    </row>
    <row r="13349" spans="1:1" x14ac:dyDescent="0.25">
      <c r="A13349" s="323"/>
    </row>
    <row r="13350" spans="1:1" x14ac:dyDescent="0.25">
      <c r="A13350" s="323"/>
    </row>
    <row r="13351" spans="1:1" x14ac:dyDescent="0.25">
      <c r="A13351" s="323"/>
    </row>
    <row r="13352" spans="1:1" x14ac:dyDescent="0.25">
      <c r="A13352" s="323"/>
    </row>
    <row r="13353" spans="1:1" x14ac:dyDescent="0.25">
      <c r="A13353" s="323"/>
    </row>
    <row r="13354" spans="1:1" x14ac:dyDescent="0.25">
      <c r="A13354" s="323"/>
    </row>
    <row r="13355" spans="1:1" x14ac:dyDescent="0.25">
      <c r="A13355" s="323"/>
    </row>
    <row r="13356" spans="1:1" x14ac:dyDescent="0.25">
      <c r="A13356" s="323"/>
    </row>
    <row r="13357" spans="1:1" x14ac:dyDescent="0.25">
      <c r="A13357" s="323"/>
    </row>
    <row r="13358" spans="1:1" x14ac:dyDescent="0.25">
      <c r="A13358" s="323"/>
    </row>
    <row r="13359" spans="1:1" x14ac:dyDescent="0.25">
      <c r="A13359" s="323"/>
    </row>
    <row r="13360" spans="1:1" x14ac:dyDescent="0.25">
      <c r="A13360" s="323"/>
    </row>
    <row r="13361" spans="1:1" x14ac:dyDescent="0.25">
      <c r="A13361" s="323"/>
    </row>
    <row r="13362" spans="1:1" x14ac:dyDescent="0.25">
      <c r="A13362" s="323"/>
    </row>
    <row r="13363" spans="1:1" x14ac:dyDescent="0.25">
      <c r="A13363" s="323"/>
    </row>
    <row r="13364" spans="1:1" x14ac:dyDescent="0.25">
      <c r="A13364" s="323"/>
    </row>
    <row r="13365" spans="1:1" x14ac:dyDescent="0.25">
      <c r="A13365" s="323"/>
    </row>
    <row r="13366" spans="1:1" x14ac:dyDescent="0.25">
      <c r="A13366" s="323"/>
    </row>
    <row r="13367" spans="1:1" x14ac:dyDescent="0.25">
      <c r="A13367" s="323"/>
    </row>
    <row r="13368" spans="1:1" x14ac:dyDescent="0.25">
      <c r="A13368" s="323"/>
    </row>
    <row r="13369" spans="1:1" x14ac:dyDescent="0.25">
      <c r="A13369" s="323"/>
    </row>
    <row r="13370" spans="1:1" x14ac:dyDescent="0.25">
      <c r="A13370" s="323"/>
    </row>
    <row r="13371" spans="1:1" x14ac:dyDescent="0.25">
      <c r="A13371" s="323"/>
    </row>
    <row r="13372" spans="1:1" x14ac:dyDescent="0.25">
      <c r="A13372" s="323"/>
    </row>
    <row r="13373" spans="1:1" x14ac:dyDescent="0.25">
      <c r="A13373" s="323"/>
    </row>
    <row r="13374" spans="1:1" x14ac:dyDescent="0.25">
      <c r="A13374" s="323"/>
    </row>
    <row r="13375" spans="1:1" x14ac:dyDescent="0.25">
      <c r="A13375" s="323"/>
    </row>
    <row r="13376" spans="1:1" x14ac:dyDescent="0.25">
      <c r="A13376" s="323"/>
    </row>
    <row r="13377" spans="1:1" x14ac:dyDescent="0.25">
      <c r="A13377" s="323"/>
    </row>
    <row r="13378" spans="1:1" x14ac:dyDescent="0.25">
      <c r="A13378" s="323"/>
    </row>
    <row r="13379" spans="1:1" x14ac:dyDescent="0.25">
      <c r="A13379" s="323"/>
    </row>
    <row r="13380" spans="1:1" x14ac:dyDescent="0.25">
      <c r="A13380" s="323"/>
    </row>
    <row r="13381" spans="1:1" x14ac:dyDescent="0.25">
      <c r="A13381" s="323"/>
    </row>
    <row r="13382" spans="1:1" x14ac:dyDescent="0.25">
      <c r="A13382" s="323"/>
    </row>
    <row r="13383" spans="1:1" x14ac:dyDescent="0.25">
      <c r="A13383" s="323"/>
    </row>
    <row r="13384" spans="1:1" x14ac:dyDescent="0.25">
      <c r="A13384" s="323"/>
    </row>
    <row r="13385" spans="1:1" x14ac:dyDescent="0.25">
      <c r="A13385" s="323"/>
    </row>
    <row r="13386" spans="1:1" x14ac:dyDescent="0.25">
      <c r="A13386" s="323"/>
    </row>
    <row r="13387" spans="1:1" x14ac:dyDescent="0.25">
      <c r="A13387" s="323"/>
    </row>
    <row r="13388" spans="1:1" x14ac:dyDescent="0.25">
      <c r="A13388" s="323"/>
    </row>
    <row r="13389" spans="1:1" x14ac:dyDescent="0.25">
      <c r="A13389" s="323"/>
    </row>
    <row r="13390" spans="1:1" x14ac:dyDescent="0.25">
      <c r="A13390" s="323"/>
    </row>
    <row r="13391" spans="1:1" x14ac:dyDescent="0.25">
      <c r="A13391" s="323"/>
    </row>
    <row r="13392" spans="1:1" x14ac:dyDescent="0.25">
      <c r="A13392" s="323"/>
    </row>
    <row r="13393" spans="1:1" x14ac:dyDescent="0.25">
      <c r="A13393" s="323"/>
    </row>
    <row r="13394" spans="1:1" x14ac:dyDescent="0.25">
      <c r="A13394" s="323"/>
    </row>
    <row r="13395" spans="1:1" x14ac:dyDescent="0.25">
      <c r="A13395" s="323"/>
    </row>
    <row r="13396" spans="1:1" x14ac:dyDescent="0.25">
      <c r="A13396" s="323"/>
    </row>
    <row r="13397" spans="1:1" x14ac:dyDescent="0.25">
      <c r="A13397" s="323"/>
    </row>
    <row r="13398" spans="1:1" x14ac:dyDescent="0.25">
      <c r="A13398" s="323"/>
    </row>
    <row r="13399" spans="1:1" x14ac:dyDescent="0.25">
      <c r="A13399" s="323"/>
    </row>
    <row r="13400" spans="1:1" x14ac:dyDescent="0.25">
      <c r="A13400" s="323"/>
    </row>
    <row r="13401" spans="1:1" x14ac:dyDescent="0.25">
      <c r="A13401" s="323"/>
    </row>
    <row r="13402" spans="1:1" x14ac:dyDescent="0.25">
      <c r="A13402" s="323"/>
    </row>
    <row r="13403" spans="1:1" x14ac:dyDescent="0.25">
      <c r="A13403" s="323"/>
    </row>
    <row r="13404" spans="1:1" x14ac:dyDescent="0.25">
      <c r="A13404" s="323"/>
    </row>
    <row r="13405" spans="1:1" x14ac:dyDescent="0.25">
      <c r="A13405" s="323"/>
    </row>
    <row r="13406" spans="1:1" x14ac:dyDescent="0.25">
      <c r="A13406" s="323"/>
    </row>
    <row r="13407" spans="1:1" x14ac:dyDescent="0.25">
      <c r="A13407" s="323"/>
    </row>
    <row r="13408" spans="1:1" x14ac:dyDescent="0.25">
      <c r="A13408" s="323"/>
    </row>
    <row r="13409" spans="1:1" x14ac:dyDescent="0.25">
      <c r="A13409" s="323"/>
    </row>
    <row r="13410" spans="1:1" x14ac:dyDescent="0.25">
      <c r="A13410" s="323"/>
    </row>
    <row r="13411" spans="1:1" x14ac:dyDescent="0.25">
      <c r="A13411" s="323"/>
    </row>
    <row r="13412" spans="1:1" x14ac:dyDescent="0.25">
      <c r="A13412" s="323"/>
    </row>
    <row r="13413" spans="1:1" x14ac:dyDescent="0.25">
      <c r="A13413" s="323"/>
    </row>
    <row r="13414" spans="1:1" x14ac:dyDescent="0.25">
      <c r="A13414" s="323"/>
    </row>
    <row r="13415" spans="1:1" x14ac:dyDescent="0.25">
      <c r="A13415" s="323"/>
    </row>
    <row r="13416" spans="1:1" x14ac:dyDescent="0.25">
      <c r="A13416" s="323"/>
    </row>
    <row r="13417" spans="1:1" x14ac:dyDescent="0.25">
      <c r="A13417" s="323"/>
    </row>
    <row r="13418" spans="1:1" x14ac:dyDescent="0.25">
      <c r="A13418" s="323"/>
    </row>
    <row r="13419" spans="1:1" x14ac:dyDescent="0.25">
      <c r="A13419" s="323"/>
    </row>
    <row r="13420" spans="1:1" x14ac:dyDescent="0.25">
      <c r="A13420" s="323"/>
    </row>
    <row r="13421" spans="1:1" x14ac:dyDescent="0.25">
      <c r="A13421" s="323"/>
    </row>
    <row r="13422" spans="1:1" x14ac:dyDescent="0.25">
      <c r="A13422" s="323"/>
    </row>
    <row r="13423" spans="1:1" x14ac:dyDescent="0.25">
      <c r="A13423" s="323"/>
    </row>
    <row r="13424" spans="1:1" x14ac:dyDescent="0.25">
      <c r="A13424" s="323"/>
    </row>
    <row r="13425" spans="1:1" x14ac:dyDescent="0.25">
      <c r="A13425" s="323"/>
    </row>
    <row r="13426" spans="1:1" x14ac:dyDescent="0.25">
      <c r="A13426" s="323"/>
    </row>
    <row r="13427" spans="1:1" x14ac:dyDescent="0.25">
      <c r="A13427" s="323"/>
    </row>
    <row r="13428" spans="1:1" x14ac:dyDescent="0.25">
      <c r="A13428" s="323"/>
    </row>
    <row r="13429" spans="1:1" x14ac:dyDescent="0.25">
      <c r="A13429" s="323"/>
    </row>
    <row r="13430" spans="1:1" x14ac:dyDescent="0.25">
      <c r="A13430" s="323"/>
    </row>
    <row r="13431" spans="1:1" x14ac:dyDescent="0.25">
      <c r="A13431" s="323"/>
    </row>
    <row r="13432" spans="1:1" x14ac:dyDescent="0.25">
      <c r="A13432" s="323"/>
    </row>
    <row r="13433" spans="1:1" x14ac:dyDescent="0.25">
      <c r="A13433" s="323"/>
    </row>
    <row r="13434" spans="1:1" x14ac:dyDescent="0.25">
      <c r="A13434" s="323"/>
    </row>
    <row r="13435" spans="1:1" x14ac:dyDescent="0.25">
      <c r="A13435" s="323"/>
    </row>
    <row r="13436" spans="1:1" x14ac:dyDescent="0.25">
      <c r="A13436" s="323"/>
    </row>
    <row r="13437" spans="1:1" x14ac:dyDescent="0.25">
      <c r="A13437" s="323"/>
    </row>
    <row r="13438" spans="1:1" x14ac:dyDescent="0.25">
      <c r="A13438" s="323"/>
    </row>
    <row r="13439" spans="1:1" x14ac:dyDescent="0.25">
      <c r="A13439" s="323"/>
    </row>
    <row r="13440" spans="1:1" x14ac:dyDescent="0.25">
      <c r="A13440" s="323"/>
    </row>
    <row r="13441" spans="1:1" x14ac:dyDescent="0.25">
      <c r="A13441" s="323"/>
    </row>
    <row r="13442" spans="1:1" x14ac:dyDescent="0.25">
      <c r="A13442" s="323"/>
    </row>
    <row r="13443" spans="1:1" x14ac:dyDescent="0.25">
      <c r="A13443" s="323"/>
    </row>
    <row r="13444" spans="1:1" x14ac:dyDescent="0.25">
      <c r="A13444" s="323"/>
    </row>
    <row r="13445" spans="1:1" x14ac:dyDescent="0.25">
      <c r="A13445" s="323"/>
    </row>
    <row r="13446" spans="1:1" x14ac:dyDescent="0.25">
      <c r="A13446" s="323"/>
    </row>
    <row r="13447" spans="1:1" x14ac:dyDescent="0.25">
      <c r="A13447" s="323"/>
    </row>
    <row r="13448" spans="1:1" x14ac:dyDescent="0.25">
      <c r="A13448" s="323"/>
    </row>
    <row r="13449" spans="1:1" x14ac:dyDescent="0.25">
      <c r="A13449" s="323"/>
    </row>
    <row r="13450" spans="1:1" x14ac:dyDescent="0.25">
      <c r="A13450" s="323"/>
    </row>
    <row r="13451" spans="1:1" x14ac:dyDescent="0.25">
      <c r="A13451" s="323"/>
    </row>
    <row r="13452" spans="1:1" x14ac:dyDescent="0.25">
      <c r="A13452" s="323"/>
    </row>
    <row r="13453" spans="1:1" x14ac:dyDescent="0.25">
      <c r="A13453" s="323"/>
    </row>
    <row r="13454" spans="1:1" x14ac:dyDescent="0.25">
      <c r="A13454" s="323"/>
    </row>
    <row r="13455" spans="1:1" x14ac:dyDescent="0.25">
      <c r="A13455" s="323"/>
    </row>
    <row r="13456" spans="1:1" x14ac:dyDescent="0.25">
      <c r="A13456" s="323"/>
    </row>
    <row r="13457" spans="1:1" x14ac:dyDescent="0.25">
      <c r="A13457" s="323"/>
    </row>
    <row r="13458" spans="1:1" x14ac:dyDescent="0.25">
      <c r="A13458" s="323"/>
    </row>
    <row r="13459" spans="1:1" x14ac:dyDescent="0.25">
      <c r="A13459" s="323"/>
    </row>
    <row r="13460" spans="1:1" x14ac:dyDescent="0.25">
      <c r="A13460" s="323"/>
    </row>
    <row r="13461" spans="1:1" x14ac:dyDescent="0.25">
      <c r="A13461" s="323"/>
    </row>
    <row r="13462" spans="1:1" x14ac:dyDescent="0.25">
      <c r="A13462" s="323"/>
    </row>
    <row r="13463" spans="1:1" x14ac:dyDescent="0.25">
      <c r="A13463" s="323"/>
    </row>
    <row r="13464" spans="1:1" x14ac:dyDescent="0.25">
      <c r="A13464" s="323"/>
    </row>
    <row r="13465" spans="1:1" x14ac:dyDescent="0.25">
      <c r="A13465" s="323"/>
    </row>
    <row r="13466" spans="1:1" x14ac:dyDescent="0.25">
      <c r="A13466" s="323"/>
    </row>
    <row r="13467" spans="1:1" x14ac:dyDescent="0.25">
      <c r="A13467" s="323"/>
    </row>
    <row r="13468" spans="1:1" x14ac:dyDescent="0.25">
      <c r="A13468" s="323"/>
    </row>
    <row r="13469" spans="1:1" x14ac:dyDescent="0.25">
      <c r="A13469" s="323"/>
    </row>
    <row r="13470" spans="1:1" x14ac:dyDescent="0.25">
      <c r="A13470" s="323"/>
    </row>
    <row r="13471" spans="1:1" x14ac:dyDescent="0.25">
      <c r="A13471" s="323"/>
    </row>
    <row r="13472" spans="1:1" x14ac:dyDescent="0.25">
      <c r="A13472" s="323"/>
    </row>
    <row r="13473" spans="1:1" x14ac:dyDescent="0.25">
      <c r="A13473" s="323"/>
    </row>
    <row r="13474" spans="1:1" x14ac:dyDescent="0.25">
      <c r="A13474" s="323"/>
    </row>
    <row r="13475" spans="1:1" x14ac:dyDescent="0.25">
      <c r="A13475" s="323"/>
    </row>
    <row r="13476" spans="1:1" x14ac:dyDescent="0.25">
      <c r="A13476" s="323"/>
    </row>
    <row r="13477" spans="1:1" x14ac:dyDescent="0.25">
      <c r="A13477" s="323"/>
    </row>
    <row r="13478" spans="1:1" x14ac:dyDescent="0.25">
      <c r="A13478" s="323"/>
    </row>
    <row r="13479" spans="1:1" x14ac:dyDescent="0.25">
      <c r="A13479" s="323"/>
    </row>
    <row r="13480" spans="1:1" x14ac:dyDescent="0.25">
      <c r="A13480" s="323"/>
    </row>
    <row r="13481" spans="1:1" x14ac:dyDescent="0.25">
      <c r="A13481" s="323"/>
    </row>
    <row r="13482" spans="1:1" x14ac:dyDescent="0.25">
      <c r="A13482" s="323"/>
    </row>
    <row r="13483" spans="1:1" x14ac:dyDescent="0.25">
      <c r="A13483" s="323"/>
    </row>
    <row r="13484" spans="1:1" x14ac:dyDescent="0.25">
      <c r="A13484" s="323"/>
    </row>
    <row r="13485" spans="1:1" x14ac:dyDescent="0.25">
      <c r="A13485" s="323"/>
    </row>
    <row r="13486" spans="1:1" x14ac:dyDescent="0.25">
      <c r="A13486" s="323"/>
    </row>
    <row r="13487" spans="1:1" x14ac:dyDescent="0.25">
      <c r="A13487" s="323"/>
    </row>
    <row r="13488" spans="1:1" x14ac:dyDescent="0.25">
      <c r="A13488" s="323"/>
    </row>
    <row r="13489" spans="1:1" x14ac:dyDescent="0.25">
      <c r="A13489" s="323"/>
    </row>
    <row r="13490" spans="1:1" x14ac:dyDescent="0.25">
      <c r="A13490" s="323"/>
    </row>
    <row r="13491" spans="1:1" x14ac:dyDescent="0.25">
      <c r="A13491" s="323"/>
    </row>
    <row r="13492" spans="1:1" x14ac:dyDescent="0.25">
      <c r="A13492" s="323"/>
    </row>
    <row r="13493" spans="1:1" x14ac:dyDescent="0.25">
      <c r="A13493" s="323"/>
    </row>
    <row r="13494" spans="1:1" x14ac:dyDescent="0.25">
      <c r="A13494" s="323"/>
    </row>
    <row r="13495" spans="1:1" x14ac:dyDescent="0.25">
      <c r="A13495" s="323"/>
    </row>
    <row r="13496" spans="1:1" x14ac:dyDescent="0.25">
      <c r="A13496" s="323"/>
    </row>
    <row r="13497" spans="1:1" x14ac:dyDescent="0.25">
      <c r="A13497" s="323"/>
    </row>
    <row r="13498" spans="1:1" x14ac:dyDescent="0.25">
      <c r="A13498" s="323"/>
    </row>
    <row r="13499" spans="1:1" x14ac:dyDescent="0.25">
      <c r="A13499" s="323"/>
    </row>
    <row r="13500" spans="1:1" x14ac:dyDescent="0.25">
      <c r="A13500" s="323"/>
    </row>
    <row r="13501" spans="1:1" x14ac:dyDescent="0.25">
      <c r="A13501" s="323"/>
    </row>
    <row r="13502" spans="1:1" x14ac:dyDescent="0.25">
      <c r="A13502" s="323"/>
    </row>
    <row r="13503" spans="1:1" x14ac:dyDescent="0.25">
      <c r="A13503" s="323"/>
    </row>
    <row r="13504" spans="1:1" x14ac:dyDescent="0.25">
      <c r="A13504" s="323"/>
    </row>
    <row r="13505" spans="1:1" x14ac:dyDescent="0.25">
      <c r="A13505" s="323"/>
    </row>
    <row r="13506" spans="1:1" x14ac:dyDescent="0.25">
      <c r="A13506" s="323"/>
    </row>
    <row r="13507" spans="1:1" x14ac:dyDescent="0.25">
      <c r="A13507" s="323"/>
    </row>
    <row r="13508" spans="1:1" x14ac:dyDescent="0.25">
      <c r="A13508" s="323"/>
    </row>
    <row r="13509" spans="1:1" x14ac:dyDescent="0.25">
      <c r="A13509" s="323"/>
    </row>
    <row r="13510" spans="1:1" x14ac:dyDescent="0.25">
      <c r="A13510" s="323"/>
    </row>
    <row r="13511" spans="1:1" x14ac:dyDescent="0.25">
      <c r="A13511" s="323"/>
    </row>
    <row r="13512" spans="1:1" x14ac:dyDescent="0.25">
      <c r="A13512" s="323"/>
    </row>
    <row r="13513" spans="1:1" x14ac:dyDescent="0.25">
      <c r="A13513" s="323"/>
    </row>
    <row r="13514" spans="1:1" x14ac:dyDescent="0.25">
      <c r="A13514" s="323"/>
    </row>
    <row r="13515" spans="1:1" x14ac:dyDescent="0.25">
      <c r="A13515" s="323"/>
    </row>
    <row r="13516" spans="1:1" x14ac:dyDescent="0.25">
      <c r="A13516" s="323"/>
    </row>
    <row r="13517" spans="1:1" x14ac:dyDescent="0.25">
      <c r="A13517" s="323"/>
    </row>
    <row r="13518" spans="1:1" x14ac:dyDescent="0.25">
      <c r="A13518" s="323"/>
    </row>
    <row r="13519" spans="1:1" x14ac:dyDescent="0.25">
      <c r="A13519" s="323"/>
    </row>
    <row r="13520" spans="1:1" x14ac:dyDescent="0.25">
      <c r="A13520" s="323"/>
    </row>
    <row r="13521" spans="1:1" x14ac:dyDescent="0.25">
      <c r="A13521" s="323"/>
    </row>
    <row r="13522" spans="1:1" x14ac:dyDescent="0.25">
      <c r="A13522" s="323"/>
    </row>
    <row r="13523" spans="1:1" x14ac:dyDescent="0.25">
      <c r="A13523" s="323"/>
    </row>
    <row r="13524" spans="1:1" x14ac:dyDescent="0.25">
      <c r="A13524" s="323"/>
    </row>
    <row r="13525" spans="1:1" x14ac:dyDescent="0.25">
      <c r="A13525" s="323"/>
    </row>
    <row r="13526" spans="1:1" x14ac:dyDescent="0.25">
      <c r="A13526" s="323"/>
    </row>
    <row r="13527" spans="1:1" x14ac:dyDescent="0.25">
      <c r="A13527" s="323"/>
    </row>
    <row r="13528" spans="1:1" x14ac:dyDescent="0.25">
      <c r="A13528" s="323"/>
    </row>
    <row r="13529" spans="1:1" x14ac:dyDescent="0.25">
      <c r="A13529" s="323"/>
    </row>
    <row r="13530" spans="1:1" x14ac:dyDescent="0.25">
      <c r="A13530" s="323"/>
    </row>
    <row r="13531" spans="1:1" x14ac:dyDescent="0.25">
      <c r="A13531" s="323"/>
    </row>
    <row r="13532" spans="1:1" x14ac:dyDescent="0.25">
      <c r="A13532" s="323"/>
    </row>
    <row r="13533" spans="1:1" x14ac:dyDescent="0.25">
      <c r="A13533" s="323"/>
    </row>
    <row r="13534" spans="1:1" x14ac:dyDescent="0.25">
      <c r="A13534" s="323"/>
    </row>
    <row r="13535" spans="1:1" x14ac:dyDescent="0.25">
      <c r="A13535" s="323"/>
    </row>
    <row r="13536" spans="1:1" x14ac:dyDescent="0.25">
      <c r="A13536" s="323"/>
    </row>
    <row r="13537" spans="1:1" x14ac:dyDescent="0.25">
      <c r="A13537" s="323"/>
    </row>
    <row r="13538" spans="1:1" x14ac:dyDescent="0.25">
      <c r="A13538" s="323"/>
    </row>
    <row r="13539" spans="1:1" x14ac:dyDescent="0.25">
      <c r="A13539" s="323"/>
    </row>
    <row r="13540" spans="1:1" x14ac:dyDescent="0.25">
      <c r="A13540" s="323"/>
    </row>
    <row r="13541" spans="1:1" x14ac:dyDescent="0.25">
      <c r="A13541" s="323"/>
    </row>
    <row r="13542" spans="1:1" x14ac:dyDescent="0.25">
      <c r="A13542" s="323"/>
    </row>
    <row r="13543" spans="1:1" x14ac:dyDescent="0.25">
      <c r="A13543" s="323"/>
    </row>
    <row r="13544" spans="1:1" x14ac:dyDescent="0.25">
      <c r="A13544" s="323"/>
    </row>
    <row r="13545" spans="1:1" x14ac:dyDescent="0.25">
      <c r="A13545" s="323"/>
    </row>
    <row r="13546" spans="1:1" x14ac:dyDescent="0.25">
      <c r="A13546" s="323"/>
    </row>
    <row r="13547" spans="1:1" x14ac:dyDescent="0.25">
      <c r="A13547" s="323"/>
    </row>
    <row r="13548" spans="1:1" x14ac:dyDescent="0.25">
      <c r="A13548" s="323"/>
    </row>
    <row r="13549" spans="1:1" x14ac:dyDescent="0.25">
      <c r="A13549" s="323"/>
    </row>
    <row r="13550" spans="1:1" x14ac:dyDescent="0.25">
      <c r="A13550" s="323"/>
    </row>
    <row r="13551" spans="1:1" x14ac:dyDescent="0.25">
      <c r="A13551" s="323"/>
    </row>
    <row r="13552" spans="1:1" x14ac:dyDescent="0.25">
      <c r="A13552" s="323"/>
    </row>
    <row r="13553" spans="1:1" x14ac:dyDescent="0.25">
      <c r="A13553" s="323"/>
    </row>
    <row r="13554" spans="1:1" x14ac:dyDescent="0.25">
      <c r="A13554" s="323"/>
    </row>
    <row r="13555" spans="1:1" x14ac:dyDescent="0.25">
      <c r="A13555" s="323"/>
    </row>
    <row r="13556" spans="1:1" x14ac:dyDescent="0.25">
      <c r="A13556" s="323"/>
    </row>
    <row r="13557" spans="1:1" x14ac:dyDescent="0.25">
      <c r="A13557" s="323"/>
    </row>
    <row r="13558" spans="1:1" x14ac:dyDescent="0.25">
      <c r="A13558" s="323"/>
    </row>
    <row r="13559" spans="1:1" x14ac:dyDescent="0.25">
      <c r="A13559" s="323"/>
    </row>
    <row r="13560" spans="1:1" x14ac:dyDescent="0.25">
      <c r="A13560" s="323"/>
    </row>
    <row r="13561" spans="1:1" x14ac:dyDescent="0.25">
      <c r="A13561" s="323"/>
    </row>
    <row r="13562" spans="1:1" x14ac:dyDescent="0.25">
      <c r="A13562" s="323"/>
    </row>
    <row r="13563" spans="1:1" x14ac:dyDescent="0.25">
      <c r="A13563" s="323"/>
    </row>
    <row r="13564" spans="1:1" x14ac:dyDescent="0.25">
      <c r="A13564" s="323"/>
    </row>
    <row r="13565" spans="1:1" x14ac:dyDescent="0.25">
      <c r="A13565" s="323"/>
    </row>
    <row r="13566" spans="1:1" x14ac:dyDescent="0.25">
      <c r="A13566" s="323"/>
    </row>
    <row r="13567" spans="1:1" x14ac:dyDescent="0.25">
      <c r="A13567" s="323"/>
    </row>
    <row r="13568" spans="1:1" x14ac:dyDescent="0.25">
      <c r="A13568" s="323"/>
    </row>
    <row r="13569" spans="1:1" x14ac:dyDescent="0.25">
      <c r="A13569" s="323"/>
    </row>
    <row r="13570" spans="1:1" x14ac:dyDescent="0.25">
      <c r="A13570" s="323"/>
    </row>
    <row r="13571" spans="1:1" x14ac:dyDescent="0.25">
      <c r="A13571" s="323"/>
    </row>
    <row r="13572" spans="1:1" x14ac:dyDescent="0.25">
      <c r="A13572" s="323"/>
    </row>
    <row r="13573" spans="1:1" x14ac:dyDescent="0.25">
      <c r="A13573" s="323"/>
    </row>
    <row r="13574" spans="1:1" x14ac:dyDescent="0.25">
      <c r="A13574" s="323"/>
    </row>
    <row r="13575" spans="1:1" x14ac:dyDescent="0.25">
      <c r="A13575" s="323"/>
    </row>
    <row r="13576" spans="1:1" x14ac:dyDescent="0.25">
      <c r="A13576" s="323"/>
    </row>
    <row r="13577" spans="1:1" x14ac:dyDescent="0.25">
      <c r="A13577" s="323"/>
    </row>
    <row r="13578" spans="1:1" x14ac:dyDescent="0.25">
      <c r="A13578" s="323"/>
    </row>
    <row r="13579" spans="1:1" x14ac:dyDescent="0.25">
      <c r="A13579" s="323"/>
    </row>
    <row r="13580" spans="1:1" x14ac:dyDescent="0.25">
      <c r="A13580" s="323"/>
    </row>
    <row r="13581" spans="1:1" x14ac:dyDescent="0.25">
      <c r="A13581" s="323"/>
    </row>
    <row r="13582" spans="1:1" x14ac:dyDescent="0.25">
      <c r="A13582" s="323"/>
    </row>
    <row r="13583" spans="1:1" x14ac:dyDescent="0.25">
      <c r="A13583" s="323"/>
    </row>
    <row r="13584" spans="1:1" x14ac:dyDescent="0.25">
      <c r="A13584" s="323"/>
    </row>
    <row r="13585" spans="1:1" x14ac:dyDescent="0.25">
      <c r="A13585" s="323"/>
    </row>
    <row r="13586" spans="1:1" x14ac:dyDescent="0.25">
      <c r="A13586" s="323"/>
    </row>
    <row r="13587" spans="1:1" x14ac:dyDescent="0.25">
      <c r="A13587" s="323"/>
    </row>
    <row r="13588" spans="1:1" x14ac:dyDescent="0.25">
      <c r="A13588" s="323"/>
    </row>
    <row r="13589" spans="1:1" x14ac:dyDescent="0.25">
      <c r="A13589" s="323"/>
    </row>
    <row r="13590" spans="1:1" x14ac:dyDescent="0.25">
      <c r="A13590" s="323"/>
    </row>
    <row r="13591" spans="1:1" x14ac:dyDescent="0.25">
      <c r="A13591" s="323"/>
    </row>
    <row r="13592" spans="1:1" x14ac:dyDescent="0.25">
      <c r="A13592" s="323"/>
    </row>
    <row r="13593" spans="1:1" x14ac:dyDescent="0.25">
      <c r="A13593" s="323"/>
    </row>
    <row r="13594" spans="1:1" x14ac:dyDescent="0.25">
      <c r="A13594" s="323"/>
    </row>
    <row r="13595" spans="1:1" x14ac:dyDescent="0.25">
      <c r="A13595" s="323"/>
    </row>
    <row r="13596" spans="1:1" x14ac:dyDescent="0.25">
      <c r="A13596" s="323"/>
    </row>
    <row r="13597" spans="1:1" x14ac:dyDescent="0.25">
      <c r="A13597" s="323"/>
    </row>
    <row r="13598" spans="1:1" x14ac:dyDescent="0.25">
      <c r="A13598" s="323"/>
    </row>
    <row r="13599" spans="1:1" x14ac:dyDescent="0.25">
      <c r="A13599" s="323"/>
    </row>
    <row r="13600" spans="1:1" x14ac:dyDescent="0.25">
      <c r="A13600" s="323"/>
    </row>
    <row r="13601" spans="1:1" x14ac:dyDescent="0.25">
      <c r="A13601" s="323"/>
    </row>
    <row r="13602" spans="1:1" x14ac:dyDescent="0.25">
      <c r="A13602" s="323"/>
    </row>
    <row r="13603" spans="1:1" x14ac:dyDescent="0.25">
      <c r="A13603" s="323"/>
    </row>
    <row r="13604" spans="1:1" x14ac:dyDescent="0.25">
      <c r="A13604" s="323"/>
    </row>
    <row r="13605" spans="1:1" x14ac:dyDescent="0.25">
      <c r="A13605" s="323"/>
    </row>
    <row r="13606" spans="1:1" x14ac:dyDescent="0.25">
      <c r="A13606" s="323"/>
    </row>
    <row r="13607" spans="1:1" x14ac:dyDescent="0.25">
      <c r="A13607" s="323"/>
    </row>
    <row r="13608" spans="1:1" x14ac:dyDescent="0.25">
      <c r="A13608" s="323"/>
    </row>
    <row r="13609" spans="1:1" x14ac:dyDescent="0.25">
      <c r="A13609" s="323"/>
    </row>
    <row r="13610" spans="1:1" x14ac:dyDescent="0.25">
      <c r="A13610" s="323"/>
    </row>
    <row r="13611" spans="1:1" x14ac:dyDescent="0.25">
      <c r="A13611" s="323"/>
    </row>
    <row r="13612" spans="1:1" x14ac:dyDescent="0.25">
      <c r="A13612" s="323"/>
    </row>
    <row r="13613" spans="1:1" x14ac:dyDescent="0.25">
      <c r="A13613" s="323"/>
    </row>
    <row r="13614" spans="1:1" x14ac:dyDescent="0.25">
      <c r="A13614" s="323"/>
    </row>
    <row r="13615" spans="1:1" x14ac:dyDescent="0.25">
      <c r="A13615" s="323"/>
    </row>
    <row r="13616" spans="1:1" x14ac:dyDescent="0.25">
      <c r="A13616" s="323"/>
    </row>
    <row r="13617" spans="1:1" x14ac:dyDescent="0.25">
      <c r="A13617" s="323"/>
    </row>
    <row r="13618" spans="1:1" x14ac:dyDescent="0.25">
      <c r="A13618" s="323"/>
    </row>
    <row r="13619" spans="1:1" x14ac:dyDescent="0.25">
      <c r="A13619" s="323"/>
    </row>
    <row r="13620" spans="1:1" x14ac:dyDescent="0.25">
      <c r="A13620" s="323"/>
    </row>
    <row r="13621" spans="1:1" x14ac:dyDescent="0.25">
      <c r="A13621" s="323"/>
    </row>
    <row r="13622" spans="1:1" x14ac:dyDescent="0.25">
      <c r="A13622" s="323"/>
    </row>
    <row r="13623" spans="1:1" x14ac:dyDescent="0.25">
      <c r="A13623" s="323"/>
    </row>
    <row r="13624" spans="1:1" x14ac:dyDescent="0.25">
      <c r="A13624" s="323"/>
    </row>
    <row r="13625" spans="1:1" x14ac:dyDescent="0.25">
      <c r="A13625" s="323"/>
    </row>
    <row r="13626" spans="1:1" x14ac:dyDescent="0.25">
      <c r="A13626" s="323"/>
    </row>
    <row r="13627" spans="1:1" x14ac:dyDescent="0.25">
      <c r="A13627" s="323"/>
    </row>
    <row r="13628" spans="1:1" x14ac:dyDescent="0.25">
      <c r="A13628" s="323"/>
    </row>
    <row r="13629" spans="1:1" x14ac:dyDescent="0.25">
      <c r="A13629" s="323"/>
    </row>
    <row r="13630" spans="1:1" x14ac:dyDescent="0.25">
      <c r="A13630" s="323"/>
    </row>
    <row r="13631" spans="1:1" x14ac:dyDescent="0.25">
      <c r="A13631" s="323"/>
    </row>
    <row r="13632" spans="1:1" x14ac:dyDescent="0.25">
      <c r="A13632" s="323"/>
    </row>
    <row r="13633" spans="1:1" x14ac:dyDescent="0.25">
      <c r="A13633" s="323"/>
    </row>
    <row r="13634" spans="1:1" x14ac:dyDescent="0.25">
      <c r="A13634" s="323"/>
    </row>
    <row r="13635" spans="1:1" x14ac:dyDescent="0.25">
      <c r="A13635" s="323"/>
    </row>
    <row r="13636" spans="1:1" x14ac:dyDescent="0.25">
      <c r="A13636" s="323"/>
    </row>
    <row r="13637" spans="1:1" x14ac:dyDescent="0.25">
      <c r="A13637" s="323"/>
    </row>
    <row r="13638" spans="1:1" x14ac:dyDescent="0.25">
      <c r="A13638" s="323"/>
    </row>
    <row r="13639" spans="1:1" x14ac:dyDescent="0.25">
      <c r="A13639" s="323"/>
    </row>
    <row r="13640" spans="1:1" x14ac:dyDescent="0.25">
      <c r="A13640" s="323"/>
    </row>
    <row r="13641" spans="1:1" x14ac:dyDescent="0.25">
      <c r="A13641" s="323"/>
    </row>
    <row r="13642" spans="1:1" x14ac:dyDescent="0.25">
      <c r="A13642" s="323"/>
    </row>
    <row r="13643" spans="1:1" x14ac:dyDescent="0.25">
      <c r="A13643" s="323"/>
    </row>
    <row r="13644" spans="1:1" x14ac:dyDescent="0.25">
      <c r="A13644" s="323"/>
    </row>
    <row r="13645" spans="1:1" x14ac:dyDescent="0.25">
      <c r="A13645" s="323"/>
    </row>
    <row r="13646" spans="1:1" x14ac:dyDescent="0.25">
      <c r="A13646" s="323"/>
    </row>
    <row r="13647" spans="1:1" x14ac:dyDescent="0.25">
      <c r="A13647" s="323"/>
    </row>
    <row r="13648" spans="1:1" x14ac:dyDescent="0.25">
      <c r="A13648" s="323"/>
    </row>
    <row r="13649" spans="1:1" x14ac:dyDescent="0.25">
      <c r="A13649" s="323"/>
    </row>
    <row r="13650" spans="1:1" x14ac:dyDescent="0.25">
      <c r="A13650" s="323"/>
    </row>
    <row r="13651" spans="1:1" x14ac:dyDescent="0.25">
      <c r="A13651" s="323"/>
    </row>
    <row r="13652" spans="1:1" x14ac:dyDescent="0.25">
      <c r="A13652" s="323"/>
    </row>
    <row r="13653" spans="1:1" x14ac:dyDescent="0.25">
      <c r="A13653" s="323"/>
    </row>
    <row r="13654" spans="1:1" x14ac:dyDescent="0.25">
      <c r="A13654" s="323"/>
    </row>
    <row r="13655" spans="1:1" x14ac:dyDescent="0.25">
      <c r="A13655" s="323"/>
    </row>
    <row r="13656" spans="1:1" x14ac:dyDescent="0.25">
      <c r="A13656" s="323"/>
    </row>
    <row r="13657" spans="1:1" x14ac:dyDescent="0.25">
      <c r="A13657" s="323"/>
    </row>
    <row r="13658" spans="1:1" x14ac:dyDescent="0.25">
      <c r="A13658" s="323"/>
    </row>
    <row r="13659" spans="1:1" x14ac:dyDescent="0.25">
      <c r="A13659" s="323"/>
    </row>
    <row r="13660" spans="1:1" x14ac:dyDescent="0.25">
      <c r="A13660" s="323"/>
    </row>
    <row r="13661" spans="1:1" x14ac:dyDescent="0.25">
      <c r="A13661" s="323"/>
    </row>
    <row r="13662" spans="1:1" x14ac:dyDescent="0.25">
      <c r="A13662" s="323"/>
    </row>
    <row r="13663" spans="1:1" x14ac:dyDescent="0.25">
      <c r="A13663" s="323"/>
    </row>
    <row r="13664" spans="1:1" x14ac:dyDescent="0.25">
      <c r="A13664" s="323"/>
    </row>
    <row r="13665" spans="1:1" x14ac:dyDescent="0.25">
      <c r="A13665" s="323"/>
    </row>
    <row r="13666" spans="1:1" x14ac:dyDescent="0.25">
      <c r="A13666" s="323"/>
    </row>
    <row r="13667" spans="1:1" x14ac:dyDescent="0.25">
      <c r="A13667" s="323"/>
    </row>
    <row r="13668" spans="1:1" x14ac:dyDescent="0.25">
      <c r="A13668" s="323"/>
    </row>
    <row r="13669" spans="1:1" x14ac:dyDescent="0.25">
      <c r="A13669" s="323"/>
    </row>
    <row r="13670" spans="1:1" x14ac:dyDescent="0.25">
      <c r="A13670" s="323"/>
    </row>
    <row r="13671" spans="1:1" x14ac:dyDescent="0.25">
      <c r="A13671" s="323"/>
    </row>
    <row r="13672" spans="1:1" x14ac:dyDescent="0.25">
      <c r="A13672" s="323"/>
    </row>
    <row r="13673" spans="1:1" x14ac:dyDescent="0.25">
      <c r="A13673" s="323"/>
    </row>
    <row r="13674" spans="1:1" x14ac:dyDescent="0.25">
      <c r="A13674" s="323"/>
    </row>
    <row r="13675" spans="1:1" x14ac:dyDescent="0.25">
      <c r="A13675" s="323"/>
    </row>
    <row r="13676" spans="1:1" x14ac:dyDescent="0.25">
      <c r="A13676" s="323"/>
    </row>
    <row r="13677" spans="1:1" x14ac:dyDescent="0.25">
      <c r="A13677" s="323"/>
    </row>
    <row r="13678" spans="1:1" x14ac:dyDescent="0.25">
      <c r="A13678" s="323"/>
    </row>
    <row r="13679" spans="1:1" x14ac:dyDescent="0.25">
      <c r="A13679" s="323"/>
    </row>
    <row r="13680" spans="1:1" x14ac:dyDescent="0.25">
      <c r="A13680" s="323"/>
    </row>
    <row r="13681" spans="1:1" x14ac:dyDescent="0.25">
      <c r="A13681" s="323"/>
    </row>
    <row r="13682" spans="1:1" x14ac:dyDescent="0.25">
      <c r="A13682" s="323"/>
    </row>
    <row r="13683" spans="1:1" x14ac:dyDescent="0.25">
      <c r="A13683" s="323"/>
    </row>
    <row r="13684" spans="1:1" x14ac:dyDescent="0.25">
      <c r="A13684" s="323"/>
    </row>
    <row r="13685" spans="1:1" x14ac:dyDescent="0.25">
      <c r="A13685" s="323"/>
    </row>
    <row r="13686" spans="1:1" x14ac:dyDescent="0.25">
      <c r="A13686" s="323"/>
    </row>
    <row r="13687" spans="1:1" x14ac:dyDescent="0.25">
      <c r="A13687" s="323"/>
    </row>
    <row r="13688" spans="1:1" x14ac:dyDescent="0.25">
      <c r="A13688" s="323"/>
    </row>
    <row r="13689" spans="1:1" x14ac:dyDescent="0.25">
      <c r="A13689" s="323"/>
    </row>
    <row r="13690" spans="1:1" x14ac:dyDescent="0.25">
      <c r="A13690" s="323"/>
    </row>
    <row r="13691" spans="1:1" x14ac:dyDescent="0.25">
      <c r="A13691" s="323"/>
    </row>
    <row r="13692" spans="1:1" x14ac:dyDescent="0.25">
      <c r="A13692" s="323"/>
    </row>
    <row r="13693" spans="1:1" x14ac:dyDescent="0.25">
      <c r="A13693" s="323"/>
    </row>
    <row r="13694" spans="1:1" x14ac:dyDescent="0.25">
      <c r="A13694" s="323"/>
    </row>
    <row r="13695" spans="1:1" x14ac:dyDescent="0.25">
      <c r="A13695" s="323"/>
    </row>
    <row r="13696" spans="1:1" x14ac:dyDescent="0.25">
      <c r="A13696" s="323"/>
    </row>
    <row r="13697" spans="1:1" x14ac:dyDescent="0.25">
      <c r="A13697" s="323"/>
    </row>
    <row r="13698" spans="1:1" x14ac:dyDescent="0.25">
      <c r="A13698" s="323"/>
    </row>
    <row r="13699" spans="1:1" x14ac:dyDescent="0.25">
      <c r="A13699" s="323"/>
    </row>
    <row r="13700" spans="1:1" x14ac:dyDescent="0.25">
      <c r="A13700" s="323"/>
    </row>
    <row r="13701" spans="1:1" x14ac:dyDescent="0.25">
      <c r="A13701" s="323"/>
    </row>
    <row r="13702" spans="1:1" x14ac:dyDescent="0.25">
      <c r="A13702" s="323"/>
    </row>
    <row r="13703" spans="1:1" x14ac:dyDescent="0.25">
      <c r="A13703" s="323"/>
    </row>
    <row r="13704" spans="1:1" x14ac:dyDescent="0.25">
      <c r="A13704" s="323"/>
    </row>
    <row r="13705" spans="1:1" x14ac:dyDescent="0.25">
      <c r="A13705" s="323"/>
    </row>
    <row r="13706" spans="1:1" x14ac:dyDescent="0.25">
      <c r="A13706" s="323"/>
    </row>
    <row r="13707" spans="1:1" x14ac:dyDescent="0.25">
      <c r="A13707" s="323"/>
    </row>
    <row r="13708" spans="1:1" x14ac:dyDescent="0.25">
      <c r="A13708" s="323"/>
    </row>
    <row r="13709" spans="1:1" x14ac:dyDescent="0.25">
      <c r="A13709" s="323"/>
    </row>
    <row r="13710" spans="1:1" x14ac:dyDescent="0.25">
      <c r="A13710" s="323"/>
    </row>
    <row r="13711" spans="1:1" x14ac:dyDescent="0.25">
      <c r="A13711" s="323"/>
    </row>
    <row r="13712" spans="1:1" x14ac:dyDescent="0.25">
      <c r="A13712" s="323"/>
    </row>
    <row r="13713" spans="1:1" x14ac:dyDescent="0.25">
      <c r="A13713" s="323"/>
    </row>
    <row r="13714" spans="1:1" x14ac:dyDescent="0.25">
      <c r="A13714" s="323"/>
    </row>
    <row r="13715" spans="1:1" x14ac:dyDescent="0.25">
      <c r="A13715" s="323"/>
    </row>
    <row r="13716" spans="1:1" x14ac:dyDescent="0.25">
      <c r="A13716" s="323"/>
    </row>
    <row r="13717" spans="1:1" x14ac:dyDescent="0.25">
      <c r="A13717" s="323"/>
    </row>
    <row r="13718" spans="1:1" x14ac:dyDescent="0.25">
      <c r="A13718" s="323"/>
    </row>
    <row r="13719" spans="1:1" x14ac:dyDescent="0.25">
      <c r="A13719" s="323"/>
    </row>
    <row r="13720" spans="1:1" x14ac:dyDescent="0.25">
      <c r="A13720" s="323"/>
    </row>
    <row r="13721" spans="1:1" x14ac:dyDescent="0.25">
      <c r="A13721" s="323"/>
    </row>
    <row r="13722" spans="1:1" x14ac:dyDescent="0.25">
      <c r="A13722" s="323"/>
    </row>
    <row r="13723" spans="1:1" x14ac:dyDescent="0.25">
      <c r="A13723" s="323"/>
    </row>
    <row r="13724" spans="1:1" x14ac:dyDescent="0.25">
      <c r="A13724" s="323"/>
    </row>
    <row r="13725" spans="1:1" x14ac:dyDescent="0.25">
      <c r="A13725" s="323"/>
    </row>
    <row r="13726" spans="1:1" x14ac:dyDescent="0.25">
      <c r="A13726" s="323"/>
    </row>
    <row r="13727" spans="1:1" x14ac:dyDescent="0.25">
      <c r="A13727" s="323"/>
    </row>
    <row r="13728" spans="1:1" x14ac:dyDescent="0.25">
      <c r="A13728" s="323"/>
    </row>
    <row r="13729" spans="1:1" x14ac:dyDescent="0.25">
      <c r="A13729" s="323"/>
    </row>
    <row r="13730" spans="1:1" x14ac:dyDescent="0.25">
      <c r="A13730" s="323"/>
    </row>
    <row r="13731" spans="1:1" x14ac:dyDescent="0.25">
      <c r="A13731" s="323"/>
    </row>
    <row r="13732" spans="1:1" x14ac:dyDescent="0.25">
      <c r="A13732" s="323"/>
    </row>
    <row r="13733" spans="1:1" x14ac:dyDescent="0.25">
      <c r="A13733" s="323"/>
    </row>
    <row r="13734" spans="1:1" x14ac:dyDescent="0.25">
      <c r="A13734" s="323"/>
    </row>
    <row r="13735" spans="1:1" x14ac:dyDescent="0.25">
      <c r="A13735" s="323"/>
    </row>
    <row r="13736" spans="1:1" x14ac:dyDescent="0.25">
      <c r="A13736" s="323"/>
    </row>
    <row r="13737" spans="1:1" x14ac:dyDescent="0.25">
      <c r="A13737" s="323"/>
    </row>
    <row r="13738" spans="1:1" x14ac:dyDescent="0.25">
      <c r="A13738" s="323"/>
    </row>
    <row r="13739" spans="1:1" x14ac:dyDescent="0.25">
      <c r="A13739" s="323"/>
    </row>
    <row r="13740" spans="1:1" x14ac:dyDescent="0.25">
      <c r="A13740" s="323"/>
    </row>
    <row r="13741" spans="1:1" x14ac:dyDescent="0.25">
      <c r="A13741" s="323"/>
    </row>
    <row r="13742" spans="1:1" x14ac:dyDescent="0.25">
      <c r="A13742" s="323"/>
    </row>
    <row r="13743" spans="1:1" x14ac:dyDescent="0.25">
      <c r="A13743" s="323"/>
    </row>
    <row r="13744" spans="1:1" x14ac:dyDescent="0.25">
      <c r="A13744" s="323"/>
    </row>
    <row r="13745" spans="1:1" x14ac:dyDescent="0.25">
      <c r="A13745" s="323"/>
    </row>
    <row r="13746" spans="1:1" x14ac:dyDescent="0.25">
      <c r="A13746" s="323"/>
    </row>
    <row r="13747" spans="1:1" x14ac:dyDescent="0.25">
      <c r="A13747" s="323"/>
    </row>
    <row r="13748" spans="1:1" x14ac:dyDescent="0.25">
      <c r="A13748" s="323"/>
    </row>
    <row r="13749" spans="1:1" x14ac:dyDescent="0.25">
      <c r="A13749" s="323"/>
    </row>
    <row r="13750" spans="1:1" x14ac:dyDescent="0.25">
      <c r="A13750" s="323"/>
    </row>
    <row r="13751" spans="1:1" x14ac:dyDescent="0.25">
      <c r="A13751" s="323"/>
    </row>
    <row r="13752" spans="1:1" x14ac:dyDescent="0.25">
      <c r="A13752" s="323"/>
    </row>
    <row r="13753" spans="1:1" x14ac:dyDescent="0.25">
      <c r="A13753" s="323"/>
    </row>
    <row r="13754" spans="1:1" x14ac:dyDescent="0.25">
      <c r="A13754" s="323"/>
    </row>
    <row r="13755" spans="1:1" x14ac:dyDescent="0.25">
      <c r="A13755" s="323"/>
    </row>
    <row r="13756" spans="1:1" x14ac:dyDescent="0.25">
      <c r="A13756" s="323"/>
    </row>
    <row r="13757" spans="1:1" x14ac:dyDescent="0.25">
      <c r="A13757" s="323"/>
    </row>
    <row r="13758" spans="1:1" x14ac:dyDescent="0.25">
      <c r="A13758" s="323"/>
    </row>
    <row r="13759" spans="1:1" x14ac:dyDescent="0.25">
      <c r="A13759" s="323"/>
    </row>
    <row r="13760" spans="1:1" x14ac:dyDescent="0.25">
      <c r="A13760" s="323"/>
    </row>
    <row r="13761" spans="1:1" x14ac:dyDescent="0.25">
      <c r="A13761" s="323"/>
    </row>
    <row r="13762" spans="1:1" x14ac:dyDescent="0.25">
      <c r="A13762" s="323"/>
    </row>
    <row r="13763" spans="1:1" x14ac:dyDescent="0.25">
      <c r="A13763" s="323"/>
    </row>
    <row r="13764" spans="1:1" x14ac:dyDescent="0.25">
      <c r="A13764" s="323"/>
    </row>
    <row r="13765" spans="1:1" x14ac:dyDescent="0.25">
      <c r="A13765" s="323"/>
    </row>
    <row r="13766" spans="1:1" x14ac:dyDescent="0.25">
      <c r="A13766" s="323"/>
    </row>
    <row r="13767" spans="1:1" x14ac:dyDescent="0.25">
      <c r="A13767" s="323"/>
    </row>
    <row r="13768" spans="1:1" x14ac:dyDescent="0.25">
      <c r="A13768" s="323"/>
    </row>
    <row r="13769" spans="1:1" x14ac:dyDescent="0.25">
      <c r="A13769" s="323"/>
    </row>
    <row r="13770" spans="1:1" x14ac:dyDescent="0.25">
      <c r="A13770" s="323"/>
    </row>
    <row r="13771" spans="1:1" x14ac:dyDescent="0.25">
      <c r="A13771" s="323"/>
    </row>
    <row r="13772" spans="1:1" x14ac:dyDescent="0.25">
      <c r="A13772" s="323"/>
    </row>
    <row r="13773" spans="1:1" x14ac:dyDescent="0.25">
      <c r="A13773" s="323"/>
    </row>
    <row r="13774" spans="1:1" x14ac:dyDescent="0.25">
      <c r="A13774" s="323"/>
    </row>
    <row r="13775" spans="1:1" x14ac:dyDescent="0.25">
      <c r="A13775" s="323"/>
    </row>
    <row r="13776" spans="1:1" x14ac:dyDescent="0.25">
      <c r="A13776" s="323"/>
    </row>
    <row r="13777" spans="1:1" x14ac:dyDescent="0.25">
      <c r="A13777" s="323"/>
    </row>
    <row r="13778" spans="1:1" x14ac:dyDescent="0.25">
      <c r="A13778" s="323"/>
    </row>
    <row r="13779" spans="1:1" x14ac:dyDescent="0.25">
      <c r="A13779" s="323"/>
    </row>
    <row r="13780" spans="1:1" x14ac:dyDescent="0.25">
      <c r="A13780" s="323"/>
    </row>
    <row r="13781" spans="1:1" x14ac:dyDescent="0.25">
      <c r="A13781" s="323"/>
    </row>
    <row r="13782" spans="1:1" x14ac:dyDescent="0.25">
      <c r="A13782" s="323"/>
    </row>
    <row r="13783" spans="1:1" x14ac:dyDescent="0.25">
      <c r="A13783" s="323"/>
    </row>
    <row r="13784" spans="1:1" x14ac:dyDescent="0.25">
      <c r="A13784" s="323"/>
    </row>
    <row r="13785" spans="1:1" x14ac:dyDescent="0.25">
      <c r="A13785" s="323"/>
    </row>
    <row r="13786" spans="1:1" x14ac:dyDescent="0.25">
      <c r="A13786" s="323"/>
    </row>
    <row r="13787" spans="1:1" x14ac:dyDescent="0.25">
      <c r="A13787" s="323"/>
    </row>
    <row r="13788" spans="1:1" x14ac:dyDescent="0.25">
      <c r="A13788" s="323"/>
    </row>
    <row r="13789" spans="1:1" x14ac:dyDescent="0.25">
      <c r="A13789" s="323"/>
    </row>
    <row r="13790" spans="1:1" x14ac:dyDescent="0.25">
      <c r="A13790" s="323"/>
    </row>
    <row r="13791" spans="1:1" x14ac:dyDescent="0.25">
      <c r="A13791" s="323"/>
    </row>
    <row r="13792" spans="1:1" x14ac:dyDescent="0.25">
      <c r="A13792" s="323"/>
    </row>
    <row r="13793" spans="1:1" x14ac:dyDescent="0.25">
      <c r="A13793" s="323"/>
    </row>
    <row r="13794" spans="1:1" x14ac:dyDescent="0.25">
      <c r="A13794" s="323"/>
    </row>
    <row r="13795" spans="1:1" x14ac:dyDescent="0.25">
      <c r="A13795" s="323"/>
    </row>
    <row r="13796" spans="1:1" x14ac:dyDescent="0.25">
      <c r="A13796" s="323"/>
    </row>
    <row r="13797" spans="1:1" x14ac:dyDescent="0.25">
      <c r="A13797" s="323"/>
    </row>
    <row r="13798" spans="1:1" x14ac:dyDescent="0.25">
      <c r="A13798" s="323"/>
    </row>
    <row r="13799" spans="1:1" x14ac:dyDescent="0.25">
      <c r="A13799" s="323"/>
    </row>
    <row r="13800" spans="1:1" x14ac:dyDescent="0.25">
      <c r="A13800" s="323"/>
    </row>
    <row r="13801" spans="1:1" x14ac:dyDescent="0.25">
      <c r="A13801" s="323"/>
    </row>
    <row r="13802" spans="1:1" x14ac:dyDescent="0.25">
      <c r="A13802" s="323"/>
    </row>
    <row r="13803" spans="1:1" x14ac:dyDescent="0.25">
      <c r="A13803" s="323"/>
    </row>
    <row r="13804" spans="1:1" x14ac:dyDescent="0.25">
      <c r="A13804" s="323"/>
    </row>
    <row r="13805" spans="1:1" x14ac:dyDescent="0.25">
      <c r="A13805" s="323"/>
    </row>
    <row r="13806" spans="1:1" x14ac:dyDescent="0.25">
      <c r="A13806" s="323"/>
    </row>
    <row r="13807" spans="1:1" x14ac:dyDescent="0.25">
      <c r="A13807" s="323"/>
    </row>
    <row r="13808" spans="1:1" x14ac:dyDescent="0.25">
      <c r="A13808" s="323"/>
    </row>
    <row r="13809" spans="1:1" x14ac:dyDescent="0.25">
      <c r="A13809" s="323"/>
    </row>
    <row r="13810" spans="1:1" x14ac:dyDescent="0.25">
      <c r="A13810" s="323"/>
    </row>
    <row r="13811" spans="1:1" x14ac:dyDescent="0.25">
      <c r="A13811" s="323"/>
    </row>
    <row r="13812" spans="1:1" x14ac:dyDescent="0.25">
      <c r="A13812" s="323"/>
    </row>
    <row r="13813" spans="1:1" x14ac:dyDescent="0.25">
      <c r="A13813" s="323"/>
    </row>
    <row r="13814" spans="1:1" x14ac:dyDescent="0.25">
      <c r="A13814" s="323"/>
    </row>
    <row r="13815" spans="1:1" x14ac:dyDescent="0.25">
      <c r="A13815" s="323"/>
    </row>
    <row r="13816" spans="1:1" x14ac:dyDescent="0.25">
      <c r="A13816" s="323"/>
    </row>
    <row r="13817" spans="1:1" x14ac:dyDescent="0.25">
      <c r="A13817" s="323"/>
    </row>
    <row r="13818" spans="1:1" x14ac:dyDescent="0.25">
      <c r="A13818" s="323"/>
    </row>
    <row r="13819" spans="1:1" x14ac:dyDescent="0.25">
      <c r="A13819" s="323"/>
    </row>
    <row r="13820" spans="1:1" x14ac:dyDescent="0.25">
      <c r="A13820" s="323"/>
    </row>
    <row r="13821" spans="1:1" x14ac:dyDescent="0.25">
      <c r="A13821" s="323"/>
    </row>
    <row r="13822" spans="1:1" x14ac:dyDescent="0.25">
      <c r="A13822" s="323"/>
    </row>
    <row r="13823" spans="1:1" x14ac:dyDescent="0.25">
      <c r="A13823" s="323"/>
    </row>
    <row r="13824" spans="1:1" x14ac:dyDescent="0.25">
      <c r="A13824" s="323"/>
    </row>
    <row r="13825" spans="1:1" x14ac:dyDescent="0.25">
      <c r="A13825" s="323"/>
    </row>
    <row r="13826" spans="1:1" x14ac:dyDescent="0.25">
      <c r="A13826" s="323"/>
    </row>
    <row r="13827" spans="1:1" x14ac:dyDescent="0.25">
      <c r="A13827" s="323"/>
    </row>
    <row r="13828" spans="1:1" x14ac:dyDescent="0.25">
      <c r="A13828" s="323"/>
    </row>
    <row r="13829" spans="1:1" x14ac:dyDescent="0.25">
      <c r="A13829" s="323"/>
    </row>
    <row r="13830" spans="1:1" x14ac:dyDescent="0.25">
      <c r="A13830" s="323"/>
    </row>
    <row r="13831" spans="1:1" x14ac:dyDescent="0.25">
      <c r="A13831" s="323"/>
    </row>
    <row r="13832" spans="1:1" x14ac:dyDescent="0.25">
      <c r="A13832" s="323"/>
    </row>
    <row r="13833" spans="1:1" x14ac:dyDescent="0.25">
      <c r="A13833" s="323"/>
    </row>
    <row r="13834" spans="1:1" x14ac:dyDescent="0.25">
      <c r="A13834" s="323"/>
    </row>
    <row r="13835" spans="1:1" x14ac:dyDescent="0.25">
      <c r="A13835" s="323"/>
    </row>
    <row r="13836" spans="1:1" x14ac:dyDescent="0.25">
      <c r="A13836" s="323"/>
    </row>
    <row r="13837" spans="1:1" x14ac:dyDescent="0.25">
      <c r="A13837" s="323"/>
    </row>
    <row r="13838" spans="1:1" x14ac:dyDescent="0.25">
      <c r="A13838" s="323"/>
    </row>
    <row r="13839" spans="1:1" x14ac:dyDescent="0.25">
      <c r="A13839" s="323"/>
    </row>
    <row r="13840" spans="1:1" x14ac:dyDescent="0.25">
      <c r="A13840" s="323"/>
    </row>
    <row r="13841" spans="1:1" x14ac:dyDescent="0.25">
      <c r="A13841" s="323"/>
    </row>
    <row r="13842" spans="1:1" x14ac:dyDescent="0.25">
      <c r="A13842" s="323"/>
    </row>
    <row r="13843" spans="1:1" x14ac:dyDescent="0.25">
      <c r="A13843" s="323"/>
    </row>
    <row r="13844" spans="1:1" x14ac:dyDescent="0.25">
      <c r="A13844" s="323"/>
    </row>
    <row r="13845" spans="1:1" x14ac:dyDescent="0.25">
      <c r="A13845" s="323"/>
    </row>
    <row r="13846" spans="1:1" x14ac:dyDescent="0.25">
      <c r="A13846" s="323"/>
    </row>
    <row r="13847" spans="1:1" x14ac:dyDescent="0.25">
      <c r="A13847" s="323"/>
    </row>
    <row r="13848" spans="1:1" x14ac:dyDescent="0.25">
      <c r="A13848" s="323"/>
    </row>
    <row r="13849" spans="1:1" x14ac:dyDescent="0.25">
      <c r="A13849" s="323"/>
    </row>
    <row r="13850" spans="1:1" x14ac:dyDescent="0.25">
      <c r="A13850" s="323"/>
    </row>
    <row r="13851" spans="1:1" x14ac:dyDescent="0.25">
      <c r="A13851" s="323"/>
    </row>
    <row r="13852" spans="1:1" x14ac:dyDescent="0.25">
      <c r="A13852" s="323"/>
    </row>
    <row r="13853" spans="1:1" x14ac:dyDescent="0.25">
      <c r="A13853" s="323"/>
    </row>
    <row r="13854" spans="1:1" x14ac:dyDescent="0.25">
      <c r="A13854" s="323"/>
    </row>
    <row r="13855" spans="1:1" x14ac:dyDescent="0.25">
      <c r="A13855" s="323"/>
    </row>
    <row r="13856" spans="1:1" x14ac:dyDescent="0.25">
      <c r="A13856" s="323"/>
    </row>
    <row r="13857" spans="1:1" x14ac:dyDescent="0.25">
      <c r="A13857" s="323"/>
    </row>
    <row r="13858" spans="1:1" x14ac:dyDescent="0.25">
      <c r="A13858" s="323"/>
    </row>
    <row r="13859" spans="1:1" x14ac:dyDescent="0.25">
      <c r="A13859" s="323"/>
    </row>
    <row r="13860" spans="1:1" x14ac:dyDescent="0.25">
      <c r="A13860" s="323"/>
    </row>
    <row r="13861" spans="1:1" x14ac:dyDescent="0.25">
      <c r="A13861" s="323"/>
    </row>
    <row r="13862" spans="1:1" x14ac:dyDescent="0.25">
      <c r="A13862" s="323"/>
    </row>
    <row r="13863" spans="1:1" x14ac:dyDescent="0.25">
      <c r="A13863" s="323"/>
    </row>
    <row r="13864" spans="1:1" x14ac:dyDescent="0.25">
      <c r="A13864" s="323"/>
    </row>
    <row r="13865" spans="1:1" x14ac:dyDescent="0.25">
      <c r="A13865" s="323"/>
    </row>
    <row r="13866" spans="1:1" x14ac:dyDescent="0.25">
      <c r="A13866" s="323"/>
    </row>
    <row r="13867" spans="1:1" x14ac:dyDescent="0.25">
      <c r="A13867" s="323"/>
    </row>
    <row r="13868" spans="1:1" x14ac:dyDescent="0.25">
      <c r="A13868" s="323"/>
    </row>
    <row r="13869" spans="1:1" x14ac:dyDescent="0.25">
      <c r="A13869" s="323"/>
    </row>
    <row r="13870" spans="1:1" x14ac:dyDescent="0.25">
      <c r="A13870" s="323"/>
    </row>
    <row r="13871" spans="1:1" x14ac:dyDescent="0.25">
      <c r="A13871" s="323"/>
    </row>
    <row r="13872" spans="1:1" x14ac:dyDescent="0.25">
      <c r="A13872" s="323"/>
    </row>
    <row r="13873" spans="1:1" x14ac:dyDescent="0.25">
      <c r="A13873" s="323"/>
    </row>
    <row r="13874" spans="1:1" x14ac:dyDescent="0.25">
      <c r="A13874" s="323"/>
    </row>
    <row r="13875" spans="1:1" x14ac:dyDescent="0.25">
      <c r="A13875" s="323"/>
    </row>
    <row r="13876" spans="1:1" x14ac:dyDescent="0.25">
      <c r="A13876" s="323"/>
    </row>
    <row r="13877" spans="1:1" x14ac:dyDescent="0.25">
      <c r="A13877" s="323"/>
    </row>
    <row r="13878" spans="1:1" x14ac:dyDescent="0.25">
      <c r="A13878" s="323"/>
    </row>
    <row r="13879" spans="1:1" x14ac:dyDescent="0.25">
      <c r="A13879" s="323"/>
    </row>
    <row r="13880" spans="1:1" x14ac:dyDescent="0.25">
      <c r="A13880" s="323"/>
    </row>
    <row r="13881" spans="1:1" x14ac:dyDescent="0.25">
      <c r="A13881" s="323"/>
    </row>
    <row r="13882" spans="1:1" x14ac:dyDescent="0.25">
      <c r="A13882" s="323"/>
    </row>
    <row r="13883" spans="1:1" x14ac:dyDescent="0.25">
      <c r="A13883" s="323"/>
    </row>
    <row r="13884" spans="1:1" x14ac:dyDescent="0.25">
      <c r="A13884" s="323"/>
    </row>
    <row r="13885" spans="1:1" x14ac:dyDescent="0.25">
      <c r="A13885" s="323"/>
    </row>
    <row r="13886" spans="1:1" x14ac:dyDescent="0.25">
      <c r="A13886" s="323"/>
    </row>
    <row r="13887" spans="1:1" x14ac:dyDescent="0.25">
      <c r="A13887" s="323"/>
    </row>
    <row r="13888" spans="1:1" x14ac:dyDescent="0.25">
      <c r="A13888" s="323"/>
    </row>
    <row r="13889" spans="1:1" x14ac:dyDescent="0.25">
      <c r="A13889" s="323"/>
    </row>
    <row r="13890" spans="1:1" x14ac:dyDescent="0.25">
      <c r="A13890" s="323"/>
    </row>
    <row r="13891" spans="1:1" x14ac:dyDescent="0.25">
      <c r="A13891" s="323"/>
    </row>
    <row r="13892" spans="1:1" x14ac:dyDescent="0.25">
      <c r="A13892" s="323"/>
    </row>
    <row r="13893" spans="1:1" x14ac:dyDescent="0.25">
      <c r="A13893" s="323"/>
    </row>
    <row r="13894" spans="1:1" x14ac:dyDescent="0.25">
      <c r="A13894" s="323"/>
    </row>
    <row r="13895" spans="1:1" x14ac:dyDescent="0.25">
      <c r="A13895" s="323"/>
    </row>
    <row r="13896" spans="1:1" x14ac:dyDescent="0.25">
      <c r="A13896" s="323"/>
    </row>
    <row r="13897" spans="1:1" x14ac:dyDescent="0.25">
      <c r="A13897" s="323"/>
    </row>
    <row r="13898" spans="1:1" x14ac:dyDescent="0.25">
      <c r="A13898" s="323"/>
    </row>
    <row r="13899" spans="1:1" x14ac:dyDescent="0.25">
      <c r="A13899" s="323"/>
    </row>
    <row r="13900" spans="1:1" x14ac:dyDescent="0.25">
      <c r="A13900" s="323"/>
    </row>
    <row r="13901" spans="1:1" x14ac:dyDescent="0.25">
      <c r="A13901" s="323"/>
    </row>
    <row r="13902" spans="1:1" x14ac:dyDescent="0.25">
      <c r="A13902" s="323"/>
    </row>
    <row r="13903" spans="1:1" x14ac:dyDescent="0.25">
      <c r="A13903" s="323"/>
    </row>
    <row r="13904" spans="1:1" x14ac:dyDescent="0.25">
      <c r="A13904" s="323"/>
    </row>
    <row r="13905" spans="1:1" x14ac:dyDescent="0.25">
      <c r="A13905" s="323"/>
    </row>
    <row r="13906" spans="1:1" x14ac:dyDescent="0.25">
      <c r="A13906" s="323"/>
    </row>
    <row r="13907" spans="1:1" x14ac:dyDescent="0.25">
      <c r="A13907" s="323"/>
    </row>
    <row r="13908" spans="1:1" x14ac:dyDescent="0.25">
      <c r="A13908" s="323"/>
    </row>
    <row r="13909" spans="1:1" x14ac:dyDescent="0.25">
      <c r="A13909" s="323"/>
    </row>
    <row r="13910" spans="1:1" x14ac:dyDescent="0.25">
      <c r="A13910" s="323"/>
    </row>
    <row r="13911" spans="1:1" x14ac:dyDescent="0.25">
      <c r="A13911" s="323"/>
    </row>
    <row r="13912" spans="1:1" x14ac:dyDescent="0.25">
      <c r="A13912" s="323"/>
    </row>
    <row r="13913" spans="1:1" x14ac:dyDescent="0.25">
      <c r="A13913" s="323"/>
    </row>
    <row r="13914" spans="1:1" x14ac:dyDescent="0.25">
      <c r="A13914" s="323"/>
    </row>
    <row r="13915" spans="1:1" x14ac:dyDescent="0.25">
      <c r="A13915" s="323"/>
    </row>
    <row r="13916" spans="1:1" x14ac:dyDescent="0.25">
      <c r="A13916" s="323"/>
    </row>
    <row r="13917" spans="1:1" x14ac:dyDescent="0.25">
      <c r="A13917" s="323"/>
    </row>
    <row r="13918" spans="1:1" x14ac:dyDescent="0.25">
      <c r="A13918" s="323"/>
    </row>
    <row r="13919" spans="1:1" x14ac:dyDescent="0.25">
      <c r="A13919" s="323"/>
    </row>
    <row r="13920" spans="1:1" x14ac:dyDescent="0.25">
      <c r="A13920" s="323"/>
    </row>
    <row r="13921" spans="1:1" x14ac:dyDescent="0.25">
      <c r="A13921" s="323"/>
    </row>
    <row r="13922" spans="1:1" x14ac:dyDescent="0.25">
      <c r="A13922" s="323"/>
    </row>
    <row r="13923" spans="1:1" x14ac:dyDescent="0.25">
      <c r="A13923" s="323"/>
    </row>
    <row r="13924" spans="1:1" x14ac:dyDescent="0.25">
      <c r="A13924" s="323"/>
    </row>
    <row r="13925" spans="1:1" x14ac:dyDescent="0.25">
      <c r="A13925" s="323"/>
    </row>
    <row r="13926" spans="1:1" x14ac:dyDescent="0.25">
      <c r="A13926" s="323"/>
    </row>
    <row r="13927" spans="1:1" x14ac:dyDescent="0.25">
      <c r="A13927" s="323"/>
    </row>
    <row r="13928" spans="1:1" x14ac:dyDescent="0.25">
      <c r="A13928" s="323"/>
    </row>
    <row r="13929" spans="1:1" x14ac:dyDescent="0.25">
      <c r="A13929" s="323"/>
    </row>
    <row r="13930" spans="1:1" x14ac:dyDescent="0.25">
      <c r="A13930" s="323"/>
    </row>
    <row r="13931" spans="1:1" x14ac:dyDescent="0.25">
      <c r="A13931" s="323"/>
    </row>
    <row r="13932" spans="1:1" x14ac:dyDescent="0.25">
      <c r="A13932" s="323"/>
    </row>
    <row r="13933" spans="1:1" x14ac:dyDescent="0.25">
      <c r="A13933" s="323"/>
    </row>
    <row r="13934" spans="1:1" x14ac:dyDescent="0.25">
      <c r="A13934" s="323"/>
    </row>
    <row r="13935" spans="1:1" x14ac:dyDescent="0.25">
      <c r="A13935" s="323"/>
    </row>
    <row r="13936" spans="1:1" x14ac:dyDescent="0.25">
      <c r="A13936" s="323"/>
    </row>
    <row r="13937" spans="1:1" x14ac:dyDescent="0.25">
      <c r="A13937" s="323"/>
    </row>
    <row r="13938" spans="1:1" x14ac:dyDescent="0.25">
      <c r="A13938" s="323"/>
    </row>
    <row r="13939" spans="1:1" x14ac:dyDescent="0.25">
      <c r="A13939" s="323"/>
    </row>
    <row r="13940" spans="1:1" x14ac:dyDescent="0.25">
      <c r="A13940" s="323"/>
    </row>
    <row r="13941" spans="1:1" x14ac:dyDescent="0.25">
      <c r="A13941" s="323"/>
    </row>
    <row r="13942" spans="1:1" x14ac:dyDescent="0.25">
      <c r="A13942" s="323"/>
    </row>
    <row r="13943" spans="1:1" x14ac:dyDescent="0.25">
      <c r="A13943" s="323"/>
    </row>
    <row r="13944" spans="1:1" x14ac:dyDescent="0.25">
      <c r="A13944" s="323"/>
    </row>
    <row r="13945" spans="1:1" x14ac:dyDescent="0.25">
      <c r="A13945" s="323"/>
    </row>
    <row r="13946" spans="1:1" x14ac:dyDescent="0.25">
      <c r="A13946" s="323"/>
    </row>
    <row r="13947" spans="1:1" x14ac:dyDescent="0.25">
      <c r="A13947" s="323"/>
    </row>
    <row r="13948" spans="1:1" x14ac:dyDescent="0.25">
      <c r="A13948" s="323"/>
    </row>
    <row r="13949" spans="1:1" x14ac:dyDescent="0.25">
      <c r="A13949" s="323"/>
    </row>
    <row r="13950" spans="1:1" x14ac:dyDescent="0.25">
      <c r="A13950" s="323"/>
    </row>
    <row r="13951" spans="1:1" x14ac:dyDescent="0.25">
      <c r="A13951" s="323"/>
    </row>
    <row r="13952" spans="1:1" x14ac:dyDescent="0.25">
      <c r="A13952" s="323"/>
    </row>
    <row r="13953" spans="1:1" x14ac:dyDescent="0.25">
      <c r="A13953" s="323"/>
    </row>
    <row r="13954" spans="1:1" x14ac:dyDescent="0.25">
      <c r="A13954" s="323"/>
    </row>
    <row r="13955" spans="1:1" x14ac:dyDescent="0.25">
      <c r="A13955" s="323"/>
    </row>
    <row r="13956" spans="1:1" x14ac:dyDescent="0.25">
      <c r="A13956" s="323"/>
    </row>
    <row r="13957" spans="1:1" x14ac:dyDescent="0.25">
      <c r="A13957" s="323"/>
    </row>
    <row r="13958" spans="1:1" x14ac:dyDescent="0.25">
      <c r="A13958" s="323"/>
    </row>
    <row r="13959" spans="1:1" x14ac:dyDescent="0.25">
      <c r="A13959" s="323"/>
    </row>
    <row r="13960" spans="1:1" x14ac:dyDescent="0.25">
      <c r="A13960" s="323"/>
    </row>
    <row r="13961" spans="1:1" x14ac:dyDescent="0.25">
      <c r="A13961" s="323"/>
    </row>
    <row r="13962" spans="1:1" x14ac:dyDescent="0.25">
      <c r="A13962" s="323"/>
    </row>
    <row r="13963" spans="1:1" x14ac:dyDescent="0.25">
      <c r="A13963" s="323"/>
    </row>
    <row r="13964" spans="1:1" x14ac:dyDescent="0.25">
      <c r="A13964" s="323"/>
    </row>
    <row r="13965" spans="1:1" x14ac:dyDescent="0.25">
      <c r="A13965" s="323"/>
    </row>
    <row r="13966" spans="1:1" x14ac:dyDescent="0.25">
      <c r="A13966" s="323"/>
    </row>
    <row r="13967" spans="1:1" x14ac:dyDescent="0.25">
      <c r="A13967" s="323"/>
    </row>
    <row r="13968" spans="1:1" x14ac:dyDescent="0.25">
      <c r="A13968" s="323"/>
    </row>
    <row r="13969" spans="1:1" x14ac:dyDescent="0.25">
      <c r="A13969" s="323"/>
    </row>
    <row r="13970" spans="1:1" x14ac:dyDescent="0.25">
      <c r="A13970" s="323"/>
    </row>
    <row r="13971" spans="1:1" x14ac:dyDescent="0.25">
      <c r="A13971" s="323"/>
    </row>
    <row r="13972" spans="1:1" x14ac:dyDescent="0.25">
      <c r="A13972" s="323"/>
    </row>
    <row r="13973" spans="1:1" x14ac:dyDescent="0.25">
      <c r="A13973" s="323"/>
    </row>
    <row r="13974" spans="1:1" x14ac:dyDescent="0.25">
      <c r="A13974" s="323"/>
    </row>
    <row r="13975" spans="1:1" x14ac:dyDescent="0.25">
      <c r="A13975" s="323"/>
    </row>
    <row r="13976" spans="1:1" x14ac:dyDescent="0.25">
      <c r="A13976" s="323"/>
    </row>
    <row r="13977" spans="1:1" x14ac:dyDescent="0.25">
      <c r="A13977" s="323"/>
    </row>
    <row r="13978" spans="1:1" x14ac:dyDescent="0.25">
      <c r="A13978" s="323"/>
    </row>
    <row r="13979" spans="1:1" x14ac:dyDescent="0.25">
      <c r="A13979" s="323"/>
    </row>
    <row r="13980" spans="1:1" x14ac:dyDescent="0.25">
      <c r="A13980" s="323"/>
    </row>
    <row r="13981" spans="1:1" x14ac:dyDescent="0.25">
      <c r="A13981" s="323"/>
    </row>
    <row r="13982" spans="1:1" x14ac:dyDescent="0.25">
      <c r="A13982" s="323"/>
    </row>
    <row r="13983" spans="1:1" x14ac:dyDescent="0.25">
      <c r="A13983" s="323"/>
    </row>
    <row r="13984" spans="1:1" x14ac:dyDescent="0.25">
      <c r="A13984" s="323"/>
    </row>
    <row r="13985" spans="1:1" x14ac:dyDescent="0.25">
      <c r="A13985" s="323"/>
    </row>
    <row r="13986" spans="1:1" x14ac:dyDescent="0.25">
      <c r="A13986" s="323"/>
    </row>
    <row r="13987" spans="1:1" x14ac:dyDescent="0.25">
      <c r="A13987" s="323"/>
    </row>
    <row r="13988" spans="1:1" x14ac:dyDescent="0.25">
      <c r="A13988" s="323"/>
    </row>
    <row r="13989" spans="1:1" x14ac:dyDescent="0.25">
      <c r="A13989" s="323"/>
    </row>
    <row r="13990" spans="1:1" x14ac:dyDescent="0.25">
      <c r="A13990" s="323"/>
    </row>
    <row r="13991" spans="1:1" x14ac:dyDescent="0.25">
      <c r="A13991" s="323"/>
    </row>
    <row r="13992" spans="1:1" x14ac:dyDescent="0.25">
      <c r="A13992" s="323"/>
    </row>
    <row r="13993" spans="1:1" x14ac:dyDescent="0.25">
      <c r="A13993" s="323"/>
    </row>
    <row r="13994" spans="1:1" x14ac:dyDescent="0.25">
      <c r="A13994" s="323"/>
    </row>
    <row r="13995" spans="1:1" x14ac:dyDescent="0.25">
      <c r="A13995" s="323"/>
    </row>
    <row r="13996" spans="1:1" x14ac:dyDescent="0.25">
      <c r="A13996" s="323"/>
    </row>
    <row r="13997" spans="1:1" x14ac:dyDescent="0.25">
      <c r="A13997" s="323"/>
    </row>
    <row r="13998" spans="1:1" x14ac:dyDescent="0.25">
      <c r="A13998" s="323"/>
    </row>
    <row r="13999" spans="1:1" x14ac:dyDescent="0.25">
      <c r="A13999" s="323"/>
    </row>
    <row r="14000" spans="1:1" x14ac:dyDescent="0.25">
      <c r="A14000" s="323"/>
    </row>
    <row r="14001" spans="1:1" x14ac:dyDescent="0.25">
      <c r="A14001" s="323"/>
    </row>
    <row r="14002" spans="1:1" x14ac:dyDescent="0.25">
      <c r="A14002" s="323"/>
    </row>
    <row r="14003" spans="1:1" x14ac:dyDescent="0.25">
      <c r="A14003" s="323"/>
    </row>
    <row r="14004" spans="1:1" x14ac:dyDescent="0.25">
      <c r="A14004" s="323"/>
    </row>
    <row r="14005" spans="1:1" x14ac:dyDescent="0.25">
      <c r="A14005" s="323"/>
    </row>
    <row r="14006" spans="1:1" x14ac:dyDescent="0.25">
      <c r="A14006" s="323"/>
    </row>
    <row r="14007" spans="1:1" x14ac:dyDescent="0.25">
      <c r="A14007" s="323"/>
    </row>
    <row r="14008" spans="1:1" x14ac:dyDescent="0.25">
      <c r="A14008" s="323"/>
    </row>
    <row r="14009" spans="1:1" x14ac:dyDescent="0.25">
      <c r="A14009" s="323"/>
    </row>
    <row r="14010" spans="1:1" x14ac:dyDescent="0.25">
      <c r="A14010" s="323"/>
    </row>
    <row r="14011" spans="1:1" x14ac:dyDescent="0.25">
      <c r="A14011" s="323"/>
    </row>
    <row r="14012" spans="1:1" x14ac:dyDescent="0.25">
      <c r="A14012" s="323"/>
    </row>
    <row r="14013" spans="1:1" x14ac:dyDescent="0.25">
      <c r="A14013" s="323"/>
    </row>
    <row r="14014" spans="1:1" x14ac:dyDescent="0.25">
      <c r="A14014" s="323"/>
    </row>
    <row r="14015" spans="1:1" x14ac:dyDescent="0.25">
      <c r="A14015" s="323"/>
    </row>
    <row r="14016" spans="1:1" x14ac:dyDescent="0.25">
      <c r="A14016" s="323"/>
    </row>
    <row r="14017" spans="1:1" x14ac:dyDescent="0.25">
      <c r="A14017" s="323"/>
    </row>
    <row r="14018" spans="1:1" x14ac:dyDescent="0.25">
      <c r="A14018" s="323"/>
    </row>
    <row r="14019" spans="1:1" x14ac:dyDescent="0.25">
      <c r="A14019" s="323"/>
    </row>
    <row r="14020" spans="1:1" x14ac:dyDescent="0.25">
      <c r="A14020" s="323"/>
    </row>
    <row r="14021" spans="1:1" x14ac:dyDescent="0.25">
      <c r="A14021" s="323"/>
    </row>
    <row r="14022" spans="1:1" x14ac:dyDescent="0.25">
      <c r="A14022" s="323"/>
    </row>
    <row r="14023" spans="1:1" x14ac:dyDescent="0.25">
      <c r="A14023" s="323"/>
    </row>
    <row r="14024" spans="1:1" x14ac:dyDescent="0.25">
      <c r="A14024" s="323"/>
    </row>
    <row r="14025" spans="1:1" x14ac:dyDescent="0.25">
      <c r="A14025" s="323"/>
    </row>
    <row r="14026" spans="1:1" x14ac:dyDescent="0.25">
      <c r="A14026" s="323"/>
    </row>
    <row r="14027" spans="1:1" x14ac:dyDescent="0.25">
      <c r="A14027" s="323"/>
    </row>
    <row r="14028" spans="1:1" x14ac:dyDescent="0.25">
      <c r="A14028" s="323"/>
    </row>
    <row r="14029" spans="1:1" x14ac:dyDescent="0.25">
      <c r="A14029" s="323"/>
    </row>
    <row r="14030" spans="1:1" x14ac:dyDescent="0.25">
      <c r="A14030" s="323"/>
    </row>
    <row r="14031" spans="1:1" x14ac:dyDescent="0.25">
      <c r="A14031" s="323"/>
    </row>
    <row r="14032" spans="1:1" x14ac:dyDescent="0.25">
      <c r="A14032" s="323"/>
    </row>
    <row r="14033" spans="1:1" x14ac:dyDescent="0.25">
      <c r="A14033" s="323"/>
    </row>
    <row r="14034" spans="1:1" x14ac:dyDescent="0.25">
      <c r="A14034" s="323"/>
    </row>
    <row r="14035" spans="1:1" x14ac:dyDescent="0.25">
      <c r="A14035" s="323"/>
    </row>
    <row r="14036" spans="1:1" x14ac:dyDescent="0.25">
      <c r="A14036" s="323"/>
    </row>
    <row r="14037" spans="1:1" x14ac:dyDescent="0.25">
      <c r="A14037" s="323"/>
    </row>
    <row r="14038" spans="1:1" x14ac:dyDescent="0.25">
      <c r="A14038" s="323"/>
    </row>
    <row r="14039" spans="1:1" x14ac:dyDescent="0.25">
      <c r="A14039" s="323"/>
    </row>
    <row r="14040" spans="1:1" x14ac:dyDescent="0.25">
      <c r="A14040" s="323"/>
    </row>
    <row r="14041" spans="1:1" x14ac:dyDescent="0.25">
      <c r="A14041" s="323"/>
    </row>
    <row r="14042" spans="1:1" x14ac:dyDescent="0.25">
      <c r="A14042" s="323"/>
    </row>
    <row r="14043" spans="1:1" x14ac:dyDescent="0.25">
      <c r="A14043" s="323"/>
    </row>
    <row r="14044" spans="1:1" x14ac:dyDescent="0.25">
      <c r="A14044" s="323"/>
    </row>
    <row r="14045" spans="1:1" x14ac:dyDescent="0.25">
      <c r="A14045" s="323"/>
    </row>
    <row r="14046" spans="1:1" x14ac:dyDescent="0.25">
      <c r="A14046" s="323"/>
    </row>
    <row r="14047" spans="1:1" x14ac:dyDescent="0.25">
      <c r="A14047" s="323"/>
    </row>
    <row r="14048" spans="1:1" x14ac:dyDescent="0.25">
      <c r="A14048" s="323"/>
    </row>
    <row r="14049" spans="1:1" x14ac:dyDescent="0.25">
      <c r="A14049" s="323"/>
    </row>
    <row r="14050" spans="1:1" x14ac:dyDescent="0.25">
      <c r="A14050" s="323"/>
    </row>
    <row r="14051" spans="1:1" x14ac:dyDescent="0.25">
      <c r="A14051" s="323"/>
    </row>
    <row r="14052" spans="1:1" x14ac:dyDescent="0.25">
      <c r="A14052" s="323"/>
    </row>
    <row r="14053" spans="1:1" x14ac:dyDescent="0.25">
      <c r="A14053" s="323"/>
    </row>
    <row r="14054" spans="1:1" x14ac:dyDescent="0.25">
      <c r="A14054" s="323"/>
    </row>
    <row r="14055" spans="1:1" x14ac:dyDescent="0.25">
      <c r="A14055" s="323"/>
    </row>
    <row r="14056" spans="1:1" x14ac:dyDescent="0.25">
      <c r="A14056" s="323"/>
    </row>
    <row r="14057" spans="1:1" x14ac:dyDescent="0.25">
      <c r="A14057" s="323"/>
    </row>
    <row r="14058" spans="1:1" x14ac:dyDescent="0.25">
      <c r="A14058" s="323"/>
    </row>
    <row r="14059" spans="1:1" x14ac:dyDescent="0.25">
      <c r="A14059" s="323"/>
    </row>
    <row r="14060" spans="1:1" x14ac:dyDescent="0.25">
      <c r="A14060" s="323"/>
    </row>
    <row r="14061" spans="1:1" x14ac:dyDescent="0.25">
      <c r="A14061" s="323"/>
    </row>
    <row r="14062" spans="1:1" x14ac:dyDescent="0.25">
      <c r="A14062" s="323"/>
    </row>
    <row r="14063" spans="1:1" x14ac:dyDescent="0.25">
      <c r="A14063" s="323"/>
    </row>
    <row r="14064" spans="1:1" x14ac:dyDescent="0.25">
      <c r="A14064" s="323"/>
    </row>
    <row r="14065" spans="1:1" x14ac:dyDescent="0.25">
      <c r="A14065" s="323"/>
    </row>
    <row r="14066" spans="1:1" x14ac:dyDescent="0.25">
      <c r="A14066" s="323"/>
    </row>
    <row r="14067" spans="1:1" x14ac:dyDescent="0.25">
      <c r="A14067" s="323"/>
    </row>
    <row r="14068" spans="1:1" x14ac:dyDescent="0.25">
      <c r="A14068" s="323"/>
    </row>
    <row r="14069" spans="1:1" x14ac:dyDescent="0.25">
      <c r="A14069" s="323"/>
    </row>
    <row r="14070" spans="1:1" x14ac:dyDescent="0.25">
      <c r="A14070" s="323"/>
    </row>
    <row r="14071" spans="1:1" x14ac:dyDescent="0.25">
      <c r="A14071" s="323"/>
    </row>
    <row r="14072" spans="1:1" x14ac:dyDescent="0.25">
      <c r="A14072" s="323"/>
    </row>
    <row r="14073" spans="1:1" x14ac:dyDescent="0.25">
      <c r="A14073" s="323"/>
    </row>
    <row r="14074" spans="1:1" x14ac:dyDescent="0.25">
      <c r="A14074" s="323"/>
    </row>
    <row r="14075" spans="1:1" x14ac:dyDescent="0.25">
      <c r="A14075" s="323"/>
    </row>
    <row r="14076" spans="1:1" x14ac:dyDescent="0.25">
      <c r="A14076" s="323"/>
    </row>
    <row r="14077" spans="1:1" x14ac:dyDescent="0.25">
      <c r="A14077" s="323"/>
    </row>
    <row r="14078" spans="1:1" x14ac:dyDescent="0.25">
      <c r="A14078" s="323"/>
    </row>
    <row r="14079" spans="1:1" x14ac:dyDescent="0.25">
      <c r="A14079" s="323"/>
    </row>
    <row r="14080" spans="1:1" x14ac:dyDescent="0.25">
      <c r="A14080" s="323"/>
    </row>
    <row r="14081" spans="1:1" x14ac:dyDescent="0.25">
      <c r="A14081" s="323"/>
    </row>
    <row r="14082" spans="1:1" x14ac:dyDescent="0.25">
      <c r="A14082" s="323"/>
    </row>
    <row r="14083" spans="1:1" x14ac:dyDescent="0.25">
      <c r="A14083" s="323"/>
    </row>
    <row r="14084" spans="1:1" x14ac:dyDescent="0.25">
      <c r="A14084" s="323"/>
    </row>
    <row r="14085" spans="1:1" x14ac:dyDescent="0.25">
      <c r="A14085" s="323"/>
    </row>
    <row r="14086" spans="1:1" x14ac:dyDescent="0.25">
      <c r="A14086" s="323"/>
    </row>
    <row r="14087" spans="1:1" x14ac:dyDescent="0.25">
      <c r="A14087" s="323"/>
    </row>
    <row r="14088" spans="1:1" x14ac:dyDescent="0.25">
      <c r="A14088" s="323"/>
    </row>
    <row r="14089" spans="1:1" x14ac:dyDescent="0.25">
      <c r="A14089" s="323"/>
    </row>
    <row r="14090" spans="1:1" x14ac:dyDescent="0.25">
      <c r="A14090" s="323"/>
    </row>
    <row r="14091" spans="1:1" x14ac:dyDescent="0.25">
      <c r="A14091" s="323"/>
    </row>
    <row r="14092" spans="1:1" x14ac:dyDescent="0.25">
      <c r="A14092" s="323"/>
    </row>
    <row r="14093" spans="1:1" x14ac:dyDescent="0.25">
      <c r="A14093" s="323"/>
    </row>
    <row r="14094" spans="1:1" x14ac:dyDescent="0.25">
      <c r="A14094" s="323"/>
    </row>
    <row r="14095" spans="1:1" x14ac:dyDescent="0.25">
      <c r="A14095" s="323"/>
    </row>
    <row r="14096" spans="1:1" x14ac:dyDescent="0.25">
      <c r="A14096" s="323"/>
    </row>
    <row r="14097" spans="1:1" x14ac:dyDescent="0.25">
      <c r="A14097" s="323"/>
    </row>
    <row r="14098" spans="1:1" x14ac:dyDescent="0.25">
      <c r="A14098" s="323"/>
    </row>
    <row r="14099" spans="1:1" x14ac:dyDescent="0.25">
      <c r="A14099" s="323"/>
    </row>
    <row r="14100" spans="1:1" x14ac:dyDescent="0.25">
      <c r="A14100" s="323"/>
    </row>
    <row r="14101" spans="1:1" x14ac:dyDescent="0.25">
      <c r="A14101" s="323"/>
    </row>
    <row r="14102" spans="1:1" x14ac:dyDescent="0.25">
      <c r="A14102" s="323"/>
    </row>
    <row r="14103" spans="1:1" x14ac:dyDescent="0.25">
      <c r="A14103" s="323"/>
    </row>
    <row r="14104" spans="1:1" x14ac:dyDescent="0.25">
      <c r="A14104" s="323"/>
    </row>
    <row r="14105" spans="1:1" x14ac:dyDescent="0.25">
      <c r="A14105" s="323"/>
    </row>
    <row r="14106" spans="1:1" x14ac:dyDescent="0.25">
      <c r="A14106" s="323"/>
    </row>
    <row r="14107" spans="1:1" x14ac:dyDescent="0.25">
      <c r="A14107" s="323"/>
    </row>
    <row r="14108" spans="1:1" x14ac:dyDescent="0.25">
      <c r="A14108" s="323"/>
    </row>
    <row r="14109" spans="1:1" x14ac:dyDescent="0.25">
      <c r="A14109" s="323"/>
    </row>
    <row r="14110" spans="1:1" x14ac:dyDescent="0.25">
      <c r="A14110" s="323"/>
    </row>
    <row r="14111" spans="1:1" x14ac:dyDescent="0.25">
      <c r="A14111" s="323"/>
    </row>
    <row r="14112" spans="1:1" x14ac:dyDescent="0.25">
      <c r="A14112" s="323"/>
    </row>
    <row r="14113" spans="1:1" x14ac:dyDescent="0.25">
      <c r="A14113" s="323"/>
    </row>
    <row r="14114" spans="1:1" x14ac:dyDescent="0.25">
      <c r="A14114" s="323"/>
    </row>
    <row r="14115" spans="1:1" x14ac:dyDescent="0.25">
      <c r="A14115" s="323"/>
    </row>
    <row r="14116" spans="1:1" x14ac:dyDescent="0.25">
      <c r="A14116" s="323"/>
    </row>
    <row r="14117" spans="1:1" x14ac:dyDescent="0.25">
      <c r="A14117" s="323"/>
    </row>
    <row r="14118" spans="1:1" x14ac:dyDescent="0.25">
      <c r="A14118" s="323"/>
    </row>
    <row r="14119" spans="1:1" x14ac:dyDescent="0.25">
      <c r="A14119" s="323"/>
    </row>
    <row r="14120" spans="1:1" x14ac:dyDescent="0.25">
      <c r="A14120" s="323"/>
    </row>
    <row r="14121" spans="1:1" x14ac:dyDescent="0.25">
      <c r="A14121" s="323"/>
    </row>
    <row r="14122" spans="1:1" x14ac:dyDescent="0.25">
      <c r="A14122" s="323"/>
    </row>
    <row r="14123" spans="1:1" x14ac:dyDescent="0.25">
      <c r="A14123" s="323"/>
    </row>
    <row r="14124" spans="1:1" x14ac:dyDescent="0.25">
      <c r="A14124" s="323"/>
    </row>
    <row r="14125" spans="1:1" x14ac:dyDescent="0.25">
      <c r="A14125" s="323"/>
    </row>
    <row r="14126" spans="1:1" x14ac:dyDescent="0.25">
      <c r="A14126" s="323"/>
    </row>
    <row r="14127" spans="1:1" x14ac:dyDescent="0.25">
      <c r="A14127" s="323"/>
    </row>
    <row r="14128" spans="1:1" x14ac:dyDescent="0.25">
      <c r="A14128" s="323"/>
    </row>
    <row r="14129" spans="1:1" x14ac:dyDescent="0.25">
      <c r="A14129" s="323"/>
    </row>
    <row r="14130" spans="1:1" x14ac:dyDescent="0.25">
      <c r="A14130" s="323"/>
    </row>
    <row r="14131" spans="1:1" x14ac:dyDescent="0.25">
      <c r="A14131" s="323"/>
    </row>
    <row r="14132" spans="1:1" x14ac:dyDescent="0.25">
      <c r="A14132" s="323"/>
    </row>
    <row r="14133" spans="1:1" x14ac:dyDescent="0.25">
      <c r="A14133" s="323"/>
    </row>
    <row r="14134" spans="1:1" x14ac:dyDescent="0.25">
      <c r="A14134" s="323"/>
    </row>
    <row r="14135" spans="1:1" x14ac:dyDescent="0.25">
      <c r="A14135" s="323"/>
    </row>
    <row r="14136" spans="1:1" x14ac:dyDescent="0.25">
      <c r="A14136" s="323"/>
    </row>
    <row r="14137" spans="1:1" x14ac:dyDescent="0.25">
      <c r="A14137" s="323"/>
    </row>
    <row r="14138" spans="1:1" x14ac:dyDescent="0.25">
      <c r="A14138" s="323"/>
    </row>
    <row r="14139" spans="1:1" x14ac:dyDescent="0.25">
      <c r="A14139" s="323"/>
    </row>
    <row r="14140" spans="1:1" x14ac:dyDescent="0.25">
      <c r="A14140" s="323"/>
    </row>
    <row r="14141" spans="1:1" x14ac:dyDescent="0.25">
      <c r="A14141" s="323"/>
    </row>
    <row r="14142" spans="1:1" x14ac:dyDescent="0.25">
      <c r="A14142" s="323"/>
    </row>
    <row r="14143" spans="1:1" x14ac:dyDescent="0.25">
      <c r="A14143" s="323"/>
    </row>
    <row r="14144" spans="1:1" x14ac:dyDescent="0.25">
      <c r="A14144" s="323"/>
    </row>
    <row r="14145" spans="1:1" x14ac:dyDescent="0.25">
      <c r="A14145" s="323"/>
    </row>
    <row r="14146" spans="1:1" x14ac:dyDescent="0.25">
      <c r="A14146" s="323"/>
    </row>
    <row r="14147" spans="1:1" x14ac:dyDescent="0.25">
      <c r="A14147" s="323"/>
    </row>
    <row r="14148" spans="1:1" x14ac:dyDescent="0.25">
      <c r="A14148" s="323"/>
    </row>
    <row r="14149" spans="1:1" x14ac:dyDescent="0.25">
      <c r="A14149" s="323"/>
    </row>
    <row r="14150" spans="1:1" x14ac:dyDescent="0.25">
      <c r="A14150" s="323"/>
    </row>
    <row r="14151" spans="1:1" x14ac:dyDescent="0.25">
      <c r="A14151" s="323"/>
    </row>
    <row r="14152" spans="1:1" x14ac:dyDescent="0.25">
      <c r="A14152" s="323"/>
    </row>
    <row r="14153" spans="1:1" x14ac:dyDescent="0.25">
      <c r="A14153" s="323"/>
    </row>
    <row r="14154" spans="1:1" x14ac:dyDescent="0.25">
      <c r="A14154" s="323"/>
    </row>
    <row r="14155" spans="1:1" x14ac:dyDescent="0.25">
      <c r="A14155" s="323"/>
    </row>
    <row r="14156" spans="1:1" x14ac:dyDescent="0.25">
      <c r="A14156" s="323"/>
    </row>
    <row r="14157" spans="1:1" x14ac:dyDescent="0.25">
      <c r="A14157" s="323"/>
    </row>
    <row r="14158" spans="1:1" x14ac:dyDescent="0.25">
      <c r="A14158" s="323"/>
    </row>
    <row r="14159" spans="1:1" x14ac:dyDescent="0.25">
      <c r="A14159" s="323"/>
    </row>
    <row r="14160" spans="1:1" x14ac:dyDescent="0.25">
      <c r="A14160" s="323"/>
    </row>
    <row r="14161" spans="1:1" x14ac:dyDescent="0.25">
      <c r="A14161" s="323"/>
    </row>
    <row r="14162" spans="1:1" x14ac:dyDescent="0.25">
      <c r="A14162" s="323"/>
    </row>
    <row r="14163" spans="1:1" x14ac:dyDescent="0.25">
      <c r="A14163" s="323"/>
    </row>
    <row r="14164" spans="1:1" x14ac:dyDescent="0.25">
      <c r="A14164" s="323"/>
    </row>
    <row r="14165" spans="1:1" x14ac:dyDescent="0.25">
      <c r="A14165" s="323"/>
    </row>
    <row r="14166" spans="1:1" x14ac:dyDescent="0.25">
      <c r="A14166" s="323"/>
    </row>
    <row r="14167" spans="1:1" x14ac:dyDescent="0.25">
      <c r="A14167" s="323"/>
    </row>
    <row r="14168" spans="1:1" x14ac:dyDescent="0.25">
      <c r="A14168" s="323"/>
    </row>
    <row r="14169" spans="1:1" x14ac:dyDescent="0.25">
      <c r="A14169" s="323"/>
    </row>
    <row r="14170" spans="1:1" x14ac:dyDescent="0.25">
      <c r="A14170" s="323"/>
    </row>
    <row r="14171" spans="1:1" x14ac:dyDescent="0.25">
      <c r="A14171" s="323"/>
    </row>
    <row r="14172" spans="1:1" x14ac:dyDescent="0.25">
      <c r="A14172" s="323"/>
    </row>
    <row r="14173" spans="1:1" x14ac:dyDescent="0.25">
      <c r="A14173" s="323"/>
    </row>
    <row r="14174" spans="1:1" x14ac:dyDescent="0.25">
      <c r="A14174" s="323"/>
    </row>
    <row r="14175" spans="1:1" x14ac:dyDescent="0.25">
      <c r="A14175" s="323"/>
    </row>
    <row r="14176" spans="1:1" x14ac:dyDescent="0.25">
      <c r="A14176" s="323"/>
    </row>
    <row r="14177" spans="1:1" x14ac:dyDescent="0.25">
      <c r="A14177" s="323"/>
    </row>
    <row r="14178" spans="1:1" x14ac:dyDescent="0.25">
      <c r="A14178" s="323"/>
    </row>
    <row r="14179" spans="1:1" x14ac:dyDescent="0.25">
      <c r="A14179" s="323"/>
    </row>
    <row r="14180" spans="1:1" x14ac:dyDescent="0.25">
      <c r="A14180" s="323"/>
    </row>
    <row r="14181" spans="1:1" x14ac:dyDescent="0.25">
      <c r="A14181" s="323"/>
    </row>
    <row r="14182" spans="1:1" x14ac:dyDescent="0.25">
      <c r="A14182" s="323"/>
    </row>
    <row r="14183" spans="1:1" x14ac:dyDescent="0.25">
      <c r="A14183" s="323"/>
    </row>
    <row r="14184" spans="1:1" x14ac:dyDescent="0.25">
      <c r="A14184" s="323"/>
    </row>
    <row r="14185" spans="1:1" x14ac:dyDescent="0.25">
      <c r="A14185" s="323"/>
    </row>
    <row r="14186" spans="1:1" x14ac:dyDescent="0.25">
      <c r="A14186" s="323"/>
    </row>
    <row r="14187" spans="1:1" x14ac:dyDescent="0.25">
      <c r="A14187" s="323"/>
    </row>
    <row r="14188" spans="1:1" x14ac:dyDescent="0.25">
      <c r="A14188" s="323"/>
    </row>
    <row r="14189" spans="1:1" x14ac:dyDescent="0.25">
      <c r="A14189" s="323"/>
    </row>
    <row r="14190" spans="1:1" x14ac:dyDescent="0.25">
      <c r="A14190" s="323"/>
    </row>
    <row r="14191" spans="1:1" x14ac:dyDescent="0.25">
      <c r="A14191" s="323"/>
    </row>
    <row r="14192" spans="1:1" x14ac:dyDescent="0.25">
      <c r="A14192" s="323"/>
    </row>
    <row r="14193" spans="1:1" x14ac:dyDescent="0.25">
      <c r="A14193" s="323"/>
    </row>
    <row r="14194" spans="1:1" x14ac:dyDescent="0.25">
      <c r="A14194" s="323"/>
    </row>
    <row r="14195" spans="1:1" x14ac:dyDescent="0.25">
      <c r="A14195" s="323"/>
    </row>
    <row r="14196" spans="1:1" x14ac:dyDescent="0.25">
      <c r="A14196" s="323"/>
    </row>
    <row r="14197" spans="1:1" x14ac:dyDescent="0.25">
      <c r="A14197" s="323"/>
    </row>
    <row r="14198" spans="1:1" x14ac:dyDescent="0.25">
      <c r="A14198" s="323"/>
    </row>
    <row r="14199" spans="1:1" x14ac:dyDescent="0.25">
      <c r="A14199" s="323"/>
    </row>
    <row r="14200" spans="1:1" x14ac:dyDescent="0.25">
      <c r="A14200" s="323"/>
    </row>
    <row r="14201" spans="1:1" x14ac:dyDescent="0.25">
      <c r="A14201" s="323"/>
    </row>
    <row r="14202" spans="1:1" x14ac:dyDescent="0.25">
      <c r="A14202" s="323"/>
    </row>
    <row r="14203" spans="1:1" x14ac:dyDescent="0.25">
      <c r="A14203" s="323"/>
    </row>
    <row r="14204" spans="1:1" x14ac:dyDescent="0.25">
      <c r="A14204" s="323"/>
    </row>
    <row r="14205" spans="1:1" x14ac:dyDescent="0.25">
      <c r="A14205" s="323"/>
    </row>
    <row r="14206" spans="1:1" x14ac:dyDescent="0.25">
      <c r="A14206" s="323"/>
    </row>
    <row r="14207" spans="1:1" x14ac:dyDescent="0.25">
      <c r="A14207" s="323"/>
    </row>
    <row r="14208" spans="1:1" x14ac:dyDescent="0.25">
      <c r="A14208" s="323"/>
    </row>
    <row r="14209" spans="1:1" x14ac:dyDescent="0.25">
      <c r="A14209" s="323"/>
    </row>
    <row r="14210" spans="1:1" x14ac:dyDescent="0.25">
      <c r="A14210" s="323"/>
    </row>
    <row r="14211" spans="1:1" x14ac:dyDescent="0.25">
      <c r="A14211" s="323"/>
    </row>
    <row r="14212" spans="1:1" x14ac:dyDescent="0.25">
      <c r="A14212" s="323"/>
    </row>
    <row r="14213" spans="1:1" x14ac:dyDescent="0.25">
      <c r="A14213" s="323"/>
    </row>
    <row r="14214" spans="1:1" x14ac:dyDescent="0.25">
      <c r="A14214" s="323"/>
    </row>
    <row r="14215" spans="1:1" x14ac:dyDescent="0.25">
      <c r="A14215" s="323"/>
    </row>
    <row r="14216" spans="1:1" x14ac:dyDescent="0.25">
      <c r="A14216" s="323"/>
    </row>
    <row r="14217" spans="1:1" x14ac:dyDescent="0.25">
      <c r="A14217" s="323"/>
    </row>
    <row r="14218" spans="1:1" x14ac:dyDescent="0.25">
      <c r="A14218" s="323"/>
    </row>
    <row r="14219" spans="1:1" x14ac:dyDescent="0.25">
      <c r="A14219" s="323"/>
    </row>
    <row r="14220" spans="1:1" x14ac:dyDescent="0.25">
      <c r="A14220" s="323"/>
    </row>
    <row r="14221" spans="1:1" x14ac:dyDescent="0.25">
      <c r="A14221" s="323"/>
    </row>
    <row r="14222" spans="1:1" x14ac:dyDescent="0.25">
      <c r="A14222" s="323"/>
    </row>
    <row r="14223" spans="1:1" x14ac:dyDescent="0.25">
      <c r="A14223" s="323"/>
    </row>
    <row r="14224" spans="1:1" x14ac:dyDescent="0.25">
      <c r="A14224" s="323"/>
    </row>
    <row r="14225" spans="1:1" x14ac:dyDescent="0.25">
      <c r="A14225" s="323"/>
    </row>
    <row r="14226" spans="1:1" x14ac:dyDescent="0.25">
      <c r="A14226" s="323"/>
    </row>
    <row r="14227" spans="1:1" x14ac:dyDescent="0.25">
      <c r="A14227" s="323"/>
    </row>
    <row r="14228" spans="1:1" x14ac:dyDescent="0.25">
      <c r="A14228" s="323"/>
    </row>
    <row r="14229" spans="1:1" x14ac:dyDescent="0.25">
      <c r="A14229" s="323"/>
    </row>
    <row r="14230" spans="1:1" x14ac:dyDescent="0.25">
      <c r="A14230" s="323"/>
    </row>
    <row r="14231" spans="1:1" x14ac:dyDescent="0.25">
      <c r="A14231" s="323"/>
    </row>
    <row r="14232" spans="1:1" x14ac:dyDescent="0.25">
      <c r="A14232" s="323"/>
    </row>
    <row r="14233" spans="1:1" x14ac:dyDescent="0.25">
      <c r="A14233" s="323"/>
    </row>
    <row r="14234" spans="1:1" x14ac:dyDescent="0.25">
      <c r="A14234" s="323"/>
    </row>
    <row r="14235" spans="1:1" x14ac:dyDescent="0.25">
      <c r="A14235" s="323"/>
    </row>
    <row r="14236" spans="1:1" x14ac:dyDescent="0.25">
      <c r="A14236" s="323"/>
    </row>
    <row r="14237" spans="1:1" x14ac:dyDescent="0.25">
      <c r="A14237" s="323"/>
    </row>
    <row r="14238" spans="1:1" x14ac:dyDescent="0.25">
      <c r="A14238" s="323"/>
    </row>
    <row r="14239" spans="1:1" x14ac:dyDescent="0.25">
      <c r="A14239" s="323"/>
    </row>
    <row r="14240" spans="1:1" x14ac:dyDescent="0.25">
      <c r="A14240" s="323"/>
    </row>
    <row r="14241" spans="1:1" x14ac:dyDescent="0.25">
      <c r="A14241" s="323"/>
    </row>
    <row r="14242" spans="1:1" x14ac:dyDescent="0.25">
      <c r="A14242" s="323"/>
    </row>
    <row r="14243" spans="1:1" x14ac:dyDescent="0.25">
      <c r="A14243" s="323"/>
    </row>
    <row r="14244" spans="1:1" x14ac:dyDescent="0.25">
      <c r="A14244" s="323"/>
    </row>
    <row r="14245" spans="1:1" x14ac:dyDescent="0.25">
      <c r="A14245" s="323"/>
    </row>
    <row r="14246" spans="1:1" x14ac:dyDescent="0.25">
      <c r="A14246" s="323"/>
    </row>
    <row r="14247" spans="1:1" x14ac:dyDescent="0.25">
      <c r="A14247" s="323"/>
    </row>
    <row r="14248" spans="1:1" x14ac:dyDescent="0.25">
      <c r="A14248" s="323"/>
    </row>
    <row r="14249" spans="1:1" x14ac:dyDescent="0.25">
      <c r="A14249" s="323"/>
    </row>
    <row r="14250" spans="1:1" x14ac:dyDescent="0.25">
      <c r="A14250" s="323"/>
    </row>
    <row r="14251" spans="1:1" x14ac:dyDescent="0.25">
      <c r="A14251" s="323"/>
    </row>
    <row r="14252" spans="1:1" x14ac:dyDescent="0.25">
      <c r="A14252" s="323"/>
    </row>
    <row r="14253" spans="1:1" x14ac:dyDescent="0.25">
      <c r="A14253" s="323"/>
    </row>
    <row r="14254" spans="1:1" x14ac:dyDescent="0.25">
      <c r="A14254" s="323"/>
    </row>
    <row r="14255" spans="1:1" x14ac:dyDescent="0.25">
      <c r="A14255" s="323"/>
    </row>
    <row r="14256" spans="1:1" x14ac:dyDescent="0.25">
      <c r="A14256" s="323"/>
    </row>
    <row r="14257" spans="1:1" x14ac:dyDescent="0.25">
      <c r="A14257" s="323"/>
    </row>
    <row r="14258" spans="1:1" x14ac:dyDescent="0.25">
      <c r="A14258" s="323"/>
    </row>
    <row r="14259" spans="1:1" x14ac:dyDescent="0.25">
      <c r="A14259" s="323"/>
    </row>
    <row r="14260" spans="1:1" x14ac:dyDescent="0.25">
      <c r="A14260" s="323"/>
    </row>
    <row r="14261" spans="1:1" x14ac:dyDescent="0.25">
      <c r="A14261" s="323"/>
    </row>
    <row r="14262" spans="1:1" x14ac:dyDescent="0.25">
      <c r="A14262" s="323"/>
    </row>
    <row r="14263" spans="1:1" x14ac:dyDescent="0.25">
      <c r="A14263" s="323"/>
    </row>
    <row r="14264" spans="1:1" x14ac:dyDescent="0.25">
      <c r="A14264" s="323"/>
    </row>
    <row r="14265" spans="1:1" x14ac:dyDescent="0.25">
      <c r="A14265" s="323"/>
    </row>
    <row r="14266" spans="1:1" x14ac:dyDescent="0.25">
      <c r="A14266" s="323"/>
    </row>
    <row r="14267" spans="1:1" x14ac:dyDescent="0.25">
      <c r="A14267" s="323"/>
    </row>
    <row r="14268" spans="1:1" x14ac:dyDescent="0.25">
      <c r="A14268" s="323"/>
    </row>
    <row r="14269" spans="1:1" x14ac:dyDescent="0.25">
      <c r="A14269" s="323"/>
    </row>
    <row r="14270" spans="1:1" x14ac:dyDescent="0.25">
      <c r="A14270" s="323"/>
    </row>
    <row r="14271" spans="1:1" x14ac:dyDescent="0.25">
      <c r="A14271" s="323"/>
    </row>
    <row r="14272" spans="1:1" x14ac:dyDescent="0.25">
      <c r="A14272" s="323"/>
    </row>
    <row r="14273" spans="1:1" x14ac:dyDescent="0.25">
      <c r="A14273" s="323"/>
    </row>
    <row r="14274" spans="1:1" x14ac:dyDescent="0.25">
      <c r="A14274" s="323"/>
    </row>
    <row r="14275" spans="1:1" x14ac:dyDescent="0.25">
      <c r="A14275" s="323"/>
    </row>
    <row r="14276" spans="1:1" x14ac:dyDescent="0.25">
      <c r="A14276" s="323"/>
    </row>
    <row r="14277" spans="1:1" x14ac:dyDescent="0.25">
      <c r="A14277" s="323"/>
    </row>
    <row r="14278" spans="1:1" x14ac:dyDescent="0.25">
      <c r="A14278" s="323"/>
    </row>
    <row r="14279" spans="1:1" x14ac:dyDescent="0.25">
      <c r="A14279" s="323"/>
    </row>
    <row r="14280" spans="1:1" x14ac:dyDescent="0.25">
      <c r="A14280" s="323"/>
    </row>
    <row r="14281" spans="1:1" x14ac:dyDescent="0.25">
      <c r="A14281" s="323"/>
    </row>
    <row r="14282" spans="1:1" x14ac:dyDescent="0.25">
      <c r="A14282" s="323"/>
    </row>
    <row r="14283" spans="1:1" x14ac:dyDescent="0.25">
      <c r="A14283" s="323"/>
    </row>
    <row r="14284" spans="1:1" x14ac:dyDescent="0.25">
      <c r="A14284" s="323"/>
    </row>
    <row r="14285" spans="1:1" x14ac:dyDescent="0.25">
      <c r="A14285" s="323"/>
    </row>
    <row r="14286" spans="1:1" x14ac:dyDescent="0.25">
      <c r="A14286" s="323"/>
    </row>
    <row r="14287" spans="1:1" x14ac:dyDescent="0.25">
      <c r="A14287" s="323"/>
    </row>
    <row r="14288" spans="1:1" x14ac:dyDescent="0.25">
      <c r="A14288" s="323"/>
    </row>
    <row r="14289" spans="1:1" x14ac:dyDescent="0.25">
      <c r="A14289" s="323"/>
    </row>
    <row r="14290" spans="1:1" x14ac:dyDescent="0.25">
      <c r="A14290" s="323"/>
    </row>
    <row r="14291" spans="1:1" x14ac:dyDescent="0.25">
      <c r="A14291" s="323"/>
    </row>
    <row r="14292" spans="1:1" x14ac:dyDescent="0.25">
      <c r="A14292" s="323"/>
    </row>
    <row r="14293" spans="1:1" x14ac:dyDescent="0.25">
      <c r="A14293" s="323"/>
    </row>
    <row r="14294" spans="1:1" x14ac:dyDescent="0.25">
      <c r="A14294" s="323"/>
    </row>
    <row r="14295" spans="1:1" x14ac:dyDescent="0.25">
      <c r="A14295" s="323"/>
    </row>
    <row r="14296" spans="1:1" x14ac:dyDescent="0.25">
      <c r="A14296" s="323"/>
    </row>
    <row r="14297" spans="1:1" x14ac:dyDescent="0.25">
      <c r="A14297" s="323"/>
    </row>
    <row r="14298" spans="1:1" x14ac:dyDescent="0.25">
      <c r="A14298" s="323"/>
    </row>
    <row r="14299" spans="1:1" x14ac:dyDescent="0.25">
      <c r="A14299" s="323"/>
    </row>
    <row r="14300" spans="1:1" x14ac:dyDescent="0.25">
      <c r="A14300" s="323"/>
    </row>
    <row r="14301" spans="1:1" x14ac:dyDescent="0.25">
      <c r="A14301" s="323"/>
    </row>
    <row r="14302" spans="1:1" x14ac:dyDescent="0.25">
      <c r="A14302" s="323"/>
    </row>
    <row r="14303" spans="1:1" x14ac:dyDescent="0.25">
      <c r="A14303" s="323"/>
    </row>
    <row r="14304" spans="1:1" x14ac:dyDescent="0.25">
      <c r="A14304" s="323"/>
    </row>
    <row r="14305" spans="1:1" x14ac:dyDescent="0.25">
      <c r="A14305" s="323"/>
    </row>
    <row r="14306" spans="1:1" x14ac:dyDescent="0.25">
      <c r="A14306" s="323"/>
    </row>
    <row r="14307" spans="1:1" x14ac:dyDescent="0.25">
      <c r="A14307" s="323"/>
    </row>
    <row r="14308" spans="1:1" x14ac:dyDescent="0.25">
      <c r="A14308" s="323"/>
    </row>
    <row r="14309" spans="1:1" x14ac:dyDescent="0.25">
      <c r="A14309" s="323"/>
    </row>
    <row r="14310" spans="1:1" x14ac:dyDescent="0.25">
      <c r="A14310" s="323"/>
    </row>
    <row r="14311" spans="1:1" x14ac:dyDescent="0.25">
      <c r="A14311" s="323"/>
    </row>
    <row r="14312" spans="1:1" x14ac:dyDescent="0.25">
      <c r="A14312" s="323"/>
    </row>
    <row r="14313" spans="1:1" x14ac:dyDescent="0.25">
      <c r="A14313" s="323"/>
    </row>
    <row r="14314" spans="1:1" x14ac:dyDescent="0.25">
      <c r="A14314" s="323"/>
    </row>
    <row r="14315" spans="1:1" x14ac:dyDescent="0.25">
      <c r="A14315" s="323"/>
    </row>
    <row r="14316" spans="1:1" x14ac:dyDescent="0.25">
      <c r="A14316" s="323"/>
    </row>
    <row r="14317" spans="1:1" x14ac:dyDescent="0.25">
      <c r="A14317" s="323"/>
    </row>
    <row r="14318" spans="1:1" x14ac:dyDescent="0.25">
      <c r="A14318" s="323"/>
    </row>
    <row r="14319" spans="1:1" x14ac:dyDescent="0.25">
      <c r="A14319" s="323"/>
    </row>
    <row r="14320" spans="1:1" x14ac:dyDescent="0.25">
      <c r="A14320" s="323"/>
    </row>
    <row r="14321" spans="1:1" x14ac:dyDescent="0.25">
      <c r="A14321" s="323"/>
    </row>
    <row r="14322" spans="1:1" x14ac:dyDescent="0.25">
      <c r="A14322" s="323"/>
    </row>
    <row r="14323" spans="1:1" x14ac:dyDescent="0.25">
      <c r="A14323" s="323"/>
    </row>
    <row r="14324" spans="1:1" x14ac:dyDescent="0.25">
      <c r="A14324" s="323"/>
    </row>
    <row r="14325" spans="1:1" x14ac:dyDescent="0.25">
      <c r="A14325" s="323"/>
    </row>
    <row r="14326" spans="1:1" x14ac:dyDescent="0.25">
      <c r="A14326" s="323"/>
    </row>
    <row r="14327" spans="1:1" x14ac:dyDescent="0.25">
      <c r="A14327" s="323"/>
    </row>
    <row r="14328" spans="1:1" x14ac:dyDescent="0.25">
      <c r="A14328" s="323"/>
    </row>
    <row r="14329" spans="1:1" x14ac:dyDescent="0.25">
      <c r="A14329" s="323"/>
    </row>
    <row r="14330" spans="1:1" x14ac:dyDescent="0.25">
      <c r="A14330" s="323"/>
    </row>
    <row r="14331" spans="1:1" x14ac:dyDescent="0.25">
      <c r="A14331" s="323"/>
    </row>
    <row r="14332" spans="1:1" x14ac:dyDescent="0.25">
      <c r="A14332" s="323"/>
    </row>
    <row r="14333" spans="1:1" x14ac:dyDescent="0.25">
      <c r="A14333" s="323"/>
    </row>
    <row r="14334" spans="1:1" x14ac:dyDescent="0.25">
      <c r="A14334" s="323"/>
    </row>
    <row r="14335" spans="1:1" x14ac:dyDescent="0.25">
      <c r="A14335" s="323"/>
    </row>
    <row r="14336" spans="1:1" x14ac:dyDescent="0.25">
      <c r="A14336" s="323"/>
    </row>
    <row r="14337" spans="1:1" x14ac:dyDescent="0.25">
      <c r="A14337" s="323"/>
    </row>
    <row r="14338" spans="1:1" x14ac:dyDescent="0.25">
      <c r="A14338" s="323"/>
    </row>
    <row r="14339" spans="1:1" x14ac:dyDescent="0.25">
      <c r="A14339" s="323"/>
    </row>
    <row r="14340" spans="1:1" x14ac:dyDescent="0.25">
      <c r="A14340" s="323"/>
    </row>
    <row r="14341" spans="1:1" x14ac:dyDescent="0.25">
      <c r="A14341" s="323"/>
    </row>
    <row r="14342" spans="1:1" x14ac:dyDescent="0.25">
      <c r="A14342" s="323"/>
    </row>
    <row r="14343" spans="1:1" x14ac:dyDescent="0.25">
      <c r="A14343" s="323"/>
    </row>
    <row r="14344" spans="1:1" x14ac:dyDescent="0.25">
      <c r="A14344" s="323"/>
    </row>
    <row r="14345" spans="1:1" x14ac:dyDescent="0.25">
      <c r="A14345" s="323"/>
    </row>
    <row r="14346" spans="1:1" x14ac:dyDescent="0.25">
      <c r="A14346" s="323"/>
    </row>
    <row r="14347" spans="1:1" x14ac:dyDescent="0.25">
      <c r="A14347" s="323"/>
    </row>
    <row r="14348" spans="1:1" x14ac:dyDescent="0.25">
      <c r="A14348" s="323"/>
    </row>
    <row r="14349" spans="1:1" x14ac:dyDescent="0.25">
      <c r="A14349" s="323"/>
    </row>
    <row r="14350" spans="1:1" x14ac:dyDescent="0.25">
      <c r="A14350" s="323"/>
    </row>
    <row r="14351" spans="1:1" x14ac:dyDescent="0.25">
      <c r="A14351" s="323"/>
    </row>
    <row r="14352" spans="1:1" x14ac:dyDescent="0.25">
      <c r="A14352" s="323"/>
    </row>
    <row r="14353" spans="1:1" x14ac:dyDescent="0.25">
      <c r="A14353" s="323"/>
    </row>
    <row r="14354" spans="1:1" x14ac:dyDescent="0.25">
      <c r="A14354" s="323"/>
    </row>
    <row r="14355" spans="1:1" x14ac:dyDescent="0.25">
      <c r="A14355" s="323"/>
    </row>
    <row r="14356" spans="1:1" x14ac:dyDescent="0.25">
      <c r="A14356" s="323"/>
    </row>
    <row r="14357" spans="1:1" x14ac:dyDescent="0.25">
      <c r="A14357" s="323"/>
    </row>
    <row r="14358" spans="1:1" x14ac:dyDescent="0.25">
      <c r="A14358" s="323"/>
    </row>
    <row r="14359" spans="1:1" x14ac:dyDescent="0.25">
      <c r="A14359" s="323"/>
    </row>
    <row r="14360" spans="1:1" x14ac:dyDescent="0.25">
      <c r="A14360" s="323"/>
    </row>
    <row r="14361" spans="1:1" x14ac:dyDescent="0.25">
      <c r="A14361" s="323"/>
    </row>
    <row r="14362" spans="1:1" x14ac:dyDescent="0.25">
      <c r="A14362" s="323"/>
    </row>
    <row r="14363" spans="1:1" x14ac:dyDescent="0.25">
      <c r="A14363" s="323"/>
    </row>
    <row r="14364" spans="1:1" x14ac:dyDescent="0.25">
      <c r="A14364" s="323"/>
    </row>
    <row r="14365" spans="1:1" x14ac:dyDescent="0.25">
      <c r="A14365" s="323"/>
    </row>
    <row r="14366" spans="1:1" x14ac:dyDescent="0.25">
      <c r="A14366" s="323"/>
    </row>
    <row r="14367" spans="1:1" x14ac:dyDescent="0.25">
      <c r="A14367" s="323"/>
    </row>
    <row r="14368" spans="1:1" x14ac:dyDescent="0.25">
      <c r="A14368" s="323"/>
    </row>
    <row r="14369" spans="1:1" x14ac:dyDescent="0.25">
      <c r="A14369" s="323"/>
    </row>
    <row r="14370" spans="1:1" x14ac:dyDescent="0.25">
      <c r="A14370" s="323"/>
    </row>
    <row r="14371" spans="1:1" x14ac:dyDescent="0.25">
      <c r="A14371" s="323"/>
    </row>
    <row r="14372" spans="1:1" x14ac:dyDescent="0.25">
      <c r="A14372" s="323"/>
    </row>
    <row r="14373" spans="1:1" x14ac:dyDescent="0.25">
      <c r="A14373" s="323"/>
    </row>
    <row r="14374" spans="1:1" x14ac:dyDescent="0.25">
      <c r="A14374" s="323"/>
    </row>
    <row r="14375" spans="1:1" x14ac:dyDescent="0.25">
      <c r="A14375" s="323"/>
    </row>
    <row r="14376" spans="1:1" x14ac:dyDescent="0.25">
      <c r="A14376" s="323"/>
    </row>
    <row r="14377" spans="1:1" x14ac:dyDescent="0.25">
      <c r="A14377" s="323"/>
    </row>
    <row r="14378" spans="1:1" x14ac:dyDescent="0.25">
      <c r="A14378" s="323"/>
    </row>
    <row r="14379" spans="1:1" x14ac:dyDescent="0.25">
      <c r="A14379" s="323"/>
    </row>
    <row r="14380" spans="1:1" x14ac:dyDescent="0.25">
      <c r="A14380" s="323"/>
    </row>
    <row r="14381" spans="1:1" x14ac:dyDescent="0.25">
      <c r="A14381" s="323"/>
    </row>
    <row r="14382" spans="1:1" x14ac:dyDescent="0.25">
      <c r="A14382" s="323"/>
    </row>
    <row r="14383" spans="1:1" x14ac:dyDescent="0.25">
      <c r="A14383" s="323"/>
    </row>
    <row r="14384" spans="1:1" x14ac:dyDescent="0.25">
      <c r="A14384" s="323"/>
    </row>
    <row r="14385" spans="1:1" x14ac:dyDescent="0.25">
      <c r="A14385" s="323"/>
    </row>
    <row r="14386" spans="1:1" x14ac:dyDescent="0.25">
      <c r="A14386" s="323"/>
    </row>
    <row r="14387" spans="1:1" x14ac:dyDescent="0.25">
      <c r="A14387" s="323"/>
    </row>
    <row r="14388" spans="1:1" x14ac:dyDescent="0.25">
      <c r="A14388" s="323"/>
    </row>
    <row r="14389" spans="1:1" x14ac:dyDescent="0.25">
      <c r="A14389" s="323"/>
    </row>
    <row r="14390" spans="1:1" x14ac:dyDescent="0.25">
      <c r="A14390" s="323"/>
    </row>
    <row r="14391" spans="1:1" x14ac:dyDescent="0.25">
      <c r="A14391" s="323"/>
    </row>
    <row r="14392" spans="1:1" x14ac:dyDescent="0.25">
      <c r="A14392" s="323"/>
    </row>
    <row r="14393" spans="1:1" x14ac:dyDescent="0.25">
      <c r="A14393" s="323"/>
    </row>
    <row r="14394" spans="1:1" x14ac:dyDescent="0.25">
      <c r="A14394" s="323"/>
    </row>
    <row r="14395" spans="1:1" x14ac:dyDescent="0.25">
      <c r="A14395" s="323"/>
    </row>
    <row r="14396" spans="1:1" x14ac:dyDescent="0.25">
      <c r="A14396" s="323"/>
    </row>
    <row r="14397" spans="1:1" x14ac:dyDescent="0.25">
      <c r="A14397" s="323"/>
    </row>
    <row r="14398" spans="1:1" x14ac:dyDescent="0.25">
      <c r="A14398" s="323"/>
    </row>
    <row r="14399" spans="1:1" x14ac:dyDescent="0.25">
      <c r="A14399" s="323"/>
    </row>
    <row r="14400" spans="1:1" x14ac:dyDescent="0.25">
      <c r="A14400" s="323"/>
    </row>
    <row r="14401" spans="1:1" x14ac:dyDescent="0.25">
      <c r="A14401" s="323"/>
    </row>
    <row r="14402" spans="1:1" x14ac:dyDescent="0.25">
      <c r="A14402" s="323"/>
    </row>
    <row r="14403" spans="1:1" x14ac:dyDescent="0.25">
      <c r="A14403" s="323"/>
    </row>
    <row r="14404" spans="1:1" x14ac:dyDescent="0.25">
      <c r="A14404" s="323"/>
    </row>
    <row r="14405" spans="1:1" x14ac:dyDescent="0.25">
      <c r="A14405" s="323"/>
    </row>
    <row r="14406" spans="1:1" x14ac:dyDescent="0.25">
      <c r="A14406" s="323"/>
    </row>
    <row r="14407" spans="1:1" x14ac:dyDescent="0.25">
      <c r="A14407" s="323"/>
    </row>
    <row r="14408" spans="1:1" x14ac:dyDescent="0.25">
      <c r="A14408" s="323"/>
    </row>
    <row r="14409" spans="1:1" x14ac:dyDescent="0.25">
      <c r="A14409" s="323"/>
    </row>
    <row r="14410" spans="1:1" x14ac:dyDescent="0.25">
      <c r="A14410" s="323"/>
    </row>
    <row r="14411" spans="1:1" x14ac:dyDescent="0.25">
      <c r="A14411" s="323"/>
    </row>
    <row r="14412" spans="1:1" x14ac:dyDescent="0.25">
      <c r="A14412" s="323"/>
    </row>
    <row r="14413" spans="1:1" x14ac:dyDescent="0.25">
      <c r="A14413" s="323"/>
    </row>
    <row r="14414" spans="1:1" x14ac:dyDescent="0.25">
      <c r="A14414" s="323"/>
    </row>
    <row r="14415" spans="1:1" x14ac:dyDescent="0.25">
      <c r="A14415" s="323"/>
    </row>
    <row r="14416" spans="1:1" x14ac:dyDescent="0.25">
      <c r="A14416" s="323"/>
    </row>
    <row r="14417" spans="1:1" x14ac:dyDescent="0.25">
      <c r="A14417" s="323"/>
    </row>
    <row r="14418" spans="1:1" x14ac:dyDescent="0.25">
      <c r="A14418" s="323"/>
    </row>
    <row r="14419" spans="1:1" x14ac:dyDescent="0.25">
      <c r="A14419" s="323"/>
    </row>
    <row r="14420" spans="1:1" x14ac:dyDescent="0.25">
      <c r="A14420" s="323"/>
    </row>
    <row r="14421" spans="1:1" x14ac:dyDescent="0.25">
      <c r="A14421" s="323"/>
    </row>
    <row r="14422" spans="1:1" x14ac:dyDescent="0.25">
      <c r="A14422" s="323"/>
    </row>
    <row r="14423" spans="1:1" x14ac:dyDescent="0.25">
      <c r="A14423" s="323"/>
    </row>
    <row r="14424" spans="1:1" x14ac:dyDescent="0.25">
      <c r="A14424" s="323"/>
    </row>
    <row r="14425" spans="1:1" x14ac:dyDescent="0.25">
      <c r="A14425" s="323"/>
    </row>
    <row r="14426" spans="1:1" x14ac:dyDescent="0.25">
      <c r="A14426" s="323"/>
    </row>
    <row r="14427" spans="1:1" x14ac:dyDescent="0.25">
      <c r="A14427" s="323"/>
    </row>
    <row r="14428" spans="1:1" x14ac:dyDescent="0.25">
      <c r="A14428" s="323"/>
    </row>
    <row r="14429" spans="1:1" x14ac:dyDescent="0.25">
      <c r="A14429" s="323"/>
    </row>
    <row r="14430" spans="1:1" x14ac:dyDescent="0.25">
      <c r="A14430" s="323"/>
    </row>
    <row r="14431" spans="1:1" x14ac:dyDescent="0.25">
      <c r="A14431" s="323"/>
    </row>
    <row r="14432" spans="1:1" x14ac:dyDescent="0.25">
      <c r="A14432" s="323"/>
    </row>
    <row r="14433" spans="1:1" x14ac:dyDescent="0.25">
      <c r="A14433" s="323"/>
    </row>
    <row r="14434" spans="1:1" x14ac:dyDescent="0.25">
      <c r="A14434" s="323"/>
    </row>
    <row r="14435" spans="1:1" x14ac:dyDescent="0.25">
      <c r="A14435" s="323"/>
    </row>
    <row r="14436" spans="1:1" x14ac:dyDescent="0.25">
      <c r="A14436" s="323"/>
    </row>
    <row r="14437" spans="1:1" x14ac:dyDescent="0.25">
      <c r="A14437" s="323"/>
    </row>
    <row r="14438" spans="1:1" x14ac:dyDescent="0.25">
      <c r="A14438" s="323"/>
    </row>
    <row r="14439" spans="1:1" x14ac:dyDescent="0.25">
      <c r="A14439" s="323"/>
    </row>
    <row r="14440" spans="1:1" x14ac:dyDescent="0.25">
      <c r="A14440" s="323"/>
    </row>
    <row r="14441" spans="1:1" x14ac:dyDescent="0.25">
      <c r="A14441" s="323"/>
    </row>
    <row r="14442" spans="1:1" x14ac:dyDescent="0.25">
      <c r="A14442" s="323"/>
    </row>
    <row r="14443" spans="1:1" x14ac:dyDescent="0.25">
      <c r="A14443" s="323"/>
    </row>
    <row r="14444" spans="1:1" x14ac:dyDescent="0.25">
      <c r="A14444" s="323"/>
    </row>
    <row r="14445" spans="1:1" x14ac:dyDescent="0.25">
      <c r="A14445" s="323"/>
    </row>
    <row r="14446" spans="1:1" x14ac:dyDescent="0.25">
      <c r="A14446" s="323"/>
    </row>
    <row r="14447" spans="1:1" x14ac:dyDescent="0.25">
      <c r="A14447" s="323"/>
    </row>
    <row r="14448" spans="1:1" x14ac:dyDescent="0.25">
      <c r="A14448" s="323"/>
    </row>
    <row r="14449" spans="1:1" x14ac:dyDescent="0.25">
      <c r="A14449" s="323"/>
    </row>
    <row r="14450" spans="1:1" x14ac:dyDescent="0.25">
      <c r="A14450" s="323"/>
    </row>
    <row r="14451" spans="1:1" x14ac:dyDescent="0.25">
      <c r="A14451" s="323"/>
    </row>
    <row r="14452" spans="1:1" x14ac:dyDescent="0.25">
      <c r="A14452" s="323"/>
    </row>
    <row r="14453" spans="1:1" x14ac:dyDescent="0.25">
      <c r="A14453" s="323"/>
    </row>
    <row r="14454" spans="1:1" x14ac:dyDescent="0.25">
      <c r="A14454" s="323"/>
    </row>
    <row r="14455" spans="1:1" x14ac:dyDescent="0.25">
      <c r="A14455" s="323"/>
    </row>
    <row r="14456" spans="1:1" x14ac:dyDescent="0.25">
      <c r="A14456" s="323"/>
    </row>
    <row r="14457" spans="1:1" x14ac:dyDescent="0.25">
      <c r="A14457" s="323"/>
    </row>
    <row r="14458" spans="1:1" x14ac:dyDescent="0.25">
      <c r="A14458" s="323"/>
    </row>
    <row r="14459" spans="1:1" x14ac:dyDescent="0.25">
      <c r="A14459" s="323"/>
    </row>
    <row r="14460" spans="1:1" x14ac:dyDescent="0.25">
      <c r="A14460" s="323"/>
    </row>
    <row r="14461" spans="1:1" x14ac:dyDescent="0.25">
      <c r="A14461" s="323"/>
    </row>
    <row r="14462" spans="1:1" x14ac:dyDescent="0.25">
      <c r="A14462" s="323"/>
    </row>
    <row r="14463" spans="1:1" x14ac:dyDescent="0.25">
      <c r="A14463" s="323"/>
    </row>
    <row r="14464" spans="1:1" x14ac:dyDescent="0.25">
      <c r="A14464" s="323"/>
    </row>
    <row r="14465" spans="1:1" x14ac:dyDescent="0.25">
      <c r="A14465" s="323"/>
    </row>
    <row r="14466" spans="1:1" x14ac:dyDescent="0.25">
      <c r="A14466" s="323"/>
    </row>
    <row r="14467" spans="1:1" x14ac:dyDescent="0.25">
      <c r="A14467" s="323"/>
    </row>
    <row r="14468" spans="1:1" x14ac:dyDescent="0.25">
      <c r="A14468" s="323"/>
    </row>
    <row r="14469" spans="1:1" x14ac:dyDescent="0.25">
      <c r="A14469" s="323"/>
    </row>
    <row r="14470" spans="1:1" x14ac:dyDescent="0.25">
      <c r="A14470" s="323"/>
    </row>
    <row r="14471" spans="1:1" x14ac:dyDescent="0.25">
      <c r="A14471" s="323"/>
    </row>
    <row r="14472" spans="1:1" x14ac:dyDescent="0.25">
      <c r="A14472" s="323"/>
    </row>
    <row r="14473" spans="1:1" x14ac:dyDescent="0.25">
      <c r="A14473" s="323"/>
    </row>
    <row r="14474" spans="1:1" x14ac:dyDescent="0.25">
      <c r="A14474" s="323"/>
    </row>
    <row r="14475" spans="1:1" x14ac:dyDescent="0.25">
      <c r="A14475" s="323"/>
    </row>
    <row r="14476" spans="1:1" x14ac:dyDescent="0.25">
      <c r="A14476" s="323"/>
    </row>
    <row r="14477" spans="1:1" x14ac:dyDescent="0.25">
      <c r="A14477" s="323"/>
    </row>
    <row r="14478" spans="1:1" x14ac:dyDescent="0.25">
      <c r="A14478" s="323"/>
    </row>
    <row r="14479" spans="1:1" x14ac:dyDescent="0.25">
      <c r="A14479" s="323"/>
    </row>
    <row r="14480" spans="1:1" x14ac:dyDescent="0.25">
      <c r="A14480" s="323"/>
    </row>
    <row r="14481" spans="1:1" x14ac:dyDescent="0.25">
      <c r="A14481" s="323"/>
    </row>
    <row r="14482" spans="1:1" x14ac:dyDescent="0.25">
      <c r="A14482" s="323"/>
    </row>
    <row r="14483" spans="1:1" x14ac:dyDescent="0.25">
      <c r="A14483" s="323"/>
    </row>
    <row r="14484" spans="1:1" x14ac:dyDescent="0.25">
      <c r="A14484" s="323"/>
    </row>
    <row r="14485" spans="1:1" x14ac:dyDescent="0.25">
      <c r="A14485" s="323"/>
    </row>
    <row r="14486" spans="1:1" x14ac:dyDescent="0.25">
      <c r="A14486" s="323"/>
    </row>
    <row r="14487" spans="1:1" x14ac:dyDescent="0.25">
      <c r="A14487" s="323"/>
    </row>
    <row r="14488" spans="1:1" x14ac:dyDescent="0.25">
      <c r="A14488" s="323"/>
    </row>
    <row r="14489" spans="1:1" x14ac:dyDescent="0.25">
      <c r="A14489" s="323"/>
    </row>
    <row r="14490" spans="1:1" x14ac:dyDescent="0.25">
      <c r="A14490" s="323"/>
    </row>
    <row r="14491" spans="1:1" x14ac:dyDescent="0.25">
      <c r="A14491" s="323"/>
    </row>
    <row r="14492" spans="1:1" x14ac:dyDescent="0.25">
      <c r="A14492" s="323"/>
    </row>
    <row r="14493" spans="1:1" x14ac:dyDescent="0.25">
      <c r="A14493" s="323"/>
    </row>
    <row r="14494" spans="1:1" x14ac:dyDescent="0.25">
      <c r="A14494" s="323"/>
    </row>
    <row r="14495" spans="1:1" x14ac:dyDescent="0.25">
      <c r="A14495" s="323"/>
    </row>
    <row r="14496" spans="1:1" x14ac:dyDescent="0.25">
      <c r="A14496" s="323"/>
    </row>
    <row r="14497" spans="1:1" x14ac:dyDescent="0.25">
      <c r="A14497" s="323"/>
    </row>
    <row r="14498" spans="1:1" x14ac:dyDescent="0.25">
      <c r="A14498" s="323"/>
    </row>
    <row r="14499" spans="1:1" x14ac:dyDescent="0.25">
      <c r="A14499" s="323"/>
    </row>
    <row r="14500" spans="1:1" x14ac:dyDescent="0.25">
      <c r="A14500" s="323"/>
    </row>
    <row r="14501" spans="1:1" x14ac:dyDescent="0.25">
      <c r="A14501" s="323"/>
    </row>
    <row r="14502" spans="1:1" x14ac:dyDescent="0.25">
      <c r="A14502" s="323"/>
    </row>
    <row r="14503" spans="1:1" x14ac:dyDescent="0.25">
      <c r="A14503" s="323"/>
    </row>
    <row r="14504" spans="1:1" x14ac:dyDescent="0.25">
      <c r="A14504" s="323"/>
    </row>
    <row r="14505" spans="1:1" x14ac:dyDescent="0.25">
      <c r="A14505" s="323"/>
    </row>
    <row r="14506" spans="1:1" x14ac:dyDescent="0.25">
      <c r="A14506" s="323"/>
    </row>
    <row r="14507" spans="1:1" x14ac:dyDescent="0.25">
      <c r="A14507" s="323"/>
    </row>
    <row r="14508" spans="1:1" x14ac:dyDescent="0.25">
      <c r="A14508" s="323"/>
    </row>
    <row r="14509" spans="1:1" x14ac:dyDescent="0.25">
      <c r="A14509" s="323"/>
    </row>
    <row r="14510" spans="1:1" x14ac:dyDescent="0.25">
      <c r="A14510" s="323"/>
    </row>
    <row r="14511" spans="1:1" x14ac:dyDescent="0.25">
      <c r="A14511" s="323"/>
    </row>
    <row r="14512" spans="1:1" x14ac:dyDescent="0.25">
      <c r="A14512" s="323"/>
    </row>
    <row r="14513" spans="1:1" x14ac:dyDescent="0.25">
      <c r="A14513" s="323"/>
    </row>
    <row r="14514" spans="1:1" x14ac:dyDescent="0.25">
      <c r="A14514" s="323"/>
    </row>
    <row r="14515" spans="1:1" x14ac:dyDescent="0.25">
      <c r="A14515" s="323"/>
    </row>
    <row r="14516" spans="1:1" x14ac:dyDescent="0.25">
      <c r="A14516" s="323"/>
    </row>
    <row r="14517" spans="1:1" x14ac:dyDescent="0.25">
      <c r="A14517" s="323"/>
    </row>
    <row r="14518" spans="1:1" x14ac:dyDescent="0.25">
      <c r="A14518" s="323"/>
    </row>
    <row r="14519" spans="1:1" x14ac:dyDescent="0.25">
      <c r="A14519" s="323"/>
    </row>
    <row r="14520" spans="1:1" x14ac:dyDescent="0.25">
      <c r="A14520" s="323"/>
    </row>
    <row r="14521" spans="1:1" x14ac:dyDescent="0.25">
      <c r="A14521" s="323"/>
    </row>
    <row r="14522" spans="1:1" x14ac:dyDescent="0.25">
      <c r="A14522" s="323"/>
    </row>
    <row r="14523" spans="1:1" x14ac:dyDescent="0.25">
      <c r="A14523" s="323"/>
    </row>
    <row r="14524" spans="1:1" x14ac:dyDescent="0.25">
      <c r="A14524" s="323"/>
    </row>
    <row r="14525" spans="1:1" x14ac:dyDescent="0.25">
      <c r="A14525" s="323"/>
    </row>
    <row r="14526" spans="1:1" x14ac:dyDescent="0.25">
      <c r="A14526" s="323"/>
    </row>
    <row r="14527" spans="1:1" x14ac:dyDescent="0.25">
      <c r="A14527" s="323"/>
    </row>
    <row r="14528" spans="1:1" x14ac:dyDescent="0.25">
      <c r="A14528" s="323"/>
    </row>
    <row r="14529" spans="1:1" x14ac:dyDescent="0.25">
      <c r="A14529" s="323"/>
    </row>
    <row r="14530" spans="1:1" x14ac:dyDescent="0.25">
      <c r="A14530" s="323"/>
    </row>
    <row r="14531" spans="1:1" x14ac:dyDescent="0.25">
      <c r="A14531" s="323"/>
    </row>
    <row r="14532" spans="1:1" x14ac:dyDescent="0.25">
      <c r="A14532" s="323"/>
    </row>
    <row r="14533" spans="1:1" x14ac:dyDescent="0.25">
      <c r="A14533" s="323"/>
    </row>
    <row r="14534" spans="1:1" x14ac:dyDescent="0.25">
      <c r="A14534" s="323"/>
    </row>
    <row r="14535" spans="1:1" x14ac:dyDescent="0.25">
      <c r="A14535" s="323"/>
    </row>
    <row r="14536" spans="1:1" x14ac:dyDescent="0.25">
      <c r="A14536" s="323"/>
    </row>
    <row r="14537" spans="1:1" x14ac:dyDescent="0.25">
      <c r="A14537" s="323"/>
    </row>
    <row r="14538" spans="1:1" x14ac:dyDescent="0.25">
      <c r="A14538" s="323"/>
    </row>
    <row r="14539" spans="1:1" x14ac:dyDescent="0.25">
      <c r="A14539" s="323"/>
    </row>
    <row r="14540" spans="1:1" x14ac:dyDescent="0.25">
      <c r="A14540" s="323"/>
    </row>
    <row r="14541" spans="1:1" x14ac:dyDescent="0.25">
      <c r="A14541" s="323"/>
    </row>
    <row r="14542" spans="1:1" x14ac:dyDescent="0.25">
      <c r="A14542" s="323"/>
    </row>
    <row r="14543" spans="1:1" x14ac:dyDescent="0.25">
      <c r="A14543" s="323"/>
    </row>
    <row r="14544" spans="1:1" x14ac:dyDescent="0.25">
      <c r="A14544" s="323"/>
    </row>
    <row r="14545" spans="1:1" x14ac:dyDescent="0.25">
      <c r="A14545" s="323"/>
    </row>
    <row r="14546" spans="1:1" x14ac:dyDescent="0.25">
      <c r="A14546" s="323"/>
    </row>
    <row r="14547" spans="1:1" x14ac:dyDescent="0.25">
      <c r="A14547" s="323"/>
    </row>
    <row r="14548" spans="1:1" x14ac:dyDescent="0.25">
      <c r="A14548" s="323"/>
    </row>
    <row r="14549" spans="1:1" x14ac:dyDescent="0.25">
      <c r="A14549" s="323"/>
    </row>
    <row r="14550" spans="1:1" x14ac:dyDescent="0.25">
      <c r="A14550" s="323"/>
    </row>
    <row r="14551" spans="1:1" x14ac:dyDescent="0.25">
      <c r="A14551" s="323"/>
    </row>
    <row r="14552" spans="1:1" x14ac:dyDescent="0.25">
      <c r="A14552" s="323"/>
    </row>
    <row r="14553" spans="1:1" x14ac:dyDescent="0.25">
      <c r="A14553" s="323"/>
    </row>
    <row r="14554" spans="1:1" x14ac:dyDescent="0.25">
      <c r="A14554" s="323"/>
    </row>
    <row r="14555" spans="1:1" x14ac:dyDescent="0.25">
      <c r="A14555" s="323"/>
    </row>
    <row r="14556" spans="1:1" x14ac:dyDescent="0.25">
      <c r="A14556" s="323"/>
    </row>
    <row r="14557" spans="1:1" x14ac:dyDescent="0.25">
      <c r="A14557" s="323"/>
    </row>
    <row r="14558" spans="1:1" x14ac:dyDescent="0.25">
      <c r="A14558" s="323"/>
    </row>
    <row r="14559" spans="1:1" x14ac:dyDescent="0.25">
      <c r="A14559" s="323"/>
    </row>
    <row r="14560" spans="1:1" x14ac:dyDescent="0.25">
      <c r="A14560" s="323"/>
    </row>
    <row r="14561" spans="1:1" x14ac:dyDescent="0.25">
      <c r="A14561" s="323"/>
    </row>
    <row r="14562" spans="1:1" x14ac:dyDescent="0.25">
      <c r="A14562" s="323"/>
    </row>
    <row r="14563" spans="1:1" x14ac:dyDescent="0.25">
      <c r="A14563" s="323"/>
    </row>
    <row r="14564" spans="1:1" x14ac:dyDescent="0.25">
      <c r="A14564" s="323"/>
    </row>
    <row r="14565" spans="1:1" x14ac:dyDescent="0.25">
      <c r="A14565" s="323"/>
    </row>
    <row r="14566" spans="1:1" x14ac:dyDescent="0.25">
      <c r="A14566" s="323"/>
    </row>
    <row r="14567" spans="1:1" x14ac:dyDescent="0.25">
      <c r="A14567" s="323"/>
    </row>
    <row r="14568" spans="1:1" x14ac:dyDescent="0.25">
      <c r="A14568" s="323"/>
    </row>
    <row r="14569" spans="1:1" x14ac:dyDescent="0.25">
      <c r="A14569" s="323"/>
    </row>
    <row r="14570" spans="1:1" x14ac:dyDescent="0.25">
      <c r="A14570" s="323"/>
    </row>
    <row r="14571" spans="1:1" x14ac:dyDescent="0.25">
      <c r="A14571" s="323"/>
    </row>
    <row r="14572" spans="1:1" x14ac:dyDescent="0.25">
      <c r="A14572" s="323"/>
    </row>
    <row r="14573" spans="1:1" x14ac:dyDescent="0.25">
      <c r="A14573" s="323"/>
    </row>
    <row r="14574" spans="1:1" x14ac:dyDescent="0.25">
      <c r="A14574" s="323"/>
    </row>
    <row r="14575" spans="1:1" x14ac:dyDescent="0.25">
      <c r="A14575" s="323"/>
    </row>
    <row r="14576" spans="1:1" x14ac:dyDescent="0.25">
      <c r="A14576" s="323"/>
    </row>
    <row r="14577" spans="1:1" x14ac:dyDescent="0.25">
      <c r="A14577" s="323"/>
    </row>
    <row r="14578" spans="1:1" x14ac:dyDescent="0.25">
      <c r="A14578" s="323"/>
    </row>
    <row r="14579" spans="1:1" x14ac:dyDescent="0.25">
      <c r="A14579" s="323"/>
    </row>
    <row r="14580" spans="1:1" x14ac:dyDescent="0.25">
      <c r="A14580" s="323"/>
    </row>
    <row r="14581" spans="1:1" x14ac:dyDescent="0.25">
      <c r="A14581" s="323"/>
    </row>
    <row r="14582" spans="1:1" x14ac:dyDescent="0.25">
      <c r="A14582" s="323"/>
    </row>
    <row r="14583" spans="1:1" x14ac:dyDescent="0.25">
      <c r="A14583" s="323"/>
    </row>
    <row r="14584" spans="1:1" x14ac:dyDescent="0.25">
      <c r="A14584" s="323"/>
    </row>
    <row r="14585" spans="1:1" x14ac:dyDescent="0.25">
      <c r="A14585" s="323"/>
    </row>
    <row r="14586" spans="1:1" x14ac:dyDescent="0.25">
      <c r="A14586" s="323"/>
    </row>
    <row r="14587" spans="1:1" x14ac:dyDescent="0.25">
      <c r="A14587" s="323"/>
    </row>
    <row r="14588" spans="1:1" x14ac:dyDescent="0.25">
      <c r="A14588" s="323"/>
    </row>
    <row r="14589" spans="1:1" x14ac:dyDescent="0.25">
      <c r="A14589" s="323"/>
    </row>
    <row r="14590" spans="1:1" x14ac:dyDescent="0.25">
      <c r="A14590" s="323"/>
    </row>
    <row r="14591" spans="1:1" x14ac:dyDescent="0.25">
      <c r="A14591" s="323"/>
    </row>
    <row r="14592" spans="1:1" x14ac:dyDescent="0.25">
      <c r="A14592" s="323"/>
    </row>
    <row r="14593" spans="1:1" x14ac:dyDescent="0.25">
      <c r="A14593" s="323"/>
    </row>
    <row r="14594" spans="1:1" x14ac:dyDescent="0.25">
      <c r="A14594" s="323"/>
    </row>
    <row r="14595" spans="1:1" x14ac:dyDescent="0.25">
      <c r="A14595" s="323"/>
    </row>
    <row r="14596" spans="1:1" x14ac:dyDescent="0.25">
      <c r="A14596" s="323"/>
    </row>
    <row r="14597" spans="1:1" x14ac:dyDescent="0.25">
      <c r="A14597" s="323"/>
    </row>
    <row r="14598" spans="1:1" x14ac:dyDescent="0.25">
      <c r="A14598" s="323"/>
    </row>
    <row r="14599" spans="1:1" x14ac:dyDescent="0.25">
      <c r="A14599" s="323"/>
    </row>
    <row r="14600" spans="1:1" x14ac:dyDescent="0.25">
      <c r="A14600" s="323"/>
    </row>
    <row r="14601" spans="1:1" x14ac:dyDescent="0.25">
      <c r="A14601" s="323"/>
    </row>
    <row r="14602" spans="1:1" x14ac:dyDescent="0.25">
      <c r="A14602" s="323"/>
    </row>
    <row r="14603" spans="1:1" x14ac:dyDescent="0.25">
      <c r="A14603" s="323"/>
    </row>
    <row r="14604" spans="1:1" x14ac:dyDescent="0.25">
      <c r="A14604" s="323"/>
    </row>
    <row r="14605" spans="1:1" x14ac:dyDescent="0.25">
      <c r="A14605" s="323"/>
    </row>
    <row r="14606" spans="1:1" x14ac:dyDescent="0.25">
      <c r="A14606" s="323"/>
    </row>
    <row r="14607" spans="1:1" x14ac:dyDescent="0.25">
      <c r="A14607" s="323"/>
    </row>
    <row r="14608" spans="1:1" x14ac:dyDescent="0.25">
      <c r="A14608" s="323"/>
    </row>
    <row r="14609" spans="1:1" x14ac:dyDescent="0.25">
      <c r="A14609" s="323"/>
    </row>
    <row r="14610" spans="1:1" x14ac:dyDescent="0.25">
      <c r="A14610" s="323"/>
    </row>
    <row r="14611" spans="1:1" x14ac:dyDescent="0.25">
      <c r="A14611" s="323"/>
    </row>
    <row r="14612" spans="1:1" x14ac:dyDescent="0.25">
      <c r="A14612" s="323"/>
    </row>
    <row r="14613" spans="1:1" x14ac:dyDescent="0.25">
      <c r="A14613" s="323"/>
    </row>
    <row r="14614" spans="1:1" x14ac:dyDescent="0.25">
      <c r="A14614" s="323"/>
    </row>
    <row r="14615" spans="1:1" x14ac:dyDescent="0.25">
      <c r="A14615" s="323"/>
    </row>
    <row r="14616" spans="1:1" x14ac:dyDescent="0.25">
      <c r="A14616" s="323"/>
    </row>
    <row r="14617" spans="1:1" x14ac:dyDescent="0.25">
      <c r="A14617" s="323"/>
    </row>
    <row r="14618" spans="1:1" x14ac:dyDescent="0.25">
      <c r="A14618" s="323"/>
    </row>
    <row r="14619" spans="1:1" x14ac:dyDescent="0.25">
      <c r="A14619" s="323"/>
    </row>
    <row r="14620" spans="1:1" x14ac:dyDescent="0.25">
      <c r="A14620" s="323"/>
    </row>
    <row r="14621" spans="1:1" x14ac:dyDescent="0.25">
      <c r="A14621" s="323"/>
    </row>
    <row r="14622" spans="1:1" x14ac:dyDescent="0.25">
      <c r="A14622" s="323"/>
    </row>
    <row r="14623" spans="1:1" x14ac:dyDescent="0.25">
      <c r="A14623" s="323"/>
    </row>
    <row r="14624" spans="1:1" x14ac:dyDescent="0.25">
      <c r="A14624" s="323"/>
    </row>
    <row r="14625" spans="1:1" x14ac:dyDescent="0.25">
      <c r="A14625" s="323"/>
    </row>
    <row r="14626" spans="1:1" x14ac:dyDescent="0.25">
      <c r="A14626" s="323"/>
    </row>
    <row r="14627" spans="1:1" x14ac:dyDescent="0.25">
      <c r="A14627" s="323"/>
    </row>
    <row r="14628" spans="1:1" x14ac:dyDescent="0.25">
      <c r="A14628" s="323"/>
    </row>
    <row r="14629" spans="1:1" x14ac:dyDescent="0.25">
      <c r="A14629" s="323"/>
    </row>
    <row r="14630" spans="1:1" x14ac:dyDescent="0.25">
      <c r="A14630" s="323"/>
    </row>
    <row r="14631" spans="1:1" x14ac:dyDescent="0.25">
      <c r="A14631" s="323"/>
    </row>
    <row r="14632" spans="1:1" x14ac:dyDescent="0.25">
      <c r="A14632" s="323"/>
    </row>
    <row r="14633" spans="1:1" x14ac:dyDescent="0.25">
      <c r="A14633" s="323"/>
    </row>
    <row r="14634" spans="1:1" x14ac:dyDescent="0.25">
      <c r="A14634" s="323"/>
    </row>
    <row r="14635" spans="1:1" x14ac:dyDescent="0.25">
      <c r="A14635" s="323"/>
    </row>
    <row r="14636" spans="1:1" x14ac:dyDescent="0.25">
      <c r="A14636" s="323"/>
    </row>
    <row r="14637" spans="1:1" x14ac:dyDescent="0.25">
      <c r="A14637" s="323"/>
    </row>
    <row r="14638" spans="1:1" x14ac:dyDescent="0.25">
      <c r="A14638" s="323"/>
    </row>
    <row r="14639" spans="1:1" x14ac:dyDescent="0.25">
      <c r="A14639" s="323"/>
    </row>
    <row r="14640" spans="1:1" x14ac:dyDescent="0.25">
      <c r="A14640" s="323"/>
    </row>
    <row r="14641" spans="1:1" x14ac:dyDescent="0.25">
      <c r="A14641" s="323"/>
    </row>
    <row r="14642" spans="1:1" x14ac:dyDescent="0.25">
      <c r="A14642" s="323"/>
    </row>
    <row r="14643" spans="1:1" x14ac:dyDescent="0.25">
      <c r="A14643" s="323"/>
    </row>
    <row r="14644" spans="1:1" x14ac:dyDescent="0.25">
      <c r="A14644" s="323"/>
    </row>
    <row r="14645" spans="1:1" x14ac:dyDescent="0.25">
      <c r="A14645" s="323"/>
    </row>
    <row r="14646" spans="1:1" x14ac:dyDescent="0.25">
      <c r="A14646" s="323"/>
    </row>
    <row r="14647" spans="1:1" x14ac:dyDescent="0.25">
      <c r="A14647" s="323"/>
    </row>
    <row r="14648" spans="1:1" x14ac:dyDescent="0.25">
      <c r="A14648" s="323"/>
    </row>
    <row r="14649" spans="1:1" x14ac:dyDescent="0.25">
      <c r="A14649" s="323"/>
    </row>
    <row r="14650" spans="1:1" x14ac:dyDescent="0.25">
      <c r="A14650" s="323"/>
    </row>
    <row r="14651" spans="1:1" x14ac:dyDescent="0.25">
      <c r="A14651" s="323"/>
    </row>
    <row r="14652" spans="1:1" x14ac:dyDescent="0.25">
      <c r="A14652" s="323"/>
    </row>
    <row r="14653" spans="1:1" x14ac:dyDescent="0.25">
      <c r="A14653" s="323"/>
    </row>
    <row r="14654" spans="1:1" x14ac:dyDescent="0.25">
      <c r="A14654" s="323"/>
    </row>
    <row r="14655" spans="1:1" x14ac:dyDescent="0.25">
      <c r="A14655" s="323"/>
    </row>
    <row r="14656" spans="1:1" x14ac:dyDescent="0.25">
      <c r="A14656" s="323"/>
    </row>
    <row r="14657" spans="1:1" x14ac:dyDescent="0.25">
      <c r="A14657" s="323"/>
    </row>
    <row r="14658" spans="1:1" x14ac:dyDescent="0.25">
      <c r="A14658" s="323"/>
    </row>
    <row r="14659" spans="1:1" x14ac:dyDescent="0.25">
      <c r="A14659" s="323"/>
    </row>
    <row r="14660" spans="1:1" x14ac:dyDescent="0.25">
      <c r="A14660" s="323"/>
    </row>
    <row r="14661" spans="1:1" x14ac:dyDescent="0.25">
      <c r="A14661" s="323"/>
    </row>
    <row r="14662" spans="1:1" x14ac:dyDescent="0.25">
      <c r="A14662" s="323"/>
    </row>
    <row r="14663" spans="1:1" x14ac:dyDescent="0.25">
      <c r="A14663" s="323"/>
    </row>
    <row r="14664" spans="1:1" x14ac:dyDescent="0.25">
      <c r="A14664" s="323"/>
    </row>
    <row r="14665" spans="1:1" x14ac:dyDescent="0.25">
      <c r="A14665" s="323"/>
    </row>
    <row r="14666" spans="1:1" x14ac:dyDescent="0.25">
      <c r="A14666" s="323"/>
    </row>
    <row r="14667" spans="1:1" x14ac:dyDescent="0.25">
      <c r="A14667" s="323"/>
    </row>
    <row r="14668" spans="1:1" x14ac:dyDescent="0.25">
      <c r="A14668" s="323"/>
    </row>
    <row r="14669" spans="1:1" x14ac:dyDescent="0.25">
      <c r="A14669" s="323"/>
    </row>
    <row r="14670" spans="1:1" x14ac:dyDescent="0.25">
      <c r="A14670" s="323"/>
    </row>
    <row r="14671" spans="1:1" x14ac:dyDescent="0.25">
      <c r="A14671" s="323"/>
    </row>
    <row r="14672" spans="1:1" x14ac:dyDescent="0.25">
      <c r="A14672" s="323"/>
    </row>
    <row r="14673" spans="1:1" x14ac:dyDescent="0.25">
      <c r="A14673" s="323"/>
    </row>
    <row r="14674" spans="1:1" x14ac:dyDescent="0.25">
      <c r="A14674" s="323"/>
    </row>
    <row r="14675" spans="1:1" x14ac:dyDescent="0.25">
      <c r="A14675" s="323"/>
    </row>
    <row r="14676" spans="1:1" x14ac:dyDescent="0.25">
      <c r="A14676" s="323"/>
    </row>
    <row r="14677" spans="1:1" x14ac:dyDescent="0.25">
      <c r="A14677" s="323"/>
    </row>
    <row r="14678" spans="1:1" x14ac:dyDescent="0.25">
      <c r="A14678" s="323"/>
    </row>
    <row r="14679" spans="1:1" x14ac:dyDescent="0.25">
      <c r="A14679" s="323"/>
    </row>
    <row r="14680" spans="1:1" x14ac:dyDescent="0.25">
      <c r="A14680" s="323"/>
    </row>
    <row r="14681" spans="1:1" x14ac:dyDescent="0.25">
      <c r="A14681" s="323"/>
    </row>
    <row r="14682" spans="1:1" x14ac:dyDescent="0.25">
      <c r="A14682" s="323"/>
    </row>
    <row r="14683" spans="1:1" x14ac:dyDescent="0.25">
      <c r="A14683" s="323"/>
    </row>
    <row r="14684" spans="1:1" x14ac:dyDescent="0.25">
      <c r="A14684" s="323"/>
    </row>
    <row r="14685" spans="1:1" x14ac:dyDescent="0.25">
      <c r="A14685" s="323"/>
    </row>
    <row r="14686" spans="1:1" x14ac:dyDescent="0.25">
      <c r="A14686" s="323"/>
    </row>
    <row r="14687" spans="1:1" x14ac:dyDescent="0.25">
      <c r="A14687" s="323"/>
    </row>
    <row r="14688" spans="1:1" x14ac:dyDescent="0.25">
      <c r="A14688" s="323"/>
    </row>
    <row r="14689" spans="1:1" x14ac:dyDescent="0.25">
      <c r="A14689" s="323"/>
    </row>
    <row r="14690" spans="1:1" x14ac:dyDescent="0.25">
      <c r="A14690" s="323"/>
    </row>
    <row r="14691" spans="1:1" x14ac:dyDescent="0.25">
      <c r="A14691" s="323"/>
    </row>
    <row r="14692" spans="1:1" x14ac:dyDescent="0.25">
      <c r="A14692" s="323"/>
    </row>
    <row r="14693" spans="1:1" x14ac:dyDescent="0.25">
      <c r="A14693" s="323"/>
    </row>
    <row r="14694" spans="1:1" x14ac:dyDescent="0.25">
      <c r="A14694" s="323"/>
    </row>
    <row r="14695" spans="1:1" x14ac:dyDescent="0.25">
      <c r="A14695" s="323"/>
    </row>
    <row r="14696" spans="1:1" x14ac:dyDescent="0.25">
      <c r="A14696" s="323"/>
    </row>
    <row r="14697" spans="1:1" x14ac:dyDescent="0.25">
      <c r="A14697" s="323"/>
    </row>
    <row r="14698" spans="1:1" x14ac:dyDescent="0.25">
      <c r="A14698" s="323"/>
    </row>
    <row r="14699" spans="1:1" x14ac:dyDescent="0.25">
      <c r="A14699" s="323"/>
    </row>
    <row r="14700" spans="1:1" x14ac:dyDescent="0.25">
      <c r="A14700" s="323"/>
    </row>
    <row r="14701" spans="1:1" x14ac:dyDescent="0.25">
      <c r="A14701" s="323"/>
    </row>
    <row r="14702" spans="1:1" x14ac:dyDescent="0.25">
      <c r="A14702" s="323"/>
    </row>
    <row r="14703" spans="1:1" x14ac:dyDescent="0.25">
      <c r="A14703" s="323"/>
    </row>
    <row r="14704" spans="1:1" x14ac:dyDescent="0.25">
      <c r="A14704" s="323"/>
    </row>
    <row r="14705" spans="1:1" x14ac:dyDescent="0.25">
      <c r="A14705" s="323"/>
    </row>
    <row r="14706" spans="1:1" x14ac:dyDescent="0.25">
      <c r="A14706" s="323"/>
    </row>
    <row r="14707" spans="1:1" x14ac:dyDescent="0.25">
      <c r="A14707" s="323"/>
    </row>
    <row r="14708" spans="1:1" x14ac:dyDescent="0.25">
      <c r="A14708" s="323"/>
    </row>
    <row r="14709" spans="1:1" x14ac:dyDescent="0.25">
      <c r="A14709" s="323"/>
    </row>
    <row r="14710" spans="1:1" x14ac:dyDescent="0.25">
      <c r="A14710" s="323"/>
    </row>
    <row r="14711" spans="1:1" x14ac:dyDescent="0.25">
      <c r="A14711" s="323"/>
    </row>
    <row r="14712" spans="1:1" x14ac:dyDescent="0.25">
      <c r="A14712" s="323"/>
    </row>
    <row r="14713" spans="1:1" x14ac:dyDescent="0.25">
      <c r="A14713" s="323"/>
    </row>
    <row r="14714" spans="1:1" x14ac:dyDescent="0.25">
      <c r="A14714" s="323"/>
    </row>
    <row r="14715" spans="1:1" x14ac:dyDescent="0.25">
      <c r="A14715" s="323"/>
    </row>
    <row r="14716" spans="1:1" x14ac:dyDescent="0.25">
      <c r="A14716" s="323"/>
    </row>
    <row r="14717" spans="1:1" x14ac:dyDescent="0.25">
      <c r="A14717" s="323"/>
    </row>
    <row r="14718" spans="1:1" x14ac:dyDescent="0.25">
      <c r="A14718" s="323"/>
    </row>
    <row r="14719" spans="1:1" x14ac:dyDescent="0.25">
      <c r="A14719" s="323"/>
    </row>
    <row r="14720" spans="1:1" x14ac:dyDescent="0.25">
      <c r="A14720" s="323"/>
    </row>
    <row r="14721" spans="1:1" x14ac:dyDescent="0.25">
      <c r="A14721" s="323"/>
    </row>
    <row r="14722" spans="1:1" x14ac:dyDescent="0.25">
      <c r="A14722" s="323"/>
    </row>
    <row r="14723" spans="1:1" x14ac:dyDescent="0.25">
      <c r="A14723" s="323"/>
    </row>
    <row r="14724" spans="1:1" x14ac:dyDescent="0.25">
      <c r="A14724" s="323"/>
    </row>
    <row r="14725" spans="1:1" x14ac:dyDescent="0.25">
      <c r="A14725" s="323"/>
    </row>
    <row r="14726" spans="1:1" x14ac:dyDescent="0.25">
      <c r="A14726" s="323"/>
    </row>
    <row r="14727" spans="1:1" x14ac:dyDescent="0.25">
      <c r="A14727" s="323"/>
    </row>
    <row r="14728" spans="1:1" x14ac:dyDescent="0.25">
      <c r="A14728" s="323"/>
    </row>
    <row r="14729" spans="1:1" x14ac:dyDescent="0.25">
      <c r="A14729" s="323"/>
    </row>
    <row r="14730" spans="1:1" x14ac:dyDescent="0.25">
      <c r="A14730" s="323"/>
    </row>
    <row r="14731" spans="1:1" x14ac:dyDescent="0.25">
      <c r="A14731" s="323"/>
    </row>
    <row r="14732" spans="1:1" x14ac:dyDescent="0.25">
      <c r="A14732" s="323"/>
    </row>
    <row r="14733" spans="1:1" x14ac:dyDescent="0.25">
      <c r="A14733" s="323"/>
    </row>
    <row r="14734" spans="1:1" x14ac:dyDescent="0.25">
      <c r="A14734" s="323"/>
    </row>
    <row r="14735" spans="1:1" x14ac:dyDescent="0.25">
      <c r="A14735" s="323"/>
    </row>
    <row r="14736" spans="1:1" x14ac:dyDescent="0.25">
      <c r="A14736" s="323"/>
    </row>
    <row r="14737" spans="1:1" x14ac:dyDescent="0.25">
      <c r="A14737" s="323"/>
    </row>
    <row r="14738" spans="1:1" x14ac:dyDescent="0.25">
      <c r="A14738" s="323"/>
    </row>
    <row r="14739" spans="1:1" x14ac:dyDescent="0.25">
      <c r="A14739" s="323"/>
    </row>
    <row r="14740" spans="1:1" x14ac:dyDescent="0.25">
      <c r="A14740" s="323"/>
    </row>
    <row r="14741" spans="1:1" x14ac:dyDescent="0.25">
      <c r="A14741" s="323"/>
    </row>
    <row r="14742" spans="1:1" x14ac:dyDescent="0.25">
      <c r="A14742" s="323"/>
    </row>
    <row r="14743" spans="1:1" x14ac:dyDescent="0.25">
      <c r="A14743" s="323"/>
    </row>
    <row r="14744" spans="1:1" x14ac:dyDescent="0.25">
      <c r="A14744" s="323"/>
    </row>
    <row r="14745" spans="1:1" x14ac:dyDescent="0.25">
      <c r="A14745" s="323"/>
    </row>
    <row r="14746" spans="1:1" x14ac:dyDescent="0.25">
      <c r="A14746" s="323"/>
    </row>
    <row r="14747" spans="1:1" x14ac:dyDescent="0.25">
      <c r="A14747" s="323"/>
    </row>
    <row r="14748" spans="1:1" x14ac:dyDescent="0.25">
      <c r="A14748" s="323"/>
    </row>
    <row r="14749" spans="1:1" x14ac:dyDescent="0.25">
      <c r="A14749" s="323"/>
    </row>
    <row r="14750" spans="1:1" x14ac:dyDescent="0.25">
      <c r="A14750" s="323"/>
    </row>
    <row r="14751" spans="1:1" x14ac:dyDescent="0.25">
      <c r="A14751" s="323"/>
    </row>
    <row r="14752" spans="1:1" x14ac:dyDescent="0.25">
      <c r="A14752" s="323"/>
    </row>
    <row r="14753" spans="1:1" x14ac:dyDescent="0.25">
      <c r="A14753" s="323"/>
    </row>
    <row r="14754" spans="1:1" x14ac:dyDescent="0.25">
      <c r="A14754" s="323"/>
    </row>
    <row r="14755" spans="1:1" x14ac:dyDescent="0.25">
      <c r="A14755" s="323"/>
    </row>
    <row r="14756" spans="1:1" x14ac:dyDescent="0.25">
      <c r="A14756" s="323"/>
    </row>
    <row r="14757" spans="1:1" x14ac:dyDescent="0.25">
      <c r="A14757" s="323"/>
    </row>
    <row r="14758" spans="1:1" x14ac:dyDescent="0.25">
      <c r="A14758" s="323"/>
    </row>
    <row r="14759" spans="1:1" x14ac:dyDescent="0.25">
      <c r="A14759" s="323"/>
    </row>
    <row r="14760" spans="1:1" x14ac:dyDescent="0.25">
      <c r="A14760" s="323"/>
    </row>
    <row r="14761" spans="1:1" x14ac:dyDescent="0.25">
      <c r="A14761" s="323"/>
    </row>
    <row r="14762" spans="1:1" x14ac:dyDescent="0.25">
      <c r="A14762" s="323"/>
    </row>
    <row r="14763" spans="1:1" x14ac:dyDescent="0.25">
      <c r="A14763" s="323"/>
    </row>
    <row r="14764" spans="1:1" x14ac:dyDescent="0.25">
      <c r="A14764" s="323"/>
    </row>
    <row r="14765" spans="1:1" x14ac:dyDescent="0.25">
      <c r="A14765" s="323"/>
    </row>
    <row r="14766" spans="1:1" x14ac:dyDescent="0.25">
      <c r="A14766" s="323"/>
    </row>
    <row r="14767" spans="1:1" x14ac:dyDescent="0.25">
      <c r="A14767" s="323"/>
    </row>
    <row r="14768" spans="1:1" x14ac:dyDescent="0.25">
      <c r="A14768" s="323"/>
    </row>
    <row r="14769" spans="1:1" x14ac:dyDescent="0.25">
      <c r="A14769" s="323"/>
    </row>
    <row r="14770" spans="1:1" x14ac:dyDescent="0.25">
      <c r="A14770" s="323"/>
    </row>
    <row r="14771" spans="1:1" x14ac:dyDescent="0.25">
      <c r="A14771" s="323"/>
    </row>
    <row r="14772" spans="1:1" x14ac:dyDescent="0.25">
      <c r="A14772" s="323"/>
    </row>
    <row r="14773" spans="1:1" x14ac:dyDescent="0.25">
      <c r="A14773" s="323"/>
    </row>
    <row r="14774" spans="1:1" x14ac:dyDescent="0.25">
      <c r="A14774" s="323"/>
    </row>
    <row r="14775" spans="1:1" x14ac:dyDescent="0.25">
      <c r="A14775" s="323"/>
    </row>
    <row r="14776" spans="1:1" x14ac:dyDescent="0.25">
      <c r="A14776" s="323"/>
    </row>
    <row r="14777" spans="1:1" x14ac:dyDescent="0.25">
      <c r="A14777" s="323"/>
    </row>
    <row r="14778" spans="1:1" x14ac:dyDescent="0.25">
      <c r="A14778" s="323"/>
    </row>
    <row r="14779" spans="1:1" x14ac:dyDescent="0.25">
      <c r="A14779" s="323"/>
    </row>
    <row r="14780" spans="1:1" x14ac:dyDescent="0.25">
      <c r="A14780" s="323"/>
    </row>
    <row r="14781" spans="1:1" x14ac:dyDescent="0.25">
      <c r="A14781" s="323"/>
    </row>
    <row r="14782" spans="1:1" x14ac:dyDescent="0.25">
      <c r="A14782" s="323"/>
    </row>
    <row r="14783" spans="1:1" x14ac:dyDescent="0.25">
      <c r="A14783" s="323"/>
    </row>
    <row r="14784" spans="1:1" x14ac:dyDescent="0.25">
      <c r="A14784" s="323"/>
    </row>
    <row r="14785" spans="1:1" x14ac:dyDescent="0.25">
      <c r="A14785" s="323"/>
    </row>
    <row r="14786" spans="1:1" x14ac:dyDescent="0.25">
      <c r="A14786" s="323"/>
    </row>
    <row r="14787" spans="1:1" x14ac:dyDescent="0.25">
      <c r="A14787" s="323"/>
    </row>
    <row r="14788" spans="1:1" x14ac:dyDescent="0.25">
      <c r="A14788" s="323"/>
    </row>
    <row r="14789" spans="1:1" x14ac:dyDescent="0.25">
      <c r="A14789" s="323"/>
    </row>
    <row r="14790" spans="1:1" x14ac:dyDescent="0.25">
      <c r="A14790" s="323"/>
    </row>
    <row r="14791" spans="1:1" x14ac:dyDescent="0.25">
      <c r="A14791" s="323"/>
    </row>
    <row r="14792" spans="1:1" x14ac:dyDescent="0.25">
      <c r="A14792" s="323"/>
    </row>
    <row r="14793" spans="1:1" x14ac:dyDescent="0.25">
      <c r="A14793" s="323"/>
    </row>
    <row r="14794" spans="1:1" x14ac:dyDescent="0.25">
      <c r="A14794" s="323"/>
    </row>
    <row r="14795" spans="1:1" x14ac:dyDescent="0.25">
      <c r="A14795" s="323"/>
    </row>
    <row r="14796" spans="1:1" x14ac:dyDescent="0.25">
      <c r="A14796" s="323"/>
    </row>
    <row r="14797" spans="1:1" x14ac:dyDescent="0.25">
      <c r="A14797" s="323"/>
    </row>
    <row r="14798" spans="1:1" x14ac:dyDescent="0.25">
      <c r="A14798" s="323"/>
    </row>
    <row r="14799" spans="1:1" x14ac:dyDescent="0.25">
      <c r="A14799" s="323"/>
    </row>
    <row r="14800" spans="1:1" x14ac:dyDescent="0.25">
      <c r="A14800" s="323"/>
    </row>
    <row r="14801" spans="1:1" x14ac:dyDescent="0.25">
      <c r="A14801" s="323"/>
    </row>
    <row r="14802" spans="1:1" x14ac:dyDescent="0.25">
      <c r="A14802" s="323"/>
    </row>
    <row r="14803" spans="1:1" x14ac:dyDescent="0.25">
      <c r="A14803" s="323"/>
    </row>
    <row r="14804" spans="1:1" x14ac:dyDescent="0.25">
      <c r="A14804" s="323"/>
    </row>
    <row r="14805" spans="1:1" x14ac:dyDescent="0.25">
      <c r="A14805" s="323"/>
    </row>
    <row r="14806" spans="1:1" x14ac:dyDescent="0.25">
      <c r="A14806" s="323"/>
    </row>
    <row r="14807" spans="1:1" x14ac:dyDescent="0.25">
      <c r="A14807" s="323"/>
    </row>
    <row r="14808" spans="1:1" x14ac:dyDescent="0.25">
      <c r="A14808" s="323"/>
    </row>
    <row r="14809" spans="1:1" x14ac:dyDescent="0.25">
      <c r="A14809" s="323"/>
    </row>
    <row r="14810" spans="1:1" x14ac:dyDescent="0.25">
      <c r="A14810" s="323"/>
    </row>
    <row r="14811" spans="1:1" x14ac:dyDescent="0.25">
      <c r="A14811" s="323"/>
    </row>
    <row r="14812" spans="1:1" x14ac:dyDescent="0.25">
      <c r="A14812" s="323"/>
    </row>
    <row r="14813" spans="1:1" x14ac:dyDescent="0.25">
      <c r="A14813" s="323"/>
    </row>
    <row r="14814" spans="1:1" x14ac:dyDescent="0.25">
      <c r="A14814" s="323"/>
    </row>
    <row r="14815" spans="1:1" x14ac:dyDescent="0.25">
      <c r="A14815" s="323"/>
    </row>
    <row r="14816" spans="1:1" x14ac:dyDescent="0.25">
      <c r="A14816" s="323"/>
    </row>
    <row r="14817" spans="1:1" x14ac:dyDescent="0.25">
      <c r="A14817" s="323"/>
    </row>
    <row r="14818" spans="1:1" x14ac:dyDescent="0.25">
      <c r="A14818" s="323"/>
    </row>
    <row r="14819" spans="1:1" x14ac:dyDescent="0.25">
      <c r="A14819" s="323"/>
    </row>
    <row r="14820" spans="1:1" x14ac:dyDescent="0.25">
      <c r="A14820" s="323"/>
    </row>
    <row r="14821" spans="1:1" x14ac:dyDescent="0.25">
      <c r="A14821" s="323"/>
    </row>
    <row r="14822" spans="1:1" x14ac:dyDescent="0.25">
      <c r="A14822" s="323"/>
    </row>
    <row r="14823" spans="1:1" x14ac:dyDescent="0.25">
      <c r="A14823" s="323"/>
    </row>
    <row r="14824" spans="1:1" x14ac:dyDescent="0.25">
      <c r="A14824" s="323"/>
    </row>
    <row r="14825" spans="1:1" x14ac:dyDescent="0.25">
      <c r="A14825" s="323"/>
    </row>
    <row r="14826" spans="1:1" x14ac:dyDescent="0.25">
      <c r="A14826" s="323"/>
    </row>
    <row r="14827" spans="1:1" x14ac:dyDescent="0.25">
      <c r="A14827" s="323"/>
    </row>
    <row r="14828" spans="1:1" x14ac:dyDescent="0.25">
      <c r="A14828" s="323"/>
    </row>
    <row r="14829" spans="1:1" x14ac:dyDescent="0.25">
      <c r="A14829" s="323"/>
    </row>
    <row r="14830" spans="1:1" x14ac:dyDescent="0.25">
      <c r="A14830" s="323"/>
    </row>
    <row r="14831" spans="1:1" x14ac:dyDescent="0.25">
      <c r="A14831" s="323"/>
    </row>
    <row r="14832" spans="1:1" x14ac:dyDescent="0.25">
      <c r="A14832" s="323"/>
    </row>
    <row r="14833" spans="1:1" x14ac:dyDescent="0.25">
      <c r="A14833" s="323"/>
    </row>
    <row r="14834" spans="1:1" x14ac:dyDescent="0.25">
      <c r="A14834" s="323"/>
    </row>
    <row r="14835" spans="1:1" x14ac:dyDescent="0.25">
      <c r="A14835" s="323"/>
    </row>
    <row r="14836" spans="1:1" x14ac:dyDescent="0.25">
      <c r="A14836" s="323"/>
    </row>
    <row r="14837" spans="1:1" x14ac:dyDescent="0.25">
      <c r="A14837" s="323"/>
    </row>
    <row r="14838" spans="1:1" x14ac:dyDescent="0.25">
      <c r="A14838" s="323"/>
    </row>
    <row r="14839" spans="1:1" x14ac:dyDescent="0.25">
      <c r="A14839" s="323"/>
    </row>
    <row r="14840" spans="1:1" x14ac:dyDescent="0.25">
      <c r="A14840" s="323"/>
    </row>
    <row r="14841" spans="1:1" x14ac:dyDescent="0.25">
      <c r="A14841" s="323"/>
    </row>
    <row r="14842" spans="1:1" x14ac:dyDescent="0.25">
      <c r="A14842" s="323"/>
    </row>
    <row r="14843" spans="1:1" x14ac:dyDescent="0.25">
      <c r="A14843" s="323"/>
    </row>
    <row r="14844" spans="1:1" x14ac:dyDescent="0.25">
      <c r="A14844" s="323"/>
    </row>
    <row r="14845" spans="1:1" x14ac:dyDescent="0.25">
      <c r="A14845" s="323"/>
    </row>
    <row r="14846" spans="1:1" x14ac:dyDescent="0.25">
      <c r="A14846" s="323"/>
    </row>
    <row r="14847" spans="1:1" x14ac:dyDescent="0.25">
      <c r="A14847" s="323"/>
    </row>
    <row r="14848" spans="1:1" x14ac:dyDescent="0.25">
      <c r="A14848" s="323"/>
    </row>
    <row r="14849" spans="1:1" x14ac:dyDescent="0.25">
      <c r="A14849" s="323"/>
    </row>
    <row r="14850" spans="1:1" x14ac:dyDescent="0.25">
      <c r="A14850" s="323"/>
    </row>
    <row r="14851" spans="1:1" x14ac:dyDescent="0.25">
      <c r="A14851" s="323"/>
    </row>
    <row r="14852" spans="1:1" x14ac:dyDescent="0.25">
      <c r="A14852" s="323"/>
    </row>
    <row r="14853" spans="1:1" x14ac:dyDescent="0.25">
      <c r="A14853" s="323"/>
    </row>
    <row r="14854" spans="1:1" x14ac:dyDescent="0.25">
      <c r="A14854" s="323"/>
    </row>
    <row r="14855" spans="1:1" x14ac:dyDescent="0.25">
      <c r="A14855" s="323"/>
    </row>
    <row r="14856" spans="1:1" x14ac:dyDescent="0.25">
      <c r="A14856" s="323"/>
    </row>
    <row r="14857" spans="1:1" x14ac:dyDescent="0.25">
      <c r="A14857" s="323"/>
    </row>
    <row r="14858" spans="1:1" x14ac:dyDescent="0.25">
      <c r="A14858" s="323"/>
    </row>
    <row r="14859" spans="1:1" x14ac:dyDescent="0.25">
      <c r="A14859" s="323"/>
    </row>
    <row r="14860" spans="1:1" x14ac:dyDescent="0.25">
      <c r="A14860" s="323"/>
    </row>
    <row r="14861" spans="1:1" x14ac:dyDescent="0.25">
      <c r="A14861" s="323"/>
    </row>
    <row r="14862" spans="1:1" x14ac:dyDescent="0.25">
      <c r="A14862" s="323"/>
    </row>
    <row r="14863" spans="1:1" x14ac:dyDescent="0.25">
      <c r="A14863" s="323"/>
    </row>
    <row r="14864" spans="1:1" x14ac:dyDescent="0.25">
      <c r="A14864" s="323"/>
    </row>
    <row r="14865" spans="1:1" x14ac:dyDescent="0.25">
      <c r="A14865" s="323"/>
    </row>
    <row r="14866" spans="1:1" x14ac:dyDescent="0.25">
      <c r="A14866" s="323"/>
    </row>
    <row r="14867" spans="1:1" x14ac:dyDescent="0.25">
      <c r="A14867" s="323"/>
    </row>
    <row r="14868" spans="1:1" x14ac:dyDescent="0.25">
      <c r="A14868" s="323"/>
    </row>
    <row r="14869" spans="1:1" x14ac:dyDescent="0.25">
      <c r="A14869" s="323"/>
    </row>
    <row r="14870" spans="1:1" x14ac:dyDescent="0.25">
      <c r="A14870" s="323"/>
    </row>
    <row r="14871" spans="1:1" x14ac:dyDescent="0.25">
      <c r="A14871" s="323"/>
    </row>
    <row r="14872" spans="1:1" x14ac:dyDescent="0.25">
      <c r="A14872" s="323"/>
    </row>
    <row r="14873" spans="1:1" x14ac:dyDescent="0.25">
      <c r="A14873" s="323"/>
    </row>
    <row r="14874" spans="1:1" x14ac:dyDescent="0.25">
      <c r="A14874" s="323"/>
    </row>
    <row r="14875" spans="1:1" x14ac:dyDescent="0.25">
      <c r="A14875" s="323"/>
    </row>
    <row r="14876" spans="1:1" x14ac:dyDescent="0.25">
      <c r="A14876" s="323"/>
    </row>
    <row r="14877" spans="1:1" x14ac:dyDescent="0.25">
      <c r="A14877" s="323"/>
    </row>
    <row r="14878" spans="1:1" x14ac:dyDescent="0.25">
      <c r="A14878" s="323"/>
    </row>
    <row r="14879" spans="1:1" x14ac:dyDescent="0.25">
      <c r="A14879" s="323"/>
    </row>
    <row r="14880" spans="1:1" x14ac:dyDescent="0.25">
      <c r="A14880" s="323"/>
    </row>
    <row r="14881" spans="1:1" x14ac:dyDescent="0.25">
      <c r="A14881" s="323"/>
    </row>
    <row r="14882" spans="1:1" x14ac:dyDescent="0.25">
      <c r="A14882" s="323"/>
    </row>
    <row r="14883" spans="1:1" x14ac:dyDescent="0.25">
      <c r="A14883" s="323"/>
    </row>
    <row r="14884" spans="1:1" x14ac:dyDescent="0.25">
      <c r="A14884" s="323"/>
    </row>
    <row r="14885" spans="1:1" x14ac:dyDescent="0.25">
      <c r="A14885" s="323"/>
    </row>
    <row r="14886" spans="1:1" x14ac:dyDescent="0.25">
      <c r="A14886" s="323"/>
    </row>
    <row r="14887" spans="1:1" x14ac:dyDescent="0.25">
      <c r="A14887" s="323"/>
    </row>
    <row r="14888" spans="1:1" x14ac:dyDescent="0.25">
      <c r="A14888" s="323"/>
    </row>
    <row r="14889" spans="1:1" x14ac:dyDescent="0.25">
      <c r="A14889" s="323"/>
    </row>
    <row r="14890" spans="1:1" x14ac:dyDescent="0.25">
      <c r="A14890" s="323"/>
    </row>
    <row r="14891" spans="1:1" x14ac:dyDescent="0.25">
      <c r="A14891" s="323"/>
    </row>
    <row r="14892" spans="1:1" x14ac:dyDescent="0.25">
      <c r="A14892" s="323"/>
    </row>
    <row r="14893" spans="1:1" x14ac:dyDescent="0.25">
      <c r="A14893" s="323"/>
    </row>
    <row r="14894" spans="1:1" x14ac:dyDescent="0.25">
      <c r="A14894" s="323"/>
    </row>
    <row r="14895" spans="1:1" x14ac:dyDescent="0.25">
      <c r="A14895" s="323"/>
    </row>
    <row r="14896" spans="1:1" x14ac:dyDescent="0.25">
      <c r="A14896" s="323"/>
    </row>
    <row r="14897" spans="1:1" x14ac:dyDescent="0.25">
      <c r="A14897" s="323"/>
    </row>
    <row r="14898" spans="1:1" x14ac:dyDescent="0.25">
      <c r="A14898" s="323"/>
    </row>
    <row r="14899" spans="1:1" x14ac:dyDescent="0.25">
      <c r="A14899" s="323"/>
    </row>
    <row r="14900" spans="1:1" x14ac:dyDescent="0.25">
      <c r="A14900" s="323"/>
    </row>
    <row r="14901" spans="1:1" x14ac:dyDescent="0.25">
      <c r="A14901" s="323"/>
    </row>
    <row r="14902" spans="1:1" x14ac:dyDescent="0.25">
      <c r="A14902" s="323"/>
    </row>
    <row r="14903" spans="1:1" x14ac:dyDescent="0.25">
      <c r="A14903" s="323"/>
    </row>
    <row r="14904" spans="1:1" x14ac:dyDescent="0.25">
      <c r="A14904" s="323"/>
    </row>
    <row r="14905" spans="1:1" x14ac:dyDescent="0.25">
      <c r="A14905" s="323"/>
    </row>
    <row r="14906" spans="1:1" x14ac:dyDescent="0.25">
      <c r="A14906" s="323"/>
    </row>
    <row r="14907" spans="1:1" x14ac:dyDescent="0.25">
      <c r="A14907" s="323"/>
    </row>
    <row r="14908" spans="1:1" x14ac:dyDescent="0.25">
      <c r="A14908" s="323"/>
    </row>
    <row r="14909" spans="1:1" x14ac:dyDescent="0.25">
      <c r="A14909" s="323"/>
    </row>
    <row r="14910" spans="1:1" x14ac:dyDescent="0.25">
      <c r="A14910" s="323"/>
    </row>
    <row r="14911" spans="1:1" x14ac:dyDescent="0.25">
      <c r="A14911" s="323"/>
    </row>
    <row r="14912" spans="1:1" x14ac:dyDescent="0.25">
      <c r="A14912" s="323"/>
    </row>
    <row r="14913" spans="1:1" x14ac:dyDescent="0.25">
      <c r="A14913" s="323"/>
    </row>
    <row r="14914" spans="1:1" x14ac:dyDescent="0.25">
      <c r="A14914" s="323"/>
    </row>
    <row r="14915" spans="1:1" x14ac:dyDescent="0.25">
      <c r="A14915" s="323"/>
    </row>
    <row r="14916" spans="1:1" x14ac:dyDescent="0.25">
      <c r="A14916" s="323"/>
    </row>
    <row r="14917" spans="1:1" x14ac:dyDescent="0.25">
      <c r="A14917" s="323"/>
    </row>
    <row r="14918" spans="1:1" x14ac:dyDescent="0.25">
      <c r="A14918" s="323"/>
    </row>
    <row r="14919" spans="1:1" x14ac:dyDescent="0.25">
      <c r="A14919" s="323"/>
    </row>
    <row r="14920" spans="1:1" x14ac:dyDescent="0.25">
      <c r="A14920" s="323"/>
    </row>
    <row r="14921" spans="1:1" x14ac:dyDescent="0.25">
      <c r="A14921" s="323"/>
    </row>
    <row r="14922" spans="1:1" x14ac:dyDescent="0.25">
      <c r="A14922" s="323"/>
    </row>
    <row r="14923" spans="1:1" x14ac:dyDescent="0.25">
      <c r="A14923" s="323"/>
    </row>
    <row r="14924" spans="1:1" x14ac:dyDescent="0.25">
      <c r="A14924" s="323"/>
    </row>
    <row r="14925" spans="1:1" x14ac:dyDescent="0.25">
      <c r="A14925" s="323"/>
    </row>
    <row r="14926" spans="1:1" x14ac:dyDescent="0.25">
      <c r="A14926" s="323"/>
    </row>
    <row r="14927" spans="1:1" x14ac:dyDescent="0.25">
      <c r="A14927" s="323"/>
    </row>
    <row r="14928" spans="1:1" x14ac:dyDescent="0.25">
      <c r="A14928" s="323"/>
    </row>
    <row r="14929" spans="1:1" x14ac:dyDescent="0.25">
      <c r="A14929" s="323"/>
    </row>
    <row r="14930" spans="1:1" x14ac:dyDescent="0.25">
      <c r="A14930" s="323"/>
    </row>
    <row r="14931" spans="1:1" x14ac:dyDescent="0.25">
      <c r="A14931" s="323"/>
    </row>
    <row r="14932" spans="1:1" x14ac:dyDescent="0.25">
      <c r="A14932" s="323"/>
    </row>
    <row r="14933" spans="1:1" x14ac:dyDescent="0.25">
      <c r="A14933" s="323"/>
    </row>
    <row r="14934" spans="1:1" x14ac:dyDescent="0.25">
      <c r="A14934" s="323"/>
    </row>
    <row r="14935" spans="1:1" x14ac:dyDescent="0.25">
      <c r="A14935" s="323"/>
    </row>
    <row r="14936" spans="1:1" x14ac:dyDescent="0.25">
      <c r="A14936" s="323"/>
    </row>
    <row r="14937" spans="1:1" x14ac:dyDescent="0.25">
      <c r="A14937" s="323"/>
    </row>
    <row r="14938" spans="1:1" x14ac:dyDescent="0.25">
      <c r="A14938" s="323"/>
    </row>
    <row r="14939" spans="1:1" x14ac:dyDescent="0.25">
      <c r="A14939" s="323"/>
    </row>
    <row r="14940" spans="1:1" x14ac:dyDescent="0.25">
      <c r="A14940" s="323"/>
    </row>
    <row r="14941" spans="1:1" x14ac:dyDescent="0.25">
      <c r="A14941" s="323"/>
    </row>
    <row r="14942" spans="1:1" x14ac:dyDescent="0.25">
      <c r="A14942" s="323"/>
    </row>
    <row r="14943" spans="1:1" x14ac:dyDescent="0.25">
      <c r="A14943" s="323"/>
    </row>
    <row r="14944" spans="1:1" x14ac:dyDescent="0.25">
      <c r="A14944" s="323"/>
    </row>
    <row r="14945" spans="1:1" x14ac:dyDescent="0.25">
      <c r="A14945" s="323"/>
    </row>
    <row r="14946" spans="1:1" x14ac:dyDescent="0.25">
      <c r="A14946" s="323"/>
    </row>
    <row r="14947" spans="1:1" x14ac:dyDescent="0.25">
      <c r="A14947" s="323"/>
    </row>
    <row r="14948" spans="1:1" x14ac:dyDescent="0.25">
      <c r="A14948" s="323"/>
    </row>
    <row r="14949" spans="1:1" x14ac:dyDescent="0.25">
      <c r="A14949" s="323"/>
    </row>
    <row r="14950" spans="1:1" x14ac:dyDescent="0.25">
      <c r="A14950" s="323"/>
    </row>
    <row r="14951" spans="1:1" x14ac:dyDescent="0.25">
      <c r="A14951" s="323"/>
    </row>
    <row r="14952" spans="1:1" x14ac:dyDescent="0.25">
      <c r="A14952" s="323"/>
    </row>
    <row r="14953" spans="1:1" x14ac:dyDescent="0.25">
      <c r="A14953" s="323"/>
    </row>
    <row r="14954" spans="1:1" x14ac:dyDescent="0.25">
      <c r="A14954" s="323"/>
    </row>
    <row r="14955" spans="1:1" x14ac:dyDescent="0.25">
      <c r="A14955" s="323"/>
    </row>
    <row r="14956" spans="1:1" x14ac:dyDescent="0.25">
      <c r="A14956" s="323"/>
    </row>
    <row r="14957" spans="1:1" x14ac:dyDescent="0.25">
      <c r="A14957" s="323"/>
    </row>
    <row r="14958" spans="1:1" x14ac:dyDescent="0.25">
      <c r="A14958" s="323"/>
    </row>
    <row r="14959" spans="1:1" x14ac:dyDescent="0.25">
      <c r="A14959" s="323"/>
    </row>
    <row r="14960" spans="1:1" x14ac:dyDescent="0.25">
      <c r="A14960" s="323"/>
    </row>
    <row r="14961" spans="1:1" x14ac:dyDescent="0.25">
      <c r="A14961" s="323"/>
    </row>
    <row r="14962" spans="1:1" x14ac:dyDescent="0.25">
      <c r="A14962" s="323"/>
    </row>
    <row r="14963" spans="1:1" x14ac:dyDescent="0.25">
      <c r="A14963" s="323"/>
    </row>
    <row r="14964" spans="1:1" x14ac:dyDescent="0.25">
      <c r="A14964" s="323"/>
    </row>
    <row r="14965" spans="1:1" x14ac:dyDescent="0.25">
      <c r="A14965" s="323"/>
    </row>
    <row r="14966" spans="1:1" x14ac:dyDescent="0.25">
      <c r="A14966" s="323"/>
    </row>
    <row r="14967" spans="1:1" x14ac:dyDescent="0.25">
      <c r="A14967" s="323"/>
    </row>
    <row r="14968" spans="1:1" x14ac:dyDescent="0.25">
      <c r="A14968" s="323"/>
    </row>
    <row r="14969" spans="1:1" x14ac:dyDescent="0.25">
      <c r="A14969" s="323"/>
    </row>
    <row r="14970" spans="1:1" x14ac:dyDescent="0.25">
      <c r="A14970" s="323"/>
    </row>
    <row r="14971" spans="1:1" x14ac:dyDescent="0.25">
      <c r="A14971" s="323"/>
    </row>
    <row r="14972" spans="1:1" x14ac:dyDescent="0.25">
      <c r="A14972" s="323"/>
    </row>
    <row r="14973" spans="1:1" x14ac:dyDescent="0.25">
      <c r="A14973" s="323"/>
    </row>
    <row r="14974" spans="1:1" x14ac:dyDescent="0.25">
      <c r="A14974" s="323"/>
    </row>
    <row r="14975" spans="1:1" x14ac:dyDescent="0.25">
      <c r="A14975" s="323"/>
    </row>
    <row r="14976" spans="1:1" x14ac:dyDescent="0.25">
      <c r="A14976" s="323"/>
    </row>
    <row r="14977" spans="1:1" x14ac:dyDescent="0.25">
      <c r="A14977" s="323"/>
    </row>
    <row r="14978" spans="1:1" x14ac:dyDescent="0.25">
      <c r="A14978" s="323"/>
    </row>
    <row r="14979" spans="1:1" x14ac:dyDescent="0.25">
      <c r="A14979" s="323"/>
    </row>
    <row r="14980" spans="1:1" x14ac:dyDescent="0.25">
      <c r="A14980" s="323"/>
    </row>
    <row r="14981" spans="1:1" x14ac:dyDescent="0.25">
      <c r="A14981" s="323"/>
    </row>
    <row r="14982" spans="1:1" x14ac:dyDescent="0.25">
      <c r="A14982" s="323"/>
    </row>
    <row r="14983" spans="1:1" x14ac:dyDescent="0.25">
      <c r="A14983" s="323"/>
    </row>
    <row r="14984" spans="1:1" x14ac:dyDescent="0.25">
      <c r="A14984" s="323"/>
    </row>
    <row r="14985" spans="1:1" x14ac:dyDescent="0.25">
      <c r="A14985" s="323"/>
    </row>
    <row r="14986" spans="1:1" x14ac:dyDescent="0.25">
      <c r="A14986" s="323"/>
    </row>
    <row r="14987" spans="1:1" x14ac:dyDescent="0.25">
      <c r="A14987" s="323"/>
    </row>
    <row r="14988" spans="1:1" x14ac:dyDescent="0.25">
      <c r="A14988" s="323"/>
    </row>
    <row r="14989" spans="1:1" x14ac:dyDescent="0.25">
      <c r="A14989" s="323"/>
    </row>
    <row r="14990" spans="1:1" x14ac:dyDescent="0.25">
      <c r="A14990" s="323"/>
    </row>
    <row r="14991" spans="1:1" x14ac:dyDescent="0.25">
      <c r="A14991" s="323"/>
    </row>
    <row r="14992" spans="1:1" x14ac:dyDescent="0.25">
      <c r="A14992" s="323"/>
    </row>
    <row r="14993" spans="1:1" x14ac:dyDescent="0.25">
      <c r="A14993" s="323"/>
    </row>
    <row r="14994" spans="1:1" x14ac:dyDescent="0.25">
      <c r="A14994" s="323"/>
    </row>
    <row r="14995" spans="1:1" x14ac:dyDescent="0.25">
      <c r="A14995" s="323"/>
    </row>
    <row r="14996" spans="1:1" x14ac:dyDescent="0.25">
      <c r="A14996" s="323"/>
    </row>
    <row r="14997" spans="1:1" x14ac:dyDescent="0.25">
      <c r="A14997" s="323"/>
    </row>
    <row r="14998" spans="1:1" x14ac:dyDescent="0.25">
      <c r="A14998" s="323"/>
    </row>
    <row r="14999" spans="1:1" x14ac:dyDescent="0.25">
      <c r="A14999" s="323"/>
    </row>
    <row r="15000" spans="1:1" x14ac:dyDescent="0.25">
      <c r="A15000" s="323"/>
    </row>
    <row r="15001" spans="1:1" x14ac:dyDescent="0.25">
      <c r="A15001" s="323"/>
    </row>
    <row r="15002" spans="1:1" x14ac:dyDescent="0.25">
      <c r="A15002" s="323"/>
    </row>
    <row r="15003" spans="1:1" x14ac:dyDescent="0.25">
      <c r="A15003" s="323"/>
    </row>
    <row r="15004" spans="1:1" x14ac:dyDescent="0.25">
      <c r="A15004" s="323"/>
    </row>
    <row r="15005" spans="1:1" x14ac:dyDescent="0.25">
      <c r="A15005" s="323"/>
    </row>
    <row r="15006" spans="1:1" x14ac:dyDescent="0.25">
      <c r="A15006" s="323"/>
    </row>
    <row r="15007" spans="1:1" x14ac:dyDescent="0.25">
      <c r="A15007" s="323"/>
    </row>
    <row r="15008" spans="1:1" x14ac:dyDescent="0.25">
      <c r="A15008" s="323"/>
    </row>
    <row r="15009" spans="1:1" x14ac:dyDescent="0.25">
      <c r="A15009" s="323"/>
    </row>
    <row r="15010" spans="1:1" x14ac:dyDescent="0.25">
      <c r="A15010" s="323"/>
    </row>
    <row r="15011" spans="1:1" x14ac:dyDescent="0.25">
      <c r="A15011" s="323"/>
    </row>
    <row r="15012" spans="1:1" x14ac:dyDescent="0.25">
      <c r="A15012" s="323"/>
    </row>
    <row r="15013" spans="1:1" x14ac:dyDescent="0.25">
      <c r="A15013" s="323"/>
    </row>
    <row r="15014" spans="1:1" x14ac:dyDescent="0.25">
      <c r="A15014" s="323"/>
    </row>
    <row r="15015" spans="1:1" x14ac:dyDescent="0.25">
      <c r="A15015" s="323"/>
    </row>
    <row r="15016" spans="1:1" x14ac:dyDescent="0.25">
      <c r="A15016" s="323"/>
    </row>
    <row r="15017" spans="1:1" x14ac:dyDescent="0.25">
      <c r="A15017" s="323"/>
    </row>
    <row r="15018" spans="1:1" x14ac:dyDescent="0.25">
      <c r="A15018" s="323"/>
    </row>
    <row r="15019" spans="1:1" x14ac:dyDescent="0.25">
      <c r="A15019" s="323"/>
    </row>
    <row r="15020" spans="1:1" x14ac:dyDescent="0.25">
      <c r="A15020" s="323"/>
    </row>
    <row r="15021" spans="1:1" x14ac:dyDescent="0.25">
      <c r="A15021" s="323"/>
    </row>
    <row r="15022" spans="1:1" x14ac:dyDescent="0.25">
      <c r="A15022" s="323"/>
    </row>
    <row r="15023" spans="1:1" x14ac:dyDescent="0.25">
      <c r="A15023" s="323"/>
    </row>
    <row r="15024" spans="1:1" x14ac:dyDescent="0.25">
      <c r="A15024" s="323"/>
    </row>
    <row r="15025" spans="1:1" x14ac:dyDescent="0.25">
      <c r="A15025" s="323"/>
    </row>
    <row r="15026" spans="1:1" x14ac:dyDescent="0.25">
      <c r="A15026" s="323"/>
    </row>
    <row r="15027" spans="1:1" x14ac:dyDescent="0.25">
      <c r="A15027" s="323"/>
    </row>
    <row r="15028" spans="1:1" x14ac:dyDescent="0.25">
      <c r="A15028" s="323"/>
    </row>
    <row r="15029" spans="1:1" x14ac:dyDescent="0.25">
      <c r="A15029" s="323"/>
    </row>
    <row r="15030" spans="1:1" x14ac:dyDescent="0.25">
      <c r="A15030" s="323"/>
    </row>
    <row r="15031" spans="1:1" x14ac:dyDescent="0.25">
      <c r="A15031" s="323"/>
    </row>
    <row r="15032" spans="1:1" x14ac:dyDescent="0.25">
      <c r="A15032" s="323"/>
    </row>
    <row r="15033" spans="1:1" x14ac:dyDescent="0.25">
      <c r="A15033" s="323"/>
    </row>
    <row r="15034" spans="1:1" x14ac:dyDescent="0.25">
      <c r="A15034" s="323"/>
    </row>
    <row r="15035" spans="1:1" x14ac:dyDescent="0.25">
      <c r="A15035" s="323"/>
    </row>
    <row r="15036" spans="1:1" x14ac:dyDescent="0.25">
      <c r="A15036" s="323"/>
    </row>
    <row r="15037" spans="1:1" x14ac:dyDescent="0.25">
      <c r="A15037" s="323"/>
    </row>
    <row r="15038" spans="1:1" x14ac:dyDescent="0.25">
      <c r="A15038" s="323"/>
    </row>
    <row r="15039" spans="1:1" x14ac:dyDescent="0.25">
      <c r="A15039" s="323"/>
    </row>
    <row r="15040" spans="1:1" x14ac:dyDescent="0.25">
      <c r="A15040" s="323"/>
    </row>
    <row r="15041" spans="1:1" x14ac:dyDescent="0.25">
      <c r="A15041" s="323"/>
    </row>
    <row r="15042" spans="1:1" x14ac:dyDescent="0.25">
      <c r="A15042" s="323"/>
    </row>
    <row r="15043" spans="1:1" x14ac:dyDescent="0.25">
      <c r="A15043" s="323"/>
    </row>
    <row r="15044" spans="1:1" x14ac:dyDescent="0.25">
      <c r="A15044" s="323"/>
    </row>
    <row r="15045" spans="1:1" x14ac:dyDescent="0.25">
      <c r="A15045" s="323"/>
    </row>
    <row r="15046" spans="1:1" x14ac:dyDescent="0.25">
      <c r="A15046" s="323"/>
    </row>
    <row r="15047" spans="1:1" x14ac:dyDescent="0.25">
      <c r="A15047" s="323"/>
    </row>
    <row r="15048" spans="1:1" x14ac:dyDescent="0.25">
      <c r="A15048" s="323"/>
    </row>
    <row r="15049" spans="1:1" x14ac:dyDescent="0.25">
      <c r="A15049" s="323"/>
    </row>
    <row r="15050" spans="1:1" x14ac:dyDescent="0.25">
      <c r="A15050" s="323"/>
    </row>
    <row r="15051" spans="1:1" x14ac:dyDescent="0.25">
      <c r="A15051" s="323"/>
    </row>
    <row r="15052" spans="1:1" x14ac:dyDescent="0.25">
      <c r="A15052" s="323"/>
    </row>
    <row r="15053" spans="1:1" x14ac:dyDescent="0.25">
      <c r="A15053" s="323"/>
    </row>
    <row r="15054" spans="1:1" x14ac:dyDescent="0.25">
      <c r="A15054" s="323"/>
    </row>
    <row r="15055" spans="1:1" x14ac:dyDescent="0.25">
      <c r="A15055" s="323"/>
    </row>
    <row r="15056" spans="1:1" x14ac:dyDescent="0.25">
      <c r="A15056" s="323"/>
    </row>
    <row r="15057" spans="1:1" x14ac:dyDescent="0.25">
      <c r="A15057" s="323"/>
    </row>
    <row r="15058" spans="1:1" x14ac:dyDescent="0.25">
      <c r="A15058" s="323"/>
    </row>
    <row r="15059" spans="1:1" x14ac:dyDescent="0.25">
      <c r="A15059" s="323"/>
    </row>
    <row r="15060" spans="1:1" x14ac:dyDescent="0.25">
      <c r="A15060" s="323"/>
    </row>
    <row r="15061" spans="1:1" x14ac:dyDescent="0.25">
      <c r="A15061" s="323"/>
    </row>
    <row r="15062" spans="1:1" x14ac:dyDescent="0.25">
      <c r="A15062" s="323"/>
    </row>
    <row r="15063" spans="1:1" x14ac:dyDescent="0.25">
      <c r="A15063" s="323"/>
    </row>
    <row r="15064" spans="1:1" x14ac:dyDescent="0.25">
      <c r="A15064" s="323"/>
    </row>
    <row r="15065" spans="1:1" x14ac:dyDescent="0.25">
      <c r="A15065" s="323"/>
    </row>
    <row r="15066" spans="1:1" x14ac:dyDescent="0.25">
      <c r="A15066" s="323"/>
    </row>
    <row r="15067" spans="1:1" x14ac:dyDescent="0.25">
      <c r="A15067" s="323"/>
    </row>
    <row r="15068" spans="1:1" x14ac:dyDescent="0.25">
      <c r="A15068" s="323"/>
    </row>
    <row r="15069" spans="1:1" x14ac:dyDescent="0.25">
      <c r="A15069" s="323"/>
    </row>
    <row r="15070" spans="1:1" x14ac:dyDescent="0.25">
      <c r="A15070" s="323"/>
    </row>
    <row r="15071" spans="1:1" x14ac:dyDescent="0.25">
      <c r="A15071" s="323"/>
    </row>
    <row r="15072" spans="1:1" x14ac:dyDescent="0.25">
      <c r="A15072" s="323"/>
    </row>
    <row r="15073" spans="1:1" x14ac:dyDescent="0.25">
      <c r="A15073" s="323"/>
    </row>
    <row r="15074" spans="1:1" x14ac:dyDescent="0.25">
      <c r="A15074" s="323"/>
    </row>
    <row r="15075" spans="1:1" x14ac:dyDescent="0.25">
      <c r="A15075" s="323"/>
    </row>
    <row r="15076" spans="1:1" x14ac:dyDescent="0.25">
      <c r="A15076" s="323"/>
    </row>
    <row r="15077" spans="1:1" x14ac:dyDescent="0.25">
      <c r="A15077" s="323"/>
    </row>
    <row r="15078" spans="1:1" x14ac:dyDescent="0.25">
      <c r="A15078" s="323"/>
    </row>
    <row r="15079" spans="1:1" x14ac:dyDescent="0.25">
      <c r="A15079" s="323"/>
    </row>
    <row r="15080" spans="1:1" x14ac:dyDescent="0.25">
      <c r="A15080" s="323"/>
    </row>
    <row r="15081" spans="1:1" x14ac:dyDescent="0.25">
      <c r="A15081" s="323"/>
    </row>
    <row r="15082" spans="1:1" x14ac:dyDescent="0.25">
      <c r="A15082" s="323"/>
    </row>
    <row r="15083" spans="1:1" x14ac:dyDescent="0.25">
      <c r="A15083" s="323"/>
    </row>
    <row r="15084" spans="1:1" x14ac:dyDescent="0.25">
      <c r="A15084" s="323"/>
    </row>
    <row r="15085" spans="1:1" x14ac:dyDescent="0.25">
      <c r="A15085" s="323"/>
    </row>
    <row r="15086" spans="1:1" x14ac:dyDescent="0.25">
      <c r="A15086" s="323"/>
    </row>
    <row r="15087" spans="1:1" x14ac:dyDescent="0.25">
      <c r="A15087" s="323"/>
    </row>
    <row r="15088" spans="1:1" x14ac:dyDescent="0.25">
      <c r="A15088" s="323"/>
    </row>
    <row r="15089" spans="1:1" x14ac:dyDescent="0.25">
      <c r="A15089" s="323"/>
    </row>
    <row r="15090" spans="1:1" x14ac:dyDescent="0.25">
      <c r="A15090" s="323"/>
    </row>
    <row r="15091" spans="1:1" x14ac:dyDescent="0.25">
      <c r="A15091" s="323"/>
    </row>
    <row r="15092" spans="1:1" x14ac:dyDescent="0.25">
      <c r="A15092" s="323"/>
    </row>
    <row r="15093" spans="1:1" x14ac:dyDescent="0.25">
      <c r="A15093" s="323"/>
    </row>
    <row r="15094" spans="1:1" x14ac:dyDescent="0.25">
      <c r="A15094" s="323"/>
    </row>
    <row r="15095" spans="1:1" x14ac:dyDescent="0.25">
      <c r="A15095" s="323"/>
    </row>
    <row r="15096" spans="1:1" x14ac:dyDescent="0.25">
      <c r="A15096" s="323"/>
    </row>
    <row r="15097" spans="1:1" x14ac:dyDescent="0.25">
      <c r="A15097" s="323"/>
    </row>
    <row r="15098" spans="1:1" x14ac:dyDescent="0.25">
      <c r="A15098" s="323"/>
    </row>
    <row r="15099" spans="1:1" x14ac:dyDescent="0.25">
      <c r="A15099" s="323"/>
    </row>
    <row r="15100" spans="1:1" x14ac:dyDescent="0.25">
      <c r="A15100" s="323"/>
    </row>
    <row r="15101" spans="1:1" x14ac:dyDescent="0.25">
      <c r="A15101" s="323"/>
    </row>
    <row r="15102" spans="1:1" x14ac:dyDescent="0.25">
      <c r="A15102" s="323"/>
    </row>
    <row r="15103" spans="1:1" x14ac:dyDescent="0.25">
      <c r="A15103" s="323"/>
    </row>
    <row r="15104" spans="1:1" x14ac:dyDescent="0.25">
      <c r="A15104" s="323"/>
    </row>
    <row r="15105" spans="1:1" x14ac:dyDescent="0.25">
      <c r="A15105" s="323"/>
    </row>
    <row r="15106" spans="1:1" x14ac:dyDescent="0.25">
      <c r="A15106" s="323"/>
    </row>
    <row r="15107" spans="1:1" x14ac:dyDescent="0.25">
      <c r="A15107" s="323"/>
    </row>
    <row r="15108" spans="1:1" x14ac:dyDescent="0.25">
      <c r="A15108" s="323"/>
    </row>
    <row r="15109" spans="1:1" x14ac:dyDescent="0.25">
      <c r="A15109" s="323"/>
    </row>
    <row r="15110" spans="1:1" x14ac:dyDescent="0.25">
      <c r="A15110" s="323"/>
    </row>
    <row r="15111" spans="1:1" x14ac:dyDescent="0.25">
      <c r="A15111" s="323"/>
    </row>
    <row r="15112" spans="1:1" x14ac:dyDescent="0.25">
      <c r="A15112" s="323"/>
    </row>
    <row r="15113" spans="1:1" x14ac:dyDescent="0.25">
      <c r="A15113" s="323"/>
    </row>
    <row r="15114" spans="1:1" x14ac:dyDescent="0.25">
      <c r="A15114" s="323"/>
    </row>
    <row r="15115" spans="1:1" x14ac:dyDescent="0.25">
      <c r="A15115" s="323"/>
    </row>
    <row r="15116" spans="1:1" x14ac:dyDescent="0.25">
      <c r="A15116" s="323"/>
    </row>
    <row r="15117" spans="1:1" x14ac:dyDescent="0.25">
      <c r="A15117" s="323"/>
    </row>
    <row r="15118" spans="1:1" x14ac:dyDescent="0.25">
      <c r="A15118" s="323"/>
    </row>
    <row r="15119" spans="1:1" x14ac:dyDescent="0.25">
      <c r="A15119" s="323"/>
    </row>
    <row r="15120" spans="1:1" x14ac:dyDescent="0.25">
      <c r="A15120" s="323"/>
    </row>
    <row r="15121" spans="1:1" x14ac:dyDescent="0.25">
      <c r="A15121" s="323"/>
    </row>
    <row r="15122" spans="1:1" x14ac:dyDescent="0.25">
      <c r="A15122" s="323"/>
    </row>
    <row r="15123" spans="1:1" x14ac:dyDescent="0.25">
      <c r="A15123" s="323"/>
    </row>
    <row r="15124" spans="1:1" x14ac:dyDescent="0.25">
      <c r="A15124" s="323"/>
    </row>
    <row r="15125" spans="1:1" x14ac:dyDescent="0.25">
      <c r="A15125" s="323"/>
    </row>
    <row r="15126" spans="1:1" x14ac:dyDescent="0.25">
      <c r="A15126" s="323"/>
    </row>
    <row r="15127" spans="1:1" x14ac:dyDescent="0.25">
      <c r="A15127" s="323"/>
    </row>
    <row r="15128" spans="1:1" x14ac:dyDescent="0.25">
      <c r="A15128" s="323"/>
    </row>
    <row r="15129" spans="1:1" x14ac:dyDescent="0.25">
      <c r="A15129" s="323"/>
    </row>
    <row r="15130" spans="1:1" x14ac:dyDescent="0.25">
      <c r="A15130" s="323"/>
    </row>
    <row r="15131" spans="1:1" x14ac:dyDescent="0.25">
      <c r="A15131" s="323"/>
    </row>
    <row r="15132" spans="1:1" x14ac:dyDescent="0.25">
      <c r="A15132" s="323"/>
    </row>
    <row r="15133" spans="1:1" x14ac:dyDescent="0.25">
      <c r="A15133" s="323"/>
    </row>
    <row r="15134" spans="1:1" x14ac:dyDescent="0.25">
      <c r="A15134" s="323"/>
    </row>
    <row r="15135" spans="1:1" x14ac:dyDescent="0.25">
      <c r="A15135" s="323"/>
    </row>
    <row r="15136" spans="1:1" x14ac:dyDescent="0.25">
      <c r="A15136" s="323"/>
    </row>
    <row r="15137" spans="1:1" x14ac:dyDescent="0.25">
      <c r="A15137" s="323"/>
    </row>
    <row r="15138" spans="1:1" x14ac:dyDescent="0.25">
      <c r="A15138" s="323"/>
    </row>
    <row r="15139" spans="1:1" x14ac:dyDescent="0.25">
      <c r="A15139" s="323"/>
    </row>
    <row r="15140" spans="1:1" x14ac:dyDescent="0.25">
      <c r="A15140" s="323"/>
    </row>
    <row r="15141" spans="1:1" x14ac:dyDescent="0.25">
      <c r="A15141" s="323"/>
    </row>
    <row r="15142" spans="1:1" x14ac:dyDescent="0.25">
      <c r="A15142" s="323"/>
    </row>
    <row r="15143" spans="1:1" x14ac:dyDescent="0.25">
      <c r="A15143" s="323"/>
    </row>
    <row r="15144" spans="1:1" x14ac:dyDescent="0.25">
      <c r="A15144" s="323"/>
    </row>
    <row r="15145" spans="1:1" x14ac:dyDescent="0.25">
      <c r="A15145" s="323"/>
    </row>
    <row r="15146" spans="1:1" x14ac:dyDescent="0.25">
      <c r="A15146" s="323"/>
    </row>
    <row r="15147" spans="1:1" x14ac:dyDescent="0.25">
      <c r="A15147" s="323"/>
    </row>
    <row r="15148" spans="1:1" x14ac:dyDescent="0.25">
      <c r="A15148" s="323"/>
    </row>
    <row r="15149" spans="1:1" x14ac:dyDescent="0.25">
      <c r="A15149" s="323"/>
    </row>
    <row r="15150" spans="1:1" x14ac:dyDescent="0.25">
      <c r="A15150" s="323"/>
    </row>
    <row r="15151" spans="1:1" x14ac:dyDescent="0.25">
      <c r="A15151" s="323"/>
    </row>
    <row r="15152" spans="1:1" x14ac:dyDescent="0.25">
      <c r="A15152" s="323"/>
    </row>
    <row r="15153" spans="1:1" x14ac:dyDescent="0.25">
      <c r="A15153" s="323"/>
    </row>
    <row r="15154" spans="1:1" x14ac:dyDescent="0.25">
      <c r="A15154" s="323"/>
    </row>
    <row r="15155" spans="1:1" x14ac:dyDescent="0.25">
      <c r="A15155" s="323"/>
    </row>
    <row r="15156" spans="1:1" x14ac:dyDescent="0.25">
      <c r="A15156" s="323"/>
    </row>
    <row r="15157" spans="1:1" x14ac:dyDescent="0.25">
      <c r="A15157" s="323"/>
    </row>
    <row r="15158" spans="1:1" x14ac:dyDescent="0.25">
      <c r="A15158" s="323"/>
    </row>
    <row r="15159" spans="1:1" x14ac:dyDescent="0.25">
      <c r="A15159" s="323"/>
    </row>
    <row r="15160" spans="1:1" x14ac:dyDescent="0.25">
      <c r="A15160" s="323"/>
    </row>
    <row r="15161" spans="1:1" x14ac:dyDescent="0.25">
      <c r="A15161" s="323"/>
    </row>
    <row r="15162" spans="1:1" x14ac:dyDescent="0.25">
      <c r="A15162" s="323"/>
    </row>
    <row r="15163" spans="1:1" x14ac:dyDescent="0.25">
      <c r="A15163" s="323"/>
    </row>
    <row r="15164" spans="1:1" x14ac:dyDescent="0.25">
      <c r="A15164" s="323"/>
    </row>
    <row r="15165" spans="1:1" x14ac:dyDescent="0.25">
      <c r="A15165" s="323"/>
    </row>
    <row r="15166" spans="1:1" x14ac:dyDescent="0.25">
      <c r="A15166" s="323"/>
    </row>
    <row r="15167" spans="1:1" x14ac:dyDescent="0.25">
      <c r="A15167" s="323"/>
    </row>
    <row r="15168" spans="1:1" x14ac:dyDescent="0.25">
      <c r="A15168" s="323"/>
    </row>
    <row r="15169" spans="1:1" x14ac:dyDescent="0.25">
      <c r="A15169" s="323"/>
    </row>
    <row r="15170" spans="1:1" x14ac:dyDescent="0.25">
      <c r="A15170" s="323"/>
    </row>
    <row r="15171" spans="1:1" x14ac:dyDescent="0.25">
      <c r="A15171" s="323"/>
    </row>
    <row r="15172" spans="1:1" x14ac:dyDescent="0.25">
      <c r="A15172" s="323"/>
    </row>
    <row r="15173" spans="1:1" x14ac:dyDescent="0.25">
      <c r="A15173" s="323"/>
    </row>
    <row r="15174" spans="1:1" x14ac:dyDescent="0.25">
      <c r="A15174" s="323"/>
    </row>
    <row r="15175" spans="1:1" x14ac:dyDescent="0.25">
      <c r="A15175" s="323"/>
    </row>
    <row r="15176" spans="1:1" x14ac:dyDescent="0.25">
      <c r="A15176" s="323"/>
    </row>
    <row r="15177" spans="1:1" x14ac:dyDescent="0.25">
      <c r="A15177" s="323"/>
    </row>
    <row r="15178" spans="1:1" x14ac:dyDescent="0.25">
      <c r="A15178" s="323"/>
    </row>
    <row r="15179" spans="1:1" x14ac:dyDescent="0.25">
      <c r="A15179" s="323"/>
    </row>
    <row r="15180" spans="1:1" x14ac:dyDescent="0.25">
      <c r="A15180" s="323"/>
    </row>
    <row r="15181" spans="1:1" x14ac:dyDescent="0.25">
      <c r="A15181" s="323"/>
    </row>
    <row r="15182" spans="1:1" x14ac:dyDescent="0.25">
      <c r="A15182" s="323"/>
    </row>
    <row r="15183" spans="1:1" x14ac:dyDescent="0.25">
      <c r="A15183" s="323"/>
    </row>
    <row r="15184" spans="1:1" x14ac:dyDescent="0.25">
      <c r="A15184" s="323"/>
    </row>
    <row r="15185" spans="1:1" x14ac:dyDescent="0.25">
      <c r="A15185" s="323"/>
    </row>
    <row r="15186" spans="1:1" x14ac:dyDescent="0.25">
      <c r="A15186" s="323"/>
    </row>
    <row r="15187" spans="1:1" x14ac:dyDescent="0.25">
      <c r="A15187" s="323"/>
    </row>
    <row r="15188" spans="1:1" x14ac:dyDescent="0.25">
      <c r="A15188" s="323"/>
    </row>
    <row r="15189" spans="1:1" x14ac:dyDescent="0.25">
      <c r="A15189" s="323"/>
    </row>
    <row r="15190" spans="1:1" x14ac:dyDescent="0.25">
      <c r="A15190" s="323"/>
    </row>
    <row r="15191" spans="1:1" x14ac:dyDescent="0.25">
      <c r="A15191" s="323"/>
    </row>
    <row r="15192" spans="1:1" x14ac:dyDescent="0.25">
      <c r="A15192" s="323"/>
    </row>
    <row r="15193" spans="1:1" x14ac:dyDescent="0.25">
      <c r="A15193" s="323"/>
    </row>
    <row r="15194" spans="1:1" x14ac:dyDescent="0.25">
      <c r="A15194" s="323"/>
    </row>
    <row r="15195" spans="1:1" x14ac:dyDescent="0.25">
      <c r="A15195" s="323"/>
    </row>
    <row r="15196" spans="1:1" x14ac:dyDescent="0.25">
      <c r="A15196" s="323"/>
    </row>
    <row r="15197" spans="1:1" x14ac:dyDescent="0.25">
      <c r="A15197" s="323"/>
    </row>
    <row r="15198" spans="1:1" x14ac:dyDescent="0.25">
      <c r="A15198" s="323"/>
    </row>
    <row r="15199" spans="1:1" x14ac:dyDescent="0.25">
      <c r="A15199" s="323"/>
    </row>
    <row r="15200" spans="1:1" x14ac:dyDescent="0.25">
      <c r="A15200" s="323"/>
    </row>
    <row r="15201" spans="1:1" x14ac:dyDescent="0.25">
      <c r="A15201" s="323"/>
    </row>
    <row r="15202" spans="1:1" x14ac:dyDescent="0.25">
      <c r="A15202" s="323"/>
    </row>
    <row r="15203" spans="1:1" x14ac:dyDescent="0.25">
      <c r="A15203" s="323"/>
    </row>
    <row r="15204" spans="1:1" x14ac:dyDescent="0.25">
      <c r="A15204" s="323"/>
    </row>
    <row r="15205" spans="1:1" x14ac:dyDescent="0.25">
      <c r="A15205" s="323"/>
    </row>
    <row r="15206" spans="1:1" x14ac:dyDescent="0.25">
      <c r="A15206" s="323"/>
    </row>
    <row r="15207" spans="1:1" x14ac:dyDescent="0.25">
      <c r="A15207" s="323"/>
    </row>
    <row r="15208" spans="1:1" x14ac:dyDescent="0.25">
      <c r="A15208" s="323"/>
    </row>
    <row r="15209" spans="1:1" x14ac:dyDescent="0.25">
      <c r="A15209" s="323"/>
    </row>
    <row r="15210" spans="1:1" x14ac:dyDescent="0.25">
      <c r="A15210" s="323"/>
    </row>
    <row r="15211" spans="1:1" x14ac:dyDescent="0.25">
      <c r="A15211" s="323"/>
    </row>
    <row r="15212" spans="1:1" x14ac:dyDescent="0.25">
      <c r="A15212" s="323"/>
    </row>
    <row r="15213" spans="1:1" x14ac:dyDescent="0.25">
      <c r="A15213" s="323"/>
    </row>
    <row r="15214" spans="1:1" x14ac:dyDescent="0.25">
      <c r="A15214" s="323"/>
    </row>
    <row r="15215" spans="1:1" x14ac:dyDescent="0.25">
      <c r="A15215" s="323"/>
    </row>
    <row r="15216" spans="1:1" x14ac:dyDescent="0.25">
      <c r="A15216" s="323"/>
    </row>
    <row r="15217" spans="1:1" x14ac:dyDescent="0.25">
      <c r="A15217" s="323"/>
    </row>
    <row r="15218" spans="1:1" x14ac:dyDescent="0.25">
      <c r="A15218" s="323"/>
    </row>
    <row r="15219" spans="1:1" x14ac:dyDescent="0.25">
      <c r="A15219" s="323"/>
    </row>
    <row r="15220" spans="1:1" x14ac:dyDescent="0.25">
      <c r="A15220" s="323"/>
    </row>
    <row r="15221" spans="1:1" x14ac:dyDescent="0.25">
      <c r="A15221" s="323"/>
    </row>
    <row r="15222" spans="1:1" x14ac:dyDescent="0.25">
      <c r="A15222" s="323"/>
    </row>
    <row r="15223" spans="1:1" x14ac:dyDescent="0.25">
      <c r="A15223" s="323"/>
    </row>
    <row r="15224" spans="1:1" x14ac:dyDescent="0.25">
      <c r="A15224" s="323"/>
    </row>
    <row r="15225" spans="1:1" x14ac:dyDescent="0.25">
      <c r="A15225" s="323"/>
    </row>
    <row r="15226" spans="1:1" x14ac:dyDescent="0.25">
      <c r="A15226" s="323"/>
    </row>
    <row r="15227" spans="1:1" x14ac:dyDescent="0.25">
      <c r="A15227" s="323"/>
    </row>
    <row r="15228" spans="1:1" x14ac:dyDescent="0.25">
      <c r="A15228" s="323"/>
    </row>
    <row r="15229" spans="1:1" x14ac:dyDescent="0.25">
      <c r="A15229" s="323"/>
    </row>
    <row r="15230" spans="1:1" x14ac:dyDescent="0.25">
      <c r="A15230" s="323"/>
    </row>
    <row r="15231" spans="1:1" x14ac:dyDescent="0.25">
      <c r="A15231" s="323"/>
    </row>
    <row r="15232" spans="1:1" x14ac:dyDescent="0.25">
      <c r="A15232" s="323"/>
    </row>
    <row r="15233" spans="1:1" x14ac:dyDescent="0.25">
      <c r="A15233" s="323"/>
    </row>
    <row r="15234" spans="1:1" x14ac:dyDescent="0.25">
      <c r="A15234" s="323"/>
    </row>
    <row r="15235" spans="1:1" x14ac:dyDescent="0.25">
      <c r="A15235" s="323"/>
    </row>
    <row r="15236" spans="1:1" x14ac:dyDescent="0.25">
      <c r="A15236" s="323"/>
    </row>
    <row r="15237" spans="1:1" x14ac:dyDescent="0.25">
      <c r="A15237" s="323"/>
    </row>
    <row r="15238" spans="1:1" x14ac:dyDescent="0.25">
      <c r="A15238" s="323"/>
    </row>
    <row r="15239" spans="1:1" x14ac:dyDescent="0.25">
      <c r="A15239" s="323"/>
    </row>
    <row r="15240" spans="1:1" x14ac:dyDescent="0.25">
      <c r="A15240" s="323"/>
    </row>
    <row r="15241" spans="1:1" x14ac:dyDescent="0.25">
      <c r="A15241" s="323"/>
    </row>
    <row r="15242" spans="1:1" x14ac:dyDescent="0.25">
      <c r="A15242" s="323"/>
    </row>
    <row r="15243" spans="1:1" x14ac:dyDescent="0.25">
      <c r="A15243" s="323"/>
    </row>
    <row r="15244" spans="1:1" x14ac:dyDescent="0.25">
      <c r="A15244" s="323"/>
    </row>
    <row r="15245" spans="1:1" x14ac:dyDescent="0.25">
      <c r="A15245" s="323"/>
    </row>
    <row r="15246" spans="1:1" x14ac:dyDescent="0.25">
      <c r="A15246" s="323"/>
    </row>
    <row r="15247" spans="1:1" x14ac:dyDescent="0.25">
      <c r="A15247" s="323"/>
    </row>
    <row r="15248" spans="1:1" x14ac:dyDescent="0.25">
      <c r="A15248" s="323"/>
    </row>
    <row r="15249" spans="1:1" x14ac:dyDescent="0.25">
      <c r="A15249" s="323"/>
    </row>
    <row r="15250" spans="1:1" x14ac:dyDescent="0.25">
      <c r="A15250" s="323"/>
    </row>
    <row r="15251" spans="1:1" x14ac:dyDescent="0.25">
      <c r="A15251" s="323"/>
    </row>
    <row r="15252" spans="1:1" x14ac:dyDescent="0.25">
      <c r="A15252" s="323"/>
    </row>
    <row r="15253" spans="1:1" x14ac:dyDescent="0.25">
      <c r="A15253" s="323"/>
    </row>
    <row r="15254" spans="1:1" x14ac:dyDescent="0.25">
      <c r="A15254" s="323"/>
    </row>
    <row r="15255" spans="1:1" x14ac:dyDescent="0.25">
      <c r="A15255" s="323"/>
    </row>
    <row r="15256" spans="1:1" x14ac:dyDescent="0.25">
      <c r="A15256" s="323"/>
    </row>
    <row r="15257" spans="1:1" x14ac:dyDescent="0.25">
      <c r="A15257" s="323"/>
    </row>
    <row r="15258" spans="1:1" x14ac:dyDescent="0.25">
      <c r="A15258" s="323"/>
    </row>
    <row r="15259" spans="1:1" x14ac:dyDescent="0.25">
      <c r="A15259" s="323"/>
    </row>
    <row r="15260" spans="1:1" x14ac:dyDescent="0.25">
      <c r="A15260" s="323"/>
    </row>
    <row r="15261" spans="1:1" x14ac:dyDescent="0.25">
      <c r="A15261" s="323"/>
    </row>
    <row r="15262" spans="1:1" x14ac:dyDescent="0.25">
      <c r="A15262" s="323"/>
    </row>
    <row r="15263" spans="1:1" x14ac:dyDescent="0.25">
      <c r="A15263" s="323"/>
    </row>
    <row r="15264" spans="1:1" x14ac:dyDescent="0.25">
      <c r="A15264" s="323"/>
    </row>
    <row r="15265" spans="1:1" x14ac:dyDescent="0.25">
      <c r="A15265" s="323"/>
    </row>
    <row r="15266" spans="1:1" x14ac:dyDescent="0.25">
      <c r="A15266" s="323"/>
    </row>
    <row r="15267" spans="1:1" x14ac:dyDescent="0.25">
      <c r="A15267" s="323"/>
    </row>
    <row r="15268" spans="1:1" x14ac:dyDescent="0.25">
      <c r="A15268" s="323"/>
    </row>
    <row r="15269" spans="1:1" x14ac:dyDescent="0.25">
      <c r="A15269" s="323"/>
    </row>
    <row r="15270" spans="1:1" x14ac:dyDescent="0.25">
      <c r="A15270" s="323"/>
    </row>
    <row r="15271" spans="1:1" x14ac:dyDescent="0.25">
      <c r="A15271" s="323"/>
    </row>
    <row r="15272" spans="1:1" x14ac:dyDescent="0.25">
      <c r="A15272" s="323"/>
    </row>
    <row r="15273" spans="1:1" x14ac:dyDescent="0.25">
      <c r="A15273" s="323"/>
    </row>
    <row r="15274" spans="1:1" x14ac:dyDescent="0.25">
      <c r="A15274" s="323"/>
    </row>
    <row r="15275" spans="1:1" x14ac:dyDescent="0.25">
      <c r="A15275" s="323"/>
    </row>
    <row r="15276" spans="1:1" x14ac:dyDescent="0.25">
      <c r="A15276" s="323"/>
    </row>
    <row r="15277" spans="1:1" x14ac:dyDescent="0.25">
      <c r="A15277" s="323"/>
    </row>
    <row r="15278" spans="1:1" x14ac:dyDescent="0.25">
      <c r="A15278" s="323"/>
    </row>
    <row r="15279" spans="1:1" x14ac:dyDescent="0.25">
      <c r="A15279" s="323"/>
    </row>
    <row r="15280" spans="1:1" x14ac:dyDescent="0.25">
      <c r="A15280" s="323"/>
    </row>
    <row r="15281" spans="1:1" x14ac:dyDescent="0.25">
      <c r="A15281" s="323"/>
    </row>
    <row r="15282" spans="1:1" x14ac:dyDescent="0.25">
      <c r="A15282" s="323"/>
    </row>
    <row r="15283" spans="1:1" x14ac:dyDescent="0.25">
      <c r="A15283" s="323"/>
    </row>
    <row r="15284" spans="1:1" x14ac:dyDescent="0.25">
      <c r="A15284" s="323"/>
    </row>
    <row r="15285" spans="1:1" x14ac:dyDescent="0.25">
      <c r="A15285" s="323"/>
    </row>
    <row r="15286" spans="1:1" x14ac:dyDescent="0.25">
      <c r="A15286" s="323"/>
    </row>
    <row r="15287" spans="1:1" x14ac:dyDescent="0.25">
      <c r="A15287" s="323"/>
    </row>
    <row r="15288" spans="1:1" x14ac:dyDescent="0.25">
      <c r="A15288" s="323"/>
    </row>
    <row r="15289" spans="1:1" x14ac:dyDescent="0.25">
      <c r="A15289" s="323"/>
    </row>
    <row r="15290" spans="1:1" x14ac:dyDescent="0.25">
      <c r="A15290" s="323"/>
    </row>
    <row r="15291" spans="1:1" x14ac:dyDescent="0.25">
      <c r="A15291" s="323"/>
    </row>
    <row r="15292" spans="1:1" x14ac:dyDescent="0.25">
      <c r="A15292" s="323"/>
    </row>
    <row r="15293" spans="1:1" x14ac:dyDescent="0.25">
      <c r="A15293" s="323"/>
    </row>
    <row r="15294" spans="1:1" x14ac:dyDescent="0.25">
      <c r="A15294" s="323"/>
    </row>
    <row r="15295" spans="1:1" x14ac:dyDescent="0.25">
      <c r="A15295" s="323"/>
    </row>
    <row r="15296" spans="1:1" x14ac:dyDescent="0.25">
      <c r="A15296" s="323"/>
    </row>
    <row r="15297" spans="1:1" x14ac:dyDescent="0.25">
      <c r="A15297" s="323"/>
    </row>
    <row r="15298" spans="1:1" x14ac:dyDescent="0.25">
      <c r="A15298" s="323"/>
    </row>
    <row r="15299" spans="1:1" x14ac:dyDescent="0.25">
      <c r="A15299" s="323"/>
    </row>
    <row r="15300" spans="1:1" x14ac:dyDescent="0.25">
      <c r="A15300" s="323"/>
    </row>
    <row r="15301" spans="1:1" x14ac:dyDescent="0.25">
      <c r="A15301" s="323"/>
    </row>
    <row r="15302" spans="1:1" x14ac:dyDescent="0.25">
      <c r="A15302" s="323"/>
    </row>
    <row r="15303" spans="1:1" x14ac:dyDescent="0.25">
      <c r="A15303" s="323"/>
    </row>
    <row r="15304" spans="1:1" x14ac:dyDescent="0.25">
      <c r="A15304" s="323"/>
    </row>
    <row r="15305" spans="1:1" x14ac:dyDescent="0.25">
      <c r="A15305" s="323"/>
    </row>
    <row r="15306" spans="1:1" x14ac:dyDescent="0.25">
      <c r="A15306" s="323"/>
    </row>
    <row r="15307" spans="1:1" x14ac:dyDescent="0.25">
      <c r="A15307" s="323"/>
    </row>
    <row r="15308" spans="1:1" x14ac:dyDescent="0.25">
      <c r="A15308" s="323"/>
    </row>
    <row r="15309" spans="1:1" x14ac:dyDescent="0.25">
      <c r="A15309" s="323"/>
    </row>
    <row r="15310" spans="1:1" x14ac:dyDescent="0.25">
      <c r="A15310" s="323"/>
    </row>
    <row r="15311" spans="1:1" x14ac:dyDescent="0.25">
      <c r="A15311" s="323"/>
    </row>
    <row r="15312" spans="1:1" x14ac:dyDescent="0.25">
      <c r="A15312" s="323"/>
    </row>
    <row r="15313" spans="1:1" x14ac:dyDescent="0.25">
      <c r="A15313" s="323"/>
    </row>
    <row r="15314" spans="1:1" x14ac:dyDescent="0.25">
      <c r="A15314" s="323"/>
    </row>
    <row r="15315" spans="1:1" x14ac:dyDescent="0.25">
      <c r="A15315" s="323"/>
    </row>
    <row r="15316" spans="1:1" x14ac:dyDescent="0.25">
      <c r="A15316" s="323"/>
    </row>
    <row r="15317" spans="1:1" x14ac:dyDescent="0.25">
      <c r="A15317" s="323"/>
    </row>
    <row r="15318" spans="1:1" x14ac:dyDescent="0.25">
      <c r="A15318" s="323"/>
    </row>
    <row r="15319" spans="1:1" x14ac:dyDescent="0.25">
      <c r="A15319" s="323"/>
    </row>
    <row r="15320" spans="1:1" x14ac:dyDescent="0.25">
      <c r="A15320" s="323"/>
    </row>
    <row r="15321" spans="1:1" x14ac:dyDescent="0.25">
      <c r="A15321" s="323"/>
    </row>
    <row r="15322" spans="1:1" x14ac:dyDescent="0.25">
      <c r="A15322" s="323"/>
    </row>
    <row r="15323" spans="1:1" x14ac:dyDescent="0.25">
      <c r="A15323" s="323"/>
    </row>
    <row r="15324" spans="1:1" x14ac:dyDescent="0.25">
      <c r="A15324" s="323"/>
    </row>
    <row r="15325" spans="1:1" x14ac:dyDescent="0.25">
      <c r="A15325" s="323"/>
    </row>
    <row r="15326" spans="1:1" x14ac:dyDescent="0.25">
      <c r="A15326" s="323"/>
    </row>
    <row r="15327" spans="1:1" x14ac:dyDescent="0.25">
      <c r="A15327" s="323"/>
    </row>
    <row r="15328" spans="1:1" x14ac:dyDescent="0.25">
      <c r="A15328" s="323"/>
    </row>
    <row r="15329" spans="1:1" x14ac:dyDescent="0.25">
      <c r="A15329" s="323"/>
    </row>
    <row r="15330" spans="1:1" x14ac:dyDescent="0.25">
      <c r="A15330" s="323"/>
    </row>
    <row r="15331" spans="1:1" x14ac:dyDescent="0.25">
      <c r="A15331" s="323"/>
    </row>
    <row r="15332" spans="1:1" x14ac:dyDescent="0.25">
      <c r="A15332" s="323"/>
    </row>
    <row r="15333" spans="1:1" x14ac:dyDescent="0.25">
      <c r="A15333" s="323"/>
    </row>
    <row r="15334" spans="1:1" x14ac:dyDescent="0.25">
      <c r="A15334" s="323"/>
    </row>
    <row r="15335" spans="1:1" x14ac:dyDescent="0.25">
      <c r="A15335" s="323"/>
    </row>
    <row r="15336" spans="1:1" x14ac:dyDescent="0.25">
      <c r="A15336" s="323"/>
    </row>
    <row r="15337" spans="1:1" x14ac:dyDescent="0.25">
      <c r="A15337" s="323"/>
    </row>
    <row r="15338" spans="1:1" x14ac:dyDescent="0.25">
      <c r="A15338" s="323"/>
    </row>
    <row r="15339" spans="1:1" x14ac:dyDescent="0.25">
      <c r="A15339" s="323"/>
    </row>
    <row r="15340" spans="1:1" x14ac:dyDescent="0.25">
      <c r="A15340" s="323"/>
    </row>
    <row r="15341" spans="1:1" x14ac:dyDescent="0.25">
      <c r="A15341" s="323"/>
    </row>
    <row r="15342" spans="1:1" x14ac:dyDescent="0.25">
      <c r="A15342" s="323"/>
    </row>
    <row r="15343" spans="1:1" x14ac:dyDescent="0.25">
      <c r="A15343" s="323"/>
    </row>
    <row r="15344" spans="1:1" x14ac:dyDescent="0.25">
      <c r="A15344" s="323"/>
    </row>
    <row r="15345" spans="1:1" x14ac:dyDescent="0.25">
      <c r="A15345" s="323"/>
    </row>
    <row r="15346" spans="1:1" x14ac:dyDescent="0.25">
      <c r="A15346" s="323"/>
    </row>
    <row r="15347" spans="1:1" x14ac:dyDescent="0.25">
      <c r="A15347" s="323"/>
    </row>
    <row r="15348" spans="1:1" x14ac:dyDescent="0.25">
      <c r="A15348" s="323"/>
    </row>
    <row r="15349" spans="1:1" x14ac:dyDescent="0.25">
      <c r="A15349" s="323"/>
    </row>
    <row r="15350" spans="1:1" x14ac:dyDescent="0.25">
      <c r="A15350" s="323"/>
    </row>
    <row r="15351" spans="1:1" x14ac:dyDescent="0.25">
      <c r="A15351" s="323"/>
    </row>
    <row r="15352" spans="1:1" x14ac:dyDescent="0.25">
      <c r="A15352" s="323"/>
    </row>
    <row r="15353" spans="1:1" x14ac:dyDescent="0.25">
      <c r="A15353" s="323"/>
    </row>
    <row r="15354" spans="1:1" x14ac:dyDescent="0.25">
      <c r="A15354" s="323"/>
    </row>
    <row r="15355" spans="1:1" x14ac:dyDescent="0.25">
      <c r="A15355" s="323"/>
    </row>
    <row r="15356" spans="1:1" x14ac:dyDescent="0.25">
      <c r="A15356" s="323"/>
    </row>
    <row r="15357" spans="1:1" x14ac:dyDescent="0.25">
      <c r="A15357" s="323"/>
    </row>
    <row r="15358" spans="1:1" x14ac:dyDescent="0.25">
      <c r="A15358" s="323"/>
    </row>
    <row r="15359" spans="1:1" x14ac:dyDescent="0.25">
      <c r="A15359" s="323"/>
    </row>
    <row r="15360" spans="1:1" x14ac:dyDescent="0.25">
      <c r="A15360" s="323"/>
    </row>
    <row r="15361" spans="1:1" x14ac:dyDescent="0.25">
      <c r="A15361" s="323"/>
    </row>
    <row r="15362" spans="1:1" x14ac:dyDescent="0.25">
      <c r="A15362" s="323"/>
    </row>
    <row r="15363" spans="1:1" x14ac:dyDescent="0.25">
      <c r="A15363" s="323"/>
    </row>
    <row r="15364" spans="1:1" x14ac:dyDescent="0.25">
      <c r="A15364" s="323"/>
    </row>
    <row r="15365" spans="1:1" x14ac:dyDescent="0.25">
      <c r="A15365" s="323"/>
    </row>
    <row r="15366" spans="1:1" x14ac:dyDescent="0.25">
      <c r="A15366" s="323"/>
    </row>
    <row r="15367" spans="1:1" x14ac:dyDescent="0.25">
      <c r="A15367" s="323"/>
    </row>
    <row r="15368" spans="1:1" x14ac:dyDescent="0.25">
      <c r="A15368" s="323"/>
    </row>
    <row r="15369" spans="1:1" x14ac:dyDescent="0.25">
      <c r="A15369" s="323"/>
    </row>
    <row r="15370" spans="1:1" x14ac:dyDescent="0.25">
      <c r="A15370" s="323"/>
    </row>
    <row r="15371" spans="1:1" x14ac:dyDescent="0.25">
      <c r="A15371" s="323"/>
    </row>
    <row r="15372" spans="1:1" x14ac:dyDescent="0.25">
      <c r="A15372" s="323"/>
    </row>
    <row r="15373" spans="1:1" x14ac:dyDescent="0.25">
      <c r="A15373" s="323"/>
    </row>
    <row r="15374" spans="1:1" x14ac:dyDescent="0.25">
      <c r="A15374" s="323"/>
    </row>
    <row r="15375" spans="1:1" x14ac:dyDescent="0.25">
      <c r="A15375" s="323"/>
    </row>
    <row r="15376" spans="1:1" x14ac:dyDescent="0.25">
      <c r="A15376" s="323"/>
    </row>
    <row r="15377" spans="1:1" x14ac:dyDescent="0.25">
      <c r="A15377" s="323"/>
    </row>
    <row r="15378" spans="1:1" x14ac:dyDescent="0.25">
      <c r="A15378" s="323"/>
    </row>
    <row r="15379" spans="1:1" x14ac:dyDescent="0.25">
      <c r="A15379" s="323"/>
    </row>
    <row r="15380" spans="1:1" x14ac:dyDescent="0.25">
      <c r="A15380" s="323"/>
    </row>
    <row r="15381" spans="1:1" x14ac:dyDescent="0.25">
      <c r="A15381" s="323"/>
    </row>
    <row r="15382" spans="1:1" x14ac:dyDescent="0.25">
      <c r="A15382" s="323"/>
    </row>
    <row r="15383" spans="1:1" x14ac:dyDescent="0.25">
      <c r="A15383" s="323"/>
    </row>
    <row r="15384" spans="1:1" x14ac:dyDescent="0.25">
      <c r="A15384" s="323"/>
    </row>
    <row r="15385" spans="1:1" x14ac:dyDescent="0.25">
      <c r="A15385" s="323"/>
    </row>
    <row r="15386" spans="1:1" x14ac:dyDescent="0.25">
      <c r="A15386" s="323"/>
    </row>
    <row r="15387" spans="1:1" x14ac:dyDescent="0.25">
      <c r="A15387" s="323"/>
    </row>
    <row r="15388" spans="1:1" x14ac:dyDescent="0.25">
      <c r="A15388" s="323"/>
    </row>
    <row r="15389" spans="1:1" x14ac:dyDescent="0.25">
      <c r="A15389" s="323"/>
    </row>
    <row r="15390" spans="1:1" x14ac:dyDescent="0.25">
      <c r="A15390" s="323"/>
    </row>
    <row r="15391" spans="1:1" x14ac:dyDescent="0.25">
      <c r="A15391" s="323"/>
    </row>
    <row r="15392" spans="1:1" x14ac:dyDescent="0.25">
      <c r="A15392" s="323"/>
    </row>
    <row r="15393" spans="1:1" x14ac:dyDescent="0.25">
      <c r="A15393" s="323"/>
    </row>
    <row r="15394" spans="1:1" x14ac:dyDescent="0.25">
      <c r="A15394" s="323"/>
    </row>
    <row r="15395" spans="1:1" x14ac:dyDescent="0.25">
      <c r="A15395" s="323"/>
    </row>
    <row r="15396" spans="1:1" x14ac:dyDescent="0.25">
      <c r="A15396" s="323"/>
    </row>
    <row r="15397" spans="1:1" x14ac:dyDescent="0.25">
      <c r="A15397" s="323"/>
    </row>
    <row r="15398" spans="1:1" x14ac:dyDescent="0.25">
      <c r="A15398" s="323"/>
    </row>
    <row r="15399" spans="1:1" x14ac:dyDescent="0.25">
      <c r="A15399" s="323"/>
    </row>
    <row r="15400" spans="1:1" x14ac:dyDescent="0.25">
      <c r="A15400" s="323"/>
    </row>
    <row r="15401" spans="1:1" x14ac:dyDescent="0.25">
      <c r="A15401" s="323"/>
    </row>
    <row r="15402" spans="1:1" x14ac:dyDescent="0.25">
      <c r="A15402" s="323"/>
    </row>
    <row r="15403" spans="1:1" x14ac:dyDescent="0.25">
      <c r="A15403" s="323"/>
    </row>
    <row r="15404" spans="1:1" x14ac:dyDescent="0.25">
      <c r="A15404" s="323"/>
    </row>
    <row r="15405" spans="1:1" x14ac:dyDescent="0.25">
      <c r="A15405" s="323"/>
    </row>
    <row r="15406" spans="1:1" x14ac:dyDescent="0.25">
      <c r="A15406" s="323"/>
    </row>
    <row r="15407" spans="1:1" x14ac:dyDescent="0.25">
      <c r="A15407" s="323"/>
    </row>
    <row r="15408" spans="1:1" x14ac:dyDescent="0.25">
      <c r="A15408" s="323"/>
    </row>
    <row r="15409" spans="1:1" x14ac:dyDescent="0.25">
      <c r="A15409" s="323"/>
    </row>
    <row r="15410" spans="1:1" x14ac:dyDescent="0.25">
      <c r="A15410" s="323"/>
    </row>
    <row r="15411" spans="1:1" x14ac:dyDescent="0.25">
      <c r="A15411" s="323"/>
    </row>
    <row r="15412" spans="1:1" x14ac:dyDescent="0.25">
      <c r="A15412" s="323"/>
    </row>
    <row r="15413" spans="1:1" x14ac:dyDescent="0.25">
      <c r="A15413" s="323"/>
    </row>
    <row r="15414" spans="1:1" x14ac:dyDescent="0.25">
      <c r="A15414" s="323"/>
    </row>
    <row r="15415" spans="1:1" x14ac:dyDescent="0.25">
      <c r="A15415" s="323"/>
    </row>
    <row r="15416" spans="1:1" x14ac:dyDescent="0.25">
      <c r="A15416" s="323"/>
    </row>
    <row r="15417" spans="1:1" x14ac:dyDescent="0.25">
      <c r="A15417" s="323"/>
    </row>
    <row r="15418" spans="1:1" x14ac:dyDescent="0.25">
      <c r="A15418" s="323"/>
    </row>
    <row r="15419" spans="1:1" x14ac:dyDescent="0.25">
      <c r="A15419" s="323"/>
    </row>
    <row r="15420" spans="1:1" x14ac:dyDescent="0.25">
      <c r="A15420" s="323"/>
    </row>
    <row r="15421" spans="1:1" x14ac:dyDescent="0.25">
      <c r="A15421" s="323"/>
    </row>
    <row r="15422" spans="1:1" x14ac:dyDescent="0.25">
      <c r="A15422" s="323"/>
    </row>
    <row r="15423" spans="1:1" x14ac:dyDescent="0.25">
      <c r="A15423" s="323"/>
    </row>
    <row r="15424" spans="1:1" x14ac:dyDescent="0.25">
      <c r="A15424" s="323"/>
    </row>
    <row r="15425" spans="1:1" x14ac:dyDescent="0.25">
      <c r="A15425" s="323"/>
    </row>
    <row r="15426" spans="1:1" x14ac:dyDescent="0.25">
      <c r="A15426" s="323"/>
    </row>
    <row r="15427" spans="1:1" x14ac:dyDescent="0.25">
      <c r="A15427" s="323"/>
    </row>
    <row r="15428" spans="1:1" x14ac:dyDescent="0.25">
      <c r="A15428" s="323"/>
    </row>
    <row r="15429" spans="1:1" x14ac:dyDescent="0.25">
      <c r="A15429" s="323"/>
    </row>
    <row r="15430" spans="1:1" x14ac:dyDescent="0.25">
      <c r="A15430" s="323"/>
    </row>
    <row r="15431" spans="1:1" x14ac:dyDescent="0.25">
      <c r="A15431" s="323"/>
    </row>
    <row r="15432" spans="1:1" x14ac:dyDescent="0.25">
      <c r="A15432" s="323"/>
    </row>
    <row r="15433" spans="1:1" x14ac:dyDescent="0.25">
      <c r="A15433" s="323"/>
    </row>
    <row r="15434" spans="1:1" x14ac:dyDescent="0.25">
      <c r="A15434" s="323"/>
    </row>
    <row r="15435" spans="1:1" x14ac:dyDescent="0.25">
      <c r="A15435" s="323"/>
    </row>
    <row r="15436" spans="1:1" x14ac:dyDescent="0.25">
      <c r="A15436" s="323"/>
    </row>
    <row r="15437" spans="1:1" x14ac:dyDescent="0.25">
      <c r="A15437" s="323"/>
    </row>
    <row r="15438" spans="1:1" x14ac:dyDescent="0.25">
      <c r="A15438" s="323"/>
    </row>
    <row r="15439" spans="1:1" x14ac:dyDescent="0.25">
      <c r="A15439" s="323"/>
    </row>
    <row r="15440" spans="1:1" x14ac:dyDescent="0.25">
      <c r="A15440" s="323"/>
    </row>
    <row r="15441" spans="1:1" x14ac:dyDescent="0.25">
      <c r="A15441" s="323"/>
    </row>
    <row r="15442" spans="1:1" x14ac:dyDescent="0.25">
      <c r="A15442" s="323"/>
    </row>
    <row r="15443" spans="1:1" x14ac:dyDescent="0.25">
      <c r="A15443" s="323"/>
    </row>
    <row r="15444" spans="1:1" x14ac:dyDescent="0.25">
      <c r="A15444" s="323"/>
    </row>
    <row r="15445" spans="1:1" x14ac:dyDescent="0.25">
      <c r="A15445" s="323"/>
    </row>
    <row r="15446" spans="1:1" x14ac:dyDescent="0.25">
      <c r="A15446" s="323"/>
    </row>
    <row r="15447" spans="1:1" x14ac:dyDescent="0.25">
      <c r="A15447" s="323"/>
    </row>
    <row r="15448" spans="1:1" x14ac:dyDescent="0.25">
      <c r="A15448" s="323"/>
    </row>
    <row r="15449" spans="1:1" x14ac:dyDescent="0.25">
      <c r="A15449" s="323"/>
    </row>
    <row r="15450" spans="1:1" x14ac:dyDescent="0.25">
      <c r="A15450" s="323"/>
    </row>
    <row r="15451" spans="1:1" x14ac:dyDescent="0.25">
      <c r="A15451" s="323"/>
    </row>
    <row r="15452" spans="1:1" x14ac:dyDescent="0.25">
      <c r="A15452" s="323"/>
    </row>
    <row r="15453" spans="1:1" x14ac:dyDescent="0.25">
      <c r="A15453" s="323"/>
    </row>
    <row r="15454" spans="1:1" x14ac:dyDescent="0.25">
      <c r="A15454" s="323"/>
    </row>
    <row r="15455" spans="1:1" x14ac:dyDescent="0.25">
      <c r="A15455" s="323"/>
    </row>
    <row r="15456" spans="1:1" x14ac:dyDescent="0.25">
      <c r="A15456" s="323"/>
    </row>
    <row r="15457" spans="1:1" x14ac:dyDescent="0.25">
      <c r="A15457" s="323"/>
    </row>
    <row r="15458" spans="1:1" x14ac:dyDescent="0.25">
      <c r="A15458" s="323"/>
    </row>
    <row r="15459" spans="1:1" x14ac:dyDescent="0.25">
      <c r="A15459" s="323"/>
    </row>
    <row r="15460" spans="1:1" x14ac:dyDescent="0.25">
      <c r="A15460" s="323"/>
    </row>
    <row r="15461" spans="1:1" x14ac:dyDescent="0.25">
      <c r="A15461" s="323"/>
    </row>
    <row r="15462" spans="1:1" x14ac:dyDescent="0.25">
      <c r="A15462" s="323"/>
    </row>
    <row r="15463" spans="1:1" x14ac:dyDescent="0.25">
      <c r="A15463" s="323"/>
    </row>
    <row r="15464" spans="1:1" x14ac:dyDescent="0.25">
      <c r="A15464" s="323"/>
    </row>
    <row r="15465" spans="1:1" x14ac:dyDescent="0.25">
      <c r="A15465" s="323"/>
    </row>
    <row r="15466" spans="1:1" x14ac:dyDescent="0.25">
      <c r="A15466" s="323"/>
    </row>
    <row r="15467" spans="1:1" x14ac:dyDescent="0.25">
      <c r="A15467" s="323"/>
    </row>
    <row r="15468" spans="1:1" x14ac:dyDescent="0.25">
      <c r="A15468" s="323"/>
    </row>
    <row r="15469" spans="1:1" x14ac:dyDescent="0.25">
      <c r="A15469" s="323"/>
    </row>
    <row r="15470" spans="1:1" x14ac:dyDescent="0.25">
      <c r="A15470" s="323"/>
    </row>
    <row r="15471" spans="1:1" x14ac:dyDescent="0.25">
      <c r="A15471" s="323"/>
    </row>
    <row r="15472" spans="1:1" x14ac:dyDescent="0.25">
      <c r="A15472" s="323"/>
    </row>
    <row r="15473" spans="1:1" x14ac:dyDescent="0.25">
      <c r="A15473" s="323"/>
    </row>
    <row r="15474" spans="1:1" x14ac:dyDescent="0.25">
      <c r="A15474" s="323"/>
    </row>
    <row r="15475" spans="1:1" x14ac:dyDescent="0.25">
      <c r="A15475" s="323"/>
    </row>
    <row r="15476" spans="1:1" x14ac:dyDescent="0.25">
      <c r="A15476" s="323"/>
    </row>
    <row r="15477" spans="1:1" x14ac:dyDescent="0.25">
      <c r="A15477" s="323"/>
    </row>
    <row r="15478" spans="1:1" x14ac:dyDescent="0.25">
      <c r="A15478" s="323"/>
    </row>
    <row r="15479" spans="1:1" x14ac:dyDescent="0.25">
      <c r="A15479" s="323"/>
    </row>
    <row r="15480" spans="1:1" x14ac:dyDescent="0.25">
      <c r="A15480" s="323"/>
    </row>
    <row r="15481" spans="1:1" x14ac:dyDescent="0.25">
      <c r="A15481" s="323"/>
    </row>
    <row r="15482" spans="1:1" x14ac:dyDescent="0.25">
      <c r="A15482" s="323"/>
    </row>
    <row r="15483" spans="1:1" x14ac:dyDescent="0.25">
      <c r="A15483" s="323"/>
    </row>
    <row r="15484" spans="1:1" x14ac:dyDescent="0.25">
      <c r="A15484" s="323"/>
    </row>
    <row r="15485" spans="1:1" x14ac:dyDescent="0.25">
      <c r="A15485" s="323"/>
    </row>
    <row r="15486" spans="1:1" x14ac:dyDescent="0.25">
      <c r="A15486" s="323"/>
    </row>
    <row r="15487" spans="1:1" x14ac:dyDescent="0.25">
      <c r="A15487" s="323"/>
    </row>
    <row r="15488" spans="1:1" x14ac:dyDescent="0.25">
      <c r="A15488" s="323"/>
    </row>
    <row r="15489" spans="1:1" x14ac:dyDescent="0.25">
      <c r="A15489" s="323"/>
    </row>
    <row r="15490" spans="1:1" x14ac:dyDescent="0.25">
      <c r="A15490" s="323"/>
    </row>
    <row r="15491" spans="1:1" x14ac:dyDescent="0.25">
      <c r="A15491" s="323"/>
    </row>
    <row r="15492" spans="1:1" x14ac:dyDescent="0.25">
      <c r="A15492" s="323"/>
    </row>
    <row r="15493" spans="1:1" x14ac:dyDescent="0.25">
      <c r="A15493" s="323"/>
    </row>
    <row r="15494" spans="1:1" x14ac:dyDescent="0.25">
      <c r="A15494" s="323"/>
    </row>
    <row r="15495" spans="1:1" x14ac:dyDescent="0.25">
      <c r="A15495" s="323"/>
    </row>
    <row r="15496" spans="1:1" x14ac:dyDescent="0.25">
      <c r="A15496" s="323"/>
    </row>
    <row r="15497" spans="1:1" x14ac:dyDescent="0.25">
      <c r="A15497" s="323"/>
    </row>
    <row r="15498" spans="1:1" x14ac:dyDescent="0.25">
      <c r="A15498" s="323"/>
    </row>
    <row r="15499" spans="1:1" x14ac:dyDescent="0.25">
      <c r="A15499" s="323"/>
    </row>
    <row r="15500" spans="1:1" x14ac:dyDescent="0.25">
      <c r="A15500" s="323"/>
    </row>
    <row r="15501" spans="1:1" x14ac:dyDescent="0.25">
      <c r="A15501" s="323"/>
    </row>
    <row r="15502" spans="1:1" x14ac:dyDescent="0.25">
      <c r="A15502" s="323"/>
    </row>
    <row r="15503" spans="1:1" x14ac:dyDescent="0.25">
      <c r="A15503" s="323"/>
    </row>
    <row r="15504" spans="1:1" x14ac:dyDescent="0.25">
      <c r="A15504" s="323"/>
    </row>
    <row r="15505" spans="1:1" x14ac:dyDescent="0.25">
      <c r="A15505" s="323"/>
    </row>
    <row r="15506" spans="1:1" x14ac:dyDescent="0.25">
      <c r="A15506" s="323"/>
    </row>
    <row r="15507" spans="1:1" x14ac:dyDescent="0.25">
      <c r="A15507" s="323"/>
    </row>
    <row r="15508" spans="1:1" x14ac:dyDescent="0.25">
      <c r="A15508" s="323"/>
    </row>
    <row r="15509" spans="1:1" x14ac:dyDescent="0.25">
      <c r="A15509" s="323"/>
    </row>
    <row r="15510" spans="1:1" x14ac:dyDescent="0.25">
      <c r="A15510" s="323"/>
    </row>
    <row r="15511" spans="1:1" x14ac:dyDescent="0.25">
      <c r="A15511" s="323"/>
    </row>
    <row r="15512" spans="1:1" x14ac:dyDescent="0.25">
      <c r="A15512" s="323"/>
    </row>
    <row r="15513" spans="1:1" x14ac:dyDescent="0.25">
      <c r="A15513" s="323"/>
    </row>
    <row r="15514" spans="1:1" x14ac:dyDescent="0.25">
      <c r="A15514" s="323"/>
    </row>
    <row r="15515" spans="1:1" x14ac:dyDescent="0.25">
      <c r="A15515" s="323"/>
    </row>
    <row r="15516" spans="1:1" x14ac:dyDescent="0.25">
      <c r="A15516" s="323"/>
    </row>
    <row r="15517" spans="1:1" x14ac:dyDescent="0.25">
      <c r="A15517" s="323"/>
    </row>
    <row r="15518" spans="1:1" x14ac:dyDescent="0.25">
      <c r="A15518" s="323"/>
    </row>
    <row r="15519" spans="1:1" x14ac:dyDescent="0.25">
      <c r="A15519" s="323"/>
    </row>
    <row r="15520" spans="1:1" x14ac:dyDescent="0.25">
      <c r="A15520" s="323"/>
    </row>
    <row r="15521" spans="1:1" x14ac:dyDescent="0.25">
      <c r="A15521" s="323"/>
    </row>
    <row r="15522" spans="1:1" x14ac:dyDescent="0.25">
      <c r="A15522" s="323"/>
    </row>
    <row r="15523" spans="1:1" x14ac:dyDescent="0.25">
      <c r="A15523" s="323"/>
    </row>
    <row r="15524" spans="1:1" x14ac:dyDescent="0.25">
      <c r="A15524" s="323"/>
    </row>
    <row r="15525" spans="1:1" x14ac:dyDescent="0.25">
      <c r="A15525" s="323"/>
    </row>
    <row r="15526" spans="1:1" x14ac:dyDescent="0.25">
      <c r="A15526" s="323"/>
    </row>
    <row r="15527" spans="1:1" x14ac:dyDescent="0.25">
      <c r="A15527" s="323"/>
    </row>
    <row r="15528" spans="1:1" x14ac:dyDescent="0.25">
      <c r="A15528" s="323"/>
    </row>
    <row r="15529" spans="1:1" x14ac:dyDescent="0.25">
      <c r="A15529" s="323"/>
    </row>
    <row r="15530" spans="1:1" x14ac:dyDescent="0.25">
      <c r="A15530" s="323"/>
    </row>
    <row r="15531" spans="1:1" x14ac:dyDescent="0.25">
      <c r="A15531" s="323"/>
    </row>
    <row r="15532" spans="1:1" x14ac:dyDescent="0.25">
      <c r="A15532" s="323"/>
    </row>
    <row r="15533" spans="1:1" x14ac:dyDescent="0.25">
      <c r="A15533" s="323"/>
    </row>
    <row r="15534" spans="1:1" x14ac:dyDescent="0.25">
      <c r="A15534" s="323"/>
    </row>
    <row r="15535" spans="1:1" x14ac:dyDescent="0.25">
      <c r="A15535" s="323"/>
    </row>
    <row r="15536" spans="1:1" x14ac:dyDescent="0.25">
      <c r="A15536" s="323"/>
    </row>
    <row r="15537" spans="1:1" x14ac:dyDescent="0.25">
      <c r="A15537" s="323"/>
    </row>
    <row r="15538" spans="1:1" x14ac:dyDescent="0.25">
      <c r="A15538" s="323"/>
    </row>
    <row r="15539" spans="1:1" x14ac:dyDescent="0.25">
      <c r="A15539" s="323"/>
    </row>
    <row r="15540" spans="1:1" x14ac:dyDescent="0.25">
      <c r="A15540" s="323"/>
    </row>
    <row r="15541" spans="1:1" x14ac:dyDescent="0.25">
      <c r="A15541" s="323"/>
    </row>
    <row r="15542" spans="1:1" x14ac:dyDescent="0.25">
      <c r="A15542" s="323"/>
    </row>
    <row r="15543" spans="1:1" x14ac:dyDescent="0.25">
      <c r="A15543" s="323"/>
    </row>
    <row r="15544" spans="1:1" x14ac:dyDescent="0.25">
      <c r="A15544" s="323"/>
    </row>
    <row r="15545" spans="1:1" x14ac:dyDescent="0.25">
      <c r="A15545" s="323"/>
    </row>
    <row r="15546" spans="1:1" x14ac:dyDescent="0.25">
      <c r="A15546" s="323"/>
    </row>
    <row r="15547" spans="1:1" x14ac:dyDescent="0.25">
      <c r="A15547" s="323"/>
    </row>
    <row r="15548" spans="1:1" x14ac:dyDescent="0.25">
      <c r="A15548" s="323"/>
    </row>
    <row r="15549" spans="1:1" x14ac:dyDescent="0.25">
      <c r="A15549" s="323"/>
    </row>
    <row r="15550" spans="1:1" x14ac:dyDescent="0.25">
      <c r="A15550" s="323"/>
    </row>
    <row r="15551" spans="1:1" x14ac:dyDescent="0.25">
      <c r="A15551" s="323"/>
    </row>
    <row r="15552" spans="1:1" x14ac:dyDescent="0.25">
      <c r="A15552" s="323"/>
    </row>
    <row r="15553" spans="1:1" x14ac:dyDescent="0.25">
      <c r="A15553" s="323"/>
    </row>
    <row r="15554" spans="1:1" x14ac:dyDescent="0.25">
      <c r="A15554" s="323"/>
    </row>
    <row r="15555" spans="1:1" x14ac:dyDescent="0.25">
      <c r="A15555" s="323"/>
    </row>
    <row r="15556" spans="1:1" x14ac:dyDescent="0.25">
      <c r="A15556" s="323"/>
    </row>
    <row r="15557" spans="1:1" x14ac:dyDescent="0.25">
      <c r="A15557" s="323"/>
    </row>
    <row r="15558" spans="1:1" x14ac:dyDescent="0.25">
      <c r="A15558" s="323"/>
    </row>
    <row r="15559" spans="1:1" x14ac:dyDescent="0.25">
      <c r="A15559" s="323"/>
    </row>
    <row r="15560" spans="1:1" x14ac:dyDescent="0.25">
      <c r="A15560" s="323"/>
    </row>
    <row r="15561" spans="1:1" x14ac:dyDescent="0.25">
      <c r="A15561" s="323"/>
    </row>
    <row r="15562" spans="1:1" x14ac:dyDescent="0.25">
      <c r="A15562" s="323"/>
    </row>
    <row r="15563" spans="1:1" x14ac:dyDescent="0.25">
      <c r="A15563" s="323"/>
    </row>
    <row r="15564" spans="1:1" x14ac:dyDescent="0.25">
      <c r="A15564" s="323"/>
    </row>
    <row r="15565" spans="1:1" x14ac:dyDescent="0.25">
      <c r="A15565" s="323"/>
    </row>
    <row r="15566" spans="1:1" x14ac:dyDescent="0.25">
      <c r="A15566" s="323"/>
    </row>
    <row r="15567" spans="1:1" x14ac:dyDescent="0.25">
      <c r="A15567" s="323"/>
    </row>
    <row r="15568" spans="1:1" x14ac:dyDescent="0.25">
      <c r="A15568" s="323"/>
    </row>
    <row r="15569" spans="1:1" x14ac:dyDescent="0.25">
      <c r="A15569" s="323"/>
    </row>
    <row r="15570" spans="1:1" x14ac:dyDescent="0.25">
      <c r="A15570" s="323"/>
    </row>
    <row r="15571" spans="1:1" x14ac:dyDescent="0.25">
      <c r="A15571" s="323"/>
    </row>
    <row r="15572" spans="1:1" x14ac:dyDescent="0.25">
      <c r="A15572" s="323"/>
    </row>
    <row r="15573" spans="1:1" x14ac:dyDescent="0.25">
      <c r="A15573" s="323"/>
    </row>
    <row r="15574" spans="1:1" x14ac:dyDescent="0.25">
      <c r="A15574" s="323"/>
    </row>
    <row r="15575" spans="1:1" x14ac:dyDescent="0.25">
      <c r="A15575" s="323"/>
    </row>
    <row r="15576" spans="1:1" x14ac:dyDescent="0.25">
      <c r="A15576" s="323"/>
    </row>
    <row r="15577" spans="1:1" x14ac:dyDescent="0.25">
      <c r="A15577" s="323"/>
    </row>
    <row r="15578" spans="1:1" x14ac:dyDescent="0.25">
      <c r="A15578" s="323"/>
    </row>
    <row r="15579" spans="1:1" x14ac:dyDescent="0.25">
      <c r="A15579" s="323"/>
    </row>
    <row r="15580" spans="1:1" x14ac:dyDescent="0.25">
      <c r="A15580" s="323"/>
    </row>
    <row r="15581" spans="1:1" x14ac:dyDescent="0.25">
      <c r="A15581" s="323"/>
    </row>
    <row r="15582" spans="1:1" x14ac:dyDescent="0.25">
      <c r="A15582" s="323"/>
    </row>
    <row r="15583" spans="1:1" x14ac:dyDescent="0.25">
      <c r="A15583" s="323"/>
    </row>
    <row r="15584" spans="1:1" x14ac:dyDescent="0.25">
      <c r="A15584" s="323"/>
    </row>
    <row r="15585" spans="1:1" x14ac:dyDescent="0.25">
      <c r="A15585" s="323"/>
    </row>
    <row r="15586" spans="1:1" x14ac:dyDescent="0.25">
      <c r="A15586" s="323"/>
    </row>
    <row r="15587" spans="1:1" x14ac:dyDescent="0.25">
      <c r="A15587" s="323"/>
    </row>
    <row r="15588" spans="1:1" x14ac:dyDescent="0.25">
      <c r="A15588" s="323"/>
    </row>
    <row r="15589" spans="1:1" x14ac:dyDescent="0.25">
      <c r="A15589" s="323"/>
    </row>
    <row r="15590" spans="1:1" x14ac:dyDescent="0.25">
      <c r="A15590" s="323"/>
    </row>
    <row r="15591" spans="1:1" x14ac:dyDescent="0.25">
      <c r="A15591" s="323"/>
    </row>
    <row r="15592" spans="1:1" x14ac:dyDescent="0.25">
      <c r="A15592" s="323"/>
    </row>
    <row r="15593" spans="1:1" x14ac:dyDescent="0.25">
      <c r="A15593" s="323"/>
    </row>
    <row r="15594" spans="1:1" x14ac:dyDescent="0.25">
      <c r="A15594" s="323"/>
    </row>
    <row r="15595" spans="1:1" x14ac:dyDescent="0.25">
      <c r="A15595" s="323"/>
    </row>
    <row r="15596" spans="1:1" x14ac:dyDescent="0.25">
      <c r="A15596" s="323"/>
    </row>
    <row r="15597" spans="1:1" x14ac:dyDescent="0.25">
      <c r="A15597" s="323"/>
    </row>
    <row r="15598" spans="1:1" x14ac:dyDescent="0.25">
      <c r="A15598" s="323"/>
    </row>
    <row r="15599" spans="1:1" x14ac:dyDescent="0.25">
      <c r="A15599" s="323"/>
    </row>
    <row r="15600" spans="1:1" x14ac:dyDescent="0.25">
      <c r="A15600" s="323"/>
    </row>
    <row r="15601" spans="1:1" x14ac:dyDescent="0.25">
      <c r="A15601" s="323"/>
    </row>
    <row r="15602" spans="1:1" x14ac:dyDescent="0.25">
      <c r="A15602" s="323"/>
    </row>
    <row r="15603" spans="1:1" x14ac:dyDescent="0.25">
      <c r="A15603" s="323"/>
    </row>
    <row r="15604" spans="1:1" x14ac:dyDescent="0.25">
      <c r="A15604" s="323"/>
    </row>
    <row r="15605" spans="1:1" x14ac:dyDescent="0.25">
      <c r="A15605" s="323"/>
    </row>
    <row r="15606" spans="1:1" x14ac:dyDescent="0.25">
      <c r="A15606" s="323"/>
    </row>
    <row r="15607" spans="1:1" x14ac:dyDescent="0.25">
      <c r="A15607" s="323"/>
    </row>
    <row r="15608" spans="1:1" x14ac:dyDescent="0.25">
      <c r="A15608" s="323"/>
    </row>
    <row r="15609" spans="1:1" x14ac:dyDescent="0.25">
      <c r="A15609" s="323"/>
    </row>
    <row r="15610" spans="1:1" x14ac:dyDescent="0.25">
      <c r="A15610" s="323"/>
    </row>
    <row r="15611" spans="1:1" x14ac:dyDescent="0.25">
      <c r="A15611" s="323"/>
    </row>
    <row r="15612" spans="1:1" x14ac:dyDescent="0.25">
      <c r="A15612" s="323"/>
    </row>
    <row r="15613" spans="1:1" x14ac:dyDescent="0.25">
      <c r="A15613" s="323"/>
    </row>
    <row r="15614" spans="1:1" x14ac:dyDescent="0.25">
      <c r="A15614" s="323"/>
    </row>
    <row r="15615" spans="1:1" x14ac:dyDescent="0.25">
      <c r="A15615" s="323"/>
    </row>
    <row r="15616" spans="1:1" x14ac:dyDescent="0.25">
      <c r="A15616" s="323"/>
    </row>
    <row r="15617" spans="1:1" x14ac:dyDescent="0.25">
      <c r="A15617" s="323"/>
    </row>
    <row r="15618" spans="1:1" x14ac:dyDescent="0.25">
      <c r="A15618" s="323"/>
    </row>
    <row r="15619" spans="1:1" x14ac:dyDescent="0.25">
      <c r="A15619" s="323"/>
    </row>
    <row r="15620" spans="1:1" x14ac:dyDescent="0.25">
      <c r="A15620" s="323"/>
    </row>
    <row r="15621" spans="1:1" x14ac:dyDescent="0.25">
      <c r="A15621" s="323"/>
    </row>
    <row r="15622" spans="1:1" x14ac:dyDescent="0.25">
      <c r="A15622" s="323"/>
    </row>
    <row r="15623" spans="1:1" x14ac:dyDescent="0.25">
      <c r="A15623" s="323"/>
    </row>
    <row r="15624" spans="1:1" x14ac:dyDescent="0.25">
      <c r="A15624" s="323"/>
    </row>
    <row r="15625" spans="1:1" x14ac:dyDescent="0.25">
      <c r="A15625" s="323"/>
    </row>
    <row r="15626" spans="1:1" x14ac:dyDescent="0.25">
      <c r="A15626" s="323"/>
    </row>
    <row r="15627" spans="1:1" x14ac:dyDescent="0.25">
      <c r="A15627" s="323"/>
    </row>
    <row r="15628" spans="1:1" x14ac:dyDescent="0.25">
      <c r="A15628" s="323"/>
    </row>
    <row r="15629" spans="1:1" x14ac:dyDescent="0.25">
      <c r="A15629" s="323"/>
    </row>
    <row r="15630" spans="1:1" x14ac:dyDescent="0.25">
      <c r="A15630" s="323"/>
    </row>
    <row r="15631" spans="1:1" x14ac:dyDescent="0.25">
      <c r="A15631" s="323"/>
    </row>
    <row r="15632" spans="1:1" x14ac:dyDescent="0.25">
      <c r="A15632" s="323"/>
    </row>
    <row r="15633" spans="1:1" x14ac:dyDescent="0.25">
      <c r="A15633" s="323"/>
    </row>
    <row r="15634" spans="1:1" x14ac:dyDescent="0.25">
      <c r="A15634" s="323"/>
    </row>
    <row r="15635" spans="1:1" x14ac:dyDescent="0.25">
      <c r="A15635" s="323"/>
    </row>
    <row r="15636" spans="1:1" x14ac:dyDescent="0.25">
      <c r="A15636" s="323"/>
    </row>
    <row r="15637" spans="1:1" x14ac:dyDescent="0.25">
      <c r="A15637" s="323"/>
    </row>
    <row r="15638" spans="1:1" x14ac:dyDescent="0.25">
      <c r="A15638" s="323"/>
    </row>
    <row r="15639" spans="1:1" x14ac:dyDescent="0.25">
      <c r="A15639" s="323"/>
    </row>
    <row r="15640" spans="1:1" x14ac:dyDescent="0.25">
      <c r="A15640" s="323"/>
    </row>
    <row r="15641" spans="1:1" x14ac:dyDescent="0.25">
      <c r="A15641" s="323"/>
    </row>
    <row r="15642" spans="1:1" x14ac:dyDescent="0.25">
      <c r="A15642" s="323"/>
    </row>
    <row r="15643" spans="1:1" x14ac:dyDescent="0.25">
      <c r="A15643" s="323"/>
    </row>
    <row r="15644" spans="1:1" x14ac:dyDescent="0.25">
      <c r="A15644" s="323"/>
    </row>
    <row r="15645" spans="1:1" x14ac:dyDescent="0.25">
      <c r="A15645" s="323"/>
    </row>
    <row r="15646" spans="1:1" x14ac:dyDescent="0.25">
      <c r="A15646" s="323"/>
    </row>
    <row r="15647" spans="1:1" x14ac:dyDescent="0.25">
      <c r="A15647" s="323"/>
    </row>
    <row r="15648" spans="1:1" x14ac:dyDescent="0.25">
      <c r="A15648" s="323"/>
    </row>
    <row r="15649" spans="1:1" x14ac:dyDescent="0.25">
      <c r="A15649" s="323"/>
    </row>
    <row r="15650" spans="1:1" x14ac:dyDescent="0.25">
      <c r="A15650" s="323"/>
    </row>
    <row r="15651" spans="1:1" x14ac:dyDescent="0.25">
      <c r="A15651" s="323"/>
    </row>
    <row r="15652" spans="1:1" x14ac:dyDescent="0.25">
      <c r="A15652" s="323"/>
    </row>
    <row r="15653" spans="1:1" x14ac:dyDescent="0.25">
      <c r="A15653" s="323"/>
    </row>
    <row r="15654" spans="1:1" x14ac:dyDescent="0.25">
      <c r="A15654" s="323"/>
    </row>
    <row r="15655" spans="1:1" x14ac:dyDescent="0.25">
      <c r="A15655" s="323"/>
    </row>
    <row r="15656" spans="1:1" x14ac:dyDescent="0.25">
      <c r="A15656" s="323"/>
    </row>
    <row r="15657" spans="1:1" x14ac:dyDescent="0.25">
      <c r="A15657" s="323"/>
    </row>
    <row r="15658" spans="1:1" x14ac:dyDescent="0.25">
      <c r="A15658" s="323"/>
    </row>
    <row r="15659" spans="1:1" x14ac:dyDescent="0.25">
      <c r="A15659" s="323"/>
    </row>
    <row r="15660" spans="1:1" x14ac:dyDescent="0.25">
      <c r="A15660" s="323"/>
    </row>
    <row r="15661" spans="1:1" x14ac:dyDescent="0.25">
      <c r="A15661" s="323"/>
    </row>
    <row r="15662" spans="1:1" x14ac:dyDescent="0.25">
      <c r="A15662" s="323"/>
    </row>
    <row r="15663" spans="1:1" x14ac:dyDescent="0.25">
      <c r="A15663" s="323"/>
    </row>
    <row r="15664" spans="1:1" x14ac:dyDescent="0.25">
      <c r="A15664" s="323"/>
    </row>
    <row r="15665" spans="1:1" x14ac:dyDescent="0.25">
      <c r="A15665" s="323"/>
    </row>
    <row r="15666" spans="1:1" x14ac:dyDescent="0.25">
      <c r="A15666" s="323"/>
    </row>
    <row r="15667" spans="1:1" x14ac:dyDescent="0.25">
      <c r="A15667" s="323"/>
    </row>
    <row r="15668" spans="1:1" x14ac:dyDescent="0.25">
      <c r="A15668" s="323"/>
    </row>
    <row r="15669" spans="1:1" x14ac:dyDescent="0.25">
      <c r="A15669" s="323"/>
    </row>
    <row r="15670" spans="1:1" x14ac:dyDescent="0.25">
      <c r="A15670" s="323"/>
    </row>
    <row r="15671" spans="1:1" x14ac:dyDescent="0.25">
      <c r="A15671" s="323"/>
    </row>
    <row r="15672" spans="1:1" x14ac:dyDescent="0.25">
      <c r="A15672" s="323"/>
    </row>
    <row r="15673" spans="1:1" x14ac:dyDescent="0.25">
      <c r="A15673" s="323"/>
    </row>
    <row r="15674" spans="1:1" x14ac:dyDescent="0.25">
      <c r="A15674" s="323"/>
    </row>
    <row r="15675" spans="1:1" x14ac:dyDescent="0.25">
      <c r="A15675" s="323"/>
    </row>
    <row r="15676" spans="1:1" x14ac:dyDescent="0.25">
      <c r="A15676" s="323"/>
    </row>
    <row r="15677" spans="1:1" x14ac:dyDescent="0.25">
      <c r="A15677" s="323"/>
    </row>
    <row r="15678" spans="1:1" x14ac:dyDescent="0.25">
      <c r="A15678" s="323"/>
    </row>
    <row r="15679" spans="1:1" x14ac:dyDescent="0.25">
      <c r="A15679" s="323"/>
    </row>
    <row r="15680" spans="1:1" x14ac:dyDescent="0.25">
      <c r="A15680" s="323"/>
    </row>
    <row r="15681" spans="1:1" x14ac:dyDescent="0.25">
      <c r="A15681" s="323"/>
    </row>
    <row r="15682" spans="1:1" x14ac:dyDescent="0.25">
      <c r="A15682" s="323"/>
    </row>
    <row r="15683" spans="1:1" x14ac:dyDescent="0.25">
      <c r="A15683" s="323"/>
    </row>
    <row r="15684" spans="1:1" x14ac:dyDescent="0.25">
      <c r="A15684" s="323"/>
    </row>
    <row r="15685" spans="1:1" x14ac:dyDescent="0.25">
      <c r="A15685" s="323"/>
    </row>
    <row r="15686" spans="1:1" x14ac:dyDescent="0.25">
      <c r="A15686" s="323"/>
    </row>
    <row r="15687" spans="1:1" x14ac:dyDescent="0.25">
      <c r="A15687" s="323"/>
    </row>
    <row r="15688" spans="1:1" x14ac:dyDescent="0.25">
      <c r="A15688" s="323"/>
    </row>
    <row r="15689" spans="1:1" x14ac:dyDescent="0.25">
      <c r="A15689" s="323"/>
    </row>
    <row r="15690" spans="1:1" x14ac:dyDescent="0.25">
      <c r="A15690" s="323"/>
    </row>
    <row r="15691" spans="1:1" x14ac:dyDescent="0.25">
      <c r="A15691" s="323"/>
    </row>
    <row r="15692" spans="1:1" x14ac:dyDescent="0.25">
      <c r="A15692" s="323"/>
    </row>
    <row r="15693" spans="1:1" x14ac:dyDescent="0.25">
      <c r="A15693" s="323"/>
    </row>
    <row r="15694" spans="1:1" x14ac:dyDescent="0.25">
      <c r="A15694" s="323"/>
    </row>
    <row r="15695" spans="1:1" x14ac:dyDescent="0.25">
      <c r="A15695" s="323"/>
    </row>
    <row r="15696" spans="1:1" x14ac:dyDescent="0.25">
      <c r="A15696" s="323"/>
    </row>
    <row r="15697" spans="1:1" x14ac:dyDescent="0.25">
      <c r="A15697" s="323"/>
    </row>
    <row r="15698" spans="1:1" x14ac:dyDescent="0.25">
      <c r="A15698" s="323"/>
    </row>
    <row r="15699" spans="1:1" x14ac:dyDescent="0.25">
      <c r="A15699" s="323"/>
    </row>
    <row r="15700" spans="1:1" x14ac:dyDescent="0.25">
      <c r="A15700" s="323"/>
    </row>
    <row r="15701" spans="1:1" x14ac:dyDescent="0.25">
      <c r="A15701" s="323"/>
    </row>
    <row r="15702" spans="1:1" x14ac:dyDescent="0.25">
      <c r="A15702" s="323"/>
    </row>
    <row r="15703" spans="1:1" x14ac:dyDescent="0.25">
      <c r="A15703" s="323"/>
    </row>
    <row r="15704" spans="1:1" x14ac:dyDescent="0.25">
      <c r="A15704" s="323"/>
    </row>
    <row r="15705" spans="1:1" x14ac:dyDescent="0.25">
      <c r="A15705" s="323"/>
    </row>
    <row r="15706" spans="1:1" x14ac:dyDescent="0.25">
      <c r="A15706" s="323"/>
    </row>
    <row r="15707" spans="1:1" x14ac:dyDescent="0.25">
      <c r="A15707" s="323"/>
    </row>
    <row r="15708" spans="1:1" x14ac:dyDescent="0.25">
      <c r="A15708" s="323"/>
    </row>
    <row r="15709" spans="1:1" x14ac:dyDescent="0.25">
      <c r="A15709" s="323"/>
    </row>
    <row r="15710" spans="1:1" x14ac:dyDescent="0.25">
      <c r="A15710" s="323"/>
    </row>
    <row r="15711" spans="1:1" x14ac:dyDescent="0.25">
      <c r="A15711" s="323"/>
    </row>
    <row r="15712" spans="1:1" x14ac:dyDescent="0.25">
      <c r="A15712" s="323"/>
    </row>
    <row r="15713" spans="1:1" x14ac:dyDescent="0.25">
      <c r="A15713" s="323"/>
    </row>
    <row r="15714" spans="1:1" x14ac:dyDescent="0.25">
      <c r="A15714" s="323"/>
    </row>
    <row r="15715" spans="1:1" x14ac:dyDescent="0.25">
      <c r="A15715" s="323"/>
    </row>
    <row r="15716" spans="1:1" x14ac:dyDescent="0.25">
      <c r="A15716" s="323"/>
    </row>
    <row r="15717" spans="1:1" x14ac:dyDescent="0.25">
      <c r="A15717" s="323"/>
    </row>
    <row r="15718" spans="1:1" x14ac:dyDescent="0.25">
      <c r="A15718" s="323"/>
    </row>
    <row r="15719" spans="1:1" x14ac:dyDescent="0.25">
      <c r="A15719" s="323"/>
    </row>
    <row r="15720" spans="1:1" x14ac:dyDescent="0.25">
      <c r="A15720" s="323"/>
    </row>
    <row r="15721" spans="1:1" x14ac:dyDescent="0.25">
      <c r="A15721" s="323"/>
    </row>
    <row r="15722" spans="1:1" x14ac:dyDescent="0.25">
      <c r="A15722" s="323"/>
    </row>
    <row r="15723" spans="1:1" x14ac:dyDescent="0.25">
      <c r="A15723" s="323"/>
    </row>
    <row r="15724" spans="1:1" x14ac:dyDescent="0.25">
      <c r="A15724" s="323"/>
    </row>
    <row r="15725" spans="1:1" x14ac:dyDescent="0.25">
      <c r="A15725" s="323"/>
    </row>
    <row r="15726" spans="1:1" x14ac:dyDescent="0.25">
      <c r="A15726" s="323"/>
    </row>
    <row r="15727" spans="1:1" x14ac:dyDescent="0.25">
      <c r="A15727" s="323"/>
    </row>
    <row r="15728" spans="1:1" x14ac:dyDescent="0.25">
      <c r="A15728" s="323"/>
    </row>
    <row r="15729" spans="1:1" x14ac:dyDescent="0.25">
      <c r="A15729" s="323"/>
    </row>
    <row r="15730" spans="1:1" x14ac:dyDescent="0.25">
      <c r="A15730" s="323"/>
    </row>
    <row r="15731" spans="1:1" x14ac:dyDescent="0.25">
      <c r="A15731" s="323"/>
    </row>
    <row r="15732" spans="1:1" x14ac:dyDescent="0.25">
      <c r="A15732" s="323"/>
    </row>
    <row r="15733" spans="1:1" x14ac:dyDescent="0.25">
      <c r="A15733" s="323"/>
    </row>
    <row r="15734" spans="1:1" x14ac:dyDescent="0.25">
      <c r="A15734" s="323"/>
    </row>
    <row r="15735" spans="1:1" x14ac:dyDescent="0.25">
      <c r="A15735" s="323"/>
    </row>
    <row r="15736" spans="1:1" x14ac:dyDescent="0.25">
      <c r="A15736" s="323"/>
    </row>
    <row r="15737" spans="1:1" x14ac:dyDescent="0.25">
      <c r="A15737" s="323"/>
    </row>
    <row r="15738" spans="1:1" x14ac:dyDescent="0.25">
      <c r="A15738" s="323"/>
    </row>
    <row r="15739" spans="1:1" x14ac:dyDescent="0.25">
      <c r="A15739" s="323"/>
    </row>
    <row r="15740" spans="1:1" x14ac:dyDescent="0.25">
      <c r="A15740" s="323"/>
    </row>
    <row r="15741" spans="1:1" x14ac:dyDescent="0.25">
      <c r="A15741" s="323"/>
    </row>
    <row r="15742" spans="1:1" x14ac:dyDescent="0.25">
      <c r="A15742" s="323"/>
    </row>
    <row r="15743" spans="1:1" x14ac:dyDescent="0.25">
      <c r="A15743" s="323"/>
    </row>
    <row r="15744" spans="1:1" x14ac:dyDescent="0.25">
      <c r="A15744" s="323"/>
    </row>
    <row r="15745" spans="1:1" x14ac:dyDescent="0.25">
      <c r="A15745" s="323"/>
    </row>
    <row r="15746" spans="1:1" x14ac:dyDescent="0.25">
      <c r="A15746" s="323"/>
    </row>
    <row r="15747" spans="1:1" x14ac:dyDescent="0.25">
      <c r="A15747" s="323"/>
    </row>
    <row r="15748" spans="1:1" x14ac:dyDescent="0.25">
      <c r="A15748" s="323"/>
    </row>
    <row r="15749" spans="1:1" x14ac:dyDescent="0.25">
      <c r="A15749" s="323"/>
    </row>
    <row r="15750" spans="1:1" x14ac:dyDescent="0.25">
      <c r="A15750" s="323"/>
    </row>
    <row r="15751" spans="1:1" x14ac:dyDescent="0.25">
      <c r="A15751" s="323"/>
    </row>
    <row r="15752" spans="1:1" x14ac:dyDescent="0.25">
      <c r="A15752" s="323"/>
    </row>
    <row r="15753" spans="1:1" x14ac:dyDescent="0.25">
      <c r="A15753" s="323"/>
    </row>
    <row r="15754" spans="1:1" x14ac:dyDescent="0.25">
      <c r="A15754" s="323"/>
    </row>
    <row r="15755" spans="1:1" x14ac:dyDescent="0.25">
      <c r="A15755" s="323"/>
    </row>
    <row r="15756" spans="1:1" x14ac:dyDescent="0.25">
      <c r="A15756" s="323"/>
    </row>
    <row r="15757" spans="1:1" x14ac:dyDescent="0.25">
      <c r="A15757" s="323"/>
    </row>
    <row r="15758" spans="1:1" x14ac:dyDescent="0.25">
      <c r="A15758" s="323"/>
    </row>
    <row r="15759" spans="1:1" x14ac:dyDescent="0.25">
      <c r="A15759" s="323"/>
    </row>
    <row r="15760" spans="1:1" x14ac:dyDescent="0.25">
      <c r="A15760" s="323"/>
    </row>
    <row r="15761" spans="1:1" x14ac:dyDescent="0.25">
      <c r="A15761" s="323"/>
    </row>
    <row r="15762" spans="1:1" x14ac:dyDescent="0.25">
      <c r="A15762" s="323"/>
    </row>
    <row r="15763" spans="1:1" x14ac:dyDescent="0.25">
      <c r="A15763" s="323"/>
    </row>
    <row r="15764" spans="1:1" x14ac:dyDescent="0.25">
      <c r="A15764" s="323"/>
    </row>
    <row r="15765" spans="1:1" x14ac:dyDescent="0.25">
      <c r="A15765" s="323"/>
    </row>
    <row r="15766" spans="1:1" x14ac:dyDescent="0.25">
      <c r="A15766" s="323"/>
    </row>
    <row r="15767" spans="1:1" x14ac:dyDescent="0.25">
      <c r="A15767" s="323"/>
    </row>
    <row r="15768" spans="1:1" x14ac:dyDescent="0.25">
      <c r="A15768" s="323"/>
    </row>
    <row r="15769" spans="1:1" x14ac:dyDescent="0.25">
      <c r="A15769" s="323"/>
    </row>
    <row r="15770" spans="1:1" x14ac:dyDescent="0.25">
      <c r="A15770" s="323"/>
    </row>
    <row r="15771" spans="1:1" x14ac:dyDescent="0.25">
      <c r="A15771" s="323"/>
    </row>
    <row r="15772" spans="1:1" x14ac:dyDescent="0.25">
      <c r="A15772" s="323"/>
    </row>
    <row r="15773" spans="1:1" x14ac:dyDescent="0.25">
      <c r="A15773" s="323"/>
    </row>
    <row r="15774" spans="1:1" x14ac:dyDescent="0.25">
      <c r="A15774" s="323"/>
    </row>
    <row r="15775" spans="1:1" x14ac:dyDescent="0.25">
      <c r="A15775" s="323"/>
    </row>
    <row r="15776" spans="1:1" x14ac:dyDescent="0.25">
      <c r="A15776" s="323"/>
    </row>
    <row r="15777" spans="1:1" x14ac:dyDescent="0.25">
      <c r="A15777" s="323"/>
    </row>
    <row r="15778" spans="1:1" x14ac:dyDescent="0.25">
      <c r="A15778" s="323"/>
    </row>
    <row r="15779" spans="1:1" x14ac:dyDescent="0.25">
      <c r="A15779" s="323"/>
    </row>
    <row r="15780" spans="1:1" x14ac:dyDescent="0.25">
      <c r="A15780" s="323"/>
    </row>
    <row r="15781" spans="1:1" x14ac:dyDescent="0.25">
      <c r="A15781" s="323"/>
    </row>
    <row r="15782" spans="1:1" x14ac:dyDescent="0.25">
      <c r="A15782" s="323"/>
    </row>
    <row r="15783" spans="1:1" x14ac:dyDescent="0.25">
      <c r="A15783" s="323"/>
    </row>
    <row r="15784" spans="1:1" x14ac:dyDescent="0.25">
      <c r="A15784" s="323"/>
    </row>
    <row r="15785" spans="1:1" x14ac:dyDescent="0.25">
      <c r="A15785" s="323"/>
    </row>
    <row r="15786" spans="1:1" x14ac:dyDescent="0.25">
      <c r="A15786" s="323"/>
    </row>
    <row r="15787" spans="1:1" x14ac:dyDescent="0.25">
      <c r="A15787" s="323"/>
    </row>
    <row r="15788" spans="1:1" x14ac:dyDescent="0.25">
      <c r="A15788" s="323"/>
    </row>
    <row r="15789" spans="1:1" x14ac:dyDescent="0.25">
      <c r="A15789" s="323"/>
    </row>
    <row r="15790" spans="1:1" x14ac:dyDescent="0.25">
      <c r="A15790" s="323"/>
    </row>
    <row r="15791" spans="1:1" x14ac:dyDescent="0.25">
      <c r="A15791" s="323"/>
    </row>
    <row r="15792" spans="1:1" x14ac:dyDescent="0.25">
      <c r="A15792" s="323"/>
    </row>
    <row r="15793" spans="1:1" x14ac:dyDescent="0.25">
      <c r="A15793" s="323"/>
    </row>
    <row r="15794" spans="1:1" x14ac:dyDescent="0.25">
      <c r="A15794" s="323"/>
    </row>
    <row r="15795" spans="1:1" x14ac:dyDescent="0.25">
      <c r="A15795" s="323"/>
    </row>
    <row r="15796" spans="1:1" x14ac:dyDescent="0.25">
      <c r="A15796" s="323"/>
    </row>
    <row r="15797" spans="1:1" x14ac:dyDescent="0.25">
      <c r="A15797" s="323"/>
    </row>
    <row r="15798" spans="1:1" x14ac:dyDescent="0.25">
      <c r="A15798" s="323"/>
    </row>
    <row r="15799" spans="1:1" x14ac:dyDescent="0.25">
      <c r="A15799" s="323"/>
    </row>
    <row r="15800" spans="1:1" x14ac:dyDescent="0.25">
      <c r="A15800" s="323"/>
    </row>
    <row r="15801" spans="1:1" x14ac:dyDescent="0.25">
      <c r="A15801" s="323"/>
    </row>
    <row r="15802" spans="1:1" x14ac:dyDescent="0.25">
      <c r="A15802" s="323"/>
    </row>
    <row r="15803" spans="1:1" x14ac:dyDescent="0.25">
      <c r="A15803" s="323"/>
    </row>
    <row r="15804" spans="1:1" x14ac:dyDescent="0.25">
      <c r="A15804" s="323"/>
    </row>
    <row r="15805" spans="1:1" x14ac:dyDescent="0.25">
      <c r="A15805" s="323"/>
    </row>
    <row r="15806" spans="1:1" x14ac:dyDescent="0.25">
      <c r="A15806" s="323"/>
    </row>
    <row r="15807" spans="1:1" x14ac:dyDescent="0.25">
      <c r="A15807" s="323"/>
    </row>
    <row r="15808" spans="1:1" x14ac:dyDescent="0.25">
      <c r="A15808" s="323"/>
    </row>
    <row r="15809" spans="1:1" x14ac:dyDescent="0.25">
      <c r="A15809" s="323"/>
    </row>
    <row r="15810" spans="1:1" x14ac:dyDescent="0.25">
      <c r="A15810" s="323"/>
    </row>
    <row r="15811" spans="1:1" x14ac:dyDescent="0.25">
      <c r="A15811" s="323"/>
    </row>
    <row r="15812" spans="1:1" x14ac:dyDescent="0.25">
      <c r="A15812" s="323"/>
    </row>
    <row r="15813" spans="1:1" x14ac:dyDescent="0.25">
      <c r="A15813" s="323"/>
    </row>
    <row r="15814" spans="1:1" x14ac:dyDescent="0.25">
      <c r="A15814" s="323"/>
    </row>
    <row r="15815" spans="1:1" x14ac:dyDescent="0.25">
      <c r="A15815" s="323"/>
    </row>
    <row r="15816" spans="1:1" x14ac:dyDescent="0.25">
      <c r="A15816" s="323"/>
    </row>
    <row r="15817" spans="1:1" x14ac:dyDescent="0.25">
      <c r="A15817" s="323"/>
    </row>
    <row r="15818" spans="1:1" x14ac:dyDescent="0.25">
      <c r="A15818" s="323"/>
    </row>
    <row r="15819" spans="1:1" x14ac:dyDescent="0.25">
      <c r="A15819" s="323"/>
    </row>
    <row r="15820" spans="1:1" x14ac:dyDescent="0.25">
      <c r="A15820" s="323"/>
    </row>
    <row r="15821" spans="1:1" x14ac:dyDescent="0.25">
      <c r="A15821" s="323"/>
    </row>
    <row r="15822" spans="1:1" x14ac:dyDescent="0.25">
      <c r="A15822" s="323"/>
    </row>
    <row r="15823" spans="1:1" x14ac:dyDescent="0.25">
      <c r="A15823" s="323"/>
    </row>
    <row r="15824" spans="1:1" x14ac:dyDescent="0.25">
      <c r="A15824" s="323"/>
    </row>
    <row r="15825" spans="1:1" x14ac:dyDescent="0.25">
      <c r="A15825" s="323"/>
    </row>
    <row r="15826" spans="1:1" x14ac:dyDescent="0.25">
      <c r="A15826" s="323"/>
    </row>
    <row r="15827" spans="1:1" x14ac:dyDescent="0.25">
      <c r="A15827" s="323"/>
    </row>
    <row r="15828" spans="1:1" x14ac:dyDescent="0.25">
      <c r="A15828" s="323"/>
    </row>
    <row r="15829" spans="1:1" x14ac:dyDescent="0.25">
      <c r="A15829" s="323"/>
    </row>
    <row r="15830" spans="1:1" x14ac:dyDescent="0.25">
      <c r="A15830" s="323"/>
    </row>
    <row r="15831" spans="1:1" x14ac:dyDescent="0.25">
      <c r="A15831" s="323"/>
    </row>
    <row r="15832" spans="1:1" x14ac:dyDescent="0.25">
      <c r="A15832" s="323"/>
    </row>
    <row r="15833" spans="1:1" x14ac:dyDescent="0.25">
      <c r="A15833" s="323"/>
    </row>
    <row r="15834" spans="1:1" x14ac:dyDescent="0.25">
      <c r="A15834" s="323"/>
    </row>
    <row r="15835" spans="1:1" x14ac:dyDescent="0.25">
      <c r="A15835" s="323"/>
    </row>
    <row r="15836" spans="1:1" x14ac:dyDescent="0.25">
      <c r="A15836" s="323"/>
    </row>
    <row r="15837" spans="1:1" x14ac:dyDescent="0.25">
      <c r="A15837" s="323"/>
    </row>
    <row r="15838" spans="1:1" x14ac:dyDescent="0.25">
      <c r="A15838" s="323"/>
    </row>
    <row r="15839" spans="1:1" x14ac:dyDescent="0.25">
      <c r="A15839" s="323"/>
    </row>
    <row r="15840" spans="1:1" x14ac:dyDescent="0.25">
      <c r="A15840" s="323"/>
    </row>
    <row r="15841" spans="1:1" x14ac:dyDescent="0.25">
      <c r="A15841" s="323"/>
    </row>
    <row r="15842" spans="1:1" x14ac:dyDescent="0.25">
      <c r="A15842" s="323"/>
    </row>
    <row r="15843" spans="1:1" x14ac:dyDescent="0.25">
      <c r="A15843" s="323"/>
    </row>
    <row r="15844" spans="1:1" x14ac:dyDescent="0.25">
      <c r="A15844" s="323"/>
    </row>
    <row r="15845" spans="1:1" x14ac:dyDescent="0.25">
      <c r="A15845" s="323"/>
    </row>
    <row r="15846" spans="1:1" x14ac:dyDescent="0.25">
      <c r="A15846" s="323"/>
    </row>
    <row r="15847" spans="1:1" x14ac:dyDescent="0.25">
      <c r="A15847" s="323"/>
    </row>
    <row r="15848" spans="1:1" x14ac:dyDescent="0.25">
      <c r="A15848" s="323"/>
    </row>
    <row r="15849" spans="1:1" x14ac:dyDescent="0.25">
      <c r="A15849" s="323"/>
    </row>
    <row r="15850" spans="1:1" x14ac:dyDescent="0.25">
      <c r="A15850" s="323"/>
    </row>
    <row r="15851" spans="1:1" x14ac:dyDescent="0.25">
      <c r="A15851" s="323"/>
    </row>
    <row r="15852" spans="1:1" x14ac:dyDescent="0.25">
      <c r="A15852" s="323"/>
    </row>
    <row r="15853" spans="1:1" x14ac:dyDescent="0.25">
      <c r="A15853" s="323"/>
    </row>
    <row r="15854" spans="1:1" x14ac:dyDescent="0.25">
      <c r="A15854" s="323"/>
    </row>
    <row r="15855" spans="1:1" x14ac:dyDescent="0.25">
      <c r="A15855" s="323"/>
    </row>
    <row r="15856" spans="1:1" x14ac:dyDescent="0.25">
      <c r="A15856" s="323"/>
    </row>
    <row r="15857" spans="1:1" x14ac:dyDescent="0.25">
      <c r="A15857" s="323"/>
    </row>
    <row r="15858" spans="1:1" x14ac:dyDescent="0.25">
      <c r="A15858" s="323"/>
    </row>
    <row r="15859" spans="1:1" x14ac:dyDescent="0.25">
      <c r="A15859" s="323"/>
    </row>
    <row r="15860" spans="1:1" x14ac:dyDescent="0.25">
      <c r="A15860" s="323"/>
    </row>
    <row r="15861" spans="1:1" x14ac:dyDescent="0.25">
      <c r="A15861" s="323"/>
    </row>
    <row r="15862" spans="1:1" x14ac:dyDescent="0.25">
      <c r="A15862" s="323"/>
    </row>
    <row r="15863" spans="1:1" x14ac:dyDescent="0.25">
      <c r="A15863" s="323"/>
    </row>
    <row r="15864" spans="1:1" x14ac:dyDescent="0.25">
      <c r="A15864" s="323"/>
    </row>
    <row r="15865" spans="1:1" x14ac:dyDescent="0.25">
      <c r="A15865" s="323"/>
    </row>
    <row r="15866" spans="1:1" x14ac:dyDescent="0.25">
      <c r="A15866" s="323"/>
    </row>
    <row r="15867" spans="1:1" x14ac:dyDescent="0.25">
      <c r="A15867" s="323"/>
    </row>
    <row r="15868" spans="1:1" x14ac:dyDescent="0.25">
      <c r="A15868" s="323"/>
    </row>
    <row r="15869" spans="1:1" x14ac:dyDescent="0.25">
      <c r="A15869" s="323"/>
    </row>
    <row r="15870" spans="1:1" x14ac:dyDescent="0.25">
      <c r="A15870" s="323"/>
    </row>
    <row r="15871" spans="1:1" x14ac:dyDescent="0.25">
      <c r="A15871" s="323"/>
    </row>
    <row r="15872" spans="1:1" x14ac:dyDescent="0.25">
      <c r="A15872" s="323"/>
    </row>
    <row r="15873" spans="1:1" x14ac:dyDescent="0.25">
      <c r="A15873" s="323"/>
    </row>
    <row r="15874" spans="1:1" x14ac:dyDescent="0.25">
      <c r="A15874" s="323"/>
    </row>
    <row r="15875" spans="1:1" x14ac:dyDescent="0.25">
      <c r="A15875" s="323"/>
    </row>
    <row r="15876" spans="1:1" x14ac:dyDescent="0.25">
      <c r="A15876" s="323"/>
    </row>
    <row r="15877" spans="1:1" x14ac:dyDescent="0.25">
      <c r="A15877" s="323"/>
    </row>
    <row r="15878" spans="1:1" x14ac:dyDescent="0.25">
      <c r="A15878" s="323"/>
    </row>
    <row r="15879" spans="1:1" x14ac:dyDescent="0.25">
      <c r="A15879" s="323"/>
    </row>
    <row r="15880" spans="1:1" x14ac:dyDescent="0.25">
      <c r="A15880" s="323"/>
    </row>
    <row r="15881" spans="1:1" x14ac:dyDescent="0.25">
      <c r="A15881" s="323"/>
    </row>
    <row r="15882" spans="1:1" x14ac:dyDescent="0.25">
      <c r="A15882" s="323"/>
    </row>
    <row r="15883" spans="1:1" x14ac:dyDescent="0.25">
      <c r="A15883" s="323"/>
    </row>
    <row r="15884" spans="1:1" x14ac:dyDescent="0.25">
      <c r="A15884" s="323"/>
    </row>
    <row r="15885" spans="1:1" x14ac:dyDescent="0.25">
      <c r="A15885" s="323"/>
    </row>
    <row r="15886" spans="1:1" x14ac:dyDescent="0.25">
      <c r="A15886" s="323"/>
    </row>
    <row r="15887" spans="1:1" x14ac:dyDescent="0.25">
      <c r="A15887" s="323"/>
    </row>
    <row r="15888" spans="1:1" x14ac:dyDescent="0.25">
      <c r="A15888" s="323"/>
    </row>
    <row r="15889" spans="1:1" x14ac:dyDescent="0.25">
      <c r="A15889" s="323"/>
    </row>
    <row r="15890" spans="1:1" x14ac:dyDescent="0.25">
      <c r="A15890" s="323"/>
    </row>
    <row r="15891" spans="1:1" x14ac:dyDescent="0.25">
      <c r="A15891" s="323"/>
    </row>
    <row r="15892" spans="1:1" x14ac:dyDescent="0.25">
      <c r="A15892" s="323"/>
    </row>
    <row r="15893" spans="1:1" x14ac:dyDescent="0.25">
      <c r="A15893" s="323"/>
    </row>
    <row r="15894" spans="1:1" x14ac:dyDescent="0.25">
      <c r="A15894" s="323"/>
    </row>
    <row r="15895" spans="1:1" x14ac:dyDescent="0.25">
      <c r="A15895" s="323"/>
    </row>
    <row r="15896" spans="1:1" x14ac:dyDescent="0.25">
      <c r="A15896" s="323"/>
    </row>
    <row r="15897" spans="1:1" x14ac:dyDescent="0.25">
      <c r="A15897" s="323"/>
    </row>
    <row r="15898" spans="1:1" x14ac:dyDescent="0.25">
      <c r="A15898" s="323"/>
    </row>
    <row r="15899" spans="1:1" x14ac:dyDescent="0.25">
      <c r="A15899" s="323"/>
    </row>
    <row r="15900" spans="1:1" x14ac:dyDescent="0.25">
      <c r="A15900" s="323"/>
    </row>
    <row r="15901" spans="1:1" x14ac:dyDescent="0.25">
      <c r="A15901" s="323"/>
    </row>
    <row r="15902" spans="1:1" x14ac:dyDescent="0.25">
      <c r="A15902" s="323"/>
    </row>
    <row r="15903" spans="1:1" x14ac:dyDescent="0.25">
      <c r="A15903" s="323"/>
    </row>
    <row r="15904" spans="1:1" x14ac:dyDescent="0.25">
      <c r="A15904" s="323"/>
    </row>
    <row r="15905" spans="1:1" x14ac:dyDescent="0.25">
      <c r="A15905" s="323"/>
    </row>
    <row r="15906" spans="1:1" x14ac:dyDescent="0.25">
      <c r="A15906" s="323"/>
    </row>
    <row r="15907" spans="1:1" x14ac:dyDescent="0.25">
      <c r="A15907" s="323"/>
    </row>
    <row r="15908" spans="1:1" x14ac:dyDescent="0.25">
      <c r="A15908" s="323"/>
    </row>
    <row r="15909" spans="1:1" x14ac:dyDescent="0.25">
      <c r="A15909" s="323"/>
    </row>
    <row r="15910" spans="1:1" x14ac:dyDescent="0.25">
      <c r="A15910" s="323"/>
    </row>
    <row r="15911" spans="1:1" x14ac:dyDescent="0.25">
      <c r="A15911" s="323"/>
    </row>
    <row r="15912" spans="1:1" x14ac:dyDescent="0.25">
      <c r="A15912" s="323"/>
    </row>
    <row r="15913" spans="1:1" x14ac:dyDescent="0.25">
      <c r="A15913" s="323"/>
    </row>
    <row r="15914" spans="1:1" x14ac:dyDescent="0.25">
      <c r="A15914" s="323"/>
    </row>
    <row r="15915" spans="1:1" x14ac:dyDescent="0.25">
      <c r="A15915" s="323"/>
    </row>
    <row r="15916" spans="1:1" x14ac:dyDescent="0.25">
      <c r="A15916" s="323"/>
    </row>
    <row r="15917" spans="1:1" x14ac:dyDescent="0.25">
      <c r="A15917" s="323"/>
    </row>
    <row r="15918" spans="1:1" x14ac:dyDescent="0.25">
      <c r="A15918" s="323"/>
    </row>
    <row r="15919" spans="1:1" x14ac:dyDescent="0.25">
      <c r="A15919" s="323"/>
    </row>
    <row r="15920" spans="1:1" x14ac:dyDescent="0.25">
      <c r="A15920" s="323"/>
    </row>
    <row r="15921" spans="1:1" x14ac:dyDescent="0.25">
      <c r="A15921" s="323"/>
    </row>
    <row r="15922" spans="1:1" x14ac:dyDescent="0.25">
      <c r="A15922" s="323"/>
    </row>
    <row r="15923" spans="1:1" x14ac:dyDescent="0.25">
      <c r="A15923" s="323"/>
    </row>
    <row r="15924" spans="1:1" x14ac:dyDescent="0.25">
      <c r="A15924" s="323"/>
    </row>
    <row r="15925" spans="1:1" x14ac:dyDescent="0.25">
      <c r="A15925" s="323"/>
    </row>
    <row r="15926" spans="1:1" x14ac:dyDescent="0.25">
      <c r="A15926" s="323"/>
    </row>
    <row r="15927" spans="1:1" x14ac:dyDescent="0.25">
      <c r="A15927" s="323"/>
    </row>
    <row r="15928" spans="1:1" x14ac:dyDescent="0.25">
      <c r="A15928" s="323"/>
    </row>
    <row r="15929" spans="1:1" x14ac:dyDescent="0.25">
      <c r="A15929" s="323"/>
    </row>
    <row r="15930" spans="1:1" x14ac:dyDescent="0.25">
      <c r="A15930" s="323"/>
    </row>
    <row r="15931" spans="1:1" x14ac:dyDescent="0.25">
      <c r="A15931" s="323"/>
    </row>
    <row r="15932" spans="1:1" x14ac:dyDescent="0.25">
      <c r="A15932" s="323"/>
    </row>
    <row r="15933" spans="1:1" x14ac:dyDescent="0.25">
      <c r="A15933" s="323"/>
    </row>
    <row r="15934" spans="1:1" x14ac:dyDescent="0.25">
      <c r="A15934" s="323"/>
    </row>
    <row r="15935" spans="1:1" x14ac:dyDescent="0.25">
      <c r="A15935" s="323"/>
    </row>
    <row r="15936" spans="1:1" x14ac:dyDescent="0.25">
      <c r="A15936" s="323"/>
    </row>
    <row r="15937" spans="1:1" x14ac:dyDescent="0.25">
      <c r="A15937" s="323"/>
    </row>
    <row r="15938" spans="1:1" x14ac:dyDescent="0.25">
      <c r="A15938" s="323"/>
    </row>
    <row r="15939" spans="1:1" x14ac:dyDescent="0.25">
      <c r="A15939" s="323"/>
    </row>
    <row r="15940" spans="1:1" x14ac:dyDescent="0.25">
      <c r="A15940" s="323"/>
    </row>
    <row r="15941" spans="1:1" x14ac:dyDescent="0.25">
      <c r="A15941" s="323"/>
    </row>
    <row r="15942" spans="1:1" x14ac:dyDescent="0.25">
      <c r="A15942" s="323"/>
    </row>
    <row r="15943" spans="1:1" x14ac:dyDescent="0.25">
      <c r="A15943" s="323"/>
    </row>
    <row r="15944" spans="1:1" x14ac:dyDescent="0.25">
      <c r="A15944" s="323"/>
    </row>
    <row r="15945" spans="1:1" x14ac:dyDescent="0.25">
      <c r="A15945" s="323"/>
    </row>
    <row r="15946" spans="1:1" x14ac:dyDescent="0.25">
      <c r="A15946" s="323"/>
    </row>
    <row r="15947" spans="1:1" x14ac:dyDescent="0.25">
      <c r="A15947" s="323"/>
    </row>
    <row r="15948" spans="1:1" x14ac:dyDescent="0.25">
      <c r="A15948" s="323"/>
    </row>
    <row r="15949" spans="1:1" x14ac:dyDescent="0.25">
      <c r="A15949" s="323"/>
    </row>
    <row r="15950" spans="1:1" x14ac:dyDescent="0.25">
      <c r="A15950" s="323"/>
    </row>
    <row r="15951" spans="1:1" x14ac:dyDescent="0.25">
      <c r="A15951" s="323"/>
    </row>
    <row r="15952" spans="1:1" x14ac:dyDescent="0.25">
      <c r="A15952" s="323"/>
    </row>
    <row r="15953" spans="1:1" x14ac:dyDescent="0.25">
      <c r="A15953" s="323"/>
    </row>
    <row r="15954" spans="1:1" x14ac:dyDescent="0.25">
      <c r="A15954" s="323"/>
    </row>
    <row r="15955" spans="1:1" x14ac:dyDescent="0.25">
      <c r="A15955" s="323"/>
    </row>
    <row r="15956" spans="1:1" x14ac:dyDescent="0.25">
      <c r="A15956" s="323"/>
    </row>
    <row r="15957" spans="1:1" x14ac:dyDescent="0.25">
      <c r="A15957" s="323"/>
    </row>
    <row r="15958" spans="1:1" x14ac:dyDescent="0.25">
      <c r="A15958" s="323"/>
    </row>
    <row r="15959" spans="1:1" x14ac:dyDescent="0.25">
      <c r="A15959" s="323"/>
    </row>
    <row r="15960" spans="1:1" x14ac:dyDescent="0.25">
      <c r="A15960" s="323"/>
    </row>
    <row r="15961" spans="1:1" x14ac:dyDescent="0.25">
      <c r="A15961" s="323"/>
    </row>
    <row r="15962" spans="1:1" x14ac:dyDescent="0.25">
      <c r="A15962" s="323"/>
    </row>
    <row r="15963" spans="1:1" x14ac:dyDescent="0.25">
      <c r="A15963" s="323"/>
    </row>
    <row r="15964" spans="1:1" x14ac:dyDescent="0.25">
      <c r="A15964" s="323"/>
    </row>
    <row r="15965" spans="1:1" x14ac:dyDescent="0.25">
      <c r="A15965" s="323"/>
    </row>
    <row r="15966" spans="1:1" x14ac:dyDescent="0.25">
      <c r="A15966" s="323"/>
    </row>
    <row r="15967" spans="1:1" x14ac:dyDescent="0.25">
      <c r="A15967" s="323"/>
    </row>
    <row r="15968" spans="1:1" x14ac:dyDescent="0.25">
      <c r="A15968" s="323"/>
    </row>
    <row r="15969" spans="1:1" x14ac:dyDescent="0.25">
      <c r="A15969" s="323"/>
    </row>
    <row r="15970" spans="1:1" x14ac:dyDescent="0.25">
      <c r="A15970" s="323"/>
    </row>
    <row r="15971" spans="1:1" x14ac:dyDescent="0.25">
      <c r="A15971" s="323"/>
    </row>
    <row r="15972" spans="1:1" x14ac:dyDescent="0.25">
      <c r="A15972" s="323"/>
    </row>
    <row r="15973" spans="1:1" x14ac:dyDescent="0.25">
      <c r="A15973" s="323"/>
    </row>
    <row r="15974" spans="1:1" x14ac:dyDescent="0.25">
      <c r="A15974" s="323"/>
    </row>
    <row r="15975" spans="1:1" x14ac:dyDescent="0.25">
      <c r="A15975" s="323"/>
    </row>
    <row r="15976" spans="1:1" x14ac:dyDescent="0.25">
      <c r="A15976" s="323"/>
    </row>
    <row r="15977" spans="1:1" x14ac:dyDescent="0.25">
      <c r="A15977" s="323"/>
    </row>
    <row r="15978" spans="1:1" x14ac:dyDescent="0.25">
      <c r="A15978" s="323"/>
    </row>
    <row r="15979" spans="1:1" x14ac:dyDescent="0.25">
      <c r="A15979" s="323"/>
    </row>
    <row r="15980" spans="1:1" x14ac:dyDescent="0.25">
      <c r="A15980" s="323"/>
    </row>
    <row r="15981" spans="1:1" x14ac:dyDescent="0.25">
      <c r="A15981" s="323"/>
    </row>
    <row r="15982" spans="1:1" x14ac:dyDescent="0.25">
      <c r="A15982" s="323"/>
    </row>
    <row r="15983" spans="1:1" x14ac:dyDescent="0.25">
      <c r="A15983" s="323"/>
    </row>
    <row r="15984" spans="1:1" x14ac:dyDescent="0.25">
      <c r="A15984" s="323"/>
    </row>
    <row r="15985" spans="1:1" x14ac:dyDescent="0.25">
      <c r="A15985" s="323"/>
    </row>
    <row r="15986" spans="1:1" x14ac:dyDescent="0.25">
      <c r="A15986" s="323"/>
    </row>
    <row r="15987" spans="1:1" x14ac:dyDescent="0.25">
      <c r="A15987" s="323"/>
    </row>
    <row r="15988" spans="1:1" x14ac:dyDescent="0.25">
      <c r="A15988" s="323"/>
    </row>
    <row r="15989" spans="1:1" x14ac:dyDescent="0.25">
      <c r="A15989" s="323"/>
    </row>
    <row r="15990" spans="1:1" x14ac:dyDescent="0.25">
      <c r="A15990" s="323"/>
    </row>
    <row r="15991" spans="1:1" x14ac:dyDescent="0.25">
      <c r="A15991" s="323"/>
    </row>
    <row r="15992" spans="1:1" x14ac:dyDescent="0.25">
      <c r="A15992" s="323"/>
    </row>
    <row r="15993" spans="1:1" x14ac:dyDescent="0.25">
      <c r="A15993" s="323"/>
    </row>
    <row r="15994" spans="1:1" x14ac:dyDescent="0.25">
      <c r="A15994" s="323"/>
    </row>
    <row r="15995" spans="1:1" x14ac:dyDescent="0.25">
      <c r="A15995" s="323"/>
    </row>
    <row r="15996" spans="1:1" x14ac:dyDescent="0.25">
      <c r="A15996" s="323"/>
    </row>
    <row r="15997" spans="1:1" x14ac:dyDescent="0.25">
      <c r="A15997" s="323"/>
    </row>
    <row r="15998" spans="1:1" x14ac:dyDescent="0.25">
      <c r="A15998" s="323"/>
    </row>
    <row r="15999" spans="1:1" x14ac:dyDescent="0.25">
      <c r="A15999" s="323"/>
    </row>
    <row r="16000" spans="1:1" x14ac:dyDescent="0.25">
      <c r="A16000" s="323"/>
    </row>
    <row r="16001" spans="1:1" x14ac:dyDescent="0.25">
      <c r="A16001" s="323"/>
    </row>
    <row r="16002" spans="1:1" x14ac:dyDescent="0.25">
      <c r="A16002" s="323"/>
    </row>
    <row r="16003" spans="1:1" x14ac:dyDescent="0.25">
      <c r="A16003" s="323"/>
    </row>
    <row r="16004" spans="1:1" x14ac:dyDescent="0.25">
      <c r="A16004" s="323"/>
    </row>
    <row r="16005" spans="1:1" x14ac:dyDescent="0.25">
      <c r="A16005" s="323"/>
    </row>
    <row r="16006" spans="1:1" x14ac:dyDescent="0.25">
      <c r="A16006" s="323"/>
    </row>
    <row r="16007" spans="1:1" x14ac:dyDescent="0.25">
      <c r="A16007" s="323"/>
    </row>
    <row r="16008" spans="1:1" x14ac:dyDescent="0.25">
      <c r="A16008" s="323"/>
    </row>
    <row r="16009" spans="1:1" x14ac:dyDescent="0.25">
      <c r="A16009" s="323"/>
    </row>
    <row r="16010" spans="1:1" x14ac:dyDescent="0.25">
      <c r="A16010" s="323"/>
    </row>
    <row r="16011" spans="1:1" x14ac:dyDescent="0.25">
      <c r="A16011" s="323"/>
    </row>
    <row r="16012" spans="1:1" x14ac:dyDescent="0.25">
      <c r="A16012" s="323"/>
    </row>
    <row r="16013" spans="1:1" x14ac:dyDescent="0.25">
      <c r="A16013" s="323"/>
    </row>
    <row r="16014" spans="1:1" x14ac:dyDescent="0.25">
      <c r="A16014" s="323"/>
    </row>
    <row r="16015" spans="1:1" x14ac:dyDescent="0.25">
      <c r="A16015" s="323"/>
    </row>
    <row r="16016" spans="1:1" x14ac:dyDescent="0.25">
      <c r="A16016" s="323"/>
    </row>
    <row r="16017" spans="1:1" x14ac:dyDescent="0.25">
      <c r="A16017" s="323"/>
    </row>
    <row r="16018" spans="1:1" x14ac:dyDescent="0.25">
      <c r="A16018" s="323"/>
    </row>
    <row r="16019" spans="1:1" x14ac:dyDescent="0.25">
      <c r="A16019" s="323"/>
    </row>
    <row r="16020" spans="1:1" x14ac:dyDescent="0.25">
      <c r="A16020" s="323"/>
    </row>
    <row r="16021" spans="1:1" x14ac:dyDescent="0.25">
      <c r="A16021" s="323"/>
    </row>
    <row r="16022" spans="1:1" x14ac:dyDescent="0.25">
      <c r="A16022" s="323"/>
    </row>
    <row r="16023" spans="1:1" x14ac:dyDescent="0.25">
      <c r="A16023" s="323"/>
    </row>
    <row r="16024" spans="1:1" x14ac:dyDescent="0.25">
      <c r="A16024" s="323"/>
    </row>
    <row r="16025" spans="1:1" x14ac:dyDescent="0.25">
      <c r="A16025" s="323"/>
    </row>
    <row r="16026" spans="1:1" x14ac:dyDescent="0.25">
      <c r="A16026" s="323"/>
    </row>
    <row r="16027" spans="1:1" x14ac:dyDescent="0.25">
      <c r="A16027" s="323"/>
    </row>
    <row r="16028" spans="1:1" x14ac:dyDescent="0.25">
      <c r="A16028" s="323"/>
    </row>
    <row r="16029" spans="1:1" x14ac:dyDescent="0.25">
      <c r="A16029" s="323"/>
    </row>
    <row r="16030" spans="1:1" x14ac:dyDescent="0.25">
      <c r="A16030" s="323"/>
    </row>
    <row r="16031" spans="1:1" x14ac:dyDescent="0.25">
      <c r="A16031" s="323"/>
    </row>
    <row r="16032" spans="1:1" x14ac:dyDescent="0.25">
      <c r="A16032" s="323"/>
    </row>
    <row r="16033" spans="1:1" x14ac:dyDescent="0.25">
      <c r="A16033" s="323"/>
    </row>
    <row r="16034" spans="1:1" x14ac:dyDescent="0.25">
      <c r="A16034" s="323"/>
    </row>
    <row r="16035" spans="1:1" x14ac:dyDescent="0.25">
      <c r="A16035" s="323"/>
    </row>
    <row r="16036" spans="1:1" x14ac:dyDescent="0.25">
      <c r="A16036" s="323"/>
    </row>
    <row r="16037" spans="1:1" x14ac:dyDescent="0.25">
      <c r="A16037" s="323"/>
    </row>
    <row r="16038" spans="1:1" x14ac:dyDescent="0.25">
      <c r="A16038" s="323"/>
    </row>
    <row r="16039" spans="1:1" x14ac:dyDescent="0.25">
      <c r="A16039" s="323"/>
    </row>
    <row r="16040" spans="1:1" x14ac:dyDescent="0.25">
      <c r="A16040" s="323"/>
    </row>
    <row r="16041" spans="1:1" x14ac:dyDescent="0.25">
      <c r="A16041" s="323"/>
    </row>
    <row r="16042" spans="1:1" x14ac:dyDescent="0.25">
      <c r="A16042" s="323"/>
    </row>
    <row r="16043" spans="1:1" x14ac:dyDescent="0.25">
      <c r="A16043" s="323"/>
    </row>
    <row r="16044" spans="1:1" x14ac:dyDescent="0.25">
      <c r="A16044" s="323"/>
    </row>
    <row r="16045" spans="1:1" x14ac:dyDescent="0.25">
      <c r="A16045" s="323"/>
    </row>
    <row r="16046" spans="1:1" x14ac:dyDescent="0.25">
      <c r="A16046" s="323"/>
    </row>
    <row r="16047" spans="1:1" x14ac:dyDescent="0.25">
      <c r="A16047" s="323"/>
    </row>
    <row r="16048" spans="1:1" x14ac:dyDescent="0.25">
      <c r="A16048" s="323"/>
    </row>
    <row r="16049" spans="1:1" x14ac:dyDescent="0.25">
      <c r="A16049" s="323"/>
    </row>
    <row r="16050" spans="1:1" x14ac:dyDescent="0.25">
      <c r="A16050" s="323"/>
    </row>
    <row r="16051" spans="1:1" x14ac:dyDescent="0.25">
      <c r="A16051" s="323"/>
    </row>
    <row r="16052" spans="1:1" x14ac:dyDescent="0.25">
      <c r="A16052" s="323"/>
    </row>
    <row r="16053" spans="1:1" x14ac:dyDescent="0.25">
      <c r="A16053" s="323"/>
    </row>
    <row r="16054" spans="1:1" x14ac:dyDescent="0.25">
      <c r="A16054" s="323"/>
    </row>
    <row r="16055" spans="1:1" x14ac:dyDescent="0.25">
      <c r="A16055" s="323"/>
    </row>
    <row r="16056" spans="1:1" x14ac:dyDescent="0.25">
      <c r="A16056" s="323"/>
    </row>
    <row r="16057" spans="1:1" x14ac:dyDescent="0.25">
      <c r="A16057" s="323"/>
    </row>
    <row r="16058" spans="1:1" x14ac:dyDescent="0.25">
      <c r="A16058" s="323"/>
    </row>
    <row r="16059" spans="1:1" x14ac:dyDescent="0.25">
      <c r="A16059" s="323"/>
    </row>
    <row r="16060" spans="1:1" x14ac:dyDescent="0.25">
      <c r="A16060" s="323"/>
    </row>
    <row r="16061" spans="1:1" x14ac:dyDescent="0.25">
      <c r="A16061" s="323"/>
    </row>
    <row r="16062" spans="1:1" x14ac:dyDescent="0.25">
      <c r="A16062" s="323"/>
    </row>
    <row r="16063" spans="1:1" x14ac:dyDescent="0.25">
      <c r="A16063" s="323"/>
    </row>
    <row r="16064" spans="1:1" x14ac:dyDescent="0.25">
      <c r="A16064" s="323"/>
    </row>
    <row r="16065" spans="1:1" x14ac:dyDescent="0.25">
      <c r="A16065" s="323"/>
    </row>
    <row r="16066" spans="1:1" x14ac:dyDescent="0.25">
      <c r="A16066" s="323"/>
    </row>
    <row r="16067" spans="1:1" x14ac:dyDescent="0.25">
      <c r="A16067" s="323"/>
    </row>
    <row r="16068" spans="1:1" x14ac:dyDescent="0.25">
      <c r="A16068" s="323"/>
    </row>
    <row r="16069" spans="1:1" x14ac:dyDescent="0.25">
      <c r="A16069" s="323"/>
    </row>
    <row r="16070" spans="1:1" x14ac:dyDescent="0.25">
      <c r="A16070" s="323"/>
    </row>
    <row r="16071" spans="1:1" x14ac:dyDescent="0.25">
      <c r="A16071" s="323"/>
    </row>
    <row r="16072" spans="1:1" x14ac:dyDescent="0.25">
      <c r="A16072" s="323"/>
    </row>
    <row r="16073" spans="1:1" x14ac:dyDescent="0.25">
      <c r="A16073" s="323"/>
    </row>
    <row r="16074" spans="1:1" x14ac:dyDescent="0.25">
      <c r="A16074" s="323"/>
    </row>
    <row r="16075" spans="1:1" x14ac:dyDescent="0.25">
      <c r="A16075" s="323"/>
    </row>
    <row r="16076" spans="1:1" x14ac:dyDescent="0.25">
      <c r="A16076" s="323"/>
    </row>
    <row r="16077" spans="1:1" x14ac:dyDescent="0.25">
      <c r="A16077" s="323"/>
    </row>
    <row r="16078" spans="1:1" x14ac:dyDescent="0.25">
      <c r="A16078" s="323"/>
    </row>
    <row r="16079" spans="1:1" x14ac:dyDescent="0.25">
      <c r="A16079" s="323"/>
    </row>
    <row r="16080" spans="1:1" x14ac:dyDescent="0.25">
      <c r="A16080" s="323"/>
    </row>
    <row r="16081" spans="1:1" x14ac:dyDescent="0.25">
      <c r="A16081" s="323"/>
    </row>
    <row r="16082" spans="1:1" x14ac:dyDescent="0.25">
      <c r="A16082" s="323"/>
    </row>
    <row r="16083" spans="1:1" x14ac:dyDescent="0.25">
      <c r="A16083" s="323"/>
    </row>
    <row r="16084" spans="1:1" x14ac:dyDescent="0.25">
      <c r="A16084" s="323"/>
    </row>
    <row r="16085" spans="1:1" x14ac:dyDescent="0.25">
      <c r="A16085" s="323"/>
    </row>
    <row r="16086" spans="1:1" x14ac:dyDescent="0.25">
      <c r="A16086" s="323"/>
    </row>
    <row r="16087" spans="1:1" x14ac:dyDescent="0.25">
      <c r="A16087" s="323"/>
    </row>
    <row r="16088" spans="1:1" x14ac:dyDescent="0.25">
      <c r="A16088" s="323"/>
    </row>
    <row r="16089" spans="1:1" x14ac:dyDescent="0.25">
      <c r="A16089" s="323"/>
    </row>
    <row r="16090" spans="1:1" x14ac:dyDescent="0.25">
      <c r="A16090" s="323"/>
    </row>
    <row r="16091" spans="1:1" x14ac:dyDescent="0.25">
      <c r="A16091" s="323"/>
    </row>
    <row r="16092" spans="1:1" x14ac:dyDescent="0.25">
      <c r="A16092" s="323"/>
    </row>
    <row r="16093" spans="1:1" x14ac:dyDescent="0.25">
      <c r="A16093" s="323"/>
    </row>
    <row r="16094" spans="1:1" x14ac:dyDescent="0.25">
      <c r="A16094" s="323"/>
    </row>
    <row r="16095" spans="1:1" x14ac:dyDescent="0.25">
      <c r="A16095" s="323"/>
    </row>
    <row r="16096" spans="1:1" x14ac:dyDescent="0.25">
      <c r="A16096" s="323"/>
    </row>
    <row r="16097" spans="1:1" x14ac:dyDescent="0.25">
      <c r="A16097" s="323"/>
    </row>
    <row r="16098" spans="1:1" x14ac:dyDescent="0.25">
      <c r="A16098" s="323"/>
    </row>
    <row r="16099" spans="1:1" x14ac:dyDescent="0.25">
      <c r="A16099" s="323"/>
    </row>
    <row r="16100" spans="1:1" x14ac:dyDescent="0.25">
      <c r="A16100" s="323"/>
    </row>
    <row r="16101" spans="1:1" x14ac:dyDescent="0.25">
      <c r="A16101" s="323"/>
    </row>
    <row r="16102" spans="1:1" x14ac:dyDescent="0.25">
      <c r="A16102" s="323"/>
    </row>
    <row r="16103" spans="1:1" x14ac:dyDescent="0.25">
      <c r="A16103" s="323"/>
    </row>
    <row r="16104" spans="1:1" x14ac:dyDescent="0.25">
      <c r="A16104" s="323"/>
    </row>
    <row r="16105" spans="1:1" x14ac:dyDescent="0.25">
      <c r="A16105" s="323"/>
    </row>
    <row r="16106" spans="1:1" x14ac:dyDescent="0.25">
      <c r="A16106" s="323"/>
    </row>
    <row r="16107" spans="1:1" x14ac:dyDescent="0.25">
      <c r="A16107" s="323"/>
    </row>
    <row r="16108" spans="1:1" x14ac:dyDescent="0.25">
      <c r="A16108" s="323"/>
    </row>
    <row r="16109" spans="1:1" x14ac:dyDescent="0.25">
      <c r="A16109" s="323"/>
    </row>
    <row r="16110" spans="1:1" x14ac:dyDescent="0.25">
      <c r="A16110" s="323"/>
    </row>
    <row r="16111" spans="1:1" x14ac:dyDescent="0.25">
      <c r="A16111" s="323"/>
    </row>
    <row r="16112" spans="1:1" x14ac:dyDescent="0.25">
      <c r="A16112" s="323"/>
    </row>
    <row r="16113" spans="1:1" x14ac:dyDescent="0.25">
      <c r="A16113" s="323"/>
    </row>
    <row r="16114" spans="1:1" x14ac:dyDescent="0.25">
      <c r="A16114" s="323"/>
    </row>
    <row r="16115" spans="1:1" x14ac:dyDescent="0.25">
      <c r="A16115" s="323"/>
    </row>
    <row r="16116" spans="1:1" x14ac:dyDescent="0.25">
      <c r="A16116" s="323"/>
    </row>
    <row r="16117" spans="1:1" x14ac:dyDescent="0.25">
      <c r="A16117" s="323"/>
    </row>
    <row r="16118" spans="1:1" x14ac:dyDescent="0.25">
      <c r="A16118" s="323"/>
    </row>
    <row r="16119" spans="1:1" x14ac:dyDescent="0.25">
      <c r="A16119" s="323"/>
    </row>
    <row r="16120" spans="1:1" x14ac:dyDescent="0.25">
      <c r="A16120" s="323"/>
    </row>
    <row r="16121" spans="1:1" x14ac:dyDescent="0.25">
      <c r="A16121" s="323"/>
    </row>
    <row r="16122" spans="1:1" x14ac:dyDescent="0.25">
      <c r="A16122" s="323"/>
    </row>
    <row r="16123" spans="1:1" x14ac:dyDescent="0.25">
      <c r="A16123" s="323"/>
    </row>
    <row r="16124" spans="1:1" x14ac:dyDescent="0.25">
      <c r="A16124" s="323"/>
    </row>
    <row r="16125" spans="1:1" x14ac:dyDescent="0.25">
      <c r="A16125" s="323"/>
    </row>
    <row r="16126" spans="1:1" x14ac:dyDescent="0.25">
      <c r="A16126" s="323"/>
    </row>
    <row r="16127" spans="1:1" x14ac:dyDescent="0.25">
      <c r="A16127" s="323"/>
    </row>
    <row r="16128" spans="1:1" x14ac:dyDescent="0.25">
      <c r="A16128" s="323"/>
    </row>
    <row r="16129" spans="1:1" x14ac:dyDescent="0.25">
      <c r="A16129" s="323"/>
    </row>
    <row r="16130" spans="1:1" x14ac:dyDescent="0.25">
      <c r="A16130" s="323"/>
    </row>
    <row r="16131" spans="1:1" x14ac:dyDescent="0.25">
      <c r="A16131" s="323"/>
    </row>
    <row r="16132" spans="1:1" x14ac:dyDescent="0.25">
      <c r="A16132" s="323"/>
    </row>
    <row r="16133" spans="1:1" x14ac:dyDescent="0.25">
      <c r="A16133" s="323"/>
    </row>
    <row r="16134" spans="1:1" x14ac:dyDescent="0.25">
      <c r="A16134" s="323"/>
    </row>
    <row r="16135" spans="1:1" x14ac:dyDescent="0.25">
      <c r="A16135" s="323"/>
    </row>
    <row r="16136" spans="1:1" x14ac:dyDescent="0.25">
      <c r="A16136" s="323"/>
    </row>
    <row r="16137" spans="1:1" x14ac:dyDescent="0.25">
      <c r="A16137" s="323"/>
    </row>
    <row r="16138" spans="1:1" x14ac:dyDescent="0.25">
      <c r="A16138" s="323"/>
    </row>
    <row r="16139" spans="1:1" x14ac:dyDescent="0.25">
      <c r="A16139" s="323"/>
    </row>
    <row r="16140" spans="1:1" x14ac:dyDescent="0.25">
      <c r="A16140" s="323"/>
    </row>
    <row r="16141" spans="1:1" x14ac:dyDescent="0.25">
      <c r="A16141" s="323"/>
    </row>
    <row r="16142" spans="1:1" x14ac:dyDescent="0.25">
      <c r="A16142" s="323"/>
    </row>
    <row r="16143" spans="1:1" x14ac:dyDescent="0.25">
      <c r="A16143" s="323"/>
    </row>
    <row r="16144" spans="1:1" x14ac:dyDescent="0.25">
      <c r="A16144" s="323"/>
    </row>
    <row r="16145" spans="1:1" x14ac:dyDescent="0.25">
      <c r="A16145" s="323"/>
    </row>
    <row r="16146" spans="1:1" x14ac:dyDescent="0.25">
      <c r="A16146" s="323"/>
    </row>
    <row r="16147" spans="1:1" x14ac:dyDescent="0.25">
      <c r="A16147" s="323"/>
    </row>
    <row r="16148" spans="1:1" x14ac:dyDescent="0.25">
      <c r="A16148" s="323"/>
    </row>
    <row r="16149" spans="1:1" x14ac:dyDescent="0.25">
      <c r="A16149" s="323"/>
    </row>
    <row r="16150" spans="1:1" x14ac:dyDescent="0.25">
      <c r="A16150" s="323"/>
    </row>
    <row r="16151" spans="1:1" x14ac:dyDescent="0.25">
      <c r="A16151" s="323"/>
    </row>
    <row r="16152" spans="1:1" x14ac:dyDescent="0.25">
      <c r="A16152" s="323"/>
    </row>
    <row r="16153" spans="1:1" x14ac:dyDescent="0.25">
      <c r="A16153" s="323"/>
    </row>
    <row r="16154" spans="1:1" x14ac:dyDescent="0.25">
      <c r="A16154" s="323"/>
    </row>
    <row r="16155" spans="1:1" x14ac:dyDescent="0.25">
      <c r="A16155" s="323"/>
    </row>
    <row r="16156" spans="1:1" x14ac:dyDescent="0.25">
      <c r="A16156" s="323"/>
    </row>
    <row r="16157" spans="1:1" x14ac:dyDescent="0.25">
      <c r="A16157" s="323"/>
    </row>
    <row r="16158" spans="1:1" x14ac:dyDescent="0.25">
      <c r="A16158" s="323"/>
    </row>
    <row r="16159" spans="1:1" x14ac:dyDescent="0.25">
      <c r="A16159" s="323"/>
    </row>
    <row r="16160" spans="1:1" x14ac:dyDescent="0.25">
      <c r="A16160" s="323"/>
    </row>
    <row r="16161" spans="1:1" x14ac:dyDescent="0.25">
      <c r="A16161" s="323"/>
    </row>
    <row r="16162" spans="1:1" x14ac:dyDescent="0.25">
      <c r="A16162" s="323"/>
    </row>
    <row r="16163" spans="1:1" x14ac:dyDescent="0.25">
      <c r="A16163" s="323"/>
    </row>
    <row r="16164" spans="1:1" x14ac:dyDescent="0.25">
      <c r="A16164" s="323"/>
    </row>
    <row r="16165" spans="1:1" x14ac:dyDescent="0.25">
      <c r="A16165" s="323"/>
    </row>
    <row r="16166" spans="1:1" x14ac:dyDescent="0.25">
      <c r="A16166" s="323"/>
    </row>
    <row r="16167" spans="1:1" x14ac:dyDescent="0.25">
      <c r="A16167" s="323"/>
    </row>
    <row r="16168" spans="1:1" x14ac:dyDescent="0.25">
      <c r="A16168" s="323"/>
    </row>
    <row r="16169" spans="1:1" x14ac:dyDescent="0.25">
      <c r="A16169" s="323"/>
    </row>
    <row r="16170" spans="1:1" x14ac:dyDescent="0.25">
      <c r="A16170" s="323"/>
    </row>
    <row r="16171" spans="1:1" x14ac:dyDescent="0.25">
      <c r="A16171" s="323"/>
    </row>
    <row r="16172" spans="1:1" x14ac:dyDescent="0.25">
      <c r="A16172" s="323"/>
    </row>
    <row r="16173" spans="1:1" x14ac:dyDescent="0.25">
      <c r="A16173" s="323"/>
    </row>
    <row r="16174" spans="1:1" x14ac:dyDescent="0.25">
      <c r="A16174" s="323"/>
    </row>
    <row r="16175" spans="1:1" x14ac:dyDescent="0.25">
      <c r="A16175" s="323"/>
    </row>
    <row r="16176" spans="1:1" x14ac:dyDescent="0.25">
      <c r="A16176" s="323"/>
    </row>
    <row r="16177" spans="1:1" x14ac:dyDescent="0.25">
      <c r="A16177" s="323"/>
    </row>
    <row r="16178" spans="1:1" x14ac:dyDescent="0.25">
      <c r="A16178" s="323"/>
    </row>
    <row r="16179" spans="1:1" x14ac:dyDescent="0.25">
      <c r="A16179" s="323"/>
    </row>
    <row r="16180" spans="1:1" x14ac:dyDescent="0.25">
      <c r="A16180" s="323"/>
    </row>
    <row r="16181" spans="1:1" x14ac:dyDescent="0.25">
      <c r="A16181" s="323"/>
    </row>
    <row r="16182" spans="1:1" x14ac:dyDescent="0.25">
      <c r="A16182" s="323"/>
    </row>
    <row r="16183" spans="1:1" x14ac:dyDescent="0.25">
      <c r="A16183" s="323"/>
    </row>
    <row r="16184" spans="1:1" x14ac:dyDescent="0.25">
      <c r="A16184" s="323"/>
    </row>
    <row r="16185" spans="1:1" x14ac:dyDescent="0.25">
      <c r="A16185" s="323"/>
    </row>
    <row r="16186" spans="1:1" x14ac:dyDescent="0.25">
      <c r="A16186" s="323"/>
    </row>
    <row r="16187" spans="1:1" x14ac:dyDescent="0.25">
      <c r="A16187" s="323"/>
    </row>
    <row r="16188" spans="1:1" x14ac:dyDescent="0.25">
      <c r="A16188" s="323"/>
    </row>
    <row r="16189" spans="1:1" x14ac:dyDescent="0.25">
      <c r="A16189" s="323"/>
    </row>
    <row r="16190" spans="1:1" x14ac:dyDescent="0.25">
      <c r="A16190" s="323"/>
    </row>
    <row r="16191" spans="1:1" x14ac:dyDescent="0.25">
      <c r="A16191" s="323"/>
    </row>
    <row r="16192" spans="1:1" x14ac:dyDescent="0.25">
      <c r="A16192" s="323"/>
    </row>
    <row r="16193" spans="1:1" x14ac:dyDescent="0.25">
      <c r="A16193" s="323"/>
    </row>
    <row r="16194" spans="1:1" x14ac:dyDescent="0.25">
      <c r="A16194" s="323"/>
    </row>
    <row r="16195" spans="1:1" x14ac:dyDescent="0.25">
      <c r="A16195" s="323"/>
    </row>
    <row r="16196" spans="1:1" x14ac:dyDescent="0.25">
      <c r="A16196" s="323"/>
    </row>
    <row r="16197" spans="1:1" x14ac:dyDescent="0.25">
      <c r="A16197" s="323"/>
    </row>
    <row r="16198" spans="1:1" x14ac:dyDescent="0.25">
      <c r="A16198" s="323"/>
    </row>
    <row r="16199" spans="1:1" x14ac:dyDescent="0.25">
      <c r="A16199" s="323"/>
    </row>
    <row r="16200" spans="1:1" x14ac:dyDescent="0.25">
      <c r="A16200" s="323"/>
    </row>
    <row r="16201" spans="1:1" x14ac:dyDescent="0.25">
      <c r="A16201" s="323"/>
    </row>
    <row r="16202" spans="1:1" x14ac:dyDescent="0.25">
      <c r="A16202" s="323"/>
    </row>
    <row r="16203" spans="1:1" x14ac:dyDescent="0.25">
      <c r="A16203" s="323"/>
    </row>
    <row r="16204" spans="1:1" x14ac:dyDescent="0.25">
      <c r="A16204" s="323"/>
    </row>
    <row r="16205" spans="1:1" x14ac:dyDescent="0.25">
      <c r="A16205" s="323"/>
    </row>
    <row r="16206" spans="1:1" x14ac:dyDescent="0.25">
      <c r="A16206" s="323"/>
    </row>
    <row r="16207" spans="1:1" x14ac:dyDescent="0.25">
      <c r="A16207" s="323"/>
    </row>
    <row r="16208" spans="1:1" x14ac:dyDescent="0.25">
      <c r="A16208" s="323"/>
    </row>
    <row r="16209" spans="1:1" x14ac:dyDescent="0.25">
      <c r="A16209" s="323"/>
    </row>
    <row r="16210" spans="1:1" x14ac:dyDescent="0.25">
      <c r="A16210" s="323"/>
    </row>
    <row r="16211" spans="1:1" x14ac:dyDescent="0.25">
      <c r="A16211" s="323"/>
    </row>
    <row r="16212" spans="1:1" x14ac:dyDescent="0.25">
      <c r="A16212" s="323"/>
    </row>
    <row r="16213" spans="1:1" x14ac:dyDescent="0.25">
      <c r="A16213" s="323"/>
    </row>
    <row r="16214" spans="1:1" x14ac:dyDescent="0.25">
      <c r="A16214" s="323"/>
    </row>
    <row r="16215" spans="1:1" x14ac:dyDescent="0.25">
      <c r="A16215" s="323"/>
    </row>
    <row r="16216" spans="1:1" x14ac:dyDescent="0.25">
      <c r="A16216" s="323"/>
    </row>
    <row r="16217" spans="1:1" x14ac:dyDescent="0.25">
      <c r="A16217" s="323"/>
    </row>
    <row r="16218" spans="1:1" x14ac:dyDescent="0.25">
      <c r="A16218" s="323"/>
    </row>
    <row r="16219" spans="1:1" x14ac:dyDescent="0.25">
      <c r="A16219" s="323"/>
    </row>
    <row r="16220" spans="1:1" x14ac:dyDescent="0.25">
      <c r="A16220" s="323"/>
    </row>
    <row r="16221" spans="1:1" x14ac:dyDescent="0.25">
      <c r="A16221" s="323"/>
    </row>
    <row r="16222" spans="1:1" x14ac:dyDescent="0.25">
      <c r="A16222" s="323"/>
    </row>
    <row r="16223" spans="1:1" x14ac:dyDescent="0.25">
      <c r="A16223" s="323"/>
    </row>
    <row r="16224" spans="1:1" x14ac:dyDescent="0.25">
      <c r="A16224" s="323"/>
    </row>
    <row r="16225" spans="1:1" x14ac:dyDescent="0.25">
      <c r="A16225" s="323"/>
    </row>
    <row r="16226" spans="1:1" x14ac:dyDescent="0.25">
      <c r="A16226" s="323"/>
    </row>
    <row r="16227" spans="1:1" x14ac:dyDescent="0.25">
      <c r="A16227" s="323"/>
    </row>
    <row r="16228" spans="1:1" x14ac:dyDescent="0.25">
      <c r="A16228" s="323"/>
    </row>
    <row r="16229" spans="1:1" x14ac:dyDescent="0.25">
      <c r="A16229" s="323"/>
    </row>
    <row r="16230" spans="1:1" x14ac:dyDescent="0.25">
      <c r="A16230" s="323"/>
    </row>
    <row r="16231" spans="1:1" x14ac:dyDescent="0.25">
      <c r="A16231" s="323"/>
    </row>
    <row r="16232" spans="1:1" x14ac:dyDescent="0.25">
      <c r="A16232" s="323"/>
    </row>
    <row r="16233" spans="1:1" x14ac:dyDescent="0.25">
      <c r="A16233" s="323"/>
    </row>
    <row r="16234" spans="1:1" x14ac:dyDescent="0.25">
      <c r="A16234" s="323"/>
    </row>
    <row r="16235" spans="1:1" x14ac:dyDescent="0.25">
      <c r="A16235" s="323"/>
    </row>
    <row r="16236" spans="1:1" x14ac:dyDescent="0.25">
      <c r="A16236" s="323"/>
    </row>
    <row r="16237" spans="1:1" x14ac:dyDescent="0.25">
      <c r="A16237" s="323"/>
    </row>
    <row r="16238" spans="1:1" x14ac:dyDescent="0.25">
      <c r="A16238" s="323"/>
    </row>
    <row r="16239" spans="1:1" x14ac:dyDescent="0.25">
      <c r="A16239" s="323"/>
    </row>
    <row r="16240" spans="1:1" x14ac:dyDescent="0.25">
      <c r="A16240" s="323"/>
    </row>
    <row r="16241" spans="1:1" x14ac:dyDescent="0.25">
      <c r="A16241" s="323"/>
    </row>
    <row r="16242" spans="1:1" x14ac:dyDescent="0.25">
      <c r="A16242" s="323"/>
    </row>
    <row r="16243" spans="1:1" x14ac:dyDescent="0.25">
      <c r="A16243" s="323"/>
    </row>
    <row r="16244" spans="1:1" x14ac:dyDescent="0.25">
      <c r="A16244" s="323"/>
    </row>
    <row r="16245" spans="1:1" x14ac:dyDescent="0.25">
      <c r="A16245" s="323"/>
    </row>
    <row r="16246" spans="1:1" x14ac:dyDescent="0.25">
      <c r="A16246" s="323"/>
    </row>
    <row r="16247" spans="1:1" x14ac:dyDescent="0.25">
      <c r="A16247" s="323"/>
    </row>
    <row r="16248" spans="1:1" x14ac:dyDescent="0.25">
      <c r="A16248" s="323"/>
    </row>
    <row r="16249" spans="1:1" x14ac:dyDescent="0.25">
      <c r="A16249" s="323"/>
    </row>
    <row r="16250" spans="1:1" x14ac:dyDescent="0.25">
      <c r="A16250" s="323"/>
    </row>
    <row r="16251" spans="1:1" x14ac:dyDescent="0.25">
      <c r="A16251" s="323"/>
    </row>
    <row r="16252" spans="1:1" x14ac:dyDescent="0.25">
      <c r="A16252" s="323"/>
    </row>
    <row r="16253" spans="1:1" x14ac:dyDescent="0.25">
      <c r="A16253" s="323"/>
    </row>
    <row r="16254" spans="1:1" x14ac:dyDescent="0.25">
      <c r="A16254" s="323"/>
    </row>
    <row r="16255" spans="1:1" x14ac:dyDescent="0.25">
      <c r="A16255" s="323"/>
    </row>
    <row r="16256" spans="1:1" x14ac:dyDescent="0.25">
      <c r="A16256" s="323"/>
    </row>
    <row r="16257" spans="1:1" x14ac:dyDescent="0.25">
      <c r="A16257" s="323"/>
    </row>
    <row r="16258" spans="1:1" x14ac:dyDescent="0.25">
      <c r="A16258" s="323"/>
    </row>
    <row r="16259" spans="1:1" x14ac:dyDescent="0.25">
      <c r="A16259" s="323"/>
    </row>
    <row r="16260" spans="1:1" x14ac:dyDescent="0.25">
      <c r="A16260" s="323"/>
    </row>
    <row r="16261" spans="1:1" x14ac:dyDescent="0.25">
      <c r="A16261" s="323"/>
    </row>
    <row r="16262" spans="1:1" x14ac:dyDescent="0.25">
      <c r="A16262" s="323"/>
    </row>
    <row r="16263" spans="1:1" x14ac:dyDescent="0.25">
      <c r="A16263" s="323"/>
    </row>
    <row r="16264" spans="1:1" x14ac:dyDescent="0.25">
      <c r="A16264" s="323"/>
    </row>
    <row r="16265" spans="1:1" x14ac:dyDescent="0.25">
      <c r="A16265" s="323"/>
    </row>
    <row r="16266" spans="1:1" x14ac:dyDescent="0.25">
      <c r="A16266" s="323"/>
    </row>
    <row r="16267" spans="1:1" x14ac:dyDescent="0.25">
      <c r="A16267" s="323"/>
    </row>
    <row r="16268" spans="1:1" x14ac:dyDescent="0.25">
      <c r="A16268" s="323"/>
    </row>
    <row r="16269" spans="1:1" x14ac:dyDescent="0.25">
      <c r="A16269" s="323"/>
    </row>
    <row r="16270" spans="1:1" x14ac:dyDescent="0.25">
      <c r="A16270" s="323"/>
    </row>
    <row r="16271" spans="1:1" x14ac:dyDescent="0.25">
      <c r="A16271" s="323"/>
    </row>
    <row r="16272" spans="1:1" x14ac:dyDescent="0.25">
      <c r="A16272" s="323"/>
    </row>
    <row r="16273" spans="1:1" x14ac:dyDescent="0.25">
      <c r="A16273" s="323"/>
    </row>
    <row r="16274" spans="1:1" x14ac:dyDescent="0.25">
      <c r="A16274" s="323"/>
    </row>
    <row r="16275" spans="1:1" x14ac:dyDescent="0.25">
      <c r="A16275" s="323"/>
    </row>
    <row r="16276" spans="1:1" x14ac:dyDescent="0.25">
      <c r="A16276" s="323"/>
    </row>
    <row r="16277" spans="1:1" x14ac:dyDescent="0.25">
      <c r="A16277" s="323"/>
    </row>
    <row r="16278" spans="1:1" x14ac:dyDescent="0.25">
      <c r="A16278" s="323"/>
    </row>
    <row r="16279" spans="1:1" x14ac:dyDescent="0.25">
      <c r="A16279" s="323"/>
    </row>
    <row r="16280" spans="1:1" x14ac:dyDescent="0.25">
      <c r="A16280" s="323"/>
    </row>
    <row r="16281" spans="1:1" x14ac:dyDescent="0.25">
      <c r="A16281" s="323"/>
    </row>
    <row r="16282" spans="1:1" x14ac:dyDescent="0.25">
      <c r="A16282" s="323"/>
    </row>
    <row r="16283" spans="1:1" x14ac:dyDescent="0.25">
      <c r="A16283" s="323"/>
    </row>
    <row r="16284" spans="1:1" x14ac:dyDescent="0.25">
      <c r="A16284" s="323"/>
    </row>
    <row r="16285" spans="1:1" x14ac:dyDescent="0.25">
      <c r="A16285" s="323"/>
    </row>
    <row r="16286" spans="1:1" x14ac:dyDescent="0.25">
      <c r="A16286" s="323"/>
    </row>
    <row r="16287" spans="1:1" x14ac:dyDescent="0.25">
      <c r="A16287" s="323"/>
    </row>
    <row r="16288" spans="1:1" x14ac:dyDescent="0.25">
      <c r="A16288" s="323"/>
    </row>
    <row r="16289" spans="1:1" x14ac:dyDescent="0.25">
      <c r="A16289" s="323"/>
    </row>
    <row r="16290" spans="1:1" x14ac:dyDescent="0.25">
      <c r="A16290" s="323"/>
    </row>
    <row r="16291" spans="1:1" x14ac:dyDescent="0.25">
      <c r="A16291" s="323"/>
    </row>
    <row r="16292" spans="1:1" x14ac:dyDescent="0.25">
      <c r="A16292" s="323"/>
    </row>
    <row r="16293" spans="1:1" x14ac:dyDescent="0.25">
      <c r="A16293" s="323"/>
    </row>
    <row r="16294" spans="1:1" x14ac:dyDescent="0.25">
      <c r="A16294" s="323"/>
    </row>
    <row r="16295" spans="1:1" x14ac:dyDescent="0.25">
      <c r="A16295" s="323"/>
    </row>
    <row r="16296" spans="1:1" x14ac:dyDescent="0.25">
      <c r="A16296" s="323"/>
    </row>
    <row r="16297" spans="1:1" x14ac:dyDescent="0.25">
      <c r="A16297" s="323"/>
    </row>
    <row r="16298" spans="1:1" x14ac:dyDescent="0.25">
      <c r="A16298" s="323"/>
    </row>
    <row r="16299" spans="1:1" x14ac:dyDescent="0.25">
      <c r="A16299" s="323"/>
    </row>
    <row r="16300" spans="1:1" x14ac:dyDescent="0.25">
      <c r="A16300" s="323"/>
    </row>
    <row r="16301" spans="1:1" x14ac:dyDescent="0.25">
      <c r="A16301" s="323"/>
    </row>
    <row r="16302" spans="1:1" x14ac:dyDescent="0.25">
      <c r="A16302" s="323"/>
    </row>
    <row r="16303" spans="1:1" x14ac:dyDescent="0.25">
      <c r="A16303" s="323"/>
    </row>
    <row r="16304" spans="1:1" x14ac:dyDescent="0.25">
      <c r="A16304" s="323"/>
    </row>
    <row r="16305" spans="1:1" x14ac:dyDescent="0.25">
      <c r="A16305" s="323"/>
    </row>
    <row r="16306" spans="1:1" x14ac:dyDescent="0.25">
      <c r="A16306" s="323"/>
    </row>
    <row r="16307" spans="1:1" x14ac:dyDescent="0.25">
      <c r="A16307" s="323"/>
    </row>
    <row r="16308" spans="1:1" x14ac:dyDescent="0.25">
      <c r="A16308" s="323"/>
    </row>
    <row r="16309" spans="1:1" x14ac:dyDescent="0.25">
      <c r="A16309" s="323"/>
    </row>
    <row r="16310" spans="1:1" x14ac:dyDescent="0.25">
      <c r="A16310" s="323"/>
    </row>
    <row r="16311" spans="1:1" x14ac:dyDescent="0.25">
      <c r="A16311" s="323"/>
    </row>
    <row r="16312" spans="1:1" x14ac:dyDescent="0.25">
      <c r="A16312" s="323"/>
    </row>
    <row r="16313" spans="1:1" x14ac:dyDescent="0.25">
      <c r="A16313" s="323"/>
    </row>
    <row r="16314" spans="1:1" x14ac:dyDescent="0.25">
      <c r="A16314" s="323"/>
    </row>
    <row r="16315" spans="1:1" x14ac:dyDescent="0.25">
      <c r="A16315" s="323"/>
    </row>
    <row r="16316" spans="1:1" x14ac:dyDescent="0.25">
      <c r="A16316" s="323"/>
    </row>
    <row r="16317" spans="1:1" x14ac:dyDescent="0.25">
      <c r="A16317" s="323"/>
    </row>
    <row r="16318" spans="1:1" x14ac:dyDescent="0.25">
      <c r="A16318" s="323"/>
    </row>
    <row r="16319" spans="1:1" x14ac:dyDescent="0.25">
      <c r="A16319" s="323"/>
    </row>
    <row r="16320" spans="1:1" x14ac:dyDescent="0.25">
      <c r="A16320" s="323"/>
    </row>
    <row r="16321" spans="1:1" x14ac:dyDescent="0.25">
      <c r="A16321" s="323"/>
    </row>
    <row r="16322" spans="1:1" x14ac:dyDescent="0.25">
      <c r="A16322" s="323"/>
    </row>
    <row r="16323" spans="1:1" x14ac:dyDescent="0.25">
      <c r="A16323" s="323"/>
    </row>
    <row r="16324" spans="1:1" x14ac:dyDescent="0.25">
      <c r="A16324" s="323"/>
    </row>
    <row r="16325" spans="1:1" x14ac:dyDescent="0.25">
      <c r="A16325" s="323"/>
    </row>
    <row r="16326" spans="1:1" x14ac:dyDescent="0.25">
      <c r="A16326" s="323"/>
    </row>
    <row r="16327" spans="1:1" x14ac:dyDescent="0.25">
      <c r="A16327" s="323"/>
    </row>
    <row r="16328" spans="1:1" x14ac:dyDescent="0.25">
      <c r="A16328" s="323"/>
    </row>
    <row r="16329" spans="1:1" x14ac:dyDescent="0.25">
      <c r="A16329" s="323"/>
    </row>
    <row r="16330" spans="1:1" x14ac:dyDescent="0.25">
      <c r="A16330" s="323"/>
    </row>
    <row r="16331" spans="1:1" x14ac:dyDescent="0.25">
      <c r="A16331" s="323"/>
    </row>
    <row r="16332" spans="1:1" x14ac:dyDescent="0.25">
      <c r="A16332" s="323"/>
    </row>
    <row r="16333" spans="1:1" x14ac:dyDescent="0.25">
      <c r="A16333" s="323"/>
    </row>
    <row r="16334" spans="1:1" x14ac:dyDescent="0.25">
      <c r="A16334" s="323"/>
    </row>
    <row r="16335" spans="1:1" x14ac:dyDescent="0.25">
      <c r="A16335" s="323"/>
    </row>
    <row r="16336" spans="1:1" x14ac:dyDescent="0.25">
      <c r="A16336" s="323"/>
    </row>
    <row r="16337" spans="1:1" x14ac:dyDescent="0.25">
      <c r="A16337" s="323"/>
    </row>
    <row r="16338" spans="1:1" x14ac:dyDescent="0.25">
      <c r="A16338" s="323"/>
    </row>
    <row r="16339" spans="1:1" x14ac:dyDescent="0.25">
      <c r="A16339" s="323"/>
    </row>
    <row r="16340" spans="1:1" x14ac:dyDescent="0.25">
      <c r="A16340" s="323"/>
    </row>
    <row r="16341" spans="1:1" x14ac:dyDescent="0.25">
      <c r="A16341" s="323"/>
    </row>
    <row r="16342" spans="1:1" x14ac:dyDescent="0.25">
      <c r="A16342" s="323"/>
    </row>
    <row r="16343" spans="1:1" x14ac:dyDescent="0.25">
      <c r="A16343" s="323"/>
    </row>
    <row r="16344" spans="1:1" x14ac:dyDescent="0.25">
      <c r="A16344" s="323"/>
    </row>
    <row r="16345" spans="1:1" x14ac:dyDescent="0.25">
      <c r="A16345" s="323"/>
    </row>
    <row r="16346" spans="1:1" x14ac:dyDescent="0.25">
      <c r="A16346" s="323"/>
    </row>
    <row r="16347" spans="1:1" x14ac:dyDescent="0.25">
      <c r="A16347" s="323"/>
    </row>
    <row r="16348" spans="1:1" x14ac:dyDescent="0.25">
      <c r="A16348" s="323"/>
    </row>
    <row r="16349" spans="1:1" x14ac:dyDescent="0.25">
      <c r="A16349" s="323"/>
    </row>
    <row r="16350" spans="1:1" x14ac:dyDescent="0.25">
      <c r="A16350" s="323"/>
    </row>
    <row r="16351" spans="1:1" x14ac:dyDescent="0.25">
      <c r="A16351" s="323"/>
    </row>
    <row r="16352" spans="1:1" x14ac:dyDescent="0.25">
      <c r="A16352" s="323"/>
    </row>
    <row r="16353" spans="1:1" x14ac:dyDescent="0.25">
      <c r="A16353" s="323"/>
    </row>
    <row r="16354" spans="1:1" x14ac:dyDescent="0.25">
      <c r="A16354" s="323"/>
    </row>
    <row r="16355" spans="1:1" x14ac:dyDescent="0.25">
      <c r="A16355" s="323"/>
    </row>
    <row r="16356" spans="1:1" x14ac:dyDescent="0.25">
      <c r="A16356" s="323"/>
    </row>
    <row r="16357" spans="1:1" x14ac:dyDescent="0.25">
      <c r="A16357" s="323"/>
    </row>
    <row r="16358" spans="1:1" x14ac:dyDescent="0.25">
      <c r="A16358" s="323"/>
    </row>
    <row r="16359" spans="1:1" x14ac:dyDescent="0.25">
      <c r="A16359" s="323"/>
    </row>
    <row r="16360" spans="1:1" x14ac:dyDescent="0.25">
      <c r="A16360" s="323"/>
    </row>
    <row r="16361" spans="1:1" x14ac:dyDescent="0.25">
      <c r="A16361" s="323"/>
    </row>
    <row r="16362" spans="1:1" x14ac:dyDescent="0.25">
      <c r="A16362" s="323"/>
    </row>
    <row r="16363" spans="1:1" x14ac:dyDescent="0.25">
      <c r="A16363" s="323"/>
    </row>
    <row r="16364" spans="1:1" x14ac:dyDescent="0.25">
      <c r="A16364" s="323"/>
    </row>
    <row r="16365" spans="1:1" x14ac:dyDescent="0.25">
      <c r="A16365" s="323"/>
    </row>
    <row r="16366" spans="1:1" x14ac:dyDescent="0.25">
      <c r="A16366" s="323"/>
    </row>
    <row r="16367" spans="1:1" x14ac:dyDescent="0.25">
      <c r="A16367" s="323"/>
    </row>
    <row r="16368" spans="1:1" x14ac:dyDescent="0.25">
      <c r="A16368" s="323"/>
    </row>
    <row r="16369" spans="1:1" x14ac:dyDescent="0.25">
      <c r="A16369" s="323"/>
    </row>
    <row r="16370" spans="1:1" x14ac:dyDescent="0.25">
      <c r="A16370" s="323"/>
    </row>
    <row r="16371" spans="1:1" x14ac:dyDescent="0.25">
      <c r="A16371" s="323"/>
    </row>
    <row r="16372" spans="1:1" x14ac:dyDescent="0.25">
      <c r="A16372" s="323"/>
    </row>
    <row r="16373" spans="1:1" x14ac:dyDescent="0.25">
      <c r="A16373" s="323"/>
    </row>
    <row r="16374" spans="1:1" x14ac:dyDescent="0.25">
      <c r="A16374" s="323"/>
    </row>
    <row r="16375" spans="1:1" x14ac:dyDescent="0.25">
      <c r="A16375" s="323"/>
    </row>
    <row r="16376" spans="1:1" x14ac:dyDescent="0.25">
      <c r="A16376" s="323"/>
    </row>
    <row r="16377" spans="1:1" x14ac:dyDescent="0.25">
      <c r="A16377" s="323"/>
    </row>
    <row r="16378" spans="1:1" x14ac:dyDescent="0.25">
      <c r="A16378" s="323"/>
    </row>
    <row r="16379" spans="1:1" x14ac:dyDescent="0.25">
      <c r="A16379" s="323"/>
    </row>
    <row r="16380" spans="1:1" x14ac:dyDescent="0.25">
      <c r="A16380" s="323"/>
    </row>
    <row r="16381" spans="1:1" x14ac:dyDescent="0.25">
      <c r="A16381" s="323"/>
    </row>
    <row r="16382" spans="1:1" x14ac:dyDescent="0.25">
      <c r="A16382" s="323"/>
    </row>
    <row r="16383" spans="1:1" x14ac:dyDescent="0.25">
      <c r="A16383" s="323"/>
    </row>
    <row r="16384" spans="1:1" x14ac:dyDescent="0.25">
      <c r="A16384" s="323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86F04-E57D-4079-8702-503D6CDF63FD}">
  <dimension ref="A1:D29"/>
  <sheetViews>
    <sheetView topLeftCell="A13" workbookViewId="0">
      <selection activeCell="A29" sqref="A29:D29"/>
    </sheetView>
  </sheetViews>
  <sheetFormatPr baseColWidth="10" defaultRowHeight="15" x14ac:dyDescent="0.25"/>
  <sheetData>
    <row r="1" spans="1:4" x14ac:dyDescent="0.25">
      <c r="A1" s="395" t="s">
        <v>243</v>
      </c>
      <c r="B1" s="395" t="s">
        <v>244</v>
      </c>
      <c r="C1" s="395" t="s">
        <v>245</v>
      </c>
      <c r="D1" s="395" t="s">
        <v>246</v>
      </c>
    </row>
    <row r="2" spans="1:4" x14ac:dyDescent="0.25">
      <c r="A2" s="395">
        <v>40</v>
      </c>
      <c r="B2" s="336" t="s">
        <v>247</v>
      </c>
      <c r="C2" s="336" t="s">
        <v>248</v>
      </c>
      <c r="D2" s="336" t="s">
        <v>249</v>
      </c>
    </row>
    <row r="3" spans="1:4" x14ac:dyDescent="0.25">
      <c r="A3" s="395">
        <v>56</v>
      </c>
      <c r="B3" s="336" t="s">
        <v>250</v>
      </c>
      <c r="C3" s="336" t="s">
        <v>251</v>
      </c>
      <c r="D3" s="336" t="s">
        <v>226</v>
      </c>
    </row>
    <row r="4" spans="1:4" x14ac:dyDescent="0.25">
      <c r="A4" s="395">
        <v>100</v>
      </c>
      <c r="B4" s="336" t="s">
        <v>186</v>
      </c>
      <c r="C4" s="336" t="s">
        <v>252</v>
      </c>
      <c r="D4" s="336" t="s">
        <v>227</v>
      </c>
    </row>
    <row r="5" spans="1:4" x14ac:dyDescent="0.25">
      <c r="A5" s="395">
        <v>191</v>
      </c>
      <c r="B5" s="336" t="s">
        <v>253</v>
      </c>
      <c r="C5" s="336" t="s">
        <v>254</v>
      </c>
      <c r="D5" s="336" t="s">
        <v>255</v>
      </c>
    </row>
    <row r="6" spans="1:4" x14ac:dyDescent="0.25">
      <c r="A6" s="395">
        <v>196</v>
      </c>
      <c r="B6" s="336" t="s">
        <v>256</v>
      </c>
      <c r="C6" s="336" t="s">
        <v>257</v>
      </c>
      <c r="D6" s="336" t="s">
        <v>258</v>
      </c>
    </row>
    <row r="7" spans="1:4" ht="30" x14ac:dyDescent="0.25">
      <c r="A7" s="395">
        <v>203</v>
      </c>
      <c r="B7" s="336" t="s">
        <v>259</v>
      </c>
      <c r="C7" s="336" t="s">
        <v>260</v>
      </c>
      <c r="D7" s="336" t="s">
        <v>240</v>
      </c>
    </row>
    <row r="8" spans="1:4" x14ac:dyDescent="0.25">
      <c r="A8" s="395">
        <v>208</v>
      </c>
      <c r="B8" s="336" t="s">
        <v>261</v>
      </c>
      <c r="C8" s="336" t="s">
        <v>262</v>
      </c>
      <c r="D8" s="336" t="s">
        <v>228</v>
      </c>
    </row>
    <row r="9" spans="1:4" x14ac:dyDescent="0.25">
      <c r="A9" s="395">
        <v>233</v>
      </c>
      <c r="B9" s="336" t="s">
        <v>164</v>
      </c>
      <c r="C9" s="336" t="s">
        <v>263</v>
      </c>
      <c r="D9" s="336" t="s">
        <v>230</v>
      </c>
    </row>
    <row r="10" spans="1:4" x14ac:dyDescent="0.25">
      <c r="A10" s="395">
        <v>246</v>
      </c>
      <c r="B10" s="336" t="s">
        <v>264</v>
      </c>
      <c r="C10" s="336" t="s">
        <v>265</v>
      </c>
      <c r="D10" s="336" t="s">
        <v>231</v>
      </c>
    </row>
    <row r="11" spans="1:4" x14ac:dyDescent="0.25">
      <c r="A11" s="395">
        <v>250</v>
      </c>
      <c r="B11" s="336" t="s">
        <v>266</v>
      </c>
      <c r="C11" s="336" t="s">
        <v>267</v>
      </c>
      <c r="D11" s="336" t="s">
        <v>232</v>
      </c>
    </row>
    <row r="12" spans="1:4" x14ac:dyDescent="0.25">
      <c r="A12" s="395">
        <v>276</v>
      </c>
      <c r="B12" s="336" t="s">
        <v>268</v>
      </c>
      <c r="C12" s="336" t="s">
        <v>269</v>
      </c>
      <c r="D12" s="336" t="s">
        <v>225</v>
      </c>
    </row>
    <row r="13" spans="1:4" x14ac:dyDescent="0.25">
      <c r="A13" s="395">
        <v>300</v>
      </c>
      <c r="B13" s="336" t="s">
        <v>270</v>
      </c>
      <c r="C13" s="336" t="s">
        <v>271</v>
      </c>
      <c r="D13" s="336" t="s">
        <v>233</v>
      </c>
    </row>
    <row r="14" spans="1:4" x14ac:dyDescent="0.25">
      <c r="A14" s="395">
        <v>348</v>
      </c>
      <c r="B14" s="336" t="s">
        <v>272</v>
      </c>
      <c r="C14" s="336" t="s">
        <v>273</v>
      </c>
      <c r="D14" s="336" t="s">
        <v>235</v>
      </c>
    </row>
    <row r="15" spans="1:4" ht="45" x14ac:dyDescent="0.25">
      <c r="A15" s="395">
        <v>372</v>
      </c>
      <c r="B15" s="336" t="s">
        <v>274</v>
      </c>
      <c r="C15" s="336" t="s">
        <v>275</v>
      </c>
      <c r="D15" s="336" t="s">
        <v>236</v>
      </c>
    </row>
    <row r="16" spans="1:4" x14ac:dyDescent="0.25">
      <c r="A16" s="395">
        <v>380</v>
      </c>
      <c r="B16" s="336" t="s">
        <v>276</v>
      </c>
      <c r="C16" s="336" t="s">
        <v>277</v>
      </c>
      <c r="D16" s="336" t="s">
        <v>237</v>
      </c>
    </row>
    <row r="17" spans="1:4" x14ac:dyDescent="0.25">
      <c r="A17" s="395">
        <v>428</v>
      </c>
      <c r="B17" s="336" t="s">
        <v>278</v>
      </c>
      <c r="C17" s="336" t="s">
        <v>279</v>
      </c>
      <c r="D17" s="336" t="s">
        <v>280</v>
      </c>
    </row>
    <row r="18" spans="1:4" x14ac:dyDescent="0.25">
      <c r="A18" s="395">
        <v>440</v>
      </c>
      <c r="B18" s="336" t="s">
        <v>281</v>
      </c>
      <c r="C18" s="336" t="s">
        <v>282</v>
      </c>
      <c r="D18" s="336" t="s">
        <v>283</v>
      </c>
    </row>
    <row r="19" spans="1:4" ht="30" x14ac:dyDescent="0.25">
      <c r="A19" s="395">
        <v>442</v>
      </c>
      <c r="B19" s="336" t="s">
        <v>284</v>
      </c>
      <c r="C19" s="336" t="s">
        <v>285</v>
      </c>
      <c r="D19" s="336" t="s">
        <v>286</v>
      </c>
    </row>
    <row r="20" spans="1:4" x14ac:dyDescent="0.25">
      <c r="A20" s="395">
        <v>470</v>
      </c>
      <c r="B20" s="336" t="s">
        <v>287</v>
      </c>
      <c r="C20" s="336" t="s">
        <v>288</v>
      </c>
      <c r="D20" s="336" t="s">
        <v>289</v>
      </c>
    </row>
    <row r="21" spans="1:4" ht="30" x14ac:dyDescent="0.25">
      <c r="A21" s="395">
        <v>528</v>
      </c>
      <c r="B21" s="336" t="s">
        <v>290</v>
      </c>
      <c r="C21" s="336" t="s">
        <v>291</v>
      </c>
      <c r="D21" s="336" t="s">
        <v>234</v>
      </c>
    </row>
    <row r="22" spans="1:4" x14ac:dyDescent="0.25">
      <c r="A22" s="395">
        <v>616</v>
      </c>
      <c r="B22" s="336" t="s">
        <v>292</v>
      </c>
      <c r="C22" s="336" t="s">
        <v>293</v>
      </c>
      <c r="D22" s="336" t="s">
        <v>238</v>
      </c>
    </row>
    <row r="23" spans="1:4" x14ac:dyDescent="0.25">
      <c r="A23" s="395">
        <v>620</v>
      </c>
      <c r="B23" s="336" t="s">
        <v>78</v>
      </c>
      <c r="C23" s="336" t="s">
        <v>294</v>
      </c>
      <c r="D23" s="336" t="s">
        <v>239</v>
      </c>
    </row>
    <row r="24" spans="1:4" x14ac:dyDescent="0.25">
      <c r="A24" s="395">
        <v>642</v>
      </c>
      <c r="B24" s="336" t="s">
        <v>295</v>
      </c>
      <c r="C24" s="336" t="s">
        <v>296</v>
      </c>
      <c r="D24" s="336" t="s">
        <v>241</v>
      </c>
    </row>
    <row r="25" spans="1:4" x14ac:dyDescent="0.25">
      <c r="A25" s="395">
        <v>703</v>
      </c>
      <c r="B25" s="336" t="s">
        <v>297</v>
      </c>
      <c r="C25" s="336" t="s">
        <v>298</v>
      </c>
      <c r="D25" s="336" t="s">
        <v>299</v>
      </c>
    </row>
    <row r="26" spans="1:4" x14ac:dyDescent="0.25">
      <c r="A26" s="395">
        <v>705</v>
      </c>
      <c r="B26" s="336" t="s">
        <v>300</v>
      </c>
      <c r="C26" s="336" t="s">
        <v>301</v>
      </c>
      <c r="D26" s="336" t="s">
        <v>302</v>
      </c>
    </row>
    <row r="27" spans="1:4" x14ac:dyDescent="0.25">
      <c r="A27" s="395">
        <v>724</v>
      </c>
      <c r="B27" s="336" t="s">
        <v>303</v>
      </c>
      <c r="C27" s="336" t="s">
        <v>304</v>
      </c>
      <c r="D27" s="336" t="s">
        <v>229</v>
      </c>
    </row>
    <row r="28" spans="1:4" x14ac:dyDescent="0.25">
      <c r="A28" s="395">
        <v>752</v>
      </c>
      <c r="B28" s="336" t="s">
        <v>305</v>
      </c>
      <c r="C28" s="336" t="s">
        <v>306</v>
      </c>
      <c r="D28" s="336" t="s">
        <v>242</v>
      </c>
    </row>
    <row r="29" spans="1:4" x14ac:dyDescent="0.25">
      <c r="A29" s="395"/>
      <c r="B29" s="336"/>
      <c r="C29" s="336"/>
      <c r="D29" s="3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54</vt:i4>
      </vt:variant>
    </vt:vector>
  </HeadingPairs>
  <TitlesOfParts>
    <vt:vector size="54" baseType="lpstr">
      <vt:lpstr>Part W-PBI</vt:lpstr>
      <vt:lpstr>salario nominal - UMN</vt:lpstr>
      <vt:lpstr>IPC (2005 o 2010)</vt:lpstr>
      <vt:lpstr>Codificacion_iso3</vt:lpstr>
      <vt:lpstr>ALEMANIA</vt:lpstr>
      <vt:lpstr>ARGENTINA</vt:lpstr>
      <vt:lpstr>AUSTRALIA</vt:lpstr>
      <vt:lpstr>BÉLGICA</vt:lpstr>
      <vt:lpstr>BULGARIA</vt:lpstr>
      <vt:lpstr>BRASIL</vt:lpstr>
      <vt:lpstr>CANADÁ</vt:lpstr>
      <vt:lpstr>CHILE</vt:lpstr>
      <vt:lpstr>CHINA</vt:lpstr>
      <vt:lpstr>COLOMBIA</vt:lpstr>
      <vt:lpstr>COREA</vt:lpstr>
      <vt:lpstr>DINAMARCA</vt:lpstr>
      <vt:lpstr>ECUADOR</vt:lpstr>
      <vt:lpstr>ESPAÑA</vt:lpstr>
      <vt:lpstr>EUA</vt:lpstr>
      <vt:lpstr>ESTONIA</vt:lpstr>
      <vt:lpstr>FINLANDIA</vt:lpstr>
      <vt:lpstr>FRANCIA</vt:lpstr>
      <vt:lpstr>GRECIA</vt:lpstr>
      <vt:lpstr>HOLANDA</vt:lpstr>
      <vt:lpstr>HUNGRÍA</vt:lpstr>
      <vt:lpstr>IRLANDA</vt:lpstr>
      <vt:lpstr>ITALIA</vt:lpstr>
      <vt:lpstr>JAPÓN</vt:lpstr>
      <vt:lpstr>MÉXICO</vt:lpstr>
      <vt:lpstr>NORUEGA</vt:lpstr>
      <vt:lpstr>N.ZELANDA</vt:lpstr>
      <vt:lpstr>PERU</vt:lpstr>
      <vt:lpstr>POLONIA</vt:lpstr>
      <vt:lpstr>PORTUGAL</vt:lpstr>
      <vt:lpstr>REINO UNIDO</vt:lpstr>
      <vt:lpstr>REP. CHECA</vt:lpstr>
      <vt:lpstr>RUMANIA</vt:lpstr>
      <vt:lpstr>RUSIA</vt:lpstr>
      <vt:lpstr>SUDÁFRICA</vt:lpstr>
      <vt:lpstr>SUECIA</vt:lpstr>
      <vt:lpstr>TURQUÍA</vt:lpstr>
      <vt:lpstr>COSTA RICA</vt:lpstr>
      <vt:lpstr>PANAMÁ</vt:lpstr>
      <vt:lpstr>GUATEMALA</vt:lpstr>
      <vt:lpstr>HONDURAS</vt:lpstr>
      <vt:lpstr>EL SALVADOR</vt:lpstr>
      <vt:lpstr>NICARAGUA</vt:lpstr>
      <vt:lpstr>URUGUAY</vt:lpstr>
      <vt:lpstr>PPP-AIC</vt:lpstr>
      <vt:lpstr>IPC (2015)</vt:lpstr>
      <vt:lpstr>salario real - UMN</vt:lpstr>
      <vt:lpstr>Salario PPP</vt:lpstr>
      <vt:lpstr>Salario PPP_GW nominal</vt:lpstr>
      <vt:lpstr>Euro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 Kennedy</dc:creator>
  <cp:lastModifiedBy>Usuario</cp:lastModifiedBy>
  <dcterms:created xsi:type="dcterms:W3CDTF">2016-02-19T17:49:37Z</dcterms:created>
  <dcterms:modified xsi:type="dcterms:W3CDTF">2022-07-12T11:36:00Z</dcterms:modified>
</cp:coreProperties>
</file>